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830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D:\Бизнес\"/>
    </mc:Choice>
  </mc:AlternateContent>
  <xr:revisionPtr revIDLastSave="0" documentId="8_{9A2F02E4-E572-4BCC-A002-7F3CACDBA667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Основной прайс" sheetId="1" r:id="rId1"/>
    <sheet name="Условия работы" sheetId="9" r:id="rId2"/>
  </sheets>
  <definedNames>
    <definedName name="_xlnm._FilterDatabase" localSheetId="0" hidden="1">'Основной прайс'!$A$20:$AF$4765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402" i="1" l="1"/>
  <c r="O403" i="1"/>
  <c r="N402" i="1"/>
  <c r="N403" i="1"/>
  <c r="L402" i="1"/>
  <c r="R402" i="1" s="1"/>
  <c r="L403" i="1"/>
  <c r="R403" i="1" s="1"/>
  <c r="K402" i="1"/>
  <c r="Q402" i="1" s="1"/>
  <c r="K403" i="1"/>
  <c r="Q403" i="1" s="1"/>
  <c r="J402" i="1"/>
  <c r="P402" i="1" s="1"/>
  <c r="J403" i="1"/>
  <c r="P403" i="1" s="1"/>
  <c r="O2633" i="1" l="1"/>
  <c r="N2633" i="1"/>
  <c r="L2633" i="1"/>
  <c r="R2633" i="1" s="1"/>
  <c r="K2633" i="1"/>
  <c r="Q2633" i="1" s="1"/>
  <c r="J2633" i="1"/>
  <c r="P2633" i="1" s="1"/>
  <c r="L2615" i="1"/>
  <c r="R2615" i="1" s="1"/>
  <c r="L2616" i="1"/>
  <c r="R2616" i="1" s="1"/>
  <c r="L2617" i="1"/>
  <c r="R2617" i="1" s="1"/>
  <c r="L2618" i="1"/>
  <c r="R2618" i="1" s="1"/>
  <c r="K2615" i="1"/>
  <c r="Q2615" i="1" s="1"/>
  <c r="K2616" i="1"/>
  <c r="Q2616" i="1" s="1"/>
  <c r="K2617" i="1"/>
  <c r="Q2617" i="1" s="1"/>
  <c r="K2618" i="1"/>
  <c r="Q2618" i="1" s="1"/>
  <c r="J2615" i="1"/>
  <c r="P2615" i="1" s="1"/>
  <c r="J2616" i="1"/>
  <c r="P2616" i="1" s="1"/>
  <c r="J2617" i="1"/>
  <c r="P2617" i="1" s="1"/>
  <c r="J2618" i="1"/>
  <c r="P2618" i="1" s="1"/>
  <c r="O2618" i="1"/>
  <c r="N2618" i="1"/>
  <c r="O2617" i="1"/>
  <c r="N2617" i="1"/>
  <c r="O2616" i="1"/>
  <c r="N2616" i="1"/>
  <c r="O2615" i="1"/>
  <c r="N2615" i="1"/>
  <c r="O803" i="1" l="1"/>
  <c r="N803" i="1"/>
  <c r="L803" i="1"/>
  <c r="R803" i="1" s="1"/>
  <c r="K803" i="1"/>
  <c r="Q803" i="1" s="1"/>
  <c r="J803" i="1"/>
  <c r="P803" i="1" s="1"/>
  <c r="O82" i="1"/>
  <c r="N82" i="1"/>
  <c r="L82" i="1"/>
  <c r="R82" i="1" s="1"/>
  <c r="K82" i="1"/>
  <c r="Q82" i="1" s="1"/>
  <c r="J82" i="1"/>
  <c r="P82" i="1" s="1"/>
  <c r="G82" i="1"/>
  <c r="O32" i="1"/>
  <c r="N32" i="1"/>
  <c r="L32" i="1"/>
  <c r="R32" i="1" s="1"/>
  <c r="K32" i="1"/>
  <c r="Q32" i="1" s="1"/>
  <c r="J32" i="1"/>
  <c r="P32" i="1" s="1"/>
  <c r="J3112" i="1"/>
  <c r="O3606" i="1"/>
  <c r="N3606" i="1"/>
  <c r="L3606" i="1"/>
  <c r="R3606" i="1" s="1"/>
  <c r="K3606" i="1"/>
  <c r="Q3606" i="1" s="1"/>
  <c r="J3606" i="1"/>
  <c r="P3606" i="1" s="1"/>
  <c r="O4298" i="1" l="1"/>
  <c r="N4298" i="1"/>
  <c r="L4298" i="1"/>
  <c r="R4298" i="1" s="1"/>
  <c r="K4298" i="1"/>
  <c r="Q4298" i="1" s="1"/>
  <c r="J4298" i="1"/>
  <c r="P4298" i="1" s="1"/>
  <c r="O3973" i="1" l="1"/>
  <c r="N3973" i="1"/>
  <c r="L3973" i="1"/>
  <c r="R3973" i="1" s="1"/>
  <c r="K3973" i="1"/>
  <c r="Q3973" i="1" s="1"/>
  <c r="J3973" i="1"/>
  <c r="P3973" i="1" s="1"/>
  <c r="O3446" i="1" l="1"/>
  <c r="N3446" i="1"/>
  <c r="L3446" i="1"/>
  <c r="R3446" i="1" s="1"/>
  <c r="K3446" i="1"/>
  <c r="Q3446" i="1" s="1"/>
  <c r="J3446" i="1"/>
  <c r="P3446" i="1" s="1"/>
  <c r="O250" i="1" l="1"/>
  <c r="N250" i="1"/>
  <c r="L250" i="1"/>
  <c r="R250" i="1" s="1"/>
  <c r="K250" i="1"/>
  <c r="Q250" i="1" s="1"/>
  <c r="J250" i="1"/>
  <c r="P250" i="1" s="1"/>
  <c r="G250" i="1"/>
  <c r="O30" i="1"/>
  <c r="N30" i="1"/>
  <c r="L30" i="1"/>
  <c r="R30" i="1" s="1"/>
  <c r="K30" i="1"/>
  <c r="Q30" i="1" s="1"/>
  <c r="J30" i="1"/>
  <c r="P30" i="1" s="1"/>
  <c r="O2745" i="1" l="1"/>
  <c r="N2745" i="1"/>
  <c r="L2745" i="1"/>
  <c r="R2745" i="1" s="1"/>
  <c r="K2745" i="1"/>
  <c r="Q2745" i="1" s="1"/>
  <c r="J2745" i="1"/>
  <c r="P2745" i="1" s="1"/>
  <c r="O2762" i="1"/>
  <c r="N2762" i="1"/>
  <c r="L2762" i="1"/>
  <c r="R2762" i="1" s="1"/>
  <c r="K2762" i="1"/>
  <c r="Q2762" i="1" s="1"/>
  <c r="J2762" i="1"/>
  <c r="P2762" i="1" s="1"/>
  <c r="O2761" i="1"/>
  <c r="N2761" i="1"/>
  <c r="L2761" i="1"/>
  <c r="R2761" i="1" s="1"/>
  <c r="K2761" i="1"/>
  <c r="Q2761" i="1" s="1"/>
  <c r="J2761" i="1"/>
  <c r="P2761" i="1" s="1"/>
  <c r="O834" i="1"/>
  <c r="N834" i="1"/>
  <c r="L834" i="1"/>
  <c r="R834" i="1" s="1"/>
  <c r="K834" i="1"/>
  <c r="Q834" i="1" s="1"/>
  <c r="J834" i="1"/>
  <c r="P834" i="1" s="1"/>
  <c r="O2792" i="1"/>
  <c r="N2792" i="1"/>
  <c r="L2792" i="1"/>
  <c r="R2792" i="1" s="1"/>
  <c r="K2792" i="1"/>
  <c r="Q2792" i="1" s="1"/>
  <c r="J2792" i="1"/>
  <c r="P2792" i="1" s="1"/>
  <c r="O3447" i="1"/>
  <c r="N3447" i="1"/>
  <c r="L3447" i="1"/>
  <c r="R3447" i="1" s="1"/>
  <c r="K3447" i="1"/>
  <c r="Q3447" i="1" s="1"/>
  <c r="J3447" i="1"/>
  <c r="P3447" i="1" s="1"/>
  <c r="O4138" i="1" l="1"/>
  <c r="N4138" i="1"/>
  <c r="L4138" i="1"/>
  <c r="R4138" i="1" s="1"/>
  <c r="K4138" i="1"/>
  <c r="Q4138" i="1" s="1"/>
  <c r="J4138" i="1"/>
  <c r="P4138" i="1" s="1"/>
  <c r="O347" i="1" l="1"/>
  <c r="N347" i="1"/>
  <c r="L347" i="1"/>
  <c r="R347" i="1" s="1"/>
  <c r="K347" i="1"/>
  <c r="Q347" i="1" s="1"/>
  <c r="J347" i="1"/>
  <c r="P347" i="1" s="1"/>
  <c r="O1650" i="1"/>
  <c r="N1650" i="1"/>
  <c r="L1650" i="1"/>
  <c r="R1650" i="1" s="1"/>
  <c r="K1650" i="1"/>
  <c r="Q1650" i="1" s="1"/>
  <c r="J1650" i="1"/>
  <c r="P1650" i="1" s="1"/>
  <c r="O1707" i="1"/>
  <c r="N1707" i="1"/>
  <c r="L1707" i="1"/>
  <c r="R1707" i="1" s="1"/>
  <c r="K1707" i="1"/>
  <c r="Q1707" i="1" s="1"/>
  <c r="J1707" i="1"/>
  <c r="P1707" i="1" s="1"/>
  <c r="O1719" i="1"/>
  <c r="N1719" i="1"/>
  <c r="L1719" i="1"/>
  <c r="R1719" i="1" s="1"/>
  <c r="K1719" i="1"/>
  <c r="Q1719" i="1" s="1"/>
  <c r="J1719" i="1"/>
  <c r="P1719" i="1" s="1"/>
  <c r="O1717" i="1"/>
  <c r="N1717" i="1"/>
  <c r="L1717" i="1"/>
  <c r="R1717" i="1" s="1"/>
  <c r="K1717" i="1"/>
  <c r="Q1717" i="1" s="1"/>
  <c r="J1717" i="1"/>
  <c r="P1717" i="1" s="1"/>
  <c r="O1617" i="1"/>
  <c r="N1617" i="1"/>
  <c r="L1617" i="1"/>
  <c r="R1617" i="1" s="1"/>
  <c r="K1617" i="1"/>
  <c r="Q1617" i="1" s="1"/>
  <c r="J1617" i="1"/>
  <c r="P1617" i="1" s="1"/>
  <c r="O4255" i="1"/>
  <c r="N4255" i="1"/>
  <c r="L4255" i="1"/>
  <c r="R4255" i="1" s="1"/>
  <c r="K4255" i="1"/>
  <c r="Q4255" i="1" s="1"/>
  <c r="J4255" i="1"/>
  <c r="P4255" i="1" s="1"/>
  <c r="O3643" i="1"/>
  <c r="N3643" i="1"/>
  <c r="L3643" i="1"/>
  <c r="R3643" i="1" s="1"/>
  <c r="K3643" i="1"/>
  <c r="Q3643" i="1" s="1"/>
  <c r="J3643" i="1"/>
  <c r="P3643" i="1" s="1"/>
  <c r="O96" i="1"/>
  <c r="O97" i="1"/>
  <c r="N96" i="1"/>
  <c r="N97" i="1"/>
  <c r="L96" i="1"/>
  <c r="R96" i="1" s="1"/>
  <c r="L97" i="1"/>
  <c r="R97" i="1" s="1"/>
  <c r="K96" i="1"/>
  <c r="Q96" i="1" s="1"/>
  <c r="K97" i="1"/>
  <c r="Q97" i="1" s="1"/>
  <c r="J96" i="1"/>
  <c r="P96" i="1" s="1"/>
  <c r="J97" i="1"/>
  <c r="P97" i="1" s="1"/>
  <c r="G96" i="1"/>
  <c r="G97" i="1"/>
  <c r="O66" i="1"/>
  <c r="O67" i="1"/>
  <c r="O68" i="1"/>
  <c r="N67" i="1"/>
  <c r="N68" i="1"/>
  <c r="L65" i="1"/>
  <c r="L66" i="1"/>
  <c r="R66" i="1" s="1"/>
  <c r="L67" i="1"/>
  <c r="R67" i="1" s="1"/>
  <c r="L68" i="1"/>
  <c r="R68" i="1" s="1"/>
  <c r="K65" i="1"/>
  <c r="K66" i="1"/>
  <c r="Q66" i="1" s="1"/>
  <c r="K67" i="1"/>
  <c r="Q67" i="1" s="1"/>
  <c r="K68" i="1"/>
  <c r="Q68" i="1" s="1"/>
  <c r="J65" i="1"/>
  <c r="J66" i="1"/>
  <c r="P66" i="1" s="1"/>
  <c r="J67" i="1"/>
  <c r="P67" i="1" s="1"/>
  <c r="J68" i="1"/>
  <c r="P68" i="1" s="1"/>
  <c r="G68" i="1"/>
  <c r="G67" i="1"/>
  <c r="O2740" i="1" l="1"/>
  <c r="N2740" i="1"/>
  <c r="L2740" i="1"/>
  <c r="R2740" i="1" s="1"/>
  <c r="K2740" i="1"/>
  <c r="Q2740" i="1" s="1"/>
  <c r="J2740" i="1"/>
  <c r="P2740" i="1" s="1"/>
  <c r="O3499" i="1"/>
  <c r="N3499" i="1"/>
  <c r="L3499" i="1"/>
  <c r="R3499" i="1" s="1"/>
  <c r="K3499" i="1"/>
  <c r="Q3499" i="1" s="1"/>
  <c r="J3499" i="1"/>
  <c r="P3499" i="1" s="1"/>
  <c r="O195" i="1" l="1"/>
  <c r="O196" i="1"/>
  <c r="O197" i="1"/>
  <c r="N195" i="1"/>
  <c r="N196" i="1"/>
  <c r="N197" i="1"/>
  <c r="L195" i="1"/>
  <c r="R195" i="1" s="1"/>
  <c r="L196" i="1"/>
  <c r="R196" i="1" s="1"/>
  <c r="L197" i="1"/>
  <c r="R197" i="1" s="1"/>
  <c r="K195" i="1"/>
  <c r="Q195" i="1" s="1"/>
  <c r="K196" i="1"/>
  <c r="Q196" i="1" s="1"/>
  <c r="K197" i="1"/>
  <c r="Q197" i="1" s="1"/>
  <c r="J195" i="1"/>
  <c r="P195" i="1" s="1"/>
  <c r="J196" i="1"/>
  <c r="P196" i="1" s="1"/>
  <c r="J197" i="1"/>
  <c r="P197" i="1" s="1"/>
  <c r="G196" i="1"/>
  <c r="G197" i="1"/>
  <c r="G195" i="1"/>
  <c r="O164" i="1"/>
  <c r="N164" i="1"/>
  <c r="L164" i="1"/>
  <c r="R164" i="1" s="1"/>
  <c r="K164" i="1"/>
  <c r="Q164" i="1" s="1"/>
  <c r="J164" i="1"/>
  <c r="P164" i="1" s="1"/>
  <c r="G164" i="1"/>
  <c r="L261" i="1"/>
  <c r="R261" i="1" s="1"/>
  <c r="K261" i="1"/>
  <c r="Q261" i="1" s="1"/>
  <c r="J261" i="1"/>
  <c r="P261" i="1" s="1"/>
  <c r="O261" i="1"/>
  <c r="N261" i="1"/>
  <c r="O3125" i="1" l="1"/>
  <c r="N3125" i="1"/>
  <c r="L3125" i="1"/>
  <c r="R3125" i="1" s="1"/>
  <c r="K3125" i="1"/>
  <c r="Q3125" i="1" s="1"/>
  <c r="J3125" i="1"/>
  <c r="P3125" i="1" s="1"/>
  <c r="O513" i="1" l="1"/>
  <c r="N513" i="1"/>
  <c r="L513" i="1"/>
  <c r="R513" i="1" s="1"/>
  <c r="K513" i="1"/>
  <c r="Q513" i="1" s="1"/>
  <c r="J513" i="1"/>
  <c r="P513" i="1" s="1"/>
  <c r="O2959" i="1"/>
  <c r="N2959" i="1"/>
  <c r="L2959" i="1"/>
  <c r="R2959" i="1" s="1"/>
  <c r="K2959" i="1"/>
  <c r="Q2959" i="1" s="1"/>
  <c r="J2959" i="1"/>
  <c r="P2959" i="1" s="1"/>
  <c r="O2958" i="1"/>
  <c r="N2958" i="1"/>
  <c r="L2958" i="1"/>
  <c r="R2958" i="1" s="1"/>
  <c r="K2958" i="1"/>
  <c r="Q2958" i="1" s="1"/>
  <c r="J2958" i="1"/>
  <c r="P2958" i="1" s="1"/>
  <c r="O2957" i="1"/>
  <c r="N2957" i="1"/>
  <c r="L2957" i="1"/>
  <c r="R2957" i="1" s="1"/>
  <c r="K2957" i="1"/>
  <c r="Q2957" i="1" s="1"/>
  <c r="J2957" i="1"/>
  <c r="P2957" i="1" s="1"/>
  <c r="O883" i="1"/>
  <c r="N883" i="1"/>
  <c r="L883" i="1"/>
  <c r="R883" i="1" s="1"/>
  <c r="K883" i="1"/>
  <c r="Q883" i="1" s="1"/>
  <c r="J883" i="1"/>
  <c r="P883" i="1" s="1"/>
  <c r="O321" i="1"/>
  <c r="N321" i="1"/>
  <c r="L321" i="1"/>
  <c r="R321" i="1" s="1"/>
  <c r="K321" i="1"/>
  <c r="Q321" i="1" s="1"/>
  <c r="J321" i="1"/>
  <c r="P321" i="1" s="1"/>
  <c r="O2711" i="1" l="1"/>
  <c r="N2711" i="1"/>
  <c r="L2711" i="1"/>
  <c r="R2711" i="1" s="1"/>
  <c r="K2711" i="1"/>
  <c r="Q2711" i="1" s="1"/>
  <c r="J2711" i="1"/>
  <c r="P2711" i="1" s="1"/>
  <c r="O2708" i="1"/>
  <c r="O2709" i="1"/>
  <c r="N2708" i="1"/>
  <c r="N2709" i="1"/>
  <c r="L2708" i="1"/>
  <c r="R2708" i="1" s="1"/>
  <c r="L2709" i="1"/>
  <c r="R2709" i="1" s="1"/>
  <c r="K2708" i="1"/>
  <c r="Q2708" i="1" s="1"/>
  <c r="K2709" i="1"/>
  <c r="Q2709" i="1" s="1"/>
  <c r="J2708" i="1"/>
  <c r="P2708" i="1" s="1"/>
  <c r="J2709" i="1"/>
  <c r="P2709" i="1" s="1"/>
  <c r="O3279" i="1" l="1"/>
  <c r="N3279" i="1"/>
  <c r="L3279" i="1"/>
  <c r="R3279" i="1" s="1"/>
  <c r="K3279" i="1"/>
  <c r="Q3279" i="1" s="1"/>
  <c r="J3279" i="1"/>
  <c r="P3279" i="1" s="1"/>
  <c r="O4139" i="1" l="1"/>
  <c r="N4139" i="1"/>
  <c r="L4139" i="1"/>
  <c r="R4139" i="1" s="1"/>
  <c r="K4139" i="1"/>
  <c r="Q4139" i="1" s="1"/>
  <c r="J4139" i="1"/>
  <c r="P4139" i="1" s="1"/>
  <c r="O3763" i="1" l="1"/>
  <c r="N3763" i="1"/>
  <c r="L3763" i="1"/>
  <c r="R3763" i="1" s="1"/>
  <c r="K3763" i="1"/>
  <c r="Q3763" i="1" s="1"/>
  <c r="J3763" i="1"/>
  <c r="P3763" i="1" s="1"/>
  <c r="O3034" i="1"/>
  <c r="N3034" i="1"/>
  <c r="L3034" i="1"/>
  <c r="R3034" i="1" s="1"/>
  <c r="K3034" i="1"/>
  <c r="Q3034" i="1" s="1"/>
  <c r="J3034" i="1"/>
  <c r="P3034" i="1" s="1"/>
  <c r="G3034" i="1"/>
  <c r="O1590" i="1" l="1"/>
  <c r="O1591" i="1"/>
  <c r="N1590" i="1"/>
  <c r="N1591" i="1"/>
  <c r="L1590" i="1"/>
  <c r="R1590" i="1" s="1"/>
  <c r="L1591" i="1"/>
  <c r="R1591" i="1" s="1"/>
  <c r="K1590" i="1"/>
  <c r="Q1590" i="1" s="1"/>
  <c r="K1591" i="1"/>
  <c r="Q1591" i="1" s="1"/>
  <c r="J1590" i="1"/>
  <c r="P1590" i="1" s="1"/>
  <c r="J1591" i="1"/>
  <c r="P1591" i="1" s="1"/>
  <c r="O1594" i="1"/>
  <c r="N1594" i="1"/>
  <c r="L1594" i="1"/>
  <c r="R1594" i="1" s="1"/>
  <c r="K1594" i="1"/>
  <c r="Q1594" i="1" s="1"/>
  <c r="J1594" i="1"/>
  <c r="P1594" i="1" s="1"/>
  <c r="O1595" i="1"/>
  <c r="N1595" i="1"/>
  <c r="L1595" i="1"/>
  <c r="R1595" i="1" s="1"/>
  <c r="K1595" i="1"/>
  <c r="Q1595" i="1" s="1"/>
  <c r="J1595" i="1"/>
  <c r="P1595" i="1" s="1"/>
  <c r="O3362" i="1"/>
  <c r="N3362" i="1"/>
  <c r="L3362" i="1"/>
  <c r="R3362" i="1" s="1"/>
  <c r="K3362" i="1"/>
  <c r="Q3362" i="1" s="1"/>
  <c r="J3362" i="1"/>
  <c r="P3362" i="1" s="1"/>
  <c r="O3214" i="1" l="1"/>
  <c r="N3214" i="1"/>
  <c r="L3214" i="1"/>
  <c r="R3214" i="1" s="1"/>
  <c r="K3214" i="1"/>
  <c r="Q3214" i="1" s="1"/>
  <c r="J3214" i="1"/>
  <c r="P3214" i="1" s="1"/>
  <c r="O3213" i="1"/>
  <c r="N3213" i="1"/>
  <c r="L3213" i="1"/>
  <c r="R3213" i="1" s="1"/>
  <c r="K3213" i="1"/>
  <c r="Q3213" i="1" s="1"/>
  <c r="J3213" i="1"/>
  <c r="P3213" i="1" s="1"/>
  <c r="O1759" i="1"/>
  <c r="N1759" i="1"/>
  <c r="L1759" i="1"/>
  <c r="R1759" i="1" s="1"/>
  <c r="K1759" i="1"/>
  <c r="Q1759" i="1" s="1"/>
  <c r="J1759" i="1"/>
  <c r="P1759" i="1" s="1"/>
  <c r="O1679" i="1"/>
  <c r="N1679" i="1"/>
  <c r="L1679" i="1"/>
  <c r="R1679" i="1" s="1"/>
  <c r="K1679" i="1"/>
  <c r="Q1679" i="1" s="1"/>
  <c r="J1679" i="1"/>
  <c r="P1679" i="1" s="1"/>
  <c r="O1677" i="1"/>
  <c r="N1677" i="1"/>
  <c r="L1677" i="1"/>
  <c r="R1677" i="1" s="1"/>
  <c r="K1677" i="1"/>
  <c r="Q1677" i="1" s="1"/>
  <c r="J1677" i="1"/>
  <c r="P1677" i="1" s="1"/>
  <c r="O1681" i="1"/>
  <c r="N1681" i="1"/>
  <c r="L1681" i="1"/>
  <c r="R1681" i="1" s="1"/>
  <c r="K1681" i="1"/>
  <c r="Q1681" i="1" s="1"/>
  <c r="J1681" i="1"/>
  <c r="P1681" i="1" s="1"/>
  <c r="O1680" i="1"/>
  <c r="N1680" i="1"/>
  <c r="L1680" i="1"/>
  <c r="R1680" i="1" s="1"/>
  <c r="K1680" i="1"/>
  <c r="Q1680" i="1" s="1"/>
  <c r="J1680" i="1"/>
  <c r="P1680" i="1" s="1"/>
  <c r="O292" i="1"/>
  <c r="N292" i="1"/>
  <c r="L292" i="1"/>
  <c r="R292" i="1" s="1"/>
  <c r="K292" i="1"/>
  <c r="Q292" i="1" s="1"/>
  <c r="J292" i="1"/>
  <c r="P292" i="1" s="1"/>
  <c r="O291" i="1"/>
  <c r="N291" i="1"/>
  <c r="L291" i="1"/>
  <c r="R291" i="1" s="1"/>
  <c r="K291" i="1"/>
  <c r="Q291" i="1" s="1"/>
  <c r="J291" i="1"/>
  <c r="P291" i="1" s="1"/>
  <c r="O293" i="1"/>
  <c r="N293" i="1"/>
  <c r="L293" i="1"/>
  <c r="R293" i="1" s="1"/>
  <c r="K293" i="1"/>
  <c r="Q293" i="1" s="1"/>
  <c r="J293" i="1"/>
  <c r="P293" i="1" s="1"/>
  <c r="O296" i="1"/>
  <c r="N296" i="1"/>
  <c r="L296" i="1"/>
  <c r="R296" i="1" s="1"/>
  <c r="K296" i="1"/>
  <c r="Q296" i="1" s="1"/>
  <c r="J296" i="1"/>
  <c r="P296" i="1" s="1"/>
  <c r="O2956" i="1"/>
  <c r="N2956" i="1"/>
  <c r="L2956" i="1"/>
  <c r="R2956" i="1" s="1"/>
  <c r="K2956" i="1"/>
  <c r="Q2956" i="1" s="1"/>
  <c r="J2956" i="1"/>
  <c r="P2956" i="1" s="1"/>
  <c r="O501" i="1"/>
  <c r="N501" i="1"/>
  <c r="L501" i="1"/>
  <c r="R501" i="1" s="1"/>
  <c r="K501" i="1"/>
  <c r="Q501" i="1" s="1"/>
  <c r="J501" i="1"/>
  <c r="P501" i="1" s="1"/>
  <c r="O500" i="1"/>
  <c r="N500" i="1"/>
  <c r="L500" i="1"/>
  <c r="R500" i="1" s="1"/>
  <c r="K500" i="1"/>
  <c r="Q500" i="1" s="1"/>
  <c r="J500" i="1"/>
  <c r="P500" i="1" s="1"/>
  <c r="O1579" i="1"/>
  <c r="N1579" i="1"/>
  <c r="L1579" i="1"/>
  <c r="R1579" i="1" s="1"/>
  <c r="K1579" i="1"/>
  <c r="Q1579" i="1" s="1"/>
  <c r="J1579" i="1"/>
  <c r="P1579" i="1" s="1"/>
  <c r="O1577" i="1"/>
  <c r="N1577" i="1"/>
  <c r="L1577" i="1"/>
  <c r="R1577" i="1" s="1"/>
  <c r="K1577" i="1"/>
  <c r="Q1577" i="1" s="1"/>
  <c r="J1577" i="1"/>
  <c r="P1577" i="1" s="1"/>
  <c r="O1558" i="1"/>
  <c r="N1558" i="1"/>
  <c r="L1558" i="1"/>
  <c r="R1558" i="1" s="1"/>
  <c r="K1558" i="1"/>
  <c r="Q1558" i="1" s="1"/>
  <c r="J1558" i="1"/>
  <c r="P1558" i="1" s="1"/>
  <c r="O1567" i="1"/>
  <c r="N1567" i="1"/>
  <c r="L1567" i="1"/>
  <c r="R1567" i="1" s="1"/>
  <c r="K1567" i="1"/>
  <c r="Q1567" i="1" s="1"/>
  <c r="J1567" i="1"/>
  <c r="P1567" i="1" s="1"/>
  <c r="O3612" i="1" l="1"/>
  <c r="N3612" i="1"/>
  <c r="L3612" i="1"/>
  <c r="R3612" i="1" s="1"/>
  <c r="K3612" i="1"/>
  <c r="Q3612" i="1" s="1"/>
  <c r="J3612" i="1"/>
  <c r="P3612" i="1" s="1"/>
  <c r="O3611" i="1"/>
  <c r="N3611" i="1"/>
  <c r="L3611" i="1"/>
  <c r="R3611" i="1" s="1"/>
  <c r="K3611" i="1"/>
  <c r="Q3611" i="1" s="1"/>
  <c r="J3611" i="1"/>
  <c r="P3611" i="1" s="1"/>
  <c r="O428" i="1" l="1"/>
  <c r="N428" i="1"/>
  <c r="L428" i="1"/>
  <c r="R428" i="1" s="1"/>
  <c r="K428" i="1"/>
  <c r="Q428" i="1" s="1"/>
  <c r="J428" i="1"/>
  <c r="P428" i="1" s="1"/>
  <c r="O1656" i="1" l="1"/>
  <c r="N1656" i="1"/>
  <c r="L1656" i="1"/>
  <c r="R1656" i="1" s="1"/>
  <c r="K1656" i="1"/>
  <c r="Q1656" i="1" s="1"/>
  <c r="J1656" i="1"/>
  <c r="P1656" i="1" s="1"/>
  <c r="O73" i="1"/>
  <c r="N73" i="1"/>
  <c r="L73" i="1"/>
  <c r="R73" i="1" s="1"/>
  <c r="K73" i="1"/>
  <c r="Q73" i="1" s="1"/>
  <c r="J73" i="1"/>
  <c r="P73" i="1" s="1"/>
  <c r="G73" i="1"/>
  <c r="O88" i="1"/>
  <c r="N88" i="1"/>
  <c r="L88" i="1"/>
  <c r="R88" i="1" s="1"/>
  <c r="K88" i="1"/>
  <c r="Q88" i="1" s="1"/>
  <c r="J88" i="1"/>
  <c r="P88" i="1" s="1"/>
  <c r="G88" i="1"/>
  <c r="O87" i="1"/>
  <c r="N87" i="1"/>
  <c r="L87" i="1"/>
  <c r="R87" i="1" s="1"/>
  <c r="K87" i="1"/>
  <c r="Q87" i="1" s="1"/>
  <c r="J87" i="1"/>
  <c r="P87" i="1" s="1"/>
  <c r="G87" i="1"/>
  <c r="O1615" i="1"/>
  <c r="N1615" i="1"/>
  <c r="L1615" i="1"/>
  <c r="R1615" i="1" s="1"/>
  <c r="K1615" i="1"/>
  <c r="Q1615" i="1" s="1"/>
  <c r="J1615" i="1"/>
  <c r="P1615" i="1" s="1"/>
  <c r="O1701" i="1"/>
  <c r="N1701" i="1"/>
  <c r="L1701" i="1"/>
  <c r="R1701" i="1" s="1"/>
  <c r="K1701" i="1"/>
  <c r="Q1701" i="1" s="1"/>
  <c r="J1701" i="1"/>
  <c r="P1701" i="1" s="1"/>
  <c r="O2720" i="1"/>
  <c r="N2720" i="1"/>
  <c r="L2720" i="1"/>
  <c r="R2720" i="1" s="1"/>
  <c r="K2720" i="1"/>
  <c r="Q2720" i="1" s="1"/>
  <c r="J2720" i="1"/>
  <c r="P2720" i="1" s="1"/>
  <c r="R4310" i="1" l="1"/>
  <c r="R4311" i="1"/>
  <c r="Q4310" i="1"/>
  <c r="Q4311" i="1"/>
  <c r="O4310" i="1"/>
  <c r="O4311" i="1"/>
  <c r="N4310" i="1"/>
  <c r="N4311" i="1"/>
  <c r="J4310" i="1"/>
  <c r="P4310" i="1" s="1"/>
  <c r="J4311" i="1"/>
  <c r="P4311" i="1" s="1"/>
  <c r="L3900" i="1"/>
  <c r="R3900" i="1" s="1"/>
  <c r="K3900" i="1"/>
  <c r="Q3900" i="1" s="1"/>
  <c r="J3900" i="1"/>
  <c r="P3900" i="1" s="1"/>
  <c r="O3900" i="1"/>
  <c r="N3900" i="1"/>
  <c r="R3898" i="1"/>
  <c r="Q3898" i="1"/>
  <c r="P3898" i="1"/>
  <c r="O3898" i="1"/>
  <c r="N3898" i="1"/>
  <c r="O3897" i="1"/>
  <c r="N3897" i="1"/>
  <c r="L3897" i="1"/>
  <c r="R3897" i="1" s="1"/>
  <c r="K3897" i="1"/>
  <c r="Q3897" i="1" s="1"/>
  <c r="J3897" i="1"/>
  <c r="P3897" i="1" s="1"/>
  <c r="O4063" i="1" l="1"/>
  <c r="N4063" i="1"/>
  <c r="L4063" i="1"/>
  <c r="R4063" i="1" s="1"/>
  <c r="K4063" i="1"/>
  <c r="Q4063" i="1" s="1"/>
  <c r="J4063" i="1"/>
  <c r="P4063" i="1" s="1"/>
  <c r="O3498" i="1" l="1"/>
  <c r="N3498" i="1"/>
  <c r="L3498" i="1"/>
  <c r="R3498" i="1" s="1"/>
  <c r="K3498" i="1"/>
  <c r="Q3498" i="1" s="1"/>
  <c r="J3498" i="1"/>
  <c r="P3498" i="1" s="1"/>
  <c r="O3503" i="1" l="1"/>
  <c r="N3503" i="1"/>
  <c r="L3503" i="1"/>
  <c r="R3503" i="1" s="1"/>
  <c r="K3503" i="1"/>
  <c r="Q3503" i="1" s="1"/>
  <c r="J3503" i="1"/>
  <c r="P3503" i="1" s="1"/>
  <c r="O3434" i="1" l="1"/>
  <c r="N3434" i="1"/>
  <c r="L3434" i="1"/>
  <c r="R3434" i="1" s="1"/>
  <c r="K3434" i="1"/>
  <c r="Q3434" i="1" s="1"/>
  <c r="J3434" i="1"/>
  <c r="P3434" i="1" s="1"/>
  <c r="O4356" i="1"/>
  <c r="N4356" i="1"/>
  <c r="L4356" i="1"/>
  <c r="R4356" i="1" s="1"/>
  <c r="K4356" i="1"/>
  <c r="Q4356" i="1" s="1"/>
  <c r="J4356" i="1"/>
  <c r="P4356" i="1" s="1"/>
  <c r="O3642" i="1"/>
  <c r="N3642" i="1"/>
  <c r="L3642" i="1"/>
  <c r="R3642" i="1" s="1"/>
  <c r="K3642" i="1"/>
  <c r="Q3642" i="1" s="1"/>
  <c r="J3642" i="1"/>
  <c r="P3642" i="1" s="1"/>
  <c r="O3242" i="1" l="1"/>
  <c r="N3242" i="1"/>
  <c r="L3242" i="1"/>
  <c r="R3242" i="1" s="1"/>
  <c r="K3242" i="1"/>
  <c r="Q3242" i="1" s="1"/>
  <c r="J3242" i="1"/>
  <c r="P3242" i="1" s="1"/>
  <c r="O2706" i="1"/>
  <c r="N2706" i="1"/>
  <c r="L2706" i="1"/>
  <c r="R2706" i="1" s="1"/>
  <c r="K2706" i="1"/>
  <c r="Q2706" i="1" s="1"/>
  <c r="J2706" i="1"/>
  <c r="P2706" i="1" s="1"/>
  <c r="O2955" i="1"/>
  <c r="N2955" i="1"/>
  <c r="L2955" i="1"/>
  <c r="R2955" i="1" s="1"/>
  <c r="K2955" i="1"/>
  <c r="Q2955" i="1" s="1"/>
  <c r="J2955" i="1"/>
  <c r="P2955" i="1" s="1"/>
  <c r="O4448" i="1"/>
  <c r="N4448" i="1"/>
  <c r="L4448" i="1"/>
  <c r="R4448" i="1" s="1"/>
  <c r="K4448" i="1"/>
  <c r="Q4448" i="1" s="1"/>
  <c r="J4448" i="1"/>
  <c r="P4448" i="1" s="1"/>
  <c r="O1732" i="1" l="1"/>
  <c r="N1732" i="1"/>
  <c r="L1732" i="1"/>
  <c r="R1732" i="1" s="1"/>
  <c r="K1732" i="1"/>
  <c r="Q1732" i="1" s="1"/>
  <c r="J1732" i="1"/>
  <c r="P1732" i="1" s="1"/>
  <c r="O1753" i="1"/>
  <c r="N1753" i="1"/>
  <c r="L1753" i="1"/>
  <c r="R1753" i="1" s="1"/>
  <c r="K1753" i="1"/>
  <c r="Q1753" i="1" s="1"/>
  <c r="J1753" i="1"/>
  <c r="P1753" i="1" s="1"/>
  <c r="O1663" i="1"/>
  <c r="N1663" i="1"/>
  <c r="L1663" i="1"/>
  <c r="R1663" i="1" s="1"/>
  <c r="K1663" i="1"/>
  <c r="Q1663" i="1" s="1"/>
  <c r="J1663" i="1"/>
  <c r="P1663" i="1" s="1"/>
  <c r="O1399" i="1"/>
  <c r="N1399" i="1"/>
  <c r="L1399" i="1"/>
  <c r="R1399" i="1" s="1"/>
  <c r="K1399" i="1"/>
  <c r="Q1399" i="1" s="1"/>
  <c r="J1399" i="1"/>
  <c r="P1399" i="1" s="1"/>
  <c r="O1398" i="1"/>
  <c r="N1398" i="1"/>
  <c r="L1398" i="1"/>
  <c r="R1398" i="1" s="1"/>
  <c r="K1398" i="1"/>
  <c r="Q1398" i="1" s="1"/>
  <c r="J1398" i="1"/>
  <c r="P1398" i="1" s="1"/>
  <c r="O1397" i="1"/>
  <c r="N1397" i="1"/>
  <c r="L1397" i="1"/>
  <c r="R1397" i="1" s="1"/>
  <c r="K1397" i="1"/>
  <c r="Q1397" i="1" s="1"/>
  <c r="J1397" i="1"/>
  <c r="P1397" i="1" s="1"/>
  <c r="O1396" i="1"/>
  <c r="N1396" i="1"/>
  <c r="L1396" i="1"/>
  <c r="R1396" i="1" s="1"/>
  <c r="K1396" i="1"/>
  <c r="Q1396" i="1" s="1"/>
  <c r="J1396" i="1"/>
  <c r="P1396" i="1" s="1"/>
  <c r="O3627" i="1" l="1"/>
  <c r="N3627" i="1"/>
  <c r="L3627" i="1"/>
  <c r="R3627" i="1" s="1"/>
  <c r="K3627" i="1"/>
  <c r="Q3627" i="1" s="1"/>
  <c r="J3627" i="1"/>
  <c r="P3627" i="1" s="1"/>
  <c r="O3628" i="1"/>
  <c r="N3628" i="1"/>
  <c r="L3628" i="1"/>
  <c r="R3628" i="1" s="1"/>
  <c r="K3628" i="1"/>
  <c r="Q3628" i="1" s="1"/>
  <c r="J3628" i="1"/>
  <c r="P3628" i="1" s="1"/>
  <c r="O3553" i="1" l="1"/>
  <c r="N3553" i="1"/>
  <c r="L3553" i="1"/>
  <c r="R3553" i="1" s="1"/>
  <c r="K3553" i="1"/>
  <c r="Q3553" i="1" s="1"/>
  <c r="J3553" i="1"/>
  <c r="P3553" i="1" s="1"/>
  <c r="O4295" i="1"/>
  <c r="N4295" i="1"/>
  <c r="L4295" i="1"/>
  <c r="R4295" i="1" s="1"/>
  <c r="K4295" i="1"/>
  <c r="Q4295" i="1" s="1"/>
  <c r="J4295" i="1"/>
  <c r="P4295" i="1" s="1"/>
  <c r="O4081" i="1"/>
  <c r="N4081" i="1"/>
  <c r="L4081" i="1"/>
  <c r="R4081" i="1" s="1"/>
  <c r="K4081" i="1"/>
  <c r="Q4081" i="1" s="1"/>
  <c r="J4081" i="1"/>
  <c r="P4081" i="1" s="1"/>
  <c r="O4075" i="1"/>
  <c r="N4075" i="1"/>
  <c r="L4075" i="1"/>
  <c r="R4075" i="1" s="1"/>
  <c r="K4075" i="1"/>
  <c r="Q4075" i="1" s="1"/>
  <c r="J4075" i="1"/>
  <c r="P4075" i="1" s="1"/>
  <c r="O3908" i="1" l="1"/>
  <c r="N3908" i="1"/>
  <c r="L3908" i="1"/>
  <c r="R3908" i="1" s="1"/>
  <c r="K3908" i="1"/>
  <c r="Q3908" i="1" s="1"/>
  <c r="J3908" i="1"/>
  <c r="P3908" i="1" s="1"/>
  <c r="O3903" i="1"/>
  <c r="N3903" i="1"/>
  <c r="L3903" i="1"/>
  <c r="R3903" i="1" s="1"/>
  <c r="K3903" i="1"/>
  <c r="Q3903" i="1" s="1"/>
  <c r="J3903" i="1"/>
  <c r="P3903" i="1" s="1"/>
  <c r="O3420" i="1"/>
  <c r="N3420" i="1"/>
  <c r="L3420" i="1"/>
  <c r="R3420" i="1" s="1"/>
  <c r="K3420" i="1"/>
  <c r="Q3420" i="1" s="1"/>
  <c r="J3420" i="1"/>
  <c r="P3420" i="1" s="1"/>
  <c r="O743" i="1"/>
  <c r="N743" i="1"/>
  <c r="L743" i="1"/>
  <c r="R743" i="1" s="1"/>
  <c r="K743" i="1"/>
  <c r="Q743" i="1" s="1"/>
  <c r="J743" i="1"/>
  <c r="P743" i="1" s="1"/>
  <c r="J4395" i="1"/>
  <c r="O308" i="1" l="1"/>
  <c r="N308" i="1"/>
  <c r="L308" i="1"/>
  <c r="R308" i="1" s="1"/>
  <c r="K308" i="1"/>
  <c r="Q308" i="1" s="1"/>
  <c r="J308" i="1"/>
  <c r="P308" i="1" s="1"/>
  <c r="O307" i="1"/>
  <c r="N307" i="1"/>
  <c r="L307" i="1"/>
  <c r="R307" i="1" s="1"/>
  <c r="K307" i="1"/>
  <c r="Q307" i="1" s="1"/>
  <c r="J307" i="1"/>
  <c r="P307" i="1" s="1"/>
  <c r="O416" i="1" l="1"/>
  <c r="N416" i="1"/>
  <c r="L416" i="1"/>
  <c r="R416" i="1" s="1"/>
  <c r="K416" i="1"/>
  <c r="Q416" i="1" s="1"/>
  <c r="J416" i="1"/>
  <c r="P416" i="1" s="1"/>
  <c r="O415" i="1"/>
  <c r="N415" i="1"/>
  <c r="L415" i="1"/>
  <c r="R415" i="1" s="1"/>
  <c r="K415" i="1"/>
  <c r="Q415" i="1" s="1"/>
  <c r="J415" i="1"/>
  <c r="P415" i="1" s="1"/>
  <c r="O412" i="1"/>
  <c r="N412" i="1"/>
  <c r="L412" i="1"/>
  <c r="R412" i="1" s="1"/>
  <c r="K412" i="1"/>
  <c r="Q412" i="1" s="1"/>
  <c r="J412" i="1"/>
  <c r="P412" i="1" s="1"/>
  <c r="O414" i="1"/>
  <c r="N414" i="1"/>
  <c r="L414" i="1"/>
  <c r="R414" i="1" s="1"/>
  <c r="K414" i="1"/>
  <c r="Q414" i="1" s="1"/>
  <c r="J414" i="1"/>
  <c r="P414" i="1" s="1"/>
  <c r="O408" i="1"/>
  <c r="N408" i="1"/>
  <c r="L408" i="1"/>
  <c r="R408" i="1" s="1"/>
  <c r="K408" i="1"/>
  <c r="Q408" i="1" s="1"/>
  <c r="J408" i="1"/>
  <c r="P408" i="1" s="1"/>
  <c r="O413" i="1"/>
  <c r="N413" i="1"/>
  <c r="L413" i="1"/>
  <c r="R413" i="1" s="1"/>
  <c r="K413" i="1"/>
  <c r="Q413" i="1" s="1"/>
  <c r="J413" i="1"/>
  <c r="P413" i="1" s="1"/>
  <c r="O2980" i="1" l="1"/>
  <c r="N2980" i="1"/>
  <c r="L2980" i="1"/>
  <c r="R2980" i="1" s="1"/>
  <c r="K2980" i="1"/>
  <c r="Q2980" i="1" s="1"/>
  <c r="J2980" i="1"/>
  <c r="P2980" i="1" s="1"/>
  <c r="O2979" i="1"/>
  <c r="N2979" i="1"/>
  <c r="L2979" i="1"/>
  <c r="R2979" i="1" s="1"/>
  <c r="K2979" i="1"/>
  <c r="Q2979" i="1" s="1"/>
  <c r="J2979" i="1"/>
  <c r="P2979" i="1" s="1"/>
  <c r="O419" i="1" l="1"/>
  <c r="N419" i="1"/>
  <c r="L419" i="1"/>
  <c r="R419" i="1" s="1"/>
  <c r="K419" i="1"/>
  <c r="Q419" i="1" s="1"/>
  <c r="J419" i="1"/>
  <c r="P419" i="1" s="1"/>
  <c r="O436" i="1"/>
  <c r="N436" i="1"/>
  <c r="L436" i="1"/>
  <c r="R436" i="1" s="1"/>
  <c r="K436" i="1"/>
  <c r="Q436" i="1" s="1"/>
  <c r="J436" i="1"/>
  <c r="P436" i="1" s="1"/>
  <c r="O435" i="1"/>
  <c r="N435" i="1"/>
  <c r="L435" i="1"/>
  <c r="R435" i="1" s="1"/>
  <c r="K435" i="1"/>
  <c r="Q435" i="1" s="1"/>
  <c r="J435" i="1"/>
  <c r="P435" i="1" s="1"/>
  <c r="O434" i="1"/>
  <c r="N434" i="1"/>
  <c r="L434" i="1"/>
  <c r="R434" i="1" s="1"/>
  <c r="K434" i="1"/>
  <c r="Q434" i="1" s="1"/>
  <c r="J434" i="1"/>
  <c r="P434" i="1" s="1"/>
  <c r="O427" i="1" l="1"/>
  <c r="N427" i="1"/>
  <c r="L427" i="1"/>
  <c r="R427" i="1" s="1"/>
  <c r="K427" i="1"/>
  <c r="Q427" i="1" s="1"/>
  <c r="J427" i="1"/>
  <c r="P427" i="1" s="1"/>
  <c r="O3141" i="1"/>
  <c r="N3141" i="1"/>
  <c r="O300" i="1"/>
  <c r="N300" i="1"/>
  <c r="L300" i="1"/>
  <c r="R300" i="1" s="1"/>
  <c r="K300" i="1"/>
  <c r="Q300" i="1" s="1"/>
  <c r="J300" i="1"/>
  <c r="P300" i="1" s="1"/>
  <c r="O298" i="1"/>
  <c r="N298" i="1"/>
  <c r="L298" i="1"/>
  <c r="R298" i="1" s="1"/>
  <c r="K298" i="1"/>
  <c r="Q298" i="1" s="1"/>
  <c r="J298" i="1"/>
  <c r="P298" i="1" s="1"/>
  <c r="O297" i="1"/>
  <c r="N297" i="1"/>
  <c r="L297" i="1"/>
  <c r="R297" i="1" s="1"/>
  <c r="K297" i="1"/>
  <c r="Q297" i="1" s="1"/>
  <c r="J297" i="1"/>
  <c r="P297" i="1" s="1"/>
  <c r="O309" i="1"/>
  <c r="N309" i="1"/>
  <c r="L309" i="1"/>
  <c r="R309" i="1" s="1"/>
  <c r="K309" i="1"/>
  <c r="Q309" i="1" s="1"/>
  <c r="J309" i="1"/>
  <c r="P309" i="1" s="1"/>
  <c r="O310" i="1"/>
  <c r="N310" i="1"/>
  <c r="L310" i="1"/>
  <c r="R310" i="1" s="1"/>
  <c r="K310" i="1"/>
  <c r="Q310" i="1" s="1"/>
  <c r="J310" i="1"/>
  <c r="P310" i="1" s="1"/>
  <c r="O311" i="1"/>
  <c r="N311" i="1"/>
  <c r="L311" i="1"/>
  <c r="R311" i="1" s="1"/>
  <c r="K311" i="1"/>
  <c r="Q311" i="1" s="1"/>
  <c r="J311" i="1"/>
  <c r="P311" i="1" s="1"/>
  <c r="O3592" i="1"/>
  <c r="N3592" i="1"/>
  <c r="L3592" i="1"/>
  <c r="R3592" i="1" s="1"/>
  <c r="K3592" i="1"/>
  <c r="Q3592" i="1" s="1"/>
  <c r="J3592" i="1"/>
  <c r="P3592" i="1" s="1"/>
  <c r="O859" i="1"/>
  <c r="N859" i="1"/>
  <c r="L859" i="1"/>
  <c r="R859" i="1" s="1"/>
  <c r="K859" i="1"/>
  <c r="Q859" i="1" s="1"/>
  <c r="J859" i="1"/>
  <c r="P859" i="1" s="1"/>
  <c r="O4492" i="1"/>
  <c r="N4492" i="1"/>
  <c r="L4492" i="1"/>
  <c r="R4492" i="1" s="1"/>
  <c r="K4492" i="1"/>
  <c r="Q4492" i="1" s="1"/>
  <c r="J4492" i="1"/>
  <c r="P4492" i="1" s="1"/>
  <c r="O3574" i="1" l="1"/>
  <c r="N3574" i="1"/>
  <c r="L3574" i="1"/>
  <c r="R3574" i="1" s="1"/>
  <c r="K3574" i="1"/>
  <c r="Q3574" i="1" s="1"/>
  <c r="J3574" i="1"/>
  <c r="P3574" i="1" s="1"/>
  <c r="O4485" i="1"/>
  <c r="N4485" i="1"/>
  <c r="L4485" i="1"/>
  <c r="R4485" i="1" s="1"/>
  <c r="K4485" i="1"/>
  <c r="Q4485" i="1" s="1"/>
  <c r="J4485" i="1"/>
  <c r="P4485" i="1" s="1"/>
  <c r="R531" i="1" l="1"/>
  <c r="Q531" i="1"/>
  <c r="O531" i="1"/>
  <c r="N531" i="1"/>
  <c r="J531" i="1"/>
  <c r="P531" i="1" s="1"/>
  <c r="O1633" i="1" l="1"/>
  <c r="N1633" i="1"/>
  <c r="L1633" i="1"/>
  <c r="R1633" i="1" s="1"/>
  <c r="K1633" i="1"/>
  <c r="Q1633" i="1" s="1"/>
  <c r="J1633" i="1"/>
  <c r="P1633" i="1" s="1"/>
  <c r="G81" i="1"/>
  <c r="O2758" i="1" l="1"/>
  <c r="N2758" i="1"/>
  <c r="L2758" i="1"/>
  <c r="R2758" i="1" s="1"/>
  <c r="K2758" i="1"/>
  <c r="Q2758" i="1" s="1"/>
  <c r="J2758" i="1"/>
  <c r="P2758" i="1" s="1"/>
  <c r="O312" i="1"/>
  <c r="N312" i="1"/>
  <c r="L312" i="1"/>
  <c r="R312" i="1" s="1"/>
  <c r="K312" i="1"/>
  <c r="Q312" i="1" s="1"/>
  <c r="J312" i="1"/>
  <c r="P312" i="1" s="1"/>
  <c r="O409" i="1" l="1"/>
  <c r="O410" i="1"/>
  <c r="O411" i="1"/>
  <c r="N409" i="1"/>
  <c r="N410" i="1"/>
  <c r="N411" i="1"/>
  <c r="L409" i="1"/>
  <c r="R409" i="1" s="1"/>
  <c r="L410" i="1"/>
  <c r="R410" i="1" s="1"/>
  <c r="L411" i="1"/>
  <c r="R411" i="1" s="1"/>
  <c r="K409" i="1"/>
  <c r="Q409" i="1" s="1"/>
  <c r="K410" i="1"/>
  <c r="Q410" i="1" s="1"/>
  <c r="K411" i="1"/>
  <c r="Q411" i="1" s="1"/>
  <c r="J409" i="1"/>
  <c r="P409" i="1" s="1"/>
  <c r="J410" i="1"/>
  <c r="P410" i="1" s="1"/>
  <c r="J411" i="1"/>
  <c r="P411" i="1" s="1"/>
  <c r="G439" i="1" l="1"/>
  <c r="O21" i="1"/>
  <c r="N21" i="1"/>
  <c r="L21" i="1"/>
  <c r="R21" i="1" s="1"/>
  <c r="K21" i="1"/>
  <c r="Q21" i="1" s="1"/>
  <c r="J21" i="1"/>
  <c r="P21" i="1" s="1"/>
  <c r="O430" i="1"/>
  <c r="N430" i="1"/>
  <c r="L430" i="1"/>
  <c r="R430" i="1" s="1"/>
  <c r="K430" i="1"/>
  <c r="Q430" i="1" s="1"/>
  <c r="J430" i="1"/>
  <c r="P430" i="1" s="1"/>
  <c r="O557" i="1"/>
  <c r="N557" i="1"/>
  <c r="L557" i="1"/>
  <c r="R557" i="1" s="1"/>
  <c r="K557" i="1"/>
  <c r="Q557" i="1" s="1"/>
  <c r="J557" i="1"/>
  <c r="P557" i="1" s="1"/>
  <c r="O569" i="1"/>
  <c r="N569" i="1"/>
  <c r="L569" i="1"/>
  <c r="R569" i="1" s="1"/>
  <c r="K569" i="1"/>
  <c r="Q569" i="1" s="1"/>
  <c r="J569" i="1"/>
  <c r="P569" i="1" s="1"/>
  <c r="O663" i="1"/>
  <c r="N663" i="1"/>
  <c r="L663" i="1"/>
  <c r="R663" i="1" s="1"/>
  <c r="K663" i="1"/>
  <c r="Q663" i="1" s="1"/>
  <c r="J663" i="1"/>
  <c r="P663" i="1" s="1"/>
  <c r="O664" i="1"/>
  <c r="N664" i="1"/>
  <c r="L664" i="1"/>
  <c r="R664" i="1" s="1"/>
  <c r="K664" i="1"/>
  <c r="Q664" i="1" s="1"/>
  <c r="J664" i="1"/>
  <c r="P664" i="1" s="1"/>
  <c r="O349" i="1"/>
  <c r="N349" i="1"/>
  <c r="L349" i="1"/>
  <c r="R349" i="1" s="1"/>
  <c r="K349" i="1"/>
  <c r="Q349" i="1" s="1"/>
  <c r="J349" i="1"/>
  <c r="P349" i="1" s="1"/>
  <c r="O348" i="1"/>
  <c r="N348" i="1"/>
  <c r="L348" i="1"/>
  <c r="R348" i="1" s="1"/>
  <c r="K348" i="1"/>
  <c r="Q348" i="1" s="1"/>
  <c r="J348" i="1"/>
  <c r="P348" i="1" s="1"/>
  <c r="O295" i="1" l="1"/>
  <c r="N295" i="1"/>
  <c r="L295" i="1"/>
  <c r="R295" i="1" s="1"/>
  <c r="K295" i="1"/>
  <c r="Q295" i="1" s="1"/>
  <c r="J295" i="1"/>
  <c r="P295" i="1" s="1"/>
  <c r="O294" i="1"/>
  <c r="N294" i="1"/>
  <c r="L294" i="1"/>
  <c r="R294" i="1" s="1"/>
  <c r="K294" i="1"/>
  <c r="Q294" i="1" s="1"/>
  <c r="J294" i="1"/>
  <c r="P294" i="1" s="1"/>
  <c r="O456" i="1" l="1"/>
  <c r="N456" i="1"/>
  <c r="L456" i="1"/>
  <c r="R456" i="1" s="1"/>
  <c r="K456" i="1"/>
  <c r="Q456" i="1" s="1"/>
  <c r="J456" i="1"/>
  <c r="P456" i="1" s="1"/>
  <c r="L3115" i="1" l="1"/>
  <c r="K3115" i="1"/>
  <c r="J3115" i="1"/>
  <c r="R4586" i="1"/>
  <c r="Q4586" i="1"/>
  <c r="P4586" i="1"/>
  <c r="O4586" i="1"/>
  <c r="N4586" i="1"/>
  <c r="O4488" i="1" l="1"/>
  <c r="N4488" i="1"/>
  <c r="L4488" i="1"/>
  <c r="R4488" i="1" s="1"/>
  <c r="K4488" i="1"/>
  <c r="Q4488" i="1" s="1"/>
  <c r="J4488" i="1"/>
  <c r="P4488" i="1" s="1"/>
  <c r="O3181" i="1"/>
  <c r="N3181" i="1"/>
  <c r="L3181" i="1"/>
  <c r="R3181" i="1" s="1"/>
  <c r="K3181" i="1"/>
  <c r="Q3181" i="1" s="1"/>
  <c r="J3181" i="1"/>
  <c r="P3181" i="1" s="1"/>
  <c r="O306" i="1" l="1"/>
  <c r="N306" i="1"/>
  <c r="L306" i="1"/>
  <c r="R306" i="1" s="1"/>
  <c r="K306" i="1"/>
  <c r="Q306" i="1" s="1"/>
  <c r="J306" i="1"/>
  <c r="P306" i="1" s="1"/>
  <c r="G437" i="1"/>
  <c r="O3177" i="1"/>
  <c r="N3177" i="1"/>
  <c r="L3177" i="1"/>
  <c r="R3177" i="1" s="1"/>
  <c r="K3177" i="1"/>
  <c r="Q3177" i="1" s="1"/>
  <c r="J3177" i="1"/>
  <c r="P3177" i="1" s="1"/>
  <c r="O3070" i="1"/>
  <c r="N3070" i="1"/>
  <c r="L3070" i="1"/>
  <c r="R3070" i="1" s="1"/>
  <c r="K3070" i="1"/>
  <c r="Q3070" i="1" s="1"/>
  <c r="J3070" i="1"/>
  <c r="P3070" i="1" s="1"/>
  <c r="O2948" i="1"/>
  <c r="N2948" i="1"/>
  <c r="L2948" i="1"/>
  <c r="R2948" i="1" s="1"/>
  <c r="K2948" i="1"/>
  <c r="Q2948" i="1" s="1"/>
  <c r="J2948" i="1"/>
  <c r="P2948" i="1" s="1"/>
  <c r="O1644" i="1"/>
  <c r="N1644" i="1"/>
  <c r="L1644" i="1"/>
  <c r="R1644" i="1" s="1"/>
  <c r="K1644" i="1"/>
  <c r="Q1644" i="1" s="1"/>
  <c r="J1644" i="1"/>
  <c r="P1644" i="1" s="1"/>
  <c r="O1657" i="1"/>
  <c r="N1657" i="1"/>
  <c r="L1657" i="1"/>
  <c r="R1657" i="1" s="1"/>
  <c r="K1657" i="1"/>
  <c r="Q1657" i="1" s="1"/>
  <c r="J1657" i="1"/>
  <c r="P1657" i="1" s="1"/>
  <c r="O76" i="1"/>
  <c r="N76" i="1"/>
  <c r="L76" i="1"/>
  <c r="R76" i="1" s="1"/>
  <c r="K76" i="1"/>
  <c r="Q76" i="1" s="1"/>
  <c r="J76" i="1"/>
  <c r="P76" i="1" s="1"/>
  <c r="G76" i="1"/>
  <c r="O2703" i="1"/>
  <c r="N2703" i="1"/>
  <c r="L2703" i="1"/>
  <c r="R2703" i="1" s="1"/>
  <c r="K2703" i="1"/>
  <c r="Q2703" i="1" s="1"/>
  <c r="J2703" i="1"/>
  <c r="P2703" i="1" s="1"/>
  <c r="O2675" i="1"/>
  <c r="N2675" i="1"/>
  <c r="L2675" i="1"/>
  <c r="R2675" i="1" s="1"/>
  <c r="K2675" i="1"/>
  <c r="Q2675" i="1" s="1"/>
  <c r="J2675" i="1"/>
  <c r="P2675" i="1" s="1"/>
  <c r="O2664" i="1"/>
  <c r="N2664" i="1"/>
  <c r="L2664" i="1"/>
  <c r="R2664" i="1" s="1"/>
  <c r="K2664" i="1"/>
  <c r="Q2664" i="1" s="1"/>
  <c r="J2664" i="1"/>
  <c r="P2664" i="1" s="1"/>
  <c r="O2665" i="1"/>
  <c r="N2665" i="1"/>
  <c r="L2665" i="1"/>
  <c r="R2665" i="1" s="1"/>
  <c r="K2665" i="1"/>
  <c r="Q2665" i="1" s="1"/>
  <c r="J2665" i="1"/>
  <c r="P2665" i="1" s="1"/>
  <c r="O2661" i="1" l="1"/>
  <c r="N2661" i="1"/>
  <c r="L2661" i="1"/>
  <c r="R2661" i="1" s="1"/>
  <c r="K2661" i="1"/>
  <c r="Q2661" i="1" s="1"/>
  <c r="J2661" i="1"/>
  <c r="P2661" i="1" s="1"/>
  <c r="O2660" i="1"/>
  <c r="N2660" i="1"/>
  <c r="L2660" i="1"/>
  <c r="R2660" i="1" s="1"/>
  <c r="K2660" i="1"/>
  <c r="Q2660" i="1" s="1"/>
  <c r="J2660" i="1"/>
  <c r="P2660" i="1" s="1"/>
  <c r="O1572" i="1"/>
  <c r="N1572" i="1"/>
  <c r="L1572" i="1"/>
  <c r="R1572" i="1" s="1"/>
  <c r="K1572" i="1"/>
  <c r="Q1572" i="1" s="1"/>
  <c r="J1572" i="1"/>
  <c r="P1572" i="1" s="1"/>
  <c r="O4410" i="1"/>
  <c r="N4410" i="1"/>
  <c r="L4410" i="1"/>
  <c r="R4410" i="1" s="1"/>
  <c r="K4410" i="1"/>
  <c r="Q4410" i="1" s="1"/>
  <c r="J4410" i="1"/>
  <c r="P4410" i="1" s="1"/>
  <c r="O4411" i="1"/>
  <c r="N4411" i="1"/>
  <c r="L4411" i="1"/>
  <c r="R4411" i="1" s="1"/>
  <c r="K4411" i="1"/>
  <c r="Q4411" i="1" s="1"/>
  <c r="J4411" i="1"/>
  <c r="P4411" i="1" s="1"/>
  <c r="O4409" i="1"/>
  <c r="N4409" i="1"/>
  <c r="L4409" i="1"/>
  <c r="R4409" i="1" s="1"/>
  <c r="K4409" i="1"/>
  <c r="Q4409" i="1" s="1"/>
  <c r="J4409" i="1"/>
  <c r="P4409" i="1" s="1"/>
  <c r="O2558" i="1"/>
  <c r="N2558" i="1"/>
  <c r="L2558" i="1"/>
  <c r="R2558" i="1" s="1"/>
  <c r="K2558" i="1"/>
  <c r="Q2558" i="1" s="1"/>
  <c r="J2558" i="1"/>
  <c r="P2558" i="1" s="1"/>
  <c r="O2546" i="1" l="1"/>
  <c r="N2546" i="1"/>
  <c r="L2546" i="1"/>
  <c r="R2546" i="1" s="1"/>
  <c r="K2546" i="1"/>
  <c r="Q2546" i="1" s="1"/>
  <c r="J2546" i="1"/>
  <c r="P2546" i="1" s="1"/>
  <c r="O698" i="1"/>
  <c r="N698" i="1"/>
  <c r="L698" i="1"/>
  <c r="R698" i="1" s="1"/>
  <c r="K698" i="1"/>
  <c r="Q698" i="1" s="1"/>
  <c r="J698" i="1"/>
  <c r="P698" i="1" s="1"/>
  <c r="O4291" i="1"/>
  <c r="N4291" i="1"/>
  <c r="L4291" i="1"/>
  <c r="R4291" i="1" s="1"/>
  <c r="K4291" i="1"/>
  <c r="Q4291" i="1" s="1"/>
  <c r="J4291" i="1"/>
  <c r="P4291" i="1" s="1"/>
  <c r="O1667" i="1" l="1"/>
  <c r="N1667" i="1"/>
  <c r="L1667" i="1"/>
  <c r="R1667" i="1" s="1"/>
  <c r="K1667" i="1"/>
  <c r="Q1667" i="1" s="1"/>
  <c r="J1667" i="1"/>
  <c r="P1667" i="1" s="1"/>
  <c r="O1700" i="1"/>
  <c r="N1700" i="1"/>
  <c r="L1700" i="1"/>
  <c r="R1700" i="1" s="1"/>
  <c r="K1700" i="1"/>
  <c r="Q1700" i="1" s="1"/>
  <c r="J1700" i="1"/>
  <c r="P1700" i="1" s="1"/>
  <c r="O4357" i="1" l="1"/>
  <c r="N4357" i="1"/>
  <c r="L4357" i="1"/>
  <c r="R4357" i="1" s="1"/>
  <c r="K4357" i="1"/>
  <c r="Q4357" i="1" s="1"/>
  <c r="J4357" i="1"/>
  <c r="P4357" i="1" s="1"/>
  <c r="O1655" i="1"/>
  <c r="N1655" i="1"/>
  <c r="L1655" i="1"/>
  <c r="R1655" i="1" s="1"/>
  <c r="K1655" i="1"/>
  <c r="Q1655" i="1" s="1"/>
  <c r="J1655" i="1"/>
  <c r="P1655" i="1" s="1"/>
  <c r="L118" i="1"/>
  <c r="L119" i="1"/>
  <c r="L120" i="1"/>
  <c r="L121" i="1"/>
  <c r="L122" i="1"/>
  <c r="L123" i="1"/>
  <c r="L124" i="1"/>
  <c r="L125" i="1"/>
  <c r="L126" i="1"/>
  <c r="L127" i="1"/>
  <c r="L128" i="1"/>
  <c r="L129" i="1"/>
  <c r="L130" i="1"/>
  <c r="L131" i="1"/>
  <c r="L132" i="1"/>
  <c r="L133" i="1"/>
  <c r="L134" i="1"/>
  <c r="L135" i="1"/>
  <c r="L136" i="1"/>
  <c r="L137" i="1"/>
  <c r="L138" i="1"/>
  <c r="L139" i="1"/>
  <c r="L140" i="1"/>
  <c r="L141" i="1"/>
  <c r="L142" i="1"/>
  <c r="L143" i="1"/>
  <c r="L144" i="1"/>
  <c r="L145" i="1"/>
  <c r="L146" i="1"/>
  <c r="L147" i="1"/>
  <c r="L148" i="1"/>
  <c r="L149" i="1"/>
  <c r="L150" i="1"/>
  <c r="L151" i="1"/>
  <c r="L152" i="1"/>
  <c r="L153" i="1"/>
  <c r="L154" i="1"/>
  <c r="L155" i="1"/>
  <c r="L156" i="1"/>
  <c r="L157" i="1"/>
  <c r="L158" i="1"/>
  <c r="L159" i="1"/>
  <c r="L160" i="1"/>
  <c r="L161" i="1"/>
  <c r="L162" i="1"/>
  <c r="L163" i="1"/>
  <c r="L165" i="1"/>
  <c r="L166" i="1"/>
  <c r="L167" i="1"/>
  <c r="L168" i="1"/>
  <c r="L169" i="1"/>
  <c r="L170" i="1"/>
  <c r="L171" i="1"/>
  <c r="L172" i="1"/>
  <c r="L173" i="1"/>
  <c r="L174" i="1"/>
  <c r="L175" i="1"/>
  <c r="L176" i="1"/>
  <c r="L177" i="1"/>
  <c r="L178" i="1"/>
  <c r="L179" i="1"/>
  <c r="L180" i="1"/>
  <c r="L181" i="1"/>
  <c r="L182" i="1"/>
  <c r="L183" i="1"/>
  <c r="L184" i="1"/>
  <c r="L185" i="1"/>
  <c r="L186" i="1"/>
  <c r="L187" i="1"/>
  <c r="L188" i="1"/>
  <c r="L189" i="1"/>
  <c r="L190" i="1"/>
  <c r="L191" i="1"/>
  <c r="L192" i="1"/>
  <c r="L193" i="1"/>
  <c r="L194" i="1"/>
  <c r="L198" i="1"/>
  <c r="L199" i="1"/>
  <c r="L200" i="1"/>
  <c r="L201" i="1"/>
  <c r="L202" i="1"/>
  <c r="L203" i="1"/>
  <c r="L204" i="1"/>
  <c r="L205" i="1"/>
  <c r="L206" i="1"/>
  <c r="L207" i="1"/>
  <c r="L208" i="1"/>
  <c r="L209" i="1"/>
  <c r="L210" i="1"/>
  <c r="L211" i="1"/>
  <c r="L212" i="1"/>
  <c r="L213" i="1"/>
  <c r="L214" i="1"/>
  <c r="L215" i="1"/>
  <c r="L216" i="1"/>
  <c r="L217" i="1"/>
  <c r="L218" i="1"/>
  <c r="L219" i="1"/>
  <c r="L220" i="1"/>
  <c r="L221" i="1"/>
  <c r="L222" i="1"/>
  <c r="L223" i="1"/>
  <c r="L224" i="1"/>
  <c r="L225" i="1"/>
  <c r="L226" i="1"/>
  <c r="L227" i="1"/>
  <c r="L228" i="1"/>
  <c r="L229" i="1"/>
  <c r="L230" i="1"/>
  <c r="L231" i="1"/>
  <c r="L232" i="1"/>
  <c r="L233" i="1"/>
  <c r="L234" i="1"/>
  <c r="L235" i="1"/>
  <c r="L236" i="1"/>
  <c r="L237" i="1"/>
  <c r="L238" i="1"/>
  <c r="L239" i="1"/>
  <c r="L240" i="1"/>
  <c r="L241" i="1"/>
  <c r="L242" i="1"/>
  <c r="L243" i="1"/>
  <c r="L244" i="1"/>
  <c r="L245" i="1"/>
  <c r="L246" i="1"/>
  <c r="L247" i="1"/>
  <c r="L248" i="1"/>
  <c r="L249" i="1"/>
  <c r="L251" i="1"/>
  <c r="L252" i="1"/>
  <c r="L253" i="1"/>
  <c r="L254" i="1"/>
  <c r="L255" i="1"/>
  <c r="L256" i="1"/>
  <c r="L257" i="1"/>
  <c r="L258" i="1"/>
  <c r="L259" i="1"/>
  <c r="L260" i="1"/>
  <c r="K118" i="1"/>
  <c r="K119" i="1"/>
  <c r="K120" i="1"/>
  <c r="K121" i="1"/>
  <c r="K122" i="1"/>
  <c r="K123" i="1"/>
  <c r="K124" i="1"/>
  <c r="K125" i="1"/>
  <c r="K126" i="1"/>
  <c r="K127" i="1"/>
  <c r="K128" i="1"/>
  <c r="K129" i="1"/>
  <c r="K130" i="1"/>
  <c r="K131" i="1"/>
  <c r="K132" i="1"/>
  <c r="K133" i="1"/>
  <c r="K134" i="1"/>
  <c r="K135" i="1"/>
  <c r="K136" i="1"/>
  <c r="K137" i="1"/>
  <c r="K138" i="1"/>
  <c r="K139" i="1"/>
  <c r="K140" i="1"/>
  <c r="K141" i="1"/>
  <c r="K142" i="1"/>
  <c r="K143" i="1"/>
  <c r="K144" i="1"/>
  <c r="K145" i="1"/>
  <c r="K146" i="1"/>
  <c r="K147" i="1"/>
  <c r="K148" i="1"/>
  <c r="K149" i="1"/>
  <c r="K150" i="1"/>
  <c r="K151" i="1"/>
  <c r="K152" i="1"/>
  <c r="K153" i="1"/>
  <c r="K154" i="1"/>
  <c r="K155" i="1"/>
  <c r="K156" i="1"/>
  <c r="K157" i="1"/>
  <c r="K158" i="1"/>
  <c r="K159" i="1"/>
  <c r="K160" i="1"/>
  <c r="K161" i="1"/>
  <c r="K162" i="1"/>
  <c r="K163" i="1"/>
  <c r="K165" i="1"/>
  <c r="K166" i="1"/>
  <c r="K167" i="1"/>
  <c r="K168" i="1"/>
  <c r="K169" i="1"/>
  <c r="K170" i="1"/>
  <c r="K171" i="1"/>
  <c r="K172" i="1"/>
  <c r="K173" i="1"/>
  <c r="K174" i="1"/>
  <c r="K175" i="1"/>
  <c r="K176" i="1"/>
  <c r="K177" i="1"/>
  <c r="K178" i="1"/>
  <c r="K179" i="1"/>
  <c r="K180" i="1"/>
  <c r="K181" i="1"/>
  <c r="K182" i="1"/>
  <c r="K183" i="1"/>
  <c r="K184" i="1"/>
  <c r="K185" i="1"/>
  <c r="K186" i="1"/>
  <c r="K187" i="1"/>
  <c r="K188" i="1"/>
  <c r="K189" i="1"/>
  <c r="K190" i="1"/>
  <c r="K191" i="1"/>
  <c r="K192" i="1"/>
  <c r="K193" i="1"/>
  <c r="K194" i="1"/>
  <c r="K198" i="1"/>
  <c r="K199" i="1"/>
  <c r="K200" i="1"/>
  <c r="K201" i="1"/>
  <c r="K202" i="1"/>
  <c r="K203" i="1"/>
  <c r="K204" i="1"/>
  <c r="K205" i="1"/>
  <c r="K206" i="1"/>
  <c r="K207" i="1"/>
  <c r="K208" i="1"/>
  <c r="K209" i="1"/>
  <c r="K210" i="1"/>
  <c r="K211" i="1"/>
  <c r="K212" i="1"/>
  <c r="K213" i="1"/>
  <c r="K214" i="1"/>
  <c r="K215" i="1"/>
  <c r="K216" i="1"/>
  <c r="K217" i="1"/>
  <c r="K218" i="1"/>
  <c r="K219" i="1"/>
  <c r="K220" i="1"/>
  <c r="K221" i="1"/>
  <c r="K222" i="1"/>
  <c r="K223" i="1"/>
  <c r="K224" i="1"/>
  <c r="K225" i="1"/>
  <c r="K226" i="1"/>
  <c r="K227" i="1"/>
  <c r="K228" i="1"/>
  <c r="K229" i="1"/>
  <c r="K230" i="1"/>
  <c r="K231" i="1"/>
  <c r="K232" i="1"/>
  <c r="K233" i="1"/>
  <c r="K234" i="1"/>
  <c r="K235" i="1"/>
  <c r="K236" i="1"/>
  <c r="K237" i="1"/>
  <c r="K238" i="1"/>
  <c r="K239" i="1"/>
  <c r="K240" i="1"/>
  <c r="K241" i="1"/>
  <c r="K242" i="1"/>
  <c r="K243" i="1"/>
  <c r="K244" i="1"/>
  <c r="K245" i="1"/>
  <c r="K246" i="1"/>
  <c r="K247" i="1"/>
  <c r="K248" i="1"/>
  <c r="K249" i="1"/>
  <c r="K251" i="1"/>
  <c r="K252" i="1"/>
  <c r="K253" i="1"/>
  <c r="K254" i="1"/>
  <c r="K255" i="1"/>
  <c r="K256" i="1"/>
  <c r="K257" i="1"/>
  <c r="K258" i="1"/>
  <c r="K259" i="1"/>
  <c r="K260" i="1"/>
  <c r="J118" i="1"/>
  <c r="J119" i="1"/>
  <c r="J120" i="1"/>
  <c r="J121" i="1"/>
  <c r="J122" i="1"/>
  <c r="J123" i="1"/>
  <c r="J124" i="1"/>
  <c r="J125" i="1"/>
  <c r="J126" i="1"/>
  <c r="J127" i="1"/>
  <c r="J128" i="1"/>
  <c r="J129" i="1"/>
  <c r="J130" i="1"/>
  <c r="J131" i="1"/>
  <c r="J132" i="1"/>
  <c r="J133" i="1"/>
  <c r="J134" i="1"/>
  <c r="J135" i="1"/>
  <c r="J136" i="1"/>
  <c r="J137" i="1"/>
  <c r="J138" i="1"/>
  <c r="J139" i="1"/>
  <c r="J140" i="1"/>
  <c r="J141" i="1"/>
  <c r="J142" i="1"/>
  <c r="J143" i="1"/>
  <c r="J144" i="1"/>
  <c r="J145" i="1"/>
  <c r="J146" i="1"/>
  <c r="J147" i="1"/>
  <c r="J148" i="1"/>
  <c r="J149" i="1"/>
  <c r="J150" i="1"/>
  <c r="J151" i="1"/>
  <c r="J152" i="1"/>
  <c r="J153" i="1"/>
  <c r="J154" i="1"/>
  <c r="J155" i="1"/>
  <c r="J156" i="1"/>
  <c r="J157" i="1"/>
  <c r="J158" i="1"/>
  <c r="J159" i="1"/>
  <c r="J160" i="1"/>
  <c r="J161" i="1"/>
  <c r="J162" i="1"/>
  <c r="J163" i="1"/>
  <c r="J165" i="1"/>
  <c r="J166" i="1"/>
  <c r="J167" i="1"/>
  <c r="J168" i="1"/>
  <c r="J169" i="1"/>
  <c r="J170" i="1"/>
  <c r="J171" i="1"/>
  <c r="J172" i="1"/>
  <c r="J173" i="1"/>
  <c r="J174" i="1"/>
  <c r="J175" i="1"/>
  <c r="J176" i="1"/>
  <c r="J177" i="1"/>
  <c r="J178" i="1"/>
  <c r="J179" i="1"/>
  <c r="J180" i="1"/>
  <c r="J181" i="1"/>
  <c r="J182" i="1"/>
  <c r="J183" i="1"/>
  <c r="J184" i="1"/>
  <c r="J185" i="1"/>
  <c r="J186" i="1"/>
  <c r="J187" i="1"/>
  <c r="J188" i="1"/>
  <c r="J189" i="1"/>
  <c r="J190" i="1"/>
  <c r="J191" i="1"/>
  <c r="J192" i="1"/>
  <c r="J193" i="1"/>
  <c r="J194" i="1"/>
  <c r="J198" i="1"/>
  <c r="J199" i="1"/>
  <c r="J200" i="1"/>
  <c r="J201" i="1"/>
  <c r="J202" i="1"/>
  <c r="J203" i="1"/>
  <c r="J204" i="1"/>
  <c r="J205" i="1"/>
  <c r="J206" i="1"/>
  <c r="J207" i="1"/>
  <c r="J208" i="1"/>
  <c r="J209" i="1"/>
  <c r="J210" i="1"/>
  <c r="J211" i="1"/>
  <c r="J212" i="1"/>
  <c r="J213" i="1"/>
  <c r="J214" i="1"/>
  <c r="J215" i="1"/>
  <c r="J216" i="1"/>
  <c r="J217" i="1"/>
  <c r="J218" i="1"/>
  <c r="J219" i="1"/>
  <c r="J220" i="1"/>
  <c r="J221" i="1"/>
  <c r="J222" i="1"/>
  <c r="J223" i="1"/>
  <c r="J224" i="1"/>
  <c r="J225" i="1"/>
  <c r="J226" i="1"/>
  <c r="J227" i="1"/>
  <c r="J228" i="1"/>
  <c r="J229" i="1"/>
  <c r="J230" i="1"/>
  <c r="J231" i="1"/>
  <c r="J232" i="1"/>
  <c r="J233" i="1"/>
  <c r="J234" i="1"/>
  <c r="J235" i="1"/>
  <c r="J236" i="1"/>
  <c r="J237" i="1"/>
  <c r="J238" i="1"/>
  <c r="J239" i="1"/>
  <c r="J240" i="1"/>
  <c r="J241" i="1"/>
  <c r="J242" i="1"/>
  <c r="J243" i="1"/>
  <c r="J244" i="1"/>
  <c r="J245" i="1"/>
  <c r="J246" i="1"/>
  <c r="J247" i="1"/>
  <c r="J248" i="1"/>
  <c r="J249" i="1"/>
  <c r="J251" i="1"/>
  <c r="J252" i="1"/>
  <c r="J253" i="1"/>
  <c r="J254" i="1"/>
  <c r="J255" i="1"/>
  <c r="J256" i="1"/>
  <c r="J257" i="1"/>
  <c r="J258" i="1"/>
  <c r="J259" i="1"/>
  <c r="J260" i="1"/>
  <c r="L74" i="1"/>
  <c r="L75" i="1"/>
  <c r="L77" i="1"/>
  <c r="K74" i="1"/>
  <c r="K75" i="1"/>
  <c r="K77" i="1"/>
  <c r="J75" i="1"/>
  <c r="J77" i="1"/>
  <c r="J74" i="1"/>
  <c r="J72" i="1"/>
  <c r="L731" i="1" l="1"/>
  <c r="R731" i="1" s="1"/>
  <c r="K731" i="1"/>
  <c r="Q731" i="1" s="1"/>
  <c r="J731" i="1"/>
  <c r="P731" i="1" s="1"/>
  <c r="L708" i="1"/>
  <c r="K708" i="1"/>
  <c r="J708" i="1"/>
  <c r="O3304" i="1"/>
  <c r="N3304" i="1"/>
  <c r="L3304" i="1"/>
  <c r="R3304" i="1" s="1"/>
  <c r="K3304" i="1"/>
  <c r="Q3304" i="1" s="1"/>
  <c r="J3304" i="1"/>
  <c r="P3304" i="1" s="1"/>
  <c r="O3303" i="1"/>
  <c r="N3303" i="1"/>
  <c r="L3303" i="1"/>
  <c r="R3303" i="1" s="1"/>
  <c r="K3303" i="1"/>
  <c r="Q3303" i="1" s="1"/>
  <c r="J3303" i="1"/>
  <c r="P3303" i="1" s="1"/>
  <c r="O4635" i="1"/>
  <c r="N4635" i="1"/>
  <c r="L4635" i="1"/>
  <c r="R4635" i="1" s="1"/>
  <c r="K4635" i="1"/>
  <c r="Q4635" i="1" s="1"/>
  <c r="J4635" i="1"/>
  <c r="P4635" i="1" s="1"/>
  <c r="O4634" i="1"/>
  <c r="N4634" i="1"/>
  <c r="L4634" i="1"/>
  <c r="R4634" i="1" s="1"/>
  <c r="K4634" i="1"/>
  <c r="Q4634" i="1" s="1"/>
  <c r="J4634" i="1"/>
  <c r="P4634" i="1" s="1"/>
  <c r="O2982" i="1"/>
  <c r="N2982" i="1"/>
  <c r="L2982" i="1"/>
  <c r="R2982" i="1" s="1"/>
  <c r="K2982" i="1"/>
  <c r="Q2982" i="1" s="1"/>
  <c r="J2982" i="1"/>
  <c r="P2982" i="1" s="1"/>
  <c r="O390" i="1" l="1"/>
  <c r="N390" i="1"/>
  <c r="L390" i="1"/>
  <c r="R390" i="1" s="1"/>
  <c r="K390" i="1"/>
  <c r="Q390" i="1" s="1"/>
  <c r="J390" i="1"/>
  <c r="P390" i="1" s="1"/>
  <c r="O2536" i="1"/>
  <c r="N2536" i="1"/>
  <c r="L2536" i="1"/>
  <c r="R2536" i="1" s="1"/>
  <c r="K2536" i="1"/>
  <c r="Q2536" i="1" s="1"/>
  <c r="J2536" i="1"/>
  <c r="P2536" i="1" s="1"/>
  <c r="O4584" i="1" l="1"/>
  <c r="N4584" i="1"/>
  <c r="L4584" i="1"/>
  <c r="R4584" i="1" s="1"/>
  <c r="K4584" i="1"/>
  <c r="Q4584" i="1" s="1"/>
  <c r="J4584" i="1"/>
  <c r="P4584" i="1" s="1"/>
  <c r="O3629" i="1" l="1"/>
  <c r="N3629" i="1"/>
  <c r="L3629" i="1"/>
  <c r="R3629" i="1" s="1"/>
  <c r="K3629" i="1"/>
  <c r="Q3629" i="1" s="1"/>
  <c r="J3629" i="1"/>
  <c r="P3629" i="1" s="1"/>
  <c r="O4009" i="1" l="1"/>
  <c r="N4009" i="1"/>
  <c r="L4009" i="1"/>
  <c r="R4009" i="1" s="1"/>
  <c r="K4009" i="1"/>
  <c r="Q4009" i="1" s="1"/>
  <c r="J4009" i="1"/>
  <c r="P4009" i="1" s="1"/>
  <c r="O3391" i="1" l="1"/>
  <c r="N3391" i="1"/>
  <c r="L3391" i="1"/>
  <c r="R3391" i="1" s="1"/>
  <c r="K3391" i="1"/>
  <c r="Q3391" i="1" s="1"/>
  <c r="J3391" i="1"/>
  <c r="P3391" i="1" s="1"/>
  <c r="O882" i="1"/>
  <c r="N882" i="1"/>
  <c r="L882" i="1"/>
  <c r="R882" i="1" s="1"/>
  <c r="K882" i="1"/>
  <c r="Q882" i="1" s="1"/>
  <c r="J882" i="1"/>
  <c r="P882" i="1" s="1"/>
  <c r="O828" i="1"/>
  <c r="N828" i="1"/>
  <c r="L828" i="1"/>
  <c r="R828" i="1" s="1"/>
  <c r="K828" i="1"/>
  <c r="Q828" i="1" s="1"/>
  <c r="J828" i="1"/>
  <c r="P828" i="1" s="1"/>
  <c r="O804" i="1"/>
  <c r="N804" i="1"/>
  <c r="L804" i="1"/>
  <c r="R804" i="1" s="1"/>
  <c r="K804" i="1"/>
  <c r="Q804" i="1" s="1"/>
  <c r="J804" i="1"/>
  <c r="P804" i="1" s="1"/>
  <c r="O678" i="1"/>
  <c r="N678" i="1"/>
  <c r="L678" i="1"/>
  <c r="R678" i="1" s="1"/>
  <c r="K678" i="1"/>
  <c r="Q678" i="1" s="1"/>
  <c r="J678" i="1"/>
  <c r="P678" i="1" s="1"/>
  <c r="O677" i="1"/>
  <c r="N677" i="1"/>
  <c r="L677" i="1"/>
  <c r="R677" i="1" s="1"/>
  <c r="K677" i="1"/>
  <c r="Q677" i="1" s="1"/>
  <c r="J677" i="1"/>
  <c r="P677" i="1" s="1"/>
  <c r="O676" i="1"/>
  <c r="N676" i="1"/>
  <c r="L676" i="1"/>
  <c r="R676" i="1" s="1"/>
  <c r="K676" i="1"/>
  <c r="Q676" i="1" s="1"/>
  <c r="J676" i="1"/>
  <c r="P676" i="1" s="1"/>
  <c r="O675" i="1"/>
  <c r="N675" i="1"/>
  <c r="L675" i="1"/>
  <c r="R675" i="1" s="1"/>
  <c r="K675" i="1"/>
  <c r="Q675" i="1" s="1"/>
  <c r="J675" i="1"/>
  <c r="P675" i="1" s="1"/>
  <c r="O674" i="1"/>
  <c r="N674" i="1"/>
  <c r="L674" i="1"/>
  <c r="R674" i="1" s="1"/>
  <c r="K674" i="1"/>
  <c r="Q674" i="1" s="1"/>
  <c r="J674" i="1"/>
  <c r="P674" i="1" s="1"/>
  <c r="O673" i="1"/>
  <c r="N673" i="1"/>
  <c r="L673" i="1"/>
  <c r="R673" i="1" s="1"/>
  <c r="K673" i="1"/>
  <c r="Q673" i="1" s="1"/>
  <c r="J673" i="1"/>
  <c r="P673" i="1" s="1"/>
  <c r="O672" i="1"/>
  <c r="N672" i="1"/>
  <c r="L672" i="1"/>
  <c r="R672" i="1" s="1"/>
  <c r="K672" i="1"/>
  <c r="Q672" i="1" s="1"/>
  <c r="J672" i="1"/>
  <c r="P672" i="1" s="1"/>
  <c r="O4686" i="1" l="1"/>
  <c r="N4686" i="1"/>
  <c r="L4686" i="1"/>
  <c r="R4686" i="1" s="1"/>
  <c r="K4686" i="1"/>
  <c r="Q4686" i="1" s="1"/>
  <c r="J4686" i="1"/>
  <c r="P4686" i="1" s="1"/>
  <c r="O4685" i="1"/>
  <c r="N4685" i="1"/>
  <c r="L4685" i="1"/>
  <c r="R4685" i="1" s="1"/>
  <c r="K4685" i="1"/>
  <c r="Q4685" i="1" s="1"/>
  <c r="J4685" i="1"/>
  <c r="P4685" i="1" s="1"/>
  <c r="O4684" i="1" l="1"/>
  <c r="N4684" i="1"/>
  <c r="L4684" i="1"/>
  <c r="R4684" i="1" s="1"/>
  <c r="K4684" i="1"/>
  <c r="Q4684" i="1" s="1"/>
  <c r="J4684" i="1"/>
  <c r="P4684" i="1" s="1"/>
  <c r="O2789" i="1"/>
  <c r="N2789" i="1"/>
  <c r="L2789" i="1"/>
  <c r="R2789" i="1" s="1"/>
  <c r="K2789" i="1"/>
  <c r="Q2789" i="1" s="1"/>
  <c r="J2789" i="1"/>
  <c r="P2789" i="1" s="1"/>
  <c r="O529" i="1"/>
  <c r="N529" i="1"/>
  <c r="L529" i="1"/>
  <c r="R529" i="1" s="1"/>
  <c r="K529" i="1"/>
  <c r="Q529" i="1" s="1"/>
  <c r="J529" i="1"/>
  <c r="P529" i="1" s="1"/>
  <c r="O289" i="1" l="1"/>
  <c r="N289" i="1"/>
  <c r="L289" i="1"/>
  <c r="R289" i="1" s="1"/>
  <c r="K289" i="1"/>
  <c r="Q289" i="1" s="1"/>
  <c r="J289" i="1"/>
  <c r="P289" i="1" s="1"/>
  <c r="O287" i="1"/>
  <c r="N287" i="1"/>
  <c r="L287" i="1"/>
  <c r="R287" i="1" s="1"/>
  <c r="K287" i="1"/>
  <c r="Q287" i="1" s="1"/>
  <c r="J287" i="1"/>
  <c r="P287" i="1" s="1"/>
  <c r="O279" i="1" l="1"/>
  <c r="N279" i="1"/>
  <c r="L279" i="1"/>
  <c r="R279" i="1" s="1"/>
  <c r="K279" i="1"/>
  <c r="Q279" i="1" s="1"/>
  <c r="J279" i="1"/>
  <c r="P279" i="1" s="1"/>
  <c r="O114" i="1"/>
  <c r="N114" i="1"/>
  <c r="L114" i="1"/>
  <c r="R114" i="1" s="1"/>
  <c r="K114" i="1"/>
  <c r="Q114" i="1" s="1"/>
  <c r="J114" i="1"/>
  <c r="P114" i="1" s="1"/>
  <c r="O2901" i="1"/>
  <c r="N2901" i="1"/>
  <c r="L2901" i="1"/>
  <c r="R2901" i="1" s="1"/>
  <c r="K2901" i="1"/>
  <c r="Q2901" i="1" s="1"/>
  <c r="J2901" i="1"/>
  <c r="P2901" i="1" s="1"/>
  <c r="O852" i="1"/>
  <c r="N852" i="1"/>
  <c r="L852" i="1"/>
  <c r="R852" i="1" s="1"/>
  <c r="K852" i="1"/>
  <c r="Q852" i="1" s="1"/>
  <c r="J852" i="1"/>
  <c r="P852" i="1" s="1"/>
  <c r="O113" i="1"/>
  <c r="N113" i="1"/>
  <c r="L113" i="1"/>
  <c r="R113" i="1" s="1"/>
  <c r="K113" i="1"/>
  <c r="Q113" i="1" s="1"/>
  <c r="J113" i="1"/>
  <c r="P113" i="1" s="1"/>
  <c r="O112" i="1"/>
  <c r="N112" i="1"/>
  <c r="L112" i="1"/>
  <c r="R112" i="1" s="1"/>
  <c r="K112" i="1"/>
  <c r="Q112" i="1" s="1"/>
  <c r="J112" i="1"/>
  <c r="P112" i="1" s="1"/>
  <c r="O547" i="1"/>
  <c r="N547" i="1"/>
  <c r="L547" i="1"/>
  <c r="R547" i="1" s="1"/>
  <c r="K547" i="1"/>
  <c r="Q547" i="1" s="1"/>
  <c r="J547" i="1"/>
  <c r="P547" i="1" s="1"/>
  <c r="O1694" i="1" l="1"/>
  <c r="N1694" i="1"/>
  <c r="L1694" i="1"/>
  <c r="R1694" i="1" s="1"/>
  <c r="K1694" i="1"/>
  <c r="Q1694" i="1" s="1"/>
  <c r="J1694" i="1"/>
  <c r="P1694" i="1" s="1"/>
  <c r="O1691" i="1"/>
  <c r="N1691" i="1"/>
  <c r="L1691" i="1"/>
  <c r="R1691" i="1" s="1"/>
  <c r="K1691" i="1"/>
  <c r="Q1691" i="1" s="1"/>
  <c r="J1691" i="1"/>
  <c r="P1691" i="1" s="1"/>
  <c r="O1686" i="1"/>
  <c r="N1686" i="1"/>
  <c r="L1686" i="1"/>
  <c r="R1686" i="1" s="1"/>
  <c r="K1686" i="1"/>
  <c r="Q1686" i="1" s="1"/>
  <c r="J1686" i="1"/>
  <c r="P1686" i="1" s="1"/>
  <c r="O1684" i="1"/>
  <c r="N1684" i="1"/>
  <c r="L1684" i="1"/>
  <c r="R1684" i="1" s="1"/>
  <c r="K1684" i="1"/>
  <c r="Q1684" i="1" s="1"/>
  <c r="J1684" i="1"/>
  <c r="P1684" i="1" s="1"/>
  <c r="O254" i="1"/>
  <c r="N254" i="1"/>
  <c r="R254" i="1"/>
  <c r="Q254" i="1"/>
  <c r="P254" i="1"/>
  <c r="G254" i="1"/>
  <c r="O64" i="1"/>
  <c r="N64" i="1"/>
  <c r="L64" i="1"/>
  <c r="R64" i="1" s="1"/>
  <c r="K64" i="1"/>
  <c r="Q64" i="1" s="1"/>
  <c r="J64" i="1"/>
  <c r="P64" i="1" s="1"/>
  <c r="G64" i="1"/>
  <c r="O2856" i="1" l="1"/>
  <c r="N2856" i="1"/>
  <c r="L2856" i="1"/>
  <c r="R2856" i="1" s="1"/>
  <c r="K2856" i="1"/>
  <c r="Q2856" i="1" s="1"/>
  <c r="J2856" i="1"/>
  <c r="P2856" i="1" s="1"/>
  <c r="O473" i="1"/>
  <c r="N473" i="1"/>
  <c r="L473" i="1"/>
  <c r="R473" i="1" s="1"/>
  <c r="K473" i="1"/>
  <c r="Q473" i="1" s="1"/>
  <c r="J473" i="1"/>
  <c r="P473" i="1" s="1"/>
  <c r="O346" i="1"/>
  <c r="N346" i="1"/>
  <c r="L346" i="1"/>
  <c r="R346" i="1" s="1"/>
  <c r="K346" i="1"/>
  <c r="Q346" i="1" s="1"/>
  <c r="J346" i="1"/>
  <c r="P346" i="1" s="1"/>
  <c r="O1715" i="1"/>
  <c r="N1715" i="1"/>
  <c r="L1715" i="1"/>
  <c r="R1715" i="1" s="1"/>
  <c r="K1715" i="1"/>
  <c r="Q1715" i="1" s="1"/>
  <c r="J1715" i="1"/>
  <c r="P1715" i="1" s="1"/>
  <c r="O2590" i="1"/>
  <c r="N2590" i="1"/>
  <c r="L2590" i="1"/>
  <c r="R2590" i="1" s="1"/>
  <c r="K2590" i="1"/>
  <c r="Q2590" i="1" s="1"/>
  <c r="J2590" i="1"/>
  <c r="P2590" i="1" s="1"/>
  <c r="O2589" i="1"/>
  <c r="N2589" i="1"/>
  <c r="L2589" i="1"/>
  <c r="R2589" i="1" s="1"/>
  <c r="K2589" i="1"/>
  <c r="Q2589" i="1" s="1"/>
  <c r="J2589" i="1"/>
  <c r="P2589" i="1" s="1"/>
  <c r="O2588" i="1"/>
  <c r="N2588" i="1"/>
  <c r="L2588" i="1"/>
  <c r="R2588" i="1" s="1"/>
  <c r="K2588" i="1"/>
  <c r="Q2588" i="1" s="1"/>
  <c r="J2588" i="1"/>
  <c r="P2588" i="1" s="1"/>
  <c r="O2587" i="1"/>
  <c r="N2587" i="1"/>
  <c r="L2587" i="1"/>
  <c r="R2587" i="1" s="1"/>
  <c r="K2587" i="1"/>
  <c r="Q2587" i="1" s="1"/>
  <c r="J2587" i="1"/>
  <c r="P2587" i="1" s="1"/>
  <c r="O577" i="1"/>
  <c r="N577" i="1"/>
  <c r="L577" i="1"/>
  <c r="R577" i="1" s="1"/>
  <c r="K577" i="1"/>
  <c r="Q577" i="1" s="1"/>
  <c r="J577" i="1"/>
  <c r="P577" i="1" s="1"/>
  <c r="O576" i="1"/>
  <c r="N576" i="1"/>
  <c r="L576" i="1"/>
  <c r="R576" i="1" s="1"/>
  <c r="K576" i="1"/>
  <c r="Q576" i="1" s="1"/>
  <c r="J576" i="1"/>
  <c r="P576" i="1" s="1"/>
  <c r="O575" i="1"/>
  <c r="N575" i="1"/>
  <c r="L575" i="1"/>
  <c r="R575" i="1" s="1"/>
  <c r="K575" i="1"/>
  <c r="Q575" i="1" s="1"/>
  <c r="J575" i="1"/>
  <c r="P575" i="1" s="1"/>
  <c r="O2267" i="1"/>
  <c r="N2267" i="1"/>
  <c r="L2267" i="1"/>
  <c r="R2267" i="1" s="1"/>
  <c r="K2267" i="1"/>
  <c r="Q2267" i="1" s="1"/>
  <c r="J2267" i="1"/>
  <c r="P2267" i="1" s="1"/>
  <c r="O2266" i="1"/>
  <c r="N2266" i="1"/>
  <c r="L2266" i="1"/>
  <c r="R2266" i="1" s="1"/>
  <c r="K2266" i="1"/>
  <c r="Q2266" i="1" s="1"/>
  <c r="J2266" i="1"/>
  <c r="P2266" i="1" s="1"/>
  <c r="O2500" i="1"/>
  <c r="N2500" i="1"/>
  <c r="L2500" i="1"/>
  <c r="R2500" i="1" s="1"/>
  <c r="K2500" i="1"/>
  <c r="Q2500" i="1" s="1"/>
  <c r="J2500" i="1"/>
  <c r="P2500" i="1" s="1"/>
  <c r="O2503" i="1" l="1"/>
  <c r="N2503" i="1"/>
  <c r="L2503" i="1"/>
  <c r="R2503" i="1" s="1"/>
  <c r="K2503" i="1"/>
  <c r="Q2503" i="1" s="1"/>
  <c r="J2503" i="1"/>
  <c r="P2503" i="1" s="1"/>
  <c r="O2504" i="1"/>
  <c r="N2504" i="1"/>
  <c r="L2504" i="1"/>
  <c r="R2504" i="1" s="1"/>
  <c r="K2504" i="1"/>
  <c r="Q2504" i="1" s="1"/>
  <c r="J2504" i="1"/>
  <c r="P2504" i="1" s="1"/>
  <c r="O3218" i="1" l="1"/>
  <c r="N3218" i="1"/>
  <c r="L3218" i="1"/>
  <c r="R3218" i="1" s="1"/>
  <c r="K3218" i="1"/>
  <c r="Q3218" i="1" s="1"/>
  <c r="J3218" i="1"/>
  <c r="P3218" i="1" s="1"/>
  <c r="R708" i="1" l="1"/>
  <c r="Q708" i="1"/>
  <c r="P708" i="1"/>
  <c r="O708" i="1"/>
  <c r="N708" i="1"/>
  <c r="O910" i="1"/>
  <c r="N910" i="1"/>
  <c r="L910" i="1"/>
  <c r="R910" i="1" s="1"/>
  <c r="K910" i="1"/>
  <c r="Q910" i="1" s="1"/>
  <c r="J910" i="1"/>
  <c r="P910" i="1" s="1"/>
  <c r="O2593" i="1" l="1"/>
  <c r="N2593" i="1"/>
  <c r="L2593" i="1"/>
  <c r="R2593" i="1" s="1"/>
  <c r="K2593" i="1"/>
  <c r="Q2593" i="1" s="1"/>
  <c r="J2593" i="1"/>
  <c r="P2593" i="1" s="1"/>
  <c r="O248" i="1" l="1"/>
  <c r="N248" i="1"/>
  <c r="R248" i="1"/>
  <c r="Q248" i="1"/>
  <c r="P248" i="1"/>
  <c r="G248" i="1"/>
  <c r="O232" i="1"/>
  <c r="N232" i="1"/>
  <c r="R232" i="1"/>
  <c r="Q232" i="1"/>
  <c r="P232" i="1"/>
  <c r="G232" i="1"/>
  <c r="O2986" i="1"/>
  <c r="N2986" i="1"/>
  <c r="L2986" i="1"/>
  <c r="R2986" i="1" s="1"/>
  <c r="K2986" i="1"/>
  <c r="Q2986" i="1" s="1"/>
  <c r="J2986" i="1"/>
  <c r="P2986" i="1" s="1"/>
  <c r="O1688" i="1"/>
  <c r="N1688" i="1"/>
  <c r="L1688" i="1"/>
  <c r="R1688" i="1" s="1"/>
  <c r="K1688" i="1"/>
  <c r="Q1688" i="1" s="1"/>
  <c r="J1688" i="1"/>
  <c r="P1688" i="1" s="1"/>
  <c r="O1695" i="1"/>
  <c r="N1695" i="1"/>
  <c r="L1695" i="1"/>
  <c r="R1695" i="1" s="1"/>
  <c r="K1695" i="1"/>
  <c r="Q1695" i="1" s="1"/>
  <c r="J1695" i="1"/>
  <c r="P1695" i="1" s="1"/>
  <c r="O1696" i="1"/>
  <c r="N1696" i="1"/>
  <c r="L1696" i="1"/>
  <c r="R1696" i="1" s="1"/>
  <c r="K1696" i="1"/>
  <c r="Q1696" i="1" s="1"/>
  <c r="J1696" i="1"/>
  <c r="P1696" i="1" s="1"/>
  <c r="O1718" i="1"/>
  <c r="N1718" i="1"/>
  <c r="L1718" i="1"/>
  <c r="R1718" i="1" s="1"/>
  <c r="K1718" i="1"/>
  <c r="Q1718" i="1" s="1"/>
  <c r="J1718" i="1"/>
  <c r="P1718" i="1" s="1"/>
  <c r="O1716" i="1"/>
  <c r="N1716" i="1"/>
  <c r="L1716" i="1"/>
  <c r="R1716" i="1" s="1"/>
  <c r="K1716" i="1"/>
  <c r="Q1716" i="1" s="1"/>
  <c r="J1716" i="1"/>
  <c r="P1716" i="1" s="1"/>
  <c r="O3146" i="1"/>
  <c r="N3146" i="1"/>
  <c r="L3146" i="1"/>
  <c r="R3146" i="1" s="1"/>
  <c r="K3146" i="1"/>
  <c r="Q3146" i="1" s="1"/>
  <c r="J3146" i="1"/>
  <c r="P3146" i="1" s="1"/>
  <c r="O2620" i="1" l="1"/>
  <c r="N2620" i="1"/>
  <c r="L2620" i="1"/>
  <c r="R2620" i="1" s="1"/>
  <c r="K2620" i="1"/>
  <c r="Q2620" i="1" s="1"/>
  <c r="J2620" i="1"/>
  <c r="P2620" i="1" s="1"/>
  <c r="O2619" i="1"/>
  <c r="N2619" i="1"/>
  <c r="L2619" i="1"/>
  <c r="R2619" i="1" s="1"/>
  <c r="K2619" i="1"/>
  <c r="Q2619" i="1" s="1"/>
  <c r="J2619" i="1"/>
  <c r="P2619" i="1" s="1"/>
  <c r="O1307" i="1" l="1"/>
  <c r="O1308" i="1"/>
  <c r="N1307" i="1"/>
  <c r="N1308" i="1"/>
  <c r="L1307" i="1"/>
  <c r="R1307" i="1" s="1"/>
  <c r="L1308" i="1"/>
  <c r="R1308" i="1" s="1"/>
  <c r="K1307" i="1"/>
  <c r="Q1307" i="1" s="1"/>
  <c r="K1308" i="1"/>
  <c r="Q1308" i="1" s="1"/>
  <c r="J1307" i="1"/>
  <c r="P1307" i="1" s="1"/>
  <c r="J1308" i="1"/>
  <c r="P1308" i="1" s="1"/>
  <c r="O1578" i="1" l="1"/>
  <c r="N1578" i="1"/>
  <c r="L1578" i="1"/>
  <c r="R1578" i="1" s="1"/>
  <c r="K1578" i="1"/>
  <c r="Q1578" i="1" s="1"/>
  <c r="J1578" i="1"/>
  <c r="P1578" i="1" s="1"/>
  <c r="O1557" i="1" l="1"/>
  <c r="N1557" i="1"/>
  <c r="L1557" i="1"/>
  <c r="R1557" i="1" s="1"/>
  <c r="K1557" i="1"/>
  <c r="Q1557" i="1" s="1"/>
  <c r="J1557" i="1"/>
  <c r="P1557" i="1" s="1"/>
  <c r="O3825" i="1"/>
  <c r="N3825" i="1"/>
  <c r="L3825" i="1"/>
  <c r="R3825" i="1" s="1"/>
  <c r="K3825" i="1"/>
  <c r="Q3825" i="1" s="1"/>
  <c r="J3825" i="1"/>
  <c r="P3825" i="1" s="1"/>
  <c r="O3824" i="1"/>
  <c r="N3824" i="1"/>
  <c r="L3824" i="1"/>
  <c r="R3824" i="1" s="1"/>
  <c r="K3824" i="1"/>
  <c r="Q3824" i="1" s="1"/>
  <c r="J3824" i="1"/>
  <c r="P3824" i="1" s="1"/>
  <c r="O3812" i="1"/>
  <c r="N3812" i="1"/>
  <c r="L3812" i="1"/>
  <c r="R3812" i="1" s="1"/>
  <c r="K3812" i="1"/>
  <c r="Q3812" i="1" s="1"/>
  <c r="J3812" i="1"/>
  <c r="P3812" i="1" s="1"/>
  <c r="O3894" i="1" l="1"/>
  <c r="N3894" i="1"/>
  <c r="L3894" i="1"/>
  <c r="R3894" i="1" s="1"/>
  <c r="K3894" i="1"/>
  <c r="Q3894" i="1" s="1"/>
  <c r="J3894" i="1"/>
  <c r="P3894" i="1" s="1"/>
  <c r="O3892" i="1"/>
  <c r="N3892" i="1"/>
  <c r="L3892" i="1"/>
  <c r="R3892" i="1" s="1"/>
  <c r="K3892" i="1"/>
  <c r="Q3892" i="1" s="1"/>
  <c r="J3892" i="1"/>
  <c r="P3892" i="1" s="1"/>
  <c r="O22" i="1"/>
  <c r="N22" i="1"/>
  <c r="L22" i="1"/>
  <c r="R22" i="1" s="1"/>
  <c r="K22" i="1"/>
  <c r="Q22" i="1" s="1"/>
  <c r="J22" i="1"/>
  <c r="P22" i="1" s="1"/>
  <c r="O26" i="1" l="1"/>
  <c r="N26" i="1"/>
  <c r="L26" i="1"/>
  <c r="R26" i="1" s="1"/>
  <c r="K26" i="1"/>
  <c r="Q26" i="1" s="1"/>
  <c r="J26" i="1"/>
  <c r="P26" i="1" s="1"/>
  <c r="O28" i="1"/>
  <c r="N28" i="1"/>
  <c r="L28" i="1"/>
  <c r="R28" i="1" s="1"/>
  <c r="K28" i="1"/>
  <c r="Q28" i="1" s="1"/>
  <c r="J28" i="1"/>
  <c r="P28" i="1" s="1"/>
  <c r="O27" i="1"/>
  <c r="N27" i="1"/>
  <c r="L27" i="1"/>
  <c r="R27" i="1" s="1"/>
  <c r="K27" i="1"/>
  <c r="Q27" i="1" s="1"/>
  <c r="J27" i="1"/>
  <c r="P27" i="1" s="1"/>
  <c r="O25" i="1"/>
  <c r="N25" i="1"/>
  <c r="L25" i="1"/>
  <c r="R25" i="1" s="1"/>
  <c r="K25" i="1"/>
  <c r="Q25" i="1" s="1"/>
  <c r="J25" i="1"/>
  <c r="P25" i="1" s="1"/>
  <c r="O29" i="1"/>
  <c r="N29" i="1"/>
  <c r="L29" i="1"/>
  <c r="R29" i="1" s="1"/>
  <c r="K29" i="1"/>
  <c r="Q29" i="1" s="1"/>
  <c r="J29" i="1"/>
  <c r="P29" i="1" s="1"/>
  <c r="O3902" i="1"/>
  <c r="N3902" i="1"/>
  <c r="L3902" i="1"/>
  <c r="R3902" i="1" s="1"/>
  <c r="K3902" i="1"/>
  <c r="Q3902" i="1" s="1"/>
  <c r="J3902" i="1"/>
  <c r="P3902" i="1" s="1"/>
  <c r="O1545" i="1" l="1"/>
  <c r="N1545" i="1"/>
  <c r="L1545" i="1"/>
  <c r="R1545" i="1" s="1"/>
  <c r="K1545" i="1"/>
  <c r="Q1545" i="1" s="1"/>
  <c r="J1545" i="1"/>
  <c r="P1545" i="1" s="1"/>
  <c r="O1411" i="1" l="1"/>
  <c r="N1411" i="1"/>
  <c r="L1411" i="1"/>
  <c r="R1411" i="1" s="1"/>
  <c r="K1411" i="1"/>
  <c r="Q1411" i="1" s="1"/>
  <c r="J1411" i="1"/>
  <c r="P1411" i="1" s="1"/>
  <c r="O527" i="1"/>
  <c r="N527" i="1"/>
  <c r="L527" i="1"/>
  <c r="R527" i="1" s="1"/>
  <c r="K527" i="1"/>
  <c r="Q527" i="1" s="1"/>
  <c r="J527" i="1"/>
  <c r="P527" i="1" s="1"/>
  <c r="O2631" i="1"/>
  <c r="N2631" i="1"/>
  <c r="L2631" i="1"/>
  <c r="R2631" i="1" s="1"/>
  <c r="K2631" i="1"/>
  <c r="Q2631" i="1" s="1"/>
  <c r="J2631" i="1"/>
  <c r="P2631" i="1" s="1"/>
  <c r="O2630" i="1"/>
  <c r="N2630" i="1"/>
  <c r="L2630" i="1"/>
  <c r="R2630" i="1" s="1"/>
  <c r="K2630" i="1"/>
  <c r="Q2630" i="1" s="1"/>
  <c r="J2630" i="1"/>
  <c r="P2630" i="1" s="1"/>
  <c r="O2629" i="1"/>
  <c r="N2629" i="1"/>
  <c r="L2629" i="1"/>
  <c r="R2629" i="1" s="1"/>
  <c r="K2629" i="1"/>
  <c r="Q2629" i="1" s="1"/>
  <c r="J2629" i="1"/>
  <c r="P2629" i="1" s="1"/>
  <c r="O2626" i="1"/>
  <c r="N2626" i="1"/>
  <c r="L2626" i="1"/>
  <c r="R2626" i="1" s="1"/>
  <c r="K2626" i="1"/>
  <c r="Q2626" i="1" s="1"/>
  <c r="J2626" i="1"/>
  <c r="P2626" i="1" s="1"/>
  <c r="O445" i="1"/>
  <c r="N445" i="1"/>
  <c r="L445" i="1"/>
  <c r="R445" i="1" s="1"/>
  <c r="K445" i="1"/>
  <c r="Q445" i="1" s="1"/>
  <c r="J445" i="1"/>
  <c r="P445" i="1" s="1"/>
  <c r="O444" i="1"/>
  <c r="N444" i="1"/>
  <c r="L444" i="1"/>
  <c r="R444" i="1" s="1"/>
  <c r="K444" i="1"/>
  <c r="Q444" i="1" s="1"/>
  <c r="J444" i="1"/>
  <c r="P444" i="1" s="1"/>
  <c r="O443" i="1"/>
  <c r="N443" i="1"/>
  <c r="L443" i="1"/>
  <c r="R443" i="1" s="1"/>
  <c r="K443" i="1"/>
  <c r="Q443" i="1" s="1"/>
  <c r="J443" i="1"/>
  <c r="P443" i="1" s="1"/>
  <c r="O2458" i="1"/>
  <c r="N2458" i="1"/>
  <c r="L2458" i="1"/>
  <c r="R2458" i="1" s="1"/>
  <c r="K2458" i="1"/>
  <c r="Q2458" i="1" s="1"/>
  <c r="J2458" i="1"/>
  <c r="P2458" i="1" s="1"/>
  <c r="O519" i="1"/>
  <c r="N519" i="1"/>
  <c r="L519" i="1"/>
  <c r="R519" i="1" s="1"/>
  <c r="K519" i="1"/>
  <c r="Q519" i="1" s="1"/>
  <c r="J519" i="1"/>
  <c r="P519" i="1" s="1"/>
  <c r="O518" i="1"/>
  <c r="N518" i="1"/>
  <c r="L518" i="1"/>
  <c r="R518" i="1" s="1"/>
  <c r="K518" i="1"/>
  <c r="Q518" i="1" s="1"/>
  <c r="J518" i="1"/>
  <c r="P518" i="1" s="1"/>
  <c r="O568" i="1"/>
  <c r="N568" i="1"/>
  <c r="L568" i="1"/>
  <c r="R568" i="1" s="1"/>
  <c r="K568" i="1"/>
  <c r="Q568" i="1" s="1"/>
  <c r="J568" i="1"/>
  <c r="P568" i="1" s="1"/>
  <c r="L432" i="1"/>
  <c r="R432" i="1" s="1"/>
  <c r="L433" i="1"/>
  <c r="R433" i="1" s="1"/>
  <c r="K432" i="1"/>
  <c r="Q432" i="1" s="1"/>
  <c r="K433" i="1"/>
  <c r="Q433" i="1" s="1"/>
  <c r="J432" i="1"/>
  <c r="P432" i="1" s="1"/>
  <c r="J433" i="1"/>
  <c r="P433" i="1" s="1"/>
  <c r="O429" i="1"/>
  <c r="O431" i="1"/>
  <c r="O432" i="1"/>
  <c r="O433" i="1"/>
  <c r="N433" i="1"/>
  <c r="N431" i="1"/>
  <c r="L431" i="1"/>
  <c r="R431" i="1" s="1"/>
  <c r="K431" i="1"/>
  <c r="Q431" i="1" s="1"/>
  <c r="J431" i="1"/>
  <c r="P431" i="1" s="1"/>
  <c r="N429" i="1"/>
  <c r="L429" i="1"/>
  <c r="R429" i="1" s="1"/>
  <c r="K429" i="1"/>
  <c r="Q429" i="1" s="1"/>
  <c r="J429" i="1"/>
  <c r="P429" i="1" s="1"/>
  <c r="O4332" i="1" l="1"/>
  <c r="N4332" i="1"/>
  <c r="L4332" i="1"/>
  <c r="R4332" i="1" s="1"/>
  <c r="K4332" i="1"/>
  <c r="Q4332" i="1" s="1"/>
  <c r="J4332" i="1"/>
  <c r="P4332" i="1" s="1"/>
  <c r="O4331" i="1"/>
  <c r="N4331" i="1"/>
  <c r="L4331" i="1"/>
  <c r="R4331" i="1" s="1"/>
  <c r="K4331" i="1"/>
  <c r="Q4331" i="1" s="1"/>
  <c r="J4331" i="1"/>
  <c r="P4331" i="1" s="1"/>
  <c r="O4330" i="1"/>
  <c r="N4330" i="1"/>
  <c r="L4330" i="1"/>
  <c r="R4330" i="1" s="1"/>
  <c r="K4330" i="1"/>
  <c r="Q4330" i="1" s="1"/>
  <c r="J4330" i="1"/>
  <c r="P4330" i="1" s="1"/>
  <c r="O4329" i="1"/>
  <c r="N4329" i="1"/>
  <c r="L4329" i="1"/>
  <c r="R4329" i="1" s="1"/>
  <c r="K4329" i="1"/>
  <c r="Q4329" i="1" s="1"/>
  <c r="J4329" i="1"/>
  <c r="P4329" i="1" s="1"/>
  <c r="O4328" i="1"/>
  <c r="N4328" i="1"/>
  <c r="L4328" i="1"/>
  <c r="R4328" i="1" s="1"/>
  <c r="K4328" i="1"/>
  <c r="Q4328" i="1" s="1"/>
  <c r="J4328" i="1"/>
  <c r="P4328" i="1" s="1"/>
  <c r="R3547" i="1" l="1"/>
  <c r="Q3547" i="1"/>
  <c r="P3547" i="1"/>
  <c r="O3547" i="1"/>
  <c r="N3547" i="1"/>
  <c r="O4297" i="1" l="1"/>
  <c r="N4297" i="1"/>
  <c r="L4297" i="1"/>
  <c r="R4297" i="1" s="1"/>
  <c r="K4297" i="1"/>
  <c r="Q4297" i="1" s="1"/>
  <c r="J4297" i="1"/>
  <c r="P4297" i="1" s="1"/>
  <c r="O3514" i="1" l="1"/>
  <c r="N3514" i="1"/>
  <c r="L3514" i="1"/>
  <c r="R3514" i="1" s="1"/>
  <c r="K3514" i="1"/>
  <c r="Q3514" i="1" s="1"/>
  <c r="J3514" i="1"/>
  <c r="P3514" i="1" s="1"/>
  <c r="O466" i="1" l="1"/>
  <c r="N466" i="1"/>
  <c r="L466" i="1"/>
  <c r="R466" i="1" s="1"/>
  <c r="K466" i="1"/>
  <c r="Q466" i="1" s="1"/>
  <c r="J466" i="1"/>
  <c r="P466" i="1" s="1"/>
  <c r="O465" i="1"/>
  <c r="N465" i="1"/>
  <c r="L465" i="1"/>
  <c r="R465" i="1" s="1"/>
  <c r="K465" i="1"/>
  <c r="Q465" i="1" s="1"/>
  <c r="J465" i="1"/>
  <c r="P465" i="1" s="1"/>
  <c r="O464" i="1"/>
  <c r="N464" i="1"/>
  <c r="L464" i="1"/>
  <c r="R464" i="1" s="1"/>
  <c r="K464" i="1"/>
  <c r="Q464" i="1" s="1"/>
  <c r="J464" i="1"/>
  <c r="P464" i="1" s="1"/>
  <c r="O463" i="1"/>
  <c r="N463" i="1"/>
  <c r="L463" i="1"/>
  <c r="R463" i="1" s="1"/>
  <c r="K463" i="1"/>
  <c r="Q463" i="1" s="1"/>
  <c r="J463" i="1"/>
  <c r="P463" i="1" s="1"/>
  <c r="O3626" i="1"/>
  <c r="N3626" i="1"/>
  <c r="L3626" i="1"/>
  <c r="R3626" i="1" s="1"/>
  <c r="K3626" i="1"/>
  <c r="Q3626" i="1" s="1"/>
  <c r="J3626" i="1"/>
  <c r="P3626" i="1" s="1"/>
  <c r="O3624" i="1"/>
  <c r="N3624" i="1"/>
  <c r="L3624" i="1"/>
  <c r="R3624" i="1" s="1"/>
  <c r="K3624" i="1"/>
  <c r="Q3624" i="1" s="1"/>
  <c r="J3624" i="1"/>
  <c r="P3624" i="1" s="1"/>
  <c r="O3052" i="1" l="1"/>
  <c r="N3052" i="1"/>
  <c r="L3052" i="1"/>
  <c r="R3052" i="1" s="1"/>
  <c r="K3052" i="1"/>
  <c r="Q3052" i="1" s="1"/>
  <c r="J3052" i="1"/>
  <c r="P3052" i="1" s="1"/>
  <c r="O903" i="1"/>
  <c r="N903" i="1"/>
  <c r="L903" i="1"/>
  <c r="R903" i="1" s="1"/>
  <c r="K903" i="1"/>
  <c r="Q903" i="1" s="1"/>
  <c r="J903" i="1"/>
  <c r="P903" i="1" s="1"/>
  <c r="O2774" i="1"/>
  <c r="N2774" i="1"/>
  <c r="L2774" i="1"/>
  <c r="R2774" i="1" s="1"/>
  <c r="K2774" i="1"/>
  <c r="Q2774" i="1" s="1"/>
  <c r="J2774" i="1"/>
  <c r="P2774" i="1" s="1"/>
  <c r="O2773" i="1"/>
  <c r="N2773" i="1"/>
  <c r="L2773" i="1"/>
  <c r="R2773" i="1" s="1"/>
  <c r="K2773" i="1"/>
  <c r="Q2773" i="1" s="1"/>
  <c r="J2773" i="1"/>
  <c r="P2773" i="1" s="1"/>
  <c r="O2772" i="1"/>
  <c r="N2772" i="1"/>
  <c r="L2772" i="1"/>
  <c r="R2772" i="1" s="1"/>
  <c r="K2772" i="1"/>
  <c r="Q2772" i="1" s="1"/>
  <c r="J2772" i="1"/>
  <c r="P2772" i="1" s="1"/>
  <c r="O2771" i="1"/>
  <c r="N2771" i="1"/>
  <c r="L2771" i="1"/>
  <c r="R2771" i="1" s="1"/>
  <c r="K2771" i="1"/>
  <c r="Q2771" i="1" s="1"/>
  <c r="J2771" i="1"/>
  <c r="P2771" i="1" s="1"/>
  <c r="O2770" i="1"/>
  <c r="N2770" i="1"/>
  <c r="L2770" i="1"/>
  <c r="R2770" i="1" s="1"/>
  <c r="K2770" i="1"/>
  <c r="Q2770" i="1" s="1"/>
  <c r="J2770" i="1"/>
  <c r="P2770" i="1" s="1"/>
  <c r="O2769" i="1"/>
  <c r="N2769" i="1"/>
  <c r="L2769" i="1"/>
  <c r="R2769" i="1" s="1"/>
  <c r="K2769" i="1"/>
  <c r="Q2769" i="1" s="1"/>
  <c r="J2769" i="1"/>
  <c r="P2769" i="1" s="1"/>
  <c r="O2768" i="1"/>
  <c r="N2768" i="1"/>
  <c r="L2768" i="1"/>
  <c r="R2768" i="1" s="1"/>
  <c r="K2768" i="1"/>
  <c r="Q2768" i="1" s="1"/>
  <c r="J2768" i="1"/>
  <c r="P2768" i="1" s="1"/>
  <c r="O3067" i="1" l="1"/>
  <c r="N3067" i="1"/>
  <c r="L3067" i="1"/>
  <c r="R3067" i="1" s="1"/>
  <c r="K3067" i="1"/>
  <c r="Q3067" i="1" s="1"/>
  <c r="J3067" i="1"/>
  <c r="P3067" i="1" s="1"/>
  <c r="O1648" i="1"/>
  <c r="N1648" i="1"/>
  <c r="L1648" i="1"/>
  <c r="R1648" i="1" s="1"/>
  <c r="K1648" i="1"/>
  <c r="Q1648" i="1" s="1"/>
  <c r="J1648" i="1"/>
  <c r="P1648" i="1" s="1"/>
  <c r="O393" i="1"/>
  <c r="N393" i="1"/>
  <c r="L393" i="1"/>
  <c r="R393" i="1" s="1"/>
  <c r="K393" i="1"/>
  <c r="Q393" i="1" s="1"/>
  <c r="J393" i="1"/>
  <c r="P393" i="1" s="1"/>
  <c r="O395" i="1"/>
  <c r="N395" i="1"/>
  <c r="L395" i="1"/>
  <c r="R395" i="1" s="1"/>
  <c r="K395" i="1"/>
  <c r="Q395" i="1" s="1"/>
  <c r="J395" i="1"/>
  <c r="P395" i="1" s="1"/>
  <c r="O511" i="1" l="1"/>
  <c r="N511" i="1"/>
  <c r="L511" i="1"/>
  <c r="R511" i="1" s="1"/>
  <c r="K511" i="1"/>
  <c r="Q511" i="1" s="1"/>
  <c r="J511" i="1"/>
  <c r="P511" i="1" s="1"/>
  <c r="O509" i="1"/>
  <c r="N509" i="1"/>
  <c r="L509" i="1"/>
  <c r="R509" i="1" s="1"/>
  <c r="K509" i="1"/>
  <c r="Q509" i="1" s="1"/>
  <c r="J509" i="1"/>
  <c r="P509" i="1" s="1"/>
  <c r="O1668" i="1"/>
  <c r="N1668" i="1"/>
  <c r="L1668" i="1"/>
  <c r="R1668" i="1" s="1"/>
  <c r="K1668" i="1"/>
  <c r="Q1668" i="1" s="1"/>
  <c r="J1668" i="1"/>
  <c r="P1668" i="1" s="1"/>
  <c r="O1674" i="1"/>
  <c r="N1674" i="1"/>
  <c r="L1674" i="1"/>
  <c r="R1674" i="1" s="1"/>
  <c r="K1674" i="1"/>
  <c r="Q1674" i="1" s="1"/>
  <c r="J1674" i="1"/>
  <c r="P1674" i="1" s="1"/>
  <c r="O3128" i="1" l="1"/>
  <c r="N3128" i="1"/>
  <c r="L3128" i="1"/>
  <c r="R3128" i="1" s="1"/>
  <c r="K3128" i="1"/>
  <c r="Q3128" i="1" s="1"/>
  <c r="J3128" i="1"/>
  <c r="P3128" i="1" s="1"/>
  <c r="O2741" i="1" l="1"/>
  <c r="N2741" i="1"/>
  <c r="L2741" i="1"/>
  <c r="R2741" i="1" s="1"/>
  <c r="K2741" i="1"/>
  <c r="Q2741" i="1" s="1"/>
  <c r="J2741" i="1"/>
  <c r="P2741" i="1" s="1"/>
  <c r="O2524" i="1"/>
  <c r="N2524" i="1"/>
  <c r="L2524" i="1"/>
  <c r="R2524" i="1" s="1"/>
  <c r="K2524" i="1"/>
  <c r="Q2524" i="1" s="1"/>
  <c r="J2524" i="1"/>
  <c r="P2524" i="1" s="1"/>
  <c r="O3127" i="1"/>
  <c r="N3127" i="1"/>
  <c r="L3127" i="1"/>
  <c r="R3127" i="1" s="1"/>
  <c r="K3127" i="1"/>
  <c r="Q3127" i="1" s="1"/>
  <c r="J3127" i="1"/>
  <c r="P3127" i="1" s="1"/>
  <c r="O864" i="1"/>
  <c r="N864" i="1"/>
  <c r="L864" i="1"/>
  <c r="R864" i="1" s="1"/>
  <c r="K864" i="1"/>
  <c r="Q864" i="1" s="1"/>
  <c r="J864" i="1"/>
  <c r="P864" i="1" s="1"/>
  <c r="O863" i="1"/>
  <c r="N863" i="1"/>
  <c r="L863" i="1"/>
  <c r="R863" i="1" s="1"/>
  <c r="K863" i="1"/>
  <c r="Q863" i="1" s="1"/>
  <c r="J863" i="1"/>
  <c r="P863" i="1" s="1"/>
  <c r="O2591" i="1"/>
  <c r="N2591" i="1"/>
  <c r="L2591" i="1"/>
  <c r="R2591" i="1" s="1"/>
  <c r="K2591" i="1"/>
  <c r="Q2591" i="1" s="1"/>
  <c r="J2591" i="1"/>
  <c r="P2591" i="1" s="1"/>
  <c r="O2622" i="1"/>
  <c r="N2622" i="1"/>
  <c r="L2622" i="1"/>
  <c r="R2622" i="1" s="1"/>
  <c r="K2622" i="1"/>
  <c r="Q2622" i="1" s="1"/>
  <c r="J2622" i="1"/>
  <c r="P2622" i="1" s="1"/>
  <c r="O2621" i="1"/>
  <c r="N2621" i="1"/>
  <c r="L2621" i="1"/>
  <c r="R2621" i="1" s="1"/>
  <c r="K2621" i="1"/>
  <c r="Q2621" i="1" s="1"/>
  <c r="J2621" i="1"/>
  <c r="P2621" i="1" s="1"/>
  <c r="O2557" i="1"/>
  <c r="N2557" i="1"/>
  <c r="L2557" i="1"/>
  <c r="R2557" i="1" s="1"/>
  <c r="K2557" i="1"/>
  <c r="Q2557" i="1" s="1"/>
  <c r="J2557" i="1"/>
  <c r="P2557" i="1" s="1"/>
  <c r="O2556" i="1"/>
  <c r="N2556" i="1"/>
  <c r="L2556" i="1"/>
  <c r="R2556" i="1" s="1"/>
  <c r="K2556" i="1"/>
  <c r="Q2556" i="1" s="1"/>
  <c r="J2556" i="1"/>
  <c r="P2556" i="1" s="1"/>
  <c r="O451" i="1" l="1"/>
  <c r="N451" i="1"/>
  <c r="L451" i="1"/>
  <c r="R451" i="1" s="1"/>
  <c r="K451" i="1"/>
  <c r="Q451" i="1" s="1"/>
  <c r="J451" i="1"/>
  <c r="P451" i="1" s="1"/>
  <c r="O83" i="1"/>
  <c r="N83" i="1"/>
  <c r="L83" i="1"/>
  <c r="R83" i="1" s="1"/>
  <c r="K83" i="1"/>
  <c r="Q83" i="1" s="1"/>
  <c r="J83" i="1"/>
  <c r="P83" i="1" s="1"/>
  <c r="G83" i="1"/>
  <c r="G102" i="1"/>
  <c r="O102" i="1"/>
  <c r="N102" i="1"/>
  <c r="L102" i="1"/>
  <c r="R102" i="1" s="1"/>
  <c r="K102" i="1"/>
  <c r="Q102" i="1" s="1"/>
  <c r="J102" i="1"/>
  <c r="P102" i="1" s="1"/>
  <c r="O1316" i="1"/>
  <c r="N1316" i="1"/>
  <c r="L1316" i="1"/>
  <c r="R1316" i="1" s="1"/>
  <c r="K1316" i="1"/>
  <c r="Q1316" i="1" s="1"/>
  <c r="J1316" i="1"/>
  <c r="P1316" i="1" s="1"/>
  <c r="O1321" i="1"/>
  <c r="N1321" i="1"/>
  <c r="L1321" i="1"/>
  <c r="R1321" i="1" s="1"/>
  <c r="K1321" i="1"/>
  <c r="Q1321" i="1" s="1"/>
  <c r="J1321" i="1"/>
  <c r="P1321" i="1" s="1"/>
  <c r="O1317" i="1"/>
  <c r="N1317" i="1"/>
  <c r="L1317" i="1"/>
  <c r="R1317" i="1" s="1"/>
  <c r="K1317" i="1"/>
  <c r="Q1317" i="1" s="1"/>
  <c r="J1317" i="1"/>
  <c r="P1317" i="1" s="1"/>
  <c r="O1315" i="1"/>
  <c r="N1315" i="1"/>
  <c r="L1315" i="1"/>
  <c r="R1315" i="1" s="1"/>
  <c r="K1315" i="1"/>
  <c r="Q1315" i="1" s="1"/>
  <c r="J1315" i="1"/>
  <c r="P1315" i="1" s="1"/>
  <c r="O1314" i="1"/>
  <c r="N1314" i="1"/>
  <c r="L1314" i="1"/>
  <c r="R1314" i="1" s="1"/>
  <c r="K1314" i="1"/>
  <c r="Q1314" i="1" s="1"/>
  <c r="J1314" i="1"/>
  <c r="P1314" i="1" s="1"/>
  <c r="O2817" i="1"/>
  <c r="N2817" i="1"/>
  <c r="L2817" i="1"/>
  <c r="R2817" i="1" s="1"/>
  <c r="K2817" i="1"/>
  <c r="Q2817" i="1" s="1"/>
  <c r="J2817" i="1"/>
  <c r="P2817" i="1" s="1"/>
  <c r="O2816" i="1"/>
  <c r="N2816" i="1"/>
  <c r="L2816" i="1"/>
  <c r="R2816" i="1" s="1"/>
  <c r="K2816" i="1"/>
  <c r="Q2816" i="1" s="1"/>
  <c r="J2816" i="1"/>
  <c r="P2816" i="1" s="1"/>
  <c r="O2815" i="1"/>
  <c r="N2815" i="1"/>
  <c r="L2815" i="1"/>
  <c r="R2815" i="1" s="1"/>
  <c r="K2815" i="1"/>
  <c r="Q2815" i="1" s="1"/>
  <c r="J2815" i="1"/>
  <c r="P2815" i="1" s="1"/>
  <c r="O2814" i="1"/>
  <c r="N2814" i="1"/>
  <c r="L2814" i="1"/>
  <c r="R2814" i="1" s="1"/>
  <c r="K2814" i="1"/>
  <c r="Q2814" i="1" s="1"/>
  <c r="J2814" i="1"/>
  <c r="P2814" i="1" s="1"/>
  <c r="O440" i="1" l="1"/>
  <c r="N440" i="1"/>
  <c r="L440" i="1"/>
  <c r="R440" i="1" s="1"/>
  <c r="K440" i="1"/>
  <c r="Q440" i="1" s="1"/>
  <c r="J440" i="1"/>
  <c r="P440" i="1" s="1"/>
  <c r="G440" i="1"/>
  <c r="O439" i="1"/>
  <c r="N439" i="1"/>
  <c r="L439" i="1"/>
  <c r="R439" i="1" s="1"/>
  <c r="K439" i="1"/>
  <c r="Q439" i="1" s="1"/>
  <c r="J439" i="1"/>
  <c r="P439" i="1" s="1"/>
  <c r="O438" i="1"/>
  <c r="N438" i="1"/>
  <c r="L438" i="1"/>
  <c r="R438" i="1" s="1"/>
  <c r="K438" i="1"/>
  <c r="Q438" i="1" s="1"/>
  <c r="J438" i="1"/>
  <c r="P438" i="1" s="1"/>
  <c r="G438" i="1"/>
  <c r="O437" i="1"/>
  <c r="N437" i="1"/>
  <c r="L437" i="1"/>
  <c r="R437" i="1" s="1"/>
  <c r="K437" i="1"/>
  <c r="Q437" i="1" s="1"/>
  <c r="J437" i="1"/>
  <c r="P437" i="1" s="1"/>
  <c r="R2463" i="1"/>
  <c r="Q2463" i="1"/>
  <c r="P2463" i="1"/>
  <c r="O2463" i="1"/>
  <c r="N2463" i="1"/>
  <c r="O337" i="1" l="1"/>
  <c r="N337" i="1"/>
  <c r="L337" i="1"/>
  <c r="R337" i="1" s="1"/>
  <c r="K337" i="1"/>
  <c r="Q337" i="1" s="1"/>
  <c r="J337" i="1"/>
  <c r="P337" i="1" s="1"/>
  <c r="O336" i="1"/>
  <c r="N336" i="1"/>
  <c r="L336" i="1"/>
  <c r="R336" i="1" s="1"/>
  <c r="K336" i="1"/>
  <c r="Q336" i="1" s="1"/>
  <c r="J336" i="1"/>
  <c r="P336" i="1" s="1"/>
  <c r="O2766" i="1"/>
  <c r="N2766" i="1"/>
  <c r="L2766" i="1"/>
  <c r="R2766" i="1" s="1"/>
  <c r="K2766" i="1"/>
  <c r="Q2766" i="1" s="1"/>
  <c r="J2766" i="1"/>
  <c r="P2766" i="1" s="1"/>
  <c r="O3380" i="1"/>
  <c r="N3380" i="1"/>
  <c r="L3380" i="1"/>
  <c r="R3380" i="1" s="1"/>
  <c r="K3380" i="1"/>
  <c r="Q3380" i="1" s="1"/>
  <c r="J3380" i="1"/>
  <c r="P3380" i="1" s="1"/>
  <c r="O2853" i="1" l="1"/>
  <c r="N2853" i="1"/>
  <c r="L2853" i="1"/>
  <c r="R2853" i="1" s="1"/>
  <c r="K2853" i="1"/>
  <c r="Q2853" i="1" s="1"/>
  <c r="J2853" i="1"/>
  <c r="P2853" i="1" s="1"/>
  <c r="O512" i="1"/>
  <c r="N512" i="1"/>
  <c r="L512" i="1"/>
  <c r="R512" i="1" s="1"/>
  <c r="K512" i="1"/>
  <c r="Q512" i="1" s="1"/>
  <c r="J512" i="1"/>
  <c r="P512" i="1" s="1"/>
  <c r="O514" i="1"/>
  <c r="N514" i="1"/>
  <c r="L514" i="1"/>
  <c r="R514" i="1" s="1"/>
  <c r="K514" i="1"/>
  <c r="Q514" i="1" s="1"/>
  <c r="J514" i="1"/>
  <c r="P514" i="1" s="1"/>
  <c r="O854" i="1"/>
  <c r="N854" i="1"/>
  <c r="L854" i="1"/>
  <c r="R854" i="1" s="1"/>
  <c r="K854" i="1"/>
  <c r="Q854" i="1" s="1"/>
  <c r="J854" i="1"/>
  <c r="P854" i="1" s="1"/>
  <c r="O3129" i="1"/>
  <c r="N3129" i="1"/>
  <c r="L3129" i="1"/>
  <c r="R3129" i="1" s="1"/>
  <c r="K3129" i="1"/>
  <c r="Q3129" i="1" s="1"/>
  <c r="J3129" i="1"/>
  <c r="P3129" i="1" s="1"/>
  <c r="O1659" i="1"/>
  <c r="N1659" i="1"/>
  <c r="L1659" i="1"/>
  <c r="R1659" i="1" s="1"/>
  <c r="K1659" i="1"/>
  <c r="Q1659" i="1" s="1"/>
  <c r="J1659" i="1"/>
  <c r="P1659" i="1" s="1"/>
  <c r="O1673" i="1"/>
  <c r="N1673" i="1"/>
  <c r="L1673" i="1"/>
  <c r="R1673" i="1" s="1"/>
  <c r="K1673" i="1"/>
  <c r="Q1673" i="1" s="1"/>
  <c r="J1673" i="1"/>
  <c r="P1673" i="1" s="1"/>
  <c r="O1712" i="1"/>
  <c r="N1712" i="1"/>
  <c r="L1712" i="1"/>
  <c r="R1712" i="1" s="1"/>
  <c r="K1712" i="1"/>
  <c r="Q1712" i="1" s="1"/>
  <c r="J1712" i="1"/>
  <c r="P1712" i="1" s="1"/>
  <c r="O1704" i="1"/>
  <c r="N1704" i="1"/>
  <c r="L1704" i="1"/>
  <c r="R1704" i="1" s="1"/>
  <c r="K1704" i="1"/>
  <c r="Q1704" i="1" s="1"/>
  <c r="J1704" i="1"/>
  <c r="P1704" i="1" s="1"/>
  <c r="O1698" i="1"/>
  <c r="N1698" i="1"/>
  <c r="L1698" i="1"/>
  <c r="R1698" i="1" s="1"/>
  <c r="K1698" i="1"/>
  <c r="Q1698" i="1" s="1"/>
  <c r="J1698" i="1"/>
  <c r="P1698" i="1" s="1"/>
  <c r="O2813" i="1"/>
  <c r="N2813" i="1"/>
  <c r="L2813" i="1"/>
  <c r="R2813" i="1" s="1"/>
  <c r="K2813" i="1"/>
  <c r="Q2813" i="1" s="1"/>
  <c r="J2813" i="1"/>
  <c r="P2813" i="1" s="1"/>
  <c r="O2812" i="1"/>
  <c r="N2812" i="1"/>
  <c r="L2812" i="1"/>
  <c r="R2812" i="1" s="1"/>
  <c r="K2812" i="1"/>
  <c r="Q2812" i="1" s="1"/>
  <c r="J2812" i="1"/>
  <c r="P2812" i="1" s="1"/>
  <c r="O525" i="1" l="1"/>
  <c r="N525" i="1"/>
  <c r="L525" i="1"/>
  <c r="R525" i="1" s="1"/>
  <c r="K525" i="1"/>
  <c r="Q525" i="1" s="1"/>
  <c r="J525" i="1"/>
  <c r="P525" i="1" s="1"/>
  <c r="O523" i="1"/>
  <c r="N523" i="1"/>
  <c r="L523" i="1"/>
  <c r="R523" i="1" s="1"/>
  <c r="K523" i="1"/>
  <c r="Q523" i="1" s="1"/>
  <c r="J523" i="1"/>
  <c r="P523" i="1" s="1"/>
  <c r="L526" i="1"/>
  <c r="R526" i="1" s="1"/>
  <c r="K526" i="1"/>
  <c r="Q526" i="1" s="1"/>
  <c r="J526" i="1"/>
  <c r="P526" i="1" s="1"/>
  <c r="O526" i="1"/>
  <c r="N526" i="1"/>
  <c r="O1318" i="1" l="1"/>
  <c r="N1318" i="1"/>
  <c r="L1318" i="1"/>
  <c r="R1318" i="1" s="1"/>
  <c r="K1318" i="1"/>
  <c r="Q1318" i="1" s="1"/>
  <c r="J1318" i="1"/>
  <c r="P1318" i="1" s="1"/>
  <c r="O265" i="1"/>
  <c r="N265" i="1"/>
  <c r="L265" i="1"/>
  <c r="R265" i="1" s="1"/>
  <c r="K265" i="1"/>
  <c r="Q265" i="1" s="1"/>
  <c r="J265" i="1"/>
  <c r="P265" i="1" s="1"/>
  <c r="O267" i="1"/>
  <c r="N267" i="1"/>
  <c r="L267" i="1"/>
  <c r="R267" i="1" s="1"/>
  <c r="K267" i="1"/>
  <c r="Q267" i="1" s="1"/>
  <c r="J267" i="1"/>
  <c r="P267" i="1" s="1"/>
  <c r="O266" i="1"/>
  <c r="N266" i="1"/>
  <c r="L266" i="1"/>
  <c r="R266" i="1" s="1"/>
  <c r="K266" i="1"/>
  <c r="Q266" i="1" s="1"/>
  <c r="J266" i="1"/>
  <c r="P266" i="1" s="1"/>
  <c r="O264" i="1"/>
  <c r="N264" i="1"/>
  <c r="L264" i="1"/>
  <c r="R264" i="1" s="1"/>
  <c r="K264" i="1"/>
  <c r="Q264" i="1" s="1"/>
  <c r="J264" i="1"/>
  <c r="P264" i="1" s="1"/>
  <c r="O101" i="1"/>
  <c r="N101" i="1"/>
  <c r="L101" i="1"/>
  <c r="R101" i="1" s="1"/>
  <c r="K101" i="1"/>
  <c r="Q101" i="1" s="1"/>
  <c r="J101" i="1"/>
  <c r="P101" i="1" s="1"/>
  <c r="G101" i="1"/>
  <c r="O282" i="1"/>
  <c r="N282" i="1"/>
  <c r="L282" i="1"/>
  <c r="R282" i="1" s="1"/>
  <c r="K282" i="1"/>
  <c r="Q282" i="1" s="1"/>
  <c r="J282" i="1"/>
  <c r="P282" i="1" s="1"/>
  <c r="G282" i="1"/>
  <c r="O283" i="1"/>
  <c r="N283" i="1"/>
  <c r="L283" i="1"/>
  <c r="R283" i="1" s="1"/>
  <c r="K283" i="1"/>
  <c r="Q283" i="1" s="1"/>
  <c r="J283" i="1"/>
  <c r="P283" i="1" s="1"/>
  <c r="G283" i="1"/>
  <c r="O281" i="1" l="1"/>
  <c r="N281" i="1"/>
  <c r="L281" i="1"/>
  <c r="R281" i="1" s="1"/>
  <c r="K281" i="1"/>
  <c r="Q281" i="1" s="1"/>
  <c r="J281" i="1"/>
  <c r="P281" i="1" s="1"/>
  <c r="G281" i="1"/>
  <c r="O284" i="1"/>
  <c r="N284" i="1"/>
  <c r="L284" i="1"/>
  <c r="R284" i="1" s="1"/>
  <c r="K284" i="1"/>
  <c r="Q284" i="1" s="1"/>
  <c r="J284" i="1"/>
  <c r="P284" i="1" s="1"/>
  <c r="O339" i="1"/>
  <c r="N339" i="1"/>
  <c r="L339" i="1"/>
  <c r="R339" i="1" s="1"/>
  <c r="K339" i="1"/>
  <c r="Q339" i="1" s="1"/>
  <c r="J339" i="1"/>
  <c r="P339" i="1" s="1"/>
  <c r="O253" i="1"/>
  <c r="N253" i="1"/>
  <c r="R253" i="1"/>
  <c r="Q253" i="1"/>
  <c r="P253" i="1"/>
  <c r="G253" i="1"/>
  <c r="O3621" i="1" l="1"/>
  <c r="N3621" i="1"/>
  <c r="L3621" i="1"/>
  <c r="R3621" i="1" s="1"/>
  <c r="K3621" i="1"/>
  <c r="Q3621" i="1" s="1"/>
  <c r="J3621" i="1"/>
  <c r="P3621" i="1" s="1"/>
  <c r="O271" i="1"/>
  <c r="N271" i="1"/>
  <c r="L271" i="1"/>
  <c r="R271" i="1" s="1"/>
  <c r="K271" i="1"/>
  <c r="Q271" i="1" s="1"/>
  <c r="J271" i="1"/>
  <c r="P271" i="1" s="1"/>
  <c r="O270" i="1"/>
  <c r="N270" i="1"/>
  <c r="L270" i="1"/>
  <c r="R270" i="1" s="1"/>
  <c r="K270" i="1"/>
  <c r="Q270" i="1" s="1"/>
  <c r="J270" i="1"/>
  <c r="P270" i="1" s="1"/>
  <c r="O277" i="1"/>
  <c r="N277" i="1"/>
  <c r="L277" i="1"/>
  <c r="R277" i="1" s="1"/>
  <c r="K277" i="1"/>
  <c r="Q277" i="1" s="1"/>
  <c r="J277" i="1"/>
  <c r="P277" i="1" s="1"/>
  <c r="O276" i="1"/>
  <c r="N276" i="1"/>
  <c r="L276" i="1"/>
  <c r="R276" i="1" s="1"/>
  <c r="K276" i="1"/>
  <c r="Q276" i="1" s="1"/>
  <c r="J276" i="1"/>
  <c r="P276" i="1" s="1"/>
  <c r="O275" i="1"/>
  <c r="N275" i="1"/>
  <c r="L275" i="1"/>
  <c r="R275" i="1" s="1"/>
  <c r="K275" i="1"/>
  <c r="Q275" i="1" s="1"/>
  <c r="J275" i="1"/>
  <c r="P275" i="1" s="1"/>
  <c r="O274" i="1"/>
  <c r="N274" i="1"/>
  <c r="L274" i="1"/>
  <c r="R274" i="1" s="1"/>
  <c r="K274" i="1"/>
  <c r="Q274" i="1" s="1"/>
  <c r="J274" i="1"/>
  <c r="P274" i="1" s="1"/>
  <c r="O273" i="1"/>
  <c r="N273" i="1"/>
  <c r="L273" i="1"/>
  <c r="R273" i="1" s="1"/>
  <c r="K273" i="1"/>
  <c r="Q273" i="1" s="1"/>
  <c r="J273" i="1"/>
  <c r="P273" i="1" s="1"/>
  <c r="O272" i="1"/>
  <c r="N272" i="1"/>
  <c r="L272" i="1"/>
  <c r="R272" i="1" s="1"/>
  <c r="K272" i="1"/>
  <c r="Q272" i="1" s="1"/>
  <c r="J272" i="1"/>
  <c r="P272" i="1" s="1"/>
  <c r="O269" i="1"/>
  <c r="N269" i="1"/>
  <c r="L269" i="1"/>
  <c r="R269" i="1" s="1"/>
  <c r="K269" i="1"/>
  <c r="Q269" i="1" s="1"/>
  <c r="J269" i="1"/>
  <c r="P269" i="1" s="1"/>
  <c r="O268" i="1"/>
  <c r="N268" i="1"/>
  <c r="L268" i="1"/>
  <c r="R268" i="1" s="1"/>
  <c r="K268" i="1"/>
  <c r="Q268" i="1" s="1"/>
  <c r="J268" i="1"/>
  <c r="P268" i="1" s="1"/>
  <c r="O1604" i="1"/>
  <c r="N1604" i="1"/>
  <c r="L1604" i="1"/>
  <c r="R1604" i="1" s="1"/>
  <c r="K1604" i="1"/>
  <c r="Q1604" i="1" s="1"/>
  <c r="J1604" i="1"/>
  <c r="P1604" i="1" s="1"/>
  <c r="O2787" i="1"/>
  <c r="N2787" i="1"/>
  <c r="L2787" i="1"/>
  <c r="R2787" i="1" s="1"/>
  <c r="K2787" i="1"/>
  <c r="Q2787" i="1" s="1"/>
  <c r="J2787" i="1"/>
  <c r="P2787" i="1" s="1"/>
  <c r="O546" i="1" l="1"/>
  <c r="N546" i="1"/>
  <c r="L546" i="1"/>
  <c r="R546" i="1" s="1"/>
  <c r="K546" i="1"/>
  <c r="Q546" i="1" s="1"/>
  <c r="J546" i="1"/>
  <c r="P546" i="1" s="1"/>
  <c r="O632" i="1" l="1"/>
  <c r="N632" i="1"/>
  <c r="L632" i="1"/>
  <c r="R632" i="1" s="1"/>
  <c r="K632" i="1"/>
  <c r="Q632" i="1" s="1"/>
  <c r="J632" i="1"/>
  <c r="P632" i="1" s="1"/>
  <c r="O2972" i="1"/>
  <c r="N2972" i="1"/>
  <c r="L2972" i="1"/>
  <c r="R2972" i="1" s="1"/>
  <c r="K2972" i="1"/>
  <c r="Q2972" i="1" s="1"/>
  <c r="J2972" i="1"/>
  <c r="P2972" i="1" s="1"/>
  <c r="O278" i="1" l="1"/>
  <c r="N278" i="1"/>
  <c r="L278" i="1"/>
  <c r="R278" i="1" s="1"/>
  <c r="K278" i="1"/>
  <c r="Q278" i="1" s="1"/>
  <c r="J278" i="1"/>
  <c r="P278" i="1" s="1"/>
  <c r="O1711" i="1" l="1"/>
  <c r="N1711" i="1"/>
  <c r="L1711" i="1"/>
  <c r="R1711" i="1" s="1"/>
  <c r="K1711" i="1"/>
  <c r="Q1711" i="1" s="1"/>
  <c r="J1711" i="1"/>
  <c r="P1711" i="1" s="1"/>
  <c r="O280" i="1"/>
  <c r="N280" i="1"/>
  <c r="L280" i="1"/>
  <c r="R280" i="1" s="1"/>
  <c r="K280" i="1"/>
  <c r="Q280" i="1" s="1"/>
  <c r="J280" i="1"/>
  <c r="P280" i="1" s="1"/>
  <c r="O552" i="1" l="1"/>
  <c r="N552" i="1"/>
  <c r="L552" i="1"/>
  <c r="R552" i="1" s="1"/>
  <c r="K552" i="1"/>
  <c r="Q552" i="1" s="1"/>
  <c r="J552" i="1"/>
  <c r="P552" i="1" s="1"/>
  <c r="O2533" i="1" l="1"/>
  <c r="N2533" i="1"/>
  <c r="L2533" i="1"/>
  <c r="R2533" i="1" s="1"/>
  <c r="K2533" i="1"/>
  <c r="Q2533" i="1" s="1"/>
  <c r="J2533" i="1"/>
  <c r="P2533" i="1" s="1"/>
  <c r="O2499" i="1" l="1"/>
  <c r="N2499" i="1"/>
  <c r="L2499" i="1"/>
  <c r="R2499" i="1" s="1"/>
  <c r="K2499" i="1"/>
  <c r="Q2499" i="1" s="1"/>
  <c r="J2499" i="1"/>
  <c r="P2499" i="1" s="1"/>
  <c r="O1756" i="1" l="1"/>
  <c r="N1756" i="1"/>
  <c r="L1756" i="1"/>
  <c r="R1756" i="1" s="1"/>
  <c r="K1756" i="1"/>
  <c r="Q1756" i="1" s="1"/>
  <c r="J1756" i="1"/>
  <c r="P1756" i="1" s="1"/>
  <c r="O1751" i="1"/>
  <c r="N1751" i="1"/>
  <c r="L1751" i="1"/>
  <c r="R1751" i="1" s="1"/>
  <c r="K1751" i="1"/>
  <c r="Q1751" i="1" s="1"/>
  <c r="J1751" i="1"/>
  <c r="P1751" i="1" s="1"/>
  <c r="O2961" i="1"/>
  <c r="N2961" i="1"/>
  <c r="L2961" i="1"/>
  <c r="R2961" i="1" s="1"/>
  <c r="K2961" i="1"/>
  <c r="Q2961" i="1" s="1"/>
  <c r="J2961" i="1"/>
  <c r="P2961" i="1" s="1"/>
  <c r="O2960" i="1"/>
  <c r="N2960" i="1"/>
  <c r="L2960" i="1"/>
  <c r="R2960" i="1" s="1"/>
  <c r="K2960" i="1"/>
  <c r="Q2960" i="1" s="1"/>
  <c r="J2960" i="1"/>
  <c r="P2960" i="1" s="1"/>
  <c r="O2947" i="1"/>
  <c r="N2947" i="1"/>
  <c r="L2947" i="1"/>
  <c r="R2947" i="1" s="1"/>
  <c r="K2947" i="1"/>
  <c r="Q2947" i="1" s="1"/>
  <c r="J2947" i="1"/>
  <c r="P2947" i="1" s="1"/>
  <c r="O1606" i="1"/>
  <c r="N1606" i="1"/>
  <c r="L1606" i="1"/>
  <c r="R1606" i="1" s="1"/>
  <c r="K1606" i="1"/>
  <c r="Q1606" i="1" s="1"/>
  <c r="J1606" i="1"/>
  <c r="P1606" i="1" s="1"/>
  <c r="O1605" i="1"/>
  <c r="N1605" i="1"/>
  <c r="L1605" i="1"/>
  <c r="R1605" i="1" s="1"/>
  <c r="K1605" i="1"/>
  <c r="Q1605" i="1" s="1"/>
  <c r="J1605" i="1"/>
  <c r="P1605" i="1" s="1"/>
  <c r="O2783" i="1"/>
  <c r="N2783" i="1"/>
  <c r="L2783" i="1"/>
  <c r="R2783" i="1" s="1"/>
  <c r="K2783" i="1"/>
  <c r="Q2783" i="1" s="1"/>
  <c r="J2783" i="1"/>
  <c r="P2783" i="1" s="1"/>
  <c r="O4477" i="1"/>
  <c r="N4477" i="1"/>
  <c r="L4477" i="1"/>
  <c r="R4477" i="1" s="1"/>
  <c r="K4477" i="1"/>
  <c r="Q4477" i="1" s="1"/>
  <c r="J4477" i="1"/>
  <c r="P4477" i="1" s="1"/>
  <c r="O4476" i="1"/>
  <c r="N4476" i="1"/>
  <c r="L4476" i="1"/>
  <c r="R4476" i="1" s="1"/>
  <c r="K4476" i="1"/>
  <c r="Q4476" i="1" s="1"/>
  <c r="J4476" i="1"/>
  <c r="P4476" i="1" s="1"/>
  <c r="O3171" i="1"/>
  <c r="N3171" i="1"/>
  <c r="L3171" i="1"/>
  <c r="R3171" i="1" s="1"/>
  <c r="K3171" i="1"/>
  <c r="Q3171" i="1" s="1"/>
  <c r="J3171" i="1"/>
  <c r="P3171" i="1" s="1"/>
  <c r="O2502" i="1" l="1"/>
  <c r="N2502" i="1"/>
  <c r="L2502" i="1"/>
  <c r="R2502" i="1" s="1"/>
  <c r="K2502" i="1"/>
  <c r="Q2502" i="1" s="1"/>
  <c r="J2502" i="1"/>
  <c r="P2502" i="1" s="1"/>
  <c r="O2971" i="1"/>
  <c r="N2971" i="1"/>
  <c r="L2971" i="1"/>
  <c r="R2971" i="1" s="1"/>
  <c r="K2971" i="1"/>
  <c r="Q2971" i="1" s="1"/>
  <c r="J2971" i="1"/>
  <c r="P2971" i="1" s="1"/>
  <c r="O4627" i="1"/>
  <c r="N4627" i="1"/>
  <c r="L4627" i="1"/>
  <c r="R4627" i="1" s="1"/>
  <c r="K4627" i="1"/>
  <c r="Q4627" i="1" s="1"/>
  <c r="J4627" i="1"/>
  <c r="P4627" i="1" s="1"/>
  <c r="O4447" i="1" l="1"/>
  <c r="N4447" i="1"/>
  <c r="L4447" i="1"/>
  <c r="R4447" i="1" s="1"/>
  <c r="K4447" i="1"/>
  <c r="Q4447" i="1" s="1"/>
  <c r="J4447" i="1"/>
  <c r="P4447" i="1" s="1"/>
  <c r="O599" i="1" l="1"/>
  <c r="N599" i="1"/>
  <c r="L599" i="1"/>
  <c r="R599" i="1" s="1"/>
  <c r="K599" i="1"/>
  <c r="Q599" i="1" s="1"/>
  <c r="J599" i="1"/>
  <c r="P599" i="1" s="1"/>
  <c r="O631" i="1" l="1"/>
  <c r="N631" i="1"/>
  <c r="L631" i="1"/>
  <c r="R631" i="1" s="1"/>
  <c r="K631" i="1"/>
  <c r="Q631" i="1" s="1"/>
  <c r="J631" i="1"/>
  <c r="P631" i="1" s="1"/>
  <c r="O630" i="1"/>
  <c r="N630" i="1"/>
  <c r="L630" i="1"/>
  <c r="R630" i="1" s="1"/>
  <c r="K630" i="1"/>
  <c r="Q630" i="1" s="1"/>
  <c r="J630" i="1"/>
  <c r="P630" i="1" s="1"/>
  <c r="O629" i="1"/>
  <c r="N629" i="1"/>
  <c r="L629" i="1"/>
  <c r="R629" i="1" s="1"/>
  <c r="K629" i="1"/>
  <c r="Q629" i="1" s="1"/>
  <c r="J629" i="1"/>
  <c r="P629" i="1" s="1"/>
  <c r="O838" i="1"/>
  <c r="N838" i="1"/>
  <c r="L838" i="1"/>
  <c r="R838" i="1" s="1"/>
  <c r="K838" i="1"/>
  <c r="Q838" i="1" s="1"/>
  <c r="J838" i="1"/>
  <c r="P838" i="1" s="1"/>
  <c r="O366" i="1"/>
  <c r="N366" i="1"/>
  <c r="L366" i="1"/>
  <c r="R366" i="1" s="1"/>
  <c r="K366" i="1"/>
  <c r="Q366" i="1" s="1"/>
  <c r="J366" i="1"/>
  <c r="P366" i="1" s="1"/>
  <c r="O365" i="1"/>
  <c r="N365" i="1"/>
  <c r="L365" i="1"/>
  <c r="R365" i="1" s="1"/>
  <c r="K365" i="1"/>
  <c r="Q365" i="1" s="1"/>
  <c r="J365" i="1"/>
  <c r="P365" i="1" s="1"/>
  <c r="O364" i="1" l="1"/>
  <c r="N364" i="1"/>
  <c r="L364" i="1"/>
  <c r="R364" i="1" s="1"/>
  <c r="K364" i="1"/>
  <c r="Q364" i="1" s="1"/>
  <c r="J364" i="1"/>
  <c r="P364" i="1" s="1"/>
  <c r="O368" i="1"/>
  <c r="N368" i="1"/>
  <c r="L368" i="1"/>
  <c r="R368" i="1" s="1"/>
  <c r="K368" i="1"/>
  <c r="Q368" i="1" s="1"/>
  <c r="J368" i="1"/>
  <c r="P368" i="1" s="1"/>
  <c r="O367" i="1"/>
  <c r="N367" i="1"/>
  <c r="L367" i="1"/>
  <c r="R367" i="1" s="1"/>
  <c r="K367" i="1"/>
  <c r="Q367" i="1" s="1"/>
  <c r="J367" i="1"/>
  <c r="P367" i="1" s="1"/>
  <c r="O335" i="1"/>
  <c r="N335" i="1"/>
  <c r="L335" i="1"/>
  <c r="R335" i="1" s="1"/>
  <c r="K335" i="1"/>
  <c r="Q335" i="1" s="1"/>
  <c r="J335" i="1"/>
  <c r="P335" i="1" s="1"/>
  <c r="O334" i="1"/>
  <c r="N334" i="1"/>
  <c r="L334" i="1"/>
  <c r="R334" i="1" s="1"/>
  <c r="K334" i="1"/>
  <c r="Q334" i="1" s="1"/>
  <c r="J334" i="1"/>
  <c r="P334" i="1" s="1"/>
  <c r="O581" i="1"/>
  <c r="N581" i="1"/>
  <c r="L581" i="1"/>
  <c r="R581" i="1" s="1"/>
  <c r="K581" i="1"/>
  <c r="Q581" i="1" s="1"/>
  <c r="J581" i="1"/>
  <c r="P581" i="1" s="1"/>
  <c r="O580" i="1"/>
  <c r="N580" i="1"/>
  <c r="L580" i="1"/>
  <c r="R580" i="1" s="1"/>
  <c r="K580" i="1"/>
  <c r="Q580" i="1" s="1"/>
  <c r="J580" i="1"/>
  <c r="P580" i="1" s="1"/>
  <c r="R3190" i="1"/>
  <c r="Q3190" i="1"/>
  <c r="P3190" i="1"/>
  <c r="O3190" i="1"/>
  <c r="N3190" i="1"/>
  <c r="R3192" i="1"/>
  <c r="Q3192" i="1"/>
  <c r="P3192" i="1"/>
  <c r="O3192" i="1"/>
  <c r="N3192" i="1"/>
  <c r="R3191" i="1"/>
  <c r="Q3191" i="1"/>
  <c r="P3191" i="1"/>
  <c r="O3191" i="1"/>
  <c r="N3191" i="1"/>
  <c r="O2673" i="1"/>
  <c r="N2673" i="1"/>
  <c r="L2673" i="1"/>
  <c r="R2673" i="1" s="1"/>
  <c r="K2673" i="1"/>
  <c r="Q2673" i="1" s="1"/>
  <c r="J2673" i="1"/>
  <c r="P2673" i="1" s="1"/>
  <c r="O333" i="1" l="1"/>
  <c r="N333" i="1"/>
  <c r="L333" i="1"/>
  <c r="R333" i="1" s="1"/>
  <c r="K333" i="1"/>
  <c r="Q333" i="1" s="1"/>
  <c r="J333" i="1"/>
  <c r="P333" i="1" s="1"/>
  <c r="O2782" i="1"/>
  <c r="N2782" i="1"/>
  <c r="L2782" i="1"/>
  <c r="R2782" i="1" s="1"/>
  <c r="K2782" i="1"/>
  <c r="Q2782" i="1" s="1"/>
  <c r="J2782" i="1"/>
  <c r="P2782" i="1" s="1"/>
  <c r="O332" i="1"/>
  <c r="N332" i="1"/>
  <c r="L332" i="1"/>
  <c r="R332" i="1" s="1"/>
  <c r="K332" i="1"/>
  <c r="Q332" i="1" s="1"/>
  <c r="J332" i="1"/>
  <c r="P332" i="1" s="1"/>
  <c r="O2735" i="1" l="1"/>
  <c r="N2735" i="1"/>
  <c r="L2735" i="1"/>
  <c r="R2735" i="1" s="1"/>
  <c r="K2735" i="1"/>
  <c r="Q2735" i="1" s="1"/>
  <c r="J2735" i="1"/>
  <c r="P2735" i="1" s="1"/>
  <c r="O2781" i="1"/>
  <c r="N2781" i="1"/>
  <c r="L2781" i="1"/>
  <c r="R2781" i="1" s="1"/>
  <c r="K2781" i="1"/>
  <c r="Q2781" i="1" s="1"/>
  <c r="J2781" i="1"/>
  <c r="P2781" i="1" s="1"/>
  <c r="O2780" i="1"/>
  <c r="N2780" i="1"/>
  <c r="L2780" i="1"/>
  <c r="R2780" i="1" s="1"/>
  <c r="K2780" i="1"/>
  <c r="Q2780" i="1" s="1"/>
  <c r="J2780" i="1"/>
  <c r="P2780" i="1" s="1"/>
  <c r="O2779" i="1"/>
  <c r="N2779" i="1"/>
  <c r="L2779" i="1"/>
  <c r="R2779" i="1" s="1"/>
  <c r="K2779" i="1"/>
  <c r="Q2779" i="1" s="1"/>
  <c r="J2779" i="1"/>
  <c r="P2779" i="1" s="1"/>
  <c r="O2778" i="1" l="1"/>
  <c r="N2778" i="1"/>
  <c r="L2778" i="1"/>
  <c r="R2778" i="1" s="1"/>
  <c r="K2778" i="1"/>
  <c r="Q2778" i="1" s="1"/>
  <c r="J2778" i="1"/>
  <c r="P2778" i="1" s="1"/>
  <c r="O2777" i="1"/>
  <c r="N2777" i="1"/>
  <c r="L2777" i="1"/>
  <c r="R2777" i="1" s="1"/>
  <c r="K2777" i="1"/>
  <c r="Q2777" i="1" s="1"/>
  <c r="J2777" i="1"/>
  <c r="P2777" i="1" s="1"/>
  <c r="O340" i="1" l="1"/>
  <c r="N340" i="1"/>
  <c r="L340" i="1"/>
  <c r="R340" i="1" s="1"/>
  <c r="K340" i="1"/>
  <c r="Q340" i="1" s="1"/>
  <c r="J340" i="1"/>
  <c r="P340" i="1" s="1"/>
  <c r="O338" i="1"/>
  <c r="N338" i="1"/>
  <c r="L338" i="1"/>
  <c r="R338" i="1" s="1"/>
  <c r="K338" i="1"/>
  <c r="Q338" i="1" s="1"/>
  <c r="J338" i="1"/>
  <c r="P338" i="1" s="1"/>
  <c r="O543" i="1" l="1"/>
  <c r="N543" i="1"/>
  <c r="L543" i="1"/>
  <c r="R543" i="1" s="1"/>
  <c r="K543" i="1"/>
  <c r="Q543" i="1" s="1"/>
  <c r="J543" i="1"/>
  <c r="P543" i="1" s="1"/>
  <c r="O361" i="1" l="1"/>
  <c r="N361" i="1"/>
  <c r="L361" i="1"/>
  <c r="R361" i="1" s="1"/>
  <c r="K361" i="1"/>
  <c r="Q361" i="1" s="1"/>
  <c r="J361" i="1"/>
  <c r="P361" i="1" s="1"/>
  <c r="O360" i="1"/>
  <c r="N360" i="1"/>
  <c r="L360" i="1"/>
  <c r="R360" i="1" s="1"/>
  <c r="K360" i="1"/>
  <c r="Q360" i="1" s="1"/>
  <c r="J360" i="1"/>
  <c r="P360" i="1" s="1"/>
  <c r="O359" i="1"/>
  <c r="N359" i="1"/>
  <c r="L359" i="1"/>
  <c r="R359" i="1" s="1"/>
  <c r="K359" i="1"/>
  <c r="Q359" i="1" s="1"/>
  <c r="J359" i="1"/>
  <c r="P359" i="1" s="1"/>
  <c r="O358" i="1"/>
  <c r="N358" i="1"/>
  <c r="L358" i="1"/>
  <c r="R358" i="1" s="1"/>
  <c r="K358" i="1"/>
  <c r="Q358" i="1" s="1"/>
  <c r="J358" i="1"/>
  <c r="P358" i="1" s="1"/>
  <c r="O357" i="1"/>
  <c r="N357" i="1"/>
  <c r="L357" i="1"/>
  <c r="R357" i="1" s="1"/>
  <c r="K357" i="1"/>
  <c r="Q357" i="1" s="1"/>
  <c r="J357" i="1"/>
  <c r="P357" i="1" s="1"/>
  <c r="O228" i="1"/>
  <c r="N228" i="1"/>
  <c r="R228" i="1"/>
  <c r="Q228" i="1"/>
  <c r="P228" i="1"/>
  <c r="G228" i="1"/>
  <c r="R77" i="1"/>
  <c r="Q77" i="1"/>
  <c r="P77" i="1"/>
  <c r="O77" i="1"/>
  <c r="N77" i="1"/>
  <c r="G77" i="1"/>
  <c r="O363" i="1"/>
  <c r="N363" i="1"/>
  <c r="L363" i="1"/>
  <c r="R363" i="1" s="1"/>
  <c r="K363" i="1"/>
  <c r="Q363" i="1" s="1"/>
  <c r="J363" i="1"/>
  <c r="P363" i="1" s="1"/>
  <c r="O362" i="1"/>
  <c r="N362" i="1"/>
  <c r="L362" i="1"/>
  <c r="R362" i="1" s="1"/>
  <c r="K362" i="1"/>
  <c r="Q362" i="1" s="1"/>
  <c r="J362" i="1"/>
  <c r="P362" i="1" s="1"/>
  <c r="O356" i="1"/>
  <c r="N356" i="1"/>
  <c r="L356" i="1"/>
  <c r="R356" i="1" s="1"/>
  <c r="K356" i="1"/>
  <c r="Q356" i="1" s="1"/>
  <c r="J356" i="1"/>
  <c r="P356" i="1" s="1"/>
  <c r="O355" i="1"/>
  <c r="N355" i="1"/>
  <c r="L355" i="1"/>
  <c r="R355" i="1" s="1"/>
  <c r="K355" i="1"/>
  <c r="Q355" i="1" s="1"/>
  <c r="J355" i="1"/>
  <c r="P355" i="1" s="1"/>
  <c r="O354" i="1"/>
  <c r="N354" i="1"/>
  <c r="L354" i="1"/>
  <c r="R354" i="1" s="1"/>
  <c r="K354" i="1"/>
  <c r="Q354" i="1" s="1"/>
  <c r="J354" i="1"/>
  <c r="P354" i="1" s="1"/>
  <c r="O353" i="1"/>
  <c r="N353" i="1"/>
  <c r="L353" i="1"/>
  <c r="R353" i="1" s="1"/>
  <c r="K353" i="1"/>
  <c r="Q353" i="1" s="1"/>
  <c r="J353" i="1"/>
  <c r="P353" i="1" s="1"/>
  <c r="O352" i="1"/>
  <c r="N352" i="1"/>
  <c r="L352" i="1"/>
  <c r="R352" i="1" s="1"/>
  <c r="K352" i="1"/>
  <c r="Q352" i="1" s="1"/>
  <c r="J352" i="1"/>
  <c r="P352" i="1" s="1"/>
  <c r="O351" i="1"/>
  <c r="N351" i="1"/>
  <c r="L351" i="1"/>
  <c r="R351" i="1" s="1"/>
  <c r="K351" i="1"/>
  <c r="Q351" i="1" s="1"/>
  <c r="J351" i="1"/>
  <c r="P351" i="1" s="1"/>
  <c r="O350" i="1"/>
  <c r="N350" i="1"/>
  <c r="L350" i="1"/>
  <c r="R350" i="1" s="1"/>
  <c r="K350" i="1"/>
  <c r="Q350" i="1" s="1"/>
  <c r="J350" i="1"/>
  <c r="P350" i="1" s="1"/>
  <c r="O345" i="1"/>
  <c r="N345" i="1"/>
  <c r="L345" i="1"/>
  <c r="R345" i="1" s="1"/>
  <c r="K345" i="1"/>
  <c r="Q345" i="1" s="1"/>
  <c r="J345" i="1"/>
  <c r="P345" i="1" s="1"/>
  <c r="R344" i="1"/>
  <c r="Q344" i="1"/>
  <c r="P344" i="1"/>
  <c r="O344" i="1"/>
  <c r="N344" i="1"/>
  <c r="O806" i="1"/>
  <c r="N806" i="1"/>
  <c r="L806" i="1"/>
  <c r="R806" i="1" s="1"/>
  <c r="K806" i="1"/>
  <c r="Q806" i="1" s="1"/>
  <c r="J806" i="1"/>
  <c r="P806" i="1" s="1"/>
  <c r="O198" i="1" l="1"/>
  <c r="N198" i="1"/>
  <c r="R198" i="1"/>
  <c r="Q198" i="1"/>
  <c r="P198" i="1"/>
  <c r="G198" i="1"/>
  <c r="O745" i="1" l="1"/>
  <c r="N745" i="1"/>
  <c r="L745" i="1"/>
  <c r="R745" i="1" s="1"/>
  <c r="K745" i="1"/>
  <c r="Q745" i="1" s="1"/>
  <c r="J745" i="1"/>
  <c r="P745" i="1" s="1"/>
  <c r="O640" i="1" l="1"/>
  <c r="N640" i="1"/>
  <c r="L640" i="1"/>
  <c r="R640" i="1" s="1"/>
  <c r="K640" i="1"/>
  <c r="Q640" i="1" s="1"/>
  <c r="J640" i="1"/>
  <c r="P640" i="1" s="1"/>
  <c r="O639" i="1"/>
  <c r="N639" i="1"/>
  <c r="L639" i="1"/>
  <c r="R639" i="1" s="1"/>
  <c r="K639" i="1"/>
  <c r="Q639" i="1" s="1"/>
  <c r="J639" i="1"/>
  <c r="P639" i="1" s="1"/>
  <c r="O638" i="1"/>
  <c r="N638" i="1"/>
  <c r="L638" i="1"/>
  <c r="R638" i="1" s="1"/>
  <c r="K638" i="1"/>
  <c r="Q638" i="1" s="1"/>
  <c r="J638" i="1"/>
  <c r="P638" i="1" s="1"/>
  <c r="O637" i="1"/>
  <c r="N637" i="1"/>
  <c r="L637" i="1"/>
  <c r="R637" i="1" s="1"/>
  <c r="K637" i="1"/>
  <c r="Q637" i="1" s="1"/>
  <c r="J637" i="1"/>
  <c r="P637" i="1" s="1"/>
  <c r="O636" i="1"/>
  <c r="N636" i="1"/>
  <c r="L636" i="1"/>
  <c r="R636" i="1" s="1"/>
  <c r="K636" i="1"/>
  <c r="Q636" i="1" s="1"/>
  <c r="J636" i="1"/>
  <c r="P636" i="1" s="1"/>
  <c r="O3285" i="1" l="1"/>
  <c r="N3285" i="1"/>
  <c r="L3285" i="1"/>
  <c r="R3285" i="1" s="1"/>
  <c r="K3285" i="1"/>
  <c r="Q3285" i="1" s="1"/>
  <c r="J3285" i="1"/>
  <c r="P3285" i="1" s="1"/>
  <c r="O4267" i="1" l="1"/>
  <c r="N4267" i="1"/>
  <c r="L4267" i="1"/>
  <c r="R4267" i="1" s="1"/>
  <c r="K4267" i="1"/>
  <c r="Q4267" i="1" s="1"/>
  <c r="J4267" i="1"/>
  <c r="P4267" i="1" s="1"/>
  <c r="O2976" i="1" l="1"/>
  <c r="N2976" i="1"/>
  <c r="L2976" i="1"/>
  <c r="R2976" i="1" s="1"/>
  <c r="K2976" i="1"/>
  <c r="Q2976" i="1" s="1"/>
  <c r="J2976" i="1"/>
  <c r="P2976" i="1" s="1"/>
  <c r="O2975" i="1"/>
  <c r="N2975" i="1"/>
  <c r="L2975" i="1"/>
  <c r="R2975" i="1" s="1"/>
  <c r="K2975" i="1"/>
  <c r="Q2975" i="1" s="1"/>
  <c r="J2975" i="1"/>
  <c r="P2975" i="1" s="1"/>
  <c r="G446" i="1" l="1"/>
  <c r="G447" i="1"/>
  <c r="G422" i="1"/>
  <c r="G423" i="1"/>
  <c r="G424" i="1"/>
  <c r="G425" i="1"/>
  <c r="G426" i="1"/>
  <c r="O470" i="1" l="1"/>
  <c r="N470" i="1"/>
  <c r="L470" i="1"/>
  <c r="R470" i="1" s="1"/>
  <c r="K470" i="1"/>
  <c r="Q470" i="1" s="1"/>
  <c r="J470" i="1"/>
  <c r="P470" i="1" s="1"/>
  <c r="O469" i="1"/>
  <c r="N469" i="1"/>
  <c r="L469" i="1"/>
  <c r="R469" i="1" s="1"/>
  <c r="K469" i="1"/>
  <c r="Q469" i="1" s="1"/>
  <c r="J469" i="1"/>
  <c r="P469" i="1" s="1"/>
  <c r="O468" i="1"/>
  <c r="N468" i="1"/>
  <c r="L468" i="1"/>
  <c r="R468" i="1" s="1"/>
  <c r="K468" i="1"/>
  <c r="Q468" i="1" s="1"/>
  <c r="J468" i="1"/>
  <c r="P468" i="1" s="1"/>
  <c r="O467" i="1"/>
  <c r="L467" i="1"/>
  <c r="R467" i="1" s="1"/>
  <c r="K467" i="1"/>
  <c r="Q467" i="1" s="1"/>
  <c r="J467" i="1"/>
  <c r="P467" i="1" s="1"/>
  <c r="N467" i="1"/>
  <c r="O830" i="1" l="1"/>
  <c r="N830" i="1"/>
  <c r="L830" i="1"/>
  <c r="R830" i="1" s="1"/>
  <c r="K830" i="1"/>
  <c r="Q830" i="1" s="1"/>
  <c r="J830" i="1"/>
  <c r="P830" i="1" s="1"/>
  <c r="O898" i="1" l="1"/>
  <c r="N898" i="1"/>
  <c r="L898" i="1"/>
  <c r="R898" i="1" s="1"/>
  <c r="K898" i="1"/>
  <c r="Q898" i="1" s="1"/>
  <c r="J898" i="1"/>
  <c r="P898" i="1" s="1"/>
  <c r="O813" i="1" l="1"/>
  <c r="N813" i="1"/>
  <c r="L813" i="1"/>
  <c r="R813" i="1" s="1"/>
  <c r="K813" i="1"/>
  <c r="Q813" i="1" s="1"/>
  <c r="J813" i="1"/>
  <c r="P813" i="1" s="1"/>
  <c r="O812" i="1"/>
  <c r="N812" i="1"/>
  <c r="L812" i="1"/>
  <c r="R812" i="1" s="1"/>
  <c r="K812" i="1"/>
  <c r="Q812" i="1" s="1"/>
  <c r="J812" i="1"/>
  <c r="P812" i="1" s="1"/>
  <c r="O1642" i="1"/>
  <c r="N1642" i="1"/>
  <c r="L1642" i="1"/>
  <c r="R1642" i="1" s="1"/>
  <c r="K1642" i="1"/>
  <c r="Q1642" i="1" s="1"/>
  <c r="J1642" i="1"/>
  <c r="P1642" i="1" s="1"/>
  <c r="O1625" i="1"/>
  <c r="N1625" i="1"/>
  <c r="L1625" i="1"/>
  <c r="R1625" i="1" s="1"/>
  <c r="K1625" i="1"/>
  <c r="Q1625" i="1" s="1"/>
  <c r="J1625" i="1"/>
  <c r="P1625" i="1" s="1"/>
  <c r="O1607" i="1"/>
  <c r="N1607" i="1"/>
  <c r="L1607" i="1"/>
  <c r="R1607" i="1" s="1"/>
  <c r="K1607" i="1"/>
  <c r="Q1607" i="1" s="1"/>
  <c r="J1607" i="1"/>
  <c r="P1607" i="1" s="1"/>
  <c r="O1651" i="1" l="1"/>
  <c r="N1651" i="1"/>
  <c r="L1651" i="1"/>
  <c r="R1651" i="1" s="1"/>
  <c r="K1651" i="1"/>
  <c r="Q1651" i="1" s="1"/>
  <c r="J1651" i="1"/>
  <c r="P1651" i="1" s="1"/>
  <c r="O1628" i="1"/>
  <c r="N1628" i="1"/>
  <c r="L1628" i="1"/>
  <c r="R1628" i="1" s="1"/>
  <c r="K1628" i="1"/>
  <c r="Q1628" i="1" s="1"/>
  <c r="J1628" i="1"/>
  <c r="P1628" i="1" s="1"/>
  <c r="O1627" i="1"/>
  <c r="N1627" i="1"/>
  <c r="L1627" i="1"/>
  <c r="R1627" i="1" s="1"/>
  <c r="K1627" i="1"/>
  <c r="Q1627" i="1" s="1"/>
  <c r="J1627" i="1"/>
  <c r="P1627" i="1" s="1"/>
  <c r="O1609" i="1"/>
  <c r="N1609" i="1"/>
  <c r="L1609" i="1"/>
  <c r="R1609" i="1" s="1"/>
  <c r="K1609" i="1"/>
  <c r="Q1609" i="1" s="1"/>
  <c r="J1609" i="1"/>
  <c r="P1609" i="1" s="1"/>
  <c r="R4687" i="1"/>
  <c r="Q4687" i="1"/>
  <c r="P4687" i="1"/>
  <c r="O4687" i="1"/>
  <c r="N4687" i="1"/>
  <c r="O1405" i="1"/>
  <c r="N1405" i="1"/>
  <c r="L1405" i="1"/>
  <c r="R1405" i="1" s="1"/>
  <c r="K1405" i="1"/>
  <c r="Q1405" i="1" s="1"/>
  <c r="J1405" i="1"/>
  <c r="P1405" i="1" s="1"/>
  <c r="O1406" i="1"/>
  <c r="N1406" i="1"/>
  <c r="L1406" i="1"/>
  <c r="R1406" i="1" s="1"/>
  <c r="K1406" i="1"/>
  <c r="Q1406" i="1" s="1"/>
  <c r="J1406" i="1"/>
  <c r="P1406" i="1" s="1"/>
  <c r="O872" i="1"/>
  <c r="N872" i="1"/>
  <c r="L872" i="1"/>
  <c r="R872" i="1" s="1"/>
  <c r="K872" i="1"/>
  <c r="Q872" i="1" s="1"/>
  <c r="J872" i="1"/>
  <c r="P872" i="1" s="1"/>
  <c r="O871" i="1"/>
  <c r="N871" i="1"/>
  <c r="L871" i="1"/>
  <c r="R871" i="1" s="1"/>
  <c r="K871" i="1"/>
  <c r="Q871" i="1" s="1"/>
  <c r="J871" i="1"/>
  <c r="P871" i="1" s="1"/>
  <c r="O521" i="1" l="1"/>
  <c r="N521" i="1"/>
  <c r="L521" i="1"/>
  <c r="R521" i="1" s="1"/>
  <c r="K521" i="1"/>
  <c r="Q521" i="1" s="1"/>
  <c r="J521" i="1"/>
  <c r="P521" i="1" s="1"/>
  <c r="O520" i="1"/>
  <c r="N520" i="1"/>
  <c r="L520" i="1"/>
  <c r="R520" i="1" s="1"/>
  <c r="K520" i="1"/>
  <c r="Q520" i="1" s="1"/>
  <c r="J520" i="1"/>
  <c r="P520" i="1" s="1"/>
  <c r="O3813" i="1"/>
  <c r="N3813" i="1"/>
  <c r="L3813" i="1"/>
  <c r="R3813" i="1" s="1"/>
  <c r="K3813" i="1"/>
  <c r="Q3813" i="1" s="1"/>
  <c r="J3813" i="1"/>
  <c r="P3813" i="1" s="1"/>
  <c r="O4004" i="1" l="1"/>
  <c r="N4004" i="1"/>
  <c r="L4004" i="1"/>
  <c r="R4004" i="1" s="1"/>
  <c r="K4004" i="1"/>
  <c r="Q4004" i="1" s="1"/>
  <c r="J4004" i="1"/>
  <c r="P4004" i="1" s="1"/>
  <c r="O3927" i="1" l="1"/>
  <c r="N3927" i="1"/>
  <c r="L3927" i="1"/>
  <c r="R3927" i="1" s="1"/>
  <c r="K3927" i="1"/>
  <c r="Q3927" i="1" s="1"/>
  <c r="J3927" i="1"/>
  <c r="P3927" i="1" s="1"/>
  <c r="O3913" i="1"/>
  <c r="N3913" i="1"/>
  <c r="L3913" i="1"/>
  <c r="R3913" i="1" s="1"/>
  <c r="K3913" i="1"/>
  <c r="Q3913" i="1" s="1"/>
  <c r="J3913" i="1"/>
  <c r="P3913" i="1" s="1"/>
  <c r="O4230" i="1"/>
  <c r="N4230" i="1"/>
  <c r="L4230" i="1"/>
  <c r="R4230" i="1" s="1"/>
  <c r="K4230" i="1"/>
  <c r="Q4230" i="1" s="1"/>
  <c r="J4230" i="1"/>
  <c r="P4230" i="1" s="1"/>
  <c r="O4243" i="1"/>
  <c r="N4243" i="1"/>
  <c r="L4243" i="1"/>
  <c r="R4243" i="1" s="1"/>
  <c r="K4243" i="1"/>
  <c r="Q4243" i="1" s="1"/>
  <c r="J4243" i="1"/>
  <c r="P4243" i="1" s="1"/>
  <c r="O3912" i="1"/>
  <c r="N3912" i="1"/>
  <c r="L3912" i="1"/>
  <c r="R3912" i="1" s="1"/>
  <c r="K3912" i="1"/>
  <c r="Q3912" i="1" s="1"/>
  <c r="J3912" i="1"/>
  <c r="P3912" i="1" s="1"/>
  <c r="O391" i="1" l="1"/>
  <c r="N391" i="1"/>
  <c r="L391" i="1"/>
  <c r="R391" i="1" s="1"/>
  <c r="K391" i="1"/>
  <c r="Q391" i="1" s="1"/>
  <c r="J391" i="1"/>
  <c r="P391" i="1" s="1"/>
  <c r="O389" i="1"/>
  <c r="N389" i="1"/>
  <c r="L389" i="1"/>
  <c r="R389" i="1" s="1"/>
  <c r="K389" i="1"/>
  <c r="Q389" i="1" s="1"/>
  <c r="J389" i="1"/>
  <c r="P389" i="1" s="1"/>
  <c r="O4253" i="1"/>
  <c r="N4253" i="1"/>
  <c r="L4253" i="1"/>
  <c r="R4253" i="1" s="1"/>
  <c r="K4253" i="1"/>
  <c r="Q4253" i="1" s="1"/>
  <c r="J4253" i="1"/>
  <c r="P4253" i="1" s="1"/>
  <c r="O3617" i="1"/>
  <c r="N3617" i="1"/>
  <c r="L3617" i="1"/>
  <c r="R3617" i="1" s="1"/>
  <c r="K3617" i="1"/>
  <c r="Q3617" i="1" s="1"/>
  <c r="J3617" i="1"/>
  <c r="P3617" i="1" s="1"/>
  <c r="O3506" i="1" l="1"/>
  <c r="N3506" i="1"/>
  <c r="L3506" i="1"/>
  <c r="R3506" i="1" s="1"/>
  <c r="K3506" i="1"/>
  <c r="Q3506" i="1" s="1"/>
  <c r="J3506" i="1"/>
  <c r="P3506" i="1" s="1"/>
  <c r="O3251" i="1" l="1"/>
  <c r="N3251" i="1"/>
  <c r="L3251" i="1"/>
  <c r="R3251" i="1" s="1"/>
  <c r="K3251" i="1"/>
  <c r="Q3251" i="1" s="1"/>
  <c r="J3251" i="1"/>
  <c r="P3251" i="1" s="1"/>
  <c r="O3740" i="1"/>
  <c r="N3740" i="1"/>
  <c r="L3740" i="1"/>
  <c r="R3740" i="1" s="1"/>
  <c r="K3740" i="1"/>
  <c r="Q3740" i="1" s="1"/>
  <c r="J3740" i="1"/>
  <c r="P3740" i="1" s="1"/>
  <c r="O490" i="1"/>
  <c r="N490" i="1"/>
  <c r="L490" i="1"/>
  <c r="R490" i="1" s="1"/>
  <c r="K490" i="1"/>
  <c r="Q490" i="1" s="1"/>
  <c r="J490" i="1"/>
  <c r="P490" i="1" s="1"/>
  <c r="O1703" i="1"/>
  <c r="N1703" i="1"/>
  <c r="L1703" i="1"/>
  <c r="R1703" i="1" s="1"/>
  <c r="K1703" i="1"/>
  <c r="Q1703" i="1" s="1"/>
  <c r="J1703" i="1"/>
  <c r="P1703" i="1" s="1"/>
  <c r="O1702" i="1"/>
  <c r="N1702" i="1"/>
  <c r="L1702" i="1"/>
  <c r="R1702" i="1" s="1"/>
  <c r="K1702" i="1"/>
  <c r="Q1702" i="1" s="1"/>
  <c r="J1702" i="1"/>
  <c r="P1702" i="1" s="1"/>
  <c r="O23" i="1"/>
  <c r="N23" i="1"/>
  <c r="L23" i="1"/>
  <c r="R23" i="1" s="1"/>
  <c r="K23" i="1"/>
  <c r="Q23" i="1" s="1"/>
  <c r="J23" i="1"/>
  <c r="P23" i="1" s="1"/>
  <c r="O4626" i="1"/>
  <c r="N4626" i="1"/>
  <c r="L4626" i="1"/>
  <c r="R4626" i="1" s="1"/>
  <c r="K4626" i="1"/>
  <c r="Q4626" i="1" s="1"/>
  <c r="J4626" i="1"/>
  <c r="P4626" i="1" s="1"/>
  <c r="O510" i="1" l="1"/>
  <c r="N510" i="1"/>
  <c r="L510" i="1"/>
  <c r="R510" i="1" s="1"/>
  <c r="K510" i="1"/>
  <c r="Q510" i="1" s="1"/>
  <c r="J510" i="1"/>
  <c r="P510" i="1" s="1"/>
  <c r="O1410" i="1" l="1"/>
  <c r="N1410" i="1"/>
  <c r="L1410" i="1"/>
  <c r="R1410" i="1" s="1"/>
  <c r="K1410" i="1"/>
  <c r="Q1410" i="1" s="1"/>
  <c r="J1410" i="1"/>
  <c r="P1410" i="1" s="1"/>
  <c r="L3141" i="1"/>
  <c r="R3141" i="1" s="1"/>
  <c r="K3141" i="1"/>
  <c r="Q3141" i="1" s="1"/>
  <c r="J3141" i="1"/>
  <c r="P3141" i="1" s="1"/>
  <c r="O4327" i="1" l="1"/>
  <c r="N4327" i="1"/>
  <c r="L4327" i="1"/>
  <c r="R4327" i="1" s="1"/>
  <c r="K4327" i="1"/>
  <c r="Q4327" i="1" s="1"/>
  <c r="J4327" i="1"/>
  <c r="P4327" i="1" s="1"/>
  <c r="O4314" i="1"/>
  <c r="N4314" i="1"/>
  <c r="L4314" i="1"/>
  <c r="R4314" i="1" s="1"/>
  <c r="K4314" i="1"/>
  <c r="Q4314" i="1" s="1"/>
  <c r="J4314" i="1"/>
  <c r="P4314" i="1" s="1"/>
  <c r="O1629" i="1"/>
  <c r="N1629" i="1"/>
  <c r="L1629" i="1"/>
  <c r="R1629" i="1" s="1"/>
  <c r="K1629" i="1"/>
  <c r="Q1629" i="1" s="1"/>
  <c r="J1629" i="1"/>
  <c r="P1629" i="1" s="1"/>
  <c r="O4313" i="1"/>
  <c r="N4313" i="1"/>
  <c r="L4313" i="1"/>
  <c r="R4313" i="1" s="1"/>
  <c r="K4313" i="1"/>
  <c r="Q4313" i="1" s="1"/>
  <c r="J4313" i="1"/>
  <c r="P4313" i="1" s="1"/>
  <c r="O4307" i="1"/>
  <c r="N4307" i="1"/>
  <c r="L4307" i="1"/>
  <c r="R4307" i="1" s="1"/>
  <c r="K4307" i="1"/>
  <c r="Q4307" i="1" s="1"/>
  <c r="J4307" i="1"/>
  <c r="P4307" i="1" s="1"/>
  <c r="O508" i="1" l="1"/>
  <c r="N508" i="1"/>
  <c r="L508" i="1"/>
  <c r="R508" i="1" s="1"/>
  <c r="K508" i="1"/>
  <c r="Q508" i="1" s="1"/>
  <c r="J508" i="1"/>
  <c r="P508" i="1" s="1"/>
  <c r="O3106" i="1"/>
  <c r="N3106" i="1"/>
  <c r="L3106" i="1"/>
  <c r="R3106" i="1" s="1"/>
  <c r="K3106" i="1"/>
  <c r="Q3106" i="1" s="1"/>
  <c r="J3106" i="1"/>
  <c r="P3106" i="1" s="1"/>
  <c r="O4312" i="1"/>
  <c r="N4312" i="1"/>
  <c r="L4312" i="1"/>
  <c r="R4312" i="1" s="1"/>
  <c r="K4312" i="1"/>
  <c r="Q4312" i="1" s="1"/>
  <c r="J4312" i="1"/>
  <c r="P4312" i="1" s="1"/>
  <c r="O4309" i="1"/>
  <c r="N4309" i="1"/>
  <c r="L4309" i="1"/>
  <c r="R4309" i="1" s="1"/>
  <c r="K4309" i="1"/>
  <c r="Q4309" i="1" s="1"/>
  <c r="J4309" i="1"/>
  <c r="P4309" i="1" s="1"/>
  <c r="O4306" i="1"/>
  <c r="N4306" i="1"/>
  <c r="L4306" i="1"/>
  <c r="R4306" i="1" s="1"/>
  <c r="K4306" i="1"/>
  <c r="Q4306" i="1" s="1"/>
  <c r="J4306" i="1"/>
  <c r="P4306" i="1" s="1"/>
  <c r="O4305" i="1"/>
  <c r="N4305" i="1"/>
  <c r="L4305" i="1"/>
  <c r="R4305" i="1" s="1"/>
  <c r="K4305" i="1"/>
  <c r="Q4305" i="1" s="1"/>
  <c r="J4305" i="1"/>
  <c r="P4305" i="1" s="1"/>
  <c r="O137" i="1" l="1"/>
  <c r="N137" i="1"/>
  <c r="R137" i="1"/>
  <c r="Q137" i="1"/>
  <c r="P137" i="1"/>
  <c r="G137" i="1"/>
  <c r="O3179" i="1" l="1"/>
  <c r="N3179" i="1"/>
  <c r="L3179" i="1"/>
  <c r="R3179" i="1" s="1"/>
  <c r="K3179" i="1"/>
  <c r="Q3179" i="1" s="1"/>
  <c r="J3179" i="1"/>
  <c r="P3179" i="1" s="1"/>
  <c r="O1342" i="1" l="1"/>
  <c r="N1342" i="1"/>
  <c r="L1342" i="1"/>
  <c r="R1342" i="1" s="1"/>
  <c r="K1342" i="1"/>
  <c r="Q1342" i="1" s="1"/>
  <c r="J1342" i="1"/>
  <c r="P1342" i="1" s="1"/>
  <c r="O1559" i="1" l="1"/>
  <c r="N1559" i="1"/>
  <c r="L1559" i="1"/>
  <c r="R1559" i="1" s="1"/>
  <c r="K1559" i="1"/>
  <c r="Q1559" i="1" s="1"/>
  <c r="J1559" i="1"/>
  <c r="P1559" i="1" s="1"/>
  <c r="O1610" i="1"/>
  <c r="N1610" i="1"/>
  <c r="L1610" i="1"/>
  <c r="R1610" i="1" s="1"/>
  <c r="K1610" i="1"/>
  <c r="Q1610" i="1" s="1"/>
  <c r="J1610" i="1"/>
  <c r="P1610" i="1" s="1"/>
  <c r="L3137" i="1"/>
  <c r="K3137" i="1"/>
  <c r="J3137" i="1"/>
  <c r="O4292" i="1"/>
  <c r="N4292" i="1"/>
  <c r="L4292" i="1"/>
  <c r="R4292" i="1" s="1"/>
  <c r="K4292" i="1"/>
  <c r="Q4292" i="1" s="1"/>
  <c r="J4292" i="1"/>
  <c r="P4292" i="1" s="1"/>
  <c r="O595" i="1"/>
  <c r="N595" i="1"/>
  <c r="L595" i="1"/>
  <c r="R595" i="1" s="1"/>
  <c r="K595" i="1"/>
  <c r="Q595" i="1" s="1"/>
  <c r="J595" i="1"/>
  <c r="P595" i="1" s="1"/>
  <c r="O652" i="1" l="1"/>
  <c r="N652" i="1"/>
  <c r="L652" i="1"/>
  <c r="R652" i="1" s="1"/>
  <c r="K652" i="1"/>
  <c r="Q652" i="1" s="1"/>
  <c r="J652" i="1"/>
  <c r="P652" i="1" s="1"/>
  <c r="O650" i="1"/>
  <c r="N650" i="1"/>
  <c r="L650" i="1"/>
  <c r="R650" i="1" s="1"/>
  <c r="K650" i="1"/>
  <c r="Q650" i="1" s="1"/>
  <c r="J650" i="1"/>
  <c r="P650" i="1" s="1"/>
  <c r="O648" i="1"/>
  <c r="N648" i="1"/>
  <c r="L648" i="1"/>
  <c r="R648" i="1" s="1"/>
  <c r="K648" i="1"/>
  <c r="Q648" i="1" s="1"/>
  <c r="J648" i="1"/>
  <c r="P648" i="1" s="1"/>
  <c r="O3073" i="1"/>
  <c r="N3073" i="1"/>
  <c r="L3073" i="1"/>
  <c r="R3073" i="1" s="1"/>
  <c r="K3073" i="1"/>
  <c r="Q3073" i="1" s="1"/>
  <c r="J3073" i="1"/>
  <c r="P3073" i="1" s="1"/>
  <c r="O3072" i="1" l="1"/>
  <c r="N3072" i="1"/>
  <c r="L3072" i="1"/>
  <c r="R3072" i="1" s="1"/>
  <c r="K3072" i="1"/>
  <c r="Q3072" i="1" s="1"/>
  <c r="J3072" i="1"/>
  <c r="P3072" i="1" s="1"/>
  <c r="O3071" i="1"/>
  <c r="N3071" i="1"/>
  <c r="L3071" i="1"/>
  <c r="R3071" i="1" s="1"/>
  <c r="K3071" i="1"/>
  <c r="Q3071" i="1" s="1"/>
  <c r="J3071" i="1"/>
  <c r="P3071" i="1" s="1"/>
  <c r="O3150" i="1"/>
  <c r="N3150" i="1"/>
  <c r="L3150" i="1"/>
  <c r="R3150" i="1" s="1"/>
  <c r="K3150" i="1"/>
  <c r="Q3150" i="1" s="1"/>
  <c r="J3150" i="1"/>
  <c r="P3150" i="1" s="1"/>
  <c r="O2494" i="1" l="1"/>
  <c r="N2494" i="1"/>
  <c r="L2494" i="1"/>
  <c r="R2494" i="1" s="1"/>
  <c r="K2494" i="1"/>
  <c r="Q2494" i="1" s="1"/>
  <c r="J2494" i="1"/>
  <c r="P2494" i="1" s="1"/>
  <c r="O3069" i="1"/>
  <c r="N3069" i="1"/>
  <c r="L3069" i="1"/>
  <c r="R3069" i="1" s="1"/>
  <c r="K3069" i="1"/>
  <c r="Q3069" i="1" s="1"/>
  <c r="J3069" i="1"/>
  <c r="P3069" i="1" s="1"/>
  <c r="O1323" i="1" l="1"/>
  <c r="N1323" i="1"/>
  <c r="L1323" i="1"/>
  <c r="R1323" i="1" s="1"/>
  <c r="K1323" i="1"/>
  <c r="Q1323" i="1" s="1"/>
  <c r="J1323" i="1"/>
  <c r="P1323" i="1" s="1"/>
  <c r="R3837" i="1"/>
  <c r="R3838" i="1"/>
  <c r="Q3837" i="1"/>
  <c r="Q3838" i="1"/>
  <c r="P3837" i="1"/>
  <c r="P3838" i="1"/>
  <c r="O3837" i="1"/>
  <c r="O3838" i="1"/>
  <c r="N3837" i="1"/>
  <c r="N3838" i="1"/>
  <c r="O3510" i="1"/>
  <c r="N3510" i="1"/>
  <c r="L3510" i="1"/>
  <c r="R3510" i="1" s="1"/>
  <c r="K3510" i="1"/>
  <c r="Q3510" i="1" s="1"/>
  <c r="J3510" i="1"/>
  <c r="P3510" i="1" s="1"/>
  <c r="O3350" i="1"/>
  <c r="N3350" i="1"/>
  <c r="L3350" i="1"/>
  <c r="R3350" i="1" s="1"/>
  <c r="K3350" i="1"/>
  <c r="Q3350" i="1" s="1"/>
  <c r="J3350" i="1"/>
  <c r="P3350" i="1" s="1"/>
  <c r="O1662" i="1"/>
  <c r="N1662" i="1"/>
  <c r="L1662" i="1"/>
  <c r="R1662" i="1" s="1"/>
  <c r="K1662" i="1"/>
  <c r="Q1662" i="1" s="1"/>
  <c r="J1662" i="1"/>
  <c r="P1662" i="1" s="1"/>
  <c r="O1661" i="1"/>
  <c r="N1661" i="1"/>
  <c r="L1661" i="1"/>
  <c r="R1661" i="1" s="1"/>
  <c r="K1661" i="1"/>
  <c r="Q1661" i="1" s="1"/>
  <c r="J1661" i="1"/>
  <c r="P1661" i="1" s="1"/>
  <c r="O1653" i="1"/>
  <c r="O1654" i="1"/>
  <c r="N1653" i="1"/>
  <c r="N1654" i="1"/>
  <c r="L1653" i="1"/>
  <c r="R1653" i="1" s="1"/>
  <c r="L1654" i="1"/>
  <c r="R1654" i="1" s="1"/>
  <c r="K1653" i="1"/>
  <c r="Q1653" i="1" s="1"/>
  <c r="K1654" i="1"/>
  <c r="Q1654" i="1" s="1"/>
  <c r="J1653" i="1"/>
  <c r="P1653" i="1" s="1"/>
  <c r="J1654" i="1"/>
  <c r="P1654" i="1" s="1"/>
  <c r="O1646" i="1"/>
  <c r="N1646" i="1"/>
  <c r="L1646" i="1"/>
  <c r="R1646" i="1" s="1"/>
  <c r="K1646" i="1"/>
  <c r="Q1646" i="1" s="1"/>
  <c r="J1646" i="1"/>
  <c r="P1646" i="1" s="1"/>
  <c r="O1647" i="1"/>
  <c r="N1647" i="1"/>
  <c r="L1647" i="1"/>
  <c r="R1647" i="1" s="1"/>
  <c r="K1647" i="1"/>
  <c r="Q1647" i="1" s="1"/>
  <c r="J1647" i="1"/>
  <c r="P1647" i="1" s="1"/>
  <c r="O3151" i="1"/>
  <c r="N3151" i="1"/>
  <c r="L3151" i="1"/>
  <c r="R3151" i="1" s="1"/>
  <c r="K3151" i="1"/>
  <c r="Q3151" i="1" s="1"/>
  <c r="J3151" i="1"/>
  <c r="P3151" i="1" s="1"/>
  <c r="O609" i="1"/>
  <c r="N609" i="1"/>
  <c r="L609" i="1"/>
  <c r="R609" i="1" s="1"/>
  <c r="K609" i="1"/>
  <c r="Q609" i="1" s="1"/>
  <c r="J609" i="1"/>
  <c r="P609" i="1" s="1"/>
  <c r="O651" i="1"/>
  <c r="N651" i="1"/>
  <c r="L651" i="1"/>
  <c r="R651" i="1" s="1"/>
  <c r="K651" i="1"/>
  <c r="Q651" i="1" s="1"/>
  <c r="J651" i="1"/>
  <c r="P651" i="1" s="1"/>
  <c r="O647" i="1"/>
  <c r="N647" i="1"/>
  <c r="L647" i="1"/>
  <c r="R647" i="1" s="1"/>
  <c r="K647" i="1"/>
  <c r="Q647" i="1" s="1"/>
  <c r="J647" i="1"/>
  <c r="P647" i="1" s="1"/>
  <c r="R255" i="1"/>
  <c r="Q255" i="1"/>
  <c r="P255" i="1"/>
  <c r="O255" i="1"/>
  <c r="N255" i="1"/>
  <c r="G255" i="1"/>
  <c r="O4569" i="1"/>
  <c r="N4569" i="1"/>
  <c r="O4568" i="1"/>
  <c r="N4568" i="1"/>
  <c r="O4567" i="1"/>
  <c r="N4567" i="1"/>
  <c r="O4566" i="1"/>
  <c r="N4566" i="1"/>
  <c r="O4565" i="1"/>
  <c r="N4565" i="1"/>
  <c r="O4564" i="1"/>
  <c r="N4564" i="1"/>
  <c r="L4569" i="1"/>
  <c r="R4569" i="1" s="1"/>
  <c r="K4569" i="1"/>
  <c r="Q4569" i="1" s="1"/>
  <c r="J4569" i="1"/>
  <c r="P4569" i="1" s="1"/>
  <c r="L4568" i="1"/>
  <c r="R4568" i="1" s="1"/>
  <c r="K4568" i="1"/>
  <c r="Q4568" i="1" s="1"/>
  <c r="J4568" i="1"/>
  <c r="P4568" i="1" s="1"/>
  <c r="L4567" i="1"/>
  <c r="R4567" i="1" s="1"/>
  <c r="K4567" i="1"/>
  <c r="Q4567" i="1" s="1"/>
  <c r="J4567" i="1"/>
  <c r="P4567" i="1" s="1"/>
  <c r="L4566" i="1"/>
  <c r="R4566" i="1" s="1"/>
  <c r="K4566" i="1"/>
  <c r="Q4566" i="1" s="1"/>
  <c r="J4566" i="1"/>
  <c r="P4566" i="1" s="1"/>
  <c r="L4565" i="1"/>
  <c r="R4565" i="1" s="1"/>
  <c r="K4565" i="1"/>
  <c r="Q4565" i="1" s="1"/>
  <c r="J4565" i="1"/>
  <c r="P4565" i="1" s="1"/>
  <c r="L4564" i="1"/>
  <c r="R4564" i="1" s="1"/>
  <c r="K4564" i="1"/>
  <c r="Q4564" i="1" s="1"/>
  <c r="J4564" i="1"/>
  <c r="P4564" i="1" s="1"/>
  <c r="O3142" i="1"/>
  <c r="N3142" i="1"/>
  <c r="L3142" i="1"/>
  <c r="R3142" i="1" s="1"/>
  <c r="K3142" i="1"/>
  <c r="Q3142" i="1" s="1"/>
  <c r="J3142" i="1"/>
  <c r="P3142" i="1" s="1"/>
  <c r="O1720" i="1" l="1"/>
  <c r="N1720" i="1"/>
  <c r="L1720" i="1"/>
  <c r="R1720" i="1" s="1"/>
  <c r="K1720" i="1"/>
  <c r="Q1720" i="1" s="1"/>
  <c r="J1720" i="1"/>
  <c r="P1720" i="1" s="1"/>
  <c r="R74" i="1"/>
  <c r="R75" i="1"/>
  <c r="Q74" i="1"/>
  <c r="Q75" i="1"/>
  <c r="P74" i="1"/>
  <c r="P75" i="1"/>
  <c r="O1624" i="1" l="1"/>
  <c r="N1624" i="1"/>
  <c r="L1624" i="1"/>
  <c r="R1624" i="1" s="1"/>
  <c r="K1624" i="1"/>
  <c r="Q1624" i="1" s="1"/>
  <c r="J1624" i="1"/>
  <c r="P1624" i="1" s="1"/>
  <c r="O2987" i="1"/>
  <c r="N2987" i="1"/>
  <c r="L2987" i="1"/>
  <c r="R2987" i="1" s="1"/>
  <c r="K2987" i="1"/>
  <c r="Q2987" i="1" s="1"/>
  <c r="J2987" i="1"/>
  <c r="P2987" i="1" s="1"/>
  <c r="O2988" i="1"/>
  <c r="N2988" i="1"/>
  <c r="L2988" i="1"/>
  <c r="R2988" i="1" s="1"/>
  <c r="K2988" i="1"/>
  <c r="Q2988" i="1" s="1"/>
  <c r="J2988" i="1"/>
  <c r="P2988" i="1" s="1"/>
  <c r="O2978" i="1" l="1"/>
  <c r="N2978" i="1"/>
  <c r="L2978" i="1"/>
  <c r="R2978" i="1" s="1"/>
  <c r="K2978" i="1"/>
  <c r="Q2978" i="1" s="1"/>
  <c r="J2978" i="1"/>
  <c r="P2978" i="1" s="1"/>
  <c r="O2977" i="1"/>
  <c r="N2977" i="1"/>
  <c r="L2977" i="1"/>
  <c r="R2977" i="1" s="1"/>
  <c r="K2977" i="1"/>
  <c r="Q2977" i="1" s="1"/>
  <c r="J2977" i="1"/>
  <c r="P2977" i="1" s="1"/>
  <c r="O3110" i="1" l="1"/>
  <c r="N3110" i="1"/>
  <c r="L3110" i="1"/>
  <c r="R3110" i="1" s="1"/>
  <c r="K3110" i="1"/>
  <c r="Q3110" i="1" s="1"/>
  <c r="J3110" i="1"/>
  <c r="P3110" i="1" s="1"/>
  <c r="O3109" i="1"/>
  <c r="N3109" i="1"/>
  <c r="L3109" i="1"/>
  <c r="R3109" i="1" s="1"/>
  <c r="K3109" i="1"/>
  <c r="Q3109" i="1" s="1"/>
  <c r="J3109" i="1"/>
  <c r="P3109" i="1" s="1"/>
  <c r="O649" i="1"/>
  <c r="N649" i="1"/>
  <c r="L649" i="1"/>
  <c r="R649" i="1" s="1"/>
  <c r="K649" i="1"/>
  <c r="Q649" i="1" s="1"/>
  <c r="J649" i="1"/>
  <c r="P649" i="1" s="1"/>
  <c r="O3068" i="1"/>
  <c r="N3068" i="1"/>
  <c r="L3068" i="1"/>
  <c r="R3068" i="1" s="1"/>
  <c r="K3068" i="1"/>
  <c r="Q3068" i="1" s="1"/>
  <c r="J3068" i="1"/>
  <c r="P3068" i="1" s="1"/>
  <c r="O3401" i="1"/>
  <c r="N3401" i="1"/>
  <c r="L3401" i="1"/>
  <c r="R3401" i="1" s="1"/>
  <c r="K3401" i="1"/>
  <c r="Q3401" i="1" s="1"/>
  <c r="J3401" i="1"/>
  <c r="P3401" i="1" s="1"/>
  <c r="O4262" i="1"/>
  <c r="N4262" i="1"/>
  <c r="L4262" i="1"/>
  <c r="R4262" i="1" s="1"/>
  <c r="K4262" i="1"/>
  <c r="Q4262" i="1" s="1"/>
  <c r="J4262" i="1"/>
  <c r="P4262" i="1" s="1"/>
  <c r="O4261" i="1"/>
  <c r="N4261" i="1"/>
  <c r="L4261" i="1"/>
  <c r="R4261" i="1" s="1"/>
  <c r="K4261" i="1"/>
  <c r="Q4261" i="1" s="1"/>
  <c r="J4261" i="1"/>
  <c r="P4261" i="1" s="1"/>
  <c r="O2670" i="1"/>
  <c r="N2670" i="1"/>
  <c r="L2670" i="1"/>
  <c r="R2670" i="1" s="1"/>
  <c r="K2670" i="1"/>
  <c r="Q2670" i="1" s="1"/>
  <c r="J2670" i="1"/>
  <c r="P2670" i="1" s="1"/>
  <c r="O2671" i="1"/>
  <c r="N2671" i="1"/>
  <c r="L2671" i="1"/>
  <c r="R2671" i="1" s="1"/>
  <c r="K2671" i="1"/>
  <c r="Q2671" i="1" s="1"/>
  <c r="J2671" i="1"/>
  <c r="P2671" i="1" s="1"/>
  <c r="O3292" i="1" l="1"/>
  <c r="N3292" i="1"/>
  <c r="L3292" i="1"/>
  <c r="R3292" i="1" s="1"/>
  <c r="K3292" i="1"/>
  <c r="Q3292" i="1" s="1"/>
  <c r="J3292" i="1"/>
  <c r="P3292" i="1" s="1"/>
  <c r="O2466" i="1"/>
  <c r="N2466" i="1"/>
  <c r="L2466" i="1"/>
  <c r="R2466" i="1" s="1"/>
  <c r="K2466" i="1"/>
  <c r="Q2466" i="1" s="1"/>
  <c r="J2466" i="1"/>
  <c r="P2466" i="1" s="1"/>
  <c r="O2512" i="1"/>
  <c r="N2512" i="1"/>
  <c r="L2512" i="1"/>
  <c r="R2512" i="1" s="1"/>
  <c r="K2512" i="1"/>
  <c r="Q2512" i="1" s="1"/>
  <c r="J2512" i="1"/>
  <c r="P2512" i="1" s="1"/>
  <c r="O1310" i="1"/>
  <c r="N1310" i="1"/>
  <c r="L1310" i="1"/>
  <c r="R1310" i="1" s="1"/>
  <c r="K1310" i="1"/>
  <c r="Q1310" i="1" s="1"/>
  <c r="J1310" i="1"/>
  <c r="P1310" i="1" s="1"/>
  <c r="O707" i="1"/>
  <c r="N707" i="1"/>
  <c r="L707" i="1"/>
  <c r="R707" i="1" s="1"/>
  <c r="K707" i="1"/>
  <c r="Q707" i="1" s="1"/>
  <c r="J707" i="1"/>
  <c r="P707" i="1" s="1"/>
  <c r="O1640" i="1"/>
  <c r="N1640" i="1"/>
  <c r="L1640" i="1"/>
  <c r="R1640" i="1" s="1"/>
  <c r="K1640" i="1"/>
  <c r="Q1640" i="1" s="1"/>
  <c r="J1640" i="1"/>
  <c r="P1640" i="1" s="1"/>
  <c r="O1546" i="1" l="1"/>
  <c r="N1546" i="1"/>
  <c r="L1546" i="1"/>
  <c r="R1546" i="1" s="1"/>
  <c r="K1546" i="1"/>
  <c r="Q1546" i="1" s="1"/>
  <c r="J1546" i="1"/>
  <c r="P1546" i="1" s="1"/>
  <c r="O3147" i="1" l="1"/>
  <c r="N3147" i="1"/>
  <c r="L3147" i="1"/>
  <c r="R3147" i="1" s="1"/>
  <c r="K3147" i="1"/>
  <c r="Q3147" i="1" s="1"/>
  <c r="J3147" i="1"/>
  <c r="P3147" i="1" s="1"/>
  <c r="O460" i="1"/>
  <c r="N460" i="1"/>
  <c r="L460" i="1"/>
  <c r="R460" i="1" s="1"/>
  <c r="K460" i="1"/>
  <c r="Q460" i="1" s="1"/>
  <c r="J460" i="1"/>
  <c r="P460" i="1" s="1"/>
  <c r="O458" i="1"/>
  <c r="N458" i="1"/>
  <c r="L458" i="1"/>
  <c r="R458" i="1" s="1"/>
  <c r="K458" i="1"/>
  <c r="Q458" i="1" s="1"/>
  <c r="J458" i="1"/>
  <c r="P458" i="1" s="1"/>
  <c r="O919" i="1"/>
  <c r="N919" i="1"/>
  <c r="L919" i="1"/>
  <c r="R919" i="1" s="1"/>
  <c r="K919" i="1"/>
  <c r="Q919" i="1" s="1"/>
  <c r="J919" i="1"/>
  <c r="P919" i="1" s="1"/>
  <c r="O918" i="1"/>
  <c r="N918" i="1"/>
  <c r="L918" i="1"/>
  <c r="R918" i="1" s="1"/>
  <c r="K918" i="1"/>
  <c r="Q918" i="1" s="1"/>
  <c r="J918" i="1"/>
  <c r="P918" i="1" s="1"/>
  <c r="O917" i="1"/>
  <c r="N917" i="1"/>
  <c r="L917" i="1"/>
  <c r="R917" i="1" s="1"/>
  <c r="K917" i="1"/>
  <c r="Q917" i="1" s="1"/>
  <c r="J917" i="1"/>
  <c r="P917" i="1" s="1"/>
  <c r="O888" i="1"/>
  <c r="N888" i="1"/>
  <c r="L888" i="1"/>
  <c r="R888" i="1" s="1"/>
  <c r="K888" i="1"/>
  <c r="Q888" i="1" s="1"/>
  <c r="J888" i="1"/>
  <c r="P888" i="1" s="1"/>
  <c r="O877" i="1"/>
  <c r="N877" i="1"/>
  <c r="L877" i="1"/>
  <c r="R877" i="1" s="1"/>
  <c r="K877" i="1"/>
  <c r="Q877" i="1" s="1"/>
  <c r="J877" i="1"/>
  <c r="P877" i="1" s="1"/>
  <c r="O862" i="1"/>
  <c r="N862" i="1"/>
  <c r="L862" i="1"/>
  <c r="R862" i="1" s="1"/>
  <c r="K862" i="1"/>
  <c r="Q862" i="1" s="1"/>
  <c r="J862" i="1"/>
  <c r="P862" i="1" s="1"/>
  <c r="O2798" i="1" l="1"/>
  <c r="N2798" i="1"/>
  <c r="L2798" i="1"/>
  <c r="R2798" i="1" s="1"/>
  <c r="K2798" i="1"/>
  <c r="Q2798" i="1" s="1"/>
  <c r="J2798" i="1"/>
  <c r="P2798" i="1" s="1"/>
  <c r="O2796" i="1"/>
  <c r="N2796" i="1"/>
  <c r="L2796" i="1"/>
  <c r="R2796" i="1" s="1"/>
  <c r="K2796" i="1"/>
  <c r="Q2796" i="1" s="1"/>
  <c r="J2796" i="1"/>
  <c r="P2796" i="1" s="1"/>
  <c r="O4551" i="1"/>
  <c r="N4551" i="1"/>
  <c r="L4551" i="1"/>
  <c r="R4551" i="1" s="1"/>
  <c r="K4551" i="1"/>
  <c r="Q4551" i="1" s="1"/>
  <c r="J4551" i="1"/>
  <c r="P4551" i="1" s="1"/>
  <c r="O4550" i="1"/>
  <c r="N4550" i="1"/>
  <c r="L4550" i="1"/>
  <c r="R4550" i="1" s="1"/>
  <c r="K4550" i="1"/>
  <c r="Q4550" i="1" s="1"/>
  <c r="J4550" i="1"/>
  <c r="P4550" i="1" s="1"/>
  <c r="O4549" i="1"/>
  <c r="N4549" i="1"/>
  <c r="L4549" i="1"/>
  <c r="R4549" i="1" s="1"/>
  <c r="K4549" i="1"/>
  <c r="Q4549" i="1" s="1"/>
  <c r="J4549" i="1"/>
  <c r="P4549" i="1" s="1"/>
  <c r="O4548" i="1"/>
  <c r="N4548" i="1"/>
  <c r="L4548" i="1"/>
  <c r="R4548" i="1" s="1"/>
  <c r="K4548" i="1"/>
  <c r="Q4548" i="1" s="1"/>
  <c r="J4548" i="1"/>
  <c r="P4548" i="1" s="1"/>
  <c r="O1400" i="1" l="1"/>
  <c r="N1400" i="1"/>
  <c r="L1400" i="1"/>
  <c r="R1400" i="1" s="1"/>
  <c r="K1400" i="1"/>
  <c r="Q1400" i="1" s="1"/>
  <c r="J1400" i="1"/>
  <c r="P1400" i="1" s="1"/>
  <c r="O3148" i="1"/>
  <c r="N3148" i="1"/>
  <c r="L3148" i="1"/>
  <c r="R3148" i="1" s="1"/>
  <c r="K3148" i="1"/>
  <c r="Q3148" i="1" s="1"/>
  <c r="J3148" i="1"/>
  <c r="P3148" i="1" s="1"/>
  <c r="O1697" i="1"/>
  <c r="N1697" i="1"/>
  <c r="L1697" i="1"/>
  <c r="R1697" i="1" s="1"/>
  <c r="K1697" i="1"/>
  <c r="Q1697" i="1" s="1"/>
  <c r="J1697" i="1"/>
  <c r="P1697" i="1" s="1"/>
  <c r="O1693" i="1" l="1"/>
  <c r="N1693" i="1"/>
  <c r="L1693" i="1"/>
  <c r="R1693" i="1" s="1"/>
  <c r="K1693" i="1"/>
  <c r="Q1693" i="1" s="1"/>
  <c r="J1693" i="1"/>
  <c r="P1693" i="1" s="1"/>
  <c r="O1690" i="1"/>
  <c r="N1690" i="1"/>
  <c r="L1690" i="1"/>
  <c r="R1690" i="1" s="1"/>
  <c r="K1690" i="1"/>
  <c r="Q1690" i="1" s="1"/>
  <c r="J1690" i="1"/>
  <c r="P1690" i="1" s="1"/>
  <c r="O1540" i="1" l="1"/>
  <c r="N1540" i="1"/>
  <c r="L1540" i="1"/>
  <c r="R1540" i="1" s="1"/>
  <c r="K1540" i="1"/>
  <c r="Q1540" i="1" s="1"/>
  <c r="J1540" i="1"/>
  <c r="P1540" i="1" s="1"/>
  <c r="O1539" i="1"/>
  <c r="N1539" i="1"/>
  <c r="L1539" i="1"/>
  <c r="R1539" i="1" s="1"/>
  <c r="K1539" i="1"/>
  <c r="Q1539" i="1" s="1"/>
  <c r="J1539" i="1"/>
  <c r="P1539" i="1" s="1"/>
  <c r="O1542" i="1" l="1"/>
  <c r="N1542" i="1"/>
  <c r="L1542" i="1"/>
  <c r="R1542" i="1" s="1"/>
  <c r="K1542" i="1"/>
  <c r="Q1542" i="1" s="1"/>
  <c r="J1542" i="1"/>
  <c r="P1542" i="1" s="1"/>
  <c r="O1543" i="1"/>
  <c r="O1544" i="1"/>
  <c r="N1543" i="1"/>
  <c r="N1544" i="1"/>
  <c r="L1543" i="1"/>
  <c r="R1543" i="1" s="1"/>
  <c r="L1544" i="1"/>
  <c r="R1544" i="1" s="1"/>
  <c r="K1544" i="1"/>
  <c r="Q1544" i="1" s="1"/>
  <c r="K1543" i="1"/>
  <c r="Q1543" i="1" s="1"/>
  <c r="J1543" i="1"/>
  <c r="P1543" i="1" s="1"/>
  <c r="J1547" i="1"/>
  <c r="J1548" i="1"/>
  <c r="J1549" i="1"/>
  <c r="P1549" i="1" s="1"/>
  <c r="J1550" i="1"/>
  <c r="J1551" i="1"/>
  <c r="J1552" i="1"/>
  <c r="J1553" i="1"/>
  <c r="J1544" i="1"/>
  <c r="P1544" i="1" s="1"/>
  <c r="O1549" i="1"/>
  <c r="N1549" i="1"/>
  <c r="L1549" i="1"/>
  <c r="R1549" i="1" s="1"/>
  <c r="K1549" i="1"/>
  <c r="Q1549" i="1" s="1"/>
  <c r="O1550" i="1" l="1"/>
  <c r="N1550" i="1"/>
  <c r="L1550" i="1"/>
  <c r="R1550" i="1" s="1"/>
  <c r="K1550" i="1"/>
  <c r="Q1550" i="1" s="1"/>
  <c r="P1550" i="1"/>
  <c r="O1551" i="1"/>
  <c r="N1551" i="1"/>
  <c r="L1551" i="1"/>
  <c r="R1551" i="1" s="1"/>
  <c r="K1551" i="1"/>
  <c r="Q1551" i="1" s="1"/>
  <c r="P1551" i="1"/>
  <c r="O1552" i="1"/>
  <c r="N1552" i="1"/>
  <c r="L1552" i="1"/>
  <c r="R1552" i="1" s="1"/>
  <c r="K1552" i="1"/>
  <c r="Q1552" i="1" s="1"/>
  <c r="P1552" i="1"/>
  <c r="O1553" i="1"/>
  <c r="N1553" i="1"/>
  <c r="L1553" i="1"/>
  <c r="R1553" i="1" s="1"/>
  <c r="K1553" i="1"/>
  <c r="Q1553" i="1" s="1"/>
  <c r="P1553" i="1"/>
  <c r="O2727" i="1" l="1"/>
  <c r="N2727" i="1"/>
  <c r="L2727" i="1"/>
  <c r="R2727" i="1" s="1"/>
  <c r="K2727" i="1"/>
  <c r="Q2727" i="1" s="1"/>
  <c r="J2727" i="1"/>
  <c r="P2727" i="1" s="1"/>
  <c r="O379" i="1"/>
  <c r="N379" i="1"/>
  <c r="L379" i="1"/>
  <c r="R379" i="1" s="1"/>
  <c r="K379" i="1"/>
  <c r="Q379" i="1" s="1"/>
  <c r="J379" i="1"/>
  <c r="P379" i="1" s="1"/>
  <c r="O3066" i="1"/>
  <c r="N3066" i="1"/>
  <c r="L3066" i="1"/>
  <c r="R3066" i="1" s="1"/>
  <c r="K3066" i="1"/>
  <c r="Q3066" i="1" s="1"/>
  <c r="J3066" i="1"/>
  <c r="P3066" i="1" s="1"/>
  <c r="O72" i="1" l="1"/>
  <c r="N72" i="1"/>
  <c r="L72" i="1"/>
  <c r="R72" i="1" s="1"/>
  <c r="K72" i="1"/>
  <c r="Q72" i="1" s="1"/>
  <c r="P72" i="1"/>
  <c r="G72" i="1"/>
  <c r="O817" i="1"/>
  <c r="N817" i="1"/>
  <c r="L817" i="1"/>
  <c r="R817" i="1" s="1"/>
  <c r="K817" i="1"/>
  <c r="Q817" i="1" s="1"/>
  <c r="J817" i="1"/>
  <c r="P817" i="1" s="1"/>
  <c r="O104" i="1" l="1"/>
  <c r="N104" i="1"/>
  <c r="L104" i="1"/>
  <c r="R104" i="1" s="1"/>
  <c r="K104" i="1"/>
  <c r="Q104" i="1" s="1"/>
  <c r="J104" i="1"/>
  <c r="P104" i="1" s="1"/>
  <c r="G104" i="1"/>
  <c r="O3079" i="1" l="1"/>
  <c r="N3079" i="1"/>
  <c r="L3079" i="1"/>
  <c r="R3079" i="1" s="1"/>
  <c r="K3079" i="1"/>
  <c r="Q3079" i="1" s="1"/>
  <c r="J3079" i="1"/>
  <c r="P3079" i="1" s="1"/>
  <c r="O1395" i="1" l="1"/>
  <c r="N1395" i="1"/>
  <c r="L1395" i="1"/>
  <c r="R1395" i="1" s="1"/>
  <c r="K1395" i="1"/>
  <c r="Q1395" i="1" s="1"/>
  <c r="J1395" i="1"/>
  <c r="P1395" i="1" s="1"/>
  <c r="O887" i="1"/>
  <c r="N887" i="1"/>
  <c r="L887" i="1"/>
  <c r="R887" i="1" s="1"/>
  <c r="K887" i="1"/>
  <c r="Q887" i="1" s="1"/>
  <c r="J887" i="1"/>
  <c r="P887" i="1" s="1"/>
  <c r="O56" i="1" l="1"/>
  <c r="N56" i="1"/>
  <c r="L56" i="1"/>
  <c r="R56" i="1" s="1"/>
  <c r="K56" i="1"/>
  <c r="Q56" i="1" s="1"/>
  <c r="J56" i="1"/>
  <c r="P56" i="1" s="1"/>
  <c r="O4621" i="1"/>
  <c r="N4621" i="1"/>
  <c r="L4621" i="1"/>
  <c r="R4621" i="1" s="1"/>
  <c r="K4621" i="1"/>
  <c r="Q4621" i="1" s="1"/>
  <c r="J4621" i="1"/>
  <c r="P4621" i="1" s="1"/>
  <c r="O4620" i="1"/>
  <c r="N4620" i="1"/>
  <c r="L4620" i="1"/>
  <c r="R4620" i="1" s="1"/>
  <c r="K4620" i="1"/>
  <c r="Q4620" i="1" s="1"/>
  <c r="J4620" i="1"/>
  <c r="P4620" i="1" s="1"/>
  <c r="L3132" i="1"/>
  <c r="K3132" i="1"/>
  <c r="J3132" i="1"/>
  <c r="O3698" i="1"/>
  <c r="N3698" i="1"/>
  <c r="L3698" i="1"/>
  <c r="R3698" i="1" s="1"/>
  <c r="K3698" i="1"/>
  <c r="Q3698" i="1" s="1"/>
  <c r="J3698" i="1"/>
  <c r="P3698" i="1" s="1"/>
  <c r="O4266" i="1" l="1"/>
  <c r="N4266" i="1"/>
  <c r="L4266" i="1"/>
  <c r="R4266" i="1" s="1"/>
  <c r="K4266" i="1"/>
  <c r="Q4266" i="1" s="1"/>
  <c r="J4266" i="1"/>
  <c r="P4266" i="1" s="1"/>
  <c r="O4265" i="1"/>
  <c r="N4265" i="1"/>
  <c r="L4265" i="1"/>
  <c r="R4265" i="1" s="1"/>
  <c r="K4265" i="1"/>
  <c r="Q4265" i="1" s="1"/>
  <c r="J4265" i="1"/>
  <c r="P4265" i="1" s="1"/>
  <c r="O870" i="1"/>
  <c r="N870" i="1"/>
  <c r="L870" i="1"/>
  <c r="R870" i="1" s="1"/>
  <c r="K870" i="1"/>
  <c r="Q870" i="1" s="1"/>
  <c r="J870" i="1"/>
  <c r="P870" i="1" s="1"/>
  <c r="O4264" i="1"/>
  <c r="N4264" i="1"/>
  <c r="L4264" i="1"/>
  <c r="R4264" i="1" s="1"/>
  <c r="K4264" i="1"/>
  <c r="Q4264" i="1" s="1"/>
  <c r="J4264" i="1"/>
  <c r="P4264" i="1" s="1"/>
  <c r="O4263" i="1"/>
  <c r="N4263" i="1"/>
  <c r="L4263" i="1"/>
  <c r="R4263" i="1" s="1"/>
  <c r="K4263" i="1"/>
  <c r="Q4263" i="1" s="1"/>
  <c r="J4263" i="1"/>
  <c r="P4263" i="1" s="1"/>
  <c r="O331" i="1"/>
  <c r="N331" i="1"/>
  <c r="L331" i="1"/>
  <c r="R331" i="1" s="1"/>
  <c r="K331" i="1"/>
  <c r="Q331" i="1" s="1"/>
  <c r="J331" i="1"/>
  <c r="P331" i="1" s="1"/>
  <c r="O3093" i="1" l="1"/>
  <c r="N3093" i="1"/>
  <c r="L3093" i="1"/>
  <c r="R3093" i="1" s="1"/>
  <c r="K3093" i="1"/>
  <c r="Q3093" i="1" s="1"/>
  <c r="J3093" i="1"/>
  <c r="P3093" i="1" s="1"/>
  <c r="O398" i="1" l="1"/>
  <c r="N398" i="1"/>
  <c r="L398" i="1"/>
  <c r="R398" i="1" s="1"/>
  <c r="K398" i="1"/>
  <c r="Q398" i="1" s="1"/>
  <c r="J398" i="1"/>
  <c r="P398" i="1" s="1"/>
  <c r="O4303" i="1" l="1"/>
  <c r="N4303" i="1"/>
  <c r="L4303" i="1"/>
  <c r="R4303" i="1" s="1"/>
  <c r="K4303" i="1"/>
  <c r="Q4303" i="1" s="1"/>
  <c r="J4303" i="1"/>
  <c r="P4303" i="1" s="1"/>
  <c r="O1576" i="1"/>
  <c r="N1576" i="1"/>
  <c r="L1576" i="1"/>
  <c r="R1576" i="1" s="1"/>
  <c r="K1576" i="1"/>
  <c r="Q1576" i="1" s="1"/>
  <c r="J1576" i="1"/>
  <c r="P1576" i="1" s="1"/>
  <c r="O1575" i="1"/>
  <c r="N1575" i="1"/>
  <c r="L1575" i="1"/>
  <c r="R1575" i="1" s="1"/>
  <c r="K1575" i="1"/>
  <c r="Q1575" i="1" s="1"/>
  <c r="J1575" i="1"/>
  <c r="P1575" i="1" s="1"/>
  <c r="O799" i="1"/>
  <c r="N799" i="1"/>
  <c r="L799" i="1"/>
  <c r="R799" i="1" s="1"/>
  <c r="K799" i="1"/>
  <c r="Q799" i="1" s="1"/>
  <c r="J799" i="1"/>
  <c r="P799" i="1" s="1"/>
  <c r="O798" i="1"/>
  <c r="N798" i="1"/>
  <c r="L798" i="1"/>
  <c r="R798" i="1" s="1"/>
  <c r="K798" i="1"/>
  <c r="Q798" i="1" s="1"/>
  <c r="J798" i="1"/>
  <c r="P798" i="1" s="1"/>
  <c r="O1571" i="1" l="1"/>
  <c r="N1571" i="1"/>
  <c r="L1571" i="1"/>
  <c r="R1571" i="1" s="1"/>
  <c r="K1571" i="1"/>
  <c r="Q1571" i="1" s="1"/>
  <c r="J1571" i="1"/>
  <c r="P1571" i="1" s="1"/>
  <c r="O1570" i="1"/>
  <c r="N1570" i="1"/>
  <c r="L1570" i="1"/>
  <c r="R1570" i="1" s="1"/>
  <c r="K1570" i="1"/>
  <c r="Q1570" i="1" s="1"/>
  <c r="J1570" i="1"/>
  <c r="P1570" i="1" s="1"/>
  <c r="O1569" i="1"/>
  <c r="N1569" i="1"/>
  <c r="L1569" i="1"/>
  <c r="R1569" i="1" s="1"/>
  <c r="K1569" i="1"/>
  <c r="Q1569" i="1" s="1"/>
  <c r="J1569" i="1"/>
  <c r="P1569" i="1" s="1"/>
  <c r="O772" i="1"/>
  <c r="N772" i="1"/>
  <c r="L772" i="1"/>
  <c r="R772" i="1" s="1"/>
  <c r="K772" i="1"/>
  <c r="Q772" i="1" s="1"/>
  <c r="J772" i="1"/>
  <c r="P772" i="1" s="1"/>
  <c r="O771" i="1"/>
  <c r="N771" i="1"/>
  <c r="L771" i="1"/>
  <c r="R771" i="1" s="1"/>
  <c r="K771" i="1"/>
  <c r="Q771" i="1" s="1"/>
  <c r="J771" i="1"/>
  <c r="P771" i="1" s="1"/>
  <c r="O3491" i="1"/>
  <c r="N3491" i="1"/>
  <c r="L3491" i="1"/>
  <c r="R3491" i="1" s="1"/>
  <c r="K3491" i="1"/>
  <c r="Q3491" i="1" s="1"/>
  <c r="J3491" i="1"/>
  <c r="P3491" i="1" s="1"/>
  <c r="O766" i="1"/>
  <c r="N766" i="1"/>
  <c r="L766" i="1"/>
  <c r="R766" i="1" s="1"/>
  <c r="K766" i="1"/>
  <c r="Q766" i="1" s="1"/>
  <c r="J766" i="1"/>
  <c r="P766" i="1" s="1"/>
  <c r="O3124" i="1" l="1"/>
  <c r="N3124" i="1"/>
  <c r="L3124" i="1"/>
  <c r="R3124" i="1" s="1"/>
  <c r="K3124" i="1"/>
  <c r="Q3124" i="1" s="1"/>
  <c r="J3124" i="1"/>
  <c r="P3124" i="1" s="1"/>
  <c r="O3123" i="1"/>
  <c r="N3123" i="1"/>
  <c r="L3123" i="1"/>
  <c r="R3123" i="1" s="1"/>
  <c r="K3123" i="1"/>
  <c r="Q3123" i="1" s="1"/>
  <c r="J3123" i="1"/>
  <c r="P3123" i="1" s="1"/>
  <c r="O1531" i="1"/>
  <c r="N1531" i="1"/>
  <c r="L1531" i="1"/>
  <c r="R1531" i="1" s="1"/>
  <c r="K1531" i="1"/>
  <c r="Q1531" i="1" s="1"/>
  <c r="J1531" i="1"/>
  <c r="P1531" i="1" s="1"/>
  <c r="O1536" i="1"/>
  <c r="N1536" i="1"/>
  <c r="L1536" i="1"/>
  <c r="R1536" i="1" s="1"/>
  <c r="K1536" i="1"/>
  <c r="Q1536" i="1" s="1"/>
  <c r="J1536" i="1"/>
  <c r="P1536" i="1" s="1"/>
  <c r="O769" i="1" l="1"/>
  <c r="N769" i="1"/>
  <c r="L769" i="1"/>
  <c r="R769" i="1" s="1"/>
  <c r="K769" i="1"/>
  <c r="Q769" i="1" s="1"/>
  <c r="J769" i="1"/>
  <c r="P769" i="1" s="1"/>
  <c r="O770" i="1"/>
  <c r="N770" i="1"/>
  <c r="L770" i="1"/>
  <c r="R770" i="1" s="1"/>
  <c r="K770" i="1"/>
  <c r="Q770" i="1" s="1"/>
  <c r="J770" i="1"/>
  <c r="P770" i="1" s="1"/>
  <c r="O775" i="1"/>
  <c r="N775" i="1"/>
  <c r="L775" i="1"/>
  <c r="R775" i="1" s="1"/>
  <c r="K775" i="1"/>
  <c r="Q775" i="1" s="1"/>
  <c r="J775" i="1"/>
  <c r="P775" i="1" s="1"/>
  <c r="O3121" i="1" l="1"/>
  <c r="N3121" i="1"/>
  <c r="L3121" i="1"/>
  <c r="R3121" i="1" s="1"/>
  <c r="K3121" i="1"/>
  <c r="Q3121" i="1" s="1"/>
  <c r="J3121" i="1"/>
  <c r="P3121" i="1" s="1"/>
  <c r="O782" i="1" l="1"/>
  <c r="N782" i="1"/>
  <c r="L782" i="1"/>
  <c r="R782" i="1" s="1"/>
  <c r="K782" i="1"/>
  <c r="Q782" i="1" s="1"/>
  <c r="J782" i="1"/>
  <c r="P782" i="1" s="1"/>
  <c r="O781" i="1"/>
  <c r="N781" i="1"/>
  <c r="L781" i="1"/>
  <c r="R781" i="1" s="1"/>
  <c r="K781" i="1"/>
  <c r="Q781" i="1" s="1"/>
  <c r="J781" i="1"/>
  <c r="P781" i="1" s="1"/>
  <c r="O777" i="1"/>
  <c r="N777" i="1"/>
  <c r="L777" i="1"/>
  <c r="R777" i="1" s="1"/>
  <c r="K777" i="1"/>
  <c r="Q777" i="1" s="1"/>
  <c r="J777" i="1"/>
  <c r="P777" i="1" s="1"/>
  <c r="O48" i="1"/>
  <c r="N48" i="1"/>
  <c r="L48" i="1"/>
  <c r="R48" i="1" s="1"/>
  <c r="K48" i="1"/>
  <c r="Q48" i="1" s="1"/>
  <c r="J48" i="1"/>
  <c r="P48" i="1" s="1"/>
  <c r="O45" i="1"/>
  <c r="N45" i="1"/>
  <c r="L45" i="1"/>
  <c r="R45" i="1" s="1"/>
  <c r="K45" i="1"/>
  <c r="Q45" i="1" s="1"/>
  <c r="J45" i="1"/>
  <c r="P45" i="1" s="1"/>
  <c r="O52" i="1"/>
  <c r="N52" i="1"/>
  <c r="L52" i="1"/>
  <c r="R52" i="1" s="1"/>
  <c r="K52" i="1"/>
  <c r="Q52" i="1" s="1"/>
  <c r="J52" i="1"/>
  <c r="P52" i="1" s="1"/>
  <c r="O773" i="1"/>
  <c r="N773" i="1"/>
  <c r="L773" i="1"/>
  <c r="R773" i="1" s="1"/>
  <c r="K773" i="1"/>
  <c r="Q773" i="1" s="1"/>
  <c r="J773" i="1"/>
  <c r="P773" i="1" s="1"/>
  <c r="O780" i="1"/>
  <c r="N780" i="1"/>
  <c r="L780" i="1"/>
  <c r="R780" i="1" s="1"/>
  <c r="K780" i="1"/>
  <c r="Q780" i="1" s="1"/>
  <c r="J780" i="1"/>
  <c r="P780" i="1" s="1"/>
  <c r="O447" i="1"/>
  <c r="N447" i="1"/>
  <c r="L447" i="1"/>
  <c r="R447" i="1" s="1"/>
  <c r="K447" i="1"/>
  <c r="Q447" i="1" s="1"/>
  <c r="J447" i="1"/>
  <c r="P447" i="1" s="1"/>
  <c r="O446" i="1"/>
  <c r="N446" i="1"/>
  <c r="L446" i="1"/>
  <c r="R446" i="1" s="1"/>
  <c r="K446" i="1"/>
  <c r="Q446" i="1" s="1"/>
  <c r="J446" i="1"/>
  <c r="P446" i="1" s="1"/>
  <c r="O752" i="1"/>
  <c r="N752" i="1"/>
  <c r="L752" i="1"/>
  <c r="R752" i="1" s="1"/>
  <c r="K752" i="1"/>
  <c r="Q752" i="1" s="1"/>
  <c r="J752" i="1"/>
  <c r="P752" i="1" s="1"/>
  <c r="O751" i="1"/>
  <c r="N751" i="1"/>
  <c r="L751" i="1"/>
  <c r="R751" i="1" s="1"/>
  <c r="K751" i="1"/>
  <c r="Q751" i="1" s="1"/>
  <c r="J751" i="1"/>
  <c r="P751" i="1" s="1"/>
  <c r="O750" i="1"/>
  <c r="N750" i="1"/>
  <c r="L750" i="1"/>
  <c r="R750" i="1" s="1"/>
  <c r="K750" i="1"/>
  <c r="Q750" i="1" s="1"/>
  <c r="J750" i="1"/>
  <c r="P750" i="1" s="1"/>
  <c r="O747" i="1"/>
  <c r="N747" i="1"/>
  <c r="L747" i="1"/>
  <c r="R747" i="1" s="1"/>
  <c r="K747" i="1"/>
  <c r="Q747" i="1" s="1"/>
  <c r="J747" i="1"/>
  <c r="P747" i="1" s="1"/>
  <c r="O746" i="1"/>
  <c r="N746" i="1"/>
  <c r="L746" i="1"/>
  <c r="R746" i="1" s="1"/>
  <c r="K746" i="1"/>
  <c r="Q746" i="1" s="1"/>
  <c r="J746" i="1"/>
  <c r="P746" i="1" s="1"/>
  <c r="O3504" i="1" l="1"/>
  <c r="N3504" i="1"/>
  <c r="L3504" i="1"/>
  <c r="R3504" i="1" s="1"/>
  <c r="K3504" i="1"/>
  <c r="Q3504" i="1" s="1"/>
  <c r="J3504" i="1"/>
  <c r="P3504" i="1" s="1"/>
  <c r="O788" i="1"/>
  <c r="N788" i="1"/>
  <c r="L788" i="1"/>
  <c r="R788" i="1" s="1"/>
  <c r="K788" i="1"/>
  <c r="Q788" i="1" s="1"/>
  <c r="J788" i="1"/>
  <c r="P788" i="1" s="1"/>
  <c r="O787" i="1"/>
  <c r="N787" i="1"/>
  <c r="L787" i="1"/>
  <c r="R787" i="1" s="1"/>
  <c r="K787" i="1"/>
  <c r="Q787" i="1" s="1"/>
  <c r="J787" i="1"/>
  <c r="P787" i="1" s="1"/>
  <c r="O785" i="1"/>
  <c r="N785" i="1"/>
  <c r="L785" i="1"/>
  <c r="R785" i="1" s="1"/>
  <c r="K785" i="1"/>
  <c r="Q785" i="1" s="1"/>
  <c r="J785" i="1"/>
  <c r="P785" i="1" s="1"/>
  <c r="O786" i="1"/>
  <c r="N786" i="1"/>
  <c r="L786" i="1"/>
  <c r="R786" i="1" s="1"/>
  <c r="K786" i="1"/>
  <c r="Q786" i="1" s="1"/>
  <c r="J786" i="1"/>
  <c r="P786" i="1" s="1"/>
  <c r="O795" i="1"/>
  <c r="N795" i="1"/>
  <c r="L795" i="1"/>
  <c r="R795" i="1" s="1"/>
  <c r="K795" i="1"/>
  <c r="Q795" i="1" s="1"/>
  <c r="J795" i="1"/>
  <c r="P795" i="1" s="1"/>
  <c r="O794" i="1"/>
  <c r="N794" i="1"/>
  <c r="L794" i="1"/>
  <c r="R794" i="1" s="1"/>
  <c r="K794" i="1"/>
  <c r="Q794" i="1" s="1"/>
  <c r="J794" i="1"/>
  <c r="P794" i="1" s="1"/>
  <c r="O793" i="1"/>
  <c r="N793" i="1"/>
  <c r="L793" i="1"/>
  <c r="R793" i="1" s="1"/>
  <c r="K793" i="1"/>
  <c r="Q793" i="1" s="1"/>
  <c r="J793" i="1"/>
  <c r="P793" i="1" s="1"/>
  <c r="O792" i="1" l="1"/>
  <c r="N792" i="1"/>
  <c r="L792" i="1"/>
  <c r="R792" i="1" s="1"/>
  <c r="K792" i="1"/>
  <c r="Q792" i="1" s="1"/>
  <c r="J792" i="1"/>
  <c r="P792" i="1" s="1"/>
  <c r="O791" i="1"/>
  <c r="N791" i="1"/>
  <c r="L791" i="1"/>
  <c r="R791" i="1" s="1"/>
  <c r="K791" i="1"/>
  <c r="Q791" i="1" s="1"/>
  <c r="J791" i="1"/>
  <c r="P791" i="1" s="1"/>
  <c r="O53" i="1" l="1"/>
  <c r="N53" i="1"/>
  <c r="L53" i="1"/>
  <c r="R53" i="1" s="1"/>
  <c r="K53" i="1"/>
  <c r="Q53" i="1" s="1"/>
  <c r="J53" i="1"/>
  <c r="P53" i="1" s="1"/>
  <c r="O74" i="1"/>
  <c r="O75" i="1"/>
  <c r="N74" i="1"/>
  <c r="N75" i="1"/>
  <c r="O2888" i="1"/>
  <c r="N2888" i="1"/>
  <c r="L2888" i="1"/>
  <c r="R2888" i="1" s="1"/>
  <c r="K2888" i="1"/>
  <c r="Q2888" i="1" s="1"/>
  <c r="J2888" i="1"/>
  <c r="P2888" i="1" s="1"/>
  <c r="O783" i="1"/>
  <c r="N783" i="1"/>
  <c r="L783" i="1"/>
  <c r="R783" i="1" s="1"/>
  <c r="K783" i="1"/>
  <c r="Q783" i="1" s="1"/>
  <c r="J783" i="1"/>
  <c r="P783" i="1" s="1"/>
  <c r="O758" i="1"/>
  <c r="N758" i="1"/>
  <c r="L758" i="1"/>
  <c r="R758" i="1" s="1"/>
  <c r="K758" i="1"/>
  <c r="Q758" i="1" s="1"/>
  <c r="J758" i="1"/>
  <c r="P758" i="1" s="1"/>
  <c r="O765" i="1"/>
  <c r="N765" i="1"/>
  <c r="L765" i="1"/>
  <c r="R765" i="1" s="1"/>
  <c r="K765" i="1"/>
  <c r="Q765" i="1" s="1"/>
  <c r="J765" i="1"/>
  <c r="P765" i="1" s="1"/>
  <c r="O764" i="1"/>
  <c r="N764" i="1"/>
  <c r="L764" i="1"/>
  <c r="R764" i="1" s="1"/>
  <c r="K764" i="1"/>
  <c r="Q764" i="1" s="1"/>
  <c r="J764" i="1"/>
  <c r="P764" i="1" s="1"/>
  <c r="O763" i="1"/>
  <c r="N763" i="1"/>
  <c r="L763" i="1"/>
  <c r="R763" i="1" s="1"/>
  <c r="K763" i="1"/>
  <c r="Q763" i="1" s="1"/>
  <c r="J763" i="1"/>
  <c r="P763" i="1" s="1"/>
  <c r="O762" i="1"/>
  <c r="N762" i="1"/>
  <c r="L762" i="1"/>
  <c r="R762" i="1" s="1"/>
  <c r="K762" i="1"/>
  <c r="Q762" i="1" s="1"/>
  <c r="J762" i="1"/>
  <c r="P762" i="1" s="1"/>
  <c r="O760" i="1"/>
  <c r="N760" i="1"/>
  <c r="L760" i="1"/>
  <c r="R760" i="1" s="1"/>
  <c r="K760" i="1"/>
  <c r="Q760" i="1" s="1"/>
  <c r="J760" i="1"/>
  <c r="P760" i="1" s="1"/>
  <c r="O761" i="1"/>
  <c r="N761" i="1"/>
  <c r="L761" i="1"/>
  <c r="R761" i="1" s="1"/>
  <c r="K761" i="1"/>
  <c r="Q761" i="1" s="1"/>
  <c r="J761" i="1"/>
  <c r="P761" i="1" s="1"/>
  <c r="O759" i="1"/>
  <c r="N759" i="1"/>
  <c r="L759" i="1"/>
  <c r="R759" i="1" s="1"/>
  <c r="K759" i="1"/>
  <c r="Q759" i="1" s="1"/>
  <c r="J759" i="1"/>
  <c r="P759" i="1" s="1"/>
  <c r="O757" i="1"/>
  <c r="N757" i="1"/>
  <c r="L757" i="1"/>
  <c r="R757" i="1" s="1"/>
  <c r="K757" i="1"/>
  <c r="Q757" i="1" s="1"/>
  <c r="J757" i="1"/>
  <c r="P757" i="1" s="1"/>
  <c r="O548" i="1" l="1"/>
  <c r="N548" i="1"/>
  <c r="L548" i="1"/>
  <c r="R548" i="1" s="1"/>
  <c r="K548" i="1"/>
  <c r="Q548" i="1" s="1"/>
  <c r="J548" i="1"/>
  <c r="P548" i="1" s="1"/>
  <c r="O4271" i="1"/>
  <c r="N4271" i="1"/>
  <c r="L4271" i="1"/>
  <c r="R4271" i="1" s="1"/>
  <c r="K4271" i="1"/>
  <c r="Q4271" i="1" s="1"/>
  <c r="J4271" i="1"/>
  <c r="P4271" i="1" s="1"/>
  <c r="O891" i="1"/>
  <c r="N891" i="1"/>
  <c r="L891" i="1"/>
  <c r="R891" i="1" s="1"/>
  <c r="K891" i="1"/>
  <c r="Q891" i="1" s="1"/>
  <c r="J891" i="1"/>
  <c r="P891" i="1" s="1"/>
  <c r="O524" i="1"/>
  <c r="N524" i="1"/>
  <c r="L524" i="1"/>
  <c r="R524" i="1" s="1"/>
  <c r="K524" i="1"/>
  <c r="Q524" i="1" s="1"/>
  <c r="J524" i="1"/>
  <c r="P524" i="1" s="1"/>
  <c r="O502" i="1" l="1"/>
  <c r="N502" i="1"/>
  <c r="L502" i="1"/>
  <c r="R502" i="1" s="1"/>
  <c r="K502" i="1"/>
  <c r="Q502" i="1" s="1"/>
  <c r="J502" i="1"/>
  <c r="P502" i="1" s="1"/>
  <c r="O503" i="1"/>
  <c r="N503" i="1"/>
  <c r="L503" i="1"/>
  <c r="R503" i="1" s="1"/>
  <c r="K503" i="1"/>
  <c r="Q503" i="1" s="1"/>
  <c r="J503" i="1"/>
  <c r="P503" i="1" s="1"/>
  <c r="O4268" i="1"/>
  <c r="N4268" i="1"/>
  <c r="L4268" i="1"/>
  <c r="R4268" i="1" s="1"/>
  <c r="K4268" i="1"/>
  <c r="Q4268" i="1" s="1"/>
  <c r="J4268" i="1"/>
  <c r="P4268" i="1" s="1"/>
  <c r="G4268" i="1"/>
  <c r="O4221" i="1"/>
  <c r="N4221" i="1"/>
  <c r="L4221" i="1"/>
  <c r="R4221" i="1" s="1"/>
  <c r="K4221" i="1"/>
  <c r="Q4221" i="1" s="1"/>
  <c r="J4221" i="1"/>
  <c r="P4221" i="1" s="1"/>
  <c r="G4221" i="1"/>
  <c r="O3922" i="1"/>
  <c r="N3922" i="1"/>
  <c r="L3922" i="1"/>
  <c r="R3922" i="1" s="1"/>
  <c r="K3922" i="1"/>
  <c r="Q3922" i="1" s="1"/>
  <c r="J3922" i="1"/>
  <c r="P3922" i="1" s="1"/>
  <c r="G3922" i="1"/>
  <c r="O3282" i="1" l="1"/>
  <c r="N3282" i="1"/>
  <c r="L3282" i="1"/>
  <c r="R3282" i="1" s="1"/>
  <c r="K3282" i="1"/>
  <c r="Q3282" i="1" s="1"/>
  <c r="J3282" i="1"/>
  <c r="P3282" i="1" s="1"/>
  <c r="G3282" i="1"/>
  <c r="O3288" i="1"/>
  <c r="N3288" i="1"/>
  <c r="L3288" i="1"/>
  <c r="R3288" i="1" s="1"/>
  <c r="K3288" i="1"/>
  <c r="Q3288" i="1" s="1"/>
  <c r="J3288" i="1"/>
  <c r="P3288" i="1" s="1"/>
  <c r="G3288" i="1"/>
  <c r="O3389" i="1" l="1"/>
  <c r="N3389" i="1"/>
  <c r="L3389" i="1"/>
  <c r="R3389" i="1" s="1"/>
  <c r="K3389" i="1"/>
  <c r="Q3389" i="1" s="1"/>
  <c r="J3389" i="1"/>
  <c r="P3389" i="1" s="1"/>
  <c r="G3389" i="1"/>
  <c r="O3225" i="1"/>
  <c r="N3225" i="1"/>
  <c r="L3225" i="1"/>
  <c r="R3225" i="1" s="1"/>
  <c r="K3225" i="1"/>
  <c r="Q3225" i="1" s="1"/>
  <c r="J3225" i="1"/>
  <c r="P3225" i="1" s="1"/>
  <c r="G3225" i="1"/>
  <c r="G3241" i="1" l="1"/>
  <c r="O3241" i="1" l="1"/>
  <c r="N3241" i="1"/>
  <c r="L3241" i="1"/>
  <c r="R3241" i="1" s="1"/>
  <c r="K3241" i="1"/>
  <c r="Q3241" i="1" s="1"/>
  <c r="J3241" i="1"/>
  <c r="P3241" i="1" s="1"/>
  <c r="O3365" i="1"/>
  <c r="N3365" i="1"/>
  <c r="L3365" i="1"/>
  <c r="R3365" i="1" s="1"/>
  <c r="K3365" i="1"/>
  <c r="Q3365" i="1" s="1"/>
  <c r="J3365" i="1"/>
  <c r="P3365" i="1" s="1"/>
  <c r="O3762" i="1"/>
  <c r="N3762" i="1"/>
  <c r="L3762" i="1"/>
  <c r="R3762" i="1" s="1"/>
  <c r="K3762" i="1"/>
  <c r="Q3762" i="1" s="1"/>
  <c r="J3762" i="1"/>
  <c r="P3762" i="1" s="1"/>
  <c r="O49" i="1" l="1"/>
  <c r="N49" i="1"/>
  <c r="L49" i="1"/>
  <c r="R49" i="1" s="1"/>
  <c r="K49" i="1"/>
  <c r="Q49" i="1" s="1"/>
  <c r="J49" i="1"/>
  <c r="P49" i="1" s="1"/>
  <c r="O47" i="1"/>
  <c r="N47" i="1"/>
  <c r="L47" i="1"/>
  <c r="R47" i="1" s="1"/>
  <c r="K47" i="1"/>
  <c r="Q47" i="1" s="1"/>
  <c r="J47" i="1"/>
  <c r="P47" i="1" s="1"/>
  <c r="O46" i="1"/>
  <c r="N46" i="1"/>
  <c r="L46" i="1"/>
  <c r="R46" i="1" s="1"/>
  <c r="K46" i="1"/>
  <c r="Q46" i="1" s="1"/>
  <c r="J46" i="1"/>
  <c r="P46" i="1" s="1"/>
  <c r="O44" i="1"/>
  <c r="N44" i="1"/>
  <c r="L44" i="1"/>
  <c r="R44" i="1" s="1"/>
  <c r="K44" i="1"/>
  <c r="Q44" i="1" s="1"/>
  <c r="J44" i="1"/>
  <c r="P44" i="1" s="1"/>
  <c r="O2983" i="1" l="1"/>
  <c r="N2983" i="1"/>
  <c r="L2983" i="1"/>
  <c r="R2983" i="1" s="1"/>
  <c r="K2983" i="1"/>
  <c r="Q2983" i="1" s="1"/>
  <c r="J2983" i="1"/>
  <c r="P2983" i="1" s="1"/>
  <c r="O2981" i="1"/>
  <c r="N2981" i="1"/>
  <c r="L2981" i="1"/>
  <c r="R2981" i="1" s="1"/>
  <c r="K2981" i="1"/>
  <c r="Q2981" i="1" s="1"/>
  <c r="J2981" i="1"/>
  <c r="P2981" i="1" s="1"/>
  <c r="O3219" i="1" l="1"/>
  <c r="N3219" i="1"/>
  <c r="L3219" i="1"/>
  <c r="R3219" i="1" s="1"/>
  <c r="K3219" i="1"/>
  <c r="Q3219" i="1" s="1"/>
  <c r="J3219" i="1"/>
  <c r="P3219" i="1" s="1"/>
  <c r="O3366" i="1"/>
  <c r="N3366" i="1"/>
  <c r="L3366" i="1"/>
  <c r="R3366" i="1" s="1"/>
  <c r="K3366" i="1"/>
  <c r="Q3366" i="1" s="1"/>
  <c r="J3366" i="1"/>
  <c r="P3366" i="1" s="1"/>
  <c r="O2858" i="1"/>
  <c r="N2858" i="1"/>
  <c r="L2858" i="1"/>
  <c r="R2858" i="1" s="1"/>
  <c r="K2858" i="1"/>
  <c r="Q2858" i="1" s="1"/>
  <c r="J2858" i="1"/>
  <c r="P2858" i="1" s="1"/>
  <c r="O4109" i="1"/>
  <c r="N4109" i="1"/>
  <c r="L4109" i="1"/>
  <c r="R4109" i="1" s="1"/>
  <c r="K4109" i="1"/>
  <c r="Q4109" i="1" s="1"/>
  <c r="J4109" i="1"/>
  <c r="P4109" i="1" s="1"/>
  <c r="O4108" i="1"/>
  <c r="N4108" i="1"/>
  <c r="L4108" i="1"/>
  <c r="R4108" i="1" s="1"/>
  <c r="K4108" i="1"/>
  <c r="Q4108" i="1" s="1"/>
  <c r="J4108" i="1"/>
  <c r="P4108" i="1" s="1"/>
  <c r="O4236" i="1" l="1"/>
  <c r="N4236" i="1"/>
  <c r="L4236" i="1"/>
  <c r="R4236" i="1" s="1"/>
  <c r="K4236" i="1"/>
  <c r="Q4236" i="1" s="1"/>
  <c r="J4236" i="1"/>
  <c r="P4236" i="1" s="1"/>
  <c r="O4234" i="1"/>
  <c r="N4234" i="1"/>
  <c r="L4234" i="1"/>
  <c r="R4234" i="1" s="1"/>
  <c r="K4234" i="1"/>
  <c r="Q4234" i="1" s="1"/>
  <c r="J4234" i="1"/>
  <c r="P4234" i="1" s="1"/>
  <c r="O4232" i="1"/>
  <c r="N4232" i="1"/>
  <c r="L4232" i="1"/>
  <c r="R4232" i="1" s="1"/>
  <c r="K4232" i="1"/>
  <c r="Q4232" i="1" s="1"/>
  <c r="J4232" i="1"/>
  <c r="P4232" i="1" s="1"/>
  <c r="O551" i="1" l="1"/>
  <c r="N551" i="1"/>
  <c r="L551" i="1"/>
  <c r="R551" i="1" s="1"/>
  <c r="K551" i="1"/>
  <c r="Q551" i="1" s="1"/>
  <c r="J551" i="1"/>
  <c r="P551" i="1" s="1"/>
  <c r="O550" i="1"/>
  <c r="N550" i="1"/>
  <c r="L550" i="1"/>
  <c r="R550" i="1" s="1"/>
  <c r="K550" i="1"/>
  <c r="Q550" i="1" s="1"/>
  <c r="J550" i="1"/>
  <c r="P550" i="1" s="1"/>
  <c r="O549" i="1"/>
  <c r="N549" i="1"/>
  <c r="L549" i="1"/>
  <c r="R549" i="1" s="1"/>
  <c r="K549" i="1"/>
  <c r="Q549" i="1" s="1"/>
  <c r="J549" i="1"/>
  <c r="P549" i="1" s="1"/>
  <c r="O3095" i="1" l="1"/>
  <c r="N3095" i="1"/>
  <c r="L3095" i="1"/>
  <c r="R3095" i="1" s="1"/>
  <c r="K3095" i="1"/>
  <c r="Q3095" i="1" s="1"/>
  <c r="J3095" i="1"/>
  <c r="P3095" i="1" s="1"/>
  <c r="O3261" i="1" l="1"/>
  <c r="N3261" i="1"/>
  <c r="L3261" i="1"/>
  <c r="R3261" i="1" s="1"/>
  <c r="K3261" i="1"/>
  <c r="Q3261" i="1" s="1"/>
  <c r="J3261" i="1"/>
  <c r="P3261" i="1" s="1"/>
  <c r="O4005" i="1" l="1"/>
  <c r="N4005" i="1"/>
  <c r="L4005" i="1"/>
  <c r="R4005" i="1" s="1"/>
  <c r="K4005" i="1"/>
  <c r="Q4005" i="1" s="1"/>
  <c r="J4005" i="1"/>
  <c r="P4005" i="1" s="1"/>
  <c r="O4341" i="1"/>
  <c r="N4341" i="1"/>
  <c r="L4341" i="1"/>
  <c r="R4341" i="1" s="1"/>
  <c r="K4341" i="1"/>
  <c r="Q4341" i="1" s="1"/>
  <c r="J4341" i="1"/>
  <c r="P4341" i="1" s="1"/>
  <c r="O4204" i="1" l="1"/>
  <c r="N4204" i="1"/>
  <c r="L4204" i="1"/>
  <c r="R4204" i="1" s="1"/>
  <c r="K4204" i="1"/>
  <c r="Q4204" i="1" s="1"/>
  <c r="J4204" i="1"/>
  <c r="P4204" i="1" s="1"/>
  <c r="O4203" i="1"/>
  <c r="N4203" i="1"/>
  <c r="L4203" i="1"/>
  <c r="R4203" i="1" s="1"/>
  <c r="K4203" i="1"/>
  <c r="Q4203" i="1" s="1"/>
  <c r="J4203" i="1"/>
  <c r="P4203" i="1" s="1"/>
  <c r="O3408" i="1" l="1"/>
  <c r="N3408" i="1"/>
  <c r="L3408" i="1"/>
  <c r="R3408" i="1" s="1"/>
  <c r="K3408" i="1"/>
  <c r="Q3408" i="1" s="1"/>
  <c r="J3408" i="1"/>
  <c r="P3408" i="1" s="1"/>
  <c r="Q4336" i="1" l="1"/>
  <c r="P4334" i="1"/>
  <c r="P4336" i="1"/>
  <c r="L4299" i="1"/>
  <c r="R4299" i="1" s="1"/>
  <c r="L4300" i="1"/>
  <c r="R4300" i="1" s="1"/>
  <c r="L4301" i="1"/>
  <c r="R4301" i="1" s="1"/>
  <c r="L4302" i="1"/>
  <c r="R4302" i="1" s="1"/>
  <c r="L4304" i="1"/>
  <c r="R4304" i="1" s="1"/>
  <c r="L4308" i="1"/>
  <c r="R4308" i="1" s="1"/>
  <c r="L4315" i="1"/>
  <c r="R4315" i="1" s="1"/>
  <c r="L4316" i="1"/>
  <c r="R4316" i="1" s="1"/>
  <c r="L4317" i="1"/>
  <c r="R4317" i="1" s="1"/>
  <c r="L4318" i="1"/>
  <c r="R4318" i="1" s="1"/>
  <c r="L4319" i="1"/>
  <c r="R4319" i="1" s="1"/>
  <c r="L4320" i="1"/>
  <c r="R4320" i="1" s="1"/>
  <c r="L4321" i="1"/>
  <c r="R4321" i="1" s="1"/>
  <c r="L4322" i="1"/>
  <c r="R4322" i="1" s="1"/>
  <c r="L4323" i="1"/>
  <c r="R4323" i="1" s="1"/>
  <c r="L4324" i="1"/>
  <c r="R4324" i="1" s="1"/>
  <c r="L4325" i="1"/>
  <c r="R4325" i="1" s="1"/>
  <c r="L4326" i="1"/>
  <c r="R4326" i="1" s="1"/>
  <c r="L4333" i="1"/>
  <c r="R4333" i="1" s="1"/>
  <c r="L4334" i="1"/>
  <c r="R4334" i="1" s="1"/>
  <c r="L4335" i="1"/>
  <c r="R4335" i="1" s="1"/>
  <c r="L4336" i="1"/>
  <c r="R4336" i="1" s="1"/>
  <c r="L4337" i="1"/>
  <c r="R4337" i="1" s="1"/>
  <c r="K4299" i="1"/>
  <c r="Q4299" i="1" s="1"/>
  <c r="K4300" i="1"/>
  <c r="Q4300" i="1" s="1"/>
  <c r="K4301" i="1"/>
  <c r="Q4301" i="1" s="1"/>
  <c r="K4302" i="1"/>
  <c r="Q4302" i="1" s="1"/>
  <c r="K4304" i="1"/>
  <c r="Q4304" i="1" s="1"/>
  <c r="K4308" i="1"/>
  <c r="Q4308" i="1" s="1"/>
  <c r="K4315" i="1"/>
  <c r="Q4315" i="1" s="1"/>
  <c r="K4316" i="1"/>
  <c r="Q4316" i="1" s="1"/>
  <c r="K4317" i="1"/>
  <c r="Q4317" i="1" s="1"/>
  <c r="K4318" i="1"/>
  <c r="Q4318" i="1" s="1"/>
  <c r="K4319" i="1"/>
  <c r="Q4319" i="1" s="1"/>
  <c r="K4320" i="1"/>
  <c r="Q4320" i="1" s="1"/>
  <c r="K4321" i="1"/>
  <c r="Q4321" i="1" s="1"/>
  <c r="K4322" i="1"/>
  <c r="Q4322" i="1" s="1"/>
  <c r="K4323" i="1"/>
  <c r="Q4323" i="1" s="1"/>
  <c r="K4324" i="1"/>
  <c r="Q4324" i="1" s="1"/>
  <c r="K4325" i="1"/>
  <c r="Q4325" i="1" s="1"/>
  <c r="K4326" i="1"/>
  <c r="Q4326" i="1" s="1"/>
  <c r="K4333" i="1"/>
  <c r="Q4333" i="1" s="1"/>
  <c r="K4334" i="1"/>
  <c r="Q4334" i="1" s="1"/>
  <c r="K4335" i="1"/>
  <c r="Q4335" i="1" s="1"/>
  <c r="J4299" i="1"/>
  <c r="P4299" i="1" s="1"/>
  <c r="J4300" i="1"/>
  <c r="P4300" i="1" s="1"/>
  <c r="J4301" i="1"/>
  <c r="P4301" i="1" s="1"/>
  <c r="J4302" i="1"/>
  <c r="P4302" i="1" s="1"/>
  <c r="J4304" i="1"/>
  <c r="P4304" i="1" s="1"/>
  <c r="J4308" i="1"/>
  <c r="P4308" i="1" s="1"/>
  <c r="J4315" i="1"/>
  <c r="P4315" i="1" s="1"/>
  <c r="J4316" i="1"/>
  <c r="P4316" i="1" s="1"/>
  <c r="J4317" i="1"/>
  <c r="P4317" i="1" s="1"/>
  <c r="J4318" i="1"/>
  <c r="P4318" i="1" s="1"/>
  <c r="J4319" i="1"/>
  <c r="P4319" i="1" s="1"/>
  <c r="J4320" i="1"/>
  <c r="P4320" i="1" s="1"/>
  <c r="J4321" i="1"/>
  <c r="P4321" i="1" s="1"/>
  <c r="J4322" i="1"/>
  <c r="P4322" i="1" s="1"/>
  <c r="J4323" i="1"/>
  <c r="P4323" i="1" s="1"/>
  <c r="J4324" i="1"/>
  <c r="P4324" i="1" s="1"/>
  <c r="J4325" i="1"/>
  <c r="P4325" i="1" s="1"/>
  <c r="J4326" i="1"/>
  <c r="P4326" i="1" s="1"/>
  <c r="L4293" i="1"/>
  <c r="R4293" i="1" s="1"/>
  <c r="L4294" i="1"/>
  <c r="R4294" i="1" s="1"/>
  <c r="K4293" i="1"/>
  <c r="Q4293" i="1" s="1"/>
  <c r="K4294" i="1"/>
  <c r="Q4294" i="1" s="1"/>
  <c r="J4293" i="1"/>
  <c r="P4293" i="1" s="1"/>
  <c r="J4294" i="1"/>
  <c r="P4294" i="1" s="1"/>
  <c r="J4296" i="1"/>
  <c r="O1733" i="1" l="1"/>
  <c r="N1733" i="1"/>
  <c r="L1733" i="1"/>
  <c r="R1733" i="1" s="1"/>
  <c r="K1733" i="1"/>
  <c r="Q1733" i="1" s="1"/>
  <c r="J1733" i="1"/>
  <c r="P1733" i="1" s="1"/>
  <c r="O1750" i="1"/>
  <c r="N1750" i="1"/>
  <c r="L1750" i="1"/>
  <c r="R1750" i="1" s="1"/>
  <c r="K1750" i="1"/>
  <c r="Q1750" i="1" s="1"/>
  <c r="J1750" i="1"/>
  <c r="P1750" i="1" s="1"/>
  <c r="O1744" i="1"/>
  <c r="N1744" i="1"/>
  <c r="L1744" i="1"/>
  <c r="R1744" i="1" s="1"/>
  <c r="K1744" i="1"/>
  <c r="Q1744" i="1" s="1"/>
  <c r="J1744" i="1"/>
  <c r="P1744" i="1" s="1"/>
  <c r="O1672" i="1"/>
  <c r="N1672" i="1"/>
  <c r="L1672" i="1"/>
  <c r="R1672" i="1" s="1"/>
  <c r="K1672" i="1"/>
  <c r="Q1672" i="1" s="1"/>
  <c r="J1672" i="1"/>
  <c r="P1672" i="1" s="1"/>
  <c r="O1714" i="1"/>
  <c r="N1714" i="1"/>
  <c r="L1714" i="1"/>
  <c r="R1714" i="1" s="1"/>
  <c r="K1714" i="1"/>
  <c r="Q1714" i="1" s="1"/>
  <c r="J1714" i="1"/>
  <c r="P1714" i="1" s="1"/>
  <c r="O3370" i="1" l="1"/>
  <c r="N3370" i="1"/>
  <c r="L3370" i="1"/>
  <c r="R3370" i="1" s="1"/>
  <c r="K3370" i="1"/>
  <c r="Q3370" i="1" s="1"/>
  <c r="J3370" i="1"/>
  <c r="P3370" i="1" s="1"/>
  <c r="O4375" i="1"/>
  <c r="N4375" i="1"/>
  <c r="L4375" i="1"/>
  <c r="R4375" i="1" s="1"/>
  <c r="K4375" i="1"/>
  <c r="Q4375" i="1" s="1"/>
  <c r="J4375" i="1"/>
  <c r="P4375" i="1" s="1"/>
  <c r="O4374" i="1"/>
  <c r="N4374" i="1"/>
  <c r="L4374" i="1"/>
  <c r="R4374" i="1" s="1"/>
  <c r="K4374" i="1"/>
  <c r="Q4374" i="1" s="1"/>
  <c r="J4374" i="1"/>
  <c r="P4374" i="1" s="1"/>
  <c r="O4373" i="1"/>
  <c r="N4373" i="1"/>
  <c r="L4373" i="1"/>
  <c r="R4373" i="1" s="1"/>
  <c r="K4373" i="1"/>
  <c r="Q4373" i="1" s="1"/>
  <c r="J4373" i="1"/>
  <c r="P4373" i="1" s="1"/>
  <c r="O4372" i="1"/>
  <c r="N4372" i="1"/>
  <c r="L4372" i="1"/>
  <c r="R4372" i="1" s="1"/>
  <c r="K4372" i="1"/>
  <c r="Q4372" i="1" s="1"/>
  <c r="J4372" i="1"/>
  <c r="P4372" i="1" s="1"/>
  <c r="O4371" i="1"/>
  <c r="N4371" i="1"/>
  <c r="L4371" i="1"/>
  <c r="R4371" i="1" s="1"/>
  <c r="K4371" i="1"/>
  <c r="Q4371" i="1" s="1"/>
  <c r="J4371" i="1"/>
  <c r="P4371" i="1" s="1"/>
  <c r="O4370" i="1"/>
  <c r="N4370" i="1"/>
  <c r="L4370" i="1"/>
  <c r="R4370" i="1" s="1"/>
  <c r="K4370" i="1"/>
  <c r="Q4370" i="1" s="1"/>
  <c r="J4370" i="1"/>
  <c r="P4370" i="1" s="1"/>
  <c r="O4369" i="1"/>
  <c r="N4369" i="1"/>
  <c r="L4369" i="1"/>
  <c r="R4369" i="1" s="1"/>
  <c r="K4369" i="1"/>
  <c r="Q4369" i="1" s="1"/>
  <c r="J4369" i="1"/>
  <c r="P4369" i="1" s="1"/>
  <c r="O4368" i="1"/>
  <c r="N4368" i="1"/>
  <c r="L4368" i="1"/>
  <c r="R4368" i="1" s="1"/>
  <c r="K4368" i="1"/>
  <c r="Q4368" i="1" s="1"/>
  <c r="J4368" i="1"/>
  <c r="P4368" i="1" s="1"/>
  <c r="O4367" i="1"/>
  <c r="N4367" i="1"/>
  <c r="L4367" i="1"/>
  <c r="R4367" i="1" s="1"/>
  <c r="K4367" i="1"/>
  <c r="Q4367" i="1" s="1"/>
  <c r="J4367" i="1"/>
  <c r="P4367" i="1" s="1"/>
  <c r="O4366" i="1"/>
  <c r="N4366" i="1"/>
  <c r="L4366" i="1"/>
  <c r="R4366" i="1" s="1"/>
  <c r="K4366" i="1"/>
  <c r="Q4366" i="1" s="1"/>
  <c r="J4366" i="1"/>
  <c r="P4366" i="1" s="1"/>
  <c r="O3808" i="1"/>
  <c r="N3808" i="1"/>
  <c r="L3808" i="1"/>
  <c r="R3808" i="1" s="1"/>
  <c r="K3808" i="1"/>
  <c r="Q3808" i="1" s="1"/>
  <c r="J3808" i="1"/>
  <c r="P3808" i="1" s="1"/>
  <c r="O4347" i="1"/>
  <c r="N4347" i="1"/>
  <c r="L4347" i="1"/>
  <c r="R4347" i="1" s="1"/>
  <c r="K4347" i="1"/>
  <c r="Q4347" i="1" s="1"/>
  <c r="J4347" i="1"/>
  <c r="P4347" i="1" s="1"/>
  <c r="O4346" i="1"/>
  <c r="N4346" i="1"/>
  <c r="L4346" i="1"/>
  <c r="R4346" i="1" s="1"/>
  <c r="K4346" i="1"/>
  <c r="Q4346" i="1" s="1"/>
  <c r="J4346" i="1"/>
  <c r="P4346" i="1" s="1"/>
  <c r="O4345" i="1" l="1"/>
  <c r="N4345" i="1"/>
  <c r="L4345" i="1"/>
  <c r="R4345" i="1" s="1"/>
  <c r="K4345" i="1"/>
  <c r="Q4345" i="1" s="1"/>
  <c r="J4345" i="1"/>
  <c r="P4345" i="1" s="1"/>
  <c r="O4344" i="1"/>
  <c r="N4344" i="1"/>
  <c r="L4344" i="1"/>
  <c r="R4344" i="1" s="1"/>
  <c r="K4344" i="1"/>
  <c r="Q4344" i="1" s="1"/>
  <c r="J4344" i="1"/>
  <c r="P4344" i="1" s="1"/>
  <c r="O4343" i="1"/>
  <c r="N4343" i="1"/>
  <c r="L4343" i="1"/>
  <c r="R4343" i="1" s="1"/>
  <c r="K4343" i="1"/>
  <c r="Q4343" i="1" s="1"/>
  <c r="J4343" i="1"/>
  <c r="P4343" i="1" s="1"/>
  <c r="O4293" i="1"/>
  <c r="N4293" i="1"/>
  <c r="O3453" i="1"/>
  <c r="N3453" i="1"/>
  <c r="L3453" i="1"/>
  <c r="R3453" i="1" s="1"/>
  <c r="K3453" i="1"/>
  <c r="Q3453" i="1" s="1"/>
  <c r="J3453" i="1"/>
  <c r="P3453" i="1" s="1"/>
  <c r="O1404" i="1" l="1"/>
  <c r="N1404" i="1"/>
  <c r="L1404" i="1"/>
  <c r="R1404" i="1" s="1"/>
  <c r="K1404" i="1"/>
  <c r="Q1404" i="1" s="1"/>
  <c r="J1404" i="1"/>
  <c r="P1404" i="1" s="1"/>
  <c r="O1403" i="1"/>
  <c r="N1403" i="1"/>
  <c r="L1403" i="1"/>
  <c r="R1403" i="1" s="1"/>
  <c r="K1403" i="1"/>
  <c r="Q1403" i="1" s="1"/>
  <c r="J1403" i="1"/>
  <c r="P1403" i="1" s="1"/>
  <c r="O1402" i="1"/>
  <c r="N1402" i="1"/>
  <c r="L1402" i="1"/>
  <c r="R1402" i="1" s="1"/>
  <c r="K1402" i="1"/>
  <c r="Q1402" i="1" s="1"/>
  <c r="J1402" i="1"/>
  <c r="P1402" i="1" s="1"/>
  <c r="O3076" i="1"/>
  <c r="N3076" i="1"/>
  <c r="L3076" i="1"/>
  <c r="R3076" i="1" s="1"/>
  <c r="K3076" i="1"/>
  <c r="Q3076" i="1" s="1"/>
  <c r="J3076" i="1"/>
  <c r="P3076" i="1" s="1"/>
  <c r="G219" i="1"/>
  <c r="O662" i="1" l="1"/>
  <c r="N662" i="1"/>
  <c r="L662" i="1"/>
  <c r="R662" i="1" s="1"/>
  <c r="K662" i="1"/>
  <c r="Q662" i="1" s="1"/>
  <c r="J662" i="1"/>
  <c r="P662" i="1" s="1"/>
  <c r="O886" i="1"/>
  <c r="N886" i="1"/>
  <c r="L886" i="1"/>
  <c r="R886" i="1" s="1"/>
  <c r="K886" i="1"/>
  <c r="Q886" i="1" s="1"/>
  <c r="J886" i="1"/>
  <c r="P886" i="1" s="1"/>
  <c r="O4091" i="1"/>
  <c r="N4091" i="1"/>
  <c r="L4091" i="1"/>
  <c r="R4091" i="1" s="1"/>
  <c r="K4091" i="1"/>
  <c r="Q4091" i="1" s="1"/>
  <c r="J4091" i="1"/>
  <c r="P4091" i="1" s="1"/>
  <c r="O4090" i="1"/>
  <c r="N4090" i="1"/>
  <c r="L4090" i="1"/>
  <c r="R4090" i="1" s="1"/>
  <c r="K4090" i="1"/>
  <c r="Q4090" i="1" s="1"/>
  <c r="J4090" i="1"/>
  <c r="P4090" i="1" s="1"/>
  <c r="O4089" i="1"/>
  <c r="N4089" i="1"/>
  <c r="L4089" i="1"/>
  <c r="R4089" i="1" s="1"/>
  <c r="K4089" i="1"/>
  <c r="Q4089" i="1" s="1"/>
  <c r="J4089" i="1"/>
  <c r="P4089" i="1" s="1"/>
  <c r="O4084" i="1"/>
  <c r="N4084" i="1"/>
  <c r="L4084" i="1"/>
  <c r="R4084" i="1" s="1"/>
  <c r="K4084" i="1"/>
  <c r="Q4084" i="1" s="1"/>
  <c r="J4084" i="1"/>
  <c r="P4084" i="1" s="1"/>
  <c r="O4088" i="1"/>
  <c r="N4088" i="1"/>
  <c r="L4088" i="1"/>
  <c r="R4088" i="1" s="1"/>
  <c r="K4088" i="1"/>
  <c r="Q4088" i="1" s="1"/>
  <c r="J4088" i="1"/>
  <c r="P4088" i="1" s="1"/>
  <c r="O4087" i="1"/>
  <c r="N4087" i="1"/>
  <c r="L4087" i="1"/>
  <c r="R4087" i="1" s="1"/>
  <c r="K4087" i="1"/>
  <c r="Q4087" i="1" s="1"/>
  <c r="J4087" i="1"/>
  <c r="P4087" i="1" s="1"/>
  <c r="O4086" i="1"/>
  <c r="N4086" i="1"/>
  <c r="L4086" i="1"/>
  <c r="R4086" i="1" s="1"/>
  <c r="K4086" i="1"/>
  <c r="Q4086" i="1" s="1"/>
  <c r="J4086" i="1"/>
  <c r="P4086" i="1" s="1"/>
  <c r="O3706" i="1"/>
  <c r="N3706" i="1"/>
  <c r="L3706" i="1"/>
  <c r="R3706" i="1" s="1"/>
  <c r="K3706" i="1"/>
  <c r="Q3706" i="1" s="1"/>
  <c r="J3706" i="1"/>
  <c r="P3706" i="1" s="1"/>
  <c r="O4359" i="1" l="1"/>
  <c r="N4359" i="1"/>
  <c r="L4359" i="1"/>
  <c r="R4359" i="1" s="1"/>
  <c r="K4359" i="1"/>
  <c r="Q4359" i="1" s="1"/>
  <c r="J4359" i="1"/>
  <c r="P4359" i="1" s="1"/>
  <c r="O4352" i="1"/>
  <c r="N4352" i="1"/>
  <c r="L4352" i="1"/>
  <c r="R4352" i="1" s="1"/>
  <c r="K4352" i="1"/>
  <c r="Q4352" i="1" s="1"/>
  <c r="J4352" i="1"/>
  <c r="P4352" i="1" s="1"/>
  <c r="O3632" i="1" l="1"/>
  <c r="N3632" i="1"/>
  <c r="L3632" i="1"/>
  <c r="R3632" i="1" s="1"/>
  <c r="K3632" i="1"/>
  <c r="Q3632" i="1" s="1"/>
  <c r="J3632" i="1"/>
  <c r="P3632" i="1" s="1"/>
  <c r="O3631" i="1"/>
  <c r="N3631" i="1"/>
  <c r="L3631" i="1"/>
  <c r="R3631" i="1" s="1"/>
  <c r="K3631" i="1"/>
  <c r="Q3631" i="1" s="1"/>
  <c r="J3631" i="1"/>
  <c r="P3631" i="1" s="1"/>
  <c r="O4337" i="1"/>
  <c r="N4337" i="1"/>
  <c r="K4337" i="1"/>
  <c r="Q4337" i="1" s="1"/>
  <c r="J4337" i="1"/>
  <c r="P4337" i="1" s="1"/>
  <c r="O4336" i="1"/>
  <c r="N4336" i="1"/>
  <c r="O4335" i="1"/>
  <c r="N4335" i="1"/>
  <c r="J4335" i="1"/>
  <c r="P4335" i="1" s="1"/>
  <c r="O4334" i="1"/>
  <c r="N4334" i="1"/>
  <c r="O4333" i="1"/>
  <c r="N4333" i="1"/>
  <c r="J4333" i="1"/>
  <c r="P4333" i="1" s="1"/>
  <c r="O4326" i="1"/>
  <c r="N4326" i="1"/>
  <c r="O4325" i="1"/>
  <c r="N4325" i="1"/>
  <c r="O4324" i="1"/>
  <c r="N4324" i="1"/>
  <c r="O4323" i="1"/>
  <c r="N4323" i="1"/>
  <c r="O4322" i="1"/>
  <c r="N4322" i="1"/>
  <c r="O4321" i="1"/>
  <c r="N4321" i="1"/>
  <c r="O4319" i="1"/>
  <c r="O4320" i="1"/>
  <c r="N4319" i="1"/>
  <c r="N4320" i="1"/>
  <c r="O4317" i="1"/>
  <c r="O4318" i="1"/>
  <c r="N4317" i="1"/>
  <c r="N4318" i="1"/>
  <c r="O4294" i="1"/>
  <c r="N4294" i="1"/>
  <c r="O3753" i="1" l="1"/>
  <c r="N3753" i="1"/>
  <c r="L3753" i="1"/>
  <c r="R3753" i="1" s="1"/>
  <c r="K3753" i="1"/>
  <c r="Q3753" i="1" s="1"/>
  <c r="J3753" i="1"/>
  <c r="P3753" i="1" s="1"/>
  <c r="O4340" i="1"/>
  <c r="N4340" i="1"/>
  <c r="L4340" i="1"/>
  <c r="R4340" i="1" s="1"/>
  <c r="K4340" i="1"/>
  <c r="Q4340" i="1" s="1"/>
  <c r="J4340" i="1"/>
  <c r="P4340" i="1" s="1"/>
  <c r="O3204" i="1" l="1"/>
  <c r="N3204" i="1"/>
  <c r="L3204" i="1"/>
  <c r="R3204" i="1" s="1"/>
  <c r="K3204" i="1"/>
  <c r="Q3204" i="1" s="1"/>
  <c r="J3204" i="1"/>
  <c r="P3204" i="1" s="1"/>
  <c r="O4304" i="1"/>
  <c r="N4304" i="1"/>
  <c r="O4301" i="1"/>
  <c r="N4301" i="1"/>
  <c r="O4302" i="1"/>
  <c r="N4302" i="1"/>
  <c r="O4300" i="1"/>
  <c r="N4300" i="1"/>
  <c r="O4299" i="1"/>
  <c r="N4299" i="1"/>
  <c r="O4296" i="1"/>
  <c r="N4296" i="1"/>
  <c r="L4296" i="1"/>
  <c r="R4296" i="1" s="1"/>
  <c r="K4296" i="1"/>
  <c r="Q4296" i="1" s="1"/>
  <c r="P4296" i="1"/>
  <c r="G153" i="1" l="1"/>
  <c r="G154" i="1"/>
  <c r="G155" i="1"/>
  <c r="O4308" i="1"/>
  <c r="N4308" i="1"/>
  <c r="O4315" i="1" l="1"/>
  <c r="O4316" i="1"/>
  <c r="N4315" i="1"/>
  <c r="N4316" i="1"/>
  <c r="O2881" i="1"/>
  <c r="N2881" i="1"/>
  <c r="L2881" i="1"/>
  <c r="R2881" i="1" s="1"/>
  <c r="K2881" i="1"/>
  <c r="Q2881" i="1" s="1"/>
  <c r="J2881" i="1"/>
  <c r="P2881" i="1" s="1"/>
  <c r="O4342" i="1" l="1"/>
  <c r="N4342" i="1"/>
  <c r="L4342" i="1"/>
  <c r="R4342" i="1" s="1"/>
  <c r="K4342" i="1"/>
  <c r="Q4342" i="1" s="1"/>
  <c r="J4342" i="1"/>
  <c r="P4342" i="1" s="1"/>
  <c r="O1526" i="1" l="1"/>
  <c r="N1526" i="1"/>
  <c r="L1526" i="1"/>
  <c r="R1526" i="1" s="1"/>
  <c r="K1526" i="1"/>
  <c r="Q1526" i="1" s="1"/>
  <c r="J1526" i="1"/>
  <c r="P1526" i="1" s="1"/>
  <c r="O4358" i="1"/>
  <c r="N4358" i="1"/>
  <c r="L4358" i="1"/>
  <c r="R4358" i="1" s="1"/>
  <c r="K4358" i="1"/>
  <c r="Q4358" i="1" s="1"/>
  <c r="J4358" i="1"/>
  <c r="P4358" i="1" s="1"/>
  <c r="O4355" i="1"/>
  <c r="N4355" i="1"/>
  <c r="L4355" i="1"/>
  <c r="R4355" i="1" s="1"/>
  <c r="K4355" i="1"/>
  <c r="Q4355" i="1" s="1"/>
  <c r="J4355" i="1"/>
  <c r="P4355" i="1" s="1"/>
  <c r="O2750" i="1"/>
  <c r="N2750" i="1"/>
  <c r="L2750" i="1"/>
  <c r="R2750" i="1" s="1"/>
  <c r="K2750" i="1"/>
  <c r="Q2750" i="1" s="1"/>
  <c r="J2750" i="1"/>
  <c r="P2750" i="1" s="1"/>
  <c r="J2751" i="1"/>
  <c r="P2751" i="1" s="1"/>
  <c r="K2751" i="1"/>
  <c r="Q2751" i="1" s="1"/>
  <c r="L2751" i="1"/>
  <c r="R2751" i="1" s="1"/>
  <c r="N2751" i="1"/>
  <c r="O2751" i="1"/>
  <c r="O1518" i="1"/>
  <c r="N1518" i="1"/>
  <c r="L1518" i="1"/>
  <c r="R1518" i="1" s="1"/>
  <c r="K1518" i="1"/>
  <c r="Q1518" i="1" s="1"/>
  <c r="J1518" i="1"/>
  <c r="P1518" i="1" s="1"/>
  <c r="O1515" i="1"/>
  <c r="N1515" i="1"/>
  <c r="L1515" i="1"/>
  <c r="R1515" i="1" s="1"/>
  <c r="K1515" i="1"/>
  <c r="Q1515" i="1" s="1"/>
  <c r="J1515" i="1"/>
  <c r="P1515" i="1" s="1"/>
  <c r="O1512" i="1"/>
  <c r="N1512" i="1"/>
  <c r="L1512" i="1"/>
  <c r="R1512" i="1" s="1"/>
  <c r="K1512" i="1"/>
  <c r="Q1512" i="1" s="1"/>
  <c r="J1512" i="1"/>
  <c r="P1512" i="1" s="1"/>
  <c r="O4351" i="1" l="1"/>
  <c r="N4351" i="1"/>
  <c r="L4351" i="1"/>
  <c r="R4351" i="1" s="1"/>
  <c r="K4351" i="1"/>
  <c r="Q4351" i="1" s="1"/>
  <c r="J4351" i="1"/>
  <c r="P4351" i="1" s="1"/>
  <c r="O4350" i="1"/>
  <c r="N4350" i="1"/>
  <c r="L4350" i="1"/>
  <c r="R4350" i="1" s="1"/>
  <c r="K4350" i="1"/>
  <c r="Q4350" i="1" s="1"/>
  <c r="J4350" i="1"/>
  <c r="P4350" i="1" s="1"/>
  <c r="O2608" i="1" l="1"/>
  <c r="N2608" i="1"/>
  <c r="L2608" i="1"/>
  <c r="R2608" i="1" s="1"/>
  <c r="K2608" i="1"/>
  <c r="Q2608" i="1" s="1"/>
  <c r="J2608" i="1"/>
  <c r="P2608" i="1" s="1"/>
  <c r="O2994" i="1"/>
  <c r="N2994" i="1"/>
  <c r="L2994" i="1"/>
  <c r="R2994" i="1" s="1"/>
  <c r="K2994" i="1"/>
  <c r="Q2994" i="1" s="1"/>
  <c r="J2994" i="1"/>
  <c r="P2994" i="1" s="1"/>
  <c r="O2993" i="1"/>
  <c r="N2993" i="1"/>
  <c r="L2993" i="1"/>
  <c r="R2993" i="1" s="1"/>
  <c r="K2993" i="1"/>
  <c r="Q2993" i="1" s="1"/>
  <c r="J2993" i="1"/>
  <c r="P2993" i="1" s="1"/>
  <c r="O84" i="1"/>
  <c r="N84" i="1"/>
  <c r="L84" i="1"/>
  <c r="R84" i="1" s="1"/>
  <c r="K84" i="1"/>
  <c r="Q84" i="1" s="1"/>
  <c r="J84" i="1"/>
  <c r="P84" i="1" s="1"/>
  <c r="G84" i="1"/>
  <c r="O3289" i="1" l="1"/>
  <c r="N3289" i="1"/>
  <c r="L3289" i="1"/>
  <c r="R3289" i="1" s="1"/>
  <c r="K3289" i="1"/>
  <c r="Q3289" i="1" s="1"/>
  <c r="J3289" i="1"/>
  <c r="P3289" i="1" s="1"/>
  <c r="O4288" i="1" l="1"/>
  <c r="N4288" i="1"/>
  <c r="L4288" i="1"/>
  <c r="R4288" i="1" s="1"/>
  <c r="K4288" i="1"/>
  <c r="Q4288" i="1" s="1"/>
  <c r="J4288" i="1"/>
  <c r="P4288" i="1" s="1"/>
  <c r="O4287" i="1"/>
  <c r="N4287" i="1"/>
  <c r="L4287" i="1"/>
  <c r="R4287" i="1" s="1"/>
  <c r="K4287" i="1"/>
  <c r="Q4287" i="1" s="1"/>
  <c r="J4287" i="1"/>
  <c r="P4287" i="1" s="1"/>
  <c r="O4286" i="1"/>
  <c r="N4286" i="1"/>
  <c r="L4286" i="1"/>
  <c r="R4286" i="1" s="1"/>
  <c r="K4286" i="1"/>
  <c r="Q4286" i="1" s="1"/>
  <c r="J4286" i="1"/>
  <c r="P4286" i="1" s="1"/>
  <c r="O4285" i="1"/>
  <c r="N4285" i="1"/>
  <c r="L4285" i="1"/>
  <c r="R4285" i="1" s="1"/>
  <c r="K4285" i="1"/>
  <c r="Q4285" i="1" s="1"/>
  <c r="J4285" i="1"/>
  <c r="P4285" i="1" s="1"/>
  <c r="O4284" i="1"/>
  <c r="N4284" i="1"/>
  <c r="L4284" i="1"/>
  <c r="R4284" i="1" s="1"/>
  <c r="K4284" i="1"/>
  <c r="Q4284" i="1" s="1"/>
  <c r="J4284" i="1"/>
  <c r="P4284" i="1" s="1"/>
  <c r="O4283" i="1"/>
  <c r="N4283" i="1"/>
  <c r="L4283" i="1"/>
  <c r="R4283" i="1" s="1"/>
  <c r="K4283" i="1"/>
  <c r="Q4283" i="1" s="1"/>
  <c r="J4283" i="1"/>
  <c r="P4283" i="1" s="1"/>
  <c r="O4282" i="1"/>
  <c r="N4282" i="1"/>
  <c r="L4282" i="1"/>
  <c r="R4282" i="1" s="1"/>
  <c r="K4282" i="1"/>
  <c r="Q4282" i="1" s="1"/>
  <c r="J4282" i="1"/>
  <c r="P4282" i="1" s="1"/>
  <c r="O4281" i="1"/>
  <c r="N4281" i="1"/>
  <c r="L4281" i="1"/>
  <c r="R4281" i="1" s="1"/>
  <c r="K4281" i="1"/>
  <c r="Q4281" i="1" s="1"/>
  <c r="J4281" i="1"/>
  <c r="P4281" i="1" s="1"/>
  <c r="O4280" i="1"/>
  <c r="N4280" i="1"/>
  <c r="L4280" i="1"/>
  <c r="R4280" i="1" s="1"/>
  <c r="K4280" i="1"/>
  <c r="Q4280" i="1" s="1"/>
  <c r="J4280" i="1"/>
  <c r="P4280" i="1" s="1"/>
  <c r="O4279" i="1"/>
  <c r="N4279" i="1"/>
  <c r="L4279" i="1"/>
  <c r="R4279" i="1" s="1"/>
  <c r="K4279" i="1"/>
  <c r="Q4279" i="1" s="1"/>
  <c r="J4279" i="1"/>
  <c r="P4279" i="1" s="1"/>
  <c r="O4478" i="1" l="1"/>
  <c r="N4478" i="1"/>
  <c r="L4478" i="1"/>
  <c r="R4478" i="1" s="1"/>
  <c r="K4478" i="1"/>
  <c r="Q4478" i="1" s="1"/>
  <c r="J4478" i="1"/>
  <c r="P4478" i="1" s="1"/>
  <c r="O320" i="1" l="1"/>
  <c r="N320" i="1"/>
  <c r="L320" i="1"/>
  <c r="R320" i="1" s="1"/>
  <c r="K320" i="1"/>
  <c r="Q320" i="1" s="1"/>
  <c r="J320" i="1"/>
  <c r="P320" i="1" s="1"/>
  <c r="O3131" i="1" l="1"/>
  <c r="N3131" i="1"/>
  <c r="L3131" i="1"/>
  <c r="R3131" i="1" s="1"/>
  <c r="K3131" i="1"/>
  <c r="Q3131" i="1" s="1"/>
  <c r="J3131" i="1"/>
  <c r="P3131" i="1" s="1"/>
  <c r="O3130" i="1"/>
  <c r="N3130" i="1"/>
  <c r="L3130" i="1"/>
  <c r="R3130" i="1" s="1"/>
  <c r="K3130" i="1"/>
  <c r="Q3130" i="1" s="1"/>
  <c r="J3130" i="1"/>
  <c r="P3130" i="1" s="1"/>
  <c r="O2672" i="1" l="1"/>
  <c r="N2672" i="1"/>
  <c r="L2672" i="1"/>
  <c r="R2672" i="1" s="1"/>
  <c r="K2672" i="1"/>
  <c r="Q2672" i="1" s="1"/>
  <c r="J2672" i="1"/>
  <c r="P2672" i="1" s="1"/>
  <c r="O234" i="1" l="1"/>
  <c r="N234" i="1"/>
  <c r="R234" i="1"/>
  <c r="Q234" i="1"/>
  <c r="P234" i="1"/>
  <c r="G234" i="1"/>
  <c r="O2729" i="1" l="1"/>
  <c r="N2729" i="1"/>
  <c r="L2729" i="1"/>
  <c r="R2729" i="1" s="1"/>
  <c r="K2729" i="1"/>
  <c r="Q2729" i="1" s="1"/>
  <c r="J2729" i="1"/>
  <c r="P2729" i="1" s="1"/>
  <c r="O818" i="1"/>
  <c r="N818" i="1"/>
  <c r="L818" i="1"/>
  <c r="R818" i="1" s="1"/>
  <c r="K818" i="1"/>
  <c r="Q818" i="1" s="1"/>
  <c r="J818" i="1"/>
  <c r="P818" i="1" s="1"/>
  <c r="O847" i="1"/>
  <c r="N847" i="1"/>
  <c r="L847" i="1"/>
  <c r="R847" i="1" s="1"/>
  <c r="K847" i="1"/>
  <c r="Q847" i="1" s="1"/>
  <c r="J847" i="1"/>
  <c r="P847" i="1" s="1"/>
  <c r="O530" i="1"/>
  <c r="N530" i="1"/>
  <c r="L530" i="1"/>
  <c r="R530" i="1" s="1"/>
  <c r="K530" i="1"/>
  <c r="Q530" i="1" s="1"/>
  <c r="J530" i="1"/>
  <c r="P530" i="1" s="1"/>
  <c r="O528" i="1"/>
  <c r="N528" i="1"/>
  <c r="L528" i="1"/>
  <c r="R528" i="1" s="1"/>
  <c r="K528" i="1"/>
  <c r="Q528" i="1" s="1"/>
  <c r="J528" i="1"/>
  <c r="P528" i="1" s="1"/>
  <c r="O659" i="1"/>
  <c r="N659" i="1"/>
  <c r="L659" i="1"/>
  <c r="R659" i="1" s="1"/>
  <c r="K659" i="1"/>
  <c r="Q659" i="1" s="1"/>
  <c r="J659" i="1"/>
  <c r="P659" i="1" s="1"/>
  <c r="O654" i="1"/>
  <c r="N654" i="1"/>
  <c r="L654" i="1"/>
  <c r="R654" i="1" s="1"/>
  <c r="K654" i="1"/>
  <c r="Q654" i="1" s="1"/>
  <c r="J654" i="1"/>
  <c r="P654" i="1" s="1"/>
  <c r="O1408" i="1" l="1"/>
  <c r="N1408" i="1"/>
  <c r="L1408" i="1"/>
  <c r="R1408" i="1" s="1"/>
  <c r="K1408" i="1"/>
  <c r="Q1408" i="1" s="1"/>
  <c r="J1408" i="1"/>
  <c r="P1408" i="1" s="1"/>
  <c r="O660" i="1"/>
  <c r="N660" i="1"/>
  <c r="L660" i="1"/>
  <c r="R660" i="1" s="1"/>
  <c r="K660" i="1"/>
  <c r="Q660" i="1" s="1"/>
  <c r="J660" i="1"/>
  <c r="P660" i="1" s="1"/>
  <c r="O452" i="1" l="1"/>
  <c r="N452" i="1"/>
  <c r="L452" i="1"/>
  <c r="R452" i="1" s="1"/>
  <c r="K452" i="1"/>
  <c r="Q452" i="1" s="1"/>
  <c r="J452" i="1"/>
  <c r="P452" i="1" s="1"/>
  <c r="O1738" i="1" l="1"/>
  <c r="N1738" i="1"/>
  <c r="L1738" i="1"/>
  <c r="R1738" i="1" s="1"/>
  <c r="K1738" i="1"/>
  <c r="Q1738" i="1" s="1"/>
  <c r="J1738" i="1"/>
  <c r="P1738" i="1" s="1"/>
  <c r="O1736" i="1"/>
  <c r="N1736" i="1"/>
  <c r="L1736" i="1"/>
  <c r="R1736" i="1" s="1"/>
  <c r="K1736" i="1"/>
  <c r="Q1736" i="1" s="1"/>
  <c r="J1736" i="1"/>
  <c r="P1736" i="1" s="1"/>
  <c r="O1734" i="1"/>
  <c r="N1734" i="1"/>
  <c r="L1734" i="1"/>
  <c r="R1734" i="1" s="1"/>
  <c r="K1734" i="1"/>
  <c r="Q1734" i="1" s="1"/>
  <c r="J1734" i="1"/>
  <c r="P1734" i="1" s="1"/>
  <c r="O1731" i="1"/>
  <c r="N1731" i="1"/>
  <c r="L1731" i="1"/>
  <c r="R1731" i="1" s="1"/>
  <c r="K1731" i="1"/>
  <c r="Q1731" i="1" s="1"/>
  <c r="J1731" i="1"/>
  <c r="P1731" i="1" s="1"/>
  <c r="O1728" i="1"/>
  <c r="N1728" i="1"/>
  <c r="L1728" i="1"/>
  <c r="R1728" i="1" s="1"/>
  <c r="K1728" i="1"/>
  <c r="Q1728" i="1" s="1"/>
  <c r="J1728" i="1"/>
  <c r="P1728" i="1" s="1"/>
  <c r="O1726" i="1"/>
  <c r="N1726" i="1"/>
  <c r="L1726" i="1"/>
  <c r="R1726" i="1" s="1"/>
  <c r="K1726" i="1"/>
  <c r="Q1726" i="1" s="1"/>
  <c r="J1726" i="1"/>
  <c r="P1726" i="1" s="1"/>
  <c r="O1725" i="1"/>
  <c r="N1725" i="1"/>
  <c r="L1725" i="1"/>
  <c r="R1725" i="1" s="1"/>
  <c r="K1725" i="1"/>
  <c r="Q1725" i="1" s="1"/>
  <c r="J1725" i="1"/>
  <c r="P1725" i="1" s="1"/>
  <c r="O1713" i="1" l="1"/>
  <c r="N1713" i="1"/>
  <c r="L1713" i="1"/>
  <c r="R1713" i="1" s="1"/>
  <c r="K1713" i="1"/>
  <c r="Q1713" i="1" s="1"/>
  <c r="J1713" i="1"/>
  <c r="P1713" i="1" s="1"/>
  <c r="O1620" i="1"/>
  <c r="N1620" i="1"/>
  <c r="L1620" i="1"/>
  <c r="R1620" i="1" s="1"/>
  <c r="K1620" i="1"/>
  <c r="Q1620" i="1" s="1"/>
  <c r="J1620" i="1"/>
  <c r="P1620" i="1" s="1"/>
  <c r="O1637" i="1"/>
  <c r="N1637" i="1"/>
  <c r="L1637" i="1"/>
  <c r="R1637" i="1" s="1"/>
  <c r="K1637" i="1"/>
  <c r="Q1637" i="1" s="1"/>
  <c r="J1637" i="1"/>
  <c r="P1637" i="1" s="1"/>
  <c r="O1632" i="1"/>
  <c r="N1632" i="1"/>
  <c r="L1632" i="1"/>
  <c r="R1632" i="1" s="1"/>
  <c r="K1632" i="1"/>
  <c r="Q1632" i="1" s="1"/>
  <c r="J1632" i="1"/>
  <c r="P1632" i="1" s="1"/>
  <c r="O1631" i="1"/>
  <c r="N1631" i="1"/>
  <c r="L1631" i="1"/>
  <c r="R1631" i="1" s="1"/>
  <c r="K1631" i="1"/>
  <c r="Q1631" i="1" s="1"/>
  <c r="J1631" i="1"/>
  <c r="P1631" i="1" s="1"/>
  <c r="O1614" i="1"/>
  <c r="N1614" i="1"/>
  <c r="L1614" i="1"/>
  <c r="R1614" i="1" s="1"/>
  <c r="K1614" i="1"/>
  <c r="Q1614" i="1" s="1"/>
  <c r="J1614" i="1"/>
  <c r="P1614" i="1" s="1"/>
  <c r="O1613" i="1"/>
  <c r="N1613" i="1"/>
  <c r="L1613" i="1"/>
  <c r="R1613" i="1" s="1"/>
  <c r="K1613" i="1"/>
  <c r="Q1613" i="1" s="1"/>
  <c r="J1613" i="1"/>
  <c r="P1613" i="1" s="1"/>
  <c r="O4482" i="1"/>
  <c r="N4482" i="1"/>
  <c r="L4482" i="1"/>
  <c r="R4482" i="1" s="1"/>
  <c r="K4482" i="1"/>
  <c r="Q4482" i="1" s="1"/>
  <c r="J4482" i="1"/>
  <c r="P4482" i="1" s="1"/>
  <c r="O165" i="1" l="1"/>
  <c r="N165" i="1"/>
  <c r="R165" i="1"/>
  <c r="Q165" i="1"/>
  <c r="P165" i="1"/>
  <c r="G165" i="1"/>
  <c r="O1724" i="1"/>
  <c r="N1724" i="1"/>
  <c r="L1724" i="1"/>
  <c r="R1724" i="1" s="1"/>
  <c r="K1724" i="1"/>
  <c r="Q1724" i="1" s="1"/>
  <c r="J1724" i="1"/>
  <c r="P1724" i="1" s="1"/>
  <c r="G75" i="1" l="1"/>
  <c r="G74" i="1"/>
  <c r="O140" i="1"/>
  <c r="N140" i="1"/>
  <c r="R140" i="1"/>
  <c r="Q140" i="1"/>
  <c r="P140" i="1"/>
  <c r="G140" i="1"/>
  <c r="O1669" i="1" l="1"/>
  <c r="N1669" i="1"/>
  <c r="L1669" i="1"/>
  <c r="R1669" i="1" s="1"/>
  <c r="K1669" i="1"/>
  <c r="Q1669" i="1" s="1"/>
  <c r="J1669" i="1"/>
  <c r="P1669" i="1" s="1"/>
  <c r="O857" i="1" l="1"/>
  <c r="N857" i="1"/>
  <c r="L857" i="1"/>
  <c r="R857" i="1" s="1"/>
  <c r="K857" i="1"/>
  <c r="Q857" i="1" s="1"/>
  <c r="J857" i="1"/>
  <c r="P857" i="1" s="1"/>
  <c r="O855" i="1"/>
  <c r="N855" i="1"/>
  <c r="L855" i="1"/>
  <c r="R855" i="1" s="1"/>
  <c r="K855" i="1"/>
  <c r="Q855" i="1" s="1"/>
  <c r="J855" i="1"/>
  <c r="P855" i="1" s="1"/>
  <c r="O843" i="1"/>
  <c r="N843" i="1"/>
  <c r="L843" i="1"/>
  <c r="R843" i="1" s="1"/>
  <c r="K843" i="1"/>
  <c r="Q843" i="1" s="1"/>
  <c r="J843" i="1"/>
  <c r="P843" i="1" s="1"/>
  <c r="O842" i="1"/>
  <c r="N842" i="1"/>
  <c r="L842" i="1"/>
  <c r="R842" i="1" s="1"/>
  <c r="K842" i="1"/>
  <c r="Q842" i="1" s="1"/>
  <c r="J842" i="1"/>
  <c r="P842" i="1" s="1"/>
  <c r="O844" i="1"/>
  <c r="N844" i="1"/>
  <c r="L844" i="1"/>
  <c r="R844" i="1" s="1"/>
  <c r="K844" i="1"/>
  <c r="Q844" i="1" s="1"/>
  <c r="J844" i="1"/>
  <c r="P844" i="1" s="1"/>
  <c r="O115" i="1" l="1"/>
  <c r="N115" i="1"/>
  <c r="L115" i="1"/>
  <c r="R115" i="1" s="1"/>
  <c r="K115" i="1"/>
  <c r="Q115" i="1" s="1"/>
  <c r="J115" i="1"/>
  <c r="P115" i="1" s="1"/>
  <c r="O252" i="1" l="1"/>
  <c r="N252" i="1"/>
  <c r="R252" i="1"/>
  <c r="Q252" i="1"/>
  <c r="P252" i="1"/>
  <c r="O251" i="1"/>
  <c r="N251" i="1"/>
  <c r="R251" i="1"/>
  <c r="Q251" i="1"/>
  <c r="P251" i="1"/>
  <c r="G251" i="1"/>
  <c r="O249" i="1"/>
  <c r="N249" i="1"/>
  <c r="R249" i="1"/>
  <c r="Q249" i="1"/>
  <c r="P249" i="1"/>
  <c r="G249" i="1"/>
  <c r="O2926" i="1"/>
  <c r="N2926" i="1"/>
  <c r="L2926" i="1"/>
  <c r="R2926" i="1" s="1"/>
  <c r="K2926" i="1"/>
  <c r="Q2926" i="1" s="1"/>
  <c r="J2926" i="1"/>
  <c r="P2926" i="1" s="1"/>
  <c r="O230" i="1" l="1"/>
  <c r="N230" i="1"/>
  <c r="R230" i="1"/>
  <c r="Q230" i="1"/>
  <c r="P230" i="1"/>
  <c r="G230" i="1"/>
  <c r="O229" i="1"/>
  <c r="N229" i="1"/>
  <c r="R229" i="1"/>
  <c r="Q229" i="1"/>
  <c r="P229" i="1"/>
  <c r="O78" i="1"/>
  <c r="N78" i="1"/>
  <c r="L78" i="1"/>
  <c r="R78" i="1" s="1"/>
  <c r="K78" i="1"/>
  <c r="Q78" i="1" s="1"/>
  <c r="J78" i="1"/>
  <c r="P78" i="1" s="1"/>
  <c r="G78" i="1"/>
  <c r="O93" i="1"/>
  <c r="N93" i="1"/>
  <c r="L93" i="1"/>
  <c r="R93" i="1" s="1"/>
  <c r="K93" i="1"/>
  <c r="Q93" i="1" s="1"/>
  <c r="J93" i="1"/>
  <c r="P93" i="1" s="1"/>
  <c r="G93" i="1"/>
  <c r="O288" i="1" l="1"/>
  <c r="N288" i="1"/>
  <c r="L288" i="1"/>
  <c r="R288" i="1" s="1"/>
  <c r="K288" i="1"/>
  <c r="Q288" i="1" s="1"/>
  <c r="J288" i="1"/>
  <c r="P288" i="1" s="1"/>
  <c r="O731" i="1" l="1"/>
  <c r="N731" i="1"/>
  <c r="O3145" i="1" l="1"/>
  <c r="N3145" i="1"/>
  <c r="L3145" i="1"/>
  <c r="R3145" i="1" s="1"/>
  <c r="K3145" i="1"/>
  <c r="Q3145" i="1" s="1"/>
  <c r="J3145" i="1"/>
  <c r="P3145" i="1" s="1"/>
  <c r="O1106" i="1"/>
  <c r="N1106" i="1"/>
  <c r="L1106" i="1"/>
  <c r="R1106" i="1" s="1"/>
  <c r="K1106" i="1"/>
  <c r="Q1106" i="1" s="1"/>
  <c r="J1106" i="1"/>
  <c r="P1106" i="1" s="1"/>
  <c r="O1331" i="1"/>
  <c r="N1331" i="1"/>
  <c r="L1331" i="1"/>
  <c r="R1331" i="1" s="1"/>
  <c r="K1331" i="1"/>
  <c r="Q1331" i="1" s="1"/>
  <c r="J1331" i="1"/>
  <c r="P1331" i="1" s="1"/>
  <c r="O2721" i="1"/>
  <c r="N2721" i="1"/>
  <c r="L2721" i="1"/>
  <c r="R2721" i="1" s="1"/>
  <c r="K2721" i="1"/>
  <c r="Q2721" i="1" s="1"/>
  <c r="J2721" i="1"/>
  <c r="P2721" i="1" s="1"/>
  <c r="O3413" i="1" l="1"/>
  <c r="N3413" i="1"/>
  <c r="L3413" i="1"/>
  <c r="R3413" i="1" s="1"/>
  <c r="K3413" i="1"/>
  <c r="Q3413" i="1" s="1"/>
  <c r="J3413" i="1"/>
  <c r="P3413" i="1" s="1"/>
  <c r="O3412" i="1"/>
  <c r="N3412" i="1"/>
  <c r="L3412" i="1"/>
  <c r="R3412" i="1" s="1"/>
  <c r="K3412" i="1"/>
  <c r="Q3412" i="1" s="1"/>
  <c r="J3412" i="1"/>
  <c r="P3412" i="1" s="1"/>
  <c r="O4242" i="1"/>
  <c r="N4242" i="1"/>
  <c r="L4242" i="1"/>
  <c r="R4242" i="1" s="1"/>
  <c r="K4242" i="1"/>
  <c r="Q4242" i="1" s="1"/>
  <c r="J4242" i="1"/>
  <c r="P4242" i="1" s="1"/>
  <c r="O3233" i="1"/>
  <c r="N3233" i="1"/>
  <c r="L3233" i="1"/>
  <c r="R3233" i="1" s="1"/>
  <c r="K3233" i="1"/>
  <c r="Q3233" i="1" s="1"/>
  <c r="J3233" i="1"/>
  <c r="P3233" i="1" s="1"/>
  <c r="O3426" i="1"/>
  <c r="N3426" i="1"/>
  <c r="L3426" i="1"/>
  <c r="R3426" i="1" s="1"/>
  <c r="K3426" i="1"/>
  <c r="Q3426" i="1" s="1"/>
  <c r="J3426" i="1"/>
  <c r="P3426" i="1" s="1"/>
  <c r="O3826" i="1"/>
  <c r="N3826" i="1"/>
  <c r="L3826" i="1"/>
  <c r="R3826" i="1" s="1"/>
  <c r="K3826" i="1"/>
  <c r="Q3826" i="1" s="1"/>
  <c r="J3826" i="1"/>
  <c r="P3826" i="1" s="1"/>
  <c r="O3810" i="1"/>
  <c r="N3810" i="1"/>
  <c r="L3810" i="1"/>
  <c r="R3810" i="1" s="1"/>
  <c r="K3810" i="1"/>
  <c r="Q3810" i="1" s="1"/>
  <c r="J3810" i="1"/>
  <c r="P3810" i="1" s="1"/>
  <c r="O4464" i="1"/>
  <c r="N4464" i="1"/>
  <c r="L4464" i="1"/>
  <c r="R4464" i="1" s="1"/>
  <c r="K4464" i="1"/>
  <c r="Q4464" i="1" s="1"/>
  <c r="J4464" i="1"/>
  <c r="P4464" i="1" s="1"/>
  <c r="O3911" i="1"/>
  <c r="N3911" i="1"/>
  <c r="L3911" i="1"/>
  <c r="R3911" i="1" s="1"/>
  <c r="K3911" i="1"/>
  <c r="Q3911" i="1" s="1"/>
  <c r="J3911" i="1"/>
  <c r="P3911" i="1" s="1"/>
  <c r="O3910" i="1"/>
  <c r="N3910" i="1"/>
  <c r="L3910" i="1"/>
  <c r="R3910" i="1" s="1"/>
  <c r="K3910" i="1"/>
  <c r="Q3910" i="1" s="1"/>
  <c r="J3910" i="1"/>
  <c r="P3910" i="1" s="1"/>
  <c r="O3909" i="1" l="1"/>
  <c r="N3909" i="1"/>
  <c r="L3909" i="1"/>
  <c r="R3909" i="1" s="1"/>
  <c r="K3909" i="1"/>
  <c r="Q3909" i="1" s="1"/>
  <c r="J3909" i="1"/>
  <c r="P3909" i="1" s="1"/>
  <c r="O3622" i="1"/>
  <c r="N3622" i="1"/>
  <c r="L3622" i="1"/>
  <c r="R3622" i="1" s="1"/>
  <c r="K3622" i="1"/>
  <c r="Q3622" i="1" s="1"/>
  <c r="J3622" i="1"/>
  <c r="P3622" i="1" s="1"/>
  <c r="O3618" i="1"/>
  <c r="N3618" i="1"/>
  <c r="L3618" i="1"/>
  <c r="R3618" i="1" s="1"/>
  <c r="K3618" i="1"/>
  <c r="Q3618" i="1" s="1"/>
  <c r="J3618" i="1"/>
  <c r="P3618" i="1" s="1"/>
  <c r="O3625" i="1"/>
  <c r="N3625" i="1"/>
  <c r="L3625" i="1"/>
  <c r="R3625" i="1" s="1"/>
  <c r="K3625" i="1"/>
  <c r="Q3625" i="1" s="1"/>
  <c r="J3625" i="1"/>
  <c r="P3625" i="1" s="1"/>
  <c r="O65" i="1"/>
  <c r="N65" i="1"/>
  <c r="R65" i="1"/>
  <c r="Q65" i="1"/>
  <c r="P65" i="1"/>
  <c r="G65" i="1"/>
  <c r="O98" i="1"/>
  <c r="N98" i="1"/>
  <c r="L98" i="1"/>
  <c r="R98" i="1" s="1"/>
  <c r="K98" i="1"/>
  <c r="Q98" i="1" s="1"/>
  <c r="J98" i="1"/>
  <c r="P98" i="1" s="1"/>
  <c r="G98" i="1"/>
  <c r="O2731" i="1"/>
  <c r="N2731" i="1"/>
  <c r="L2731" i="1"/>
  <c r="R2731" i="1" s="1"/>
  <c r="K2731" i="1"/>
  <c r="Q2731" i="1" s="1"/>
  <c r="J2731" i="1"/>
  <c r="P2731" i="1" s="1"/>
  <c r="O1619" i="1"/>
  <c r="N1619" i="1"/>
  <c r="L1619" i="1"/>
  <c r="R1619" i="1" s="1"/>
  <c r="K1619" i="1"/>
  <c r="Q1619" i="1" s="1"/>
  <c r="J1619" i="1"/>
  <c r="P1619" i="1" s="1"/>
  <c r="O1636" i="1"/>
  <c r="N1636" i="1"/>
  <c r="L1636" i="1"/>
  <c r="R1636" i="1" s="1"/>
  <c r="K1636" i="1"/>
  <c r="Q1636" i="1" s="1"/>
  <c r="J1636" i="1"/>
  <c r="P1636" i="1" s="1"/>
  <c r="O1616" i="1"/>
  <c r="N1616" i="1"/>
  <c r="L1616" i="1"/>
  <c r="R1616" i="1" s="1"/>
  <c r="K1616" i="1"/>
  <c r="Q1616" i="1" s="1"/>
  <c r="J1616" i="1"/>
  <c r="P1616" i="1" s="1"/>
  <c r="O3117" i="1" l="1"/>
  <c r="N3117" i="1"/>
  <c r="L3117" i="1"/>
  <c r="R3117" i="1" s="1"/>
  <c r="K3117" i="1"/>
  <c r="Q3117" i="1" s="1"/>
  <c r="J3117" i="1"/>
  <c r="P3117" i="1" s="1"/>
  <c r="R231" i="1"/>
  <c r="Q231" i="1"/>
  <c r="P231" i="1"/>
  <c r="O231" i="1"/>
  <c r="N231" i="1"/>
  <c r="G231" i="1"/>
  <c r="O3616" i="1"/>
  <c r="N3616" i="1"/>
  <c r="L3616" i="1"/>
  <c r="R3616" i="1" s="1"/>
  <c r="K3616" i="1"/>
  <c r="Q3616" i="1" s="1"/>
  <c r="J3616" i="1"/>
  <c r="P3616" i="1" s="1"/>
  <c r="O4431" i="1"/>
  <c r="N4431" i="1"/>
  <c r="L4431" i="1"/>
  <c r="R4431" i="1" s="1"/>
  <c r="K4431" i="1"/>
  <c r="Q4431" i="1" s="1"/>
  <c r="J4431" i="1"/>
  <c r="P4431" i="1" s="1"/>
  <c r="O4441" i="1"/>
  <c r="N4441" i="1"/>
  <c r="L4441" i="1"/>
  <c r="R4441" i="1" s="1"/>
  <c r="K4441" i="1"/>
  <c r="Q4441" i="1" s="1"/>
  <c r="J4441" i="1"/>
  <c r="P4441" i="1" s="1"/>
  <c r="O4440" i="1"/>
  <c r="N4440" i="1"/>
  <c r="L4440" i="1"/>
  <c r="R4440" i="1" s="1"/>
  <c r="K4440" i="1"/>
  <c r="Q4440" i="1" s="1"/>
  <c r="J4440" i="1"/>
  <c r="P4440" i="1" s="1"/>
  <c r="O4439" i="1"/>
  <c r="N4439" i="1"/>
  <c r="L4439" i="1"/>
  <c r="R4439" i="1" s="1"/>
  <c r="K4439" i="1"/>
  <c r="Q4439" i="1" s="1"/>
  <c r="J4439" i="1"/>
  <c r="P4439" i="1" s="1"/>
  <c r="O4438" i="1"/>
  <c r="N4438" i="1"/>
  <c r="L4438" i="1"/>
  <c r="R4438" i="1" s="1"/>
  <c r="K4438" i="1"/>
  <c r="Q4438" i="1" s="1"/>
  <c r="J4438" i="1"/>
  <c r="P4438" i="1" s="1"/>
  <c r="O4437" i="1"/>
  <c r="N4437" i="1"/>
  <c r="L4437" i="1"/>
  <c r="R4437" i="1" s="1"/>
  <c r="K4437" i="1"/>
  <c r="Q4437" i="1" s="1"/>
  <c r="J4437" i="1"/>
  <c r="P4437" i="1" s="1"/>
  <c r="O4436" i="1"/>
  <c r="N4436" i="1"/>
  <c r="L4436" i="1"/>
  <c r="R4436" i="1" s="1"/>
  <c r="K4436" i="1"/>
  <c r="Q4436" i="1" s="1"/>
  <c r="J4436" i="1"/>
  <c r="P4436" i="1" s="1"/>
  <c r="O4435" i="1"/>
  <c r="N4435" i="1"/>
  <c r="L4435" i="1"/>
  <c r="R4435" i="1" s="1"/>
  <c r="K4435" i="1"/>
  <c r="Q4435" i="1" s="1"/>
  <c r="J4435" i="1"/>
  <c r="P4435" i="1" s="1"/>
  <c r="O4434" i="1"/>
  <c r="N4434" i="1"/>
  <c r="L4434" i="1"/>
  <c r="R4434" i="1" s="1"/>
  <c r="K4434" i="1"/>
  <c r="Q4434" i="1" s="1"/>
  <c r="J4434" i="1"/>
  <c r="P4434" i="1" s="1"/>
  <c r="O4433" i="1"/>
  <c r="N4433" i="1"/>
  <c r="L4433" i="1"/>
  <c r="R4433" i="1" s="1"/>
  <c r="K4433" i="1"/>
  <c r="Q4433" i="1" s="1"/>
  <c r="J4433" i="1"/>
  <c r="P4433" i="1" s="1"/>
  <c r="O4432" i="1"/>
  <c r="N4432" i="1"/>
  <c r="L4432" i="1"/>
  <c r="R4432" i="1" s="1"/>
  <c r="K4432" i="1"/>
  <c r="Q4432" i="1" s="1"/>
  <c r="J4432" i="1"/>
  <c r="P4432" i="1" s="1"/>
  <c r="O4430" i="1"/>
  <c r="N4430" i="1"/>
  <c r="L4430" i="1"/>
  <c r="R4430" i="1" s="1"/>
  <c r="K4430" i="1"/>
  <c r="Q4430" i="1" s="1"/>
  <c r="J4430" i="1"/>
  <c r="P4430" i="1" s="1"/>
  <c r="O4429" i="1"/>
  <c r="N4429" i="1"/>
  <c r="L4429" i="1"/>
  <c r="R4429" i="1" s="1"/>
  <c r="K4429" i="1"/>
  <c r="Q4429" i="1" s="1"/>
  <c r="J4429" i="1"/>
  <c r="P4429" i="1" s="1"/>
  <c r="O4428" i="1"/>
  <c r="N4428" i="1"/>
  <c r="L4428" i="1"/>
  <c r="R4428" i="1" s="1"/>
  <c r="K4428" i="1"/>
  <c r="Q4428" i="1" s="1"/>
  <c r="J4428" i="1"/>
  <c r="P4428" i="1" s="1"/>
  <c r="O4427" i="1"/>
  <c r="N4427" i="1"/>
  <c r="L4427" i="1"/>
  <c r="R4427" i="1" s="1"/>
  <c r="K4427" i="1"/>
  <c r="Q4427" i="1" s="1"/>
  <c r="J4427" i="1"/>
  <c r="P4427" i="1" s="1"/>
  <c r="O4425" i="1"/>
  <c r="N4425" i="1"/>
  <c r="L4425" i="1"/>
  <c r="R4425" i="1" s="1"/>
  <c r="K4425" i="1"/>
  <c r="Q4425" i="1" s="1"/>
  <c r="J4425" i="1"/>
  <c r="P4425" i="1" s="1"/>
  <c r="O4426" i="1"/>
  <c r="N4426" i="1"/>
  <c r="L4426" i="1"/>
  <c r="R4426" i="1" s="1"/>
  <c r="K4426" i="1"/>
  <c r="Q4426" i="1" s="1"/>
  <c r="J4426" i="1"/>
  <c r="P4426" i="1" s="1"/>
  <c r="O211" i="1"/>
  <c r="N211" i="1"/>
  <c r="R211" i="1"/>
  <c r="Q211" i="1"/>
  <c r="P211" i="1"/>
  <c r="G211" i="1"/>
  <c r="O2732" i="1"/>
  <c r="N2732" i="1"/>
  <c r="L2732" i="1"/>
  <c r="R2732" i="1" s="1"/>
  <c r="K2732" i="1"/>
  <c r="Q2732" i="1" s="1"/>
  <c r="J2732" i="1"/>
  <c r="P2732" i="1" s="1"/>
  <c r="O655" i="1"/>
  <c r="N655" i="1"/>
  <c r="L655" i="1"/>
  <c r="R655" i="1" s="1"/>
  <c r="K655" i="1"/>
  <c r="Q655" i="1" s="1"/>
  <c r="J655" i="1"/>
  <c r="P655" i="1" s="1"/>
  <c r="O4494" i="1"/>
  <c r="N4494" i="1"/>
  <c r="L4494" i="1"/>
  <c r="R4494" i="1" s="1"/>
  <c r="K4494" i="1"/>
  <c r="Q4494" i="1" s="1"/>
  <c r="J4494" i="1"/>
  <c r="P4494" i="1" s="1"/>
  <c r="O4493" i="1"/>
  <c r="N4493" i="1"/>
  <c r="L4493" i="1"/>
  <c r="R4493" i="1" s="1"/>
  <c r="K4493" i="1"/>
  <c r="Q4493" i="1" s="1"/>
  <c r="J4493" i="1"/>
  <c r="P4493" i="1" s="1"/>
  <c r="O4491" i="1"/>
  <c r="N4491" i="1"/>
  <c r="L4491" i="1"/>
  <c r="R4491" i="1" s="1"/>
  <c r="K4491" i="1"/>
  <c r="Q4491" i="1" s="1"/>
  <c r="J4491" i="1"/>
  <c r="P4491" i="1" s="1"/>
  <c r="O4561" i="1"/>
  <c r="N4561" i="1"/>
  <c r="L4561" i="1"/>
  <c r="R4561" i="1" s="1"/>
  <c r="K4561" i="1"/>
  <c r="Q4561" i="1" s="1"/>
  <c r="J4561" i="1"/>
  <c r="P4561" i="1" s="1"/>
  <c r="O4558" i="1"/>
  <c r="N4558" i="1"/>
  <c r="L4558" i="1"/>
  <c r="R4558" i="1" s="1"/>
  <c r="K4558" i="1"/>
  <c r="Q4558" i="1" s="1"/>
  <c r="J4558" i="1"/>
  <c r="P4558" i="1" s="1"/>
  <c r="O4557" i="1"/>
  <c r="N4557" i="1"/>
  <c r="L4557" i="1"/>
  <c r="R4557" i="1" s="1"/>
  <c r="K4557" i="1"/>
  <c r="Q4557" i="1" s="1"/>
  <c r="J4557" i="1"/>
  <c r="P4557" i="1" s="1"/>
  <c r="O4556" i="1"/>
  <c r="N4556" i="1"/>
  <c r="L4556" i="1"/>
  <c r="R4556" i="1" s="1"/>
  <c r="K4556" i="1"/>
  <c r="Q4556" i="1" s="1"/>
  <c r="J4556" i="1"/>
  <c r="P4556" i="1" s="1"/>
  <c r="O4555" i="1"/>
  <c r="N4555" i="1"/>
  <c r="L4555" i="1"/>
  <c r="R4555" i="1" s="1"/>
  <c r="K4555" i="1"/>
  <c r="Q4555" i="1" s="1"/>
  <c r="J4555" i="1"/>
  <c r="P4555" i="1" s="1"/>
  <c r="O4554" i="1"/>
  <c r="N4554" i="1"/>
  <c r="L4554" i="1"/>
  <c r="R4554" i="1" s="1"/>
  <c r="K4554" i="1"/>
  <c r="Q4554" i="1" s="1"/>
  <c r="J4554" i="1"/>
  <c r="P4554" i="1" s="1"/>
  <c r="O4479" i="1"/>
  <c r="N4479" i="1"/>
  <c r="L4479" i="1"/>
  <c r="R4479" i="1" s="1"/>
  <c r="K4479" i="1"/>
  <c r="Q4479" i="1" s="1"/>
  <c r="J4479" i="1"/>
  <c r="P4479" i="1" s="1"/>
  <c r="O4460" i="1"/>
  <c r="N4460" i="1"/>
  <c r="L4460" i="1"/>
  <c r="R4460" i="1" s="1"/>
  <c r="K4460" i="1"/>
  <c r="Q4460" i="1" s="1"/>
  <c r="J4460" i="1"/>
  <c r="P4460" i="1" s="1"/>
  <c r="O4459" i="1"/>
  <c r="N4459" i="1"/>
  <c r="L4459" i="1"/>
  <c r="R4459" i="1" s="1"/>
  <c r="K4459" i="1"/>
  <c r="Q4459" i="1" s="1"/>
  <c r="J4459" i="1"/>
  <c r="P4459" i="1" s="1"/>
  <c r="O4458" i="1"/>
  <c r="N4458" i="1"/>
  <c r="L4458" i="1"/>
  <c r="R4458" i="1" s="1"/>
  <c r="K4458" i="1"/>
  <c r="Q4458" i="1" s="1"/>
  <c r="J4458" i="1"/>
  <c r="P4458" i="1" s="1"/>
  <c r="O4457" i="1"/>
  <c r="N4457" i="1"/>
  <c r="L4457" i="1"/>
  <c r="R4457" i="1" s="1"/>
  <c r="K4457" i="1"/>
  <c r="Q4457" i="1" s="1"/>
  <c r="J4457" i="1"/>
  <c r="P4457" i="1" s="1"/>
  <c r="O4456" i="1"/>
  <c r="N4456" i="1"/>
  <c r="L4456" i="1"/>
  <c r="R4456" i="1" s="1"/>
  <c r="K4456" i="1"/>
  <c r="Q4456" i="1" s="1"/>
  <c r="J4456" i="1"/>
  <c r="P4456" i="1" s="1"/>
  <c r="O4455" i="1"/>
  <c r="N4455" i="1"/>
  <c r="L4455" i="1"/>
  <c r="R4455" i="1" s="1"/>
  <c r="K4455" i="1"/>
  <c r="Q4455" i="1" s="1"/>
  <c r="J4455" i="1"/>
  <c r="P4455" i="1" s="1"/>
  <c r="O4454" i="1"/>
  <c r="N4454" i="1"/>
  <c r="L4454" i="1"/>
  <c r="R4454" i="1" s="1"/>
  <c r="K4454" i="1"/>
  <c r="Q4454" i="1" s="1"/>
  <c r="J4454" i="1"/>
  <c r="P4454" i="1" s="1"/>
  <c r="O4453" i="1"/>
  <c r="N4453" i="1"/>
  <c r="L4453" i="1"/>
  <c r="R4453" i="1" s="1"/>
  <c r="K4453" i="1"/>
  <c r="Q4453" i="1" s="1"/>
  <c r="J4453" i="1"/>
  <c r="P4453" i="1" s="1"/>
  <c r="O4452" i="1"/>
  <c r="N4452" i="1"/>
  <c r="L4452" i="1"/>
  <c r="R4452" i="1" s="1"/>
  <c r="K4452" i="1"/>
  <c r="Q4452" i="1" s="1"/>
  <c r="J4452" i="1"/>
  <c r="P4452" i="1" s="1"/>
  <c r="J4451" i="1"/>
  <c r="P4451" i="1" s="1"/>
  <c r="O4449" i="1"/>
  <c r="N4449" i="1"/>
  <c r="L4449" i="1"/>
  <c r="R4449" i="1" s="1"/>
  <c r="K4449" i="1"/>
  <c r="Q4449" i="1" s="1"/>
  <c r="J4449" i="1"/>
  <c r="P4449" i="1" s="1"/>
  <c r="O4444" i="1"/>
  <c r="N4444" i="1"/>
  <c r="L4444" i="1"/>
  <c r="R4444" i="1" s="1"/>
  <c r="K4444" i="1"/>
  <c r="Q4444" i="1" s="1"/>
  <c r="J4444" i="1"/>
  <c r="P4444" i="1" s="1"/>
  <c r="O4422" i="1"/>
  <c r="N4422" i="1"/>
  <c r="L4422" i="1"/>
  <c r="R4422" i="1" s="1"/>
  <c r="K4422" i="1"/>
  <c r="Q4422" i="1" s="1"/>
  <c r="J4422" i="1"/>
  <c r="P4422" i="1" s="1"/>
  <c r="O4421" i="1"/>
  <c r="N4421" i="1"/>
  <c r="L4421" i="1"/>
  <c r="R4421" i="1" s="1"/>
  <c r="K4421" i="1"/>
  <c r="Q4421" i="1" s="1"/>
  <c r="J4421" i="1"/>
  <c r="P4421" i="1" s="1"/>
  <c r="O4420" i="1"/>
  <c r="N4420" i="1"/>
  <c r="L4420" i="1"/>
  <c r="R4420" i="1" s="1"/>
  <c r="K4420" i="1"/>
  <c r="Q4420" i="1" s="1"/>
  <c r="J4420" i="1"/>
  <c r="P4420" i="1" s="1"/>
  <c r="O4419" i="1"/>
  <c r="N4419" i="1"/>
  <c r="L4419" i="1"/>
  <c r="R4419" i="1" s="1"/>
  <c r="K4419" i="1"/>
  <c r="Q4419" i="1" s="1"/>
  <c r="J4419" i="1"/>
  <c r="P4419" i="1" s="1"/>
  <c r="O4418" i="1"/>
  <c r="N4418" i="1"/>
  <c r="L4418" i="1"/>
  <c r="R4418" i="1" s="1"/>
  <c r="K4418" i="1"/>
  <c r="Q4418" i="1" s="1"/>
  <c r="J4418" i="1"/>
  <c r="P4418" i="1" s="1"/>
  <c r="O4417" i="1"/>
  <c r="N4417" i="1"/>
  <c r="L4417" i="1"/>
  <c r="R4417" i="1" s="1"/>
  <c r="K4417" i="1"/>
  <c r="Q4417" i="1" s="1"/>
  <c r="J4417" i="1"/>
  <c r="P4417" i="1" s="1"/>
  <c r="O4416" i="1"/>
  <c r="N4416" i="1"/>
  <c r="L4416" i="1"/>
  <c r="R4416" i="1" s="1"/>
  <c r="K4416" i="1"/>
  <c r="Q4416" i="1" s="1"/>
  <c r="J4416" i="1"/>
  <c r="P4416" i="1" s="1"/>
  <c r="O4415" i="1"/>
  <c r="N4415" i="1"/>
  <c r="L4415" i="1"/>
  <c r="R4415" i="1" s="1"/>
  <c r="K4415" i="1"/>
  <c r="Q4415" i="1" s="1"/>
  <c r="J4415" i="1"/>
  <c r="P4415" i="1" s="1"/>
  <c r="O4414" i="1"/>
  <c r="N4414" i="1"/>
  <c r="L4414" i="1"/>
  <c r="R4414" i="1" s="1"/>
  <c r="K4414" i="1"/>
  <c r="Q4414" i="1" s="1"/>
  <c r="J4414" i="1"/>
  <c r="P4414" i="1" s="1"/>
  <c r="O4413" i="1"/>
  <c r="N4413" i="1"/>
  <c r="L4413" i="1"/>
  <c r="R4413" i="1" s="1"/>
  <c r="K4413" i="1"/>
  <c r="Q4413" i="1" s="1"/>
  <c r="J4413" i="1"/>
  <c r="P4413" i="1" s="1"/>
  <c r="O4412" i="1"/>
  <c r="N4412" i="1"/>
  <c r="L4412" i="1"/>
  <c r="R4412" i="1" s="1"/>
  <c r="K4412" i="1"/>
  <c r="Q4412" i="1" s="1"/>
  <c r="J4412" i="1"/>
  <c r="P4412" i="1" s="1"/>
  <c r="O4408" i="1"/>
  <c r="N4408" i="1"/>
  <c r="L4408" i="1"/>
  <c r="R4408" i="1" s="1"/>
  <c r="K4408" i="1"/>
  <c r="Q4408" i="1" s="1"/>
  <c r="J4408" i="1"/>
  <c r="P4408" i="1" s="1"/>
  <c r="O4407" i="1"/>
  <c r="N4407" i="1"/>
  <c r="L4407" i="1"/>
  <c r="R4407" i="1" s="1"/>
  <c r="K4407" i="1"/>
  <c r="Q4407" i="1" s="1"/>
  <c r="J4407" i="1"/>
  <c r="P4407" i="1" s="1"/>
  <c r="O4406" i="1"/>
  <c r="N4406" i="1"/>
  <c r="L4406" i="1"/>
  <c r="R4406" i="1" s="1"/>
  <c r="K4406" i="1"/>
  <c r="Q4406" i="1" s="1"/>
  <c r="J4406" i="1"/>
  <c r="P4406" i="1" s="1"/>
  <c r="O4405" i="1"/>
  <c r="N4405" i="1"/>
  <c r="L4405" i="1"/>
  <c r="R4405" i="1" s="1"/>
  <c r="K4405" i="1"/>
  <c r="Q4405" i="1" s="1"/>
  <c r="J4405" i="1"/>
  <c r="P4405" i="1" s="1"/>
  <c r="O4404" i="1"/>
  <c r="N4404" i="1"/>
  <c r="L4404" i="1"/>
  <c r="R4404" i="1" s="1"/>
  <c r="K4404" i="1"/>
  <c r="Q4404" i="1" s="1"/>
  <c r="J4404" i="1"/>
  <c r="P4404" i="1" s="1"/>
  <c r="O4403" i="1"/>
  <c r="N4403" i="1"/>
  <c r="L4403" i="1"/>
  <c r="R4403" i="1" s="1"/>
  <c r="K4403" i="1"/>
  <c r="Q4403" i="1" s="1"/>
  <c r="J4403" i="1"/>
  <c r="P4403" i="1" s="1"/>
  <c r="O4402" i="1"/>
  <c r="N4402" i="1"/>
  <c r="L4402" i="1"/>
  <c r="R4402" i="1" s="1"/>
  <c r="K4402" i="1"/>
  <c r="Q4402" i="1" s="1"/>
  <c r="J4402" i="1"/>
  <c r="P4402" i="1" s="1"/>
  <c r="O4401" i="1"/>
  <c r="N4401" i="1"/>
  <c r="L4401" i="1"/>
  <c r="R4401" i="1" s="1"/>
  <c r="K4401" i="1"/>
  <c r="Q4401" i="1" s="1"/>
  <c r="J4401" i="1"/>
  <c r="P4401" i="1" s="1"/>
  <c r="O4400" i="1"/>
  <c r="N4400" i="1"/>
  <c r="L4400" i="1"/>
  <c r="R4400" i="1" s="1"/>
  <c r="K4400" i="1"/>
  <c r="Q4400" i="1" s="1"/>
  <c r="J4400" i="1"/>
  <c r="P4400" i="1" s="1"/>
  <c r="O4399" i="1"/>
  <c r="N4399" i="1"/>
  <c r="L4399" i="1"/>
  <c r="R4399" i="1" s="1"/>
  <c r="K4399" i="1"/>
  <c r="Q4399" i="1" s="1"/>
  <c r="J4399" i="1"/>
  <c r="P4399" i="1" s="1"/>
  <c r="O4451" i="1" l="1"/>
  <c r="O4450" i="1"/>
  <c r="K4451" i="1"/>
  <c r="Q4451" i="1" s="1"/>
  <c r="J4450" i="1"/>
  <c r="P4450" i="1" s="1"/>
  <c r="L4451" i="1"/>
  <c r="R4451" i="1" s="1"/>
  <c r="K4450" i="1"/>
  <c r="Q4450" i="1" s="1"/>
  <c r="L4450" i="1"/>
  <c r="R4450" i="1" s="1"/>
  <c r="N4451" i="1" l="1"/>
  <c r="N4450" i="1"/>
  <c r="O1560" i="1" l="1"/>
  <c r="N1560" i="1"/>
  <c r="L1560" i="1"/>
  <c r="R1560" i="1" s="1"/>
  <c r="K1560" i="1"/>
  <c r="Q1560" i="1" s="1"/>
  <c r="J1560" i="1"/>
  <c r="P1560" i="1" s="1"/>
  <c r="O2636" i="1"/>
  <c r="N2636" i="1"/>
  <c r="L2636" i="1"/>
  <c r="R2636" i="1" s="1"/>
  <c r="K2636" i="1"/>
  <c r="Q2636" i="1" s="1"/>
  <c r="J2636" i="1"/>
  <c r="P2636" i="1" s="1"/>
  <c r="O2635" i="1"/>
  <c r="N2635" i="1"/>
  <c r="L2635" i="1"/>
  <c r="R2635" i="1" s="1"/>
  <c r="K2635" i="1"/>
  <c r="Q2635" i="1" s="1"/>
  <c r="J2635" i="1"/>
  <c r="P2635" i="1" s="1"/>
  <c r="O2634" i="1"/>
  <c r="N2634" i="1"/>
  <c r="L2634" i="1"/>
  <c r="R2634" i="1" s="1"/>
  <c r="K2634" i="1"/>
  <c r="Q2634" i="1" s="1"/>
  <c r="J2634" i="1"/>
  <c r="P2634" i="1" s="1"/>
  <c r="O319" i="1"/>
  <c r="N319" i="1"/>
  <c r="L319" i="1"/>
  <c r="R319" i="1" s="1"/>
  <c r="K319" i="1"/>
  <c r="Q319" i="1" s="1"/>
  <c r="J319" i="1"/>
  <c r="P319" i="1" s="1"/>
  <c r="O827" i="1"/>
  <c r="N827" i="1"/>
  <c r="L827" i="1"/>
  <c r="R827" i="1" s="1"/>
  <c r="K827" i="1"/>
  <c r="Q827" i="1" s="1"/>
  <c r="J827" i="1"/>
  <c r="P827" i="1" s="1"/>
  <c r="O3120" i="1"/>
  <c r="N3120" i="1"/>
  <c r="R3120" i="1"/>
  <c r="Q3120" i="1"/>
  <c r="P3120" i="1"/>
  <c r="O767" i="1"/>
  <c r="N767" i="1"/>
  <c r="L767" i="1"/>
  <c r="R767" i="1" s="1"/>
  <c r="K767" i="1"/>
  <c r="Q767" i="1" s="1"/>
  <c r="J767" i="1"/>
  <c r="P767" i="1" s="1"/>
  <c r="O1565" i="1"/>
  <c r="N1565" i="1"/>
  <c r="L1565" i="1"/>
  <c r="R1565" i="1" s="1"/>
  <c r="K1565" i="1"/>
  <c r="Q1565" i="1" s="1"/>
  <c r="J1565" i="1"/>
  <c r="P1565" i="1" s="1"/>
  <c r="O1564" i="1"/>
  <c r="N1564" i="1"/>
  <c r="L1564" i="1"/>
  <c r="R1564" i="1" s="1"/>
  <c r="K1564" i="1"/>
  <c r="Q1564" i="1" s="1"/>
  <c r="J1564" i="1"/>
  <c r="P1564" i="1" s="1"/>
  <c r="O1563" i="1"/>
  <c r="N1563" i="1"/>
  <c r="L1563" i="1"/>
  <c r="R1563" i="1" s="1"/>
  <c r="K1563" i="1"/>
  <c r="Q1563" i="1" s="1"/>
  <c r="J1563" i="1"/>
  <c r="P1563" i="1" s="1"/>
  <c r="O1561" i="1"/>
  <c r="N1561" i="1"/>
  <c r="L1561" i="1"/>
  <c r="R1561" i="1" s="1"/>
  <c r="K1561" i="1"/>
  <c r="Q1561" i="1" s="1"/>
  <c r="J1561" i="1"/>
  <c r="P1561" i="1" s="1"/>
  <c r="O565" i="1"/>
  <c r="N565" i="1"/>
  <c r="L565" i="1"/>
  <c r="R565" i="1" s="1"/>
  <c r="K565" i="1"/>
  <c r="Q565" i="1" s="1"/>
  <c r="J565" i="1"/>
  <c r="P565" i="1" s="1"/>
  <c r="O2644" i="1"/>
  <c r="N2644" i="1"/>
  <c r="L2644" i="1"/>
  <c r="R2644" i="1" s="1"/>
  <c r="K2644" i="1"/>
  <c r="Q2644" i="1" s="1"/>
  <c r="J2644" i="1"/>
  <c r="P2644" i="1" s="1"/>
  <c r="O2643" i="1"/>
  <c r="N2643" i="1"/>
  <c r="L2643" i="1"/>
  <c r="R2643" i="1" s="1"/>
  <c r="K2643" i="1"/>
  <c r="Q2643" i="1" s="1"/>
  <c r="J2643" i="1"/>
  <c r="P2643" i="1" s="1"/>
  <c r="O1722" i="1"/>
  <c r="N1722" i="1"/>
  <c r="L1722" i="1"/>
  <c r="R1722" i="1" s="1"/>
  <c r="K1722" i="1"/>
  <c r="Q1722" i="1" s="1"/>
  <c r="J1722" i="1"/>
  <c r="P1722" i="1" s="1"/>
  <c r="O86" i="1"/>
  <c r="N86" i="1"/>
  <c r="L86" i="1"/>
  <c r="R86" i="1" s="1"/>
  <c r="K86" i="1"/>
  <c r="Q86" i="1" s="1"/>
  <c r="J86" i="1"/>
  <c r="P86" i="1" s="1"/>
  <c r="G86" i="1"/>
  <c r="O598" i="1"/>
  <c r="N598" i="1"/>
  <c r="L598" i="1"/>
  <c r="R598" i="1" s="1"/>
  <c r="K598" i="1"/>
  <c r="Q598" i="1" s="1"/>
  <c r="J598" i="1"/>
  <c r="P598" i="1" s="1"/>
  <c r="O597" i="1"/>
  <c r="N597" i="1"/>
  <c r="L597" i="1"/>
  <c r="R597" i="1" s="1"/>
  <c r="K597" i="1"/>
  <c r="Q597" i="1" s="1"/>
  <c r="J597" i="1"/>
  <c r="P597" i="1" s="1"/>
  <c r="O563" i="1"/>
  <c r="N563" i="1"/>
  <c r="L563" i="1"/>
  <c r="R563" i="1" s="1"/>
  <c r="K563" i="1"/>
  <c r="Q563" i="1" s="1"/>
  <c r="J563" i="1"/>
  <c r="P563" i="1" s="1"/>
  <c r="O835" i="1"/>
  <c r="N835" i="1"/>
  <c r="L835" i="1"/>
  <c r="R835" i="1" s="1"/>
  <c r="K835" i="1"/>
  <c r="Q835" i="1" s="1"/>
  <c r="J835" i="1"/>
  <c r="P835" i="1" s="1"/>
  <c r="O2940" i="1" l="1"/>
  <c r="N2940" i="1"/>
  <c r="L2940" i="1"/>
  <c r="R2940" i="1" s="1"/>
  <c r="K2940" i="1"/>
  <c r="Q2940" i="1" s="1"/>
  <c r="J2940" i="1"/>
  <c r="P2940" i="1" s="1"/>
  <c r="O2939" i="1"/>
  <c r="N2939" i="1"/>
  <c r="L2939" i="1"/>
  <c r="R2939" i="1" s="1"/>
  <c r="K2939" i="1"/>
  <c r="Q2939" i="1" s="1"/>
  <c r="J2939" i="1"/>
  <c r="P2939" i="1" s="1"/>
  <c r="O2938" i="1"/>
  <c r="N2938" i="1"/>
  <c r="L2938" i="1"/>
  <c r="R2938" i="1" s="1"/>
  <c r="K2938" i="1"/>
  <c r="Q2938" i="1" s="1"/>
  <c r="J2938" i="1"/>
  <c r="P2938" i="1" s="1"/>
  <c r="O2937" i="1"/>
  <c r="N2937" i="1"/>
  <c r="L2937" i="1"/>
  <c r="R2937" i="1" s="1"/>
  <c r="K2937" i="1"/>
  <c r="Q2937" i="1" s="1"/>
  <c r="J2937" i="1"/>
  <c r="P2937" i="1" s="1"/>
  <c r="O683" i="1"/>
  <c r="N683" i="1"/>
  <c r="L683" i="1"/>
  <c r="R683" i="1" s="1"/>
  <c r="K683" i="1"/>
  <c r="Q683" i="1" s="1"/>
  <c r="J683" i="1"/>
  <c r="P683" i="1" s="1"/>
  <c r="O682" i="1"/>
  <c r="N682" i="1"/>
  <c r="L682" i="1"/>
  <c r="R682" i="1" s="1"/>
  <c r="K682" i="1"/>
  <c r="Q682" i="1" s="1"/>
  <c r="J682" i="1"/>
  <c r="P682" i="1" s="1"/>
  <c r="O2560" i="1" l="1"/>
  <c r="N2560" i="1"/>
  <c r="L2560" i="1"/>
  <c r="R2560" i="1" s="1"/>
  <c r="K2560" i="1"/>
  <c r="Q2560" i="1" s="1"/>
  <c r="J2560" i="1"/>
  <c r="P2560" i="1" s="1"/>
  <c r="O744" i="1" l="1"/>
  <c r="N744" i="1"/>
  <c r="L744" i="1"/>
  <c r="R744" i="1" s="1"/>
  <c r="K744" i="1"/>
  <c r="Q744" i="1" s="1"/>
  <c r="J744" i="1"/>
  <c r="P744" i="1" s="1"/>
  <c r="O422" i="1" l="1"/>
  <c r="N422" i="1"/>
  <c r="L422" i="1"/>
  <c r="R422" i="1" s="1"/>
  <c r="K422" i="1"/>
  <c r="Q422" i="1" s="1"/>
  <c r="J422" i="1"/>
  <c r="P422" i="1" s="1"/>
  <c r="O3126" i="1"/>
  <c r="N3126" i="1"/>
  <c r="L3126" i="1"/>
  <c r="R3126" i="1" s="1"/>
  <c r="K3126" i="1"/>
  <c r="Q3126" i="1" s="1"/>
  <c r="J3126" i="1"/>
  <c r="P3126" i="1" s="1"/>
  <c r="O691" i="1"/>
  <c r="N691" i="1"/>
  <c r="L691" i="1"/>
  <c r="R691" i="1" s="1"/>
  <c r="K691" i="1"/>
  <c r="Q691" i="1" s="1"/>
  <c r="J691" i="1"/>
  <c r="P691" i="1" s="1"/>
  <c r="O690" i="1"/>
  <c r="N690" i="1"/>
  <c r="L690" i="1"/>
  <c r="R690" i="1" s="1"/>
  <c r="K690" i="1"/>
  <c r="Q690" i="1" s="1"/>
  <c r="J690" i="1"/>
  <c r="P690" i="1" s="1"/>
  <c r="O689" i="1"/>
  <c r="N689" i="1"/>
  <c r="L689" i="1"/>
  <c r="R689" i="1" s="1"/>
  <c r="K689" i="1"/>
  <c r="Q689" i="1" s="1"/>
  <c r="J689" i="1"/>
  <c r="P689" i="1" s="1"/>
  <c r="O685" i="1"/>
  <c r="N685" i="1"/>
  <c r="L685" i="1"/>
  <c r="R685" i="1" s="1"/>
  <c r="K685" i="1"/>
  <c r="Q685" i="1" s="1"/>
  <c r="J685" i="1"/>
  <c r="P685" i="1" s="1"/>
  <c r="O688" i="1"/>
  <c r="N688" i="1"/>
  <c r="L688" i="1"/>
  <c r="R688" i="1" s="1"/>
  <c r="K688" i="1"/>
  <c r="Q688" i="1" s="1"/>
  <c r="J688" i="1"/>
  <c r="P688" i="1" s="1"/>
  <c r="O686" i="1"/>
  <c r="N686" i="1"/>
  <c r="L686" i="1"/>
  <c r="R686" i="1" s="1"/>
  <c r="K686" i="1"/>
  <c r="Q686" i="1" s="1"/>
  <c r="J686" i="1"/>
  <c r="P686" i="1" s="1"/>
  <c r="O809" i="1"/>
  <c r="N809" i="1"/>
  <c r="L809" i="1"/>
  <c r="R809" i="1" s="1"/>
  <c r="K809" i="1"/>
  <c r="Q809" i="1" s="1"/>
  <c r="J809" i="1"/>
  <c r="P809" i="1" s="1"/>
  <c r="O453" i="1"/>
  <c r="N453" i="1"/>
  <c r="L453" i="1"/>
  <c r="R453" i="1" s="1"/>
  <c r="K453" i="1"/>
  <c r="Q453" i="1" s="1"/>
  <c r="J453" i="1"/>
  <c r="P453" i="1" s="1"/>
  <c r="O1313" i="1"/>
  <c r="N1313" i="1"/>
  <c r="L1313" i="1"/>
  <c r="R1313" i="1" s="1"/>
  <c r="K1313" i="1"/>
  <c r="Q1313" i="1" s="1"/>
  <c r="J1313" i="1"/>
  <c r="P1313" i="1" s="1"/>
  <c r="O1335" i="1"/>
  <c r="N1335" i="1"/>
  <c r="L1335" i="1"/>
  <c r="R1335" i="1" s="1"/>
  <c r="K1335" i="1"/>
  <c r="Q1335" i="1" s="1"/>
  <c r="J1335" i="1"/>
  <c r="P1335" i="1" s="1"/>
  <c r="L3104" i="1"/>
  <c r="L3105" i="1"/>
  <c r="L3107" i="1"/>
  <c r="L3108" i="1"/>
  <c r="K3104" i="1"/>
  <c r="K3105" i="1"/>
  <c r="K3107" i="1"/>
  <c r="K3108" i="1"/>
  <c r="L3111" i="1"/>
  <c r="L3112" i="1"/>
  <c r="L3113" i="1"/>
  <c r="L3114" i="1"/>
  <c r="K3111" i="1"/>
  <c r="K3112" i="1"/>
  <c r="K3113" i="1"/>
  <c r="K3114" i="1"/>
  <c r="J3104" i="1"/>
  <c r="J3105" i="1"/>
  <c r="J3107" i="1"/>
  <c r="J3108" i="1"/>
  <c r="J3111" i="1"/>
  <c r="J3113" i="1"/>
  <c r="J3114" i="1"/>
  <c r="O2950" i="1" l="1"/>
  <c r="N2950" i="1"/>
  <c r="L2950" i="1"/>
  <c r="R2950" i="1" s="1"/>
  <c r="K2950" i="1"/>
  <c r="Q2950" i="1" s="1"/>
  <c r="J2950" i="1"/>
  <c r="P2950" i="1" s="1"/>
  <c r="O2949" i="1"/>
  <c r="N2949" i="1"/>
  <c r="L2949" i="1"/>
  <c r="R2949" i="1" s="1"/>
  <c r="K2949" i="1"/>
  <c r="Q2949" i="1" s="1"/>
  <c r="J2949" i="1"/>
  <c r="P2949" i="1" s="1"/>
  <c r="O667" i="1"/>
  <c r="N667" i="1"/>
  <c r="L667" i="1"/>
  <c r="R667" i="1" s="1"/>
  <c r="K667" i="1"/>
  <c r="Q667" i="1" s="1"/>
  <c r="J667" i="1"/>
  <c r="P667" i="1" s="1"/>
  <c r="O653" i="1"/>
  <c r="N653" i="1"/>
  <c r="L653" i="1"/>
  <c r="R653" i="1" s="1"/>
  <c r="K653" i="1"/>
  <c r="Q653" i="1" s="1"/>
  <c r="J653" i="1"/>
  <c r="P653" i="1" s="1"/>
  <c r="O687" i="1" l="1"/>
  <c r="N687" i="1"/>
  <c r="L687" i="1"/>
  <c r="R687" i="1" s="1"/>
  <c r="K687" i="1"/>
  <c r="Q687" i="1" s="1"/>
  <c r="J687" i="1"/>
  <c r="P687" i="1" s="1"/>
  <c r="O2478" i="1"/>
  <c r="N2478" i="1"/>
  <c r="L2478" i="1"/>
  <c r="R2478" i="1" s="1"/>
  <c r="K2478" i="1"/>
  <c r="Q2478" i="1" s="1"/>
  <c r="J2478" i="1"/>
  <c r="P2478" i="1" s="1"/>
  <c r="O2477" i="1"/>
  <c r="N2477" i="1"/>
  <c r="L2477" i="1"/>
  <c r="R2477" i="1" s="1"/>
  <c r="K2477" i="1"/>
  <c r="Q2477" i="1" s="1"/>
  <c r="J2477" i="1"/>
  <c r="P2477" i="1" s="1"/>
  <c r="O2476" i="1"/>
  <c r="N2476" i="1"/>
  <c r="L2476" i="1"/>
  <c r="R2476" i="1" s="1"/>
  <c r="K2476" i="1"/>
  <c r="Q2476" i="1" s="1"/>
  <c r="J2476" i="1"/>
  <c r="P2476" i="1" s="1"/>
  <c r="O2475" i="1"/>
  <c r="N2475" i="1"/>
  <c r="L2475" i="1"/>
  <c r="R2475" i="1" s="1"/>
  <c r="K2475" i="1"/>
  <c r="Q2475" i="1" s="1"/>
  <c r="J2475" i="1"/>
  <c r="P2475" i="1" s="1"/>
  <c r="O2878" i="1"/>
  <c r="N2878" i="1"/>
  <c r="L2878" i="1"/>
  <c r="R2878" i="1" s="1"/>
  <c r="K2878" i="1"/>
  <c r="Q2878" i="1" s="1"/>
  <c r="J2878" i="1"/>
  <c r="P2878" i="1" s="1"/>
  <c r="O507" i="1"/>
  <c r="N507" i="1"/>
  <c r="L507" i="1"/>
  <c r="R507" i="1" s="1"/>
  <c r="K507" i="1"/>
  <c r="Q507" i="1" s="1"/>
  <c r="J507" i="1"/>
  <c r="P507" i="1" s="1"/>
  <c r="O450" i="1" l="1"/>
  <c r="N450" i="1"/>
  <c r="L450" i="1"/>
  <c r="R450" i="1" s="1"/>
  <c r="K450" i="1"/>
  <c r="Q450" i="1" s="1"/>
  <c r="J450" i="1"/>
  <c r="P450" i="1" s="1"/>
  <c r="O1309" i="1"/>
  <c r="N1309" i="1"/>
  <c r="L1309" i="1"/>
  <c r="R1309" i="1" s="1"/>
  <c r="K1309" i="1"/>
  <c r="Q1309" i="1" s="1"/>
  <c r="J1309" i="1"/>
  <c r="P1309" i="1" s="1"/>
  <c r="O4762" i="1"/>
  <c r="N4762" i="1"/>
  <c r="L4762" i="1"/>
  <c r="R4762" i="1" s="1"/>
  <c r="K4762" i="1"/>
  <c r="Q4762" i="1" s="1"/>
  <c r="J4762" i="1"/>
  <c r="P4762" i="1" s="1"/>
  <c r="O4758" i="1"/>
  <c r="N4758" i="1"/>
  <c r="L4758" i="1"/>
  <c r="R4758" i="1" s="1"/>
  <c r="K4758" i="1"/>
  <c r="Q4758" i="1" s="1"/>
  <c r="J4758" i="1"/>
  <c r="P4758" i="1" s="1"/>
  <c r="O3116" i="1" l="1"/>
  <c r="N3116" i="1"/>
  <c r="J3116" i="1"/>
  <c r="P3116" i="1" s="1"/>
  <c r="K3116" i="1"/>
  <c r="Q3116" i="1" s="1"/>
  <c r="L3116" i="1"/>
  <c r="R3116" i="1" s="1"/>
  <c r="O2511" i="1" l="1"/>
  <c r="N2511" i="1"/>
  <c r="L2511" i="1"/>
  <c r="R2511" i="1" s="1"/>
  <c r="K2511" i="1"/>
  <c r="Q2511" i="1" s="1"/>
  <c r="J2511" i="1"/>
  <c r="P2511" i="1" s="1"/>
  <c r="O2510" i="1"/>
  <c r="N2510" i="1"/>
  <c r="L2510" i="1"/>
  <c r="R2510" i="1" s="1"/>
  <c r="K2510" i="1"/>
  <c r="Q2510" i="1" s="1"/>
  <c r="J2510" i="1"/>
  <c r="P2510" i="1" s="1"/>
  <c r="O2522" i="1"/>
  <c r="N2522" i="1"/>
  <c r="L2522" i="1"/>
  <c r="R2522" i="1" s="1"/>
  <c r="K2522" i="1"/>
  <c r="Q2522" i="1" s="1"/>
  <c r="J2522" i="1"/>
  <c r="P2522" i="1" s="1"/>
  <c r="O1664" i="1" l="1"/>
  <c r="N1664" i="1"/>
  <c r="L1664" i="1"/>
  <c r="R1664" i="1" s="1"/>
  <c r="K1664" i="1"/>
  <c r="Q1664" i="1" s="1"/>
  <c r="J1664" i="1"/>
  <c r="P1664" i="1" s="1"/>
  <c r="O3138" i="1"/>
  <c r="N3138" i="1"/>
  <c r="L3138" i="1"/>
  <c r="R3138" i="1" s="1"/>
  <c r="K3138" i="1"/>
  <c r="Q3138" i="1" s="1"/>
  <c r="J3138" i="1"/>
  <c r="P3138" i="1" s="1"/>
  <c r="O259" i="1"/>
  <c r="N259" i="1"/>
  <c r="R259" i="1"/>
  <c r="Q259" i="1"/>
  <c r="P259" i="1"/>
  <c r="G173" i="1" l="1"/>
  <c r="G174" i="1"/>
  <c r="O2861" i="1"/>
  <c r="N2861" i="1"/>
  <c r="L2861" i="1"/>
  <c r="R2861" i="1" s="1"/>
  <c r="K2861" i="1"/>
  <c r="Q2861" i="1" s="1"/>
  <c r="J2861" i="1"/>
  <c r="P2861" i="1" s="1"/>
  <c r="O1729" i="1"/>
  <c r="N1729" i="1"/>
  <c r="L1729" i="1"/>
  <c r="R1729" i="1" s="1"/>
  <c r="K1729" i="1"/>
  <c r="Q1729" i="1" s="1"/>
  <c r="J1729" i="1"/>
  <c r="P1729" i="1" s="1"/>
  <c r="O1727" i="1"/>
  <c r="N1727" i="1"/>
  <c r="L1727" i="1"/>
  <c r="R1727" i="1" s="1"/>
  <c r="K1727" i="1"/>
  <c r="Q1727" i="1" s="1"/>
  <c r="J1727" i="1"/>
  <c r="P1727" i="1" s="1"/>
  <c r="O2882" i="1"/>
  <c r="N2882" i="1"/>
  <c r="L2882" i="1"/>
  <c r="R2882" i="1" s="1"/>
  <c r="K2882" i="1"/>
  <c r="Q2882" i="1" s="1"/>
  <c r="J2882" i="1"/>
  <c r="P2882" i="1" s="1"/>
  <c r="O1639" i="1" l="1"/>
  <c r="N1639" i="1"/>
  <c r="L1639" i="1"/>
  <c r="R1639" i="1" s="1"/>
  <c r="K1639" i="1"/>
  <c r="Q1639" i="1" s="1"/>
  <c r="J1639" i="1"/>
  <c r="P1639" i="1" s="1"/>
  <c r="O1638" i="1"/>
  <c r="N1638" i="1"/>
  <c r="L1638" i="1"/>
  <c r="R1638" i="1" s="1"/>
  <c r="K1638" i="1"/>
  <c r="Q1638" i="1" s="1"/>
  <c r="J1638" i="1"/>
  <c r="P1638" i="1" s="1"/>
  <c r="O3164" i="1"/>
  <c r="N3164" i="1"/>
  <c r="L3164" i="1"/>
  <c r="R3164" i="1" s="1"/>
  <c r="K3164" i="1"/>
  <c r="Q3164" i="1" s="1"/>
  <c r="J3164" i="1"/>
  <c r="P3164" i="1" s="1"/>
  <c r="O3163" i="1"/>
  <c r="N3163" i="1"/>
  <c r="L3163" i="1"/>
  <c r="R3163" i="1" s="1"/>
  <c r="K3163" i="1"/>
  <c r="Q3163" i="1" s="1"/>
  <c r="J3163" i="1"/>
  <c r="P3163" i="1" s="1"/>
  <c r="O3162" i="1"/>
  <c r="N3162" i="1"/>
  <c r="L3162" i="1"/>
  <c r="R3162" i="1" s="1"/>
  <c r="K3162" i="1"/>
  <c r="Q3162" i="1" s="1"/>
  <c r="J3162" i="1"/>
  <c r="P3162" i="1" s="1"/>
  <c r="O3161" i="1"/>
  <c r="N3161" i="1"/>
  <c r="L3161" i="1"/>
  <c r="R3161" i="1" s="1"/>
  <c r="K3161" i="1"/>
  <c r="Q3161" i="1" s="1"/>
  <c r="J3161" i="1"/>
  <c r="P3161" i="1" s="1"/>
  <c r="O3050" i="1" l="1"/>
  <c r="N3050" i="1"/>
  <c r="L3050" i="1"/>
  <c r="R3050" i="1" s="1"/>
  <c r="K3050" i="1"/>
  <c r="Q3050" i="1" s="1"/>
  <c r="J3050" i="1"/>
  <c r="P3050" i="1" s="1"/>
  <c r="O2849" i="1"/>
  <c r="N2849" i="1"/>
  <c r="L2849" i="1"/>
  <c r="R2849" i="1" s="1"/>
  <c r="K2849" i="1"/>
  <c r="Q2849" i="1" s="1"/>
  <c r="J2849" i="1"/>
  <c r="P2849" i="1" s="1"/>
  <c r="O2848" i="1"/>
  <c r="N2848" i="1"/>
  <c r="L2848" i="1"/>
  <c r="R2848" i="1" s="1"/>
  <c r="K2848" i="1"/>
  <c r="Q2848" i="1" s="1"/>
  <c r="J2848" i="1"/>
  <c r="P2848" i="1" s="1"/>
  <c r="O2847" i="1"/>
  <c r="N2847" i="1"/>
  <c r="L2847" i="1"/>
  <c r="R2847" i="1" s="1"/>
  <c r="K2847" i="1"/>
  <c r="Q2847" i="1" s="1"/>
  <c r="J2847" i="1"/>
  <c r="P2847" i="1" s="1"/>
  <c r="O85" i="1"/>
  <c r="N85" i="1"/>
  <c r="L85" i="1"/>
  <c r="R85" i="1" s="1"/>
  <c r="K85" i="1"/>
  <c r="Q85" i="1" s="1"/>
  <c r="J85" i="1"/>
  <c r="P85" i="1" s="1"/>
  <c r="G85" i="1"/>
  <c r="N66" i="1"/>
  <c r="G66" i="1"/>
  <c r="O2693" i="1" l="1"/>
  <c r="N2693" i="1"/>
  <c r="L2693" i="1"/>
  <c r="R2693" i="1" s="1"/>
  <c r="K2693" i="1"/>
  <c r="Q2693" i="1" s="1"/>
  <c r="J2693" i="1"/>
  <c r="P2693" i="1" s="1"/>
  <c r="O472" i="1"/>
  <c r="N472" i="1"/>
  <c r="L472" i="1"/>
  <c r="R472" i="1" s="1"/>
  <c r="K472" i="1"/>
  <c r="Q472" i="1" s="1"/>
  <c r="J472" i="1"/>
  <c r="P472" i="1" s="1"/>
  <c r="O4501" i="1" l="1"/>
  <c r="N4501" i="1"/>
  <c r="L4501" i="1"/>
  <c r="R4501" i="1" s="1"/>
  <c r="K4501" i="1"/>
  <c r="Q4501" i="1" s="1"/>
  <c r="J4501" i="1"/>
  <c r="P4501" i="1" s="1"/>
  <c r="O4500" i="1"/>
  <c r="N4500" i="1"/>
  <c r="L4500" i="1"/>
  <c r="R4500" i="1" s="1"/>
  <c r="K4500" i="1"/>
  <c r="Q4500" i="1" s="1"/>
  <c r="J4500" i="1"/>
  <c r="P4500" i="1" s="1"/>
  <c r="O4497" i="1"/>
  <c r="N4497" i="1"/>
  <c r="L4497" i="1"/>
  <c r="R4497" i="1" s="1"/>
  <c r="K4497" i="1"/>
  <c r="Q4497" i="1" s="1"/>
  <c r="J4497" i="1"/>
  <c r="P4497" i="1" s="1"/>
  <c r="O4496" i="1"/>
  <c r="N4496" i="1"/>
  <c r="L4496" i="1"/>
  <c r="R4496" i="1" s="1"/>
  <c r="K4496" i="1"/>
  <c r="Q4496" i="1" s="1"/>
  <c r="J4496" i="1"/>
  <c r="P4496" i="1" s="1"/>
  <c r="O4495" i="1"/>
  <c r="N4495" i="1"/>
  <c r="L4495" i="1"/>
  <c r="R4495" i="1" s="1"/>
  <c r="K4495" i="1"/>
  <c r="Q4495" i="1" s="1"/>
  <c r="J4495" i="1"/>
  <c r="P4495" i="1" s="1"/>
  <c r="O833" i="1" l="1"/>
  <c r="N833" i="1"/>
  <c r="L833" i="1"/>
  <c r="R833" i="1" s="1"/>
  <c r="K833" i="1"/>
  <c r="Q833" i="1" s="1"/>
  <c r="J833" i="1"/>
  <c r="P833" i="1" s="1"/>
  <c r="O622" i="1"/>
  <c r="N622" i="1"/>
  <c r="L622" i="1"/>
  <c r="R622" i="1" s="1"/>
  <c r="K622" i="1"/>
  <c r="Q622" i="1" s="1"/>
  <c r="J622" i="1"/>
  <c r="P622" i="1" s="1"/>
  <c r="O621" i="1"/>
  <c r="N621" i="1"/>
  <c r="L621" i="1"/>
  <c r="R621" i="1" s="1"/>
  <c r="K621" i="1"/>
  <c r="Q621" i="1" s="1"/>
  <c r="J621" i="1"/>
  <c r="P621" i="1" s="1"/>
  <c r="O620" i="1"/>
  <c r="N620" i="1"/>
  <c r="L620" i="1"/>
  <c r="R620" i="1" s="1"/>
  <c r="K620" i="1"/>
  <c r="Q620" i="1" s="1"/>
  <c r="J620" i="1"/>
  <c r="P620" i="1" s="1"/>
  <c r="J861" i="1"/>
  <c r="O517" i="1"/>
  <c r="N517" i="1"/>
  <c r="L517" i="1"/>
  <c r="R517" i="1" s="1"/>
  <c r="K517" i="1"/>
  <c r="Q517" i="1" s="1"/>
  <c r="J517" i="1"/>
  <c r="P517" i="1" s="1"/>
  <c r="O516" i="1"/>
  <c r="N516" i="1"/>
  <c r="L516" i="1"/>
  <c r="R516" i="1" s="1"/>
  <c r="K516" i="1"/>
  <c r="Q516" i="1" s="1"/>
  <c r="J516" i="1"/>
  <c r="P516" i="1" s="1"/>
  <c r="O515" i="1"/>
  <c r="N515" i="1"/>
  <c r="L515" i="1"/>
  <c r="R515" i="1" s="1"/>
  <c r="K515" i="1"/>
  <c r="Q515" i="1" s="1"/>
  <c r="J515" i="1"/>
  <c r="P515" i="1" s="1"/>
  <c r="O2969" i="1"/>
  <c r="N2969" i="1"/>
  <c r="L2969" i="1"/>
  <c r="R2969" i="1" s="1"/>
  <c r="K2969" i="1"/>
  <c r="Q2969" i="1" s="1"/>
  <c r="J2969" i="1"/>
  <c r="P2969" i="1" s="1"/>
  <c r="O69" i="1"/>
  <c r="N69" i="1"/>
  <c r="L69" i="1"/>
  <c r="R69" i="1" s="1"/>
  <c r="K69" i="1"/>
  <c r="Q69" i="1" s="1"/>
  <c r="J69" i="1"/>
  <c r="P69" i="1" s="1"/>
  <c r="G69" i="1"/>
  <c r="O1623" i="1" l="1"/>
  <c r="N1623" i="1"/>
  <c r="L1623" i="1"/>
  <c r="R1623" i="1" s="1"/>
  <c r="K1623" i="1"/>
  <c r="Q1623" i="1" s="1"/>
  <c r="J1623" i="1"/>
  <c r="P1623" i="1" s="1"/>
  <c r="O2985" i="1"/>
  <c r="N2985" i="1"/>
  <c r="L2985" i="1"/>
  <c r="R2985" i="1" s="1"/>
  <c r="K2985" i="1"/>
  <c r="Q2985" i="1" s="1"/>
  <c r="J2985" i="1"/>
  <c r="P2985" i="1" s="1"/>
  <c r="O2984" i="1"/>
  <c r="N2984" i="1"/>
  <c r="L2984" i="1"/>
  <c r="R2984" i="1" s="1"/>
  <c r="K2984" i="1"/>
  <c r="Q2984" i="1" s="1"/>
  <c r="J2984" i="1"/>
  <c r="P2984" i="1" s="1"/>
  <c r="R3105" i="1"/>
  <c r="R3107" i="1"/>
  <c r="R3108" i="1"/>
  <c r="R3111" i="1"/>
  <c r="R3112" i="1"/>
  <c r="R3113" i="1"/>
  <c r="R3114" i="1"/>
  <c r="Q3105" i="1"/>
  <c r="Q3107" i="1"/>
  <c r="Q3108" i="1"/>
  <c r="Q3111" i="1"/>
  <c r="Q3112" i="1"/>
  <c r="Q3113" i="1"/>
  <c r="Q3114" i="1"/>
  <c r="P3105" i="1"/>
  <c r="P3107" i="1"/>
  <c r="P3108" i="1"/>
  <c r="P3111" i="1"/>
  <c r="P3112" i="1"/>
  <c r="P3113" i="1"/>
  <c r="P3114" i="1"/>
  <c r="O3105" i="1"/>
  <c r="O3107" i="1"/>
  <c r="O3108" i="1"/>
  <c r="O3111" i="1"/>
  <c r="O3112" i="1"/>
  <c r="O3113" i="1"/>
  <c r="O3114" i="1"/>
  <c r="R3104" i="1"/>
  <c r="Q3104" i="1"/>
  <c r="P3104" i="1"/>
  <c r="O3104" i="1"/>
  <c r="N3105" i="1"/>
  <c r="N3107" i="1"/>
  <c r="N3108" i="1"/>
  <c r="N3111" i="1"/>
  <c r="N3112" i="1"/>
  <c r="N3113" i="1"/>
  <c r="N3114" i="1"/>
  <c r="N3104" i="1"/>
  <c r="O545" i="1"/>
  <c r="N545" i="1"/>
  <c r="L545" i="1"/>
  <c r="R545" i="1" s="1"/>
  <c r="K545" i="1"/>
  <c r="Q545" i="1" s="1"/>
  <c r="J545" i="1"/>
  <c r="P545" i="1" s="1"/>
  <c r="O2649" i="1"/>
  <c r="N2649" i="1"/>
  <c r="L2649" i="1"/>
  <c r="R2649" i="1" s="1"/>
  <c r="K2649" i="1"/>
  <c r="Q2649" i="1" s="1"/>
  <c r="J2649" i="1"/>
  <c r="P2649" i="1" s="1"/>
  <c r="O1574" i="1"/>
  <c r="N1574" i="1"/>
  <c r="L1574" i="1"/>
  <c r="R1574" i="1" s="1"/>
  <c r="K1574" i="1"/>
  <c r="Q1574" i="1" s="1"/>
  <c r="J1574" i="1"/>
  <c r="P1574" i="1" s="1"/>
  <c r="O1556" i="1"/>
  <c r="N1556" i="1"/>
  <c r="L1556" i="1"/>
  <c r="R1556" i="1" s="1"/>
  <c r="K1556" i="1"/>
  <c r="Q1556" i="1" s="1"/>
  <c r="J1556" i="1"/>
  <c r="P1556" i="1" s="1"/>
  <c r="O1582" i="1"/>
  <c r="N1582" i="1"/>
  <c r="L1582" i="1"/>
  <c r="R1582" i="1" s="1"/>
  <c r="K1582" i="1"/>
  <c r="Q1582" i="1" s="1"/>
  <c r="J1582" i="1"/>
  <c r="P1582" i="1" s="1"/>
  <c r="O1589" i="1"/>
  <c r="N1589" i="1"/>
  <c r="L1589" i="1"/>
  <c r="R1589" i="1" s="1"/>
  <c r="K1589" i="1"/>
  <c r="Q1589" i="1" s="1"/>
  <c r="J1589" i="1"/>
  <c r="P1589" i="1" s="1"/>
  <c r="O1592" i="1"/>
  <c r="N1592" i="1"/>
  <c r="L1592" i="1"/>
  <c r="R1592" i="1" s="1"/>
  <c r="K1592" i="1"/>
  <c r="Q1592" i="1" s="1"/>
  <c r="J1592" i="1"/>
  <c r="P1592" i="1" s="1"/>
  <c r="O1599" i="1"/>
  <c r="N1599" i="1"/>
  <c r="L1599" i="1"/>
  <c r="R1599" i="1" s="1"/>
  <c r="K1599" i="1"/>
  <c r="Q1599" i="1" s="1"/>
  <c r="J1599" i="1"/>
  <c r="P1599" i="1" s="1"/>
  <c r="O1597" i="1"/>
  <c r="N1597" i="1"/>
  <c r="L1597" i="1"/>
  <c r="R1597" i="1" s="1"/>
  <c r="K1597" i="1"/>
  <c r="Q1597" i="1" s="1"/>
  <c r="J1597" i="1"/>
  <c r="P1597" i="1" s="1"/>
  <c r="O1596" i="1"/>
  <c r="N1596" i="1"/>
  <c r="L1596" i="1"/>
  <c r="R1596" i="1" s="1"/>
  <c r="K1596" i="1"/>
  <c r="Q1596" i="1" s="1"/>
  <c r="J1596" i="1"/>
  <c r="P1596" i="1" s="1"/>
  <c r="O1409" i="1"/>
  <c r="N1409" i="1"/>
  <c r="L1409" i="1"/>
  <c r="R1409" i="1" s="1"/>
  <c r="K1409" i="1"/>
  <c r="Q1409" i="1" s="1"/>
  <c r="J1409" i="1"/>
  <c r="P1409" i="1" s="1"/>
  <c r="O1322" i="1"/>
  <c r="N1322" i="1"/>
  <c r="L1322" i="1"/>
  <c r="R1322" i="1" s="1"/>
  <c r="K1322" i="1"/>
  <c r="Q1322" i="1" s="1"/>
  <c r="J1322" i="1"/>
  <c r="P1322" i="1" s="1"/>
  <c r="O1320" i="1"/>
  <c r="N1320" i="1"/>
  <c r="L1320" i="1"/>
  <c r="R1320" i="1" s="1"/>
  <c r="K1320" i="1"/>
  <c r="Q1320" i="1" s="1"/>
  <c r="J1320" i="1"/>
  <c r="P1320" i="1" s="1"/>
  <c r="O1319" i="1"/>
  <c r="N1319" i="1"/>
  <c r="L1319" i="1"/>
  <c r="R1319" i="1" s="1"/>
  <c r="K1319" i="1"/>
  <c r="Q1319" i="1" s="1"/>
  <c r="J1319" i="1"/>
  <c r="P1319" i="1" s="1"/>
  <c r="O2662" i="1"/>
  <c r="N2662" i="1"/>
  <c r="L2662" i="1"/>
  <c r="R2662" i="1" s="1"/>
  <c r="K2662" i="1"/>
  <c r="Q2662" i="1" s="1"/>
  <c r="J2662" i="1"/>
  <c r="P2662" i="1" s="1"/>
  <c r="O740" i="1"/>
  <c r="N740" i="1"/>
  <c r="L740" i="1"/>
  <c r="R740" i="1" s="1"/>
  <c r="K740" i="1"/>
  <c r="Q740" i="1" s="1"/>
  <c r="J740" i="1"/>
  <c r="P740" i="1" s="1"/>
  <c r="O3178" i="1"/>
  <c r="N3178" i="1"/>
  <c r="L3178" i="1"/>
  <c r="R3178" i="1" s="1"/>
  <c r="K3178" i="1"/>
  <c r="Q3178" i="1" s="1"/>
  <c r="J3178" i="1"/>
  <c r="P3178" i="1" s="1"/>
  <c r="O897" i="1"/>
  <c r="N897" i="1"/>
  <c r="L897" i="1"/>
  <c r="R897" i="1" s="1"/>
  <c r="K897" i="1"/>
  <c r="Q897" i="1" s="1"/>
  <c r="J897" i="1"/>
  <c r="P897" i="1" s="1"/>
  <c r="O4580" i="1" l="1"/>
  <c r="N4580" i="1"/>
  <c r="L4580" i="1"/>
  <c r="R4580" i="1" s="1"/>
  <c r="K4580" i="1"/>
  <c r="Q4580" i="1" s="1"/>
  <c r="J4580" i="1"/>
  <c r="P4580" i="1" s="1"/>
  <c r="O4579" i="1"/>
  <c r="N4579" i="1"/>
  <c r="L4579" i="1"/>
  <c r="R4579" i="1" s="1"/>
  <c r="K4579" i="1"/>
  <c r="Q4579" i="1" s="1"/>
  <c r="J4579" i="1"/>
  <c r="P4579" i="1" s="1"/>
  <c r="O4578" i="1"/>
  <c r="N4578" i="1"/>
  <c r="L4578" i="1"/>
  <c r="R4578" i="1" s="1"/>
  <c r="K4578" i="1"/>
  <c r="Q4578" i="1" s="1"/>
  <c r="J4578" i="1"/>
  <c r="P4578" i="1" s="1"/>
  <c r="O4577" i="1"/>
  <c r="N4577" i="1"/>
  <c r="L4577" i="1"/>
  <c r="R4577" i="1" s="1"/>
  <c r="K4577" i="1"/>
  <c r="Q4577" i="1" s="1"/>
  <c r="J4577" i="1"/>
  <c r="P4577" i="1" s="1"/>
  <c r="O4576" i="1"/>
  <c r="N4576" i="1"/>
  <c r="L4576" i="1"/>
  <c r="R4576" i="1" s="1"/>
  <c r="K4576" i="1"/>
  <c r="Q4576" i="1" s="1"/>
  <c r="J4576" i="1"/>
  <c r="P4576" i="1" s="1"/>
  <c r="O4575" i="1"/>
  <c r="N4575" i="1"/>
  <c r="L4575" i="1"/>
  <c r="R4575" i="1" s="1"/>
  <c r="K4575" i="1"/>
  <c r="Q4575" i="1" s="1"/>
  <c r="J4575" i="1"/>
  <c r="P4575" i="1" s="1"/>
  <c r="O2854" i="1"/>
  <c r="N2854" i="1"/>
  <c r="L2854" i="1"/>
  <c r="R2854" i="1" s="1"/>
  <c r="K2854" i="1"/>
  <c r="Q2854" i="1" s="1"/>
  <c r="J2854" i="1"/>
  <c r="P2854" i="1" s="1"/>
  <c r="O2860" i="1"/>
  <c r="N2860" i="1"/>
  <c r="L2860" i="1"/>
  <c r="R2860" i="1" s="1"/>
  <c r="K2860" i="1"/>
  <c r="Q2860" i="1" s="1"/>
  <c r="J2860" i="1"/>
  <c r="P2860" i="1" s="1"/>
  <c r="O2859" i="1"/>
  <c r="N2859" i="1"/>
  <c r="L2859" i="1"/>
  <c r="R2859" i="1" s="1"/>
  <c r="K2859" i="1"/>
  <c r="Q2859" i="1" s="1"/>
  <c r="J2859" i="1"/>
  <c r="P2859" i="1" s="1"/>
  <c r="O4486" i="1"/>
  <c r="N4486" i="1"/>
  <c r="L4486" i="1"/>
  <c r="R4486" i="1" s="1"/>
  <c r="K4486" i="1"/>
  <c r="Q4486" i="1" s="1"/>
  <c r="J4486" i="1"/>
  <c r="P4486" i="1" s="1"/>
  <c r="O2887" i="1"/>
  <c r="N2887" i="1"/>
  <c r="L2887" i="1"/>
  <c r="R2887" i="1" s="1"/>
  <c r="K2887" i="1"/>
  <c r="Q2887" i="1" s="1"/>
  <c r="J2887" i="1"/>
  <c r="P2887" i="1" s="1"/>
  <c r="O2883" i="1"/>
  <c r="N2883" i="1"/>
  <c r="L2883" i="1"/>
  <c r="R2883" i="1" s="1"/>
  <c r="K2883" i="1"/>
  <c r="Q2883" i="1" s="1"/>
  <c r="J2883" i="1"/>
  <c r="P2883" i="1" s="1"/>
  <c r="O2862" i="1" l="1"/>
  <c r="N2862" i="1"/>
  <c r="L2862" i="1"/>
  <c r="R2862" i="1" s="1"/>
  <c r="K2862" i="1"/>
  <c r="Q2862" i="1" s="1"/>
  <c r="J2862" i="1"/>
  <c r="P2862" i="1" s="1"/>
  <c r="O848" i="1"/>
  <c r="N848" i="1"/>
  <c r="L848" i="1"/>
  <c r="R848" i="1" s="1"/>
  <c r="K848" i="1"/>
  <c r="Q848" i="1" s="1"/>
  <c r="J848" i="1"/>
  <c r="P848" i="1" s="1"/>
  <c r="O3157" i="1" l="1"/>
  <c r="N3157" i="1"/>
  <c r="L3157" i="1"/>
  <c r="R3157" i="1" s="1"/>
  <c r="K3157" i="1"/>
  <c r="Q3157" i="1" s="1"/>
  <c r="J3157" i="1"/>
  <c r="P3157" i="1" s="1"/>
  <c r="O4583" i="1"/>
  <c r="N4583" i="1"/>
  <c r="L4583" i="1"/>
  <c r="R4583" i="1" s="1"/>
  <c r="K4583" i="1"/>
  <c r="Q4583" i="1" s="1"/>
  <c r="J4583" i="1"/>
  <c r="P4583" i="1" s="1"/>
  <c r="O4582" i="1"/>
  <c r="N4582" i="1"/>
  <c r="L4582" i="1"/>
  <c r="R4582" i="1" s="1"/>
  <c r="K4582" i="1"/>
  <c r="Q4582" i="1" s="1"/>
  <c r="J4582" i="1"/>
  <c r="P4582" i="1" s="1"/>
  <c r="O1772" i="1"/>
  <c r="N1772" i="1"/>
  <c r="L1772" i="1"/>
  <c r="R1772" i="1" s="1"/>
  <c r="K1772" i="1"/>
  <c r="Q1772" i="1" s="1"/>
  <c r="J1772" i="1"/>
  <c r="P1772" i="1" s="1"/>
  <c r="O1767" i="1"/>
  <c r="N1767" i="1"/>
  <c r="L1767" i="1"/>
  <c r="R1767" i="1" s="1"/>
  <c r="K1767" i="1"/>
  <c r="Q1767" i="1" s="1"/>
  <c r="J1767" i="1"/>
  <c r="P1767" i="1" s="1"/>
  <c r="O1766" i="1"/>
  <c r="N1766" i="1"/>
  <c r="L1766" i="1"/>
  <c r="R1766" i="1" s="1"/>
  <c r="K1766" i="1"/>
  <c r="Q1766" i="1" s="1"/>
  <c r="J1766" i="1"/>
  <c r="P1766" i="1" s="1"/>
  <c r="O1765" i="1"/>
  <c r="N1765" i="1"/>
  <c r="L1765" i="1"/>
  <c r="R1765" i="1" s="1"/>
  <c r="K1765" i="1"/>
  <c r="Q1765" i="1" s="1"/>
  <c r="J1765" i="1"/>
  <c r="P1765" i="1" s="1"/>
  <c r="O1593" i="1"/>
  <c r="N1593" i="1"/>
  <c r="L1593" i="1"/>
  <c r="R1593" i="1" s="1"/>
  <c r="K1593" i="1"/>
  <c r="Q1593" i="1" s="1"/>
  <c r="J1593" i="1"/>
  <c r="P1593" i="1" s="1"/>
  <c r="O1587" i="1"/>
  <c r="N1587" i="1"/>
  <c r="L1587" i="1"/>
  <c r="R1587" i="1" s="1"/>
  <c r="K1587" i="1"/>
  <c r="Q1587" i="1" s="1"/>
  <c r="J1587" i="1"/>
  <c r="P1587" i="1" s="1"/>
  <c r="O1586" i="1"/>
  <c r="N1586" i="1"/>
  <c r="L1586" i="1"/>
  <c r="R1586" i="1" s="1"/>
  <c r="K1586" i="1"/>
  <c r="Q1586" i="1" s="1"/>
  <c r="J1586" i="1"/>
  <c r="P1586" i="1" s="1"/>
  <c r="O1585" i="1"/>
  <c r="N1585" i="1"/>
  <c r="L1585" i="1"/>
  <c r="R1585" i="1" s="1"/>
  <c r="K1585" i="1"/>
  <c r="Q1585" i="1" s="1"/>
  <c r="J1585" i="1"/>
  <c r="P1585" i="1" s="1"/>
  <c r="O1584" i="1"/>
  <c r="N1584" i="1"/>
  <c r="L1584" i="1"/>
  <c r="R1584" i="1" s="1"/>
  <c r="K1584" i="1"/>
  <c r="Q1584" i="1" s="1"/>
  <c r="J1584" i="1"/>
  <c r="P1584" i="1" s="1"/>
  <c r="O1583" i="1"/>
  <c r="N1583" i="1"/>
  <c r="L1583" i="1"/>
  <c r="R1583" i="1" s="1"/>
  <c r="K1583" i="1"/>
  <c r="Q1583" i="1" s="1"/>
  <c r="J1583" i="1"/>
  <c r="P1583" i="1" s="1"/>
  <c r="O1588" i="1" l="1"/>
  <c r="N1588" i="1"/>
  <c r="L1588" i="1"/>
  <c r="R1588" i="1" s="1"/>
  <c r="K1588" i="1"/>
  <c r="Q1588" i="1" s="1"/>
  <c r="J1588" i="1"/>
  <c r="P1588" i="1" s="1"/>
  <c r="O1421" i="1" l="1"/>
  <c r="N1421" i="1"/>
  <c r="L1421" i="1"/>
  <c r="R1421" i="1" s="1"/>
  <c r="K1421" i="1"/>
  <c r="Q1421" i="1" s="1"/>
  <c r="J1421" i="1"/>
  <c r="P1421" i="1" s="1"/>
  <c r="O1420" i="1"/>
  <c r="N1420" i="1"/>
  <c r="L1420" i="1"/>
  <c r="R1420" i="1" s="1"/>
  <c r="K1420" i="1"/>
  <c r="Q1420" i="1" s="1"/>
  <c r="J1420" i="1"/>
  <c r="P1420" i="1" s="1"/>
  <c r="O1419" i="1"/>
  <c r="N1419" i="1"/>
  <c r="L1419" i="1"/>
  <c r="R1419" i="1" s="1"/>
  <c r="K1419" i="1"/>
  <c r="Q1419" i="1" s="1"/>
  <c r="J1419" i="1"/>
  <c r="P1419" i="1" s="1"/>
  <c r="O1598" i="1"/>
  <c r="N1598" i="1"/>
  <c r="L1598" i="1"/>
  <c r="R1598" i="1" s="1"/>
  <c r="K1598" i="1"/>
  <c r="Q1598" i="1" s="1"/>
  <c r="J1598" i="1"/>
  <c r="P1598" i="1" s="1"/>
  <c r="O1487" i="1"/>
  <c r="N1487" i="1"/>
  <c r="L1487" i="1"/>
  <c r="R1487" i="1" s="1"/>
  <c r="K1487" i="1"/>
  <c r="Q1487" i="1" s="1"/>
  <c r="J1487" i="1"/>
  <c r="P1487" i="1" s="1"/>
  <c r="O1485" i="1"/>
  <c r="N1485" i="1"/>
  <c r="L1485" i="1"/>
  <c r="R1485" i="1" s="1"/>
  <c r="K1485" i="1"/>
  <c r="Q1485" i="1" s="1"/>
  <c r="J1485" i="1"/>
  <c r="P1485" i="1" s="1"/>
  <c r="O1407" i="1" l="1"/>
  <c r="N1407" i="1"/>
  <c r="L1407" i="1"/>
  <c r="R1407" i="1" s="1"/>
  <c r="K1407" i="1"/>
  <c r="Q1407" i="1" s="1"/>
  <c r="J1407" i="1"/>
  <c r="P1407" i="1" s="1"/>
  <c r="O1401" i="1"/>
  <c r="N1401" i="1"/>
  <c r="L1401" i="1"/>
  <c r="R1401" i="1" s="1"/>
  <c r="K1401" i="1"/>
  <c r="Q1401" i="1" s="1"/>
  <c r="J1401" i="1"/>
  <c r="P1401" i="1" s="1"/>
  <c r="O714" i="1"/>
  <c r="N714" i="1"/>
  <c r="L714" i="1"/>
  <c r="R714" i="1" s="1"/>
  <c r="K714" i="1"/>
  <c r="Q714" i="1" s="1"/>
  <c r="J714" i="1"/>
  <c r="P714" i="1" s="1"/>
  <c r="J1699" i="1"/>
  <c r="O1416" i="1"/>
  <c r="N1416" i="1"/>
  <c r="L1416" i="1"/>
  <c r="R1416" i="1" s="1"/>
  <c r="K1416" i="1"/>
  <c r="Q1416" i="1" s="1"/>
  <c r="J1416" i="1"/>
  <c r="P1416" i="1" s="1"/>
  <c r="O1415" i="1"/>
  <c r="N1415" i="1"/>
  <c r="L1415" i="1"/>
  <c r="R1415" i="1" s="1"/>
  <c r="K1415" i="1"/>
  <c r="Q1415" i="1" s="1"/>
  <c r="J1415" i="1"/>
  <c r="P1415" i="1" s="1"/>
  <c r="O1414" i="1"/>
  <c r="N1414" i="1"/>
  <c r="L1414" i="1"/>
  <c r="R1414" i="1" s="1"/>
  <c r="K1414" i="1"/>
  <c r="Q1414" i="1" s="1"/>
  <c r="J1414" i="1"/>
  <c r="P1414" i="1" s="1"/>
  <c r="O4022" i="1"/>
  <c r="N4022" i="1"/>
  <c r="L4022" i="1"/>
  <c r="R4022" i="1" s="1"/>
  <c r="K4022" i="1"/>
  <c r="Q4022" i="1" s="1"/>
  <c r="J4022" i="1"/>
  <c r="P4022" i="1" s="1"/>
  <c r="O3212" i="1"/>
  <c r="N3212" i="1"/>
  <c r="L3212" i="1"/>
  <c r="R3212" i="1" s="1"/>
  <c r="K3212" i="1"/>
  <c r="Q3212" i="1" s="1"/>
  <c r="J3212" i="1"/>
  <c r="P3212" i="1" s="1"/>
  <c r="O4594" i="1" l="1"/>
  <c r="N4594" i="1"/>
  <c r="L4594" i="1"/>
  <c r="R4594" i="1" s="1"/>
  <c r="K4594" i="1"/>
  <c r="Q4594" i="1" s="1"/>
  <c r="J4594" i="1"/>
  <c r="P4594" i="1" s="1"/>
  <c r="O4593" i="1"/>
  <c r="N4593" i="1"/>
  <c r="L4593" i="1"/>
  <c r="R4593" i="1" s="1"/>
  <c r="K4593" i="1"/>
  <c r="Q4593" i="1" s="1"/>
  <c r="J4593" i="1"/>
  <c r="P4593" i="1" s="1"/>
  <c r="O4592" i="1"/>
  <c r="N4592" i="1"/>
  <c r="L4592" i="1"/>
  <c r="R4592" i="1" s="1"/>
  <c r="K4592" i="1"/>
  <c r="Q4592" i="1" s="1"/>
  <c r="J4592" i="1"/>
  <c r="P4592" i="1" s="1"/>
  <c r="O4591" i="1"/>
  <c r="N4591" i="1"/>
  <c r="L4591" i="1"/>
  <c r="R4591" i="1" s="1"/>
  <c r="K4591" i="1"/>
  <c r="Q4591" i="1" s="1"/>
  <c r="J4591" i="1"/>
  <c r="P4591" i="1" s="1"/>
  <c r="O4590" i="1"/>
  <c r="N4590" i="1"/>
  <c r="L4590" i="1"/>
  <c r="R4590" i="1" s="1"/>
  <c r="K4590" i="1"/>
  <c r="Q4590" i="1" s="1"/>
  <c r="J4590" i="1"/>
  <c r="P4590" i="1" s="1"/>
  <c r="O4589" i="1"/>
  <c r="N4589" i="1"/>
  <c r="L4589" i="1"/>
  <c r="R4589" i="1" s="1"/>
  <c r="K4589" i="1"/>
  <c r="Q4589" i="1" s="1"/>
  <c r="J4589" i="1"/>
  <c r="P4589" i="1" s="1"/>
  <c r="O4588" i="1"/>
  <c r="N4588" i="1"/>
  <c r="L4588" i="1"/>
  <c r="R4588" i="1" s="1"/>
  <c r="K4588" i="1"/>
  <c r="Q4588" i="1" s="1"/>
  <c r="J4588" i="1"/>
  <c r="P4588" i="1" s="1"/>
  <c r="O4587" i="1"/>
  <c r="N4587" i="1"/>
  <c r="L4587" i="1"/>
  <c r="R4587" i="1" s="1"/>
  <c r="K4587" i="1"/>
  <c r="Q4587" i="1" s="1"/>
  <c r="J4587" i="1"/>
  <c r="P4587" i="1" s="1"/>
  <c r="O808" i="1" l="1"/>
  <c r="N808" i="1"/>
  <c r="L808" i="1"/>
  <c r="R808" i="1" s="1"/>
  <c r="K808" i="1"/>
  <c r="Q808" i="1" s="1"/>
  <c r="J808" i="1"/>
  <c r="P808" i="1" s="1"/>
  <c r="O4574" i="1"/>
  <c r="N4574" i="1"/>
  <c r="L4574" i="1"/>
  <c r="R4574" i="1" s="1"/>
  <c r="K4574" i="1"/>
  <c r="Q4574" i="1" s="1"/>
  <c r="J4574" i="1"/>
  <c r="P4574" i="1" s="1"/>
  <c r="O656" i="1" l="1"/>
  <c r="N656" i="1"/>
  <c r="L656" i="1"/>
  <c r="R656" i="1" s="1"/>
  <c r="K656" i="1"/>
  <c r="Q656" i="1" s="1"/>
  <c r="J656" i="1"/>
  <c r="P656" i="1" s="1"/>
  <c r="L3158" i="1"/>
  <c r="R3158" i="1" s="1"/>
  <c r="L3159" i="1"/>
  <c r="R3159" i="1" s="1"/>
  <c r="L3160" i="1"/>
  <c r="R3160" i="1" s="1"/>
  <c r="K3158" i="1"/>
  <c r="Q3158" i="1" s="1"/>
  <c r="K3159" i="1"/>
  <c r="Q3159" i="1" s="1"/>
  <c r="K3160" i="1"/>
  <c r="Q3160" i="1" s="1"/>
  <c r="J3158" i="1"/>
  <c r="P3158" i="1" s="1"/>
  <c r="J3159" i="1"/>
  <c r="P3159" i="1" s="1"/>
  <c r="J3160" i="1"/>
  <c r="P3160" i="1" s="1"/>
  <c r="O3155" i="1"/>
  <c r="O3156" i="1"/>
  <c r="O3158" i="1"/>
  <c r="O3159" i="1"/>
  <c r="O3160" i="1"/>
  <c r="N3158" i="1"/>
  <c r="N3160" i="1"/>
  <c r="N3159" i="1"/>
  <c r="J305" i="1"/>
  <c r="P305" i="1" s="1"/>
  <c r="K305" i="1"/>
  <c r="Q305" i="1" s="1"/>
  <c r="L305" i="1"/>
  <c r="R305" i="1" s="1"/>
  <c r="N305" i="1"/>
  <c r="O305" i="1"/>
  <c r="O3425" i="1"/>
  <c r="N3425" i="1"/>
  <c r="L3425" i="1"/>
  <c r="R3425" i="1" s="1"/>
  <c r="K3425" i="1"/>
  <c r="Q3425" i="1" s="1"/>
  <c r="J3425" i="1"/>
  <c r="P3425" i="1" s="1"/>
  <c r="O2898" i="1"/>
  <c r="N2898" i="1"/>
  <c r="L2898" i="1"/>
  <c r="R2898" i="1" s="1"/>
  <c r="K2898" i="1"/>
  <c r="Q2898" i="1" s="1"/>
  <c r="J2898" i="1"/>
  <c r="P2898" i="1" s="1"/>
  <c r="O920" i="1"/>
  <c r="N920" i="1"/>
  <c r="L920" i="1"/>
  <c r="R920" i="1" s="1"/>
  <c r="K920" i="1"/>
  <c r="Q920" i="1" s="1"/>
  <c r="J920" i="1"/>
  <c r="P920" i="1" s="1"/>
  <c r="O2800" i="1" l="1"/>
  <c r="N2800" i="1"/>
  <c r="L2800" i="1"/>
  <c r="R2800" i="1" s="1"/>
  <c r="K2800" i="1"/>
  <c r="Q2800" i="1" s="1"/>
  <c r="J2800" i="1"/>
  <c r="P2800" i="1" s="1"/>
  <c r="O939" i="1"/>
  <c r="N939" i="1"/>
  <c r="L939" i="1"/>
  <c r="R939" i="1" s="1"/>
  <c r="K939" i="1"/>
  <c r="Q939" i="1" s="1"/>
  <c r="J939" i="1"/>
  <c r="P939" i="1" s="1"/>
  <c r="O2543" i="1"/>
  <c r="N2543" i="1"/>
  <c r="L2543" i="1"/>
  <c r="R2543" i="1" s="1"/>
  <c r="K2543" i="1"/>
  <c r="Q2543" i="1" s="1"/>
  <c r="J2543" i="1"/>
  <c r="P2543" i="1" s="1"/>
  <c r="O327" i="1"/>
  <c r="N327" i="1"/>
  <c r="L327" i="1"/>
  <c r="R327" i="1" s="1"/>
  <c r="K327" i="1"/>
  <c r="Q327" i="1" s="1"/>
  <c r="J327" i="1"/>
  <c r="P327" i="1" s="1"/>
  <c r="O326" i="1"/>
  <c r="N326" i="1"/>
  <c r="L326" i="1"/>
  <c r="R326" i="1" s="1"/>
  <c r="K326" i="1"/>
  <c r="Q326" i="1" s="1"/>
  <c r="J326" i="1"/>
  <c r="P326" i="1" s="1"/>
  <c r="O325" i="1"/>
  <c r="N325" i="1"/>
  <c r="L325" i="1"/>
  <c r="R325" i="1" s="1"/>
  <c r="K325" i="1"/>
  <c r="Q325" i="1" s="1"/>
  <c r="J325" i="1"/>
  <c r="P325" i="1" s="1"/>
  <c r="O324" i="1"/>
  <c r="N324" i="1"/>
  <c r="L324" i="1"/>
  <c r="R324" i="1" s="1"/>
  <c r="K324" i="1"/>
  <c r="Q324" i="1" s="1"/>
  <c r="J324" i="1"/>
  <c r="P324" i="1" s="1"/>
  <c r="O323" i="1"/>
  <c r="N323" i="1"/>
  <c r="L323" i="1"/>
  <c r="R323" i="1" s="1"/>
  <c r="K323" i="1"/>
  <c r="Q323" i="1" s="1"/>
  <c r="J323" i="1"/>
  <c r="P323" i="1" s="1"/>
  <c r="O322" i="1"/>
  <c r="N322" i="1"/>
  <c r="L322" i="1"/>
  <c r="R322" i="1" s="1"/>
  <c r="K322" i="1"/>
  <c r="Q322" i="1" s="1"/>
  <c r="J322" i="1"/>
  <c r="P322" i="1" s="1"/>
  <c r="O315" i="1" l="1"/>
  <c r="N315" i="1"/>
  <c r="L315" i="1"/>
  <c r="R315" i="1" s="1"/>
  <c r="K315" i="1"/>
  <c r="Q315" i="1" s="1"/>
  <c r="J315" i="1"/>
  <c r="P315" i="1" s="1"/>
  <c r="O2724" i="1"/>
  <c r="N2724" i="1"/>
  <c r="L2724" i="1"/>
  <c r="R2724" i="1" s="1"/>
  <c r="K2724" i="1"/>
  <c r="Q2724" i="1" s="1"/>
  <c r="J2724" i="1"/>
  <c r="P2724" i="1" s="1"/>
  <c r="O2885" i="1"/>
  <c r="N2885" i="1"/>
  <c r="L2885" i="1"/>
  <c r="R2885" i="1" s="1"/>
  <c r="K2885" i="1"/>
  <c r="Q2885" i="1" s="1"/>
  <c r="J2885" i="1"/>
  <c r="P2885" i="1" s="1"/>
  <c r="O2884" i="1"/>
  <c r="N2884" i="1"/>
  <c r="L2884" i="1"/>
  <c r="R2884" i="1" s="1"/>
  <c r="K2884" i="1"/>
  <c r="Q2884" i="1" s="1"/>
  <c r="J2884" i="1"/>
  <c r="P2884" i="1" s="1"/>
  <c r="O3043" i="1"/>
  <c r="N3043" i="1"/>
  <c r="L3043" i="1"/>
  <c r="R3043" i="1" s="1"/>
  <c r="K3043" i="1"/>
  <c r="Q3043" i="1" s="1"/>
  <c r="J3043" i="1"/>
  <c r="P3043" i="1" s="1"/>
  <c r="O3267" i="1"/>
  <c r="N3267" i="1"/>
  <c r="L3267" i="1"/>
  <c r="R3267" i="1" s="1"/>
  <c r="K3267" i="1"/>
  <c r="Q3267" i="1" s="1"/>
  <c r="J3267" i="1"/>
  <c r="P3267" i="1" s="1"/>
  <c r="O661" i="1" l="1"/>
  <c r="N661" i="1"/>
  <c r="L661" i="1"/>
  <c r="R661" i="1" s="1"/>
  <c r="K661" i="1"/>
  <c r="Q661" i="1" s="1"/>
  <c r="J661" i="1"/>
  <c r="P661" i="1" s="1"/>
  <c r="G4763" i="1"/>
  <c r="O4763" i="1"/>
  <c r="N4763" i="1"/>
  <c r="L4763" i="1"/>
  <c r="R4763" i="1" s="1"/>
  <c r="K4763" i="1"/>
  <c r="Q4763" i="1" s="1"/>
  <c r="J4763" i="1"/>
  <c r="P4763" i="1" s="1"/>
  <c r="O3452" i="1"/>
  <c r="N3452" i="1"/>
  <c r="L3452" i="1"/>
  <c r="R3452" i="1" s="1"/>
  <c r="K3452" i="1"/>
  <c r="Q3452" i="1" s="1"/>
  <c r="J3452" i="1"/>
  <c r="P3452" i="1" s="1"/>
  <c r="O3451" i="1"/>
  <c r="N3451" i="1"/>
  <c r="L3451" i="1"/>
  <c r="R3451" i="1" s="1"/>
  <c r="K3451" i="1"/>
  <c r="Q3451" i="1" s="1"/>
  <c r="J3451" i="1"/>
  <c r="P3451" i="1" s="1"/>
  <c r="O3371" i="1"/>
  <c r="N3371" i="1"/>
  <c r="L3371" i="1"/>
  <c r="R3371" i="1" s="1"/>
  <c r="K3371" i="1"/>
  <c r="Q3371" i="1" s="1"/>
  <c r="J3371" i="1"/>
  <c r="P3371" i="1" s="1"/>
  <c r="O3300" i="1"/>
  <c r="N3300" i="1"/>
  <c r="L3300" i="1"/>
  <c r="R3300" i="1" s="1"/>
  <c r="K3300" i="1"/>
  <c r="Q3300" i="1" s="1"/>
  <c r="J3300" i="1"/>
  <c r="P3300" i="1" s="1"/>
  <c r="O314" i="1" l="1"/>
  <c r="N314" i="1"/>
  <c r="L314" i="1"/>
  <c r="R314" i="1" s="1"/>
  <c r="K314" i="1"/>
  <c r="Q314" i="1" s="1"/>
  <c r="J314" i="1"/>
  <c r="P314" i="1" s="1"/>
  <c r="O313" i="1"/>
  <c r="N313" i="1"/>
  <c r="L313" i="1"/>
  <c r="R313" i="1" s="1"/>
  <c r="K313" i="1"/>
  <c r="Q313" i="1" s="1"/>
  <c r="J313" i="1"/>
  <c r="P313" i="1" s="1"/>
  <c r="O100" i="1"/>
  <c r="N100" i="1"/>
  <c r="L100" i="1"/>
  <c r="R100" i="1" s="1"/>
  <c r="K100" i="1"/>
  <c r="Q100" i="1" s="1"/>
  <c r="J100" i="1"/>
  <c r="P100" i="1" s="1"/>
  <c r="G100" i="1"/>
  <c r="O99" i="1"/>
  <c r="N99" i="1"/>
  <c r="L99" i="1"/>
  <c r="R99" i="1" s="1"/>
  <c r="K99" i="1"/>
  <c r="Q99" i="1" s="1"/>
  <c r="J99" i="1"/>
  <c r="P99" i="1" s="1"/>
  <c r="G99" i="1"/>
  <c r="O425" i="1"/>
  <c r="N425" i="1"/>
  <c r="L425" i="1"/>
  <c r="R425" i="1" s="1"/>
  <c r="K425" i="1"/>
  <c r="Q425" i="1" s="1"/>
  <c r="J425" i="1"/>
  <c r="P425" i="1" s="1"/>
  <c r="O3454" i="1"/>
  <c r="N3454" i="1"/>
  <c r="L3454" i="1"/>
  <c r="R3454" i="1" s="1"/>
  <c r="K3454" i="1"/>
  <c r="Q3454" i="1" s="1"/>
  <c r="J3454" i="1"/>
  <c r="P3454" i="1" s="1"/>
  <c r="O2803" i="1"/>
  <c r="N2803" i="1"/>
  <c r="L2803" i="1"/>
  <c r="R2803" i="1" s="1"/>
  <c r="K2803" i="1"/>
  <c r="Q2803" i="1" s="1"/>
  <c r="J2803" i="1"/>
  <c r="P2803" i="1" s="1"/>
  <c r="O3369" i="1"/>
  <c r="N3369" i="1"/>
  <c r="L3369" i="1"/>
  <c r="R3369" i="1" s="1"/>
  <c r="K3369" i="1"/>
  <c r="Q3369" i="1" s="1"/>
  <c r="J3369" i="1"/>
  <c r="P3369" i="1" s="1"/>
  <c r="O3278" i="1"/>
  <c r="N3278" i="1"/>
  <c r="L3278" i="1"/>
  <c r="R3278" i="1" s="1"/>
  <c r="K3278" i="1"/>
  <c r="Q3278" i="1" s="1"/>
  <c r="J3278" i="1"/>
  <c r="P3278" i="1" s="1"/>
  <c r="O4129" i="1" l="1"/>
  <c r="N4129" i="1"/>
  <c r="L4129" i="1"/>
  <c r="R4129" i="1" s="1"/>
  <c r="K4129" i="1"/>
  <c r="Q4129" i="1" s="1"/>
  <c r="J4129" i="1"/>
  <c r="P4129" i="1" s="1"/>
  <c r="O4128" i="1"/>
  <c r="N4128" i="1"/>
  <c r="L4128" i="1"/>
  <c r="R4128" i="1" s="1"/>
  <c r="K4128" i="1"/>
  <c r="Q4128" i="1" s="1"/>
  <c r="J4128" i="1"/>
  <c r="P4128" i="1" s="1"/>
  <c r="O290" i="1" l="1"/>
  <c r="N290" i="1"/>
  <c r="L290" i="1"/>
  <c r="R290" i="1" s="1"/>
  <c r="K290" i="1"/>
  <c r="Q290" i="1" s="1"/>
  <c r="J290" i="1"/>
  <c r="P290" i="1" s="1"/>
  <c r="O2910" i="1"/>
  <c r="N2910" i="1"/>
  <c r="L2910" i="1"/>
  <c r="R2910" i="1" s="1"/>
  <c r="K2910" i="1"/>
  <c r="Q2910" i="1" s="1"/>
  <c r="J2910" i="1"/>
  <c r="P2910" i="1" s="1"/>
  <c r="O2909" i="1"/>
  <c r="N2909" i="1"/>
  <c r="L2909" i="1"/>
  <c r="R2909" i="1" s="1"/>
  <c r="K2909" i="1"/>
  <c r="Q2909" i="1" s="1"/>
  <c r="J2909" i="1"/>
  <c r="P2909" i="1" s="1"/>
  <c r="O2802" i="1"/>
  <c r="N2802" i="1"/>
  <c r="L2802" i="1"/>
  <c r="R2802" i="1" s="1"/>
  <c r="K2802" i="1"/>
  <c r="Q2802" i="1" s="1"/>
  <c r="J2802" i="1"/>
  <c r="P2802" i="1" s="1"/>
  <c r="O3368" i="1" l="1"/>
  <c r="N3368" i="1"/>
  <c r="L3368" i="1"/>
  <c r="R3368" i="1" s="1"/>
  <c r="K3368" i="1"/>
  <c r="Q3368" i="1" s="1"/>
  <c r="J3368" i="1"/>
  <c r="P3368" i="1" s="1"/>
  <c r="O681" i="1" l="1"/>
  <c r="N681" i="1"/>
  <c r="L681" i="1"/>
  <c r="R681" i="1" s="1"/>
  <c r="K681" i="1"/>
  <c r="Q681" i="1" s="1"/>
  <c r="J681" i="1"/>
  <c r="P681" i="1" s="1"/>
  <c r="O680" i="1"/>
  <c r="N680" i="1"/>
  <c r="L680" i="1"/>
  <c r="R680" i="1" s="1"/>
  <c r="K680" i="1"/>
  <c r="Q680" i="1" s="1"/>
  <c r="J680" i="1"/>
  <c r="P680" i="1" s="1"/>
  <c r="O679" i="1"/>
  <c r="N679" i="1"/>
  <c r="L679" i="1"/>
  <c r="R679" i="1" s="1"/>
  <c r="K679" i="1"/>
  <c r="Q679" i="1" s="1"/>
  <c r="J679" i="1"/>
  <c r="P679" i="1" s="1"/>
  <c r="O2911" i="1"/>
  <c r="N2911" i="1"/>
  <c r="L2911" i="1"/>
  <c r="R2911" i="1" s="1"/>
  <c r="K2911" i="1"/>
  <c r="Q2911" i="1" s="1"/>
  <c r="J2911" i="1"/>
  <c r="P2911" i="1" s="1"/>
  <c r="J3399" i="1" l="1"/>
  <c r="P3399" i="1" s="1"/>
  <c r="K3399" i="1"/>
  <c r="Q3399" i="1" s="1"/>
  <c r="L3399" i="1"/>
  <c r="R3399" i="1" s="1"/>
  <c r="N3399" i="1"/>
  <c r="O3399" i="1"/>
  <c r="O3508" i="1"/>
  <c r="N3508" i="1"/>
  <c r="L3508" i="1"/>
  <c r="R3508" i="1" s="1"/>
  <c r="K3508" i="1"/>
  <c r="Q3508" i="1" s="1"/>
  <c r="J3508" i="1"/>
  <c r="P3508" i="1" s="1"/>
  <c r="O3507" i="1"/>
  <c r="N3507" i="1"/>
  <c r="L3507" i="1"/>
  <c r="R3507" i="1" s="1"/>
  <c r="K3507" i="1"/>
  <c r="Q3507" i="1" s="1"/>
  <c r="J3507" i="1"/>
  <c r="P3507" i="1" s="1"/>
  <c r="O3505" i="1"/>
  <c r="N3505" i="1"/>
  <c r="L3505" i="1"/>
  <c r="R3505" i="1" s="1"/>
  <c r="K3505" i="1"/>
  <c r="Q3505" i="1" s="1"/>
  <c r="J3505" i="1"/>
  <c r="P3505" i="1" s="1"/>
  <c r="O2834" i="1"/>
  <c r="N2834" i="1"/>
  <c r="L2834" i="1"/>
  <c r="R2834" i="1" s="1"/>
  <c r="K2834" i="1"/>
  <c r="Q2834" i="1" s="1"/>
  <c r="J2834" i="1"/>
  <c r="P2834" i="1" s="1"/>
  <c r="O424" i="1" l="1"/>
  <c r="N424" i="1"/>
  <c r="L424" i="1"/>
  <c r="R424" i="1" s="1"/>
  <c r="K424" i="1"/>
  <c r="Q424" i="1" s="1"/>
  <c r="J424" i="1"/>
  <c r="P424" i="1" s="1"/>
  <c r="O2897" i="1"/>
  <c r="N2897" i="1"/>
  <c r="L2897" i="1"/>
  <c r="R2897" i="1" s="1"/>
  <c r="K2897" i="1"/>
  <c r="Q2897" i="1" s="1"/>
  <c r="J2897" i="1"/>
  <c r="P2897" i="1" s="1"/>
  <c r="O3277" i="1" l="1"/>
  <c r="N3277" i="1"/>
  <c r="L3277" i="1"/>
  <c r="R3277" i="1" s="1"/>
  <c r="K3277" i="1"/>
  <c r="Q3277" i="1" s="1"/>
  <c r="J3277" i="1"/>
  <c r="P3277" i="1" s="1"/>
  <c r="O3056" i="1" l="1"/>
  <c r="N3056" i="1"/>
  <c r="L3056" i="1"/>
  <c r="R3056" i="1" s="1"/>
  <c r="K3056" i="1"/>
  <c r="Q3056" i="1" s="1"/>
  <c r="J3056" i="1"/>
  <c r="P3056" i="1" s="1"/>
  <c r="O1770" i="1" l="1"/>
  <c r="N1770" i="1"/>
  <c r="L1770" i="1"/>
  <c r="R1770" i="1" s="1"/>
  <c r="K1770" i="1"/>
  <c r="Q1770" i="1" s="1"/>
  <c r="J1770" i="1"/>
  <c r="P1770" i="1" s="1"/>
  <c r="O218" i="1"/>
  <c r="N218" i="1"/>
  <c r="R218" i="1"/>
  <c r="Q218" i="1"/>
  <c r="P218" i="1"/>
  <c r="G218" i="1"/>
  <c r="O217" i="1"/>
  <c r="N217" i="1"/>
  <c r="R217" i="1"/>
  <c r="Q217" i="1"/>
  <c r="P217" i="1"/>
  <c r="G217" i="1"/>
  <c r="O614" i="1"/>
  <c r="N614" i="1"/>
  <c r="L614" i="1"/>
  <c r="R614" i="1" s="1"/>
  <c r="K614" i="1"/>
  <c r="Q614" i="1" s="1"/>
  <c r="J614" i="1"/>
  <c r="P614" i="1" s="1"/>
  <c r="O613" i="1"/>
  <c r="N613" i="1"/>
  <c r="L613" i="1"/>
  <c r="R613" i="1" s="1"/>
  <c r="K613" i="1"/>
  <c r="Q613" i="1" s="1"/>
  <c r="J613" i="1"/>
  <c r="P613" i="1" s="1"/>
  <c r="O4241" i="1" l="1"/>
  <c r="N4241" i="1"/>
  <c r="L4241" i="1"/>
  <c r="R4241" i="1" s="1"/>
  <c r="K4241" i="1"/>
  <c r="Q4241" i="1" s="1"/>
  <c r="J4241" i="1"/>
  <c r="P4241" i="1" s="1"/>
  <c r="O4240" i="1"/>
  <c r="N4240" i="1"/>
  <c r="L4240" i="1"/>
  <c r="R4240" i="1" s="1"/>
  <c r="K4240" i="1"/>
  <c r="Q4240" i="1" s="1"/>
  <c r="J4240" i="1"/>
  <c r="P4240" i="1" s="1"/>
  <c r="O1635" i="1"/>
  <c r="N1635" i="1"/>
  <c r="L1635" i="1"/>
  <c r="R1635" i="1" s="1"/>
  <c r="K1635" i="1"/>
  <c r="Q1635" i="1" s="1"/>
  <c r="J1635" i="1"/>
  <c r="P1635" i="1" s="1"/>
  <c r="O1618" i="1"/>
  <c r="N1618" i="1"/>
  <c r="L1618" i="1"/>
  <c r="R1618" i="1" s="1"/>
  <c r="K1618" i="1"/>
  <c r="Q1618" i="1" s="1"/>
  <c r="J1618" i="1"/>
  <c r="P1618" i="1" s="1"/>
  <c r="O1484" i="1"/>
  <c r="N1484" i="1"/>
  <c r="L1484" i="1"/>
  <c r="R1484" i="1" s="1"/>
  <c r="K1484" i="1"/>
  <c r="Q1484" i="1" s="1"/>
  <c r="J1484" i="1"/>
  <c r="P1484" i="1" s="1"/>
  <c r="F3789" i="1"/>
  <c r="O3993" i="1"/>
  <c r="N3993" i="1"/>
  <c r="L3993" i="1"/>
  <c r="R3993" i="1" s="1"/>
  <c r="K3993" i="1"/>
  <c r="Q3993" i="1" s="1"/>
  <c r="J3993" i="1"/>
  <c r="P3993" i="1" s="1"/>
  <c r="O2846" i="1" l="1"/>
  <c r="N2846" i="1"/>
  <c r="L2846" i="1"/>
  <c r="R2846" i="1" s="1"/>
  <c r="K2846" i="1"/>
  <c r="Q2846" i="1" s="1"/>
  <c r="J2846" i="1"/>
  <c r="P2846" i="1" s="1"/>
  <c r="O2845" i="1"/>
  <c r="N2845" i="1"/>
  <c r="L2845" i="1"/>
  <c r="R2845" i="1" s="1"/>
  <c r="K2845" i="1"/>
  <c r="Q2845" i="1" s="1"/>
  <c r="J2845" i="1"/>
  <c r="P2845" i="1" s="1"/>
  <c r="O2844" i="1"/>
  <c r="N2844" i="1"/>
  <c r="L2844" i="1"/>
  <c r="R2844" i="1" s="1"/>
  <c r="K2844" i="1"/>
  <c r="Q2844" i="1" s="1"/>
  <c r="J2844" i="1"/>
  <c r="P2844" i="1" s="1"/>
  <c r="O2793" i="1"/>
  <c r="N2793" i="1"/>
  <c r="L2793" i="1"/>
  <c r="R2793" i="1" s="1"/>
  <c r="K2793" i="1"/>
  <c r="Q2793" i="1" s="1"/>
  <c r="J2793" i="1"/>
  <c r="P2793" i="1" s="1"/>
  <c r="O2791" i="1"/>
  <c r="N2791" i="1"/>
  <c r="L2791" i="1"/>
  <c r="R2791" i="1" s="1"/>
  <c r="K2791" i="1"/>
  <c r="Q2791" i="1" s="1"/>
  <c r="J2791" i="1"/>
  <c r="P2791" i="1" s="1"/>
  <c r="O2790" i="1"/>
  <c r="N2790" i="1"/>
  <c r="L2790" i="1"/>
  <c r="R2790" i="1" s="1"/>
  <c r="K2790" i="1"/>
  <c r="Q2790" i="1" s="1"/>
  <c r="J2790" i="1"/>
  <c r="P2790" i="1" s="1"/>
  <c r="O2788" i="1"/>
  <c r="N2788" i="1"/>
  <c r="L2788" i="1"/>
  <c r="R2788" i="1" s="1"/>
  <c r="K2788" i="1"/>
  <c r="Q2788" i="1" s="1"/>
  <c r="J2788" i="1"/>
  <c r="P2788" i="1" s="1"/>
  <c r="O2786" i="1"/>
  <c r="N2786" i="1"/>
  <c r="L2786" i="1"/>
  <c r="R2786" i="1" s="1"/>
  <c r="K2786" i="1"/>
  <c r="Q2786" i="1" s="1"/>
  <c r="J2786" i="1"/>
  <c r="P2786" i="1" s="1"/>
  <c r="O2767" i="1" l="1"/>
  <c r="N2767" i="1"/>
  <c r="L2767" i="1"/>
  <c r="R2767" i="1" s="1"/>
  <c r="K2767" i="1"/>
  <c r="Q2767" i="1" s="1"/>
  <c r="J2767" i="1"/>
  <c r="P2767" i="1" s="1"/>
  <c r="O2765" i="1"/>
  <c r="N2765" i="1"/>
  <c r="L2765" i="1"/>
  <c r="R2765" i="1" s="1"/>
  <c r="K2765" i="1"/>
  <c r="Q2765" i="1" s="1"/>
  <c r="J2765" i="1"/>
  <c r="P2765" i="1" s="1"/>
  <c r="O2764" i="1"/>
  <c r="N2764" i="1"/>
  <c r="L2764" i="1"/>
  <c r="R2764" i="1" s="1"/>
  <c r="K2764" i="1"/>
  <c r="Q2764" i="1" s="1"/>
  <c r="J2764" i="1"/>
  <c r="P2764" i="1" s="1"/>
  <c r="O2763" i="1"/>
  <c r="N2763" i="1"/>
  <c r="L2763" i="1"/>
  <c r="R2763" i="1" s="1"/>
  <c r="K2763" i="1"/>
  <c r="Q2763" i="1" s="1"/>
  <c r="J2763" i="1"/>
  <c r="P2763" i="1" s="1"/>
  <c r="O2760" i="1"/>
  <c r="N2760" i="1"/>
  <c r="L2760" i="1"/>
  <c r="R2760" i="1" s="1"/>
  <c r="K2760" i="1"/>
  <c r="Q2760" i="1" s="1"/>
  <c r="J2760" i="1"/>
  <c r="P2760" i="1" s="1"/>
  <c r="O2759" i="1"/>
  <c r="N2759" i="1"/>
  <c r="L2759" i="1"/>
  <c r="R2759" i="1" s="1"/>
  <c r="K2759" i="1"/>
  <c r="Q2759" i="1" s="1"/>
  <c r="J2759" i="1"/>
  <c r="P2759" i="1" s="1"/>
  <c r="O2757" i="1"/>
  <c r="N2757" i="1"/>
  <c r="L2757" i="1"/>
  <c r="R2757" i="1" s="1"/>
  <c r="K2757" i="1"/>
  <c r="Q2757" i="1" s="1"/>
  <c r="J2757" i="1"/>
  <c r="P2757" i="1" s="1"/>
  <c r="O2841" i="1"/>
  <c r="N2841" i="1"/>
  <c r="L2841" i="1"/>
  <c r="R2841" i="1" s="1"/>
  <c r="K2841" i="1"/>
  <c r="Q2841" i="1" s="1"/>
  <c r="J2841" i="1"/>
  <c r="P2841" i="1" s="1"/>
  <c r="O2840" i="1"/>
  <c r="N2840" i="1"/>
  <c r="L2840" i="1"/>
  <c r="R2840" i="1" s="1"/>
  <c r="K2840" i="1"/>
  <c r="Q2840" i="1" s="1"/>
  <c r="J2840" i="1"/>
  <c r="P2840" i="1" s="1"/>
  <c r="O2839" i="1"/>
  <c r="N2839" i="1"/>
  <c r="L2839" i="1"/>
  <c r="R2839" i="1" s="1"/>
  <c r="K2839" i="1"/>
  <c r="Q2839" i="1" s="1"/>
  <c r="J2839" i="1"/>
  <c r="P2839" i="1" s="1"/>
  <c r="O2838" i="1"/>
  <c r="N2838" i="1"/>
  <c r="L2838" i="1"/>
  <c r="R2838" i="1" s="1"/>
  <c r="K2838" i="1"/>
  <c r="Q2838" i="1" s="1"/>
  <c r="J2838" i="1"/>
  <c r="P2838" i="1" s="1"/>
  <c r="O2837" i="1"/>
  <c r="N2837" i="1"/>
  <c r="L2837" i="1"/>
  <c r="R2837" i="1" s="1"/>
  <c r="K2837" i="1"/>
  <c r="Q2837" i="1" s="1"/>
  <c r="J2837" i="1"/>
  <c r="P2837" i="1" s="1"/>
  <c r="O2836" i="1"/>
  <c r="N2836" i="1"/>
  <c r="L2836" i="1"/>
  <c r="R2836" i="1" s="1"/>
  <c r="K2836" i="1"/>
  <c r="Q2836" i="1" s="1"/>
  <c r="J2836" i="1"/>
  <c r="P2836" i="1" s="1"/>
  <c r="O2835" i="1"/>
  <c r="N2835" i="1"/>
  <c r="L2835" i="1"/>
  <c r="R2835" i="1" s="1"/>
  <c r="K2835" i="1"/>
  <c r="Q2835" i="1" s="1"/>
  <c r="J2835" i="1"/>
  <c r="P2835" i="1" s="1"/>
  <c r="O2833" i="1"/>
  <c r="N2833" i="1"/>
  <c r="L2833" i="1"/>
  <c r="R2833" i="1" s="1"/>
  <c r="K2833" i="1"/>
  <c r="Q2833" i="1" s="1"/>
  <c r="J2833" i="1"/>
  <c r="P2833" i="1" s="1"/>
  <c r="O2832" i="1"/>
  <c r="N2832" i="1"/>
  <c r="L2832" i="1"/>
  <c r="R2832" i="1" s="1"/>
  <c r="K2832" i="1"/>
  <c r="Q2832" i="1" s="1"/>
  <c r="J2832" i="1"/>
  <c r="P2832" i="1" s="1"/>
  <c r="O2831" i="1"/>
  <c r="N2831" i="1"/>
  <c r="L2831" i="1"/>
  <c r="R2831" i="1" s="1"/>
  <c r="K2831" i="1"/>
  <c r="Q2831" i="1" s="1"/>
  <c r="J2831" i="1"/>
  <c r="P2831" i="1" s="1"/>
  <c r="O2830" i="1"/>
  <c r="N2830" i="1"/>
  <c r="L2830" i="1"/>
  <c r="R2830" i="1" s="1"/>
  <c r="K2830" i="1"/>
  <c r="Q2830" i="1" s="1"/>
  <c r="J2830" i="1"/>
  <c r="P2830" i="1" s="1"/>
  <c r="O2829" i="1"/>
  <c r="N2829" i="1"/>
  <c r="L2829" i="1"/>
  <c r="R2829" i="1" s="1"/>
  <c r="K2829" i="1"/>
  <c r="Q2829" i="1" s="1"/>
  <c r="J2829" i="1"/>
  <c r="P2829" i="1" s="1"/>
  <c r="O2828" i="1"/>
  <c r="N2828" i="1"/>
  <c r="L2828" i="1"/>
  <c r="R2828" i="1" s="1"/>
  <c r="K2828" i="1"/>
  <c r="Q2828" i="1" s="1"/>
  <c r="J2828" i="1"/>
  <c r="P2828" i="1" s="1"/>
  <c r="O2827" i="1"/>
  <c r="N2827" i="1"/>
  <c r="L2827" i="1"/>
  <c r="R2827" i="1" s="1"/>
  <c r="K2827" i="1"/>
  <c r="Q2827" i="1" s="1"/>
  <c r="J2827" i="1"/>
  <c r="P2827" i="1" s="1"/>
  <c r="O2826" i="1"/>
  <c r="N2826" i="1"/>
  <c r="L2826" i="1"/>
  <c r="R2826" i="1" s="1"/>
  <c r="K2826" i="1"/>
  <c r="Q2826" i="1" s="1"/>
  <c r="J2826" i="1"/>
  <c r="P2826" i="1" s="1"/>
  <c r="O2825" i="1"/>
  <c r="N2825" i="1"/>
  <c r="L2825" i="1"/>
  <c r="R2825" i="1" s="1"/>
  <c r="K2825" i="1"/>
  <c r="Q2825" i="1" s="1"/>
  <c r="J2825" i="1"/>
  <c r="P2825" i="1" s="1"/>
  <c r="O2824" i="1"/>
  <c r="N2824" i="1"/>
  <c r="L2824" i="1"/>
  <c r="R2824" i="1" s="1"/>
  <c r="K2824" i="1"/>
  <c r="Q2824" i="1" s="1"/>
  <c r="J2824" i="1"/>
  <c r="P2824" i="1" s="1"/>
  <c r="O2823" i="1"/>
  <c r="N2823" i="1"/>
  <c r="L2823" i="1"/>
  <c r="R2823" i="1" s="1"/>
  <c r="K2823" i="1"/>
  <c r="Q2823" i="1" s="1"/>
  <c r="J2823" i="1"/>
  <c r="P2823" i="1" s="1"/>
  <c r="O2822" i="1"/>
  <c r="N2822" i="1"/>
  <c r="L2822" i="1"/>
  <c r="R2822" i="1" s="1"/>
  <c r="K2822" i="1"/>
  <c r="Q2822" i="1" s="1"/>
  <c r="J2822" i="1"/>
  <c r="P2822" i="1" s="1"/>
  <c r="O2821" i="1"/>
  <c r="N2821" i="1"/>
  <c r="L2821" i="1"/>
  <c r="R2821" i="1" s="1"/>
  <c r="K2821" i="1"/>
  <c r="Q2821" i="1" s="1"/>
  <c r="J2821" i="1"/>
  <c r="P2821" i="1" s="1"/>
  <c r="O2820" i="1"/>
  <c r="N2820" i="1"/>
  <c r="L2820" i="1"/>
  <c r="R2820" i="1" s="1"/>
  <c r="K2820" i="1"/>
  <c r="Q2820" i="1" s="1"/>
  <c r="J2820" i="1"/>
  <c r="P2820" i="1" s="1"/>
  <c r="O2819" i="1"/>
  <c r="N2819" i="1"/>
  <c r="L2819" i="1"/>
  <c r="R2819" i="1" s="1"/>
  <c r="K2819" i="1"/>
  <c r="Q2819" i="1" s="1"/>
  <c r="J2819" i="1"/>
  <c r="P2819" i="1" s="1"/>
  <c r="O2818" i="1" l="1"/>
  <c r="N2818" i="1"/>
  <c r="L2818" i="1"/>
  <c r="R2818" i="1" s="1"/>
  <c r="K2818" i="1"/>
  <c r="Q2818" i="1" s="1"/>
  <c r="J2818" i="1"/>
  <c r="P2818" i="1" s="1"/>
  <c r="O2811" i="1"/>
  <c r="N2811" i="1"/>
  <c r="L2811" i="1"/>
  <c r="R2811" i="1" s="1"/>
  <c r="K2811" i="1"/>
  <c r="Q2811" i="1" s="1"/>
  <c r="J2811" i="1"/>
  <c r="P2811" i="1" s="1"/>
  <c r="O2810" i="1"/>
  <c r="N2810" i="1"/>
  <c r="L2810" i="1"/>
  <c r="R2810" i="1" s="1"/>
  <c r="K2810" i="1"/>
  <c r="Q2810" i="1" s="1"/>
  <c r="J2810" i="1"/>
  <c r="P2810" i="1" s="1"/>
  <c r="O2809" i="1"/>
  <c r="N2809" i="1"/>
  <c r="L2809" i="1"/>
  <c r="R2809" i="1" s="1"/>
  <c r="K2809" i="1"/>
  <c r="Q2809" i="1" s="1"/>
  <c r="J2809" i="1"/>
  <c r="P2809" i="1" s="1"/>
  <c r="O2808" i="1"/>
  <c r="N2808" i="1"/>
  <c r="L2808" i="1"/>
  <c r="R2808" i="1" s="1"/>
  <c r="K2808" i="1"/>
  <c r="Q2808" i="1" s="1"/>
  <c r="J2808" i="1"/>
  <c r="P2808" i="1" s="1"/>
  <c r="O2807" i="1"/>
  <c r="N2807" i="1"/>
  <c r="L2807" i="1"/>
  <c r="R2807" i="1" s="1"/>
  <c r="K2807" i="1"/>
  <c r="Q2807" i="1" s="1"/>
  <c r="J2807" i="1"/>
  <c r="P2807" i="1" s="1"/>
  <c r="O2806" i="1"/>
  <c r="N2806" i="1"/>
  <c r="L2806" i="1"/>
  <c r="R2806" i="1" s="1"/>
  <c r="K2806" i="1"/>
  <c r="Q2806" i="1" s="1"/>
  <c r="J2806" i="1"/>
  <c r="P2806" i="1" s="1"/>
  <c r="O2805" i="1"/>
  <c r="N2805" i="1"/>
  <c r="L2805" i="1"/>
  <c r="R2805" i="1" s="1"/>
  <c r="K2805" i="1"/>
  <c r="Q2805" i="1" s="1"/>
  <c r="J2805" i="1"/>
  <c r="P2805" i="1" s="1"/>
  <c r="O2804" i="1"/>
  <c r="N2804" i="1"/>
  <c r="L2804" i="1"/>
  <c r="R2804" i="1" s="1"/>
  <c r="K2804" i="1"/>
  <c r="Q2804" i="1" s="1"/>
  <c r="J2804" i="1"/>
  <c r="P2804" i="1" s="1"/>
  <c r="O2801" i="1"/>
  <c r="N2801" i="1"/>
  <c r="L2801" i="1"/>
  <c r="R2801" i="1" s="1"/>
  <c r="K2801" i="1"/>
  <c r="Q2801" i="1" s="1"/>
  <c r="J2801" i="1"/>
  <c r="P2801" i="1" s="1"/>
  <c r="O2799" i="1"/>
  <c r="N2799" i="1"/>
  <c r="L2799" i="1"/>
  <c r="R2799" i="1" s="1"/>
  <c r="K2799" i="1"/>
  <c r="Q2799" i="1" s="1"/>
  <c r="J2799" i="1"/>
  <c r="P2799" i="1" s="1"/>
  <c r="O2797" i="1"/>
  <c r="N2797" i="1"/>
  <c r="L2797" i="1"/>
  <c r="R2797" i="1" s="1"/>
  <c r="K2797" i="1"/>
  <c r="Q2797" i="1" s="1"/>
  <c r="J2797" i="1"/>
  <c r="P2797" i="1" s="1"/>
  <c r="O2754" i="1" l="1"/>
  <c r="N2754" i="1"/>
  <c r="L2754" i="1"/>
  <c r="R2754" i="1" s="1"/>
  <c r="K2754" i="1"/>
  <c r="Q2754" i="1" s="1"/>
  <c r="J2754" i="1"/>
  <c r="P2754" i="1" s="1"/>
  <c r="O2753" i="1"/>
  <c r="N2753" i="1"/>
  <c r="L2753" i="1"/>
  <c r="R2753" i="1" s="1"/>
  <c r="K2753" i="1"/>
  <c r="Q2753" i="1" s="1"/>
  <c r="J2753" i="1"/>
  <c r="P2753" i="1" s="1"/>
  <c r="O2752" i="1"/>
  <c r="N2752" i="1"/>
  <c r="L2752" i="1"/>
  <c r="R2752" i="1" s="1"/>
  <c r="K2752" i="1"/>
  <c r="Q2752" i="1" s="1"/>
  <c r="J2752" i="1"/>
  <c r="P2752" i="1" s="1"/>
  <c r="O2749" i="1"/>
  <c r="N2749" i="1"/>
  <c r="L2749" i="1"/>
  <c r="R2749" i="1" s="1"/>
  <c r="K2749" i="1"/>
  <c r="Q2749" i="1" s="1"/>
  <c r="J2749" i="1"/>
  <c r="P2749" i="1" s="1"/>
  <c r="O2748" i="1"/>
  <c r="N2748" i="1"/>
  <c r="L2748" i="1"/>
  <c r="R2748" i="1" s="1"/>
  <c r="K2748" i="1"/>
  <c r="Q2748" i="1" s="1"/>
  <c r="J2748" i="1"/>
  <c r="P2748" i="1" s="1"/>
  <c r="J2852" i="1"/>
  <c r="P2852" i="1" s="1"/>
  <c r="K2852" i="1"/>
  <c r="Q2852" i="1" s="1"/>
  <c r="L2852" i="1"/>
  <c r="R2852" i="1" s="1"/>
  <c r="N2852" i="1"/>
  <c r="O2852" i="1"/>
  <c r="J2855" i="1"/>
  <c r="P2855" i="1" s="1"/>
  <c r="K2855" i="1"/>
  <c r="Q2855" i="1" s="1"/>
  <c r="L2855" i="1"/>
  <c r="R2855" i="1" s="1"/>
  <c r="N2855" i="1"/>
  <c r="O2855" i="1"/>
  <c r="O2747" i="1"/>
  <c r="N2747" i="1"/>
  <c r="L2747" i="1"/>
  <c r="R2747" i="1" s="1"/>
  <c r="K2747" i="1"/>
  <c r="Q2747" i="1" s="1"/>
  <c r="J2747" i="1"/>
  <c r="P2747" i="1" s="1"/>
  <c r="O2746" i="1"/>
  <c r="N2746" i="1"/>
  <c r="L2746" i="1"/>
  <c r="R2746" i="1" s="1"/>
  <c r="K2746" i="1"/>
  <c r="Q2746" i="1" s="1"/>
  <c r="J2746" i="1"/>
  <c r="P2746" i="1" s="1"/>
  <c r="O2744" i="1"/>
  <c r="N2744" i="1"/>
  <c r="L2744" i="1"/>
  <c r="R2744" i="1" s="1"/>
  <c r="K2744" i="1"/>
  <c r="Q2744" i="1" s="1"/>
  <c r="J2744" i="1"/>
  <c r="P2744" i="1" s="1"/>
  <c r="O2743" i="1"/>
  <c r="N2743" i="1"/>
  <c r="L2743" i="1"/>
  <c r="R2743" i="1" s="1"/>
  <c r="K2743" i="1"/>
  <c r="Q2743" i="1" s="1"/>
  <c r="J2743" i="1"/>
  <c r="P2743" i="1" s="1"/>
  <c r="O2742" i="1"/>
  <c r="N2742" i="1"/>
  <c r="L2742" i="1"/>
  <c r="R2742" i="1" s="1"/>
  <c r="K2742" i="1"/>
  <c r="Q2742" i="1" s="1"/>
  <c r="J2742" i="1"/>
  <c r="P2742" i="1" s="1"/>
  <c r="O2739" i="1"/>
  <c r="N2739" i="1"/>
  <c r="L2739" i="1"/>
  <c r="R2739" i="1" s="1"/>
  <c r="K2739" i="1"/>
  <c r="Q2739" i="1" s="1"/>
  <c r="J2739" i="1"/>
  <c r="P2739" i="1" s="1"/>
  <c r="O2738" i="1"/>
  <c r="N2738" i="1"/>
  <c r="L2738" i="1"/>
  <c r="R2738" i="1" s="1"/>
  <c r="K2738" i="1"/>
  <c r="Q2738" i="1" s="1"/>
  <c r="J2738" i="1"/>
  <c r="P2738" i="1" s="1"/>
  <c r="O2737" i="1"/>
  <c r="N2737" i="1"/>
  <c r="L2737" i="1"/>
  <c r="R2737" i="1" s="1"/>
  <c r="K2737" i="1"/>
  <c r="Q2737" i="1" s="1"/>
  <c r="J2737" i="1"/>
  <c r="P2737" i="1" s="1"/>
  <c r="O2736" i="1"/>
  <c r="N2736" i="1"/>
  <c r="L2736" i="1"/>
  <c r="R2736" i="1" s="1"/>
  <c r="K2736" i="1"/>
  <c r="Q2736" i="1" s="1"/>
  <c r="J2736" i="1"/>
  <c r="P2736" i="1" s="1"/>
  <c r="O2734" i="1"/>
  <c r="N2734" i="1"/>
  <c r="L2734" i="1"/>
  <c r="R2734" i="1" s="1"/>
  <c r="K2734" i="1"/>
  <c r="Q2734" i="1" s="1"/>
  <c r="J2734" i="1"/>
  <c r="P2734" i="1" s="1"/>
  <c r="O2733" i="1"/>
  <c r="N2733" i="1"/>
  <c r="L2733" i="1"/>
  <c r="R2733" i="1" s="1"/>
  <c r="K2733" i="1"/>
  <c r="Q2733" i="1" s="1"/>
  <c r="J2733" i="1"/>
  <c r="P2733" i="1" s="1"/>
  <c r="O2730" i="1"/>
  <c r="N2730" i="1"/>
  <c r="L2730" i="1"/>
  <c r="R2730" i="1" s="1"/>
  <c r="K2730" i="1"/>
  <c r="Q2730" i="1" s="1"/>
  <c r="J2730" i="1"/>
  <c r="P2730" i="1" s="1"/>
  <c r="O2728" i="1"/>
  <c r="N2728" i="1"/>
  <c r="L2728" i="1"/>
  <c r="R2728" i="1" s="1"/>
  <c r="K2728" i="1"/>
  <c r="Q2728" i="1" s="1"/>
  <c r="J2728" i="1"/>
  <c r="P2728" i="1" s="1"/>
  <c r="O2726" i="1"/>
  <c r="N2726" i="1"/>
  <c r="L2726" i="1"/>
  <c r="R2726" i="1" s="1"/>
  <c r="K2726" i="1"/>
  <c r="Q2726" i="1" s="1"/>
  <c r="J2726" i="1"/>
  <c r="P2726" i="1" s="1"/>
  <c r="O2725" i="1"/>
  <c r="N2725" i="1"/>
  <c r="L2725" i="1"/>
  <c r="R2725" i="1" s="1"/>
  <c r="K2725" i="1"/>
  <c r="Q2725" i="1" s="1"/>
  <c r="J2725" i="1"/>
  <c r="P2725" i="1" s="1"/>
  <c r="O2723" i="1"/>
  <c r="N2723" i="1"/>
  <c r="L2723" i="1"/>
  <c r="R2723" i="1" s="1"/>
  <c r="K2723" i="1"/>
  <c r="Q2723" i="1" s="1"/>
  <c r="J2723" i="1"/>
  <c r="P2723" i="1" s="1"/>
  <c r="O2722" i="1"/>
  <c r="N2722" i="1"/>
  <c r="L2722" i="1"/>
  <c r="R2722" i="1" s="1"/>
  <c r="K2722" i="1"/>
  <c r="Q2722" i="1" s="1"/>
  <c r="J2722" i="1"/>
  <c r="P2722" i="1" s="1"/>
  <c r="O2719" i="1"/>
  <c r="N2719" i="1"/>
  <c r="L2719" i="1"/>
  <c r="R2719" i="1" s="1"/>
  <c r="K2719" i="1"/>
  <c r="Q2719" i="1" s="1"/>
  <c r="J2719" i="1"/>
  <c r="P2719" i="1" s="1"/>
  <c r="O2718" i="1"/>
  <c r="N2718" i="1"/>
  <c r="L2718" i="1"/>
  <c r="R2718" i="1" s="1"/>
  <c r="K2718" i="1"/>
  <c r="Q2718" i="1" s="1"/>
  <c r="J2718" i="1"/>
  <c r="P2718" i="1" s="1"/>
  <c r="O3055" i="1" l="1"/>
  <c r="N3055" i="1"/>
  <c r="L3055" i="1"/>
  <c r="R3055" i="1" s="1"/>
  <c r="K3055" i="1"/>
  <c r="Q3055" i="1" s="1"/>
  <c r="J3055" i="1"/>
  <c r="P3055" i="1" s="1"/>
  <c r="O921" i="1"/>
  <c r="N921" i="1"/>
  <c r="L921" i="1"/>
  <c r="R921" i="1" s="1"/>
  <c r="K921" i="1"/>
  <c r="Q921" i="1" s="1"/>
  <c r="J921" i="1"/>
  <c r="P921" i="1" s="1"/>
  <c r="O2646" i="1"/>
  <c r="N2646" i="1"/>
  <c r="L2646" i="1"/>
  <c r="R2646" i="1" s="1"/>
  <c r="K2646" i="1"/>
  <c r="Q2646" i="1" s="1"/>
  <c r="J2646" i="1"/>
  <c r="P2646" i="1" s="1"/>
  <c r="O3173" i="1"/>
  <c r="N3173" i="1"/>
  <c r="L3173" i="1"/>
  <c r="R3173" i="1" s="1"/>
  <c r="K3173" i="1"/>
  <c r="Q3173" i="1" s="1"/>
  <c r="J3173" i="1"/>
  <c r="P3173" i="1" s="1"/>
  <c r="O849" i="1"/>
  <c r="N849" i="1"/>
  <c r="L849" i="1"/>
  <c r="R849" i="1" s="1"/>
  <c r="K849" i="1"/>
  <c r="Q849" i="1" s="1"/>
  <c r="J849" i="1"/>
  <c r="P849" i="1" s="1"/>
  <c r="O615" i="1" l="1"/>
  <c r="N615" i="1"/>
  <c r="L615" i="1"/>
  <c r="R615" i="1" s="1"/>
  <c r="K615" i="1"/>
  <c r="Q615" i="1" s="1"/>
  <c r="J615" i="1"/>
  <c r="P615" i="1" s="1"/>
  <c r="O537" i="1"/>
  <c r="N537" i="1"/>
  <c r="L537" i="1"/>
  <c r="R537" i="1" s="1"/>
  <c r="K537" i="1"/>
  <c r="Q537" i="1" s="1"/>
  <c r="J537" i="1"/>
  <c r="P537" i="1" s="1"/>
  <c r="O2469" i="1" l="1"/>
  <c r="N2469" i="1"/>
  <c r="L2469" i="1"/>
  <c r="R2469" i="1" s="1"/>
  <c r="K2469" i="1"/>
  <c r="Q2469" i="1" s="1"/>
  <c r="J2469" i="1"/>
  <c r="P2469" i="1" s="1"/>
  <c r="O4705" i="1"/>
  <c r="N4705" i="1"/>
  <c r="L4705" i="1"/>
  <c r="R4705" i="1" s="1"/>
  <c r="K4705" i="1"/>
  <c r="Q4705" i="1" s="1"/>
  <c r="J4705" i="1"/>
  <c r="P4705" i="1" s="1"/>
  <c r="O2970" i="1" l="1"/>
  <c r="N2970" i="1"/>
  <c r="L2970" i="1"/>
  <c r="R2970" i="1" s="1"/>
  <c r="K2970" i="1"/>
  <c r="Q2970" i="1" s="1"/>
  <c r="J2970" i="1"/>
  <c r="P2970" i="1" s="1"/>
  <c r="O2914" i="1"/>
  <c r="N2914" i="1"/>
  <c r="L2914" i="1"/>
  <c r="R2914" i="1" s="1"/>
  <c r="K2914" i="1"/>
  <c r="Q2914" i="1" s="1"/>
  <c r="J2914" i="1"/>
  <c r="P2914" i="1" s="1"/>
  <c r="O2923" i="1"/>
  <c r="N2923" i="1"/>
  <c r="L2923" i="1"/>
  <c r="R2923" i="1" s="1"/>
  <c r="K2923" i="1"/>
  <c r="Q2923" i="1" s="1"/>
  <c r="J2923" i="1"/>
  <c r="P2923" i="1" s="1"/>
  <c r="O658" i="1"/>
  <c r="N658" i="1"/>
  <c r="L658" i="1"/>
  <c r="R658" i="1" s="1"/>
  <c r="K658" i="1"/>
  <c r="Q658" i="1" s="1"/>
  <c r="J658" i="1"/>
  <c r="P658" i="1" s="1"/>
  <c r="O2680" i="1"/>
  <c r="N2680" i="1"/>
  <c r="L2680" i="1"/>
  <c r="R2680" i="1" s="1"/>
  <c r="K2680" i="1"/>
  <c r="Q2680" i="1" s="1"/>
  <c r="J2680" i="1"/>
  <c r="P2680" i="1" s="1"/>
  <c r="O2954" i="1"/>
  <c r="N2954" i="1"/>
  <c r="L2954" i="1"/>
  <c r="R2954" i="1" s="1"/>
  <c r="K2954" i="1"/>
  <c r="Q2954" i="1" s="1"/>
  <c r="J2954" i="1"/>
  <c r="P2954" i="1" s="1"/>
  <c r="O3087" i="1"/>
  <c r="N3087" i="1"/>
  <c r="L3087" i="1"/>
  <c r="R3087" i="1" s="1"/>
  <c r="K3087" i="1"/>
  <c r="Q3087" i="1" s="1"/>
  <c r="J3087" i="1"/>
  <c r="P3087" i="1" s="1"/>
  <c r="O869" i="1"/>
  <c r="N869" i="1"/>
  <c r="L869" i="1"/>
  <c r="R869" i="1" s="1"/>
  <c r="K869" i="1"/>
  <c r="Q869" i="1" s="1"/>
  <c r="J869" i="1"/>
  <c r="P869" i="1" s="1"/>
  <c r="O3619" i="1"/>
  <c r="N3619" i="1"/>
  <c r="L3619" i="1"/>
  <c r="R3619" i="1" s="1"/>
  <c r="K3619" i="1"/>
  <c r="Q3619" i="1" s="1"/>
  <c r="J3619" i="1"/>
  <c r="P3619" i="1" s="1"/>
  <c r="O4713" i="1"/>
  <c r="N4713" i="1"/>
  <c r="L4713" i="1"/>
  <c r="R4713" i="1" s="1"/>
  <c r="K4713" i="1"/>
  <c r="Q4713" i="1" s="1"/>
  <c r="J4713" i="1"/>
  <c r="P4713" i="1" s="1"/>
  <c r="O4712" i="1"/>
  <c r="N4712" i="1"/>
  <c r="L4712" i="1"/>
  <c r="R4712" i="1" s="1"/>
  <c r="K4712" i="1"/>
  <c r="Q4712" i="1" s="1"/>
  <c r="J4712" i="1"/>
  <c r="P4712" i="1" s="1"/>
  <c r="O2653" i="1"/>
  <c r="N2653" i="1"/>
  <c r="L2653" i="1"/>
  <c r="R2653" i="1" s="1"/>
  <c r="K2653" i="1"/>
  <c r="Q2653" i="1" s="1"/>
  <c r="J2653" i="1"/>
  <c r="P2653" i="1" s="1"/>
  <c r="O4581" i="1"/>
  <c r="N4581" i="1"/>
  <c r="L4581" i="1"/>
  <c r="R4581" i="1" s="1"/>
  <c r="K4581" i="1"/>
  <c r="Q4581" i="1" s="1"/>
  <c r="J4581" i="1"/>
  <c r="P4581" i="1" s="1"/>
  <c r="O873" i="1"/>
  <c r="N873" i="1"/>
  <c r="L873" i="1"/>
  <c r="R873" i="1" s="1"/>
  <c r="K873" i="1"/>
  <c r="Q873" i="1" s="1"/>
  <c r="J873" i="1"/>
  <c r="P873" i="1" s="1"/>
  <c r="O3082" i="1"/>
  <c r="N3082" i="1"/>
  <c r="L3082" i="1"/>
  <c r="R3082" i="1" s="1"/>
  <c r="K3082" i="1"/>
  <c r="Q3082" i="1" s="1"/>
  <c r="J3082" i="1"/>
  <c r="P3082" i="1" s="1"/>
  <c r="O2484" i="1"/>
  <c r="N2484" i="1"/>
  <c r="L2484" i="1"/>
  <c r="R2484" i="1" s="1"/>
  <c r="K2484" i="1"/>
  <c r="Q2484" i="1" s="1"/>
  <c r="J2484" i="1"/>
  <c r="P2484" i="1" s="1"/>
  <c r="O1621" i="1"/>
  <c r="N1621" i="1"/>
  <c r="L1621" i="1"/>
  <c r="R1621" i="1" s="1"/>
  <c r="K1621" i="1"/>
  <c r="Q1621" i="1" s="1"/>
  <c r="J1621" i="1"/>
  <c r="P1621" i="1" s="1"/>
  <c r="O2695" i="1"/>
  <c r="N2695" i="1"/>
  <c r="L2695" i="1"/>
  <c r="R2695" i="1" s="1"/>
  <c r="K2695" i="1"/>
  <c r="Q2695" i="1" s="1"/>
  <c r="J2695" i="1"/>
  <c r="P2695" i="1" s="1"/>
  <c r="O2698" i="1"/>
  <c r="N2698" i="1"/>
  <c r="L2698" i="1"/>
  <c r="R2698" i="1" s="1"/>
  <c r="K2698" i="1"/>
  <c r="Q2698" i="1" s="1"/>
  <c r="J2698" i="1"/>
  <c r="P2698" i="1" s="1"/>
  <c r="O2678" i="1"/>
  <c r="N2678" i="1"/>
  <c r="L2678" i="1"/>
  <c r="R2678" i="1" s="1"/>
  <c r="K2678" i="1"/>
  <c r="Q2678" i="1" s="1"/>
  <c r="J2678" i="1"/>
  <c r="P2678" i="1" s="1"/>
  <c r="O2679" i="1"/>
  <c r="N2679" i="1"/>
  <c r="L2679" i="1"/>
  <c r="R2679" i="1" s="1"/>
  <c r="K2679" i="1"/>
  <c r="Q2679" i="1" s="1"/>
  <c r="J2679" i="1"/>
  <c r="P2679" i="1" s="1"/>
  <c r="O2666" i="1"/>
  <c r="N2666" i="1"/>
  <c r="L2666" i="1"/>
  <c r="R2666" i="1" s="1"/>
  <c r="K2666" i="1"/>
  <c r="Q2666" i="1" s="1"/>
  <c r="J2666" i="1"/>
  <c r="P2666" i="1" s="1"/>
  <c r="O2689" i="1"/>
  <c r="N2689" i="1"/>
  <c r="L2689" i="1"/>
  <c r="R2689" i="1" s="1"/>
  <c r="K2689" i="1"/>
  <c r="Q2689" i="1" s="1"/>
  <c r="J2689" i="1"/>
  <c r="P2689" i="1" s="1"/>
  <c r="O2688" i="1"/>
  <c r="N2688" i="1"/>
  <c r="L2688" i="1"/>
  <c r="R2688" i="1" s="1"/>
  <c r="K2688" i="1"/>
  <c r="Q2688" i="1" s="1"/>
  <c r="J2688" i="1"/>
  <c r="P2688" i="1" s="1"/>
  <c r="O2687" i="1"/>
  <c r="N2687" i="1"/>
  <c r="L2687" i="1"/>
  <c r="R2687" i="1" s="1"/>
  <c r="K2687" i="1"/>
  <c r="Q2687" i="1" s="1"/>
  <c r="J2687" i="1"/>
  <c r="P2687" i="1" s="1"/>
  <c r="O2686" i="1"/>
  <c r="N2686" i="1"/>
  <c r="L2686" i="1"/>
  <c r="R2686" i="1" s="1"/>
  <c r="K2686" i="1"/>
  <c r="Q2686" i="1" s="1"/>
  <c r="J2686" i="1"/>
  <c r="P2686" i="1" s="1"/>
  <c r="O2685" i="1"/>
  <c r="N2685" i="1"/>
  <c r="L2685" i="1"/>
  <c r="R2685" i="1" s="1"/>
  <c r="K2685" i="1"/>
  <c r="Q2685" i="1" s="1"/>
  <c r="J2685" i="1"/>
  <c r="P2685" i="1" s="1"/>
  <c r="O2684" i="1"/>
  <c r="N2684" i="1"/>
  <c r="L2684" i="1"/>
  <c r="R2684" i="1" s="1"/>
  <c r="K2684" i="1"/>
  <c r="Q2684" i="1" s="1"/>
  <c r="J2684" i="1"/>
  <c r="P2684" i="1" s="1"/>
  <c r="O2683" i="1"/>
  <c r="N2683" i="1"/>
  <c r="L2683" i="1"/>
  <c r="R2683" i="1" s="1"/>
  <c r="K2683" i="1"/>
  <c r="Q2683" i="1" s="1"/>
  <c r="J2683" i="1"/>
  <c r="P2683" i="1" s="1"/>
  <c r="O2682" i="1"/>
  <c r="N2682" i="1"/>
  <c r="L2682" i="1"/>
  <c r="R2682" i="1" s="1"/>
  <c r="K2682" i="1"/>
  <c r="Q2682" i="1" s="1"/>
  <c r="J2682" i="1"/>
  <c r="P2682" i="1" s="1"/>
  <c r="O4465" i="1"/>
  <c r="N4465" i="1"/>
  <c r="L4465" i="1"/>
  <c r="R4465" i="1" s="1"/>
  <c r="K4465" i="1"/>
  <c r="Q4465" i="1" s="1"/>
  <c r="J4465" i="1"/>
  <c r="P4465" i="1" s="1"/>
  <c r="O1709" i="1"/>
  <c r="N1709" i="1"/>
  <c r="L1709" i="1"/>
  <c r="R1709" i="1" s="1"/>
  <c r="K1709" i="1"/>
  <c r="Q1709" i="1" s="1"/>
  <c r="J1709" i="1"/>
  <c r="P1709" i="1" s="1"/>
  <c r="O2896" i="1" l="1"/>
  <c r="N2896" i="1"/>
  <c r="L2896" i="1"/>
  <c r="R2896" i="1" s="1"/>
  <c r="K2896" i="1"/>
  <c r="Q2896" i="1" s="1"/>
  <c r="J2896" i="1"/>
  <c r="P2896" i="1" s="1"/>
  <c r="O2523" i="1" l="1"/>
  <c r="N2523" i="1"/>
  <c r="L2523" i="1"/>
  <c r="R2523" i="1" s="1"/>
  <c r="K2523" i="1"/>
  <c r="Q2523" i="1" s="1"/>
  <c r="J2523" i="1"/>
  <c r="P2523" i="1" s="1"/>
  <c r="O172" i="1" l="1"/>
  <c r="N172" i="1"/>
  <c r="R172" i="1"/>
  <c r="Q172" i="1"/>
  <c r="P172" i="1"/>
  <c r="G172" i="1"/>
  <c r="O171" i="1"/>
  <c r="N171" i="1"/>
  <c r="R171" i="1"/>
  <c r="Q171" i="1"/>
  <c r="P171" i="1"/>
  <c r="G171" i="1"/>
  <c r="O170" i="1"/>
  <c r="N170" i="1"/>
  <c r="R170" i="1"/>
  <c r="Q170" i="1"/>
  <c r="P170" i="1"/>
  <c r="G170" i="1"/>
  <c r="O169" i="1"/>
  <c r="N169" i="1"/>
  <c r="R169" i="1"/>
  <c r="Q169" i="1"/>
  <c r="P169" i="1"/>
  <c r="G169" i="1"/>
  <c r="O168" i="1"/>
  <c r="N168" i="1"/>
  <c r="R168" i="1"/>
  <c r="Q168" i="1"/>
  <c r="P168" i="1"/>
  <c r="G168" i="1"/>
  <c r="O556" i="1"/>
  <c r="N556" i="1"/>
  <c r="L556" i="1"/>
  <c r="R556" i="1" s="1"/>
  <c r="K556" i="1"/>
  <c r="Q556" i="1" s="1"/>
  <c r="J556" i="1"/>
  <c r="P556" i="1" s="1"/>
  <c r="O1721" i="1"/>
  <c r="N1721" i="1"/>
  <c r="L1721" i="1"/>
  <c r="R1721" i="1" s="1"/>
  <c r="K1721" i="1"/>
  <c r="Q1721" i="1" s="1"/>
  <c r="J1721" i="1"/>
  <c r="P1721" i="1" s="1"/>
  <c r="O2870" i="1"/>
  <c r="N2870" i="1"/>
  <c r="L2870" i="1"/>
  <c r="R2870" i="1" s="1"/>
  <c r="K2870" i="1"/>
  <c r="Q2870" i="1" s="1"/>
  <c r="J2870" i="1"/>
  <c r="P2870" i="1" s="1"/>
  <c r="O371" i="1"/>
  <c r="N371" i="1"/>
  <c r="L371" i="1"/>
  <c r="R371" i="1" s="1"/>
  <c r="K371" i="1"/>
  <c r="Q371" i="1" s="1"/>
  <c r="J371" i="1"/>
  <c r="P371" i="1" s="1"/>
  <c r="O392" i="1"/>
  <c r="N392" i="1"/>
  <c r="L392" i="1"/>
  <c r="R392" i="1" s="1"/>
  <c r="K392" i="1"/>
  <c r="Q392" i="1" s="1"/>
  <c r="J392" i="1"/>
  <c r="P392" i="1" s="1"/>
  <c r="O421" i="1"/>
  <c r="N421" i="1"/>
  <c r="L421" i="1"/>
  <c r="R421" i="1" s="1"/>
  <c r="K421" i="1"/>
  <c r="Q421" i="1" s="1"/>
  <c r="J421" i="1"/>
  <c r="P421" i="1" s="1"/>
  <c r="O420" i="1"/>
  <c r="N420" i="1"/>
  <c r="L420" i="1"/>
  <c r="R420" i="1" s="1"/>
  <c r="K420" i="1"/>
  <c r="Q420" i="1" s="1"/>
  <c r="J420" i="1"/>
  <c r="P420" i="1" s="1"/>
  <c r="O2702" i="1"/>
  <c r="N2702" i="1"/>
  <c r="L2702" i="1"/>
  <c r="R2702" i="1" s="1"/>
  <c r="K2702" i="1"/>
  <c r="Q2702" i="1" s="1"/>
  <c r="J2702" i="1"/>
  <c r="P2702" i="1" s="1"/>
  <c r="O2700" i="1"/>
  <c r="N2700" i="1"/>
  <c r="L2700" i="1"/>
  <c r="R2700" i="1" s="1"/>
  <c r="K2700" i="1"/>
  <c r="Q2700" i="1" s="1"/>
  <c r="J2700" i="1"/>
  <c r="P2700" i="1" s="1"/>
  <c r="O2663" i="1"/>
  <c r="N2663" i="1"/>
  <c r="L2663" i="1"/>
  <c r="R2663" i="1" s="1"/>
  <c r="K2663" i="1"/>
  <c r="Q2663" i="1" s="1"/>
  <c r="J2663" i="1"/>
  <c r="P2663" i="1" s="1"/>
  <c r="O2697" i="1"/>
  <c r="N2697" i="1"/>
  <c r="L2697" i="1"/>
  <c r="R2697" i="1" s="1"/>
  <c r="K2697" i="1"/>
  <c r="Q2697" i="1" s="1"/>
  <c r="J2697" i="1"/>
  <c r="P2697" i="1" s="1"/>
  <c r="O2696" i="1"/>
  <c r="N2696" i="1"/>
  <c r="L2696" i="1"/>
  <c r="R2696" i="1" s="1"/>
  <c r="K2696" i="1"/>
  <c r="Q2696" i="1" s="1"/>
  <c r="J2696" i="1"/>
  <c r="P2696" i="1" s="1"/>
  <c r="O2715" i="1"/>
  <c r="N2715" i="1"/>
  <c r="L2715" i="1"/>
  <c r="R2715" i="1" s="1"/>
  <c r="K2715" i="1"/>
  <c r="Q2715" i="1" s="1"/>
  <c r="J2715" i="1"/>
  <c r="P2715" i="1" s="1"/>
  <c r="O2691" i="1"/>
  <c r="N2691" i="1"/>
  <c r="L2691" i="1"/>
  <c r="R2691" i="1" s="1"/>
  <c r="K2691" i="1"/>
  <c r="Q2691" i="1" s="1"/>
  <c r="J2691" i="1"/>
  <c r="P2691" i="1" s="1"/>
  <c r="O2692" i="1"/>
  <c r="N2692" i="1"/>
  <c r="L2692" i="1"/>
  <c r="R2692" i="1" s="1"/>
  <c r="K2692" i="1"/>
  <c r="Q2692" i="1" s="1"/>
  <c r="J2692" i="1"/>
  <c r="P2692" i="1" s="1"/>
  <c r="O2714" i="1"/>
  <c r="N2714" i="1"/>
  <c r="L2714" i="1"/>
  <c r="R2714" i="1" s="1"/>
  <c r="K2714" i="1"/>
  <c r="Q2714" i="1" s="1"/>
  <c r="J2714" i="1"/>
  <c r="P2714" i="1" s="1"/>
  <c r="O2658" i="1"/>
  <c r="N2658" i="1"/>
  <c r="L2658" i="1"/>
  <c r="R2658" i="1" s="1"/>
  <c r="K2658" i="1"/>
  <c r="Q2658" i="1" s="1"/>
  <c r="J2658" i="1"/>
  <c r="P2658" i="1" s="1"/>
  <c r="O3211" i="1" l="1"/>
  <c r="N3211" i="1"/>
  <c r="L3211" i="1"/>
  <c r="R3211" i="1" s="1"/>
  <c r="K3211" i="1"/>
  <c r="Q3211" i="1" s="1"/>
  <c r="J3211" i="1"/>
  <c r="P3211" i="1" s="1"/>
  <c r="O911" i="1" l="1"/>
  <c r="N911" i="1"/>
  <c r="L911" i="1"/>
  <c r="R911" i="1" s="1"/>
  <c r="K911" i="1"/>
  <c r="Q911" i="1" s="1"/>
  <c r="J911" i="1"/>
  <c r="P911" i="1" s="1"/>
  <c r="O712" i="1"/>
  <c r="N712" i="1"/>
  <c r="L712" i="1"/>
  <c r="R712" i="1" s="1"/>
  <c r="K712" i="1"/>
  <c r="Q712" i="1" s="1"/>
  <c r="J712" i="1"/>
  <c r="P712" i="1" s="1"/>
  <c r="O624" i="1"/>
  <c r="N624" i="1"/>
  <c r="L624" i="1"/>
  <c r="R624" i="1" s="1"/>
  <c r="K624" i="1"/>
  <c r="Q624" i="1" s="1"/>
  <c r="J624" i="1"/>
  <c r="P624" i="1" s="1"/>
  <c r="O596" i="1"/>
  <c r="N596" i="1"/>
  <c r="L596" i="1"/>
  <c r="R596" i="1" s="1"/>
  <c r="K596" i="1"/>
  <c r="Q596" i="1" s="1"/>
  <c r="J596" i="1"/>
  <c r="P596" i="1" s="1"/>
  <c r="O407" i="1"/>
  <c r="N407" i="1"/>
  <c r="L407" i="1"/>
  <c r="R407" i="1" s="1"/>
  <c r="K407" i="1"/>
  <c r="Q407" i="1" s="1"/>
  <c r="J407" i="1"/>
  <c r="P407" i="1" s="1"/>
  <c r="O2895" i="1" l="1"/>
  <c r="N2895" i="1"/>
  <c r="L2895" i="1"/>
  <c r="R2895" i="1" s="1"/>
  <c r="K2895" i="1"/>
  <c r="Q2895" i="1" s="1"/>
  <c r="J2895" i="1"/>
  <c r="P2895" i="1" s="1"/>
  <c r="O927" i="1"/>
  <c r="N927" i="1"/>
  <c r="L927" i="1"/>
  <c r="R927" i="1" s="1"/>
  <c r="K927" i="1"/>
  <c r="Q927" i="1" s="1"/>
  <c r="J927" i="1"/>
  <c r="P927" i="1" s="1"/>
  <c r="O926" i="1"/>
  <c r="N926" i="1"/>
  <c r="L926" i="1"/>
  <c r="R926" i="1" s="1"/>
  <c r="K926" i="1"/>
  <c r="Q926" i="1" s="1"/>
  <c r="J926" i="1"/>
  <c r="P926" i="1" s="1"/>
  <c r="O925" i="1"/>
  <c r="N925" i="1"/>
  <c r="L925" i="1"/>
  <c r="R925" i="1" s="1"/>
  <c r="K925" i="1"/>
  <c r="Q925" i="1" s="1"/>
  <c r="J925" i="1"/>
  <c r="P925" i="1" s="1"/>
  <c r="O924" i="1"/>
  <c r="N924" i="1"/>
  <c r="L924" i="1"/>
  <c r="R924" i="1" s="1"/>
  <c r="K924" i="1"/>
  <c r="Q924" i="1" s="1"/>
  <c r="J924" i="1"/>
  <c r="P924" i="1" s="1"/>
  <c r="O396" i="1"/>
  <c r="N396" i="1"/>
  <c r="L396" i="1"/>
  <c r="R396" i="1" s="1"/>
  <c r="K396" i="1"/>
  <c r="Q396" i="1" s="1"/>
  <c r="J396" i="1"/>
  <c r="P396" i="1" s="1"/>
  <c r="O796" i="1" l="1"/>
  <c r="N796" i="1"/>
  <c r="L796" i="1"/>
  <c r="R796" i="1" s="1"/>
  <c r="K796" i="1"/>
  <c r="Q796" i="1" s="1"/>
  <c r="J796" i="1"/>
  <c r="P796" i="1" s="1"/>
  <c r="O822" i="1"/>
  <c r="N822" i="1"/>
  <c r="L822" i="1"/>
  <c r="R822" i="1" s="1"/>
  <c r="K822" i="1"/>
  <c r="Q822" i="1" s="1"/>
  <c r="J822" i="1"/>
  <c r="P822" i="1" s="1"/>
  <c r="O2874" i="1"/>
  <c r="N2874" i="1"/>
  <c r="L2874" i="1"/>
  <c r="R2874" i="1" s="1"/>
  <c r="K2874" i="1"/>
  <c r="Q2874" i="1" s="1"/>
  <c r="J2874" i="1"/>
  <c r="P2874" i="1" s="1"/>
  <c r="O3051" i="1" l="1"/>
  <c r="N3051" i="1"/>
  <c r="L3051" i="1"/>
  <c r="R3051" i="1" s="1"/>
  <c r="K3051" i="1"/>
  <c r="Q3051" i="1" s="1"/>
  <c r="J3051" i="1"/>
  <c r="P3051" i="1" s="1"/>
  <c r="R3094" i="1" l="1"/>
  <c r="Q3094" i="1"/>
  <c r="P3094" i="1"/>
  <c r="O3094" i="1"/>
  <c r="O3096" i="1"/>
  <c r="N3094" i="1"/>
  <c r="N3096" i="1"/>
  <c r="L3096" i="1"/>
  <c r="R3096" i="1" s="1"/>
  <c r="K3096" i="1"/>
  <c r="Q3096" i="1" s="1"/>
  <c r="J3096" i="1"/>
  <c r="P3096" i="1" s="1"/>
  <c r="O1529" i="1"/>
  <c r="N1529" i="1"/>
  <c r="L1529" i="1"/>
  <c r="R1529" i="1" s="1"/>
  <c r="K1529" i="1"/>
  <c r="Q1529" i="1" s="1"/>
  <c r="J1529" i="1"/>
  <c r="P1529" i="1" s="1"/>
  <c r="O1548" i="1"/>
  <c r="N1548" i="1"/>
  <c r="L1548" i="1"/>
  <c r="R1548" i="1" s="1"/>
  <c r="K1548" i="1"/>
  <c r="Q1548" i="1" s="1"/>
  <c r="P1548" i="1"/>
  <c r="O1541" i="1"/>
  <c r="N1541" i="1"/>
  <c r="L1541" i="1"/>
  <c r="R1541" i="1" s="1"/>
  <c r="K1541" i="1"/>
  <c r="Q1541" i="1" s="1"/>
  <c r="J1541" i="1"/>
  <c r="P1541" i="1" s="1"/>
  <c r="O1538" i="1"/>
  <c r="N1538" i="1"/>
  <c r="L1538" i="1"/>
  <c r="R1538" i="1" s="1"/>
  <c r="K1538" i="1"/>
  <c r="Q1538" i="1" s="1"/>
  <c r="J1538" i="1"/>
  <c r="P1538" i="1" s="1"/>
  <c r="O1537" i="1"/>
  <c r="N1537" i="1"/>
  <c r="L1537" i="1"/>
  <c r="R1537" i="1" s="1"/>
  <c r="K1537" i="1"/>
  <c r="Q1537" i="1" s="1"/>
  <c r="J1537" i="1"/>
  <c r="P1537" i="1" s="1"/>
  <c r="O1533" i="1"/>
  <c r="N1533" i="1"/>
  <c r="L1533" i="1"/>
  <c r="R1533" i="1" s="1"/>
  <c r="K1533" i="1"/>
  <c r="Q1533" i="1" s="1"/>
  <c r="J1533" i="1"/>
  <c r="P1533" i="1" s="1"/>
  <c r="O1626" i="1" l="1"/>
  <c r="N1626" i="1"/>
  <c r="L1626" i="1"/>
  <c r="R1626" i="1" s="1"/>
  <c r="K1626" i="1"/>
  <c r="Q1626" i="1" s="1"/>
  <c r="J1626" i="1"/>
  <c r="P1626" i="1" s="1"/>
  <c r="O1608" i="1"/>
  <c r="N1608" i="1"/>
  <c r="L1608" i="1"/>
  <c r="R1608" i="1" s="1"/>
  <c r="K1608" i="1"/>
  <c r="Q1608" i="1" s="1"/>
  <c r="J1608" i="1"/>
  <c r="P1608" i="1" s="1"/>
  <c r="O2538" i="1" l="1"/>
  <c r="N2538" i="1"/>
  <c r="L2538" i="1"/>
  <c r="R2538" i="1" s="1"/>
  <c r="K2538" i="1"/>
  <c r="Q2538" i="1" s="1"/>
  <c r="J2538" i="1"/>
  <c r="P2538" i="1" s="1"/>
  <c r="O3630" i="1" l="1"/>
  <c r="N3630" i="1"/>
  <c r="L3630" i="1"/>
  <c r="R3630" i="1" s="1"/>
  <c r="K3630" i="1"/>
  <c r="Q3630" i="1" s="1"/>
  <c r="J3630" i="1"/>
  <c r="P3630" i="1" s="1"/>
  <c r="O3515" i="1"/>
  <c r="N3515" i="1"/>
  <c r="L3515" i="1"/>
  <c r="R3515" i="1" s="1"/>
  <c r="K3515" i="1"/>
  <c r="Q3515" i="1" s="1"/>
  <c r="J3515" i="1"/>
  <c r="P3515" i="1" s="1"/>
  <c r="O3516" i="1"/>
  <c r="N3516" i="1"/>
  <c r="L3516" i="1"/>
  <c r="R3516" i="1" s="1"/>
  <c r="K3516" i="1"/>
  <c r="Q3516" i="1" s="1"/>
  <c r="J3516" i="1"/>
  <c r="P3516" i="1" s="1"/>
  <c r="O908" i="1" l="1"/>
  <c r="N908" i="1"/>
  <c r="L908" i="1"/>
  <c r="R908" i="1" s="1"/>
  <c r="K908" i="1"/>
  <c r="Q908" i="1" s="1"/>
  <c r="J908" i="1"/>
  <c r="P908" i="1" s="1"/>
  <c r="O890" i="1"/>
  <c r="N890" i="1"/>
  <c r="L890" i="1"/>
  <c r="R890" i="1" s="1"/>
  <c r="K890" i="1"/>
  <c r="Q890" i="1" s="1"/>
  <c r="J890" i="1"/>
  <c r="P890" i="1" s="1"/>
  <c r="O889" i="1"/>
  <c r="N889" i="1"/>
  <c r="L889" i="1"/>
  <c r="R889" i="1" s="1"/>
  <c r="K889" i="1"/>
  <c r="Q889" i="1" s="1"/>
  <c r="J889" i="1"/>
  <c r="P889" i="1" s="1"/>
  <c r="O2908" i="1"/>
  <c r="N2908" i="1"/>
  <c r="L2908" i="1"/>
  <c r="R2908" i="1" s="1"/>
  <c r="K2908" i="1"/>
  <c r="Q2908" i="1" s="1"/>
  <c r="J2908" i="1"/>
  <c r="P2908" i="1" s="1"/>
  <c r="I489" i="1" l="1"/>
  <c r="H489" i="1" s="1"/>
  <c r="I488" i="1"/>
  <c r="H488" i="1" s="1"/>
  <c r="O1562" i="1" l="1"/>
  <c r="N1562" i="1"/>
  <c r="L1562" i="1"/>
  <c r="R1562" i="1" s="1"/>
  <c r="K1562" i="1"/>
  <c r="Q1562" i="1" s="1"/>
  <c r="J1562" i="1"/>
  <c r="P1562" i="1" s="1"/>
  <c r="O2613" i="1"/>
  <c r="N2613" i="1"/>
  <c r="L2613" i="1"/>
  <c r="R2613" i="1" s="1"/>
  <c r="K2613" i="1"/>
  <c r="Q2613" i="1" s="1"/>
  <c r="J2613" i="1"/>
  <c r="P2613" i="1" s="1"/>
  <c r="O2612" i="1"/>
  <c r="N2612" i="1"/>
  <c r="L2612" i="1"/>
  <c r="R2612" i="1" s="1"/>
  <c r="K2612" i="1"/>
  <c r="Q2612" i="1" s="1"/>
  <c r="J2612" i="1"/>
  <c r="P2612" i="1" s="1"/>
  <c r="O2577" i="1"/>
  <c r="N2577" i="1"/>
  <c r="L2577" i="1"/>
  <c r="R2577" i="1" s="1"/>
  <c r="K2577" i="1"/>
  <c r="Q2577" i="1" s="1"/>
  <c r="J2577" i="1"/>
  <c r="P2577" i="1" s="1"/>
  <c r="O4110" i="1" l="1"/>
  <c r="N4110" i="1"/>
  <c r="L4110" i="1"/>
  <c r="R4110" i="1" s="1"/>
  <c r="K4110" i="1"/>
  <c r="Q4110" i="1" s="1"/>
  <c r="J4110" i="1"/>
  <c r="P4110" i="1" s="1"/>
  <c r="N3156" i="1" l="1"/>
  <c r="L3156" i="1"/>
  <c r="R3156" i="1" s="1"/>
  <c r="K3156" i="1"/>
  <c r="Q3156" i="1" s="1"/>
  <c r="J3156" i="1"/>
  <c r="P3156" i="1" s="1"/>
  <c r="O657" i="1"/>
  <c r="N657" i="1"/>
  <c r="L657" i="1"/>
  <c r="R657" i="1" s="1"/>
  <c r="K657" i="1"/>
  <c r="Q657" i="1" s="1"/>
  <c r="J657" i="1"/>
  <c r="P657" i="1" s="1"/>
  <c r="O619" i="1"/>
  <c r="N619" i="1"/>
  <c r="L619" i="1"/>
  <c r="R619" i="1" s="1"/>
  <c r="K619" i="1"/>
  <c r="Q619" i="1" s="1"/>
  <c r="J619" i="1"/>
  <c r="P619" i="1" s="1"/>
  <c r="O618" i="1"/>
  <c r="N618" i="1"/>
  <c r="L618" i="1"/>
  <c r="R618" i="1" s="1"/>
  <c r="K618" i="1"/>
  <c r="Q618" i="1" s="1"/>
  <c r="J618" i="1"/>
  <c r="P618" i="1" s="1"/>
  <c r="O617" i="1"/>
  <c r="N617" i="1"/>
  <c r="L617" i="1"/>
  <c r="R617" i="1" s="1"/>
  <c r="K617" i="1"/>
  <c r="Q617" i="1" s="1"/>
  <c r="J617" i="1"/>
  <c r="P617" i="1" s="1"/>
  <c r="O616" i="1"/>
  <c r="N616" i="1"/>
  <c r="L616" i="1"/>
  <c r="R616" i="1" s="1"/>
  <c r="K616" i="1"/>
  <c r="Q616" i="1" s="1"/>
  <c r="J616" i="1"/>
  <c r="P616" i="1" s="1"/>
  <c r="O700" i="1"/>
  <c r="N700" i="1"/>
  <c r="L700" i="1"/>
  <c r="R700" i="1" s="1"/>
  <c r="K700" i="1"/>
  <c r="Q700" i="1" s="1"/>
  <c r="J700" i="1"/>
  <c r="P700" i="1" s="1"/>
  <c r="O4604" i="1"/>
  <c r="N4604" i="1"/>
  <c r="L4604" i="1"/>
  <c r="R4604" i="1" s="1"/>
  <c r="K4604" i="1"/>
  <c r="Q4604" i="1" s="1"/>
  <c r="J4604" i="1"/>
  <c r="P4604" i="1" s="1"/>
  <c r="O4603" i="1"/>
  <c r="N4603" i="1"/>
  <c r="L4603" i="1"/>
  <c r="R4603" i="1" s="1"/>
  <c r="K4603" i="1"/>
  <c r="Q4603" i="1" s="1"/>
  <c r="J4603" i="1"/>
  <c r="P4603" i="1" s="1"/>
  <c r="O126" i="1"/>
  <c r="N126" i="1"/>
  <c r="R126" i="1"/>
  <c r="Q126" i="1"/>
  <c r="P126" i="1"/>
  <c r="G126" i="1"/>
  <c r="O2872" i="1" l="1"/>
  <c r="N2872" i="1"/>
  <c r="L2872" i="1"/>
  <c r="R2872" i="1" s="1"/>
  <c r="K2872" i="1"/>
  <c r="Q2872" i="1" s="1"/>
  <c r="J2872" i="1"/>
  <c r="P2872" i="1" s="1"/>
  <c r="O3534" i="1"/>
  <c r="N3534" i="1"/>
  <c r="L3534" i="1"/>
  <c r="R3534" i="1" s="1"/>
  <c r="K3534" i="1"/>
  <c r="Q3534" i="1" s="1"/>
  <c r="J3534" i="1"/>
  <c r="P3534" i="1" s="1"/>
  <c r="O3623" i="1" l="1"/>
  <c r="N3623" i="1"/>
  <c r="L3623" i="1"/>
  <c r="R3623" i="1" s="1"/>
  <c r="K3623" i="1"/>
  <c r="Q3623" i="1" s="1"/>
  <c r="J3623" i="1"/>
  <c r="P3623" i="1" s="1"/>
  <c r="O4223" i="1"/>
  <c r="N4223" i="1"/>
  <c r="L4223" i="1"/>
  <c r="R4223" i="1" s="1"/>
  <c r="K4223" i="1"/>
  <c r="Q4223" i="1" s="1"/>
  <c r="J4223" i="1"/>
  <c r="P4223" i="1" s="1"/>
  <c r="O4222" i="1"/>
  <c r="N4222" i="1"/>
  <c r="L4222" i="1"/>
  <c r="R4222" i="1" s="1"/>
  <c r="K4222" i="1"/>
  <c r="Q4222" i="1" s="1"/>
  <c r="J4222" i="1"/>
  <c r="P4222" i="1" s="1"/>
  <c r="O579" i="1"/>
  <c r="N579" i="1"/>
  <c r="L579" i="1"/>
  <c r="R579" i="1" s="1"/>
  <c r="K579" i="1"/>
  <c r="Q579" i="1" s="1"/>
  <c r="J579" i="1"/>
  <c r="P579" i="1" s="1"/>
  <c r="O994" i="1" l="1"/>
  <c r="N994" i="1"/>
  <c r="L994" i="1"/>
  <c r="R994" i="1" s="1"/>
  <c r="K994" i="1"/>
  <c r="Q994" i="1" s="1"/>
  <c r="J994" i="1"/>
  <c r="P994" i="1" s="1"/>
  <c r="O3679" i="1"/>
  <c r="N3679" i="1"/>
  <c r="L3679" i="1"/>
  <c r="R3679" i="1" s="1"/>
  <c r="K3679" i="1"/>
  <c r="Q3679" i="1" s="1"/>
  <c r="J3679" i="1"/>
  <c r="P3679" i="1" s="1"/>
  <c r="R3133" i="1" l="1"/>
  <c r="Q3133" i="1"/>
  <c r="P3132" i="1"/>
  <c r="P3133" i="1"/>
  <c r="O3132" i="1"/>
  <c r="O3133" i="1"/>
  <c r="N3132" i="1"/>
  <c r="N3133" i="1"/>
  <c r="R3132" i="1"/>
  <c r="Q3132" i="1"/>
  <c r="R153" i="1"/>
  <c r="R154" i="1"/>
  <c r="R155" i="1"/>
  <c r="Q153" i="1"/>
  <c r="Q154" i="1"/>
  <c r="Q155" i="1"/>
  <c r="P153" i="1"/>
  <c r="P154" i="1"/>
  <c r="P155" i="1"/>
  <c r="O153" i="1"/>
  <c r="O154" i="1"/>
  <c r="O155" i="1"/>
  <c r="N155" i="1"/>
  <c r="N153" i="1"/>
  <c r="N154" i="1"/>
  <c r="O133" i="1" l="1"/>
  <c r="N133" i="1"/>
  <c r="R133" i="1"/>
  <c r="Q133" i="1"/>
  <c r="P133" i="1"/>
  <c r="G133" i="1"/>
  <c r="O423" i="1" l="1"/>
  <c r="N423" i="1"/>
  <c r="L423" i="1"/>
  <c r="R423" i="1" s="1"/>
  <c r="K423" i="1"/>
  <c r="Q423" i="1" s="1"/>
  <c r="J423" i="1"/>
  <c r="P423" i="1" s="1"/>
  <c r="O2305" i="1"/>
  <c r="N2305" i="1"/>
  <c r="L2305" i="1"/>
  <c r="R2305" i="1" s="1"/>
  <c r="K2305" i="1"/>
  <c r="Q2305" i="1" s="1"/>
  <c r="J2305" i="1"/>
  <c r="P2305" i="1" s="1"/>
  <c r="O2304" i="1"/>
  <c r="N2304" i="1"/>
  <c r="L2304" i="1"/>
  <c r="R2304" i="1" s="1"/>
  <c r="K2304" i="1"/>
  <c r="Q2304" i="1" s="1"/>
  <c r="J2304" i="1"/>
  <c r="P2304" i="1" s="1"/>
  <c r="O2378" i="1"/>
  <c r="N2378" i="1"/>
  <c r="L2378" i="1"/>
  <c r="R2378" i="1" s="1"/>
  <c r="K2378" i="1"/>
  <c r="Q2378" i="1" s="1"/>
  <c r="J2378" i="1"/>
  <c r="P2378" i="1" s="1"/>
  <c r="O2376" i="1"/>
  <c r="N2376" i="1"/>
  <c r="L2376" i="1"/>
  <c r="R2376" i="1" s="1"/>
  <c r="K2376" i="1"/>
  <c r="Q2376" i="1" s="1"/>
  <c r="J2376" i="1"/>
  <c r="P2376" i="1" s="1"/>
  <c r="O2371" i="1"/>
  <c r="N2371" i="1"/>
  <c r="L2371" i="1"/>
  <c r="R2371" i="1" s="1"/>
  <c r="K2371" i="1"/>
  <c r="Q2371" i="1" s="1"/>
  <c r="J2371" i="1"/>
  <c r="P2371" i="1" s="1"/>
  <c r="O2370" i="1"/>
  <c r="N2370" i="1"/>
  <c r="L2370" i="1"/>
  <c r="R2370" i="1" s="1"/>
  <c r="K2370" i="1"/>
  <c r="Q2370" i="1" s="1"/>
  <c r="J2370" i="1"/>
  <c r="P2370" i="1" s="1"/>
  <c r="O397" i="1"/>
  <c r="N397" i="1"/>
  <c r="L397" i="1"/>
  <c r="R397" i="1" s="1"/>
  <c r="K397" i="1"/>
  <c r="Q397" i="1" s="1"/>
  <c r="J397" i="1"/>
  <c r="P397" i="1" s="1"/>
  <c r="O399" i="1"/>
  <c r="N399" i="1"/>
  <c r="L399" i="1"/>
  <c r="R399" i="1" s="1"/>
  <c r="K399" i="1"/>
  <c r="Q399" i="1" s="1"/>
  <c r="J399" i="1"/>
  <c r="P399" i="1" s="1"/>
  <c r="O401" i="1"/>
  <c r="N401" i="1"/>
  <c r="L401" i="1"/>
  <c r="R401" i="1" s="1"/>
  <c r="K401" i="1"/>
  <c r="Q401" i="1" s="1"/>
  <c r="J401" i="1"/>
  <c r="P401" i="1" s="1"/>
  <c r="O574" i="1" l="1"/>
  <c r="N574" i="1"/>
  <c r="L574" i="1"/>
  <c r="R574" i="1" s="1"/>
  <c r="K574" i="1"/>
  <c r="Q574" i="1" s="1"/>
  <c r="J574" i="1"/>
  <c r="P574" i="1" s="1"/>
  <c r="O2439" i="1"/>
  <c r="N2439" i="1"/>
  <c r="L2439" i="1"/>
  <c r="R2439" i="1" s="1"/>
  <c r="K2439" i="1"/>
  <c r="Q2439" i="1" s="1"/>
  <c r="J2439" i="1"/>
  <c r="P2439" i="1" s="1"/>
  <c r="O2406" i="1"/>
  <c r="N2406" i="1"/>
  <c r="L2406" i="1"/>
  <c r="R2406" i="1" s="1"/>
  <c r="K2406" i="1"/>
  <c r="Q2406" i="1" s="1"/>
  <c r="J2406" i="1"/>
  <c r="P2406" i="1" s="1"/>
  <c r="O2385" i="1"/>
  <c r="N2385" i="1"/>
  <c r="L2385" i="1"/>
  <c r="R2385" i="1" s="1"/>
  <c r="K2385" i="1"/>
  <c r="Q2385" i="1" s="1"/>
  <c r="J2385" i="1"/>
  <c r="P2385" i="1" s="1"/>
  <c r="O2264" i="1"/>
  <c r="N2264" i="1"/>
  <c r="L2264" i="1"/>
  <c r="R2264" i="1" s="1"/>
  <c r="K2264" i="1"/>
  <c r="Q2264" i="1" s="1"/>
  <c r="J2264" i="1"/>
  <c r="P2264" i="1" s="1"/>
  <c r="O2265" i="1"/>
  <c r="N2265" i="1"/>
  <c r="L2265" i="1"/>
  <c r="R2265" i="1" s="1"/>
  <c r="K2265" i="1"/>
  <c r="Q2265" i="1" s="1"/>
  <c r="J2265" i="1"/>
  <c r="P2265" i="1" s="1"/>
  <c r="O2318" i="1"/>
  <c r="N2318" i="1"/>
  <c r="L2318" i="1"/>
  <c r="R2318" i="1" s="1"/>
  <c r="K2318" i="1"/>
  <c r="Q2318" i="1" s="1"/>
  <c r="J2318" i="1"/>
  <c r="P2318" i="1" s="1"/>
  <c r="O2341" i="1"/>
  <c r="N2341" i="1"/>
  <c r="L2341" i="1"/>
  <c r="R2341" i="1" s="1"/>
  <c r="K2341" i="1"/>
  <c r="Q2341" i="1" s="1"/>
  <c r="J2341" i="1"/>
  <c r="P2341" i="1" s="1"/>
  <c r="O2331" i="1"/>
  <c r="N2331" i="1"/>
  <c r="L2331" i="1"/>
  <c r="R2331" i="1" s="1"/>
  <c r="K2331" i="1"/>
  <c r="Q2331" i="1" s="1"/>
  <c r="J2331" i="1"/>
  <c r="P2331" i="1" s="1"/>
  <c r="O2323" i="1"/>
  <c r="N2323" i="1"/>
  <c r="L2323" i="1"/>
  <c r="R2323" i="1" s="1"/>
  <c r="K2323" i="1"/>
  <c r="Q2323" i="1" s="1"/>
  <c r="J2323" i="1"/>
  <c r="P2323" i="1" s="1"/>
  <c r="O907" i="1" l="1"/>
  <c r="N907" i="1"/>
  <c r="L907" i="1"/>
  <c r="R907" i="1" s="1"/>
  <c r="K907" i="1"/>
  <c r="Q907" i="1" s="1"/>
  <c r="J907" i="1"/>
  <c r="P907" i="1" s="1"/>
  <c r="O904" i="1"/>
  <c r="N904" i="1"/>
  <c r="L904" i="1"/>
  <c r="R904" i="1" s="1"/>
  <c r="K904" i="1"/>
  <c r="Q904" i="1" s="1"/>
  <c r="J904" i="1"/>
  <c r="P904" i="1" s="1"/>
  <c r="O713" i="1" l="1"/>
  <c r="N713" i="1"/>
  <c r="L713" i="1"/>
  <c r="R713" i="1" s="1"/>
  <c r="K713" i="1"/>
  <c r="Q713" i="1" s="1"/>
  <c r="J713" i="1"/>
  <c r="P713" i="1" s="1"/>
  <c r="O3086" i="1" l="1"/>
  <c r="N3086" i="1"/>
  <c r="L3086" i="1"/>
  <c r="R3086" i="1" s="1"/>
  <c r="K3086" i="1"/>
  <c r="Q3086" i="1" s="1"/>
  <c r="J3086" i="1"/>
  <c r="P3086" i="1" s="1"/>
  <c r="O1102" i="1" l="1"/>
  <c r="N1102" i="1"/>
  <c r="L1102" i="1"/>
  <c r="R1102" i="1" s="1"/>
  <c r="K1102" i="1"/>
  <c r="Q1102" i="1" s="1"/>
  <c r="J1102" i="1"/>
  <c r="P1102" i="1" s="1"/>
  <c r="O578" i="1" l="1"/>
  <c r="N578" i="1"/>
  <c r="L578" i="1"/>
  <c r="R578" i="1" s="1"/>
  <c r="K578" i="1"/>
  <c r="Q578" i="1" s="1"/>
  <c r="J578" i="1"/>
  <c r="P578" i="1" s="1"/>
  <c r="O573" i="1"/>
  <c r="N573" i="1"/>
  <c r="L573" i="1"/>
  <c r="R573" i="1" s="1"/>
  <c r="K573" i="1"/>
  <c r="Q573" i="1" s="1"/>
  <c r="J573" i="1"/>
  <c r="P573" i="1" s="1"/>
  <c r="O572" i="1"/>
  <c r="N572" i="1"/>
  <c r="L572" i="1"/>
  <c r="R572" i="1" s="1"/>
  <c r="K572" i="1"/>
  <c r="Q572" i="1" s="1"/>
  <c r="J572" i="1"/>
  <c r="P572" i="1" s="1"/>
  <c r="G4723" i="1" l="1"/>
  <c r="G4724" i="1"/>
  <c r="G4725" i="1"/>
  <c r="G4726" i="1"/>
  <c r="G4727" i="1"/>
  <c r="G4728" i="1"/>
  <c r="G4729" i="1"/>
  <c r="G4730" i="1"/>
  <c r="G4731" i="1"/>
  <c r="G4732" i="1"/>
  <c r="G4733" i="1"/>
  <c r="G4734" i="1"/>
  <c r="G4735" i="1"/>
  <c r="G4736" i="1"/>
  <c r="O4725" i="1"/>
  <c r="N4725" i="1"/>
  <c r="L4725" i="1"/>
  <c r="R4725" i="1" s="1"/>
  <c r="K4725" i="1"/>
  <c r="Q4725" i="1" s="1"/>
  <c r="J4725" i="1"/>
  <c r="P4725" i="1" s="1"/>
  <c r="O4724" i="1"/>
  <c r="N4724" i="1"/>
  <c r="L4724" i="1"/>
  <c r="R4724" i="1" s="1"/>
  <c r="K4724" i="1"/>
  <c r="Q4724" i="1" s="1"/>
  <c r="J4724" i="1"/>
  <c r="P4724" i="1" s="1"/>
  <c r="O4723" i="1"/>
  <c r="N4723" i="1"/>
  <c r="L4723" i="1"/>
  <c r="R4723" i="1" s="1"/>
  <c r="K4723" i="1"/>
  <c r="Q4723" i="1" s="1"/>
  <c r="J4723" i="1"/>
  <c r="P4723" i="1" s="1"/>
  <c r="O816" i="1" l="1"/>
  <c r="N816" i="1"/>
  <c r="L816" i="1"/>
  <c r="R816" i="1" s="1"/>
  <c r="K816" i="1"/>
  <c r="Q816" i="1" s="1"/>
  <c r="J816" i="1"/>
  <c r="P816" i="1" s="1"/>
  <c r="G103" i="1" l="1"/>
  <c r="J103" i="1"/>
  <c r="P103" i="1" s="1"/>
  <c r="K103" i="1"/>
  <c r="Q103" i="1" s="1"/>
  <c r="L103" i="1"/>
  <c r="R103" i="1" s="1"/>
  <c r="N103" i="1"/>
  <c r="O103" i="1"/>
  <c r="J587" i="1"/>
  <c r="P587" i="1" s="1"/>
  <c r="K587" i="1"/>
  <c r="Q587" i="1" s="1"/>
  <c r="L587" i="1"/>
  <c r="R587" i="1" s="1"/>
  <c r="N587" i="1"/>
  <c r="O587" i="1"/>
  <c r="J588" i="1"/>
  <c r="P588" i="1" s="1"/>
  <c r="K588" i="1"/>
  <c r="Q588" i="1" s="1"/>
  <c r="L588" i="1"/>
  <c r="R588" i="1" s="1"/>
  <c r="N588" i="1"/>
  <c r="O588" i="1"/>
  <c r="J589" i="1"/>
  <c r="P589" i="1" s="1"/>
  <c r="K589" i="1"/>
  <c r="Q589" i="1" s="1"/>
  <c r="L589" i="1"/>
  <c r="R589" i="1" s="1"/>
  <c r="N589" i="1"/>
  <c r="O589" i="1"/>
  <c r="J590" i="1"/>
  <c r="P590" i="1" s="1"/>
  <c r="K590" i="1"/>
  <c r="Q590" i="1" s="1"/>
  <c r="L590" i="1"/>
  <c r="R590" i="1" s="1"/>
  <c r="N590" i="1"/>
  <c r="O590" i="1"/>
  <c r="J591" i="1"/>
  <c r="P591" i="1" s="1"/>
  <c r="K591" i="1"/>
  <c r="Q591" i="1" s="1"/>
  <c r="L591" i="1"/>
  <c r="R591" i="1" s="1"/>
  <c r="N591" i="1"/>
  <c r="O591" i="1"/>
  <c r="J592" i="1"/>
  <c r="P592" i="1" s="1"/>
  <c r="K592" i="1"/>
  <c r="Q592" i="1" s="1"/>
  <c r="L592" i="1"/>
  <c r="R592" i="1" s="1"/>
  <c r="N592" i="1"/>
  <c r="O592" i="1"/>
  <c r="J593" i="1"/>
  <c r="P593" i="1" s="1"/>
  <c r="K593" i="1"/>
  <c r="Q593" i="1" s="1"/>
  <c r="L593" i="1"/>
  <c r="R593" i="1" s="1"/>
  <c r="N593" i="1"/>
  <c r="O593" i="1"/>
  <c r="J594" i="1"/>
  <c r="P594" i="1" s="1"/>
  <c r="K594" i="1"/>
  <c r="Q594" i="1" s="1"/>
  <c r="L594" i="1"/>
  <c r="R594" i="1" s="1"/>
  <c r="N594" i="1"/>
  <c r="O594" i="1"/>
  <c r="J739" i="1"/>
  <c r="P739" i="1" s="1"/>
  <c r="K739" i="1"/>
  <c r="Q739" i="1" s="1"/>
  <c r="L739" i="1"/>
  <c r="R739" i="1" s="1"/>
  <c r="N739" i="1"/>
  <c r="O739" i="1"/>
  <c r="J3059" i="1"/>
  <c r="P3059" i="1" s="1"/>
  <c r="K3059" i="1"/>
  <c r="Q3059" i="1" s="1"/>
  <c r="L3059" i="1"/>
  <c r="R3059" i="1" s="1"/>
  <c r="N3059" i="1"/>
  <c r="O3059" i="1"/>
  <c r="J1630" i="1" l="1"/>
  <c r="O3063" i="1" l="1"/>
  <c r="N3063" i="1"/>
  <c r="L3063" i="1"/>
  <c r="R3063" i="1" s="1"/>
  <c r="K3063" i="1"/>
  <c r="Q3063" i="1" s="1"/>
  <c r="J3063" i="1"/>
  <c r="P3063" i="1" s="1"/>
  <c r="O3083" i="1"/>
  <c r="N3083" i="1"/>
  <c r="L3083" i="1"/>
  <c r="R3083" i="1" s="1"/>
  <c r="K3083" i="1"/>
  <c r="Q3083" i="1" s="1"/>
  <c r="J3083" i="1"/>
  <c r="P3083" i="1" s="1"/>
  <c r="O2470" i="1" l="1"/>
  <c r="N2470" i="1"/>
  <c r="L2470" i="1"/>
  <c r="R2470" i="1" s="1"/>
  <c r="K2470" i="1"/>
  <c r="Q2470" i="1" s="1"/>
  <c r="J2470" i="1"/>
  <c r="P2470" i="1" s="1"/>
  <c r="O426" i="1" l="1"/>
  <c r="N426" i="1"/>
  <c r="L426" i="1"/>
  <c r="R426" i="1" s="1"/>
  <c r="K426" i="1"/>
  <c r="Q426" i="1" s="1"/>
  <c r="J426" i="1"/>
  <c r="P426" i="1" s="1"/>
  <c r="O1311" i="1"/>
  <c r="N1311" i="1"/>
  <c r="L1311" i="1"/>
  <c r="R1311" i="1" s="1"/>
  <c r="K1311" i="1"/>
  <c r="Q1311" i="1" s="1"/>
  <c r="J1311" i="1"/>
  <c r="P1311" i="1" s="1"/>
  <c r="L611" i="1" l="1"/>
  <c r="L612" i="1"/>
  <c r="L623" i="1"/>
  <c r="J611" i="1"/>
  <c r="J612" i="1"/>
  <c r="J623" i="1"/>
  <c r="K611" i="1"/>
  <c r="K612" i="1"/>
  <c r="K623" i="1"/>
  <c r="L4636" i="1" l="1"/>
  <c r="R4636" i="1" s="1"/>
  <c r="L4637" i="1"/>
  <c r="R4637" i="1" s="1"/>
  <c r="L4638" i="1"/>
  <c r="R4638" i="1" s="1"/>
  <c r="L4639" i="1"/>
  <c r="R4639" i="1" s="1"/>
  <c r="L4640" i="1"/>
  <c r="R4640" i="1" s="1"/>
  <c r="L4632" i="1"/>
  <c r="R4632" i="1" s="1"/>
  <c r="L4633" i="1"/>
  <c r="R4633" i="1" s="1"/>
  <c r="K4636" i="1"/>
  <c r="Q4636" i="1" s="1"/>
  <c r="K4637" i="1"/>
  <c r="Q4637" i="1" s="1"/>
  <c r="K4638" i="1"/>
  <c r="Q4638" i="1" s="1"/>
  <c r="K4639" i="1"/>
  <c r="Q4639" i="1" s="1"/>
  <c r="K4640" i="1"/>
  <c r="Q4640" i="1" s="1"/>
  <c r="K4632" i="1"/>
  <c r="Q4632" i="1" s="1"/>
  <c r="K4633" i="1"/>
  <c r="Q4633" i="1" s="1"/>
  <c r="J4632" i="1"/>
  <c r="P4632" i="1" s="1"/>
  <c r="J4636" i="1"/>
  <c r="P4636" i="1" s="1"/>
  <c r="J4637" i="1"/>
  <c r="P4637" i="1" s="1"/>
  <c r="J4638" i="1"/>
  <c r="P4638" i="1" s="1"/>
  <c r="J4639" i="1"/>
  <c r="P4639" i="1" s="1"/>
  <c r="J4640" i="1"/>
  <c r="P4640" i="1" s="1"/>
  <c r="J4633" i="1"/>
  <c r="P4633" i="1" s="1"/>
  <c r="O4640" i="1"/>
  <c r="N4640" i="1"/>
  <c r="O4639" i="1"/>
  <c r="N4639" i="1"/>
  <c r="O4638" i="1"/>
  <c r="N4638" i="1"/>
  <c r="O4637" i="1"/>
  <c r="N4637" i="1"/>
  <c r="O4636" i="1"/>
  <c r="N4636" i="1"/>
  <c r="O4633" i="1"/>
  <c r="N4633" i="1"/>
  <c r="O4632" i="1"/>
  <c r="N4632" i="1"/>
  <c r="O2501" i="1" l="1"/>
  <c r="N2501" i="1"/>
  <c r="L2501" i="1"/>
  <c r="R2501" i="1" s="1"/>
  <c r="K2501" i="1"/>
  <c r="Q2501" i="1" s="1"/>
  <c r="J2501" i="1"/>
  <c r="P2501" i="1" s="1"/>
  <c r="O372" i="1" l="1"/>
  <c r="N372" i="1"/>
  <c r="L372" i="1"/>
  <c r="R372" i="1" s="1"/>
  <c r="K372" i="1"/>
  <c r="Q372" i="1" s="1"/>
  <c r="J372" i="1"/>
  <c r="P372" i="1" s="1"/>
  <c r="O4611" i="1"/>
  <c r="N4611" i="1"/>
  <c r="L4611" i="1"/>
  <c r="R4611" i="1" s="1"/>
  <c r="K4611" i="1"/>
  <c r="Q4611" i="1" s="1"/>
  <c r="J4611" i="1"/>
  <c r="P4611" i="1" s="1"/>
  <c r="O4610" i="1"/>
  <c r="N4610" i="1"/>
  <c r="L4610" i="1"/>
  <c r="R4610" i="1" s="1"/>
  <c r="K4610" i="1"/>
  <c r="Q4610" i="1" s="1"/>
  <c r="J4610" i="1"/>
  <c r="P4610" i="1" s="1"/>
  <c r="O484" i="1" l="1"/>
  <c r="N484" i="1"/>
  <c r="L484" i="1"/>
  <c r="R484" i="1" s="1"/>
  <c r="K484" i="1"/>
  <c r="Q484" i="1" s="1"/>
  <c r="J484" i="1"/>
  <c r="P484" i="1" s="1"/>
  <c r="O483" i="1"/>
  <c r="N483" i="1"/>
  <c r="L483" i="1"/>
  <c r="R483" i="1" s="1"/>
  <c r="K483" i="1"/>
  <c r="Q483" i="1" s="1"/>
  <c r="J483" i="1"/>
  <c r="P483" i="1" s="1"/>
  <c r="O482" i="1"/>
  <c r="N482" i="1"/>
  <c r="L482" i="1"/>
  <c r="R482" i="1" s="1"/>
  <c r="K482" i="1"/>
  <c r="Q482" i="1" s="1"/>
  <c r="J482" i="1"/>
  <c r="P482" i="1" s="1"/>
  <c r="O481" i="1"/>
  <c r="N481" i="1"/>
  <c r="L481" i="1"/>
  <c r="R481" i="1" s="1"/>
  <c r="K481" i="1"/>
  <c r="Q481" i="1" s="1"/>
  <c r="J481" i="1"/>
  <c r="P481" i="1" s="1"/>
  <c r="O480" i="1" l="1"/>
  <c r="N480" i="1"/>
  <c r="L480" i="1"/>
  <c r="R480" i="1" s="1"/>
  <c r="K480" i="1"/>
  <c r="Q480" i="1" s="1"/>
  <c r="J480" i="1"/>
  <c r="P480" i="1" s="1"/>
  <c r="O810" i="1" l="1"/>
  <c r="N810" i="1"/>
  <c r="L810" i="1"/>
  <c r="R810" i="1" s="1"/>
  <c r="K810" i="1"/>
  <c r="Q810" i="1" s="1"/>
  <c r="J810" i="1"/>
  <c r="P810" i="1" s="1"/>
  <c r="O846" i="1"/>
  <c r="N846" i="1"/>
  <c r="L846" i="1"/>
  <c r="R846" i="1" s="1"/>
  <c r="K846" i="1"/>
  <c r="Q846" i="1" s="1"/>
  <c r="J846" i="1"/>
  <c r="P846" i="1" s="1"/>
  <c r="O831" i="1" l="1"/>
  <c r="N831" i="1"/>
  <c r="L831" i="1"/>
  <c r="R831" i="1" s="1"/>
  <c r="K831" i="1"/>
  <c r="Q831" i="1" s="1"/>
  <c r="J831" i="1"/>
  <c r="P831" i="1" s="1"/>
  <c r="O608" i="1" l="1"/>
  <c r="N608" i="1"/>
  <c r="L608" i="1"/>
  <c r="R608" i="1" s="1"/>
  <c r="K608" i="1"/>
  <c r="Q608" i="1" s="1"/>
  <c r="J608" i="1"/>
  <c r="P608" i="1" s="1"/>
  <c r="O607" i="1"/>
  <c r="N607" i="1"/>
  <c r="L607" i="1"/>
  <c r="R607" i="1" s="1"/>
  <c r="K607" i="1"/>
  <c r="Q607" i="1" s="1"/>
  <c r="J607" i="1"/>
  <c r="P607" i="1" s="1"/>
  <c r="R623" i="1" l="1"/>
  <c r="Q623" i="1"/>
  <c r="P623" i="1"/>
  <c r="O623" i="1"/>
  <c r="N623" i="1"/>
  <c r="O2507" i="1"/>
  <c r="N2507" i="1"/>
  <c r="L2507" i="1"/>
  <c r="R2507" i="1" s="1"/>
  <c r="K2507" i="1"/>
  <c r="Q2507" i="1" s="1"/>
  <c r="J2507" i="1"/>
  <c r="P2507" i="1" s="1"/>
  <c r="O3804" i="1"/>
  <c r="N3804" i="1"/>
  <c r="L3804" i="1"/>
  <c r="R3804" i="1" s="1"/>
  <c r="K3804" i="1"/>
  <c r="Q3804" i="1" s="1"/>
  <c r="J3804" i="1"/>
  <c r="P3804" i="1" s="1"/>
  <c r="O3531" i="1"/>
  <c r="N3531" i="1"/>
  <c r="L3531" i="1"/>
  <c r="R3531" i="1" s="1"/>
  <c r="K3531" i="1"/>
  <c r="Q3531" i="1" s="1"/>
  <c r="J3531" i="1"/>
  <c r="P3531" i="1" s="1"/>
  <c r="O3530" i="1"/>
  <c r="N3530" i="1"/>
  <c r="L3530" i="1"/>
  <c r="R3530" i="1" s="1"/>
  <c r="K3530" i="1"/>
  <c r="Q3530" i="1" s="1"/>
  <c r="J3530" i="1"/>
  <c r="P3530" i="1" s="1"/>
  <c r="O3398" i="1" l="1"/>
  <c r="N3398" i="1"/>
  <c r="L3398" i="1"/>
  <c r="R3398" i="1" s="1"/>
  <c r="K3398" i="1"/>
  <c r="Q3398" i="1" s="1"/>
  <c r="J3398" i="1"/>
  <c r="P3398" i="1" s="1"/>
  <c r="O2713" i="1" l="1"/>
  <c r="N2713" i="1"/>
  <c r="L2713" i="1"/>
  <c r="R2713" i="1" s="1"/>
  <c r="K2713" i="1"/>
  <c r="Q2713" i="1" s="1"/>
  <c r="J2713" i="1"/>
  <c r="P2713" i="1" s="1"/>
  <c r="O3035" i="1" l="1"/>
  <c r="N3035" i="1"/>
  <c r="L3035" i="1"/>
  <c r="R3035" i="1" s="1"/>
  <c r="K3035" i="1"/>
  <c r="Q3035" i="1" s="1"/>
  <c r="J3035" i="1"/>
  <c r="P3035" i="1" s="1"/>
  <c r="R611" i="1" l="1"/>
  <c r="R612" i="1"/>
  <c r="Q611" i="1"/>
  <c r="Q612" i="1"/>
  <c r="P611" i="1"/>
  <c r="P612" i="1"/>
  <c r="O611" i="1"/>
  <c r="O612" i="1"/>
  <c r="N611" i="1"/>
  <c r="N612" i="1"/>
  <c r="O3367" i="1" l="1"/>
  <c r="N3367" i="1"/>
  <c r="L3367" i="1"/>
  <c r="R3367" i="1" s="1"/>
  <c r="K3367" i="1"/>
  <c r="Q3367" i="1" s="1"/>
  <c r="J3367" i="1"/>
  <c r="P3367" i="1" s="1"/>
  <c r="O3347" i="1" l="1"/>
  <c r="N3347" i="1"/>
  <c r="L3347" i="1"/>
  <c r="R3347" i="1" s="1"/>
  <c r="K3347" i="1"/>
  <c r="Q3347" i="1" s="1"/>
  <c r="J3347" i="1"/>
  <c r="P3347" i="1" s="1"/>
  <c r="O373" i="1" l="1"/>
  <c r="N373" i="1"/>
  <c r="L373" i="1"/>
  <c r="R373" i="1" s="1"/>
  <c r="K373" i="1"/>
  <c r="Q373" i="1" s="1"/>
  <c r="J373" i="1"/>
  <c r="P373" i="1" s="1"/>
  <c r="O913" i="1" l="1"/>
  <c r="N913" i="1"/>
  <c r="L913" i="1"/>
  <c r="R913" i="1" s="1"/>
  <c r="K913" i="1"/>
  <c r="Q913" i="1" s="1"/>
  <c r="J913" i="1"/>
  <c r="P913" i="1" s="1"/>
  <c r="O4121" i="1" l="1"/>
  <c r="N4121" i="1"/>
  <c r="L4121" i="1"/>
  <c r="R4121" i="1" s="1"/>
  <c r="K4121" i="1"/>
  <c r="Q4121" i="1" s="1"/>
  <c r="J4121" i="1"/>
  <c r="P4121" i="1" s="1"/>
  <c r="O1511" i="1" l="1"/>
  <c r="N1511" i="1"/>
  <c r="L1511" i="1"/>
  <c r="R1511" i="1" s="1"/>
  <c r="K1511" i="1"/>
  <c r="Q1511" i="1" s="1"/>
  <c r="J1511" i="1"/>
  <c r="P1511" i="1" s="1"/>
  <c r="O1508" i="1"/>
  <c r="N1508" i="1"/>
  <c r="L1508" i="1"/>
  <c r="R1508" i="1" s="1"/>
  <c r="K1508" i="1"/>
  <c r="Q1508" i="1" s="1"/>
  <c r="J1508" i="1"/>
  <c r="P1508" i="1" s="1"/>
  <c r="O1507" i="1"/>
  <c r="N1507" i="1"/>
  <c r="L1507" i="1"/>
  <c r="R1507" i="1" s="1"/>
  <c r="K1507" i="1"/>
  <c r="Q1507" i="1" s="1"/>
  <c r="J1507" i="1"/>
  <c r="P1507" i="1" s="1"/>
  <c r="O1506" i="1"/>
  <c r="N1506" i="1"/>
  <c r="L1506" i="1"/>
  <c r="R1506" i="1" s="1"/>
  <c r="K1506" i="1"/>
  <c r="Q1506" i="1" s="1"/>
  <c r="J1506" i="1"/>
  <c r="P1506" i="1" s="1"/>
  <c r="O1505" i="1"/>
  <c r="N1505" i="1"/>
  <c r="L1505" i="1"/>
  <c r="R1505" i="1" s="1"/>
  <c r="K1505" i="1"/>
  <c r="Q1505" i="1" s="1"/>
  <c r="J1505" i="1"/>
  <c r="P1505" i="1" s="1"/>
  <c r="O1493" i="1"/>
  <c r="N1493" i="1"/>
  <c r="L1493" i="1"/>
  <c r="R1493" i="1" s="1"/>
  <c r="K1493" i="1"/>
  <c r="Q1493" i="1" s="1"/>
  <c r="J1493" i="1"/>
  <c r="P1493" i="1" s="1"/>
  <c r="O1482" i="1"/>
  <c r="N1482" i="1"/>
  <c r="L1482" i="1"/>
  <c r="R1482" i="1" s="1"/>
  <c r="K1482" i="1"/>
  <c r="Q1482" i="1" s="1"/>
  <c r="J1482" i="1"/>
  <c r="P1482" i="1" s="1"/>
  <c r="O1429" i="1"/>
  <c r="N1429" i="1"/>
  <c r="L1429" i="1"/>
  <c r="R1429" i="1" s="1"/>
  <c r="K1429" i="1"/>
  <c r="Q1429" i="1" s="1"/>
  <c r="J1429" i="1"/>
  <c r="P1429" i="1" s="1"/>
  <c r="O814" i="1" l="1"/>
  <c r="N814" i="1"/>
  <c r="L814" i="1"/>
  <c r="R814" i="1" s="1"/>
  <c r="K814" i="1"/>
  <c r="Q814" i="1" s="1"/>
  <c r="J814" i="1"/>
  <c r="P814" i="1" s="1"/>
  <c r="O811" i="1"/>
  <c r="N811" i="1"/>
  <c r="L811" i="1"/>
  <c r="R811" i="1" s="1"/>
  <c r="K811" i="1"/>
  <c r="Q811" i="1" s="1"/>
  <c r="J811" i="1"/>
  <c r="P811" i="1" s="1"/>
  <c r="O3144" i="1"/>
  <c r="N3144" i="1"/>
  <c r="L3144" i="1"/>
  <c r="R3144" i="1" s="1"/>
  <c r="K3144" i="1"/>
  <c r="Q3144" i="1" s="1"/>
  <c r="J3144" i="1"/>
  <c r="P3144" i="1" s="1"/>
  <c r="O3143" i="1"/>
  <c r="N3143" i="1"/>
  <c r="L3143" i="1"/>
  <c r="R3143" i="1" s="1"/>
  <c r="K3143" i="1"/>
  <c r="Q3143" i="1" s="1"/>
  <c r="J3143" i="1"/>
  <c r="P3143" i="1" s="1"/>
  <c r="O3176" i="1"/>
  <c r="N3176" i="1"/>
  <c r="L3176" i="1"/>
  <c r="R3176" i="1" s="1"/>
  <c r="K3176" i="1"/>
  <c r="Q3176" i="1" s="1"/>
  <c r="J3176" i="1"/>
  <c r="P3176" i="1" s="1"/>
  <c r="O4019" i="1" l="1"/>
  <c r="N4019" i="1"/>
  <c r="L4019" i="1"/>
  <c r="R4019" i="1" s="1"/>
  <c r="K4019" i="1"/>
  <c r="Q4019" i="1" s="1"/>
  <c r="J4019" i="1"/>
  <c r="P4019" i="1" s="1"/>
  <c r="O4018" i="1"/>
  <c r="N4018" i="1"/>
  <c r="L4018" i="1"/>
  <c r="R4018" i="1" s="1"/>
  <c r="K4018" i="1"/>
  <c r="Q4018" i="1" s="1"/>
  <c r="J4018" i="1"/>
  <c r="P4018" i="1" s="1"/>
  <c r="O4126" i="1" l="1"/>
  <c r="N4126" i="1"/>
  <c r="L4126" i="1"/>
  <c r="R4126" i="1" s="1"/>
  <c r="K4126" i="1"/>
  <c r="Q4126" i="1" s="1"/>
  <c r="J4126" i="1"/>
  <c r="P4126" i="1" s="1"/>
  <c r="O4124" i="1" l="1"/>
  <c r="N4124" i="1"/>
  <c r="L4124" i="1"/>
  <c r="R4124" i="1" s="1"/>
  <c r="K4124" i="1"/>
  <c r="Q4124" i="1" s="1"/>
  <c r="J4124" i="1"/>
  <c r="P4124" i="1" s="1"/>
  <c r="O885" i="1"/>
  <c r="N885" i="1"/>
  <c r="L885" i="1"/>
  <c r="R885" i="1" s="1"/>
  <c r="K885" i="1"/>
  <c r="Q885" i="1" s="1"/>
  <c r="J885" i="1"/>
  <c r="P885" i="1" s="1"/>
  <c r="O4229" i="1" l="1"/>
  <c r="N4229" i="1"/>
  <c r="L4229" i="1"/>
  <c r="R4229" i="1" s="1"/>
  <c r="K4229" i="1"/>
  <c r="Q4229" i="1" s="1"/>
  <c r="J4229" i="1"/>
  <c r="P4229" i="1" s="1"/>
  <c r="O3231" i="1"/>
  <c r="N3231" i="1"/>
  <c r="L3231" i="1"/>
  <c r="R3231" i="1" s="1"/>
  <c r="K3231" i="1"/>
  <c r="Q3231" i="1" s="1"/>
  <c r="J3231" i="1"/>
  <c r="P3231" i="1" s="1"/>
  <c r="O4239" i="1"/>
  <c r="N4239" i="1"/>
  <c r="L4239" i="1"/>
  <c r="R4239" i="1" s="1"/>
  <c r="K4239" i="1"/>
  <c r="Q4239" i="1" s="1"/>
  <c r="J4239" i="1"/>
  <c r="P4239" i="1" s="1"/>
  <c r="O4238" i="1" l="1"/>
  <c r="N4238" i="1"/>
  <c r="L4238" i="1"/>
  <c r="R4238" i="1" s="1"/>
  <c r="K4238" i="1"/>
  <c r="Q4238" i="1" s="1"/>
  <c r="J4238" i="1"/>
  <c r="P4238" i="1" s="1"/>
  <c r="O4237" i="1"/>
  <c r="N4237" i="1"/>
  <c r="L4237" i="1"/>
  <c r="R4237" i="1" s="1"/>
  <c r="K4237" i="1"/>
  <c r="Q4237" i="1" s="1"/>
  <c r="J4237" i="1"/>
  <c r="P4237" i="1" s="1"/>
  <c r="O4235" i="1"/>
  <c r="N4235" i="1"/>
  <c r="L4235" i="1"/>
  <c r="R4235" i="1" s="1"/>
  <c r="K4235" i="1"/>
  <c r="Q4235" i="1" s="1"/>
  <c r="J4235" i="1"/>
  <c r="P4235" i="1" s="1"/>
  <c r="O3352" i="1" l="1"/>
  <c r="N3352" i="1"/>
  <c r="L3352" i="1"/>
  <c r="R3352" i="1" s="1"/>
  <c r="K3352" i="1"/>
  <c r="Q3352" i="1" s="1"/>
  <c r="J3352" i="1"/>
  <c r="P3352" i="1" s="1"/>
  <c r="O3351" i="1"/>
  <c r="N3351" i="1"/>
  <c r="L3351" i="1"/>
  <c r="R3351" i="1" s="1"/>
  <c r="K3351" i="1"/>
  <c r="Q3351" i="1" s="1"/>
  <c r="J3351" i="1"/>
  <c r="P3351" i="1" s="1"/>
  <c r="O3349" i="1"/>
  <c r="N3349" i="1"/>
  <c r="L3349" i="1"/>
  <c r="R3349" i="1" s="1"/>
  <c r="K3349" i="1"/>
  <c r="Q3349" i="1" s="1"/>
  <c r="J3349" i="1"/>
  <c r="P3349" i="1" s="1"/>
  <c r="O3348" i="1"/>
  <c r="N3348" i="1"/>
  <c r="L3348" i="1"/>
  <c r="R3348" i="1" s="1"/>
  <c r="K3348" i="1"/>
  <c r="Q3348" i="1" s="1"/>
  <c r="J3348" i="1"/>
  <c r="P3348" i="1" s="1"/>
  <c r="O455" i="1" l="1"/>
  <c r="N455" i="1"/>
  <c r="L455" i="1"/>
  <c r="R455" i="1" s="1"/>
  <c r="K455" i="1"/>
  <c r="Q455" i="1" s="1"/>
  <c r="J455" i="1"/>
  <c r="P455" i="1" s="1"/>
  <c r="O485" i="1" l="1"/>
  <c r="N485" i="1"/>
  <c r="L485" i="1"/>
  <c r="R485" i="1" s="1"/>
  <c r="K485" i="1"/>
  <c r="Q485" i="1" s="1"/>
  <c r="J485" i="1"/>
  <c r="P485" i="1" s="1"/>
  <c r="O4704" i="1" l="1"/>
  <c r="N4704" i="1"/>
  <c r="L4704" i="1"/>
  <c r="R4704" i="1" s="1"/>
  <c r="K4704" i="1"/>
  <c r="Q4704" i="1" s="1"/>
  <c r="J4704" i="1"/>
  <c r="P4704" i="1" s="1"/>
  <c r="O132" i="1" l="1"/>
  <c r="N132" i="1"/>
  <c r="R132" i="1"/>
  <c r="Q132" i="1"/>
  <c r="P132" i="1"/>
  <c r="G132" i="1"/>
  <c r="O131" i="1"/>
  <c r="N131" i="1"/>
  <c r="R131" i="1"/>
  <c r="Q131" i="1"/>
  <c r="P131" i="1"/>
  <c r="G131" i="1"/>
  <c r="O506" i="1" l="1"/>
  <c r="N506" i="1"/>
  <c r="L506" i="1"/>
  <c r="R506" i="1" s="1"/>
  <c r="K506" i="1"/>
  <c r="Q506" i="1" s="1"/>
  <c r="J506" i="1"/>
  <c r="P506" i="1" s="1"/>
  <c r="O505" i="1"/>
  <c r="N505" i="1"/>
  <c r="L505" i="1"/>
  <c r="R505" i="1" s="1"/>
  <c r="K505" i="1"/>
  <c r="Q505" i="1" s="1"/>
  <c r="J505" i="1"/>
  <c r="P505" i="1" s="1"/>
  <c r="O3819" i="1"/>
  <c r="N3819" i="1"/>
  <c r="L3819" i="1"/>
  <c r="R3819" i="1" s="1"/>
  <c r="K3819" i="1"/>
  <c r="Q3819" i="1" s="1"/>
  <c r="J3819" i="1"/>
  <c r="P3819" i="1" s="1"/>
  <c r="O1324" i="1" l="1"/>
  <c r="N1324" i="1"/>
  <c r="L1324" i="1"/>
  <c r="R1324" i="1" s="1"/>
  <c r="K1324" i="1"/>
  <c r="Q1324" i="1" s="1"/>
  <c r="J1324" i="1"/>
  <c r="P1324" i="1" s="1"/>
  <c r="O2627" i="1"/>
  <c r="N2627" i="1"/>
  <c r="L2627" i="1"/>
  <c r="R2627" i="1" s="1"/>
  <c r="K2627" i="1"/>
  <c r="Q2627" i="1" s="1"/>
  <c r="J2627" i="1"/>
  <c r="P2627" i="1" s="1"/>
  <c r="O2625" i="1"/>
  <c r="N2625" i="1"/>
  <c r="L2625" i="1"/>
  <c r="R2625" i="1" s="1"/>
  <c r="K2625" i="1"/>
  <c r="Q2625" i="1" s="1"/>
  <c r="J2625" i="1"/>
  <c r="P2625" i="1" s="1"/>
  <c r="O2632" i="1"/>
  <c r="N2632" i="1"/>
  <c r="L2632" i="1"/>
  <c r="R2632" i="1" s="1"/>
  <c r="K2632" i="1"/>
  <c r="Q2632" i="1" s="1"/>
  <c r="J2632" i="1"/>
  <c r="P2632" i="1" s="1"/>
  <c r="N3155" i="1" l="1"/>
  <c r="L3155" i="1"/>
  <c r="R3155" i="1" s="1"/>
  <c r="K3155" i="1"/>
  <c r="Q3155" i="1" s="1"/>
  <c r="J3155" i="1"/>
  <c r="P3155" i="1" s="1"/>
  <c r="O3729" i="1" l="1"/>
  <c r="N3729" i="1"/>
  <c r="L3729" i="1"/>
  <c r="R3729" i="1" s="1"/>
  <c r="K3729" i="1"/>
  <c r="Q3729" i="1" s="1"/>
  <c r="J3729" i="1"/>
  <c r="P3729" i="1" s="1"/>
  <c r="O3728" i="1"/>
  <c r="N3728" i="1"/>
  <c r="L3728" i="1"/>
  <c r="R3728" i="1" s="1"/>
  <c r="K3728" i="1"/>
  <c r="Q3728" i="1" s="1"/>
  <c r="J3728" i="1"/>
  <c r="P3728" i="1" s="1"/>
  <c r="O20" i="1" l="1"/>
  <c r="N20" i="1"/>
  <c r="L20" i="1"/>
  <c r="R20" i="1" s="1"/>
  <c r="K20" i="1"/>
  <c r="Q20" i="1" s="1"/>
  <c r="J20" i="1"/>
  <c r="P20" i="1" s="1"/>
  <c r="O3026" i="1"/>
  <c r="N3026" i="1"/>
  <c r="L3026" i="1"/>
  <c r="R3026" i="1" s="1"/>
  <c r="K3026" i="1"/>
  <c r="Q3026" i="1" s="1"/>
  <c r="J3026" i="1"/>
  <c r="P3026" i="1" s="1"/>
  <c r="O3025" i="1"/>
  <c r="N3025" i="1"/>
  <c r="L3025" i="1"/>
  <c r="R3025" i="1" s="1"/>
  <c r="K3025" i="1"/>
  <c r="Q3025" i="1" s="1"/>
  <c r="J3025" i="1"/>
  <c r="P3025" i="1" s="1"/>
  <c r="O940" i="1" l="1"/>
  <c r="N940" i="1"/>
  <c r="L940" i="1"/>
  <c r="R940" i="1" s="1"/>
  <c r="K940" i="1"/>
  <c r="Q940" i="1" s="1"/>
  <c r="J940" i="1"/>
  <c r="P940" i="1" s="1"/>
  <c r="O4653" i="1"/>
  <c r="N4653" i="1"/>
  <c r="L4653" i="1"/>
  <c r="R4653" i="1" s="1"/>
  <c r="K4653" i="1"/>
  <c r="Q4653" i="1" s="1"/>
  <c r="J4653" i="1"/>
  <c r="P4653" i="1" s="1"/>
  <c r="O4673" i="1" l="1"/>
  <c r="N4673" i="1"/>
  <c r="L4673" i="1"/>
  <c r="R4673" i="1" s="1"/>
  <c r="K4673" i="1"/>
  <c r="Q4673" i="1" s="1"/>
  <c r="J4673" i="1"/>
  <c r="P4673" i="1" s="1"/>
  <c r="O4672" i="1"/>
  <c r="N4672" i="1"/>
  <c r="L4672" i="1"/>
  <c r="R4672" i="1" s="1"/>
  <c r="K4672" i="1"/>
  <c r="Q4672" i="1" s="1"/>
  <c r="J4672" i="1"/>
  <c r="P4672" i="1" s="1"/>
  <c r="G4711" i="1" l="1"/>
  <c r="O2437" i="1" l="1"/>
  <c r="N2437" i="1"/>
  <c r="L2437" i="1"/>
  <c r="R2437" i="1" s="1"/>
  <c r="K2437" i="1"/>
  <c r="Q2437" i="1" s="1"/>
  <c r="J2437" i="1"/>
  <c r="P2437" i="1" s="1"/>
  <c r="O4691" i="1" l="1"/>
  <c r="N4691" i="1"/>
  <c r="L4691" i="1"/>
  <c r="R4691" i="1" s="1"/>
  <c r="K4691" i="1"/>
  <c r="Q4691" i="1" s="1"/>
  <c r="J4691" i="1"/>
  <c r="P4691" i="1" s="1"/>
  <c r="O3029" i="1"/>
  <c r="N3029" i="1"/>
  <c r="L3029" i="1"/>
  <c r="R3029" i="1" s="1"/>
  <c r="K3029" i="1"/>
  <c r="Q3029" i="1" s="1"/>
  <c r="J3029" i="1"/>
  <c r="P3029" i="1" s="1"/>
  <c r="O3725" i="1" l="1"/>
  <c r="N3725" i="1"/>
  <c r="L3725" i="1"/>
  <c r="R3725" i="1" s="1"/>
  <c r="K3725" i="1"/>
  <c r="Q3725" i="1" s="1"/>
  <c r="J3725" i="1"/>
  <c r="P3725" i="1" s="1"/>
  <c r="O2677" i="1"/>
  <c r="N2677" i="1"/>
  <c r="L2677" i="1"/>
  <c r="R2677" i="1" s="1"/>
  <c r="K2677" i="1"/>
  <c r="Q2677" i="1" s="1"/>
  <c r="J2677" i="1"/>
  <c r="P2677" i="1" s="1"/>
  <c r="O2694" i="1" l="1"/>
  <c r="N2694" i="1"/>
  <c r="L2694" i="1"/>
  <c r="R2694" i="1" s="1"/>
  <c r="K2694" i="1"/>
  <c r="Q2694" i="1" s="1"/>
  <c r="J2694" i="1"/>
  <c r="P2694" i="1" s="1"/>
  <c r="O2690" i="1"/>
  <c r="N2690" i="1"/>
  <c r="L2690" i="1"/>
  <c r="R2690" i="1" s="1"/>
  <c r="K2690" i="1"/>
  <c r="Q2690" i="1" s="1"/>
  <c r="J2690" i="1"/>
  <c r="P2690" i="1" s="1"/>
  <c r="O3122" i="1" l="1"/>
  <c r="N3122" i="1"/>
  <c r="L3122" i="1"/>
  <c r="R3122" i="1" s="1"/>
  <c r="K3122" i="1"/>
  <c r="Q3122" i="1" s="1"/>
  <c r="J3122" i="1"/>
  <c r="P3122" i="1" s="1"/>
  <c r="O3137" i="1" l="1"/>
  <c r="N3137" i="1"/>
  <c r="R3137" i="1"/>
  <c r="Q3137" i="1"/>
  <c r="P3137" i="1"/>
  <c r="O4021" i="1" l="1"/>
  <c r="N4021" i="1"/>
  <c r="L4021" i="1"/>
  <c r="R4021" i="1" s="1"/>
  <c r="K4021" i="1"/>
  <c r="Q4021" i="1" s="1"/>
  <c r="J4021" i="1"/>
  <c r="P4021" i="1" s="1"/>
  <c r="O3613" i="1" l="1"/>
  <c r="N3613" i="1"/>
  <c r="L3613" i="1"/>
  <c r="R3613" i="1" s="1"/>
  <c r="K3613" i="1"/>
  <c r="Q3613" i="1" s="1"/>
  <c r="J3613" i="1"/>
  <c r="P3613" i="1" s="1"/>
  <c r="O894" i="1"/>
  <c r="N894" i="1"/>
  <c r="L894" i="1"/>
  <c r="R894" i="1" s="1"/>
  <c r="K894" i="1"/>
  <c r="Q894" i="1" s="1"/>
  <c r="J894" i="1"/>
  <c r="P894" i="1" s="1"/>
  <c r="O3541" i="1" l="1"/>
  <c r="N3541" i="1"/>
  <c r="L3541" i="1"/>
  <c r="R3541" i="1" s="1"/>
  <c r="K3541" i="1"/>
  <c r="Q3541" i="1" s="1"/>
  <c r="J3541" i="1"/>
  <c r="P3541" i="1" s="1"/>
  <c r="O38" i="1"/>
  <c r="N38" i="1"/>
  <c r="L38" i="1"/>
  <c r="R38" i="1" s="1"/>
  <c r="K38" i="1"/>
  <c r="Q38" i="1" s="1"/>
  <c r="J38" i="1"/>
  <c r="P38" i="1" s="1"/>
  <c r="O37" i="1" l="1"/>
  <c r="N37" i="1"/>
  <c r="L37" i="1"/>
  <c r="R37" i="1" s="1"/>
  <c r="K37" i="1"/>
  <c r="Q37" i="1" s="1"/>
  <c r="J37" i="1"/>
  <c r="P37" i="1" s="1"/>
  <c r="O3823" i="1"/>
  <c r="N3823" i="1"/>
  <c r="L3823" i="1"/>
  <c r="R3823" i="1" s="1"/>
  <c r="K3823" i="1"/>
  <c r="Q3823" i="1" s="1"/>
  <c r="J3823" i="1"/>
  <c r="P3823" i="1" s="1"/>
  <c r="O3822" i="1"/>
  <c r="N3822" i="1"/>
  <c r="L3822" i="1"/>
  <c r="R3822" i="1" s="1"/>
  <c r="K3822" i="1"/>
  <c r="Q3822" i="1" s="1"/>
  <c r="J3822" i="1"/>
  <c r="P3822" i="1" s="1"/>
  <c r="O35" i="1"/>
  <c r="N35" i="1"/>
  <c r="L35" i="1"/>
  <c r="R35" i="1" s="1"/>
  <c r="K35" i="1"/>
  <c r="Q35" i="1" s="1"/>
  <c r="J35" i="1"/>
  <c r="P35" i="1" s="1"/>
  <c r="O3529" i="1"/>
  <c r="N3529" i="1"/>
  <c r="L3529" i="1"/>
  <c r="R3529" i="1" s="1"/>
  <c r="K3529" i="1"/>
  <c r="Q3529" i="1" s="1"/>
  <c r="J3529" i="1"/>
  <c r="P3529" i="1" s="1"/>
  <c r="O3528" i="1"/>
  <c r="N3528" i="1"/>
  <c r="L3528" i="1"/>
  <c r="R3528" i="1" s="1"/>
  <c r="K3528" i="1"/>
  <c r="Q3528" i="1" s="1"/>
  <c r="J3528" i="1"/>
  <c r="P3528" i="1" s="1"/>
  <c r="O805" i="1"/>
  <c r="N805" i="1"/>
  <c r="L805" i="1"/>
  <c r="R805" i="1" s="1"/>
  <c r="K805" i="1"/>
  <c r="Q805" i="1" s="1"/>
  <c r="J805" i="1"/>
  <c r="P805" i="1" s="1"/>
  <c r="O845" i="1" l="1"/>
  <c r="N845" i="1"/>
  <c r="L845" i="1"/>
  <c r="R845" i="1" s="1"/>
  <c r="K845" i="1"/>
  <c r="Q845" i="1" s="1"/>
  <c r="J845" i="1"/>
  <c r="P845" i="1" s="1"/>
  <c r="O3085" i="1" l="1"/>
  <c r="N3085" i="1"/>
  <c r="L3085" i="1"/>
  <c r="R3085" i="1" s="1"/>
  <c r="K3085" i="1"/>
  <c r="Q3085" i="1" s="1"/>
  <c r="J3085" i="1"/>
  <c r="P3085" i="1" s="1"/>
  <c r="O666" i="1"/>
  <c r="N666" i="1"/>
  <c r="L666" i="1"/>
  <c r="R666" i="1" s="1"/>
  <c r="K666" i="1"/>
  <c r="Q666" i="1" s="1"/>
  <c r="J666" i="1"/>
  <c r="P666" i="1" s="1"/>
  <c r="O819" i="1" l="1"/>
  <c r="N819" i="1"/>
  <c r="L819" i="1"/>
  <c r="R819" i="1" s="1"/>
  <c r="K819" i="1"/>
  <c r="Q819" i="1" s="1"/>
  <c r="J819" i="1"/>
  <c r="P819" i="1" s="1"/>
  <c r="O4647" i="1"/>
  <c r="N4647" i="1"/>
  <c r="L4647" i="1"/>
  <c r="R4647" i="1" s="1"/>
  <c r="K4647" i="1"/>
  <c r="Q4647" i="1" s="1"/>
  <c r="J4647" i="1"/>
  <c r="P4647" i="1" s="1"/>
  <c r="O2537" i="1" l="1"/>
  <c r="N2537" i="1"/>
  <c r="L2537" i="1"/>
  <c r="R2537" i="1" s="1"/>
  <c r="K2537" i="1"/>
  <c r="Q2537" i="1" s="1"/>
  <c r="J2537" i="1"/>
  <c r="P2537" i="1" s="1"/>
  <c r="O2572" i="1" l="1"/>
  <c r="N2572" i="1"/>
  <c r="L2572" i="1"/>
  <c r="R2572" i="1" s="1"/>
  <c r="K2572" i="1"/>
  <c r="Q2572" i="1" s="1"/>
  <c r="J2572" i="1"/>
  <c r="P2572" i="1" s="1"/>
  <c r="O2571" i="1"/>
  <c r="N2571" i="1"/>
  <c r="L2571" i="1"/>
  <c r="R2571" i="1" s="1"/>
  <c r="K2571" i="1"/>
  <c r="Q2571" i="1" s="1"/>
  <c r="J2571" i="1"/>
  <c r="P2571" i="1" s="1"/>
  <c r="O2570" i="1"/>
  <c r="N2570" i="1"/>
  <c r="L2570" i="1"/>
  <c r="R2570" i="1" s="1"/>
  <c r="K2570" i="1"/>
  <c r="Q2570" i="1" s="1"/>
  <c r="J2570" i="1"/>
  <c r="P2570" i="1" s="1"/>
  <c r="O2569" i="1"/>
  <c r="N2569" i="1"/>
  <c r="L2569" i="1"/>
  <c r="R2569" i="1" s="1"/>
  <c r="K2569" i="1"/>
  <c r="Q2569" i="1" s="1"/>
  <c r="J2569" i="1"/>
  <c r="P2569" i="1" s="1"/>
  <c r="O2550" i="1" l="1"/>
  <c r="N2550" i="1"/>
  <c r="L2550" i="1"/>
  <c r="R2550" i="1" s="1"/>
  <c r="K2550" i="1"/>
  <c r="Q2550" i="1" s="1"/>
  <c r="J2550" i="1"/>
  <c r="P2550" i="1" s="1"/>
  <c r="O2549" i="1"/>
  <c r="N2549" i="1"/>
  <c r="L2549" i="1"/>
  <c r="R2549" i="1" s="1"/>
  <c r="K2549" i="1"/>
  <c r="Q2549" i="1" s="1"/>
  <c r="J2549" i="1"/>
  <c r="P2549" i="1" s="1"/>
  <c r="O2548" i="1"/>
  <c r="N2548" i="1"/>
  <c r="L2548" i="1"/>
  <c r="R2548" i="1" s="1"/>
  <c r="K2548" i="1"/>
  <c r="Q2548" i="1" s="1"/>
  <c r="J2548" i="1"/>
  <c r="P2548" i="1" s="1"/>
  <c r="O2547" i="1"/>
  <c r="N2547" i="1"/>
  <c r="L2547" i="1"/>
  <c r="R2547" i="1" s="1"/>
  <c r="K2547" i="1"/>
  <c r="Q2547" i="1" s="1"/>
  <c r="J2547" i="1"/>
  <c r="P2547" i="1" s="1"/>
  <c r="O3135" i="1" l="1"/>
  <c r="N3135" i="1"/>
  <c r="R3135" i="1"/>
  <c r="Q3135" i="1"/>
  <c r="P3135" i="1"/>
  <c r="O820" i="1" l="1"/>
  <c r="N820" i="1"/>
  <c r="L820" i="1"/>
  <c r="R820" i="1" s="1"/>
  <c r="K820" i="1"/>
  <c r="Q820" i="1" s="1"/>
  <c r="J820" i="1"/>
  <c r="P820" i="1" s="1"/>
  <c r="O881" i="1"/>
  <c r="N881" i="1"/>
  <c r="L881" i="1"/>
  <c r="R881" i="1" s="1"/>
  <c r="K881" i="1"/>
  <c r="Q881" i="1" s="1"/>
  <c r="J881" i="1"/>
  <c r="P881" i="1" s="1"/>
  <c r="O3081" i="1" l="1"/>
  <c r="N3081" i="1"/>
  <c r="L3081" i="1"/>
  <c r="R3081" i="1" s="1"/>
  <c r="K3081" i="1"/>
  <c r="Q3081" i="1" s="1"/>
  <c r="J3081" i="1"/>
  <c r="P3081" i="1" s="1"/>
  <c r="O4106" i="1" l="1"/>
  <c r="N4106" i="1"/>
  <c r="L4106" i="1"/>
  <c r="R4106" i="1" s="1"/>
  <c r="K4106" i="1"/>
  <c r="Q4106" i="1" s="1"/>
  <c r="J4106" i="1"/>
  <c r="P4106" i="1" s="1"/>
  <c r="O610" i="1"/>
  <c r="N610" i="1"/>
  <c r="L610" i="1"/>
  <c r="R610" i="1" s="1"/>
  <c r="K610" i="1"/>
  <c r="Q610" i="1" s="1"/>
  <c r="J610" i="1"/>
  <c r="P610" i="1" s="1"/>
  <c r="O4683" i="1"/>
  <c r="N4683" i="1"/>
  <c r="L4683" i="1"/>
  <c r="R4683" i="1" s="1"/>
  <c r="K4683" i="1"/>
  <c r="Q4683" i="1" s="1"/>
  <c r="J4683" i="1"/>
  <c r="P4683" i="1" s="1"/>
  <c r="O1312" i="1" l="1"/>
  <c r="N1312" i="1"/>
  <c r="L1312" i="1"/>
  <c r="R1312" i="1" s="1"/>
  <c r="K1312" i="1"/>
  <c r="Q1312" i="1" s="1"/>
  <c r="J1312" i="1"/>
  <c r="P1312" i="1" s="1"/>
  <c r="O3312" i="1" l="1"/>
  <c r="N3312" i="1"/>
  <c r="L3312" i="1"/>
  <c r="R3312" i="1" s="1"/>
  <c r="K3312" i="1"/>
  <c r="Q3312" i="1" s="1"/>
  <c r="J3312" i="1"/>
  <c r="P3312" i="1" s="1"/>
  <c r="O3273" i="1" l="1"/>
  <c r="N3273" i="1"/>
  <c r="L3273" i="1"/>
  <c r="R3273" i="1" s="1"/>
  <c r="K3273" i="1"/>
  <c r="Q3273" i="1" s="1"/>
  <c r="J3273" i="1"/>
  <c r="P3273" i="1" s="1"/>
  <c r="O4597" i="1" l="1"/>
  <c r="N4597" i="1"/>
  <c r="L4597" i="1"/>
  <c r="R4597" i="1" s="1"/>
  <c r="K4597" i="1"/>
  <c r="Q4597" i="1" s="1"/>
  <c r="J4597" i="1"/>
  <c r="P4597" i="1" s="1"/>
  <c r="O4596" i="1"/>
  <c r="N4596" i="1"/>
  <c r="L4596" i="1"/>
  <c r="R4596" i="1" s="1"/>
  <c r="K4596" i="1"/>
  <c r="Q4596" i="1" s="1"/>
  <c r="J4596" i="1"/>
  <c r="P4596" i="1" s="1"/>
  <c r="O4595" i="1"/>
  <c r="N4595" i="1"/>
  <c r="L4595" i="1"/>
  <c r="R4595" i="1" s="1"/>
  <c r="K4595" i="1"/>
  <c r="Q4595" i="1" s="1"/>
  <c r="J4595" i="1"/>
  <c r="P4595" i="1" s="1"/>
  <c r="O2495" i="1"/>
  <c r="N2495" i="1"/>
  <c r="L2495" i="1"/>
  <c r="R2495" i="1" s="1"/>
  <c r="K2495" i="1"/>
  <c r="Q2495" i="1" s="1"/>
  <c r="J2495" i="1"/>
  <c r="P2495" i="1" s="1"/>
  <c r="O932" i="1" l="1"/>
  <c r="N932" i="1"/>
  <c r="L932" i="1"/>
  <c r="R932" i="1" s="1"/>
  <c r="K932" i="1"/>
  <c r="Q932" i="1" s="1"/>
  <c r="J932" i="1"/>
  <c r="P932" i="1" s="1"/>
  <c r="O3229" i="1" l="1"/>
  <c r="N3229" i="1"/>
  <c r="L3229" i="1"/>
  <c r="R3229" i="1" s="1"/>
  <c r="K3229" i="1"/>
  <c r="Q3229" i="1" s="1"/>
  <c r="J3229" i="1"/>
  <c r="P3229" i="1" s="1"/>
  <c r="O3230" i="1"/>
  <c r="N3230" i="1"/>
  <c r="L3230" i="1"/>
  <c r="R3230" i="1" s="1"/>
  <c r="K3230" i="1"/>
  <c r="Q3230" i="1" s="1"/>
  <c r="J3230" i="1"/>
  <c r="P3230" i="1" s="1"/>
  <c r="O3228" i="1"/>
  <c r="N3228" i="1"/>
  <c r="L3228" i="1"/>
  <c r="R3228" i="1" s="1"/>
  <c r="K3228" i="1"/>
  <c r="Q3228" i="1" s="1"/>
  <c r="J3228" i="1"/>
  <c r="P3228" i="1" s="1"/>
  <c r="O3765" i="1"/>
  <c r="N3765" i="1"/>
  <c r="L3765" i="1"/>
  <c r="R3765" i="1" s="1"/>
  <c r="K3765" i="1"/>
  <c r="Q3765" i="1" s="1"/>
  <c r="J3765" i="1"/>
  <c r="P3765" i="1" s="1"/>
  <c r="O3764" i="1" l="1"/>
  <c r="N3764" i="1"/>
  <c r="L3764" i="1"/>
  <c r="R3764" i="1" s="1"/>
  <c r="K3764" i="1"/>
  <c r="Q3764" i="1" s="1"/>
  <c r="J3764" i="1"/>
  <c r="P3764" i="1" s="1"/>
  <c r="O2868" i="1" l="1"/>
  <c r="N2868" i="1"/>
  <c r="L2868" i="1"/>
  <c r="R2868" i="1" s="1"/>
  <c r="K2868" i="1"/>
  <c r="Q2868" i="1" s="1"/>
  <c r="J2868" i="1"/>
  <c r="P2868" i="1" s="1"/>
  <c r="O4473" i="1"/>
  <c r="N4473" i="1"/>
  <c r="L4473" i="1"/>
  <c r="R4473" i="1" s="1"/>
  <c r="K4473" i="1"/>
  <c r="Q4473" i="1" s="1"/>
  <c r="J4473" i="1"/>
  <c r="P4473" i="1" s="1"/>
  <c r="O4472" i="1"/>
  <c r="N4472" i="1"/>
  <c r="L4472" i="1"/>
  <c r="R4472" i="1" s="1"/>
  <c r="K4472" i="1"/>
  <c r="Q4472" i="1" s="1"/>
  <c r="J4472" i="1"/>
  <c r="P4472" i="1" s="1"/>
  <c r="O4471" i="1"/>
  <c r="N4471" i="1"/>
  <c r="L4471" i="1"/>
  <c r="R4471" i="1" s="1"/>
  <c r="K4471" i="1"/>
  <c r="Q4471" i="1" s="1"/>
  <c r="J4471" i="1"/>
  <c r="P4471" i="1" s="1"/>
  <c r="O2563" i="1"/>
  <c r="N2563" i="1"/>
  <c r="L2563" i="1"/>
  <c r="R2563" i="1" s="1"/>
  <c r="K2563" i="1"/>
  <c r="Q2563" i="1" s="1"/>
  <c r="J2563" i="1"/>
  <c r="P2563" i="1" s="1"/>
  <c r="O671" i="1"/>
  <c r="N671" i="1"/>
  <c r="L671" i="1"/>
  <c r="R671" i="1" s="1"/>
  <c r="K671" i="1"/>
  <c r="Q671" i="1" s="1"/>
  <c r="J671" i="1"/>
  <c r="P671" i="1" s="1"/>
  <c r="O2648" i="1" l="1"/>
  <c r="N2648" i="1"/>
  <c r="L2648" i="1"/>
  <c r="R2648" i="1" s="1"/>
  <c r="K2648" i="1"/>
  <c r="Q2648" i="1" s="1"/>
  <c r="J2648" i="1"/>
  <c r="P2648" i="1" s="1"/>
  <c r="O570" i="1" l="1"/>
  <c r="N570" i="1"/>
  <c r="L570" i="1"/>
  <c r="R570" i="1" s="1"/>
  <c r="K570" i="1"/>
  <c r="Q570" i="1" s="1"/>
  <c r="J570" i="1"/>
  <c r="P570" i="1" s="1"/>
  <c r="O3203" i="1"/>
  <c r="N3203" i="1"/>
  <c r="L3203" i="1"/>
  <c r="R3203" i="1" s="1"/>
  <c r="K3203" i="1"/>
  <c r="Q3203" i="1" s="1"/>
  <c r="J3203" i="1"/>
  <c r="P3203" i="1" s="1"/>
  <c r="O2907" i="1" l="1"/>
  <c r="N2907" i="1"/>
  <c r="L2907" i="1"/>
  <c r="R2907" i="1" s="1"/>
  <c r="K2907" i="1"/>
  <c r="Q2907" i="1" s="1"/>
  <c r="J2907" i="1"/>
  <c r="P2907" i="1" s="1"/>
  <c r="O2701" i="1"/>
  <c r="N2701" i="1"/>
  <c r="L2701" i="1"/>
  <c r="R2701" i="1" s="1"/>
  <c r="K2701" i="1"/>
  <c r="Q2701" i="1" s="1"/>
  <c r="J2701" i="1"/>
  <c r="P2701" i="1" s="1"/>
  <c r="O2699" i="1"/>
  <c r="N2699" i="1"/>
  <c r="L2699" i="1"/>
  <c r="R2699" i="1" s="1"/>
  <c r="K2699" i="1"/>
  <c r="Q2699" i="1" s="1"/>
  <c r="J2699" i="1"/>
  <c r="P2699" i="1" s="1"/>
  <c r="O4654" i="1" l="1"/>
  <c r="N4654" i="1"/>
  <c r="L4654" i="1"/>
  <c r="R4654" i="1" s="1"/>
  <c r="K4654" i="1"/>
  <c r="Q4654" i="1" s="1"/>
  <c r="J4654" i="1"/>
  <c r="P4654" i="1" s="1"/>
  <c r="O668" i="1" l="1"/>
  <c r="N668" i="1"/>
  <c r="L668" i="1"/>
  <c r="R668" i="1" s="1"/>
  <c r="K668" i="1"/>
  <c r="Q668" i="1" s="1"/>
  <c r="J668" i="1"/>
  <c r="P668" i="1" s="1"/>
  <c r="O2642" i="1" l="1"/>
  <c r="N2642" i="1"/>
  <c r="L2642" i="1"/>
  <c r="R2642" i="1" s="1"/>
  <c r="K2642" i="1"/>
  <c r="Q2642" i="1" s="1"/>
  <c r="J2642" i="1"/>
  <c r="P2642" i="1" s="1"/>
  <c r="O3923" i="1" l="1"/>
  <c r="N3923" i="1"/>
  <c r="L3923" i="1"/>
  <c r="R3923" i="1" s="1"/>
  <c r="K3923" i="1"/>
  <c r="Q3923" i="1" s="1"/>
  <c r="J3923" i="1"/>
  <c r="P3923" i="1" s="1"/>
  <c r="O665" i="1" l="1"/>
  <c r="N665" i="1"/>
  <c r="L665" i="1"/>
  <c r="R665" i="1" s="1"/>
  <c r="K665" i="1"/>
  <c r="Q665" i="1" s="1"/>
  <c r="J665" i="1"/>
  <c r="P665" i="1" s="1"/>
  <c r="O2520" i="1" l="1"/>
  <c r="N2520" i="1"/>
  <c r="L2520" i="1"/>
  <c r="R2520" i="1" s="1"/>
  <c r="K2520" i="1"/>
  <c r="Q2520" i="1" s="1"/>
  <c r="J2520" i="1"/>
  <c r="P2520" i="1" s="1"/>
  <c r="O2519" i="1"/>
  <c r="N2519" i="1"/>
  <c r="L2519" i="1"/>
  <c r="R2519" i="1" s="1"/>
  <c r="K2519" i="1"/>
  <c r="Q2519" i="1" s="1"/>
  <c r="J2519" i="1"/>
  <c r="P2519" i="1" s="1"/>
  <c r="O2518" i="1"/>
  <c r="N2518" i="1"/>
  <c r="L2518" i="1"/>
  <c r="R2518" i="1" s="1"/>
  <c r="K2518" i="1"/>
  <c r="Q2518" i="1" s="1"/>
  <c r="J2518" i="1"/>
  <c r="P2518" i="1" s="1"/>
  <c r="O2517" i="1"/>
  <c r="N2517" i="1"/>
  <c r="L2517" i="1"/>
  <c r="R2517" i="1" s="1"/>
  <c r="K2517" i="1"/>
  <c r="Q2517" i="1" s="1"/>
  <c r="J2517" i="1"/>
  <c r="P2517" i="1" s="1"/>
  <c r="O2516" i="1"/>
  <c r="N2516" i="1"/>
  <c r="L2516" i="1"/>
  <c r="R2516" i="1" s="1"/>
  <c r="K2516" i="1"/>
  <c r="Q2516" i="1" s="1"/>
  <c r="J2516" i="1"/>
  <c r="P2516" i="1" s="1"/>
  <c r="O2899" i="1" l="1"/>
  <c r="N2899" i="1"/>
  <c r="L2899" i="1"/>
  <c r="R2899" i="1" s="1"/>
  <c r="K2899" i="1"/>
  <c r="Q2899" i="1" s="1"/>
  <c r="J2899" i="1"/>
  <c r="P2899" i="1" s="1"/>
  <c r="O826" i="1" l="1"/>
  <c r="N826" i="1"/>
  <c r="L826" i="1"/>
  <c r="R826" i="1" s="1"/>
  <c r="K826" i="1"/>
  <c r="Q826" i="1" s="1"/>
  <c r="J826" i="1"/>
  <c r="P826" i="1" s="1"/>
  <c r="O3374" i="1" l="1"/>
  <c r="N3374" i="1"/>
  <c r="L3374" i="1"/>
  <c r="R3374" i="1" s="1"/>
  <c r="K3374" i="1"/>
  <c r="Q3374" i="1" s="1"/>
  <c r="J3374" i="1"/>
  <c r="P3374" i="1" s="1"/>
  <c r="O245" i="1" l="1"/>
  <c r="N245" i="1"/>
  <c r="R245" i="1"/>
  <c r="Q245" i="1"/>
  <c r="P245" i="1"/>
  <c r="G245" i="1"/>
  <c r="O244" i="1"/>
  <c r="N244" i="1"/>
  <c r="R244" i="1"/>
  <c r="Q244" i="1"/>
  <c r="P244" i="1"/>
  <c r="G244" i="1"/>
  <c r="O243" i="1"/>
  <c r="N243" i="1"/>
  <c r="R243" i="1"/>
  <c r="Q243" i="1"/>
  <c r="P243" i="1"/>
  <c r="G243" i="1"/>
  <c r="O242" i="1"/>
  <c r="N242" i="1"/>
  <c r="R242" i="1"/>
  <c r="Q242" i="1"/>
  <c r="P242" i="1"/>
  <c r="G242" i="1"/>
  <c r="O224" i="1"/>
  <c r="N224" i="1"/>
  <c r="R224" i="1"/>
  <c r="Q224" i="1"/>
  <c r="P224" i="1"/>
  <c r="G224" i="1"/>
  <c r="O223" i="1"/>
  <c r="N223" i="1"/>
  <c r="R223" i="1"/>
  <c r="Q223" i="1"/>
  <c r="P223" i="1"/>
  <c r="G223" i="1"/>
  <c r="O222" i="1"/>
  <c r="N222" i="1"/>
  <c r="R222" i="1"/>
  <c r="Q222" i="1"/>
  <c r="P222" i="1"/>
  <c r="G222" i="1"/>
  <c r="O221" i="1"/>
  <c r="N221" i="1"/>
  <c r="R221" i="1"/>
  <c r="Q221" i="1"/>
  <c r="P221" i="1"/>
  <c r="G221" i="1"/>
  <c r="O181" i="1"/>
  <c r="N181" i="1"/>
  <c r="R181" i="1"/>
  <c r="Q181" i="1"/>
  <c r="P181" i="1"/>
  <c r="G181" i="1"/>
  <c r="O180" i="1"/>
  <c r="N180" i="1"/>
  <c r="R180" i="1"/>
  <c r="Q180" i="1"/>
  <c r="P180" i="1"/>
  <c r="G180" i="1"/>
  <c r="O179" i="1"/>
  <c r="N179" i="1"/>
  <c r="R179" i="1"/>
  <c r="Q179" i="1"/>
  <c r="P179" i="1"/>
  <c r="G179" i="1"/>
  <c r="O182" i="1"/>
  <c r="N182" i="1"/>
  <c r="R182" i="1"/>
  <c r="Q182" i="1"/>
  <c r="P182" i="1"/>
  <c r="G182" i="1"/>
  <c r="O152" i="1"/>
  <c r="N152" i="1"/>
  <c r="R152" i="1"/>
  <c r="Q152" i="1"/>
  <c r="P152" i="1"/>
  <c r="G152" i="1"/>
  <c r="O134" i="1"/>
  <c r="N134" i="1"/>
  <c r="R134" i="1"/>
  <c r="Q134" i="1"/>
  <c r="P134" i="1"/>
  <c r="G134" i="1"/>
  <c r="O4742" i="1" l="1"/>
  <c r="N4742" i="1"/>
  <c r="L4742" i="1"/>
  <c r="R4742" i="1" s="1"/>
  <c r="K4742" i="1"/>
  <c r="Q4742" i="1" s="1"/>
  <c r="J4742" i="1"/>
  <c r="P4742" i="1" s="1"/>
  <c r="O4741" i="1"/>
  <c r="N4741" i="1"/>
  <c r="L4741" i="1"/>
  <c r="R4741" i="1" s="1"/>
  <c r="K4741" i="1"/>
  <c r="Q4741" i="1" s="1"/>
  <c r="J4741" i="1"/>
  <c r="P4741" i="1" s="1"/>
  <c r="O4740" i="1"/>
  <c r="N4740" i="1"/>
  <c r="L4740" i="1"/>
  <c r="R4740" i="1" s="1"/>
  <c r="K4740" i="1"/>
  <c r="Q4740" i="1" s="1"/>
  <c r="J4740" i="1"/>
  <c r="P4740" i="1" s="1"/>
  <c r="O4739" i="1"/>
  <c r="N4739" i="1"/>
  <c r="L4739" i="1"/>
  <c r="R4739" i="1" s="1"/>
  <c r="K4739" i="1"/>
  <c r="Q4739" i="1" s="1"/>
  <c r="J4739" i="1"/>
  <c r="P4739" i="1" s="1"/>
  <c r="O4738" i="1"/>
  <c r="N4738" i="1"/>
  <c r="L4738" i="1"/>
  <c r="R4738" i="1" s="1"/>
  <c r="K4738" i="1"/>
  <c r="Q4738" i="1" s="1"/>
  <c r="J4738" i="1"/>
  <c r="P4738" i="1" s="1"/>
  <c r="O3299" i="1" l="1"/>
  <c r="N3299" i="1"/>
  <c r="L3299" i="1"/>
  <c r="R3299" i="1" s="1"/>
  <c r="K3299" i="1"/>
  <c r="Q3299" i="1" s="1"/>
  <c r="J3299" i="1"/>
  <c r="P3299" i="1" s="1"/>
  <c r="O2405" i="1" l="1"/>
  <c r="N2405" i="1"/>
  <c r="L2405" i="1"/>
  <c r="R2405" i="1" s="1"/>
  <c r="K2405" i="1"/>
  <c r="Q2405" i="1" s="1"/>
  <c r="J2405" i="1"/>
  <c r="P2405" i="1" s="1"/>
  <c r="L36" i="1" l="1"/>
  <c r="R36" i="1" s="1"/>
  <c r="K36" i="1"/>
  <c r="Q36" i="1" s="1"/>
  <c r="J36" i="1"/>
  <c r="P36" i="1" s="1"/>
  <c r="L4709" i="1" l="1"/>
  <c r="R4709" i="1" s="1"/>
  <c r="L4710" i="1"/>
  <c r="R4710" i="1" s="1"/>
  <c r="L4711" i="1"/>
  <c r="R4711" i="1" s="1"/>
  <c r="L4714" i="1"/>
  <c r="R4714" i="1" s="1"/>
  <c r="L4715" i="1"/>
  <c r="R4715" i="1" s="1"/>
  <c r="L4716" i="1"/>
  <c r="R4716" i="1" s="1"/>
  <c r="L4717" i="1"/>
  <c r="R4717" i="1" s="1"/>
  <c r="L4718" i="1"/>
  <c r="R4718" i="1" s="1"/>
  <c r="L4719" i="1"/>
  <c r="R4719" i="1" s="1"/>
  <c r="L4720" i="1"/>
  <c r="R4720" i="1" s="1"/>
  <c r="L4721" i="1"/>
  <c r="R4721" i="1" s="1"/>
  <c r="L4722" i="1"/>
  <c r="R4722" i="1" s="1"/>
  <c r="L4726" i="1"/>
  <c r="R4726" i="1" s="1"/>
  <c r="L4727" i="1"/>
  <c r="R4727" i="1" s="1"/>
  <c r="L4728" i="1"/>
  <c r="R4728" i="1" s="1"/>
  <c r="L4729" i="1"/>
  <c r="R4729" i="1" s="1"/>
  <c r="L4730" i="1"/>
  <c r="R4730" i="1" s="1"/>
  <c r="L4731" i="1"/>
  <c r="R4731" i="1" s="1"/>
  <c r="L4732" i="1"/>
  <c r="R4732" i="1" s="1"/>
  <c r="L4737" i="1"/>
  <c r="R4737" i="1" s="1"/>
  <c r="L4759" i="1"/>
  <c r="R4759" i="1" s="1"/>
  <c r="L4760" i="1"/>
  <c r="R4760" i="1" s="1"/>
  <c r="L4761" i="1"/>
  <c r="R4761" i="1" s="1"/>
  <c r="L4764" i="1"/>
  <c r="R4764" i="1" s="1"/>
  <c r="L4765" i="1"/>
  <c r="R4765" i="1" s="1"/>
  <c r="K4709" i="1"/>
  <c r="Q4709" i="1" s="1"/>
  <c r="K4710" i="1"/>
  <c r="Q4710" i="1" s="1"/>
  <c r="K4711" i="1"/>
  <c r="Q4711" i="1" s="1"/>
  <c r="K4714" i="1"/>
  <c r="Q4714" i="1" s="1"/>
  <c r="K4715" i="1"/>
  <c r="Q4715" i="1" s="1"/>
  <c r="K4716" i="1"/>
  <c r="Q4716" i="1" s="1"/>
  <c r="K4717" i="1"/>
  <c r="Q4717" i="1" s="1"/>
  <c r="K4718" i="1"/>
  <c r="Q4718" i="1" s="1"/>
  <c r="K4719" i="1"/>
  <c r="Q4719" i="1" s="1"/>
  <c r="K4720" i="1"/>
  <c r="Q4720" i="1" s="1"/>
  <c r="K4721" i="1"/>
  <c r="Q4721" i="1" s="1"/>
  <c r="K4722" i="1"/>
  <c r="Q4722" i="1" s="1"/>
  <c r="K4726" i="1"/>
  <c r="Q4726" i="1" s="1"/>
  <c r="K4727" i="1"/>
  <c r="Q4727" i="1" s="1"/>
  <c r="K4728" i="1"/>
  <c r="Q4728" i="1" s="1"/>
  <c r="K4729" i="1"/>
  <c r="Q4729" i="1" s="1"/>
  <c r="K4730" i="1"/>
  <c r="Q4730" i="1" s="1"/>
  <c r="K4731" i="1"/>
  <c r="Q4731" i="1" s="1"/>
  <c r="K4732" i="1"/>
  <c r="Q4732" i="1" s="1"/>
  <c r="K4737" i="1"/>
  <c r="Q4737" i="1" s="1"/>
  <c r="K4759" i="1"/>
  <c r="Q4759" i="1" s="1"/>
  <c r="K4760" i="1"/>
  <c r="Q4760" i="1" s="1"/>
  <c r="K4761" i="1"/>
  <c r="Q4761" i="1" s="1"/>
  <c r="K4764" i="1"/>
  <c r="Q4764" i="1" s="1"/>
  <c r="K4765" i="1"/>
  <c r="Q4765" i="1" s="1"/>
  <c r="J4709" i="1"/>
  <c r="P4709" i="1" s="1"/>
  <c r="J4710" i="1"/>
  <c r="P4710" i="1" s="1"/>
  <c r="J4711" i="1"/>
  <c r="P4711" i="1" s="1"/>
  <c r="J4714" i="1"/>
  <c r="P4714" i="1" s="1"/>
  <c r="J4715" i="1"/>
  <c r="P4715" i="1" s="1"/>
  <c r="J4716" i="1"/>
  <c r="P4716" i="1" s="1"/>
  <c r="J4717" i="1"/>
  <c r="P4717" i="1" s="1"/>
  <c r="J4718" i="1"/>
  <c r="P4718" i="1" s="1"/>
  <c r="J4719" i="1"/>
  <c r="P4719" i="1" s="1"/>
  <c r="J4720" i="1"/>
  <c r="P4720" i="1" s="1"/>
  <c r="J4721" i="1"/>
  <c r="P4721" i="1" s="1"/>
  <c r="J4722" i="1"/>
  <c r="P4722" i="1" s="1"/>
  <c r="J4726" i="1"/>
  <c r="P4726" i="1" s="1"/>
  <c r="J4727" i="1"/>
  <c r="P4727" i="1" s="1"/>
  <c r="J4728" i="1"/>
  <c r="P4728" i="1" s="1"/>
  <c r="J4729" i="1"/>
  <c r="P4729" i="1" s="1"/>
  <c r="J4730" i="1"/>
  <c r="P4730" i="1" s="1"/>
  <c r="J4731" i="1"/>
  <c r="P4731" i="1" s="1"/>
  <c r="J4732" i="1"/>
  <c r="P4732" i="1" s="1"/>
  <c r="J4737" i="1"/>
  <c r="P4737" i="1" s="1"/>
  <c r="J4759" i="1"/>
  <c r="P4759" i="1" s="1"/>
  <c r="J4760" i="1"/>
  <c r="P4760" i="1" s="1"/>
  <c r="J4761" i="1"/>
  <c r="P4761" i="1" s="1"/>
  <c r="J4764" i="1"/>
  <c r="P4764" i="1" s="1"/>
  <c r="J4765" i="1"/>
  <c r="P4765" i="1" s="1"/>
  <c r="L4690" i="1"/>
  <c r="R4690" i="1" s="1"/>
  <c r="L4692" i="1"/>
  <c r="R4692" i="1" s="1"/>
  <c r="L4693" i="1"/>
  <c r="R4693" i="1" s="1"/>
  <c r="L4694" i="1"/>
  <c r="R4694" i="1" s="1"/>
  <c r="L4695" i="1"/>
  <c r="R4695" i="1" s="1"/>
  <c r="L4696" i="1"/>
  <c r="R4696" i="1" s="1"/>
  <c r="L4697" i="1"/>
  <c r="R4697" i="1" s="1"/>
  <c r="L4698" i="1"/>
  <c r="R4698" i="1" s="1"/>
  <c r="L4699" i="1"/>
  <c r="R4699" i="1" s="1"/>
  <c r="L4700" i="1"/>
  <c r="R4700" i="1" s="1"/>
  <c r="L4701" i="1"/>
  <c r="R4701" i="1" s="1"/>
  <c r="L4702" i="1"/>
  <c r="R4702" i="1" s="1"/>
  <c r="L4703" i="1"/>
  <c r="R4703" i="1" s="1"/>
  <c r="K4690" i="1"/>
  <c r="Q4690" i="1" s="1"/>
  <c r="K4692" i="1"/>
  <c r="Q4692" i="1" s="1"/>
  <c r="K4693" i="1"/>
  <c r="Q4693" i="1" s="1"/>
  <c r="K4694" i="1"/>
  <c r="Q4694" i="1" s="1"/>
  <c r="K4695" i="1"/>
  <c r="Q4695" i="1" s="1"/>
  <c r="K4696" i="1"/>
  <c r="Q4696" i="1" s="1"/>
  <c r="K4697" i="1"/>
  <c r="Q4697" i="1" s="1"/>
  <c r="K4698" i="1"/>
  <c r="Q4698" i="1" s="1"/>
  <c r="K4699" i="1"/>
  <c r="Q4699" i="1" s="1"/>
  <c r="K4700" i="1"/>
  <c r="Q4700" i="1" s="1"/>
  <c r="K4701" i="1"/>
  <c r="Q4701" i="1" s="1"/>
  <c r="K4702" i="1"/>
  <c r="Q4702" i="1" s="1"/>
  <c r="K4703" i="1"/>
  <c r="Q4703" i="1" s="1"/>
  <c r="J4690" i="1"/>
  <c r="P4690" i="1" s="1"/>
  <c r="J4692" i="1"/>
  <c r="P4692" i="1" s="1"/>
  <c r="J4693" i="1"/>
  <c r="P4693" i="1" s="1"/>
  <c r="J4694" i="1"/>
  <c r="P4694" i="1" s="1"/>
  <c r="J4695" i="1"/>
  <c r="P4695" i="1" s="1"/>
  <c r="J4696" i="1"/>
  <c r="P4696" i="1" s="1"/>
  <c r="J4697" i="1"/>
  <c r="P4697" i="1" s="1"/>
  <c r="J4698" i="1"/>
  <c r="P4698" i="1" s="1"/>
  <c r="J4699" i="1"/>
  <c r="P4699" i="1" s="1"/>
  <c r="J4700" i="1"/>
  <c r="P4700" i="1" s="1"/>
  <c r="J4701" i="1"/>
  <c r="P4701" i="1" s="1"/>
  <c r="J4702" i="1"/>
  <c r="P4702" i="1" s="1"/>
  <c r="J4703" i="1"/>
  <c r="P4703" i="1" s="1"/>
  <c r="L4643" i="1"/>
  <c r="R4643" i="1" s="1"/>
  <c r="L4644" i="1"/>
  <c r="R4644" i="1" s="1"/>
  <c r="L4645" i="1"/>
  <c r="R4645" i="1" s="1"/>
  <c r="L4646" i="1"/>
  <c r="R4646" i="1" s="1"/>
  <c r="L4648" i="1"/>
  <c r="R4648" i="1" s="1"/>
  <c r="L4649" i="1"/>
  <c r="R4649" i="1" s="1"/>
  <c r="L4650" i="1"/>
  <c r="R4650" i="1" s="1"/>
  <c r="L4651" i="1"/>
  <c r="R4651" i="1" s="1"/>
  <c r="L4652" i="1"/>
  <c r="R4652" i="1" s="1"/>
  <c r="L4655" i="1"/>
  <c r="R4655" i="1" s="1"/>
  <c r="L4656" i="1"/>
  <c r="R4656" i="1" s="1"/>
  <c r="L4657" i="1"/>
  <c r="R4657" i="1" s="1"/>
  <c r="L4658" i="1"/>
  <c r="R4658" i="1" s="1"/>
  <c r="L4659" i="1"/>
  <c r="R4659" i="1" s="1"/>
  <c r="L4660" i="1"/>
  <c r="R4660" i="1" s="1"/>
  <c r="L4661" i="1"/>
  <c r="R4661" i="1" s="1"/>
  <c r="L4662" i="1"/>
  <c r="R4662" i="1" s="1"/>
  <c r="L4663" i="1"/>
  <c r="R4663" i="1" s="1"/>
  <c r="L4664" i="1"/>
  <c r="R4664" i="1" s="1"/>
  <c r="L4665" i="1"/>
  <c r="R4665" i="1" s="1"/>
  <c r="L4666" i="1"/>
  <c r="R4666" i="1" s="1"/>
  <c r="L4667" i="1"/>
  <c r="R4667" i="1" s="1"/>
  <c r="L4668" i="1"/>
  <c r="R4668" i="1" s="1"/>
  <c r="L4669" i="1"/>
  <c r="R4669" i="1" s="1"/>
  <c r="L4670" i="1"/>
  <c r="R4670" i="1" s="1"/>
  <c r="L4671" i="1"/>
  <c r="R4671" i="1" s="1"/>
  <c r="L4674" i="1"/>
  <c r="R4674" i="1" s="1"/>
  <c r="L4675" i="1"/>
  <c r="R4675" i="1" s="1"/>
  <c r="L4676" i="1"/>
  <c r="R4676" i="1" s="1"/>
  <c r="L4677" i="1"/>
  <c r="R4677" i="1" s="1"/>
  <c r="L4678" i="1"/>
  <c r="R4678" i="1" s="1"/>
  <c r="L4679" i="1"/>
  <c r="R4679" i="1" s="1"/>
  <c r="L4680" i="1"/>
  <c r="R4680" i="1" s="1"/>
  <c r="L4681" i="1"/>
  <c r="R4681" i="1" s="1"/>
  <c r="L4682" i="1"/>
  <c r="R4682" i="1" s="1"/>
  <c r="K4643" i="1"/>
  <c r="Q4643" i="1" s="1"/>
  <c r="K4644" i="1"/>
  <c r="Q4644" i="1" s="1"/>
  <c r="K4645" i="1"/>
  <c r="Q4645" i="1" s="1"/>
  <c r="K4646" i="1"/>
  <c r="Q4646" i="1" s="1"/>
  <c r="K4648" i="1"/>
  <c r="Q4648" i="1" s="1"/>
  <c r="K4649" i="1"/>
  <c r="Q4649" i="1" s="1"/>
  <c r="K4650" i="1"/>
  <c r="Q4650" i="1" s="1"/>
  <c r="K4651" i="1"/>
  <c r="Q4651" i="1" s="1"/>
  <c r="K4652" i="1"/>
  <c r="Q4652" i="1" s="1"/>
  <c r="K4655" i="1"/>
  <c r="Q4655" i="1" s="1"/>
  <c r="K4656" i="1"/>
  <c r="Q4656" i="1" s="1"/>
  <c r="K4657" i="1"/>
  <c r="Q4657" i="1" s="1"/>
  <c r="K4658" i="1"/>
  <c r="Q4658" i="1" s="1"/>
  <c r="K4659" i="1"/>
  <c r="Q4659" i="1" s="1"/>
  <c r="K4660" i="1"/>
  <c r="Q4660" i="1" s="1"/>
  <c r="K4661" i="1"/>
  <c r="Q4661" i="1" s="1"/>
  <c r="K4662" i="1"/>
  <c r="Q4662" i="1" s="1"/>
  <c r="K4663" i="1"/>
  <c r="Q4663" i="1" s="1"/>
  <c r="K4664" i="1"/>
  <c r="Q4664" i="1" s="1"/>
  <c r="K4665" i="1"/>
  <c r="Q4665" i="1" s="1"/>
  <c r="K4666" i="1"/>
  <c r="Q4666" i="1" s="1"/>
  <c r="K4667" i="1"/>
  <c r="Q4667" i="1" s="1"/>
  <c r="K4668" i="1"/>
  <c r="Q4668" i="1" s="1"/>
  <c r="K4669" i="1"/>
  <c r="Q4669" i="1" s="1"/>
  <c r="K4670" i="1"/>
  <c r="Q4670" i="1" s="1"/>
  <c r="K4671" i="1"/>
  <c r="Q4671" i="1" s="1"/>
  <c r="K4674" i="1"/>
  <c r="Q4674" i="1" s="1"/>
  <c r="K4675" i="1"/>
  <c r="Q4675" i="1" s="1"/>
  <c r="K4676" i="1"/>
  <c r="Q4676" i="1" s="1"/>
  <c r="K4677" i="1"/>
  <c r="Q4677" i="1" s="1"/>
  <c r="K4678" i="1"/>
  <c r="Q4678" i="1" s="1"/>
  <c r="K4679" i="1"/>
  <c r="Q4679" i="1" s="1"/>
  <c r="K4680" i="1"/>
  <c r="Q4680" i="1" s="1"/>
  <c r="K4681" i="1"/>
  <c r="Q4681" i="1" s="1"/>
  <c r="K4682" i="1"/>
  <c r="Q4682" i="1" s="1"/>
  <c r="J4643" i="1"/>
  <c r="P4643" i="1" s="1"/>
  <c r="J4644" i="1"/>
  <c r="P4644" i="1" s="1"/>
  <c r="J4645" i="1"/>
  <c r="P4645" i="1" s="1"/>
  <c r="J4646" i="1"/>
  <c r="P4646" i="1" s="1"/>
  <c r="J4648" i="1"/>
  <c r="P4648" i="1" s="1"/>
  <c r="J4649" i="1"/>
  <c r="P4649" i="1" s="1"/>
  <c r="J4650" i="1"/>
  <c r="P4650" i="1" s="1"/>
  <c r="J4651" i="1"/>
  <c r="P4651" i="1" s="1"/>
  <c r="J4652" i="1"/>
  <c r="P4652" i="1" s="1"/>
  <c r="J4655" i="1"/>
  <c r="P4655" i="1" s="1"/>
  <c r="J4656" i="1"/>
  <c r="P4656" i="1" s="1"/>
  <c r="J4657" i="1"/>
  <c r="P4657" i="1" s="1"/>
  <c r="J4658" i="1"/>
  <c r="P4658" i="1" s="1"/>
  <c r="J4659" i="1"/>
  <c r="P4659" i="1" s="1"/>
  <c r="J4660" i="1"/>
  <c r="P4660" i="1" s="1"/>
  <c r="J4661" i="1"/>
  <c r="P4661" i="1" s="1"/>
  <c r="J4662" i="1"/>
  <c r="P4662" i="1" s="1"/>
  <c r="J4663" i="1"/>
  <c r="P4663" i="1" s="1"/>
  <c r="J4664" i="1"/>
  <c r="P4664" i="1" s="1"/>
  <c r="J4665" i="1"/>
  <c r="P4665" i="1" s="1"/>
  <c r="J4666" i="1"/>
  <c r="P4666" i="1" s="1"/>
  <c r="J4667" i="1"/>
  <c r="P4667" i="1" s="1"/>
  <c r="J4668" i="1"/>
  <c r="P4668" i="1" s="1"/>
  <c r="J4669" i="1"/>
  <c r="P4669" i="1" s="1"/>
  <c r="J4670" i="1"/>
  <c r="P4670" i="1" s="1"/>
  <c r="J4671" i="1"/>
  <c r="P4671" i="1" s="1"/>
  <c r="J4674" i="1"/>
  <c r="P4674" i="1" s="1"/>
  <c r="J4675" i="1"/>
  <c r="P4675" i="1" s="1"/>
  <c r="J4676" i="1"/>
  <c r="P4676" i="1" s="1"/>
  <c r="J4677" i="1"/>
  <c r="P4677" i="1" s="1"/>
  <c r="J4678" i="1"/>
  <c r="P4678" i="1" s="1"/>
  <c r="J4679" i="1"/>
  <c r="P4679" i="1" s="1"/>
  <c r="J4680" i="1"/>
  <c r="P4680" i="1" s="1"/>
  <c r="J4681" i="1"/>
  <c r="P4681" i="1" s="1"/>
  <c r="J4682" i="1"/>
  <c r="P4682" i="1" s="1"/>
  <c r="L4616" i="1"/>
  <c r="R4616" i="1" s="1"/>
  <c r="L4617" i="1"/>
  <c r="R4617" i="1" s="1"/>
  <c r="L4618" i="1"/>
  <c r="R4618" i="1" s="1"/>
  <c r="L4619" i="1"/>
  <c r="R4619" i="1" s="1"/>
  <c r="L4622" i="1"/>
  <c r="R4622" i="1" s="1"/>
  <c r="L4623" i="1"/>
  <c r="R4623" i="1" s="1"/>
  <c r="L4624" i="1"/>
  <c r="R4624" i="1" s="1"/>
  <c r="L4625" i="1"/>
  <c r="R4625" i="1" s="1"/>
  <c r="K4616" i="1"/>
  <c r="Q4616" i="1" s="1"/>
  <c r="K4617" i="1"/>
  <c r="Q4617" i="1" s="1"/>
  <c r="K4618" i="1"/>
  <c r="Q4618" i="1" s="1"/>
  <c r="K4619" i="1"/>
  <c r="Q4619" i="1" s="1"/>
  <c r="K4622" i="1"/>
  <c r="Q4622" i="1" s="1"/>
  <c r="K4623" i="1"/>
  <c r="Q4623" i="1" s="1"/>
  <c r="K4624" i="1"/>
  <c r="Q4624" i="1" s="1"/>
  <c r="K4625" i="1"/>
  <c r="Q4625" i="1" s="1"/>
  <c r="J4616" i="1"/>
  <c r="P4616" i="1" s="1"/>
  <c r="J4617" i="1"/>
  <c r="P4617" i="1" s="1"/>
  <c r="J4618" i="1"/>
  <c r="P4618" i="1" s="1"/>
  <c r="J4619" i="1"/>
  <c r="P4619" i="1" s="1"/>
  <c r="J4622" i="1"/>
  <c r="P4622" i="1" s="1"/>
  <c r="J4623" i="1"/>
  <c r="P4623" i="1" s="1"/>
  <c r="J4624" i="1"/>
  <c r="P4624" i="1" s="1"/>
  <c r="J4625" i="1"/>
  <c r="P4625" i="1" s="1"/>
  <c r="L4608" i="1"/>
  <c r="R4608" i="1" s="1"/>
  <c r="L4609" i="1"/>
  <c r="R4609" i="1" s="1"/>
  <c r="L4612" i="1"/>
  <c r="R4612" i="1" s="1"/>
  <c r="L4613" i="1"/>
  <c r="R4613" i="1" s="1"/>
  <c r="K4608" i="1"/>
  <c r="Q4608" i="1" s="1"/>
  <c r="K4609" i="1"/>
  <c r="Q4609" i="1" s="1"/>
  <c r="K4612" i="1"/>
  <c r="Q4612" i="1" s="1"/>
  <c r="K4613" i="1"/>
  <c r="Q4613" i="1" s="1"/>
  <c r="J4608" i="1"/>
  <c r="P4608" i="1" s="1"/>
  <c r="J4609" i="1"/>
  <c r="P4609" i="1" s="1"/>
  <c r="J4612" i="1"/>
  <c r="P4612" i="1" s="1"/>
  <c r="J4613" i="1"/>
  <c r="P4613" i="1" s="1"/>
  <c r="L4572" i="1"/>
  <c r="R4572" i="1" s="1"/>
  <c r="L4573" i="1"/>
  <c r="R4573" i="1" s="1"/>
  <c r="L4585" i="1"/>
  <c r="R4585" i="1" s="1"/>
  <c r="L4598" i="1"/>
  <c r="R4598" i="1" s="1"/>
  <c r="L4599" i="1"/>
  <c r="R4599" i="1" s="1"/>
  <c r="L4600" i="1"/>
  <c r="R4600" i="1" s="1"/>
  <c r="L4601" i="1"/>
  <c r="R4601" i="1" s="1"/>
  <c r="L4602" i="1"/>
  <c r="R4602" i="1" s="1"/>
  <c r="L4605" i="1"/>
  <c r="R4605" i="1" s="1"/>
  <c r="K4572" i="1"/>
  <c r="Q4572" i="1" s="1"/>
  <c r="K4573" i="1"/>
  <c r="Q4573" i="1" s="1"/>
  <c r="K4585" i="1"/>
  <c r="Q4585" i="1" s="1"/>
  <c r="K4598" i="1"/>
  <c r="Q4598" i="1" s="1"/>
  <c r="K4599" i="1"/>
  <c r="Q4599" i="1" s="1"/>
  <c r="K4600" i="1"/>
  <c r="Q4600" i="1" s="1"/>
  <c r="K4601" i="1"/>
  <c r="Q4601" i="1" s="1"/>
  <c r="K4602" i="1"/>
  <c r="Q4602" i="1" s="1"/>
  <c r="K4605" i="1"/>
  <c r="Q4605" i="1" s="1"/>
  <c r="J4572" i="1"/>
  <c r="P4572" i="1" s="1"/>
  <c r="J4573" i="1"/>
  <c r="P4573" i="1" s="1"/>
  <c r="J4585" i="1"/>
  <c r="P4585" i="1" s="1"/>
  <c r="J4598" i="1"/>
  <c r="P4598" i="1" s="1"/>
  <c r="J4599" i="1"/>
  <c r="P4599" i="1" s="1"/>
  <c r="J4600" i="1"/>
  <c r="P4600" i="1" s="1"/>
  <c r="J4601" i="1"/>
  <c r="P4601" i="1" s="1"/>
  <c r="J4602" i="1"/>
  <c r="P4602" i="1" s="1"/>
  <c r="J4605" i="1"/>
  <c r="P4605" i="1" s="1"/>
  <c r="L4463" i="1"/>
  <c r="R4463" i="1" s="1"/>
  <c r="L4466" i="1"/>
  <c r="R4466" i="1" s="1"/>
  <c r="L4467" i="1"/>
  <c r="R4467" i="1" s="1"/>
  <c r="L4468" i="1"/>
  <c r="R4468" i="1" s="1"/>
  <c r="L4469" i="1"/>
  <c r="R4469" i="1" s="1"/>
  <c r="L4470" i="1"/>
  <c r="R4470" i="1" s="1"/>
  <c r="L4483" i="1"/>
  <c r="R4483" i="1" s="1"/>
  <c r="L4484" i="1"/>
  <c r="R4484" i="1" s="1"/>
  <c r="L4487" i="1"/>
  <c r="R4487" i="1" s="1"/>
  <c r="L4498" i="1"/>
  <c r="R4498" i="1" s="1"/>
  <c r="L4499" i="1"/>
  <c r="R4499" i="1" s="1"/>
  <c r="L4502" i="1"/>
  <c r="R4502" i="1" s="1"/>
  <c r="L4503" i="1"/>
  <c r="R4503" i="1" s="1"/>
  <c r="L4504" i="1"/>
  <c r="R4504" i="1" s="1"/>
  <c r="L4505" i="1"/>
  <c r="R4505" i="1" s="1"/>
  <c r="L4506" i="1"/>
  <c r="R4506" i="1" s="1"/>
  <c r="L4507" i="1"/>
  <c r="R4507" i="1" s="1"/>
  <c r="L4508" i="1"/>
  <c r="R4508" i="1" s="1"/>
  <c r="L4509" i="1"/>
  <c r="R4509" i="1" s="1"/>
  <c r="L4510" i="1"/>
  <c r="R4510" i="1" s="1"/>
  <c r="L4511" i="1"/>
  <c r="R4511" i="1" s="1"/>
  <c r="L4512" i="1"/>
  <c r="R4512" i="1" s="1"/>
  <c r="L4513" i="1"/>
  <c r="R4513" i="1" s="1"/>
  <c r="L4514" i="1"/>
  <c r="R4514" i="1" s="1"/>
  <c r="L4515" i="1"/>
  <c r="R4515" i="1" s="1"/>
  <c r="L4516" i="1"/>
  <c r="R4516" i="1" s="1"/>
  <c r="L4517" i="1"/>
  <c r="R4517" i="1" s="1"/>
  <c r="L4518" i="1"/>
  <c r="R4518" i="1" s="1"/>
  <c r="L4519" i="1"/>
  <c r="R4519" i="1" s="1"/>
  <c r="L4520" i="1"/>
  <c r="R4520" i="1" s="1"/>
  <c r="L4521" i="1"/>
  <c r="R4521" i="1" s="1"/>
  <c r="L4522" i="1"/>
  <c r="R4522" i="1" s="1"/>
  <c r="L4523" i="1"/>
  <c r="R4523" i="1" s="1"/>
  <c r="L4524" i="1"/>
  <c r="R4524" i="1" s="1"/>
  <c r="L4525" i="1"/>
  <c r="R4525" i="1" s="1"/>
  <c r="L4526" i="1"/>
  <c r="R4526" i="1" s="1"/>
  <c r="L4527" i="1"/>
  <c r="R4527" i="1" s="1"/>
  <c r="L4528" i="1"/>
  <c r="R4528" i="1" s="1"/>
  <c r="L4529" i="1"/>
  <c r="R4529" i="1" s="1"/>
  <c r="L4530" i="1"/>
  <c r="R4530" i="1" s="1"/>
  <c r="L4531" i="1"/>
  <c r="R4531" i="1" s="1"/>
  <c r="L4532" i="1"/>
  <c r="R4532" i="1" s="1"/>
  <c r="L4533" i="1"/>
  <c r="R4533" i="1" s="1"/>
  <c r="L4534" i="1"/>
  <c r="R4534" i="1" s="1"/>
  <c r="L4535" i="1"/>
  <c r="R4535" i="1" s="1"/>
  <c r="L4536" i="1"/>
  <c r="R4536" i="1" s="1"/>
  <c r="L4537" i="1"/>
  <c r="R4537" i="1" s="1"/>
  <c r="L4538" i="1"/>
  <c r="R4538" i="1" s="1"/>
  <c r="L4539" i="1"/>
  <c r="R4539" i="1" s="1"/>
  <c r="L4540" i="1"/>
  <c r="R4540" i="1" s="1"/>
  <c r="L4541" i="1"/>
  <c r="R4541" i="1" s="1"/>
  <c r="L4542" i="1"/>
  <c r="R4542" i="1" s="1"/>
  <c r="L4543" i="1"/>
  <c r="R4543" i="1" s="1"/>
  <c r="L4544" i="1"/>
  <c r="R4544" i="1" s="1"/>
  <c r="L4545" i="1"/>
  <c r="R4545" i="1" s="1"/>
  <c r="L4546" i="1"/>
  <c r="R4546" i="1" s="1"/>
  <c r="L4547" i="1"/>
  <c r="R4547" i="1" s="1"/>
  <c r="K4463" i="1"/>
  <c r="Q4463" i="1" s="1"/>
  <c r="K4466" i="1"/>
  <c r="Q4466" i="1" s="1"/>
  <c r="K4467" i="1"/>
  <c r="Q4467" i="1" s="1"/>
  <c r="K4468" i="1"/>
  <c r="Q4468" i="1" s="1"/>
  <c r="K4469" i="1"/>
  <c r="Q4469" i="1" s="1"/>
  <c r="K4470" i="1"/>
  <c r="Q4470" i="1" s="1"/>
  <c r="K4483" i="1"/>
  <c r="Q4483" i="1" s="1"/>
  <c r="K4484" i="1"/>
  <c r="Q4484" i="1" s="1"/>
  <c r="K4487" i="1"/>
  <c r="Q4487" i="1" s="1"/>
  <c r="K4498" i="1"/>
  <c r="Q4498" i="1" s="1"/>
  <c r="K4499" i="1"/>
  <c r="Q4499" i="1" s="1"/>
  <c r="K4502" i="1"/>
  <c r="Q4502" i="1" s="1"/>
  <c r="K4503" i="1"/>
  <c r="Q4503" i="1" s="1"/>
  <c r="K4504" i="1"/>
  <c r="Q4504" i="1" s="1"/>
  <c r="K4505" i="1"/>
  <c r="Q4505" i="1" s="1"/>
  <c r="K4506" i="1"/>
  <c r="Q4506" i="1" s="1"/>
  <c r="K4507" i="1"/>
  <c r="Q4507" i="1" s="1"/>
  <c r="K4508" i="1"/>
  <c r="Q4508" i="1" s="1"/>
  <c r="K4509" i="1"/>
  <c r="Q4509" i="1" s="1"/>
  <c r="K4510" i="1"/>
  <c r="Q4510" i="1" s="1"/>
  <c r="K4511" i="1"/>
  <c r="Q4511" i="1" s="1"/>
  <c r="K4512" i="1"/>
  <c r="Q4512" i="1" s="1"/>
  <c r="K4513" i="1"/>
  <c r="Q4513" i="1" s="1"/>
  <c r="K4514" i="1"/>
  <c r="Q4514" i="1" s="1"/>
  <c r="K4515" i="1"/>
  <c r="Q4515" i="1" s="1"/>
  <c r="K4516" i="1"/>
  <c r="Q4516" i="1" s="1"/>
  <c r="K4517" i="1"/>
  <c r="Q4517" i="1" s="1"/>
  <c r="K4518" i="1"/>
  <c r="Q4518" i="1" s="1"/>
  <c r="K4519" i="1"/>
  <c r="Q4519" i="1" s="1"/>
  <c r="K4520" i="1"/>
  <c r="Q4520" i="1" s="1"/>
  <c r="K4521" i="1"/>
  <c r="Q4521" i="1" s="1"/>
  <c r="K4522" i="1"/>
  <c r="Q4522" i="1" s="1"/>
  <c r="K4523" i="1"/>
  <c r="Q4523" i="1" s="1"/>
  <c r="K4524" i="1"/>
  <c r="Q4524" i="1" s="1"/>
  <c r="K4525" i="1"/>
  <c r="Q4525" i="1" s="1"/>
  <c r="K4526" i="1"/>
  <c r="Q4526" i="1" s="1"/>
  <c r="K4527" i="1"/>
  <c r="Q4527" i="1" s="1"/>
  <c r="K4528" i="1"/>
  <c r="Q4528" i="1" s="1"/>
  <c r="K4529" i="1"/>
  <c r="Q4529" i="1" s="1"/>
  <c r="K4530" i="1"/>
  <c r="Q4530" i="1" s="1"/>
  <c r="K4531" i="1"/>
  <c r="Q4531" i="1" s="1"/>
  <c r="K4532" i="1"/>
  <c r="Q4532" i="1" s="1"/>
  <c r="K4533" i="1"/>
  <c r="Q4533" i="1" s="1"/>
  <c r="K4534" i="1"/>
  <c r="Q4534" i="1" s="1"/>
  <c r="K4535" i="1"/>
  <c r="Q4535" i="1" s="1"/>
  <c r="K4536" i="1"/>
  <c r="Q4536" i="1" s="1"/>
  <c r="K4537" i="1"/>
  <c r="Q4537" i="1" s="1"/>
  <c r="K4538" i="1"/>
  <c r="Q4538" i="1" s="1"/>
  <c r="K4539" i="1"/>
  <c r="Q4539" i="1" s="1"/>
  <c r="K4540" i="1"/>
  <c r="Q4540" i="1" s="1"/>
  <c r="K4541" i="1"/>
  <c r="Q4541" i="1" s="1"/>
  <c r="K4542" i="1"/>
  <c r="Q4542" i="1" s="1"/>
  <c r="K4543" i="1"/>
  <c r="Q4543" i="1" s="1"/>
  <c r="K4544" i="1"/>
  <c r="Q4544" i="1" s="1"/>
  <c r="K4545" i="1"/>
  <c r="Q4545" i="1" s="1"/>
  <c r="K4546" i="1"/>
  <c r="Q4546" i="1" s="1"/>
  <c r="K4547" i="1"/>
  <c r="Q4547" i="1" s="1"/>
  <c r="J4463" i="1"/>
  <c r="P4463" i="1" s="1"/>
  <c r="J4466" i="1"/>
  <c r="P4466" i="1" s="1"/>
  <c r="J4467" i="1"/>
  <c r="P4467" i="1" s="1"/>
  <c r="J4468" i="1"/>
  <c r="P4468" i="1" s="1"/>
  <c r="J4469" i="1"/>
  <c r="P4469" i="1" s="1"/>
  <c r="J4470" i="1"/>
  <c r="P4470" i="1" s="1"/>
  <c r="J4483" i="1"/>
  <c r="P4483" i="1" s="1"/>
  <c r="J4484" i="1"/>
  <c r="P4484" i="1" s="1"/>
  <c r="J4487" i="1"/>
  <c r="P4487" i="1" s="1"/>
  <c r="J4498" i="1"/>
  <c r="P4498" i="1" s="1"/>
  <c r="J4499" i="1"/>
  <c r="P4499" i="1" s="1"/>
  <c r="J4502" i="1"/>
  <c r="P4502" i="1" s="1"/>
  <c r="J4503" i="1"/>
  <c r="P4503" i="1" s="1"/>
  <c r="J4504" i="1"/>
  <c r="P4504" i="1" s="1"/>
  <c r="J4505" i="1"/>
  <c r="P4505" i="1" s="1"/>
  <c r="J4506" i="1"/>
  <c r="P4506" i="1" s="1"/>
  <c r="J4507" i="1"/>
  <c r="P4507" i="1" s="1"/>
  <c r="J4508" i="1"/>
  <c r="P4508" i="1" s="1"/>
  <c r="J4509" i="1"/>
  <c r="P4509" i="1" s="1"/>
  <c r="J4510" i="1"/>
  <c r="P4510" i="1" s="1"/>
  <c r="J4511" i="1"/>
  <c r="P4511" i="1" s="1"/>
  <c r="J4512" i="1"/>
  <c r="P4512" i="1" s="1"/>
  <c r="J4513" i="1"/>
  <c r="P4513" i="1" s="1"/>
  <c r="J4514" i="1"/>
  <c r="P4514" i="1" s="1"/>
  <c r="J4515" i="1"/>
  <c r="P4515" i="1" s="1"/>
  <c r="J4516" i="1"/>
  <c r="P4516" i="1" s="1"/>
  <c r="J4517" i="1"/>
  <c r="P4517" i="1" s="1"/>
  <c r="J4518" i="1"/>
  <c r="P4518" i="1" s="1"/>
  <c r="J4519" i="1"/>
  <c r="P4519" i="1" s="1"/>
  <c r="J4520" i="1"/>
  <c r="P4520" i="1" s="1"/>
  <c r="J4521" i="1"/>
  <c r="P4521" i="1" s="1"/>
  <c r="J4522" i="1"/>
  <c r="P4522" i="1" s="1"/>
  <c r="J4523" i="1"/>
  <c r="P4523" i="1" s="1"/>
  <c r="J4524" i="1"/>
  <c r="P4524" i="1" s="1"/>
  <c r="J4525" i="1"/>
  <c r="P4525" i="1" s="1"/>
  <c r="J4526" i="1"/>
  <c r="P4526" i="1" s="1"/>
  <c r="J4527" i="1"/>
  <c r="P4527" i="1" s="1"/>
  <c r="J4528" i="1"/>
  <c r="P4528" i="1" s="1"/>
  <c r="J4529" i="1"/>
  <c r="P4529" i="1" s="1"/>
  <c r="J4530" i="1"/>
  <c r="P4530" i="1" s="1"/>
  <c r="J4531" i="1"/>
  <c r="P4531" i="1" s="1"/>
  <c r="J4532" i="1"/>
  <c r="P4532" i="1" s="1"/>
  <c r="J4533" i="1"/>
  <c r="P4533" i="1" s="1"/>
  <c r="J4534" i="1"/>
  <c r="P4534" i="1" s="1"/>
  <c r="J4535" i="1"/>
  <c r="P4535" i="1" s="1"/>
  <c r="J4536" i="1"/>
  <c r="P4536" i="1" s="1"/>
  <c r="J4537" i="1"/>
  <c r="P4537" i="1" s="1"/>
  <c r="J4538" i="1"/>
  <c r="P4538" i="1" s="1"/>
  <c r="J4539" i="1"/>
  <c r="P4539" i="1" s="1"/>
  <c r="J4540" i="1"/>
  <c r="P4540" i="1" s="1"/>
  <c r="J4541" i="1"/>
  <c r="P4541" i="1" s="1"/>
  <c r="J4542" i="1"/>
  <c r="P4542" i="1" s="1"/>
  <c r="J4543" i="1"/>
  <c r="P4543" i="1" s="1"/>
  <c r="J4544" i="1"/>
  <c r="P4544" i="1" s="1"/>
  <c r="J4545" i="1"/>
  <c r="P4545" i="1" s="1"/>
  <c r="J4546" i="1"/>
  <c r="P4546" i="1" s="1"/>
  <c r="J4547" i="1"/>
  <c r="P4547" i="1" s="1"/>
  <c r="L4362" i="1"/>
  <c r="R4362" i="1" s="1"/>
  <c r="L4363" i="1"/>
  <c r="R4363" i="1" s="1"/>
  <c r="L4364" i="1"/>
  <c r="R4364" i="1" s="1"/>
  <c r="L4365" i="1"/>
  <c r="R4365" i="1" s="1"/>
  <c r="L4376" i="1"/>
  <c r="R4376" i="1" s="1"/>
  <c r="L4377" i="1"/>
  <c r="R4377" i="1" s="1"/>
  <c r="L4378" i="1"/>
  <c r="R4378" i="1" s="1"/>
  <c r="L4379" i="1"/>
  <c r="R4379" i="1" s="1"/>
  <c r="L4380" i="1"/>
  <c r="R4380" i="1" s="1"/>
  <c r="L4381" i="1"/>
  <c r="R4381" i="1" s="1"/>
  <c r="L4382" i="1"/>
  <c r="R4382" i="1" s="1"/>
  <c r="L4383" i="1"/>
  <c r="R4383" i="1" s="1"/>
  <c r="L4384" i="1"/>
  <c r="R4384" i="1" s="1"/>
  <c r="L4385" i="1"/>
  <c r="R4385" i="1" s="1"/>
  <c r="L4386" i="1"/>
  <c r="R4386" i="1" s="1"/>
  <c r="L4387" i="1"/>
  <c r="R4387" i="1" s="1"/>
  <c r="L4388" i="1"/>
  <c r="R4388" i="1" s="1"/>
  <c r="L4389" i="1"/>
  <c r="R4389" i="1" s="1"/>
  <c r="L4390" i="1"/>
  <c r="R4390" i="1" s="1"/>
  <c r="L4391" i="1"/>
  <c r="R4391" i="1" s="1"/>
  <c r="L4392" i="1"/>
  <c r="R4392" i="1" s="1"/>
  <c r="L4393" i="1"/>
  <c r="R4393" i="1" s="1"/>
  <c r="L4394" i="1"/>
  <c r="R4394" i="1" s="1"/>
  <c r="L4395" i="1"/>
  <c r="R4395" i="1" s="1"/>
  <c r="K4362" i="1"/>
  <c r="Q4362" i="1" s="1"/>
  <c r="K4363" i="1"/>
  <c r="Q4363" i="1" s="1"/>
  <c r="K4364" i="1"/>
  <c r="Q4364" i="1" s="1"/>
  <c r="K4365" i="1"/>
  <c r="Q4365" i="1" s="1"/>
  <c r="K4376" i="1"/>
  <c r="Q4376" i="1" s="1"/>
  <c r="K4377" i="1"/>
  <c r="Q4377" i="1" s="1"/>
  <c r="K4378" i="1"/>
  <c r="Q4378" i="1" s="1"/>
  <c r="K4379" i="1"/>
  <c r="Q4379" i="1" s="1"/>
  <c r="K4380" i="1"/>
  <c r="Q4380" i="1" s="1"/>
  <c r="K4381" i="1"/>
  <c r="Q4381" i="1" s="1"/>
  <c r="K4382" i="1"/>
  <c r="Q4382" i="1" s="1"/>
  <c r="K4383" i="1"/>
  <c r="Q4383" i="1" s="1"/>
  <c r="K4384" i="1"/>
  <c r="Q4384" i="1" s="1"/>
  <c r="K4385" i="1"/>
  <c r="Q4385" i="1" s="1"/>
  <c r="K4386" i="1"/>
  <c r="Q4386" i="1" s="1"/>
  <c r="K4387" i="1"/>
  <c r="Q4387" i="1" s="1"/>
  <c r="K4388" i="1"/>
  <c r="Q4388" i="1" s="1"/>
  <c r="K4389" i="1"/>
  <c r="Q4389" i="1" s="1"/>
  <c r="K4390" i="1"/>
  <c r="Q4390" i="1" s="1"/>
  <c r="K4391" i="1"/>
  <c r="Q4391" i="1" s="1"/>
  <c r="K4392" i="1"/>
  <c r="Q4392" i="1" s="1"/>
  <c r="K4393" i="1"/>
  <c r="Q4393" i="1" s="1"/>
  <c r="K4394" i="1"/>
  <c r="Q4394" i="1" s="1"/>
  <c r="K4395" i="1"/>
  <c r="Q4395" i="1" s="1"/>
  <c r="J4362" i="1"/>
  <c r="P4362" i="1" s="1"/>
  <c r="J4363" i="1"/>
  <c r="P4363" i="1" s="1"/>
  <c r="J4364" i="1"/>
  <c r="P4364" i="1" s="1"/>
  <c r="J4365" i="1"/>
  <c r="P4365" i="1" s="1"/>
  <c r="J4376" i="1"/>
  <c r="P4376" i="1" s="1"/>
  <c r="J4377" i="1"/>
  <c r="P4377" i="1" s="1"/>
  <c r="J4378" i="1"/>
  <c r="P4378" i="1" s="1"/>
  <c r="J4379" i="1"/>
  <c r="P4379" i="1" s="1"/>
  <c r="J4380" i="1"/>
  <c r="P4380" i="1" s="1"/>
  <c r="J4381" i="1"/>
  <c r="P4381" i="1" s="1"/>
  <c r="J4382" i="1"/>
  <c r="P4382" i="1" s="1"/>
  <c r="J4383" i="1"/>
  <c r="P4383" i="1" s="1"/>
  <c r="J4384" i="1"/>
  <c r="P4384" i="1" s="1"/>
  <c r="J4385" i="1"/>
  <c r="P4385" i="1" s="1"/>
  <c r="J4386" i="1"/>
  <c r="P4386" i="1" s="1"/>
  <c r="J4387" i="1"/>
  <c r="P4387" i="1" s="1"/>
  <c r="J4388" i="1"/>
  <c r="P4388" i="1" s="1"/>
  <c r="J4389" i="1"/>
  <c r="P4389" i="1" s="1"/>
  <c r="J4390" i="1"/>
  <c r="P4390" i="1" s="1"/>
  <c r="J4391" i="1"/>
  <c r="P4391" i="1" s="1"/>
  <c r="J4392" i="1"/>
  <c r="P4392" i="1" s="1"/>
  <c r="J4393" i="1"/>
  <c r="P4393" i="1" s="1"/>
  <c r="J4394" i="1"/>
  <c r="P4394" i="1" s="1"/>
  <c r="P4395" i="1"/>
  <c r="L4273" i="1"/>
  <c r="R4273" i="1" s="1"/>
  <c r="L4274" i="1"/>
  <c r="R4274" i="1" s="1"/>
  <c r="L4275" i="1"/>
  <c r="R4275" i="1" s="1"/>
  <c r="L4276" i="1"/>
  <c r="R4276" i="1" s="1"/>
  <c r="K4273" i="1"/>
  <c r="Q4273" i="1" s="1"/>
  <c r="K4274" i="1"/>
  <c r="Q4274" i="1" s="1"/>
  <c r="K4275" i="1"/>
  <c r="Q4275" i="1" s="1"/>
  <c r="K4276" i="1"/>
  <c r="Q4276" i="1" s="1"/>
  <c r="J4273" i="1"/>
  <c r="P4273" i="1" s="1"/>
  <c r="J4274" i="1"/>
  <c r="P4274" i="1" s="1"/>
  <c r="J4275" i="1"/>
  <c r="P4275" i="1" s="1"/>
  <c r="J4276" i="1"/>
  <c r="P4276" i="1" s="1"/>
  <c r="L4250" i="1"/>
  <c r="R4250" i="1" s="1"/>
  <c r="L4251" i="1"/>
  <c r="R4251" i="1" s="1"/>
  <c r="L4252" i="1"/>
  <c r="R4252" i="1" s="1"/>
  <c r="L4254" i="1"/>
  <c r="R4254" i="1" s="1"/>
  <c r="L4256" i="1"/>
  <c r="R4256" i="1" s="1"/>
  <c r="L4257" i="1"/>
  <c r="R4257" i="1" s="1"/>
  <c r="L4258" i="1"/>
  <c r="R4258" i="1" s="1"/>
  <c r="K4250" i="1"/>
  <c r="Q4250" i="1" s="1"/>
  <c r="K4251" i="1"/>
  <c r="Q4251" i="1" s="1"/>
  <c r="K4252" i="1"/>
  <c r="Q4252" i="1" s="1"/>
  <c r="K4254" i="1"/>
  <c r="Q4254" i="1" s="1"/>
  <c r="K4256" i="1"/>
  <c r="Q4256" i="1" s="1"/>
  <c r="K4257" i="1"/>
  <c r="Q4257" i="1" s="1"/>
  <c r="K4258" i="1"/>
  <c r="Q4258" i="1" s="1"/>
  <c r="J4250" i="1"/>
  <c r="P4250" i="1" s="1"/>
  <c r="J4251" i="1"/>
  <c r="P4251" i="1" s="1"/>
  <c r="J4252" i="1"/>
  <c r="P4252" i="1" s="1"/>
  <c r="J4254" i="1"/>
  <c r="P4254" i="1" s="1"/>
  <c r="J4256" i="1"/>
  <c r="P4256" i="1" s="1"/>
  <c r="J4257" i="1"/>
  <c r="P4257" i="1" s="1"/>
  <c r="J4258" i="1"/>
  <c r="P4258" i="1" s="1"/>
  <c r="L4231" i="1"/>
  <c r="R4231" i="1" s="1"/>
  <c r="L4233" i="1"/>
  <c r="R4233" i="1" s="1"/>
  <c r="K4231" i="1"/>
  <c r="Q4231" i="1" s="1"/>
  <c r="K4233" i="1"/>
  <c r="Q4233" i="1" s="1"/>
  <c r="J4231" i="1"/>
  <c r="P4231" i="1" s="1"/>
  <c r="J4233" i="1"/>
  <c r="P4233" i="1" s="1"/>
  <c r="L4224" i="1"/>
  <c r="R4224" i="1" s="1"/>
  <c r="L4225" i="1"/>
  <c r="R4225" i="1" s="1"/>
  <c r="L4226" i="1"/>
  <c r="R4226" i="1" s="1"/>
  <c r="K4224" i="1"/>
  <c r="Q4224" i="1" s="1"/>
  <c r="K4225" i="1"/>
  <c r="Q4225" i="1" s="1"/>
  <c r="K4226" i="1"/>
  <c r="Q4226" i="1" s="1"/>
  <c r="J4224" i="1"/>
  <c r="P4224" i="1" s="1"/>
  <c r="J4225" i="1"/>
  <c r="P4225" i="1" s="1"/>
  <c r="J4226" i="1"/>
  <c r="P4226" i="1" s="1"/>
  <c r="L4218" i="1"/>
  <c r="R4218" i="1" s="1"/>
  <c r="K4218" i="1"/>
  <c r="Q4218" i="1" s="1"/>
  <c r="J4218" i="1"/>
  <c r="P4218" i="1" s="1"/>
  <c r="L4161" i="1"/>
  <c r="R4161" i="1" s="1"/>
  <c r="L4162" i="1"/>
  <c r="R4162" i="1" s="1"/>
  <c r="L4163" i="1"/>
  <c r="R4163" i="1" s="1"/>
  <c r="L4164" i="1"/>
  <c r="R4164" i="1" s="1"/>
  <c r="L4165" i="1"/>
  <c r="R4165" i="1" s="1"/>
  <c r="L4166" i="1"/>
  <c r="R4166" i="1" s="1"/>
  <c r="L4167" i="1"/>
  <c r="R4167" i="1" s="1"/>
  <c r="L4168" i="1"/>
  <c r="R4168" i="1" s="1"/>
  <c r="L4169" i="1"/>
  <c r="R4169" i="1" s="1"/>
  <c r="L4170" i="1"/>
  <c r="R4170" i="1" s="1"/>
  <c r="L4171" i="1"/>
  <c r="R4171" i="1" s="1"/>
  <c r="L4172" i="1"/>
  <c r="R4172" i="1" s="1"/>
  <c r="L4173" i="1"/>
  <c r="R4173" i="1" s="1"/>
  <c r="L4174" i="1"/>
  <c r="R4174" i="1" s="1"/>
  <c r="L4175" i="1"/>
  <c r="R4175" i="1" s="1"/>
  <c r="L4176" i="1"/>
  <c r="R4176" i="1" s="1"/>
  <c r="L4177" i="1"/>
  <c r="R4177" i="1" s="1"/>
  <c r="L4178" i="1"/>
  <c r="R4178" i="1" s="1"/>
  <c r="L4179" i="1"/>
  <c r="R4179" i="1" s="1"/>
  <c r="L4180" i="1"/>
  <c r="R4180" i="1" s="1"/>
  <c r="L4181" i="1"/>
  <c r="R4181" i="1" s="1"/>
  <c r="L4182" i="1"/>
  <c r="R4182" i="1" s="1"/>
  <c r="L4183" i="1"/>
  <c r="R4183" i="1" s="1"/>
  <c r="L4184" i="1"/>
  <c r="R4184" i="1" s="1"/>
  <c r="L4185" i="1"/>
  <c r="R4185" i="1" s="1"/>
  <c r="L4186" i="1"/>
  <c r="R4186" i="1" s="1"/>
  <c r="L4187" i="1"/>
  <c r="R4187" i="1" s="1"/>
  <c r="L4188" i="1"/>
  <c r="R4188" i="1" s="1"/>
  <c r="L4189" i="1"/>
  <c r="R4189" i="1" s="1"/>
  <c r="L4190" i="1"/>
  <c r="R4190" i="1" s="1"/>
  <c r="L4191" i="1"/>
  <c r="R4191" i="1" s="1"/>
  <c r="L4192" i="1"/>
  <c r="R4192" i="1" s="1"/>
  <c r="L4193" i="1"/>
  <c r="R4193" i="1" s="1"/>
  <c r="L4194" i="1"/>
  <c r="R4194" i="1" s="1"/>
  <c r="L4195" i="1"/>
  <c r="R4195" i="1" s="1"/>
  <c r="L4196" i="1"/>
  <c r="R4196" i="1" s="1"/>
  <c r="L4197" i="1"/>
  <c r="R4197" i="1" s="1"/>
  <c r="L4198" i="1"/>
  <c r="R4198" i="1" s="1"/>
  <c r="L4199" i="1"/>
  <c r="R4199" i="1" s="1"/>
  <c r="L4200" i="1"/>
  <c r="R4200" i="1" s="1"/>
  <c r="L4201" i="1"/>
  <c r="R4201" i="1" s="1"/>
  <c r="L4202" i="1"/>
  <c r="R4202" i="1" s="1"/>
  <c r="L4205" i="1"/>
  <c r="R4205" i="1" s="1"/>
  <c r="L4206" i="1"/>
  <c r="R4206" i="1" s="1"/>
  <c r="L4207" i="1"/>
  <c r="R4207" i="1" s="1"/>
  <c r="L4208" i="1"/>
  <c r="R4208" i="1" s="1"/>
  <c r="L4209" i="1"/>
  <c r="R4209" i="1" s="1"/>
  <c r="L4210" i="1"/>
  <c r="R4210" i="1" s="1"/>
  <c r="L4211" i="1"/>
  <c r="R4211" i="1" s="1"/>
  <c r="L4212" i="1"/>
  <c r="R4212" i="1" s="1"/>
  <c r="L4213" i="1"/>
  <c r="R4213" i="1" s="1"/>
  <c r="L4214" i="1"/>
  <c r="R4214" i="1" s="1"/>
  <c r="K4161" i="1"/>
  <c r="Q4161" i="1" s="1"/>
  <c r="K4162" i="1"/>
  <c r="Q4162" i="1" s="1"/>
  <c r="K4163" i="1"/>
  <c r="Q4163" i="1" s="1"/>
  <c r="K4164" i="1"/>
  <c r="Q4164" i="1" s="1"/>
  <c r="K4165" i="1"/>
  <c r="Q4165" i="1" s="1"/>
  <c r="K4166" i="1"/>
  <c r="Q4166" i="1" s="1"/>
  <c r="K4167" i="1"/>
  <c r="Q4167" i="1" s="1"/>
  <c r="K4168" i="1"/>
  <c r="Q4168" i="1" s="1"/>
  <c r="K4169" i="1"/>
  <c r="Q4169" i="1" s="1"/>
  <c r="K4170" i="1"/>
  <c r="Q4170" i="1" s="1"/>
  <c r="K4171" i="1"/>
  <c r="Q4171" i="1" s="1"/>
  <c r="K4172" i="1"/>
  <c r="Q4172" i="1" s="1"/>
  <c r="K4173" i="1"/>
  <c r="Q4173" i="1" s="1"/>
  <c r="K4174" i="1"/>
  <c r="Q4174" i="1" s="1"/>
  <c r="K4175" i="1"/>
  <c r="Q4175" i="1" s="1"/>
  <c r="K4176" i="1"/>
  <c r="Q4176" i="1" s="1"/>
  <c r="K4177" i="1"/>
  <c r="Q4177" i="1" s="1"/>
  <c r="K4178" i="1"/>
  <c r="Q4178" i="1" s="1"/>
  <c r="K4179" i="1"/>
  <c r="Q4179" i="1" s="1"/>
  <c r="K4180" i="1"/>
  <c r="Q4180" i="1" s="1"/>
  <c r="K4181" i="1"/>
  <c r="Q4181" i="1" s="1"/>
  <c r="K4182" i="1"/>
  <c r="Q4182" i="1" s="1"/>
  <c r="K4183" i="1"/>
  <c r="Q4183" i="1" s="1"/>
  <c r="K4184" i="1"/>
  <c r="Q4184" i="1" s="1"/>
  <c r="K4185" i="1"/>
  <c r="Q4185" i="1" s="1"/>
  <c r="K4186" i="1"/>
  <c r="Q4186" i="1" s="1"/>
  <c r="K4187" i="1"/>
  <c r="Q4187" i="1" s="1"/>
  <c r="K4188" i="1"/>
  <c r="Q4188" i="1" s="1"/>
  <c r="K4189" i="1"/>
  <c r="Q4189" i="1" s="1"/>
  <c r="K4190" i="1"/>
  <c r="Q4190" i="1" s="1"/>
  <c r="K4191" i="1"/>
  <c r="Q4191" i="1" s="1"/>
  <c r="K4192" i="1"/>
  <c r="Q4192" i="1" s="1"/>
  <c r="K4193" i="1"/>
  <c r="Q4193" i="1" s="1"/>
  <c r="K4194" i="1"/>
  <c r="Q4194" i="1" s="1"/>
  <c r="K4195" i="1"/>
  <c r="Q4195" i="1" s="1"/>
  <c r="K4196" i="1"/>
  <c r="Q4196" i="1" s="1"/>
  <c r="K4197" i="1"/>
  <c r="Q4197" i="1" s="1"/>
  <c r="K4198" i="1"/>
  <c r="Q4198" i="1" s="1"/>
  <c r="K4199" i="1"/>
  <c r="Q4199" i="1" s="1"/>
  <c r="K4200" i="1"/>
  <c r="Q4200" i="1" s="1"/>
  <c r="K4201" i="1"/>
  <c r="Q4201" i="1" s="1"/>
  <c r="K4202" i="1"/>
  <c r="Q4202" i="1" s="1"/>
  <c r="K4205" i="1"/>
  <c r="Q4205" i="1" s="1"/>
  <c r="K4206" i="1"/>
  <c r="Q4206" i="1" s="1"/>
  <c r="K4207" i="1"/>
  <c r="Q4207" i="1" s="1"/>
  <c r="K4208" i="1"/>
  <c r="Q4208" i="1" s="1"/>
  <c r="K4209" i="1"/>
  <c r="Q4209" i="1" s="1"/>
  <c r="K4210" i="1"/>
  <c r="Q4210" i="1" s="1"/>
  <c r="K4211" i="1"/>
  <c r="Q4211" i="1" s="1"/>
  <c r="K4212" i="1"/>
  <c r="Q4212" i="1" s="1"/>
  <c r="K4213" i="1"/>
  <c r="Q4213" i="1" s="1"/>
  <c r="K4214" i="1"/>
  <c r="Q4214" i="1" s="1"/>
  <c r="J4161" i="1"/>
  <c r="P4161" i="1" s="1"/>
  <c r="J4162" i="1"/>
  <c r="P4162" i="1" s="1"/>
  <c r="J4163" i="1"/>
  <c r="P4163" i="1" s="1"/>
  <c r="J4164" i="1"/>
  <c r="P4164" i="1" s="1"/>
  <c r="J4165" i="1"/>
  <c r="P4165" i="1" s="1"/>
  <c r="J4166" i="1"/>
  <c r="P4166" i="1" s="1"/>
  <c r="J4167" i="1"/>
  <c r="P4167" i="1" s="1"/>
  <c r="J4168" i="1"/>
  <c r="P4168" i="1" s="1"/>
  <c r="J4169" i="1"/>
  <c r="P4169" i="1" s="1"/>
  <c r="J4170" i="1"/>
  <c r="P4170" i="1" s="1"/>
  <c r="J4171" i="1"/>
  <c r="P4171" i="1" s="1"/>
  <c r="J4172" i="1"/>
  <c r="P4172" i="1" s="1"/>
  <c r="J4173" i="1"/>
  <c r="P4173" i="1" s="1"/>
  <c r="J4174" i="1"/>
  <c r="P4174" i="1" s="1"/>
  <c r="J4175" i="1"/>
  <c r="P4175" i="1" s="1"/>
  <c r="J4176" i="1"/>
  <c r="P4176" i="1" s="1"/>
  <c r="J4177" i="1"/>
  <c r="P4177" i="1" s="1"/>
  <c r="J4178" i="1"/>
  <c r="P4178" i="1" s="1"/>
  <c r="J4179" i="1"/>
  <c r="P4179" i="1" s="1"/>
  <c r="J4180" i="1"/>
  <c r="P4180" i="1" s="1"/>
  <c r="J4181" i="1"/>
  <c r="P4181" i="1" s="1"/>
  <c r="J4182" i="1"/>
  <c r="P4182" i="1" s="1"/>
  <c r="J4183" i="1"/>
  <c r="P4183" i="1" s="1"/>
  <c r="J4184" i="1"/>
  <c r="P4184" i="1" s="1"/>
  <c r="J4185" i="1"/>
  <c r="P4185" i="1" s="1"/>
  <c r="J4186" i="1"/>
  <c r="P4186" i="1" s="1"/>
  <c r="J4187" i="1"/>
  <c r="P4187" i="1" s="1"/>
  <c r="J4188" i="1"/>
  <c r="P4188" i="1" s="1"/>
  <c r="J4189" i="1"/>
  <c r="P4189" i="1" s="1"/>
  <c r="J4190" i="1"/>
  <c r="P4190" i="1" s="1"/>
  <c r="J4191" i="1"/>
  <c r="P4191" i="1" s="1"/>
  <c r="J4192" i="1"/>
  <c r="P4192" i="1" s="1"/>
  <c r="J4193" i="1"/>
  <c r="P4193" i="1" s="1"/>
  <c r="J4194" i="1"/>
  <c r="P4194" i="1" s="1"/>
  <c r="J4195" i="1"/>
  <c r="P4195" i="1" s="1"/>
  <c r="J4196" i="1"/>
  <c r="P4196" i="1" s="1"/>
  <c r="J4197" i="1"/>
  <c r="P4197" i="1" s="1"/>
  <c r="J4198" i="1"/>
  <c r="P4198" i="1" s="1"/>
  <c r="J4199" i="1"/>
  <c r="P4199" i="1" s="1"/>
  <c r="J4200" i="1"/>
  <c r="P4200" i="1" s="1"/>
  <c r="J4201" i="1"/>
  <c r="P4201" i="1" s="1"/>
  <c r="J4202" i="1"/>
  <c r="P4202" i="1" s="1"/>
  <c r="J4205" i="1"/>
  <c r="P4205" i="1" s="1"/>
  <c r="J4206" i="1"/>
  <c r="P4206" i="1" s="1"/>
  <c r="J4207" i="1"/>
  <c r="P4207" i="1" s="1"/>
  <c r="J4208" i="1"/>
  <c r="P4208" i="1" s="1"/>
  <c r="J4209" i="1"/>
  <c r="P4209" i="1" s="1"/>
  <c r="J4210" i="1"/>
  <c r="P4210" i="1" s="1"/>
  <c r="J4211" i="1"/>
  <c r="P4211" i="1" s="1"/>
  <c r="J4212" i="1"/>
  <c r="P4212" i="1" s="1"/>
  <c r="J4213" i="1"/>
  <c r="P4213" i="1" s="1"/>
  <c r="J4214" i="1"/>
  <c r="P4214" i="1" s="1"/>
  <c r="L4143" i="1"/>
  <c r="R4143" i="1" s="1"/>
  <c r="L4144" i="1"/>
  <c r="R4144" i="1" s="1"/>
  <c r="L4145" i="1"/>
  <c r="R4145" i="1" s="1"/>
  <c r="L4146" i="1"/>
  <c r="R4146" i="1" s="1"/>
  <c r="L4147" i="1"/>
  <c r="R4147" i="1" s="1"/>
  <c r="L4148" i="1"/>
  <c r="R4148" i="1" s="1"/>
  <c r="L4149" i="1"/>
  <c r="R4149" i="1" s="1"/>
  <c r="L4150" i="1"/>
  <c r="R4150" i="1" s="1"/>
  <c r="L4151" i="1"/>
  <c r="R4151" i="1" s="1"/>
  <c r="L4152" i="1"/>
  <c r="R4152" i="1" s="1"/>
  <c r="L4153" i="1"/>
  <c r="R4153" i="1" s="1"/>
  <c r="L4154" i="1"/>
  <c r="R4154" i="1" s="1"/>
  <c r="L4155" i="1"/>
  <c r="R4155" i="1" s="1"/>
  <c r="L4156" i="1"/>
  <c r="R4156" i="1" s="1"/>
  <c r="L4157" i="1"/>
  <c r="R4157" i="1" s="1"/>
  <c r="K4143" i="1"/>
  <c r="Q4143" i="1" s="1"/>
  <c r="K4144" i="1"/>
  <c r="Q4144" i="1" s="1"/>
  <c r="K4145" i="1"/>
  <c r="Q4145" i="1" s="1"/>
  <c r="K4146" i="1"/>
  <c r="Q4146" i="1" s="1"/>
  <c r="K4147" i="1"/>
  <c r="Q4147" i="1" s="1"/>
  <c r="K4148" i="1"/>
  <c r="Q4148" i="1" s="1"/>
  <c r="K4149" i="1"/>
  <c r="Q4149" i="1" s="1"/>
  <c r="K4150" i="1"/>
  <c r="Q4150" i="1" s="1"/>
  <c r="K4151" i="1"/>
  <c r="Q4151" i="1" s="1"/>
  <c r="K4152" i="1"/>
  <c r="Q4152" i="1" s="1"/>
  <c r="K4153" i="1"/>
  <c r="Q4153" i="1" s="1"/>
  <c r="K4154" i="1"/>
  <c r="Q4154" i="1" s="1"/>
  <c r="K4155" i="1"/>
  <c r="Q4155" i="1" s="1"/>
  <c r="K4156" i="1"/>
  <c r="Q4156" i="1" s="1"/>
  <c r="K4157" i="1"/>
  <c r="Q4157" i="1" s="1"/>
  <c r="J4143" i="1"/>
  <c r="P4143" i="1" s="1"/>
  <c r="J4144" i="1"/>
  <c r="P4144" i="1" s="1"/>
  <c r="J4145" i="1"/>
  <c r="P4145" i="1" s="1"/>
  <c r="J4146" i="1"/>
  <c r="P4146" i="1" s="1"/>
  <c r="J4147" i="1"/>
  <c r="P4147" i="1" s="1"/>
  <c r="J4148" i="1"/>
  <c r="P4148" i="1" s="1"/>
  <c r="J4149" i="1"/>
  <c r="P4149" i="1" s="1"/>
  <c r="J4150" i="1"/>
  <c r="P4150" i="1" s="1"/>
  <c r="J4151" i="1"/>
  <c r="P4151" i="1" s="1"/>
  <c r="J4152" i="1"/>
  <c r="P4152" i="1" s="1"/>
  <c r="J4153" i="1"/>
  <c r="P4153" i="1" s="1"/>
  <c r="J4154" i="1"/>
  <c r="P4154" i="1" s="1"/>
  <c r="J4155" i="1"/>
  <c r="P4155" i="1" s="1"/>
  <c r="J4156" i="1"/>
  <c r="P4156" i="1" s="1"/>
  <c r="J4157" i="1"/>
  <c r="P4157" i="1" s="1"/>
  <c r="L4119" i="1"/>
  <c r="R4119" i="1" s="1"/>
  <c r="L4120" i="1"/>
  <c r="R4120" i="1" s="1"/>
  <c r="L4122" i="1"/>
  <c r="R4122" i="1" s="1"/>
  <c r="L4123" i="1"/>
  <c r="R4123" i="1" s="1"/>
  <c r="L4125" i="1"/>
  <c r="R4125" i="1" s="1"/>
  <c r="L4127" i="1"/>
  <c r="R4127" i="1" s="1"/>
  <c r="L4130" i="1"/>
  <c r="R4130" i="1" s="1"/>
  <c r="L4131" i="1"/>
  <c r="R4131" i="1" s="1"/>
  <c r="K4119" i="1"/>
  <c r="Q4119" i="1" s="1"/>
  <c r="K4120" i="1"/>
  <c r="Q4120" i="1" s="1"/>
  <c r="K4122" i="1"/>
  <c r="Q4122" i="1" s="1"/>
  <c r="K4123" i="1"/>
  <c r="Q4123" i="1" s="1"/>
  <c r="K4125" i="1"/>
  <c r="Q4125" i="1" s="1"/>
  <c r="K4127" i="1"/>
  <c r="Q4127" i="1" s="1"/>
  <c r="K4130" i="1"/>
  <c r="Q4130" i="1" s="1"/>
  <c r="K4131" i="1"/>
  <c r="Q4131" i="1" s="1"/>
  <c r="J4119" i="1"/>
  <c r="P4119" i="1" s="1"/>
  <c r="J4120" i="1"/>
  <c r="P4120" i="1" s="1"/>
  <c r="J4122" i="1"/>
  <c r="P4122" i="1" s="1"/>
  <c r="J4123" i="1"/>
  <c r="P4123" i="1" s="1"/>
  <c r="J4125" i="1"/>
  <c r="P4125" i="1" s="1"/>
  <c r="J4127" i="1"/>
  <c r="P4127" i="1" s="1"/>
  <c r="J4130" i="1"/>
  <c r="P4130" i="1" s="1"/>
  <c r="J4131" i="1"/>
  <c r="P4131" i="1" s="1"/>
  <c r="L4095" i="1"/>
  <c r="R4095" i="1" s="1"/>
  <c r="L4096" i="1"/>
  <c r="R4096" i="1" s="1"/>
  <c r="L4097" i="1"/>
  <c r="R4097" i="1" s="1"/>
  <c r="L4098" i="1"/>
  <c r="R4098" i="1" s="1"/>
  <c r="L4099" i="1"/>
  <c r="R4099" i="1" s="1"/>
  <c r="L4100" i="1"/>
  <c r="R4100" i="1" s="1"/>
  <c r="L4101" i="1"/>
  <c r="R4101" i="1" s="1"/>
  <c r="L4102" i="1"/>
  <c r="R4102" i="1" s="1"/>
  <c r="L4103" i="1"/>
  <c r="R4103" i="1" s="1"/>
  <c r="L4104" i="1"/>
  <c r="R4104" i="1" s="1"/>
  <c r="L4105" i="1"/>
  <c r="R4105" i="1" s="1"/>
  <c r="L4107" i="1"/>
  <c r="R4107" i="1" s="1"/>
  <c r="L4111" i="1"/>
  <c r="R4111" i="1" s="1"/>
  <c r="L4112" i="1"/>
  <c r="R4112" i="1" s="1"/>
  <c r="K4095" i="1"/>
  <c r="Q4095" i="1" s="1"/>
  <c r="K4096" i="1"/>
  <c r="Q4096" i="1" s="1"/>
  <c r="K4097" i="1"/>
  <c r="Q4097" i="1" s="1"/>
  <c r="K4098" i="1"/>
  <c r="Q4098" i="1" s="1"/>
  <c r="K4099" i="1"/>
  <c r="Q4099" i="1" s="1"/>
  <c r="K4100" i="1"/>
  <c r="Q4100" i="1" s="1"/>
  <c r="K4101" i="1"/>
  <c r="Q4101" i="1" s="1"/>
  <c r="K4102" i="1"/>
  <c r="Q4102" i="1" s="1"/>
  <c r="K4103" i="1"/>
  <c r="Q4103" i="1" s="1"/>
  <c r="K4104" i="1"/>
  <c r="Q4104" i="1" s="1"/>
  <c r="K4105" i="1"/>
  <c r="Q4105" i="1" s="1"/>
  <c r="K4107" i="1"/>
  <c r="Q4107" i="1" s="1"/>
  <c r="K4111" i="1"/>
  <c r="Q4111" i="1" s="1"/>
  <c r="K4112" i="1"/>
  <c r="Q4112" i="1" s="1"/>
  <c r="J4095" i="1"/>
  <c r="P4095" i="1" s="1"/>
  <c r="J4096" i="1"/>
  <c r="P4096" i="1" s="1"/>
  <c r="J4097" i="1"/>
  <c r="P4097" i="1" s="1"/>
  <c r="J4098" i="1"/>
  <c r="P4098" i="1" s="1"/>
  <c r="J4099" i="1"/>
  <c r="P4099" i="1" s="1"/>
  <c r="J4100" i="1"/>
  <c r="P4100" i="1" s="1"/>
  <c r="J4101" i="1"/>
  <c r="P4101" i="1" s="1"/>
  <c r="J4102" i="1"/>
  <c r="P4102" i="1" s="1"/>
  <c r="J4103" i="1"/>
  <c r="P4103" i="1" s="1"/>
  <c r="J4104" i="1"/>
  <c r="P4104" i="1" s="1"/>
  <c r="J4105" i="1"/>
  <c r="P4105" i="1" s="1"/>
  <c r="J4107" i="1"/>
  <c r="P4107" i="1" s="1"/>
  <c r="J4111" i="1"/>
  <c r="P4111" i="1" s="1"/>
  <c r="J4112" i="1"/>
  <c r="P4112" i="1" s="1"/>
  <c r="L4010" i="1"/>
  <c r="R4010" i="1" s="1"/>
  <c r="L4011" i="1"/>
  <c r="R4011" i="1" s="1"/>
  <c r="L4012" i="1"/>
  <c r="R4012" i="1" s="1"/>
  <c r="L4013" i="1"/>
  <c r="R4013" i="1" s="1"/>
  <c r="L4014" i="1"/>
  <c r="R4014" i="1" s="1"/>
  <c r="L4015" i="1"/>
  <c r="R4015" i="1" s="1"/>
  <c r="L4016" i="1"/>
  <c r="R4016" i="1" s="1"/>
  <c r="L4017" i="1"/>
  <c r="R4017" i="1" s="1"/>
  <c r="L4020" i="1"/>
  <c r="R4020" i="1" s="1"/>
  <c r="L4023" i="1"/>
  <c r="R4023" i="1" s="1"/>
  <c r="L4024" i="1"/>
  <c r="R4024" i="1" s="1"/>
  <c r="L4025" i="1"/>
  <c r="R4025" i="1" s="1"/>
  <c r="L4026" i="1"/>
  <c r="R4026" i="1" s="1"/>
  <c r="L4027" i="1"/>
  <c r="R4027" i="1" s="1"/>
  <c r="L4028" i="1"/>
  <c r="R4028" i="1" s="1"/>
  <c r="L4029" i="1"/>
  <c r="R4029" i="1" s="1"/>
  <c r="L4030" i="1"/>
  <c r="R4030" i="1" s="1"/>
  <c r="L4031" i="1"/>
  <c r="R4031" i="1" s="1"/>
  <c r="L4032" i="1"/>
  <c r="R4032" i="1" s="1"/>
  <c r="L4033" i="1"/>
  <c r="R4033" i="1" s="1"/>
  <c r="L4034" i="1"/>
  <c r="R4034" i="1" s="1"/>
  <c r="L4035" i="1"/>
  <c r="R4035" i="1" s="1"/>
  <c r="L4036" i="1"/>
  <c r="R4036" i="1" s="1"/>
  <c r="L4037" i="1"/>
  <c r="R4037" i="1" s="1"/>
  <c r="L4038" i="1"/>
  <c r="R4038" i="1" s="1"/>
  <c r="L4039" i="1"/>
  <c r="R4039" i="1" s="1"/>
  <c r="L4040" i="1"/>
  <c r="R4040" i="1" s="1"/>
  <c r="L4041" i="1"/>
  <c r="R4041" i="1" s="1"/>
  <c r="L4042" i="1"/>
  <c r="R4042" i="1" s="1"/>
  <c r="L4043" i="1"/>
  <c r="R4043" i="1" s="1"/>
  <c r="L4044" i="1"/>
  <c r="R4044" i="1" s="1"/>
  <c r="L4045" i="1"/>
  <c r="R4045" i="1" s="1"/>
  <c r="L4046" i="1"/>
  <c r="R4046" i="1" s="1"/>
  <c r="L4047" i="1"/>
  <c r="R4047" i="1" s="1"/>
  <c r="L4048" i="1"/>
  <c r="R4048" i="1" s="1"/>
  <c r="L4049" i="1"/>
  <c r="R4049" i="1" s="1"/>
  <c r="L4050" i="1"/>
  <c r="R4050" i="1" s="1"/>
  <c r="L4051" i="1"/>
  <c r="R4051" i="1" s="1"/>
  <c r="L4052" i="1"/>
  <c r="R4052" i="1" s="1"/>
  <c r="L4053" i="1"/>
  <c r="R4053" i="1" s="1"/>
  <c r="L4054" i="1"/>
  <c r="R4054" i="1" s="1"/>
  <c r="L4055" i="1"/>
  <c r="R4055" i="1" s="1"/>
  <c r="L4056" i="1"/>
  <c r="R4056" i="1" s="1"/>
  <c r="L4057" i="1"/>
  <c r="R4057" i="1" s="1"/>
  <c r="L4058" i="1"/>
  <c r="R4058" i="1" s="1"/>
  <c r="L4059" i="1"/>
  <c r="R4059" i="1" s="1"/>
  <c r="L4060" i="1"/>
  <c r="R4060" i="1" s="1"/>
  <c r="L4061" i="1"/>
  <c r="R4061" i="1" s="1"/>
  <c r="L4062" i="1"/>
  <c r="R4062" i="1" s="1"/>
  <c r="L4064" i="1"/>
  <c r="R4064" i="1" s="1"/>
  <c r="L4065" i="1"/>
  <c r="R4065" i="1" s="1"/>
  <c r="L4066" i="1"/>
  <c r="R4066" i="1" s="1"/>
  <c r="L4067" i="1"/>
  <c r="R4067" i="1" s="1"/>
  <c r="L4068" i="1"/>
  <c r="R4068" i="1" s="1"/>
  <c r="L4069" i="1"/>
  <c r="R4069" i="1" s="1"/>
  <c r="L4070" i="1"/>
  <c r="R4070" i="1" s="1"/>
  <c r="L4071" i="1"/>
  <c r="R4071" i="1" s="1"/>
  <c r="L4072" i="1"/>
  <c r="R4072" i="1" s="1"/>
  <c r="L4073" i="1"/>
  <c r="R4073" i="1" s="1"/>
  <c r="L4074" i="1"/>
  <c r="R4074" i="1" s="1"/>
  <c r="L4076" i="1"/>
  <c r="R4076" i="1" s="1"/>
  <c r="L4077" i="1"/>
  <c r="R4077" i="1" s="1"/>
  <c r="L4078" i="1"/>
  <c r="R4078" i="1" s="1"/>
  <c r="L4079" i="1"/>
  <c r="R4079" i="1" s="1"/>
  <c r="L4080" i="1"/>
  <c r="R4080" i="1" s="1"/>
  <c r="L4082" i="1"/>
  <c r="R4082" i="1" s="1"/>
  <c r="L4083" i="1"/>
  <c r="R4083" i="1" s="1"/>
  <c r="L4085" i="1"/>
  <c r="R4085" i="1" s="1"/>
  <c r="K4010" i="1"/>
  <c r="Q4010" i="1" s="1"/>
  <c r="K4011" i="1"/>
  <c r="Q4011" i="1" s="1"/>
  <c r="K4012" i="1"/>
  <c r="Q4012" i="1" s="1"/>
  <c r="K4013" i="1"/>
  <c r="Q4013" i="1" s="1"/>
  <c r="K4014" i="1"/>
  <c r="Q4014" i="1" s="1"/>
  <c r="K4015" i="1"/>
  <c r="Q4015" i="1" s="1"/>
  <c r="K4016" i="1"/>
  <c r="Q4016" i="1" s="1"/>
  <c r="K4017" i="1"/>
  <c r="Q4017" i="1" s="1"/>
  <c r="K4020" i="1"/>
  <c r="Q4020" i="1" s="1"/>
  <c r="K4023" i="1"/>
  <c r="Q4023" i="1" s="1"/>
  <c r="K4024" i="1"/>
  <c r="Q4024" i="1" s="1"/>
  <c r="K4025" i="1"/>
  <c r="Q4025" i="1" s="1"/>
  <c r="K4026" i="1"/>
  <c r="Q4026" i="1" s="1"/>
  <c r="K4027" i="1"/>
  <c r="Q4027" i="1" s="1"/>
  <c r="K4028" i="1"/>
  <c r="Q4028" i="1" s="1"/>
  <c r="K4029" i="1"/>
  <c r="Q4029" i="1" s="1"/>
  <c r="K4030" i="1"/>
  <c r="Q4030" i="1" s="1"/>
  <c r="K4031" i="1"/>
  <c r="Q4031" i="1" s="1"/>
  <c r="K4032" i="1"/>
  <c r="Q4032" i="1" s="1"/>
  <c r="K4033" i="1"/>
  <c r="Q4033" i="1" s="1"/>
  <c r="K4034" i="1"/>
  <c r="Q4034" i="1" s="1"/>
  <c r="K4035" i="1"/>
  <c r="Q4035" i="1" s="1"/>
  <c r="K4036" i="1"/>
  <c r="Q4036" i="1" s="1"/>
  <c r="K4037" i="1"/>
  <c r="Q4037" i="1" s="1"/>
  <c r="K4038" i="1"/>
  <c r="Q4038" i="1" s="1"/>
  <c r="K4039" i="1"/>
  <c r="Q4039" i="1" s="1"/>
  <c r="K4040" i="1"/>
  <c r="Q4040" i="1" s="1"/>
  <c r="K4041" i="1"/>
  <c r="Q4041" i="1" s="1"/>
  <c r="K4042" i="1"/>
  <c r="Q4042" i="1" s="1"/>
  <c r="K4043" i="1"/>
  <c r="Q4043" i="1" s="1"/>
  <c r="K4044" i="1"/>
  <c r="Q4044" i="1" s="1"/>
  <c r="K4045" i="1"/>
  <c r="Q4045" i="1" s="1"/>
  <c r="K4046" i="1"/>
  <c r="Q4046" i="1" s="1"/>
  <c r="K4047" i="1"/>
  <c r="Q4047" i="1" s="1"/>
  <c r="K4048" i="1"/>
  <c r="Q4048" i="1" s="1"/>
  <c r="K4049" i="1"/>
  <c r="Q4049" i="1" s="1"/>
  <c r="K4050" i="1"/>
  <c r="Q4050" i="1" s="1"/>
  <c r="K4051" i="1"/>
  <c r="Q4051" i="1" s="1"/>
  <c r="K4052" i="1"/>
  <c r="Q4052" i="1" s="1"/>
  <c r="K4053" i="1"/>
  <c r="Q4053" i="1" s="1"/>
  <c r="K4054" i="1"/>
  <c r="Q4054" i="1" s="1"/>
  <c r="K4055" i="1"/>
  <c r="Q4055" i="1" s="1"/>
  <c r="K4056" i="1"/>
  <c r="Q4056" i="1" s="1"/>
  <c r="K4057" i="1"/>
  <c r="Q4057" i="1" s="1"/>
  <c r="K4058" i="1"/>
  <c r="Q4058" i="1" s="1"/>
  <c r="K4059" i="1"/>
  <c r="Q4059" i="1" s="1"/>
  <c r="K4060" i="1"/>
  <c r="Q4060" i="1" s="1"/>
  <c r="K4061" i="1"/>
  <c r="Q4061" i="1" s="1"/>
  <c r="K4062" i="1"/>
  <c r="Q4062" i="1" s="1"/>
  <c r="K4064" i="1"/>
  <c r="Q4064" i="1" s="1"/>
  <c r="K4065" i="1"/>
  <c r="Q4065" i="1" s="1"/>
  <c r="K4066" i="1"/>
  <c r="Q4066" i="1" s="1"/>
  <c r="K4067" i="1"/>
  <c r="Q4067" i="1" s="1"/>
  <c r="K4068" i="1"/>
  <c r="Q4068" i="1" s="1"/>
  <c r="K4069" i="1"/>
  <c r="Q4069" i="1" s="1"/>
  <c r="K4070" i="1"/>
  <c r="Q4070" i="1" s="1"/>
  <c r="K4071" i="1"/>
  <c r="Q4071" i="1" s="1"/>
  <c r="K4072" i="1"/>
  <c r="Q4072" i="1" s="1"/>
  <c r="K4073" i="1"/>
  <c r="Q4073" i="1" s="1"/>
  <c r="K4074" i="1"/>
  <c r="Q4074" i="1" s="1"/>
  <c r="K4076" i="1"/>
  <c r="Q4076" i="1" s="1"/>
  <c r="K4077" i="1"/>
  <c r="Q4077" i="1" s="1"/>
  <c r="K4078" i="1"/>
  <c r="Q4078" i="1" s="1"/>
  <c r="K4079" i="1"/>
  <c r="Q4079" i="1" s="1"/>
  <c r="K4080" i="1"/>
  <c r="Q4080" i="1" s="1"/>
  <c r="K4082" i="1"/>
  <c r="Q4082" i="1" s="1"/>
  <c r="K4083" i="1"/>
  <c r="Q4083" i="1" s="1"/>
  <c r="K4085" i="1"/>
  <c r="Q4085" i="1" s="1"/>
  <c r="J4010" i="1"/>
  <c r="P4010" i="1" s="1"/>
  <c r="J4011" i="1"/>
  <c r="P4011" i="1" s="1"/>
  <c r="J4012" i="1"/>
  <c r="P4012" i="1" s="1"/>
  <c r="J4013" i="1"/>
  <c r="P4013" i="1" s="1"/>
  <c r="J4014" i="1"/>
  <c r="P4014" i="1" s="1"/>
  <c r="J4015" i="1"/>
  <c r="P4015" i="1" s="1"/>
  <c r="J4016" i="1"/>
  <c r="P4016" i="1" s="1"/>
  <c r="J4017" i="1"/>
  <c r="P4017" i="1" s="1"/>
  <c r="J4020" i="1"/>
  <c r="P4020" i="1" s="1"/>
  <c r="J4023" i="1"/>
  <c r="P4023" i="1" s="1"/>
  <c r="J4024" i="1"/>
  <c r="P4024" i="1" s="1"/>
  <c r="J4025" i="1"/>
  <c r="P4025" i="1" s="1"/>
  <c r="J4026" i="1"/>
  <c r="P4026" i="1" s="1"/>
  <c r="J4027" i="1"/>
  <c r="P4027" i="1" s="1"/>
  <c r="J4028" i="1"/>
  <c r="P4028" i="1" s="1"/>
  <c r="J4029" i="1"/>
  <c r="P4029" i="1" s="1"/>
  <c r="J4030" i="1"/>
  <c r="P4030" i="1" s="1"/>
  <c r="J4031" i="1"/>
  <c r="P4031" i="1" s="1"/>
  <c r="J4032" i="1"/>
  <c r="P4032" i="1" s="1"/>
  <c r="J4033" i="1"/>
  <c r="P4033" i="1" s="1"/>
  <c r="J4034" i="1"/>
  <c r="P4034" i="1" s="1"/>
  <c r="J4035" i="1"/>
  <c r="P4035" i="1" s="1"/>
  <c r="J4036" i="1"/>
  <c r="P4036" i="1" s="1"/>
  <c r="J4037" i="1"/>
  <c r="P4037" i="1" s="1"/>
  <c r="J4038" i="1"/>
  <c r="P4038" i="1" s="1"/>
  <c r="J4039" i="1"/>
  <c r="P4039" i="1" s="1"/>
  <c r="J4040" i="1"/>
  <c r="P4040" i="1" s="1"/>
  <c r="J4041" i="1"/>
  <c r="P4041" i="1" s="1"/>
  <c r="J4042" i="1"/>
  <c r="P4042" i="1" s="1"/>
  <c r="J4043" i="1"/>
  <c r="P4043" i="1" s="1"/>
  <c r="J4044" i="1"/>
  <c r="P4044" i="1" s="1"/>
  <c r="J4045" i="1"/>
  <c r="P4045" i="1" s="1"/>
  <c r="J4046" i="1"/>
  <c r="P4046" i="1" s="1"/>
  <c r="J4047" i="1"/>
  <c r="P4047" i="1" s="1"/>
  <c r="J4048" i="1"/>
  <c r="P4048" i="1" s="1"/>
  <c r="J4049" i="1"/>
  <c r="P4049" i="1" s="1"/>
  <c r="J4050" i="1"/>
  <c r="P4050" i="1" s="1"/>
  <c r="J4051" i="1"/>
  <c r="P4051" i="1" s="1"/>
  <c r="J4052" i="1"/>
  <c r="P4052" i="1" s="1"/>
  <c r="J4053" i="1"/>
  <c r="P4053" i="1" s="1"/>
  <c r="J4054" i="1"/>
  <c r="P4054" i="1" s="1"/>
  <c r="J4055" i="1"/>
  <c r="P4055" i="1" s="1"/>
  <c r="J4056" i="1"/>
  <c r="P4056" i="1" s="1"/>
  <c r="J4057" i="1"/>
  <c r="P4057" i="1" s="1"/>
  <c r="J4058" i="1"/>
  <c r="P4058" i="1" s="1"/>
  <c r="J4059" i="1"/>
  <c r="P4059" i="1" s="1"/>
  <c r="J4060" i="1"/>
  <c r="P4060" i="1" s="1"/>
  <c r="J4061" i="1"/>
  <c r="P4061" i="1" s="1"/>
  <c r="J4062" i="1"/>
  <c r="P4062" i="1" s="1"/>
  <c r="J4064" i="1"/>
  <c r="P4064" i="1" s="1"/>
  <c r="J4065" i="1"/>
  <c r="P4065" i="1" s="1"/>
  <c r="J4066" i="1"/>
  <c r="P4066" i="1" s="1"/>
  <c r="J4067" i="1"/>
  <c r="P4067" i="1" s="1"/>
  <c r="J4068" i="1"/>
  <c r="P4068" i="1" s="1"/>
  <c r="J4069" i="1"/>
  <c r="P4069" i="1" s="1"/>
  <c r="J4070" i="1"/>
  <c r="P4070" i="1" s="1"/>
  <c r="J4071" i="1"/>
  <c r="P4071" i="1" s="1"/>
  <c r="J4072" i="1"/>
  <c r="P4072" i="1" s="1"/>
  <c r="J4073" i="1"/>
  <c r="P4073" i="1" s="1"/>
  <c r="J4074" i="1"/>
  <c r="P4074" i="1" s="1"/>
  <c r="J4076" i="1"/>
  <c r="P4076" i="1" s="1"/>
  <c r="J4077" i="1"/>
  <c r="P4077" i="1" s="1"/>
  <c r="J4078" i="1"/>
  <c r="P4078" i="1" s="1"/>
  <c r="J4079" i="1"/>
  <c r="P4079" i="1" s="1"/>
  <c r="J4080" i="1"/>
  <c r="P4080" i="1" s="1"/>
  <c r="J4082" i="1"/>
  <c r="P4082" i="1" s="1"/>
  <c r="J4083" i="1"/>
  <c r="P4083" i="1" s="1"/>
  <c r="J4085" i="1"/>
  <c r="P4085" i="1" s="1"/>
  <c r="L3998" i="1"/>
  <c r="R3998" i="1" s="1"/>
  <c r="L3999" i="1"/>
  <c r="R3999" i="1" s="1"/>
  <c r="L4000" i="1"/>
  <c r="R4000" i="1" s="1"/>
  <c r="L4001" i="1"/>
  <c r="R4001" i="1" s="1"/>
  <c r="K3998" i="1"/>
  <c r="Q3998" i="1" s="1"/>
  <c r="K3999" i="1"/>
  <c r="Q3999" i="1" s="1"/>
  <c r="K4000" i="1"/>
  <c r="Q4000" i="1" s="1"/>
  <c r="K4001" i="1"/>
  <c r="Q4001" i="1" s="1"/>
  <c r="J3998" i="1"/>
  <c r="P3998" i="1" s="1"/>
  <c r="J3999" i="1"/>
  <c r="P3999" i="1" s="1"/>
  <c r="J4000" i="1"/>
  <c r="P4000" i="1" s="1"/>
  <c r="J4001" i="1"/>
  <c r="P4001" i="1" s="1"/>
  <c r="L3977" i="1"/>
  <c r="R3977" i="1" s="1"/>
  <c r="L3978" i="1"/>
  <c r="R3978" i="1" s="1"/>
  <c r="L3979" i="1"/>
  <c r="R3979" i="1" s="1"/>
  <c r="L3980" i="1"/>
  <c r="R3980" i="1" s="1"/>
  <c r="L3981" i="1"/>
  <c r="R3981" i="1" s="1"/>
  <c r="L3982" i="1"/>
  <c r="R3982" i="1" s="1"/>
  <c r="L3983" i="1"/>
  <c r="R3983" i="1" s="1"/>
  <c r="L3984" i="1"/>
  <c r="R3984" i="1" s="1"/>
  <c r="L3985" i="1"/>
  <c r="R3985" i="1" s="1"/>
  <c r="L3986" i="1"/>
  <c r="R3986" i="1" s="1"/>
  <c r="L3987" i="1"/>
  <c r="R3987" i="1" s="1"/>
  <c r="L3988" i="1"/>
  <c r="R3988" i="1" s="1"/>
  <c r="L3989" i="1"/>
  <c r="R3989" i="1" s="1"/>
  <c r="L3990" i="1"/>
  <c r="R3990" i="1" s="1"/>
  <c r="L3991" i="1"/>
  <c r="R3991" i="1" s="1"/>
  <c r="L3992" i="1"/>
  <c r="R3992" i="1" s="1"/>
  <c r="L3994" i="1"/>
  <c r="R3994" i="1" s="1"/>
  <c r="K3977" i="1"/>
  <c r="Q3977" i="1" s="1"/>
  <c r="K3978" i="1"/>
  <c r="Q3978" i="1" s="1"/>
  <c r="K3979" i="1"/>
  <c r="Q3979" i="1" s="1"/>
  <c r="K3980" i="1"/>
  <c r="Q3980" i="1" s="1"/>
  <c r="K3981" i="1"/>
  <c r="Q3981" i="1" s="1"/>
  <c r="K3982" i="1"/>
  <c r="Q3982" i="1" s="1"/>
  <c r="K3983" i="1"/>
  <c r="Q3983" i="1" s="1"/>
  <c r="K3984" i="1"/>
  <c r="Q3984" i="1" s="1"/>
  <c r="K3985" i="1"/>
  <c r="Q3985" i="1" s="1"/>
  <c r="K3986" i="1"/>
  <c r="Q3986" i="1" s="1"/>
  <c r="K3987" i="1"/>
  <c r="Q3987" i="1" s="1"/>
  <c r="K3988" i="1"/>
  <c r="Q3988" i="1" s="1"/>
  <c r="K3989" i="1"/>
  <c r="Q3989" i="1" s="1"/>
  <c r="K3990" i="1"/>
  <c r="Q3990" i="1" s="1"/>
  <c r="K3991" i="1"/>
  <c r="Q3991" i="1" s="1"/>
  <c r="K3992" i="1"/>
  <c r="Q3992" i="1" s="1"/>
  <c r="K3994" i="1"/>
  <c r="Q3994" i="1" s="1"/>
  <c r="J3977" i="1"/>
  <c r="P3977" i="1" s="1"/>
  <c r="J3978" i="1"/>
  <c r="P3978" i="1" s="1"/>
  <c r="J3979" i="1"/>
  <c r="P3979" i="1" s="1"/>
  <c r="J3980" i="1"/>
  <c r="P3980" i="1" s="1"/>
  <c r="J3981" i="1"/>
  <c r="P3981" i="1" s="1"/>
  <c r="J3982" i="1"/>
  <c r="P3982" i="1" s="1"/>
  <c r="J3983" i="1"/>
  <c r="P3983" i="1" s="1"/>
  <c r="J3984" i="1"/>
  <c r="P3984" i="1" s="1"/>
  <c r="J3985" i="1"/>
  <c r="P3985" i="1" s="1"/>
  <c r="J3986" i="1"/>
  <c r="P3986" i="1" s="1"/>
  <c r="J3987" i="1"/>
  <c r="P3987" i="1" s="1"/>
  <c r="J3988" i="1"/>
  <c r="P3988" i="1" s="1"/>
  <c r="J3989" i="1"/>
  <c r="P3989" i="1" s="1"/>
  <c r="J3990" i="1"/>
  <c r="P3990" i="1" s="1"/>
  <c r="J3991" i="1"/>
  <c r="P3991" i="1" s="1"/>
  <c r="J3992" i="1"/>
  <c r="P3992" i="1" s="1"/>
  <c r="J3994" i="1"/>
  <c r="P3994" i="1" s="1"/>
  <c r="L3928" i="1"/>
  <c r="R3928" i="1" s="1"/>
  <c r="L3929" i="1"/>
  <c r="R3929" i="1" s="1"/>
  <c r="L3930" i="1"/>
  <c r="R3930" i="1" s="1"/>
  <c r="L3931" i="1"/>
  <c r="R3931" i="1" s="1"/>
  <c r="L3932" i="1"/>
  <c r="R3932" i="1" s="1"/>
  <c r="L3933" i="1"/>
  <c r="R3933" i="1" s="1"/>
  <c r="L3934" i="1"/>
  <c r="R3934" i="1" s="1"/>
  <c r="L3935" i="1"/>
  <c r="R3935" i="1" s="1"/>
  <c r="L3936" i="1"/>
  <c r="R3936" i="1" s="1"/>
  <c r="L3937" i="1"/>
  <c r="R3937" i="1" s="1"/>
  <c r="L3938" i="1"/>
  <c r="R3938" i="1" s="1"/>
  <c r="L3939" i="1"/>
  <c r="R3939" i="1" s="1"/>
  <c r="L3940" i="1"/>
  <c r="R3940" i="1" s="1"/>
  <c r="L3941" i="1"/>
  <c r="R3941" i="1" s="1"/>
  <c r="L3942" i="1"/>
  <c r="R3942" i="1" s="1"/>
  <c r="L3943" i="1"/>
  <c r="R3943" i="1" s="1"/>
  <c r="L3944" i="1"/>
  <c r="R3944" i="1" s="1"/>
  <c r="L3945" i="1"/>
  <c r="R3945" i="1" s="1"/>
  <c r="L3946" i="1"/>
  <c r="R3946" i="1" s="1"/>
  <c r="L3947" i="1"/>
  <c r="R3947" i="1" s="1"/>
  <c r="L3948" i="1"/>
  <c r="R3948" i="1" s="1"/>
  <c r="L3949" i="1"/>
  <c r="R3949" i="1" s="1"/>
  <c r="L3950" i="1"/>
  <c r="R3950" i="1" s="1"/>
  <c r="L3951" i="1"/>
  <c r="R3951" i="1" s="1"/>
  <c r="L3952" i="1"/>
  <c r="R3952" i="1" s="1"/>
  <c r="L3953" i="1"/>
  <c r="R3953" i="1" s="1"/>
  <c r="L3954" i="1"/>
  <c r="R3954" i="1" s="1"/>
  <c r="L3955" i="1"/>
  <c r="R3955" i="1" s="1"/>
  <c r="L3956" i="1"/>
  <c r="R3956" i="1" s="1"/>
  <c r="L3957" i="1"/>
  <c r="R3957" i="1" s="1"/>
  <c r="L3958" i="1"/>
  <c r="R3958" i="1" s="1"/>
  <c r="L3959" i="1"/>
  <c r="R3959" i="1" s="1"/>
  <c r="L3960" i="1"/>
  <c r="R3960" i="1" s="1"/>
  <c r="L3961" i="1"/>
  <c r="R3961" i="1" s="1"/>
  <c r="L3962" i="1"/>
  <c r="R3962" i="1" s="1"/>
  <c r="L3963" i="1"/>
  <c r="R3963" i="1" s="1"/>
  <c r="L3964" i="1"/>
  <c r="R3964" i="1" s="1"/>
  <c r="L3965" i="1"/>
  <c r="R3965" i="1" s="1"/>
  <c r="L3966" i="1"/>
  <c r="R3966" i="1" s="1"/>
  <c r="L3967" i="1"/>
  <c r="R3967" i="1" s="1"/>
  <c r="L3968" i="1"/>
  <c r="R3968" i="1" s="1"/>
  <c r="L3969" i="1"/>
  <c r="R3969" i="1" s="1"/>
  <c r="L3970" i="1"/>
  <c r="R3970" i="1" s="1"/>
  <c r="L3971" i="1"/>
  <c r="R3971" i="1" s="1"/>
  <c r="L3972" i="1"/>
  <c r="R3972" i="1" s="1"/>
  <c r="K3928" i="1"/>
  <c r="Q3928" i="1" s="1"/>
  <c r="K3929" i="1"/>
  <c r="Q3929" i="1" s="1"/>
  <c r="K3930" i="1"/>
  <c r="Q3930" i="1" s="1"/>
  <c r="K3931" i="1"/>
  <c r="Q3931" i="1" s="1"/>
  <c r="K3932" i="1"/>
  <c r="Q3932" i="1" s="1"/>
  <c r="K3933" i="1"/>
  <c r="Q3933" i="1" s="1"/>
  <c r="K3934" i="1"/>
  <c r="Q3934" i="1" s="1"/>
  <c r="K3935" i="1"/>
  <c r="Q3935" i="1" s="1"/>
  <c r="K3936" i="1"/>
  <c r="Q3936" i="1" s="1"/>
  <c r="K3937" i="1"/>
  <c r="Q3937" i="1" s="1"/>
  <c r="K3938" i="1"/>
  <c r="Q3938" i="1" s="1"/>
  <c r="K3939" i="1"/>
  <c r="Q3939" i="1" s="1"/>
  <c r="K3940" i="1"/>
  <c r="Q3940" i="1" s="1"/>
  <c r="K3941" i="1"/>
  <c r="Q3941" i="1" s="1"/>
  <c r="K3942" i="1"/>
  <c r="Q3942" i="1" s="1"/>
  <c r="K3943" i="1"/>
  <c r="Q3943" i="1" s="1"/>
  <c r="K3944" i="1"/>
  <c r="Q3944" i="1" s="1"/>
  <c r="K3945" i="1"/>
  <c r="Q3945" i="1" s="1"/>
  <c r="K3946" i="1"/>
  <c r="Q3946" i="1" s="1"/>
  <c r="K3947" i="1"/>
  <c r="Q3947" i="1" s="1"/>
  <c r="K3948" i="1"/>
  <c r="Q3948" i="1" s="1"/>
  <c r="K3949" i="1"/>
  <c r="Q3949" i="1" s="1"/>
  <c r="K3950" i="1"/>
  <c r="Q3950" i="1" s="1"/>
  <c r="K3951" i="1"/>
  <c r="Q3951" i="1" s="1"/>
  <c r="K3952" i="1"/>
  <c r="Q3952" i="1" s="1"/>
  <c r="K3953" i="1"/>
  <c r="Q3953" i="1" s="1"/>
  <c r="K3954" i="1"/>
  <c r="Q3954" i="1" s="1"/>
  <c r="K3955" i="1"/>
  <c r="Q3955" i="1" s="1"/>
  <c r="K3956" i="1"/>
  <c r="Q3956" i="1" s="1"/>
  <c r="K3957" i="1"/>
  <c r="Q3957" i="1" s="1"/>
  <c r="K3958" i="1"/>
  <c r="Q3958" i="1" s="1"/>
  <c r="K3959" i="1"/>
  <c r="Q3959" i="1" s="1"/>
  <c r="K3960" i="1"/>
  <c r="Q3960" i="1" s="1"/>
  <c r="K3961" i="1"/>
  <c r="Q3961" i="1" s="1"/>
  <c r="K3962" i="1"/>
  <c r="Q3962" i="1" s="1"/>
  <c r="K3963" i="1"/>
  <c r="Q3963" i="1" s="1"/>
  <c r="K3964" i="1"/>
  <c r="Q3964" i="1" s="1"/>
  <c r="K3965" i="1"/>
  <c r="Q3965" i="1" s="1"/>
  <c r="K3966" i="1"/>
  <c r="Q3966" i="1" s="1"/>
  <c r="K3967" i="1"/>
  <c r="Q3967" i="1" s="1"/>
  <c r="K3968" i="1"/>
  <c r="Q3968" i="1" s="1"/>
  <c r="K3969" i="1"/>
  <c r="Q3969" i="1" s="1"/>
  <c r="K3970" i="1"/>
  <c r="Q3970" i="1" s="1"/>
  <c r="K3971" i="1"/>
  <c r="Q3971" i="1" s="1"/>
  <c r="K3972" i="1"/>
  <c r="Q3972" i="1" s="1"/>
  <c r="J3928" i="1"/>
  <c r="P3928" i="1" s="1"/>
  <c r="J3929" i="1"/>
  <c r="P3929" i="1" s="1"/>
  <c r="J3930" i="1"/>
  <c r="P3930" i="1" s="1"/>
  <c r="J3931" i="1"/>
  <c r="P3931" i="1" s="1"/>
  <c r="J3932" i="1"/>
  <c r="P3932" i="1" s="1"/>
  <c r="J3933" i="1"/>
  <c r="P3933" i="1" s="1"/>
  <c r="J3934" i="1"/>
  <c r="P3934" i="1" s="1"/>
  <c r="J3935" i="1"/>
  <c r="P3935" i="1" s="1"/>
  <c r="J3936" i="1"/>
  <c r="P3936" i="1" s="1"/>
  <c r="J3937" i="1"/>
  <c r="P3937" i="1" s="1"/>
  <c r="J3938" i="1"/>
  <c r="P3938" i="1" s="1"/>
  <c r="J3939" i="1"/>
  <c r="P3939" i="1" s="1"/>
  <c r="J3940" i="1"/>
  <c r="P3940" i="1" s="1"/>
  <c r="J3941" i="1"/>
  <c r="P3941" i="1" s="1"/>
  <c r="J3942" i="1"/>
  <c r="P3942" i="1" s="1"/>
  <c r="J3943" i="1"/>
  <c r="P3943" i="1" s="1"/>
  <c r="J3944" i="1"/>
  <c r="P3944" i="1" s="1"/>
  <c r="J3945" i="1"/>
  <c r="P3945" i="1" s="1"/>
  <c r="J3946" i="1"/>
  <c r="P3946" i="1" s="1"/>
  <c r="J3947" i="1"/>
  <c r="P3947" i="1" s="1"/>
  <c r="J3948" i="1"/>
  <c r="P3948" i="1" s="1"/>
  <c r="J3949" i="1"/>
  <c r="P3949" i="1" s="1"/>
  <c r="J3950" i="1"/>
  <c r="P3950" i="1" s="1"/>
  <c r="J3951" i="1"/>
  <c r="P3951" i="1" s="1"/>
  <c r="J3952" i="1"/>
  <c r="P3952" i="1" s="1"/>
  <c r="J3953" i="1"/>
  <c r="P3953" i="1" s="1"/>
  <c r="J3954" i="1"/>
  <c r="P3954" i="1" s="1"/>
  <c r="J3955" i="1"/>
  <c r="P3955" i="1" s="1"/>
  <c r="J3956" i="1"/>
  <c r="P3956" i="1" s="1"/>
  <c r="J3957" i="1"/>
  <c r="P3957" i="1" s="1"/>
  <c r="J3958" i="1"/>
  <c r="P3958" i="1" s="1"/>
  <c r="J3959" i="1"/>
  <c r="P3959" i="1" s="1"/>
  <c r="J3960" i="1"/>
  <c r="P3960" i="1" s="1"/>
  <c r="J3961" i="1"/>
  <c r="P3961" i="1" s="1"/>
  <c r="J3962" i="1"/>
  <c r="P3962" i="1" s="1"/>
  <c r="J3963" i="1"/>
  <c r="P3963" i="1" s="1"/>
  <c r="J3964" i="1"/>
  <c r="P3964" i="1" s="1"/>
  <c r="J3965" i="1"/>
  <c r="P3965" i="1" s="1"/>
  <c r="J3966" i="1"/>
  <c r="P3966" i="1" s="1"/>
  <c r="J3967" i="1"/>
  <c r="P3967" i="1" s="1"/>
  <c r="J3968" i="1"/>
  <c r="P3968" i="1" s="1"/>
  <c r="J3969" i="1"/>
  <c r="P3969" i="1" s="1"/>
  <c r="J3970" i="1"/>
  <c r="P3970" i="1" s="1"/>
  <c r="J3971" i="1"/>
  <c r="P3971" i="1" s="1"/>
  <c r="J3972" i="1"/>
  <c r="P3972" i="1" s="1"/>
  <c r="L3919" i="1"/>
  <c r="R3919" i="1" s="1"/>
  <c r="K3919" i="1"/>
  <c r="Q3919" i="1" s="1"/>
  <c r="J3919" i="1"/>
  <c r="P3919" i="1" s="1"/>
  <c r="L3802" i="1"/>
  <c r="R3802" i="1" s="1"/>
  <c r="L3803" i="1"/>
  <c r="R3803" i="1" s="1"/>
  <c r="L3805" i="1"/>
  <c r="R3805" i="1" s="1"/>
  <c r="L3806" i="1"/>
  <c r="R3806" i="1" s="1"/>
  <c r="L3807" i="1"/>
  <c r="R3807" i="1" s="1"/>
  <c r="L3809" i="1"/>
  <c r="R3809" i="1" s="1"/>
  <c r="L3811" i="1"/>
  <c r="R3811" i="1" s="1"/>
  <c r="L3814" i="1"/>
  <c r="R3814" i="1" s="1"/>
  <c r="L3815" i="1"/>
  <c r="R3815" i="1" s="1"/>
  <c r="L3816" i="1"/>
  <c r="R3816" i="1" s="1"/>
  <c r="L3817" i="1"/>
  <c r="R3817" i="1" s="1"/>
  <c r="L3818" i="1"/>
  <c r="R3818" i="1" s="1"/>
  <c r="L3820" i="1"/>
  <c r="R3820" i="1" s="1"/>
  <c r="L3821" i="1"/>
  <c r="R3821" i="1" s="1"/>
  <c r="L3827" i="1"/>
  <c r="R3827" i="1" s="1"/>
  <c r="L3828" i="1"/>
  <c r="R3828" i="1" s="1"/>
  <c r="L3829" i="1"/>
  <c r="R3829" i="1" s="1"/>
  <c r="L3830" i="1"/>
  <c r="R3830" i="1" s="1"/>
  <c r="L3831" i="1"/>
  <c r="R3831" i="1" s="1"/>
  <c r="L3832" i="1"/>
  <c r="R3832" i="1" s="1"/>
  <c r="L3833" i="1"/>
  <c r="R3833" i="1" s="1"/>
  <c r="L3834" i="1"/>
  <c r="R3834" i="1" s="1"/>
  <c r="L3835" i="1"/>
  <c r="R3835" i="1" s="1"/>
  <c r="L3836" i="1"/>
  <c r="R3836" i="1" s="1"/>
  <c r="L3839" i="1"/>
  <c r="R3839" i="1" s="1"/>
  <c r="L3840" i="1"/>
  <c r="R3840" i="1" s="1"/>
  <c r="L3841" i="1"/>
  <c r="R3841" i="1" s="1"/>
  <c r="L3842" i="1"/>
  <c r="R3842" i="1" s="1"/>
  <c r="L3843" i="1"/>
  <c r="R3843" i="1" s="1"/>
  <c r="L3844" i="1"/>
  <c r="R3844" i="1" s="1"/>
  <c r="L3845" i="1"/>
  <c r="R3845" i="1" s="1"/>
  <c r="L3846" i="1"/>
  <c r="R3846" i="1" s="1"/>
  <c r="L3847" i="1"/>
  <c r="R3847" i="1" s="1"/>
  <c r="L3848" i="1"/>
  <c r="R3848" i="1" s="1"/>
  <c r="L3849" i="1"/>
  <c r="R3849" i="1" s="1"/>
  <c r="L3850" i="1"/>
  <c r="R3850" i="1" s="1"/>
  <c r="L3851" i="1"/>
  <c r="R3851" i="1" s="1"/>
  <c r="L3852" i="1"/>
  <c r="R3852" i="1" s="1"/>
  <c r="L3853" i="1"/>
  <c r="R3853" i="1" s="1"/>
  <c r="L3854" i="1"/>
  <c r="R3854" i="1" s="1"/>
  <c r="L3855" i="1"/>
  <c r="R3855" i="1" s="1"/>
  <c r="L3856" i="1"/>
  <c r="R3856" i="1" s="1"/>
  <c r="L3857" i="1"/>
  <c r="R3857" i="1" s="1"/>
  <c r="L3858" i="1"/>
  <c r="R3858" i="1" s="1"/>
  <c r="L3859" i="1"/>
  <c r="R3859" i="1" s="1"/>
  <c r="L3860" i="1"/>
  <c r="R3860" i="1" s="1"/>
  <c r="L3861" i="1"/>
  <c r="R3861" i="1" s="1"/>
  <c r="L3862" i="1"/>
  <c r="R3862" i="1" s="1"/>
  <c r="L3863" i="1"/>
  <c r="R3863" i="1" s="1"/>
  <c r="L3864" i="1"/>
  <c r="R3864" i="1" s="1"/>
  <c r="L3865" i="1"/>
  <c r="R3865" i="1" s="1"/>
  <c r="L3866" i="1"/>
  <c r="R3866" i="1" s="1"/>
  <c r="L3867" i="1"/>
  <c r="R3867" i="1" s="1"/>
  <c r="L3868" i="1"/>
  <c r="R3868" i="1" s="1"/>
  <c r="L3869" i="1"/>
  <c r="R3869" i="1" s="1"/>
  <c r="L3870" i="1"/>
  <c r="R3870" i="1" s="1"/>
  <c r="L3871" i="1"/>
  <c r="R3871" i="1" s="1"/>
  <c r="L3872" i="1"/>
  <c r="R3872" i="1" s="1"/>
  <c r="L3873" i="1"/>
  <c r="R3873" i="1" s="1"/>
  <c r="L3874" i="1"/>
  <c r="R3874" i="1" s="1"/>
  <c r="L3875" i="1"/>
  <c r="R3875" i="1" s="1"/>
  <c r="L3876" i="1"/>
  <c r="R3876" i="1" s="1"/>
  <c r="L3877" i="1"/>
  <c r="R3877" i="1" s="1"/>
  <c r="L3878" i="1"/>
  <c r="R3878" i="1" s="1"/>
  <c r="L3879" i="1"/>
  <c r="R3879" i="1" s="1"/>
  <c r="L3880" i="1"/>
  <c r="R3880" i="1" s="1"/>
  <c r="L3881" i="1"/>
  <c r="R3881" i="1" s="1"/>
  <c r="L3882" i="1"/>
  <c r="R3882" i="1" s="1"/>
  <c r="L3883" i="1"/>
  <c r="R3883" i="1" s="1"/>
  <c r="L3884" i="1"/>
  <c r="R3884" i="1" s="1"/>
  <c r="L3885" i="1"/>
  <c r="R3885" i="1" s="1"/>
  <c r="L3886" i="1"/>
  <c r="R3886" i="1" s="1"/>
  <c r="L3887" i="1"/>
  <c r="R3887" i="1" s="1"/>
  <c r="L3888" i="1"/>
  <c r="R3888" i="1" s="1"/>
  <c r="L3889" i="1"/>
  <c r="R3889" i="1" s="1"/>
  <c r="L3890" i="1"/>
  <c r="R3890" i="1" s="1"/>
  <c r="L3891" i="1"/>
  <c r="R3891" i="1" s="1"/>
  <c r="L3893" i="1"/>
  <c r="R3893" i="1" s="1"/>
  <c r="L3895" i="1"/>
  <c r="R3895" i="1" s="1"/>
  <c r="L3896" i="1"/>
  <c r="R3896" i="1" s="1"/>
  <c r="L3899" i="1"/>
  <c r="R3899" i="1" s="1"/>
  <c r="L3901" i="1"/>
  <c r="R3901" i="1" s="1"/>
  <c r="L3904" i="1"/>
  <c r="R3904" i="1" s="1"/>
  <c r="L3905" i="1"/>
  <c r="R3905" i="1" s="1"/>
  <c r="L3906" i="1"/>
  <c r="R3906" i="1" s="1"/>
  <c r="L3907" i="1"/>
  <c r="R3907" i="1" s="1"/>
  <c r="L3914" i="1"/>
  <c r="R3914" i="1" s="1"/>
  <c r="L3915" i="1"/>
  <c r="R3915" i="1" s="1"/>
  <c r="K3802" i="1"/>
  <c r="Q3802" i="1" s="1"/>
  <c r="K3803" i="1"/>
  <c r="Q3803" i="1" s="1"/>
  <c r="K3805" i="1"/>
  <c r="Q3805" i="1" s="1"/>
  <c r="K3806" i="1"/>
  <c r="Q3806" i="1" s="1"/>
  <c r="K3807" i="1"/>
  <c r="Q3807" i="1" s="1"/>
  <c r="K3809" i="1"/>
  <c r="Q3809" i="1" s="1"/>
  <c r="K3811" i="1"/>
  <c r="Q3811" i="1" s="1"/>
  <c r="K3814" i="1"/>
  <c r="Q3814" i="1" s="1"/>
  <c r="K3815" i="1"/>
  <c r="Q3815" i="1" s="1"/>
  <c r="K3816" i="1"/>
  <c r="Q3816" i="1" s="1"/>
  <c r="K3817" i="1"/>
  <c r="Q3817" i="1" s="1"/>
  <c r="K3818" i="1"/>
  <c r="Q3818" i="1" s="1"/>
  <c r="K3820" i="1"/>
  <c r="Q3820" i="1" s="1"/>
  <c r="K3821" i="1"/>
  <c r="Q3821" i="1" s="1"/>
  <c r="K3827" i="1"/>
  <c r="Q3827" i="1" s="1"/>
  <c r="K3828" i="1"/>
  <c r="Q3828" i="1" s="1"/>
  <c r="K3829" i="1"/>
  <c r="Q3829" i="1" s="1"/>
  <c r="K3830" i="1"/>
  <c r="Q3830" i="1" s="1"/>
  <c r="K3831" i="1"/>
  <c r="Q3831" i="1" s="1"/>
  <c r="K3832" i="1"/>
  <c r="Q3832" i="1" s="1"/>
  <c r="K3833" i="1"/>
  <c r="Q3833" i="1" s="1"/>
  <c r="K3834" i="1"/>
  <c r="Q3834" i="1" s="1"/>
  <c r="K3835" i="1"/>
  <c r="Q3835" i="1" s="1"/>
  <c r="K3836" i="1"/>
  <c r="Q3836" i="1" s="1"/>
  <c r="K3839" i="1"/>
  <c r="Q3839" i="1" s="1"/>
  <c r="K3840" i="1"/>
  <c r="Q3840" i="1" s="1"/>
  <c r="K3841" i="1"/>
  <c r="Q3841" i="1" s="1"/>
  <c r="K3842" i="1"/>
  <c r="Q3842" i="1" s="1"/>
  <c r="K3843" i="1"/>
  <c r="Q3843" i="1" s="1"/>
  <c r="K3844" i="1"/>
  <c r="Q3844" i="1" s="1"/>
  <c r="K3845" i="1"/>
  <c r="Q3845" i="1" s="1"/>
  <c r="K3846" i="1"/>
  <c r="Q3846" i="1" s="1"/>
  <c r="K3847" i="1"/>
  <c r="Q3847" i="1" s="1"/>
  <c r="K3848" i="1"/>
  <c r="Q3848" i="1" s="1"/>
  <c r="K3849" i="1"/>
  <c r="Q3849" i="1" s="1"/>
  <c r="K3850" i="1"/>
  <c r="Q3850" i="1" s="1"/>
  <c r="K3851" i="1"/>
  <c r="Q3851" i="1" s="1"/>
  <c r="K3852" i="1"/>
  <c r="Q3852" i="1" s="1"/>
  <c r="K3853" i="1"/>
  <c r="Q3853" i="1" s="1"/>
  <c r="K3854" i="1"/>
  <c r="Q3854" i="1" s="1"/>
  <c r="K3855" i="1"/>
  <c r="Q3855" i="1" s="1"/>
  <c r="K3856" i="1"/>
  <c r="Q3856" i="1" s="1"/>
  <c r="K3857" i="1"/>
  <c r="Q3857" i="1" s="1"/>
  <c r="K3858" i="1"/>
  <c r="Q3858" i="1" s="1"/>
  <c r="K3859" i="1"/>
  <c r="Q3859" i="1" s="1"/>
  <c r="K3860" i="1"/>
  <c r="Q3860" i="1" s="1"/>
  <c r="K3861" i="1"/>
  <c r="Q3861" i="1" s="1"/>
  <c r="K3862" i="1"/>
  <c r="Q3862" i="1" s="1"/>
  <c r="K3863" i="1"/>
  <c r="Q3863" i="1" s="1"/>
  <c r="K3864" i="1"/>
  <c r="Q3864" i="1" s="1"/>
  <c r="K3865" i="1"/>
  <c r="Q3865" i="1" s="1"/>
  <c r="K3866" i="1"/>
  <c r="Q3866" i="1" s="1"/>
  <c r="K3867" i="1"/>
  <c r="Q3867" i="1" s="1"/>
  <c r="K3868" i="1"/>
  <c r="Q3868" i="1" s="1"/>
  <c r="K3869" i="1"/>
  <c r="Q3869" i="1" s="1"/>
  <c r="K3870" i="1"/>
  <c r="Q3870" i="1" s="1"/>
  <c r="K3871" i="1"/>
  <c r="Q3871" i="1" s="1"/>
  <c r="K3872" i="1"/>
  <c r="Q3872" i="1" s="1"/>
  <c r="K3873" i="1"/>
  <c r="Q3873" i="1" s="1"/>
  <c r="K3874" i="1"/>
  <c r="Q3874" i="1" s="1"/>
  <c r="K3875" i="1"/>
  <c r="Q3875" i="1" s="1"/>
  <c r="K3876" i="1"/>
  <c r="Q3876" i="1" s="1"/>
  <c r="K3877" i="1"/>
  <c r="Q3877" i="1" s="1"/>
  <c r="K3878" i="1"/>
  <c r="Q3878" i="1" s="1"/>
  <c r="K3879" i="1"/>
  <c r="Q3879" i="1" s="1"/>
  <c r="K3880" i="1"/>
  <c r="Q3880" i="1" s="1"/>
  <c r="K3881" i="1"/>
  <c r="Q3881" i="1" s="1"/>
  <c r="K3882" i="1"/>
  <c r="Q3882" i="1" s="1"/>
  <c r="K3883" i="1"/>
  <c r="Q3883" i="1" s="1"/>
  <c r="K3884" i="1"/>
  <c r="Q3884" i="1" s="1"/>
  <c r="K3885" i="1"/>
  <c r="Q3885" i="1" s="1"/>
  <c r="K3886" i="1"/>
  <c r="Q3886" i="1" s="1"/>
  <c r="K3887" i="1"/>
  <c r="Q3887" i="1" s="1"/>
  <c r="K3888" i="1"/>
  <c r="Q3888" i="1" s="1"/>
  <c r="K3889" i="1"/>
  <c r="Q3889" i="1" s="1"/>
  <c r="K3890" i="1"/>
  <c r="Q3890" i="1" s="1"/>
  <c r="K3891" i="1"/>
  <c r="Q3891" i="1" s="1"/>
  <c r="K3893" i="1"/>
  <c r="Q3893" i="1" s="1"/>
  <c r="K3895" i="1"/>
  <c r="Q3895" i="1" s="1"/>
  <c r="K3896" i="1"/>
  <c r="Q3896" i="1" s="1"/>
  <c r="K3899" i="1"/>
  <c r="Q3899" i="1" s="1"/>
  <c r="K3901" i="1"/>
  <c r="Q3901" i="1" s="1"/>
  <c r="K3904" i="1"/>
  <c r="Q3904" i="1" s="1"/>
  <c r="K3905" i="1"/>
  <c r="Q3905" i="1" s="1"/>
  <c r="K3906" i="1"/>
  <c r="Q3906" i="1" s="1"/>
  <c r="K3907" i="1"/>
  <c r="Q3907" i="1" s="1"/>
  <c r="K3914" i="1"/>
  <c r="Q3914" i="1" s="1"/>
  <c r="K3915" i="1"/>
  <c r="Q3915" i="1" s="1"/>
  <c r="J3802" i="1"/>
  <c r="P3802" i="1" s="1"/>
  <c r="J3803" i="1"/>
  <c r="P3803" i="1" s="1"/>
  <c r="J3805" i="1"/>
  <c r="P3805" i="1" s="1"/>
  <c r="J3806" i="1"/>
  <c r="P3806" i="1" s="1"/>
  <c r="J3807" i="1"/>
  <c r="P3807" i="1" s="1"/>
  <c r="J3809" i="1"/>
  <c r="P3809" i="1" s="1"/>
  <c r="J3811" i="1"/>
  <c r="P3811" i="1" s="1"/>
  <c r="J3814" i="1"/>
  <c r="P3814" i="1" s="1"/>
  <c r="J3815" i="1"/>
  <c r="P3815" i="1" s="1"/>
  <c r="J3816" i="1"/>
  <c r="P3816" i="1" s="1"/>
  <c r="J3817" i="1"/>
  <c r="P3817" i="1" s="1"/>
  <c r="J3818" i="1"/>
  <c r="P3818" i="1" s="1"/>
  <c r="J3820" i="1"/>
  <c r="P3820" i="1" s="1"/>
  <c r="J3821" i="1"/>
  <c r="P3821" i="1" s="1"/>
  <c r="J3827" i="1"/>
  <c r="P3827" i="1" s="1"/>
  <c r="J3828" i="1"/>
  <c r="P3828" i="1" s="1"/>
  <c r="J3829" i="1"/>
  <c r="P3829" i="1" s="1"/>
  <c r="J3830" i="1"/>
  <c r="P3830" i="1" s="1"/>
  <c r="J3831" i="1"/>
  <c r="P3831" i="1" s="1"/>
  <c r="J3832" i="1"/>
  <c r="P3832" i="1" s="1"/>
  <c r="J3833" i="1"/>
  <c r="P3833" i="1" s="1"/>
  <c r="J3834" i="1"/>
  <c r="P3834" i="1" s="1"/>
  <c r="J3835" i="1"/>
  <c r="P3835" i="1" s="1"/>
  <c r="J3836" i="1"/>
  <c r="P3836" i="1" s="1"/>
  <c r="J3839" i="1"/>
  <c r="P3839" i="1" s="1"/>
  <c r="J3840" i="1"/>
  <c r="P3840" i="1" s="1"/>
  <c r="J3841" i="1"/>
  <c r="P3841" i="1" s="1"/>
  <c r="J3842" i="1"/>
  <c r="P3842" i="1" s="1"/>
  <c r="J3843" i="1"/>
  <c r="P3843" i="1" s="1"/>
  <c r="J3844" i="1"/>
  <c r="P3844" i="1" s="1"/>
  <c r="J3845" i="1"/>
  <c r="P3845" i="1" s="1"/>
  <c r="J3846" i="1"/>
  <c r="P3846" i="1" s="1"/>
  <c r="J3847" i="1"/>
  <c r="P3847" i="1" s="1"/>
  <c r="J3848" i="1"/>
  <c r="P3848" i="1" s="1"/>
  <c r="J3849" i="1"/>
  <c r="P3849" i="1" s="1"/>
  <c r="J3850" i="1"/>
  <c r="P3850" i="1" s="1"/>
  <c r="J3851" i="1"/>
  <c r="P3851" i="1" s="1"/>
  <c r="J3852" i="1"/>
  <c r="P3852" i="1" s="1"/>
  <c r="J3853" i="1"/>
  <c r="P3853" i="1" s="1"/>
  <c r="J3854" i="1"/>
  <c r="P3854" i="1" s="1"/>
  <c r="J3855" i="1"/>
  <c r="P3855" i="1" s="1"/>
  <c r="J3856" i="1"/>
  <c r="P3856" i="1" s="1"/>
  <c r="J3857" i="1"/>
  <c r="P3857" i="1" s="1"/>
  <c r="J3858" i="1"/>
  <c r="P3858" i="1" s="1"/>
  <c r="J3859" i="1"/>
  <c r="P3859" i="1" s="1"/>
  <c r="J3860" i="1"/>
  <c r="P3860" i="1" s="1"/>
  <c r="J3861" i="1"/>
  <c r="P3861" i="1" s="1"/>
  <c r="J3862" i="1"/>
  <c r="P3862" i="1" s="1"/>
  <c r="J3863" i="1"/>
  <c r="P3863" i="1" s="1"/>
  <c r="J3864" i="1"/>
  <c r="P3864" i="1" s="1"/>
  <c r="J3865" i="1"/>
  <c r="P3865" i="1" s="1"/>
  <c r="J3866" i="1"/>
  <c r="P3866" i="1" s="1"/>
  <c r="J3867" i="1"/>
  <c r="P3867" i="1" s="1"/>
  <c r="J3868" i="1"/>
  <c r="P3868" i="1" s="1"/>
  <c r="J3869" i="1"/>
  <c r="P3869" i="1" s="1"/>
  <c r="J3870" i="1"/>
  <c r="P3870" i="1" s="1"/>
  <c r="J3871" i="1"/>
  <c r="P3871" i="1" s="1"/>
  <c r="J3872" i="1"/>
  <c r="P3872" i="1" s="1"/>
  <c r="J3873" i="1"/>
  <c r="P3873" i="1" s="1"/>
  <c r="J3874" i="1"/>
  <c r="P3874" i="1" s="1"/>
  <c r="J3875" i="1"/>
  <c r="P3875" i="1" s="1"/>
  <c r="J3876" i="1"/>
  <c r="P3876" i="1" s="1"/>
  <c r="J3877" i="1"/>
  <c r="P3877" i="1" s="1"/>
  <c r="J3878" i="1"/>
  <c r="P3878" i="1" s="1"/>
  <c r="J3879" i="1"/>
  <c r="P3879" i="1" s="1"/>
  <c r="J3880" i="1"/>
  <c r="P3880" i="1" s="1"/>
  <c r="J3881" i="1"/>
  <c r="P3881" i="1" s="1"/>
  <c r="J3882" i="1"/>
  <c r="P3882" i="1" s="1"/>
  <c r="J3883" i="1"/>
  <c r="P3883" i="1" s="1"/>
  <c r="J3884" i="1"/>
  <c r="P3884" i="1" s="1"/>
  <c r="J3885" i="1"/>
  <c r="P3885" i="1" s="1"/>
  <c r="J3886" i="1"/>
  <c r="P3886" i="1" s="1"/>
  <c r="J3887" i="1"/>
  <c r="P3887" i="1" s="1"/>
  <c r="J3888" i="1"/>
  <c r="P3888" i="1" s="1"/>
  <c r="J3889" i="1"/>
  <c r="P3889" i="1" s="1"/>
  <c r="J3890" i="1"/>
  <c r="P3890" i="1" s="1"/>
  <c r="J3891" i="1"/>
  <c r="P3891" i="1" s="1"/>
  <c r="J3893" i="1"/>
  <c r="P3893" i="1" s="1"/>
  <c r="J3895" i="1"/>
  <c r="P3895" i="1" s="1"/>
  <c r="J3896" i="1"/>
  <c r="P3896" i="1" s="1"/>
  <c r="J3899" i="1"/>
  <c r="P3899" i="1" s="1"/>
  <c r="J3901" i="1"/>
  <c r="P3901" i="1" s="1"/>
  <c r="J3904" i="1"/>
  <c r="P3904" i="1" s="1"/>
  <c r="J3905" i="1"/>
  <c r="P3905" i="1" s="1"/>
  <c r="J3906" i="1"/>
  <c r="P3906" i="1" s="1"/>
  <c r="J3907" i="1"/>
  <c r="P3907" i="1" s="1"/>
  <c r="J3914" i="1"/>
  <c r="P3914" i="1" s="1"/>
  <c r="J3915" i="1"/>
  <c r="P3915" i="1" s="1"/>
  <c r="L3773" i="1"/>
  <c r="R3773" i="1" s="1"/>
  <c r="L3774" i="1"/>
  <c r="R3774" i="1" s="1"/>
  <c r="L3775" i="1"/>
  <c r="R3775" i="1" s="1"/>
  <c r="L3776" i="1"/>
  <c r="R3776" i="1" s="1"/>
  <c r="L3777" i="1"/>
  <c r="R3777" i="1" s="1"/>
  <c r="L3778" i="1"/>
  <c r="R3778" i="1" s="1"/>
  <c r="L3779" i="1"/>
  <c r="R3779" i="1" s="1"/>
  <c r="L3780" i="1"/>
  <c r="R3780" i="1" s="1"/>
  <c r="L3781" i="1"/>
  <c r="R3781" i="1" s="1"/>
  <c r="L3782" i="1"/>
  <c r="R3782" i="1" s="1"/>
  <c r="L3783" i="1"/>
  <c r="R3783" i="1" s="1"/>
  <c r="L3784" i="1"/>
  <c r="R3784" i="1" s="1"/>
  <c r="L3785" i="1"/>
  <c r="R3785" i="1" s="1"/>
  <c r="L3786" i="1"/>
  <c r="R3786" i="1" s="1"/>
  <c r="L3787" i="1"/>
  <c r="R3787" i="1" s="1"/>
  <c r="L3788" i="1"/>
  <c r="R3788" i="1" s="1"/>
  <c r="L3789" i="1"/>
  <c r="R3789" i="1" s="1"/>
  <c r="L3790" i="1"/>
  <c r="R3790" i="1" s="1"/>
  <c r="L3791" i="1"/>
  <c r="R3791" i="1" s="1"/>
  <c r="L3792" i="1"/>
  <c r="R3792" i="1" s="1"/>
  <c r="L3793" i="1"/>
  <c r="R3793" i="1" s="1"/>
  <c r="L3794" i="1"/>
  <c r="R3794" i="1" s="1"/>
  <c r="L3795" i="1"/>
  <c r="R3795" i="1" s="1"/>
  <c r="L3796" i="1"/>
  <c r="R3796" i="1" s="1"/>
  <c r="L3797" i="1"/>
  <c r="R3797" i="1" s="1"/>
  <c r="L3798" i="1"/>
  <c r="R3798" i="1" s="1"/>
  <c r="K3773" i="1"/>
  <c r="Q3773" i="1" s="1"/>
  <c r="K3774" i="1"/>
  <c r="Q3774" i="1" s="1"/>
  <c r="K3775" i="1"/>
  <c r="Q3775" i="1" s="1"/>
  <c r="K3776" i="1"/>
  <c r="Q3776" i="1" s="1"/>
  <c r="K3777" i="1"/>
  <c r="Q3777" i="1" s="1"/>
  <c r="K3778" i="1"/>
  <c r="Q3778" i="1" s="1"/>
  <c r="K3779" i="1"/>
  <c r="Q3779" i="1" s="1"/>
  <c r="K3780" i="1"/>
  <c r="Q3780" i="1" s="1"/>
  <c r="K3781" i="1"/>
  <c r="Q3781" i="1" s="1"/>
  <c r="K3782" i="1"/>
  <c r="Q3782" i="1" s="1"/>
  <c r="K3783" i="1"/>
  <c r="Q3783" i="1" s="1"/>
  <c r="K3784" i="1"/>
  <c r="Q3784" i="1" s="1"/>
  <c r="K3785" i="1"/>
  <c r="Q3785" i="1" s="1"/>
  <c r="K3786" i="1"/>
  <c r="Q3786" i="1" s="1"/>
  <c r="K3787" i="1"/>
  <c r="Q3787" i="1" s="1"/>
  <c r="K3788" i="1"/>
  <c r="Q3788" i="1" s="1"/>
  <c r="K3789" i="1"/>
  <c r="Q3789" i="1" s="1"/>
  <c r="K3790" i="1"/>
  <c r="Q3790" i="1" s="1"/>
  <c r="K3791" i="1"/>
  <c r="Q3791" i="1" s="1"/>
  <c r="K3792" i="1"/>
  <c r="Q3792" i="1" s="1"/>
  <c r="K3793" i="1"/>
  <c r="Q3793" i="1" s="1"/>
  <c r="K3794" i="1"/>
  <c r="Q3794" i="1" s="1"/>
  <c r="K3795" i="1"/>
  <c r="Q3795" i="1" s="1"/>
  <c r="K3796" i="1"/>
  <c r="Q3796" i="1" s="1"/>
  <c r="K3797" i="1"/>
  <c r="Q3797" i="1" s="1"/>
  <c r="K3798" i="1"/>
  <c r="Q3798" i="1" s="1"/>
  <c r="J3773" i="1"/>
  <c r="P3773" i="1" s="1"/>
  <c r="J3774" i="1"/>
  <c r="P3774" i="1" s="1"/>
  <c r="J3775" i="1"/>
  <c r="P3775" i="1" s="1"/>
  <c r="J3776" i="1"/>
  <c r="P3776" i="1" s="1"/>
  <c r="J3777" i="1"/>
  <c r="P3777" i="1" s="1"/>
  <c r="J3778" i="1"/>
  <c r="P3778" i="1" s="1"/>
  <c r="J3779" i="1"/>
  <c r="P3779" i="1" s="1"/>
  <c r="J3780" i="1"/>
  <c r="P3780" i="1" s="1"/>
  <c r="J3781" i="1"/>
  <c r="P3781" i="1" s="1"/>
  <c r="J3782" i="1"/>
  <c r="P3782" i="1" s="1"/>
  <c r="J3783" i="1"/>
  <c r="P3783" i="1" s="1"/>
  <c r="J3784" i="1"/>
  <c r="P3784" i="1" s="1"/>
  <c r="J3785" i="1"/>
  <c r="P3785" i="1" s="1"/>
  <c r="J3786" i="1"/>
  <c r="P3786" i="1" s="1"/>
  <c r="J3787" i="1"/>
  <c r="P3787" i="1" s="1"/>
  <c r="J3788" i="1"/>
  <c r="P3788" i="1" s="1"/>
  <c r="J3789" i="1"/>
  <c r="P3789" i="1" s="1"/>
  <c r="J3790" i="1"/>
  <c r="P3790" i="1" s="1"/>
  <c r="J3791" i="1"/>
  <c r="P3791" i="1" s="1"/>
  <c r="J3792" i="1"/>
  <c r="P3792" i="1" s="1"/>
  <c r="J3793" i="1"/>
  <c r="P3793" i="1" s="1"/>
  <c r="J3794" i="1"/>
  <c r="P3794" i="1" s="1"/>
  <c r="J3795" i="1"/>
  <c r="P3795" i="1" s="1"/>
  <c r="J3796" i="1"/>
  <c r="P3796" i="1" s="1"/>
  <c r="J3797" i="1"/>
  <c r="P3797" i="1" s="1"/>
  <c r="J3798" i="1"/>
  <c r="P3798" i="1" s="1"/>
  <c r="L3769" i="1"/>
  <c r="R3769" i="1" s="1"/>
  <c r="K3769" i="1"/>
  <c r="Q3769" i="1" s="1"/>
  <c r="J3769" i="1"/>
  <c r="P3769" i="1" s="1"/>
  <c r="L3757" i="1"/>
  <c r="R3757" i="1" s="1"/>
  <c r="L3758" i="1"/>
  <c r="R3758" i="1" s="1"/>
  <c r="L3759" i="1"/>
  <c r="R3759" i="1" s="1"/>
  <c r="K3757" i="1"/>
  <c r="Q3757" i="1" s="1"/>
  <c r="K3758" i="1"/>
  <c r="Q3758" i="1" s="1"/>
  <c r="K3759" i="1"/>
  <c r="Q3759" i="1" s="1"/>
  <c r="J3757" i="1"/>
  <c r="P3757" i="1" s="1"/>
  <c r="J3758" i="1"/>
  <c r="P3758" i="1" s="1"/>
  <c r="J3759" i="1"/>
  <c r="P3759" i="1" s="1"/>
  <c r="L3710" i="1"/>
  <c r="R3710" i="1" s="1"/>
  <c r="L3711" i="1"/>
  <c r="R3711" i="1" s="1"/>
  <c r="L3712" i="1"/>
  <c r="R3712" i="1" s="1"/>
  <c r="L3713" i="1"/>
  <c r="R3713" i="1" s="1"/>
  <c r="L3714" i="1"/>
  <c r="R3714" i="1" s="1"/>
  <c r="L3715" i="1"/>
  <c r="R3715" i="1" s="1"/>
  <c r="L3716" i="1"/>
  <c r="R3716" i="1" s="1"/>
  <c r="L3717" i="1"/>
  <c r="R3717" i="1" s="1"/>
  <c r="L3718" i="1"/>
  <c r="R3718" i="1" s="1"/>
  <c r="L3719" i="1"/>
  <c r="R3719" i="1" s="1"/>
  <c r="L3720" i="1"/>
  <c r="R3720" i="1" s="1"/>
  <c r="L3721" i="1"/>
  <c r="R3721" i="1" s="1"/>
  <c r="L3722" i="1"/>
  <c r="R3722" i="1" s="1"/>
  <c r="L3723" i="1"/>
  <c r="R3723" i="1" s="1"/>
  <c r="L3724" i="1"/>
  <c r="R3724" i="1" s="1"/>
  <c r="L3726" i="1"/>
  <c r="R3726" i="1" s="1"/>
  <c r="L3727" i="1"/>
  <c r="R3727" i="1" s="1"/>
  <c r="L3730" i="1"/>
  <c r="R3730" i="1" s="1"/>
  <c r="L3731" i="1"/>
  <c r="R3731" i="1" s="1"/>
  <c r="L3732" i="1"/>
  <c r="R3732" i="1" s="1"/>
  <c r="L3733" i="1"/>
  <c r="R3733" i="1" s="1"/>
  <c r="L3734" i="1"/>
  <c r="R3734" i="1" s="1"/>
  <c r="L3735" i="1"/>
  <c r="R3735" i="1" s="1"/>
  <c r="L3736" i="1"/>
  <c r="R3736" i="1" s="1"/>
  <c r="L3737" i="1"/>
  <c r="R3737" i="1" s="1"/>
  <c r="L3738" i="1"/>
  <c r="R3738" i="1" s="1"/>
  <c r="L3739" i="1"/>
  <c r="R3739" i="1" s="1"/>
  <c r="L3741" i="1"/>
  <c r="R3741" i="1" s="1"/>
  <c r="L3742" i="1"/>
  <c r="R3742" i="1" s="1"/>
  <c r="L3743" i="1"/>
  <c r="R3743" i="1" s="1"/>
  <c r="L3744" i="1"/>
  <c r="R3744" i="1" s="1"/>
  <c r="L3745" i="1"/>
  <c r="R3745" i="1" s="1"/>
  <c r="L3746" i="1"/>
  <c r="R3746" i="1" s="1"/>
  <c r="L3747" i="1"/>
  <c r="R3747" i="1" s="1"/>
  <c r="L3748" i="1"/>
  <c r="R3748" i="1" s="1"/>
  <c r="L3749" i="1"/>
  <c r="R3749" i="1" s="1"/>
  <c r="L3750" i="1"/>
  <c r="R3750" i="1" s="1"/>
  <c r="L3751" i="1"/>
  <c r="R3751" i="1" s="1"/>
  <c r="L3752" i="1"/>
  <c r="R3752" i="1" s="1"/>
  <c r="K3710" i="1"/>
  <c r="Q3710" i="1" s="1"/>
  <c r="K3711" i="1"/>
  <c r="Q3711" i="1" s="1"/>
  <c r="K3712" i="1"/>
  <c r="Q3712" i="1" s="1"/>
  <c r="K3713" i="1"/>
  <c r="Q3713" i="1" s="1"/>
  <c r="K3714" i="1"/>
  <c r="Q3714" i="1" s="1"/>
  <c r="K3715" i="1"/>
  <c r="Q3715" i="1" s="1"/>
  <c r="K3716" i="1"/>
  <c r="Q3716" i="1" s="1"/>
  <c r="K3717" i="1"/>
  <c r="Q3717" i="1" s="1"/>
  <c r="K3718" i="1"/>
  <c r="Q3718" i="1" s="1"/>
  <c r="K3719" i="1"/>
  <c r="Q3719" i="1" s="1"/>
  <c r="K3720" i="1"/>
  <c r="Q3720" i="1" s="1"/>
  <c r="K3721" i="1"/>
  <c r="Q3721" i="1" s="1"/>
  <c r="K3722" i="1"/>
  <c r="Q3722" i="1" s="1"/>
  <c r="K3723" i="1"/>
  <c r="Q3723" i="1" s="1"/>
  <c r="K3724" i="1"/>
  <c r="Q3724" i="1" s="1"/>
  <c r="K3726" i="1"/>
  <c r="Q3726" i="1" s="1"/>
  <c r="K3727" i="1"/>
  <c r="Q3727" i="1" s="1"/>
  <c r="K3730" i="1"/>
  <c r="Q3730" i="1" s="1"/>
  <c r="K3731" i="1"/>
  <c r="Q3731" i="1" s="1"/>
  <c r="K3732" i="1"/>
  <c r="Q3732" i="1" s="1"/>
  <c r="K3733" i="1"/>
  <c r="Q3733" i="1" s="1"/>
  <c r="K3734" i="1"/>
  <c r="Q3734" i="1" s="1"/>
  <c r="K3735" i="1"/>
  <c r="Q3735" i="1" s="1"/>
  <c r="K3736" i="1"/>
  <c r="Q3736" i="1" s="1"/>
  <c r="K3737" i="1"/>
  <c r="Q3737" i="1" s="1"/>
  <c r="K3738" i="1"/>
  <c r="Q3738" i="1" s="1"/>
  <c r="K3739" i="1"/>
  <c r="Q3739" i="1" s="1"/>
  <c r="K3741" i="1"/>
  <c r="Q3741" i="1" s="1"/>
  <c r="K3742" i="1"/>
  <c r="Q3742" i="1" s="1"/>
  <c r="K3743" i="1"/>
  <c r="Q3743" i="1" s="1"/>
  <c r="K3744" i="1"/>
  <c r="Q3744" i="1" s="1"/>
  <c r="K3745" i="1"/>
  <c r="Q3745" i="1" s="1"/>
  <c r="K3746" i="1"/>
  <c r="Q3746" i="1" s="1"/>
  <c r="K3747" i="1"/>
  <c r="Q3747" i="1" s="1"/>
  <c r="K3748" i="1"/>
  <c r="Q3748" i="1" s="1"/>
  <c r="K3749" i="1"/>
  <c r="Q3749" i="1" s="1"/>
  <c r="K3750" i="1"/>
  <c r="Q3750" i="1" s="1"/>
  <c r="K3751" i="1"/>
  <c r="Q3751" i="1" s="1"/>
  <c r="K3752" i="1"/>
  <c r="Q3752" i="1" s="1"/>
  <c r="J3710" i="1"/>
  <c r="P3710" i="1" s="1"/>
  <c r="J3711" i="1"/>
  <c r="P3711" i="1" s="1"/>
  <c r="J3712" i="1"/>
  <c r="P3712" i="1" s="1"/>
  <c r="J3713" i="1"/>
  <c r="P3713" i="1" s="1"/>
  <c r="J3714" i="1"/>
  <c r="P3714" i="1" s="1"/>
  <c r="J3715" i="1"/>
  <c r="P3715" i="1" s="1"/>
  <c r="J3716" i="1"/>
  <c r="P3716" i="1" s="1"/>
  <c r="J3717" i="1"/>
  <c r="P3717" i="1" s="1"/>
  <c r="J3718" i="1"/>
  <c r="P3718" i="1" s="1"/>
  <c r="J3719" i="1"/>
  <c r="P3719" i="1" s="1"/>
  <c r="J3720" i="1"/>
  <c r="P3720" i="1" s="1"/>
  <c r="J3721" i="1"/>
  <c r="P3721" i="1" s="1"/>
  <c r="J3722" i="1"/>
  <c r="P3722" i="1" s="1"/>
  <c r="J3723" i="1"/>
  <c r="P3723" i="1" s="1"/>
  <c r="J3724" i="1"/>
  <c r="P3724" i="1" s="1"/>
  <c r="J3726" i="1"/>
  <c r="P3726" i="1" s="1"/>
  <c r="J3727" i="1"/>
  <c r="P3727" i="1" s="1"/>
  <c r="J3730" i="1"/>
  <c r="P3730" i="1" s="1"/>
  <c r="J3731" i="1"/>
  <c r="P3731" i="1" s="1"/>
  <c r="J3732" i="1"/>
  <c r="P3732" i="1" s="1"/>
  <c r="J3733" i="1"/>
  <c r="P3733" i="1" s="1"/>
  <c r="J3734" i="1"/>
  <c r="P3734" i="1" s="1"/>
  <c r="J3735" i="1"/>
  <c r="P3735" i="1" s="1"/>
  <c r="J3736" i="1"/>
  <c r="P3736" i="1" s="1"/>
  <c r="J3737" i="1"/>
  <c r="P3737" i="1" s="1"/>
  <c r="J3738" i="1"/>
  <c r="P3738" i="1" s="1"/>
  <c r="J3739" i="1"/>
  <c r="P3739" i="1" s="1"/>
  <c r="J3741" i="1"/>
  <c r="P3741" i="1" s="1"/>
  <c r="J3742" i="1"/>
  <c r="P3742" i="1" s="1"/>
  <c r="J3743" i="1"/>
  <c r="P3743" i="1" s="1"/>
  <c r="J3744" i="1"/>
  <c r="P3744" i="1" s="1"/>
  <c r="J3745" i="1"/>
  <c r="P3745" i="1" s="1"/>
  <c r="J3746" i="1"/>
  <c r="P3746" i="1" s="1"/>
  <c r="J3747" i="1"/>
  <c r="P3747" i="1" s="1"/>
  <c r="J3748" i="1"/>
  <c r="P3748" i="1" s="1"/>
  <c r="J3749" i="1"/>
  <c r="P3749" i="1" s="1"/>
  <c r="J3750" i="1"/>
  <c r="P3750" i="1" s="1"/>
  <c r="J3751" i="1"/>
  <c r="P3751" i="1" s="1"/>
  <c r="J3752" i="1"/>
  <c r="P3752" i="1" s="1"/>
  <c r="L3661" i="1" l="1"/>
  <c r="R3661" i="1" s="1"/>
  <c r="L3662" i="1"/>
  <c r="R3662" i="1" s="1"/>
  <c r="L3663" i="1"/>
  <c r="R3663" i="1" s="1"/>
  <c r="L3664" i="1"/>
  <c r="R3664" i="1" s="1"/>
  <c r="L3665" i="1"/>
  <c r="R3665" i="1" s="1"/>
  <c r="L3666" i="1"/>
  <c r="R3666" i="1" s="1"/>
  <c r="L3667" i="1"/>
  <c r="R3667" i="1" s="1"/>
  <c r="L3668" i="1"/>
  <c r="R3668" i="1" s="1"/>
  <c r="L3669" i="1"/>
  <c r="R3669" i="1" s="1"/>
  <c r="L3670" i="1"/>
  <c r="R3670" i="1" s="1"/>
  <c r="L3671" i="1"/>
  <c r="R3671" i="1" s="1"/>
  <c r="L3672" i="1"/>
  <c r="R3672" i="1" s="1"/>
  <c r="L3673" i="1"/>
  <c r="R3673" i="1" s="1"/>
  <c r="L3674" i="1"/>
  <c r="R3674" i="1" s="1"/>
  <c r="L3675" i="1"/>
  <c r="R3675" i="1" s="1"/>
  <c r="L3676" i="1"/>
  <c r="R3676" i="1" s="1"/>
  <c r="L3677" i="1"/>
  <c r="R3677" i="1" s="1"/>
  <c r="L3678" i="1"/>
  <c r="R3678" i="1" s="1"/>
  <c r="L3680" i="1"/>
  <c r="R3680" i="1" s="1"/>
  <c r="L3681" i="1"/>
  <c r="R3681" i="1" s="1"/>
  <c r="L3682" i="1"/>
  <c r="R3682" i="1" s="1"/>
  <c r="L3683" i="1"/>
  <c r="R3683" i="1" s="1"/>
  <c r="L3684" i="1"/>
  <c r="R3684" i="1" s="1"/>
  <c r="L3685" i="1"/>
  <c r="R3685" i="1" s="1"/>
  <c r="L3686" i="1"/>
  <c r="R3686" i="1" s="1"/>
  <c r="L3687" i="1"/>
  <c r="R3687" i="1" s="1"/>
  <c r="L3688" i="1"/>
  <c r="R3688" i="1" s="1"/>
  <c r="L3689" i="1"/>
  <c r="R3689" i="1" s="1"/>
  <c r="L3690" i="1"/>
  <c r="R3690" i="1" s="1"/>
  <c r="L3691" i="1"/>
  <c r="R3691" i="1" s="1"/>
  <c r="L3692" i="1"/>
  <c r="R3692" i="1" s="1"/>
  <c r="L3693" i="1"/>
  <c r="R3693" i="1" s="1"/>
  <c r="L3694" i="1"/>
  <c r="R3694" i="1" s="1"/>
  <c r="L3695" i="1"/>
  <c r="R3695" i="1" s="1"/>
  <c r="L3696" i="1"/>
  <c r="R3696" i="1" s="1"/>
  <c r="L3697" i="1"/>
  <c r="R3697" i="1" s="1"/>
  <c r="L3699" i="1"/>
  <c r="R3699" i="1" s="1"/>
  <c r="L3700" i="1"/>
  <c r="R3700" i="1" s="1"/>
  <c r="L3701" i="1"/>
  <c r="R3701" i="1" s="1"/>
  <c r="L3702" i="1"/>
  <c r="R3702" i="1" s="1"/>
  <c r="L3703" i="1"/>
  <c r="R3703" i="1" s="1"/>
  <c r="L3704" i="1"/>
  <c r="R3704" i="1" s="1"/>
  <c r="L3705" i="1"/>
  <c r="R3705" i="1" s="1"/>
  <c r="K3661" i="1"/>
  <c r="Q3661" i="1" s="1"/>
  <c r="K3662" i="1"/>
  <c r="Q3662" i="1" s="1"/>
  <c r="K3663" i="1"/>
  <c r="Q3663" i="1" s="1"/>
  <c r="K3664" i="1"/>
  <c r="Q3664" i="1" s="1"/>
  <c r="K3665" i="1"/>
  <c r="Q3665" i="1" s="1"/>
  <c r="K3666" i="1"/>
  <c r="Q3666" i="1" s="1"/>
  <c r="K3667" i="1"/>
  <c r="Q3667" i="1" s="1"/>
  <c r="K3668" i="1"/>
  <c r="Q3668" i="1" s="1"/>
  <c r="K3669" i="1"/>
  <c r="Q3669" i="1" s="1"/>
  <c r="K3670" i="1"/>
  <c r="Q3670" i="1" s="1"/>
  <c r="K3671" i="1"/>
  <c r="Q3671" i="1" s="1"/>
  <c r="K3672" i="1"/>
  <c r="Q3672" i="1" s="1"/>
  <c r="K3673" i="1"/>
  <c r="Q3673" i="1" s="1"/>
  <c r="K3674" i="1"/>
  <c r="Q3674" i="1" s="1"/>
  <c r="K3675" i="1"/>
  <c r="Q3675" i="1" s="1"/>
  <c r="K3676" i="1"/>
  <c r="Q3676" i="1" s="1"/>
  <c r="K3677" i="1"/>
  <c r="Q3677" i="1" s="1"/>
  <c r="K3678" i="1"/>
  <c r="Q3678" i="1" s="1"/>
  <c r="K3680" i="1"/>
  <c r="Q3680" i="1" s="1"/>
  <c r="K3681" i="1"/>
  <c r="Q3681" i="1" s="1"/>
  <c r="K3682" i="1"/>
  <c r="Q3682" i="1" s="1"/>
  <c r="K3683" i="1"/>
  <c r="Q3683" i="1" s="1"/>
  <c r="K3684" i="1"/>
  <c r="Q3684" i="1" s="1"/>
  <c r="K3685" i="1"/>
  <c r="Q3685" i="1" s="1"/>
  <c r="K3686" i="1"/>
  <c r="Q3686" i="1" s="1"/>
  <c r="K3687" i="1"/>
  <c r="Q3687" i="1" s="1"/>
  <c r="K3688" i="1"/>
  <c r="Q3688" i="1" s="1"/>
  <c r="K3689" i="1"/>
  <c r="Q3689" i="1" s="1"/>
  <c r="K3690" i="1"/>
  <c r="Q3690" i="1" s="1"/>
  <c r="K3691" i="1"/>
  <c r="Q3691" i="1" s="1"/>
  <c r="K3692" i="1"/>
  <c r="Q3692" i="1" s="1"/>
  <c r="K3693" i="1"/>
  <c r="Q3693" i="1" s="1"/>
  <c r="K3694" i="1"/>
  <c r="Q3694" i="1" s="1"/>
  <c r="K3695" i="1"/>
  <c r="Q3695" i="1" s="1"/>
  <c r="K3696" i="1"/>
  <c r="Q3696" i="1" s="1"/>
  <c r="K3697" i="1"/>
  <c r="Q3697" i="1" s="1"/>
  <c r="K3699" i="1"/>
  <c r="Q3699" i="1" s="1"/>
  <c r="K3700" i="1"/>
  <c r="Q3700" i="1" s="1"/>
  <c r="K3701" i="1"/>
  <c r="Q3701" i="1" s="1"/>
  <c r="K3702" i="1"/>
  <c r="Q3702" i="1" s="1"/>
  <c r="K3703" i="1"/>
  <c r="Q3703" i="1" s="1"/>
  <c r="K3704" i="1"/>
  <c r="Q3704" i="1" s="1"/>
  <c r="K3705" i="1"/>
  <c r="Q3705" i="1" s="1"/>
  <c r="J3661" i="1"/>
  <c r="P3661" i="1" s="1"/>
  <c r="J3662" i="1"/>
  <c r="P3662" i="1" s="1"/>
  <c r="J3663" i="1"/>
  <c r="P3663" i="1" s="1"/>
  <c r="J3664" i="1"/>
  <c r="P3664" i="1" s="1"/>
  <c r="J3665" i="1"/>
  <c r="P3665" i="1" s="1"/>
  <c r="J3666" i="1"/>
  <c r="P3666" i="1" s="1"/>
  <c r="J3667" i="1"/>
  <c r="P3667" i="1" s="1"/>
  <c r="J3668" i="1"/>
  <c r="P3668" i="1" s="1"/>
  <c r="J3669" i="1"/>
  <c r="P3669" i="1" s="1"/>
  <c r="J3670" i="1"/>
  <c r="P3670" i="1" s="1"/>
  <c r="J3671" i="1"/>
  <c r="P3671" i="1" s="1"/>
  <c r="J3672" i="1"/>
  <c r="P3672" i="1" s="1"/>
  <c r="J3673" i="1"/>
  <c r="P3673" i="1" s="1"/>
  <c r="J3674" i="1"/>
  <c r="P3674" i="1" s="1"/>
  <c r="J3675" i="1"/>
  <c r="P3675" i="1" s="1"/>
  <c r="J3676" i="1"/>
  <c r="P3676" i="1" s="1"/>
  <c r="J3677" i="1"/>
  <c r="P3677" i="1" s="1"/>
  <c r="J3678" i="1"/>
  <c r="P3678" i="1" s="1"/>
  <c r="J3680" i="1"/>
  <c r="P3680" i="1" s="1"/>
  <c r="J3681" i="1"/>
  <c r="P3681" i="1" s="1"/>
  <c r="J3682" i="1"/>
  <c r="P3682" i="1" s="1"/>
  <c r="J3683" i="1"/>
  <c r="P3683" i="1" s="1"/>
  <c r="J3684" i="1"/>
  <c r="P3684" i="1" s="1"/>
  <c r="J3685" i="1"/>
  <c r="P3685" i="1" s="1"/>
  <c r="J3686" i="1"/>
  <c r="P3686" i="1" s="1"/>
  <c r="J3687" i="1"/>
  <c r="P3687" i="1" s="1"/>
  <c r="J3688" i="1"/>
  <c r="P3688" i="1" s="1"/>
  <c r="J3689" i="1"/>
  <c r="P3689" i="1" s="1"/>
  <c r="J3690" i="1"/>
  <c r="P3690" i="1" s="1"/>
  <c r="J3691" i="1"/>
  <c r="P3691" i="1" s="1"/>
  <c r="J3692" i="1"/>
  <c r="P3692" i="1" s="1"/>
  <c r="J3693" i="1"/>
  <c r="P3693" i="1" s="1"/>
  <c r="J3694" i="1"/>
  <c r="P3694" i="1" s="1"/>
  <c r="J3695" i="1"/>
  <c r="P3695" i="1" s="1"/>
  <c r="J3696" i="1"/>
  <c r="P3696" i="1" s="1"/>
  <c r="J3697" i="1"/>
  <c r="P3697" i="1" s="1"/>
  <c r="J3699" i="1"/>
  <c r="P3699" i="1" s="1"/>
  <c r="J3700" i="1"/>
  <c r="P3700" i="1" s="1"/>
  <c r="J3701" i="1"/>
  <c r="P3701" i="1" s="1"/>
  <c r="J3702" i="1"/>
  <c r="P3702" i="1" s="1"/>
  <c r="J3703" i="1"/>
  <c r="P3703" i="1" s="1"/>
  <c r="J3704" i="1"/>
  <c r="P3704" i="1" s="1"/>
  <c r="J3705" i="1"/>
  <c r="P3705" i="1" s="1"/>
  <c r="L3652" i="1"/>
  <c r="R3652" i="1" s="1"/>
  <c r="L3653" i="1"/>
  <c r="R3653" i="1" s="1"/>
  <c r="L3654" i="1"/>
  <c r="R3654" i="1" s="1"/>
  <c r="L3655" i="1"/>
  <c r="R3655" i="1" s="1"/>
  <c r="L3656" i="1"/>
  <c r="R3656" i="1" s="1"/>
  <c r="L3657" i="1"/>
  <c r="R3657" i="1" s="1"/>
  <c r="K3652" i="1"/>
  <c r="Q3652" i="1" s="1"/>
  <c r="K3653" i="1"/>
  <c r="Q3653" i="1" s="1"/>
  <c r="K3654" i="1"/>
  <c r="Q3654" i="1" s="1"/>
  <c r="K3655" i="1"/>
  <c r="Q3655" i="1" s="1"/>
  <c r="K3656" i="1"/>
  <c r="Q3656" i="1" s="1"/>
  <c r="K3657" i="1"/>
  <c r="Q3657" i="1" s="1"/>
  <c r="J3652" i="1"/>
  <c r="P3652" i="1" s="1"/>
  <c r="J3653" i="1"/>
  <c r="P3653" i="1" s="1"/>
  <c r="J3654" i="1"/>
  <c r="P3654" i="1" s="1"/>
  <c r="J3655" i="1"/>
  <c r="P3655" i="1" s="1"/>
  <c r="J3656" i="1"/>
  <c r="P3656" i="1" s="1"/>
  <c r="J3657" i="1"/>
  <c r="P3657" i="1" s="1"/>
  <c r="L3647" i="1"/>
  <c r="R3647" i="1" s="1"/>
  <c r="L3648" i="1"/>
  <c r="R3648" i="1" s="1"/>
  <c r="K3647" i="1"/>
  <c r="Q3647" i="1" s="1"/>
  <c r="K3648" i="1"/>
  <c r="Q3648" i="1" s="1"/>
  <c r="J3647" i="1"/>
  <c r="P3647" i="1" s="1"/>
  <c r="J3648" i="1"/>
  <c r="P3648" i="1" s="1"/>
  <c r="L3517" i="1"/>
  <c r="R3517" i="1" s="1"/>
  <c r="L3518" i="1"/>
  <c r="R3518" i="1" s="1"/>
  <c r="L3519" i="1"/>
  <c r="R3519" i="1" s="1"/>
  <c r="L3520" i="1"/>
  <c r="R3520" i="1" s="1"/>
  <c r="L3521" i="1"/>
  <c r="R3521" i="1" s="1"/>
  <c r="L3522" i="1"/>
  <c r="R3522" i="1" s="1"/>
  <c r="L3523" i="1"/>
  <c r="R3523" i="1" s="1"/>
  <c r="L3524" i="1"/>
  <c r="R3524" i="1" s="1"/>
  <c r="L3525" i="1"/>
  <c r="R3525" i="1" s="1"/>
  <c r="L3526" i="1"/>
  <c r="R3526" i="1" s="1"/>
  <c r="L3527" i="1"/>
  <c r="R3527" i="1" s="1"/>
  <c r="L3532" i="1"/>
  <c r="R3532" i="1" s="1"/>
  <c r="L3533" i="1"/>
  <c r="R3533" i="1" s="1"/>
  <c r="L3535" i="1"/>
  <c r="R3535" i="1" s="1"/>
  <c r="L3536" i="1"/>
  <c r="R3536" i="1" s="1"/>
  <c r="L3537" i="1"/>
  <c r="R3537" i="1" s="1"/>
  <c r="L3538" i="1"/>
  <c r="R3538" i="1" s="1"/>
  <c r="L3539" i="1"/>
  <c r="R3539" i="1" s="1"/>
  <c r="L3540" i="1"/>
  <c r="R3540" i="1" s="1"/>
  <c r="L3542" i="1"/>
  <c r="R3542" i="1" s="1"/>
  <c r="L3543" i="1"/>
  <c r="R3543" i="1" s="1"/>
  <c r="L3544" i="1"/>
  <c r="R3544" i="1" s="1"/>
  <c r="L3545" i="1"/>
  <c r="R3545" i="1" s="1"/>
  <c r="L3546" i="1"/>
  <c r="R3546" i="1" s="1"/>
  <c r="L3548" i="1"/>
  <c r="R3548" i="1" s="1"/>
  <c r="L3549" i="1"/>
  <c r="R3549" i="1" s="1"/>
  <c r="L3550" i="1"/>
  <c r="R3550" i="1" s="1"/>
  <c r="L3551" i="1"/>
  <c r="R3551" i="1" s="1"/>
  <c r="L3552" i="1"/>
  <c r="R3552" i="1" s="1"/>
  <c r="L3554" i="1"/>
  <c r="R3554" i="1" s="1"/>
  <c r="L3555" i="1"/>
  <c r="R3555" i="1" s="1"/>
  <c r="L3556" i="1"/>
  <c r="R3556" i="1" s="1"/>
  <c r="L3557" i="1"/>
  <c r="R3557" i="1" s="1"/>
  <c r="L3558" i="1"/>
  <c r="R3558" i="1" s="1"/>
  <c r="L3559" i="1"/>
  <c r="R3559" i="1" s="1"/>
  <c r="L3560" i="1"/>
  <c r="R3560" i="1" s="1"/>
  <c r="L3561" i="1"/>
  <c r="R3561" i="1" s="1"/>
  <c r="L3562" i="1"/>
  <c r="R3562" i="1" s="1"/>
  <c r="L3563" i="1"/>
  <c r="R3563" i="1" s="1"/>
  <c r="L3564" i="1"/>
  <c r="R3564" i="1" s="1"/>
  <c r="L3565" i="1"/>
  <c r="R3565" i="1" s="1"/>
  <c r="L3566" i="1"/>
  <c r="R3566" i="1" s="1"/>
  <c r="L3567" i="1"/>
  <c r="R3567" i="1" s="1"/>
  <c r="L3568" i="1"/>
  <c r="R3568" i="1" s="1"/>
  <c r="L3569" i="1"/>
  <c r="R3569" i="1" s="1"/>
  <c r="L3570" i="1"/>
  <c r="R3570" i="1" s="1"/>
  <c r="L3571" i="1"/>
  <c r="R3571" i="1" s="1"/>
  <c r="L3572" i="1"/>
  <c r="R3572" i="1" s="1"/>
  <c r="L3573" i="1"/>
  <c r="R3573" i="1" s="1"/>
  <c r="L3575" i="1"/>
  <c r="R3575" i="1" s="1"/>
  <c r="L3576" i="1"/>
  <c r="R3576" i="1" s="1"/>
  <c r="L3577" i="1"/>
  <c r="R3577" i="1" s="1"/>
  <c r="L3578" i="1"/>
  <c r="R3578" i="1" s="1"/>
  <c r="L3579" i="1"/>
  <c r="R3579" i="1" s="1"/>
  <c r="L3580" i="1"/>
  <c r="R3580" i="1" s="1"/>
  <c r="L3581" i="1"/>
  <c r="R3581" i="1" s="1"/>
  <c r="L3582" i="1"/>
  <c r="R3582" i="1" s="1"/>
  <c r="L3583" i="1"/>
  <c r="R3583" i="1" s="1"/>
  <c r="L3584" i="1"/>
  <c r="R3584" i="1" s="1"/>
  <c r="L3585" i="1"/>
  <c r="R3585" i="1" s="1"/>
  <c r="L3586" i="1"/>
  <c r="R3586" i="1" s="1"/>
  <c r="L3587" i="1"/>
  <c r="R3587" i="1" s="1"/>
  <c r="L3588" i="1"/>
  <c r="R3588" i="1" s="1"/>
  <c r="L3589" i="1"/>
  <c r="R3589" i="1" s="1"/>
  <c r="L3590" i="1"/>
  <c r="R3590" i="1" s="1"/>
  <c r="L3591" i="1"/>
  <c r="R3591" i="1" s="1"/>
  <c r="L3593" i="1"/>
  <c r="R3593" i="1" s="1"/>
  <c r="L3594" i="1"/>
  <c r="R3594" i="1" s="1"/>
  <c r="L3595" i="1"/>
  <c r="R3595" i="1" s="1"/>
  <c r="L3596" i="1"/>
  <c r="R3596" i="1" s="1"/>
  <c r="L3597" i="1"/>
  <c r="R3597" i="1" s="1"/>
  <c r="L3598" i="1"/>
  <c r="R3598" i="1" s="1"/>
  <c r="L3599" i="1"/>
  <c r="R3599" i="1" s="1"/>
  <c r="L3600" i="1"/>
  <c r="R3600" i="1" s="1"/>
  <c r="L3601" i="1"/>
  <c r="R3601" i="1" s="1"/>
  <c r="L3602" i="1"/>
  <c r="R3602" i="1" s="1"/>
  <c r="L3603" i="1"/>
  <c r="R3603" i="1" s="1"/>
  <c r="L3604" i="1"/>
  <c r="R3604" i="1" s="1"/>
  <c r="L3605" i="1"/>
  <c r="R3605" i="1" s="1"/>
  <c r="L3607" i="1"/>
  <c r="R3607" i="1" s="1"/>
  <c r="L3608" i="1"/>
  <c r="R3608" i="1" s="1"/>
  <c r="L3609" i="1"/>
  <c r="R3609" i="1" s="1"/>
  <c r="L3610" i="1"/>
  <c r="R3610" i="1" s="1"/>
  <c r="L3614" i="1"/>
  <c r="R3614" i="1" s="1"/>
  <c r="L3615" i="1"/>
  <c r="R3615" i="1" s="1"/>
  <c r="L3620" i="1"/>
  <c r="R3620" i="1" s="1"/>
  <c r="K3517" i="1"/>
  <c r="Q3517" i="1" s="1"/>
  <c r="K3518" i="1"/>
  <c r="Q3518" i="1" s="1"/>
  <c r="K3519" i="1"/>
  <c r="Q3519" i="1" s="1"/>
  <c r="K3520" i="1"/>
  <c r="Q3520" i="1" s="1"/>
  <c r="K3521" i="1"/>
  <c r="Q3521" i="1" s="1"/>
  <c r="K3522" i="1"/>
  <c r="Q3522" i="1" s="1"/>
  <c r="K3523" i="1"/>
  <c r="Q3523" i="1" s="1"/>
  <c r="K3524" i="1"/>
  <c r="Q3524" i="1" s="1"/>
  <c r="K3525" i="1"/>
  <c r="Q3525" i="1" s="1"/>
  <c r="K3526" i="1"/>
  <c r="Q3526" i="1" s="1"/>
  <c r="K3527" i="1"/>
  <c r="Q3527" i="1" s="1"/>
  <c r="K3532" i="1"/>
  <c r="Q3532" i="1" s="1"/>
  <c r="K3533" i="1"/>
  <c r="Q3533" i="1" s="1"/>
  <c r="K3535" i="1"/>
  <c r="Q3535" i="1" s="1"/>
  <c r="K3536" i="1"/>
  <c r="Q3536" i="1" s="1"/>
  <c r="K3537" i="1"/>
  <c r="Q3537" i="1" s="1"/>
  <c r="K3538" i="1"/>
  <c r="Q3538" i="1" s="1"/>
  <c r="K3539" i="1"/>
  <c r="Q3539" i="1" s="1"/>
  <c r="K3540" i="1"/>
  <c r="Q3540" i="1" s="1"/>
  <c r="K3542" i="1"/>
  <c r="Q3542" i="1" s="1"/>
  <c r="K3543" i="1"/>
  <c r="Q3543" i="1" s="1"/>
  <c r="K3544" i="1"/>
  <c r="Q3544" i="1" s="1"/>
  <c r="K3545" i="1"/>
  <c r="Q3545" i="1" s="1"/>
  <c r="K3546" i="1"/>
  <c r="Q3546" i="1" s="1"/>
  <c r="K3548" i="1"/>
  <c r="Q3548" i="1" s="1"/>
  <c r="K3549" i="1"/>
  <c r="Q3549" i="1" s="1"/>
  <c r="K3550" i="1"/>
  <c r="Q3550" i="1" s="1"/>
  <c r="K3551" i="1"/>
  <c r="Q3551" i="1" s="1"/>
  <c r="K3552" i="1"/>
  <c r="Q3552" i="1" s="1"/>
  <c r="K3554" i="1"/>
  <c r="Q3554" i="1" s="1"/>
  <c r="K3555" i="1"/>
  <c r="Q3555" i="1" s="1"/>
  <c r="K3556" i="1"/>
  <c r="Q3556" i="1" s="1"/>
  <c r="K3557" i="1"/>
  <c r="Q3557" i="1" s="1"/>
  <c r="K3558" i="1"/>
  <c r="Q3558" i="1" s="1"/>
  <c r="K3559" i="1"/>
  <c r="Q3559" i="1" s="1"/>
  <c r="K3560" i="1"/>
  <c r="Q3560" i="1" s="1"/>
  <c r="K3561" i="1"/>
  <c r="Q3561" i="1" s="1"/>
  <c r="K3562" i="1"/>
  <c r="Q3562" i="1" s="1"/>
  <c r="K3563" i="1"/>
  <c r="Q3563" i="1" s="1"/>
  <c r="K3564" i="1"/>
  <c r="Q3564" i="1" s="1"/>
  <c r="K3565" i="1"/>
  <c r="Q3565" i="1" s="1"/>
  <c r="K3566" i="1"/>
  <c r="Q3566" i="1" s="1"/>
  <c r="K3567" i="1"/>
  <c r="Q3567" i="1" s="1"/>
  <c r="K3568" i="1"/>
  <c r="Q3568" i="1" s="1"/>
  <c r="K3569" i="1"/>
  <c r="Q3569" i="1" s="1"/>
  <c r="K3570" i="1"/>
  <c r="Q3570" i="1" s="1"/>
  <c r="K3571" i="1"/>
  <c r="Q3571" i="1" s="1"/>
  <c r="K3572" i="1"/>
  <c r="Q3572" i="1" s="1"/>
  <c r="K3573" i="1"/>
  <c r="Q3573" i="1" s="1"/>
  <c r="K3575" i="1"/>
  <c r="Q3575" i="1" s="1"/>
  <c r="K3576" i="1"/>
  <c r="Q3576" i="1" s="1"/>
  <c r="K3577" i="1"/>
  <c r="Q3577" i="1" s="1"/>
  <c r="K3578" i="1"/>
  <c r="Q3578" i="1" s="1"/>
  <c r="K3579" i="1"/>
  <c r="Q3579" i="1" s="1"/>
  <c r="K3580" i="1"/>
  <c r="Q3580" i="1" s="1"/>
  <c r="K3581" i="1"/>
  <c r="Q3581" i="1" s="1"/>
  <c r="K3582" i="1"/>
  <c r="Q3582" i="1" s="1"/>
  <c r="K3583" i="1"/>
  <c r="Q3583" i="1" s="1"/>
  <c r="K3584" i="1"/>
  <c r="Q3584" i="1" s="1"/>
  <c r="K3585" i="1"/>
  <c r="Q3585" i="1" s="1"/>
  <c r="K3586" i="1"/>
  <c r="Q3586" i="1" s="1"/>
  <c r="K3587" i="1"/>
  <c r="Q3587" i="1" s="1"/>
  <c r="K3588" i="1"/>
  <c r="Q3588" i="1" s="1"/>
  <c r="K3589" i="1"/>
  <c r="Q3589" i="1" s="1"/>
  <c r="K3590" i="1"/>
  <c r="Q3590" i="1" s="1"/>
  <c r="K3591" i="1"/>
  <c r="Q3591" i="1" s="1"/>
  <c r="K3593" i="1"/>
  <c r="Q3593" i="1" s="1"/>
  <c r="K3594" i="1"/>
  <c r="Q3594" i="1" s="1"/>
  <c r="K3595" i="1"/>
  <c r="Q3595" i="1" s="1"/>
  <c r="K3596" i="1"/>
  <c r="Q3596" i="1" s="1"/>
  <c r="K3597" i="1"/>
  <c r="Q3597" i="1" s="1"/>
  <c r="K3598" i="1"/>
  <c r="Q3598" i="1" s="1"/>
  <c r="K3599" i="1"/>
  <c r="Q3599" i="1" s="1"/>
  <c r="K3600" i="1"/>
  <c r="Q3600" i="1" s="1"/>
  <c r="K3601" i="1"/>
  <c r="Q3601" i="1" s="1"/>
  <c r="K3602" i="1"/>
  <c r="Q3602" i="1" s="1"/>
  <c r="K3603" i="1"/>
  <c r="Q3603" i="1" s="1"/>
  <c r="K3604" i="1"/>
  <c r="Q3604" i="1" s="1"/>
  <c r="K3605" i="1"/>
  <c r="Q3605" i="1" s="1"/>
  <c r="K3607" i="1"/>
  <c r="Q3607" i="1" s="1"/>
  <c r="K3608" i="1"/>
  <c r="Q3608" i="1" s="1"/>
  <c r="K3609" i="1"/>
  <c r="Q3609" i="1" s="1"/>
  <c r="K3610" i="1"/>
  <c r="Q3610" i="1" s="1"/>
  <c r="K3614" i="1"/>
  <c r="Q3614" i="1" s="1"/>
  <c r="K3615" i="1"/>
  <c r="Q3615" i="1" s="1"/>
  <c r="K3620" i="1"/>
  <c r="Q3620" i="1" s="1"/>
  <c r="J3517" i="1"/>
  <c r="P3517" i="1" s="1"/>
  <c r="J3518" i="1"/>
  <c r="P3518" i="1" s="1"/>
  <c r="J3519" i="1"/>
  <c r="P3519" i="1" s="1"/>
  <c r="J3520" i="1"/>
  <c r="P3520" i="1" s="1"/>
  <c r="J3521" i="1"/>
  <c r="P3521" i="1" s="1"/>
  <c r="J3522" i="1"/>
  <c r="P3522" i="1" s="1"/>
  <c r="J3523" i="1"/>
  <c r="P3523" i="1" s="1"/>
  <c r="J3524" i="1"/>
  <c r="P3524" i="1" s="1"/>
  <c r="J3525" i="1"/>
  <c r="P3525" i="1" s="1"/>
  <c r="J3526" i="1"/>
  <c r="P3526" i="1" s="1"/>
  <c r="J3527" i="1"/>
  <c r="P3527" i="1" s="1"/>
  <c r="J3532" i="1"/>
  <c r="P3532" i="1" s="1"/>
  <c r="J3533" i="1"/>
  <c r="P3533" i="1" s="1"/>
  <c r="J3535" i="1"/>
  <c r="P3535" i="1" s="1"/>
  <c r="J3536" i="1"/>
  <c r="P3536" i="1" s="1"/>
  <c r="J3537" i="1"/>
  <c r="P3537" i="1" s="1"/>
  <c r="J3538" i="1"/>
  <c r="P3538" i="1" s="1"/>
  <c r="J3539" i="1"/>
  <c r="P3539" i="1" s="1"/>
  <c r="J3540" i="1"/>
  <c r="P3540" i="1" s="1"/>
  <c r="J3542" i="1"/>
  <c r="P3542" i="1" s="1"/>
  <c r="J3543" i="1"/>
  <c r="P3543" i="1" s="1"/>
  <c r="J3544" i="1"/>
  <c r="P3544" i="1" s="1"/>
  <c r="J3545" i="1"/>
  <c r="P3545" i="1" s="1"/>
  <c r="J3546" i="1"/>
  <c r="P3546" i="1" s="1"/>
  <c r="J3548" i="1"/>
  <c r="P3548" i="1" s="1"/>
  <c r="J3549" i="1"/>
  <c r="P3549" i="1" s="1"/>
  <c r="J3550" i="1"/>
  <c r="P3550" i="1" s="1"/>
  <c r="J3551" i="1"/>
  <c r="P3551" i="1" s="1"/>
  <c r="J3552" i="1"/>
  <c r="P3552" i="1" s="1"/>
  <c r="J3554" i="1"/>
  <c r="P3554" i="1" s="1"/>
  <c r="J3555" i="1"/>
  <c r="P3555" i="1" s="1"/>
  <c r="J3556" i="1"/>
  <c r="P3556" i="1" s="1"/>
  <c r="J3557" i="1"/>
  <c r="P3557" i="1" s="1"/>
  <c r="J3558" i="1"/>
  <c r="P3558" i="1" s="1"/>
  <c r="J3559" i="1"/>
  <c r="P3559" i="1" s="1"/>
  <c r="J3560" i="1"/>
  <c r="P3560" i="1" s="1"/>
  <c r="J3561" i="1"/>
  <c r="P3561" i="1" s="1"/>
  <c r="J3562" i="1"/>
  <c r="P3562" i="1" s="1"/>
  <c r="J3563" i="1"/>
  <c r="P3563" i="1" s="1"/>
  <c r="J3564" i="1"/>
  <c r="P3564" i="1" s="1"/>
  <c r="J3565" i="1"/>
  <c r="P3565" i="1" s="1"/>
  <c r="J3566" i="1"/>
  <c r="P3566" i="1" s="1"/>
  <c r="J3567" i="1"/>
  <c r="P3567" i="1" s="1"/>
  <c r="J3568" i="1"/>
  <c r="P3568" i="1" s="1"/>
  <c r="J3569" i="1"/>
  <c r="P3569" i="1" s="1"/>
  <c r="J3570" i="1"/>
  <c r="P3570" i="1" s="1"/>
  <c r="J3571" i="1"/>
  <c r="P3571" i="1" s="1"/>
  <c r="J3572" i="1"/>
  <c r="P3572" i="1" s="1"/>
  <c r="J3573" i="1"/>
  <c r="P3573" i="1" s="1"/>
  <c r="J3575" i="1"/>
  <c r="P3575" i="1" s="1"/>
  <c r="J3576" i="1"/>
  <c r="P3576" i="1" s="1"/>
  <c r="J3577" i="1"/>
  <c r="P3577" i="1" s="1"/>
  <c r="J3578" i="1"/>
  <c r="P3578" i="1" s="1"/>
  <c r="J3579" i="1"/>
  <c r="P3579" i="1" s="1"/>
  <c r="J3580" i="1"/>
  <c r="P3580" i="1" s="1"/>
  <c r="J3581" i="1"/>
  <c r="P3581" i="1" s="1"/>
  <c r="J3582" i="1"/>
  <c r="P3582" i="1" s="1"/>
  <c r="J3583" i="1"/>
  <c r="P3583" i="1" s="1"/>
  <c r="J3584" i="1"/>
  <c r="P3584" i="1" s="1"/>
  <c r="J3585" i="1"/>
  <c r="P3585" i="1" s="1"/>
  <c r="J3586" i="1"/>
  <c r="P3586" i="1" s="1"/>
  <c r="J3587" i="1"/>
  <c r="P3587" i="1" s="1"/>
  <c r="J3588" i="1"/>
  <c r="P3588" i="1" s="1"/>
  <c r="J3589" i="1"/>
  <c r="P3589" i="1" s="1"/>
  <c r="J3590" i="1"/>
  <c r="P3590" i="1" s="1"/>
  <c r="J3591" i="1"/>
  <c r="P3591" i="1" s="1"/>
  <c r="J3593" i="1"/>
  <c r="P3593" i="1" s="1"/>
  <c r="J3594" i="1"/>
  <c r="P3594" i="1" s="1"/>
  <c r="J3595" i="1"/>
  <c r="P3595" i="1" s="1"/>
  <c r="J3596" i="1"/>
  <c r="P3596" i="1" s="1"/>
  <c r="J3597" i="1"/>
  <c r="P3597" i="1" s="1"/>
  <c r="J3598" i="1"/>
  <c r="P3598" i="1" s="1"/>
  <c r="J3599" i="1"/>
  <c r="P3599" i="1" s="1"/>
  <c r="J3600" i="1"/>
  <c r="P3600" i="1" s="1"/>
  <c r="J3601" i="1"/>
  <c r="P3601" i="1" s="1"/>
  <c r="J3602" i="1"/>
  <c r="P3602" i="1" s="1"/>
  <c r="J3603" i="1"/>
  <c r="P3603" i="1" s="1"/>
  <c r="J3604" i="1"/>
  <c r="P3604" i="1" s="1"/>
  <c r="J3605" i="1"/>
  <c r="P3605" i="1" s="1"/>
  <c r="J3607" i="1"/>
  <c r="P3607" i="1" s="1"/>
  <c r="J3608" i="1"/>
  <c r="P3608" i="1" s="1"/>
  <c r="J3609" i="1"/>
  <c r="P3609" i="1" s="1"/>
  <c r="J3610" i="1"/>
  <c r="P3610" i="1" s="1"/>
  <c r="J3614" i="1"/>
  <c r="P3614" i="1" s="1"/>
  <c r="J3615" i="1"/>
  <c r="P3615" i="1" s="1"/>
  <c r="J3620" i="1"/>
  <c r="P3620" i="1" s="1"/>
  <c r="L3500" i="1"/>
  <c r="R3500" i="1" s="1"/>
  <c r="L3501" i="1"/>
  <c r="R3501" i="1" s="1"/>
  <c r="L3502" i="1"/>
  <c r="R3502" i="1" s="1"/>
  <c r="L3509" i="1"/>
  <c r="R3509" i="1" s="1"/>
  <c r="K3500" i="1"/>
  <c r="Q3500" i="1" s="1"/>
  <c r="K3501" i="1"/>
  <c r="Q3501" i="1" s="1"/>
  <c r="K3502" i="1"/>
  <c r="Q3502" i="1" s="1"/>
  <c r="K3509" i="1"/>
  <c r="Q3509" i="1" s="1"/>
  <c r="J3500" i="1"/>
  <c r="P3500" i="1" s="1"/>
  <c r="J3501" i="1"/>
  <c r="P3501" i="1" s="1"/>
  <c r="J3502" i="1"/>
  <c r="P3502" i="1" s="1"/>
  <c r="J3509" i="1"/>
  <c r="P3509" i="1" s="1"/>
  <c r="L3462" i="1"/>
  <c r="R3462" i="1" s="1"/>
  <c r="L3463" i="1"/>
  <c r="R3463" i="1" s="1"/>
  <c r="L3464" i="1"/>
  <c r="R3464" i="1" s="1"/>
  <c r="L3465" i="1"/>
  <c r="R3465" i="1" s="1"/>
  <c r="L3466" i="1"/>
  <c r="R3466" i="1" s="1"/>
  <c r="L3467" i="1"/>
  <c r="R3467" i="1" s="1"/>
  <c r="L3468" i="1"/>
  <c r="R3468" i="1" s="1"/>
  <c r="L3469" i="1"/>
  <c r="R3469" i="1" s="1"/>
  <c r="L3470" i="1"/>
  <c r="R3470" i="1" s="1"/>
  <c r="L3471" i="1"/>
  <c r="R3471" i="1" s="1"/>
  <c r="L3472" i="1"/>
  <c r="R3472" i="1" s="1"/>
  <c r="L3473" i="1"/>
  <c r="R3473" i="1" s="1"/>
  <c r="L3474" i="1"/>
  <c r="R3474" i="1" s="1"/>
  <c r="L3475" i="1"/>
  <c r="R3475" i="1" s="1"/>
  <c r="L3476" i="1"/>
  <c r="R3476" i="1" s="1"/>
  <c r="L3477" i="1"/>
  <c r="R3477" i="1" s="1"/>
  <c r="L3478" i="1"/>
  <c r="R3478" i="1" s="1"/>
  <c r="L3479" i="1"/>
  <c r="R3479" i="1" s="1"/>
  <c r="L3480" i="1"/>
  <c r="R3480" i="1" s="1"/>
  <c r="L3481" i="1"/>
  <c r="R3481" i="1" s="1"/>
  <c r="L3482" i="1"/>
  <c r="R3482" i="1" s="1"/>
  <c r="L3483" i="1"/>
  <c r="R3483" i="1" s="1"/>
  <c r="L3484" i="1"/>
  <c r="R3484" i="1" s="1"/>
  <c r="L3485" i="1"/>
  <c r="R3485" i="1" s="1"/>
  <c r="L3486" i="1"/>
  <c r="R3486" i="1" s="1"/>
  <c r="L3487" i="1"/>
  <c r="R3487" i="1" s="1"/>
  <c r="L3488" i="1"/>
  <c r="R3488" i="1" s="1"/>
  <c r="L3489" i="1"/>
  <c r="R3489" i="1" s="1"/>
  <c r="L3490" i="1"/>
  <c r="R3490" i="1" s="1"/>
  <c r="K3462" i="1"/>
  <c r="Q3462" i="1" s="1"/>
  <c r="K3463" i="1"/>
  <c r="Q3463" i="1" s="1"/>
  <c r="K3464" i="1"/>
  <c r="Q3464" i="1" s="1"/>
  <c r="K3465" i="1"/>
  <c r="Q3465" i="1" s="1"/>
  <c r="K3466" i="1"/>
  <c r="Q3466" i="1" s="1"/>
  <c r="K3467" i="1"/>
  <c r="Q3467" i="1" s="1"/>
  <c r="K3468" i="1"/>
  <c r="Q3468" i="1" s="1"/>
  <c r="K3469" i="1"/>
  <c r="Q3469" i="1" s="1"/>
  <c r="K3470" i="1"/>
  <c r="Q3470" i="1" s="1"/>
  <c r="K3471" i="1"/>
  <c r="Q3471" i="1" s="1"/>
  <c r="K3472" i="1"/>
  <c r="Q3472" i="1" s="1"/>
  <c r="K3473" i="1"/>
  <c r="Q3473" i="1" s="1"/>
  <c r="K3474" i="1"/>
  <c r="Q3474" i="1" s="1"/>
  <c r="K3475" i="1"/>
  <c r="Q3475" i="1" s="1"/>
  <c r="K3476" i="1"/>
  <c r="Q3476" i="1" s="1"/>
  <c r="K3477" i="1"/>
  <c r="Q3477" i="1" s="1"/>
  <c r="K3478" i="1"/>
  <c r="Q3478" i="1" s="1"/>
  <c r="K3479" i="1"/>
  <c r="Q3479" i="1" s="1"/>
  <c r="K3480" i="1"/>
  <c r="Q3480" i="1" s="1"/>
  <c r="K3481" i="1"/>
  <c r="Q3481" i="1" s="1"/>
  <c r="K3482" i="1"/>
  <c r="Q3482" i="1" s="1"/>
  <c r="K3483" i="1"/>
  <c r="Q3483" i="1" s="1"/>
  <c r="K3484" i="1"/>
  <c r="Q3484" i="1" s="1"/>
  <c r="K3485" i="1"/>
  <c r="Q3485" i="1" s="1"/>
  <c r="K3486" i="1"/>
  <c r="Q3486" i="1" s="1"/>
  <c r="K3487" i="1"/>
  <c r="Q3487" i="1" s="1"/>
  <c r="K3488" i="1"/>
  <c r="Q3488" i="1" s="1"/>
  <c r="K3489" i="1"/>
  <c r="Q3489" i="1" s="1"/>
  <c r="K3490" i="1"/>
  <c r="Q3490" i="1" s="1"/>
  <c r="J3462" i="1"/>
  <c r="P3462" i="1" s="1"/>
  <c r="J3463" i="1"/>
  <c r="P3463" i="1" s="1"/>
  <c r="J3464" i="1"/>
  <c r="P3464" i="1" s="1"/>
  <c r="J3465" i="1"/>
  <c r="P3465" i="1" s="1"/>
  <c r="J3466" i="1"/>
  <c r="P3466" i="1" s="1"/>
  <c r="J3467" i="1"/>
  <c r="P3467" i="1" s="1"/>
  <c r="J3468" i="1"/>
  <c r="P3468" i="1" s="1"/>
  <c r="J3469" i="1"/>
  <c r="P3469" i="1" s="1"/>
  <c r="J3470" i="1"/>
  <c r="P3470" i="1" s="1"/>
  <c r="J3471" i="1"/>
  <c r="P3471" i="1" s="1"/>
  <c r="J3472" i="1"/>
  <c r="P3472" i="1" s="1"/>
  <c r="J3473" i="1"/>
  <c r="P3473" i="1" s="1"/>
  <c r="J3474" i="1"/>
  <c r="P3474" i="1" s="1"/>
  <c r="J3475" i="1"/>
  <c r="P3475" i="1" s="1"/>
  <c r="J3476" i="1"/>
  <c r="P3476" i="1" s="1"/>
  <c r="J3477" i="1"/>
  <c r="P3477" i="1" s="1"/>
  <c r="J3478" i="1"/>
  <c r="P3478" i="1" s="1"/>
  <c r="J3479" i="1"/>
  <c r="P3479" i="1" s="1"/>
  <c r="J3480" i="1"/>
  <c r="P3480" i="1" s="1"/>
  <c r="J3481" i="1"/>
  <c r="P3481" i="1" s="1"/>
  <c r="J3482" i="1"/>
  <c r="P3482" i="1" s="1"/>
  <c r="J3483" i="1"/>
  <c r="P3483" i="1" s="1"/>
  <c r="J3484" i="1"/>
  <c r="P3484" i="1" s="1"/>
  <c r="J3485" i="1"/>
  <c r="P3485" i="1" s="1"/>
  <c r="J3486" i="1"/>
  <c r="P3486" i="1" s="1"/>
  <c r="J3487" i="1"/>
  <c r="P3487" i="1" s="1"/>
  <c r="J3488" i="1"/>
  <c r="P3488" i="1" s="1"/>
  <c r="J3489" i="1"/>
  <c r="P3489" i="1" s="1"/>
  <c r="J3490" i="1"/>
  <c r="P3490" i="1" s="1"/>
  <c r="L3448" i="1"/>
  <c r="R3448" i="1" s="1"/>
  <c r="L3449" i="1"/>
  <c r="R3449" i="1" s="1"/>
  <c r="L3450" i="1"/>
  <c r="R3450" i="1" s="1"/>
  <c r="L3455" i="1"/>
  <c r="R3455" i="1" s="1"/>
  <c r="K3448" i="1"/>
  <c r="Q3448" i="1" s="1"/>
  <c r="K3449" i="1"/>
  <c r="Q3449" i="1" s="1"/>
  <c r="K3450" i="1"/>
  <c r="Q3450" i="1" s="1"/>
  <c r="K3455" i="1"/>
  <c r="Q3455" i="1" s="1"/>
  <c r="J3448" i="1"/>
  <c r="P3448" i="1" s="1"/>
  <c r="J3449" i="1"/>
  <c r="P3449" i="1" s="1"/>
  <c r="J3450" i="1"/>
  <c r="P3450" i="1" s="1"/>
  <c r="J3455" i="1"/>
  <c r="P3455" i="1" s="1"/>
  <c r="L3442" i="1"/>
  <c r="R3442" i="1" s="1"/>
  <c r="K3442" i="1"/>
  <c r="Q3442" i="1" s="1"/>
  <c r="J3442" i="1"/>
  <c r="P3442" i="1" s="1"/>
  <c r="L3438" i="1"/>
  <c r="R3438" i="1" s="1"/>
  <c r="K3438" i="1"/>
  <c r="Q3438" i="1" s="1"/>
  <c r="J3438" i="1"/>
  <c r="P3438" i="1" s="1"/>
  <c r="L3424" i="1"/>
  <c r="R3424" i="1" s="1"/>
  <c r="L3427" i="1"/>
  <c r="R3427" i="1" s="1"/>
  <c r="L3428" i="1"/>
  <c r="R3428" i="1" s="1"/>
  <c r="K3424" i="1"/>
  <c r="Q3424" i="1" s="1"/>
  <c r="K3427" i="1"/>
  <c r="Q3427" i="1" s="1"/>
  <c r="K3428" i="1"/>
  <c r="Q3428" i="1" s="1"/>
  <c r="J3424" i="1"/>
  <c r="P3424" i="1" s="1"/>
  <c r="J3427" i="1"/>
  <c r="P3427" i="1" s="1"/>
  <c r="J3428" i="1"/>
  <c r="P3428" i="1" s="1"/>
  <c r="L3414" i="1"/>
  <c r="R3414" i="1" s="1"/>
  <c r="L3415" i="1"/>
  <c r="R3415" i="1" s="1"/>
  <c r="L3416" i="1"/>
  <c r="R3416" i="1" s="1"/>
  <c r="L3417" i="1"/>
  <c r="R3417" i="1" s="1"/>
  <c r="L3418" i="1"/>
  <c r="R3418" i="1" s="1"/>
  <c r="L3419" i="1"/>
  <c r="R3419" i="1" s="1"/>
  <c r="K3414" i="1"/>
  <c r="Q3414" i="1" s="1"/>
  <c r="K3415" i="1"/>
  <c r="Q3415" i="1" s="1"/>
  <c r="K3416" i="1"/>
  <c r="Q3416" i="1" s="1"/>
  <c r="K3417" i="1"/>
  <c r="Q3417" i="1" s="1"/>
  <c r="K3418" i="1"/>
  <c r="Q3418" i="1" s="1"/>
  <c r="K3419" i="1"/>
  <c r="Q3419" i="1" s="1"/>
  <c r="J3414" i="1"/>
  <c r="P3414" i="1" s="1"/>
  <c r="J3415" i="1"/>
  <c r="P3415" i="1" s="1"/>
  <c r="J3416" i="1"/>
  <c r="P3416" i="1" s="1"/>
  <c r="J3417" i="1"/>
  <c r="P3417" i="1" s="1"/>
  <c r="J3418" i="1"/>
  <c r="P3418" i="1" s="1"/>
  <c r="J3419" i="1"/>
  <c r="P3419" i="1" s="1"/>
  <c r="L3407" i="1"/>
  <c r="R3407" i="1" s="1"/>
  <c r="K3407" i="1"/>
  <c r="Q3407" i="1" s="1"/>
  <c r="J3407" i="1"/>
  <c r="P3407" i="1" s="1"/>
  <c r="L3400" i="1"/>
  <c r="R3400" i="1" s="1"/>
  <c r="L3402" i="1"/>
  <c r="R3402" i="1" s="1"/>
  <c r="L3403" i="1"/>
  <c r="R3403" i="1" s="1"/>
  <c r="K3400" i="1"/>
  <c r="Q3400" i="1" s="1"/>
  <c r="K3402" i="1"/>
  <c r="Q3402" i="1" s="1"/>
  <c r="K3403" i="1"/>
  <c r="Q3403" i="1" s="1"/>
  <c r="J3400" i="1"/>
  <c r="P3400" i="1" s="1"/>
  <c r="J3402" i="1"/>
  <c r="P3402" i="1" s="1"/>
  <c r="J3403" i="1"/>
  <c r="P3403" i="1" s="1"/>
  <c r="L3356" i="1"/>
  <c r="R3356" i="1" s="1"/>
  <c r="L3357" i="1"/>
  <c r="R3357" i="1" s="1"/>
  <c r="L3358" i="1"/>
  <c r="R3358" i="1" s="1"/>
  <c r="L3359" i="1"/>
  <c r="R3359" i="1" s="1"/>
  <c r="L3360" i="1"/>
  <c r="R3360" i="1" s="1"/>
  <c r="L3361" i="1"/>
  <c r="R3361" i="1" s="1"/>
  <c r="K3356" i="1"/>
  <c r="Q3356" i="1" s="1"/>
  <c r="K3357" i="1"/>
  <c r="Q3357" i="1" s="1"/>
  <c r="K3358" i="1"/>
  <c r="Q3358" i="1" s="1"/>
  <c r="K3359" i="1"/>
  <c r="Q3359" i="1" s="1"/>
  <c r="K3360" i="1"/>
  <c r="Q3360" i="1" s="1"/>
  <c r="K3361" i="1"/>
  <c r="Q3361" i="1" s="1"/>
  <c r="J3356" i="1"/>
  <c r="P3356" i="1" s="1"/>
  <c r="J3357" i="1"/>
  <c r="P3357" i="1" s="1"/>
  <c r="J3358" i="1"/>
  <c r="P3358" i="1" s="1"/>
  <c r="J3359" i="1"/>
  <c r="P3359" i="1" s="1"/>
  <c r="J3360" i="1"/>
  <c r="P3360" i="1" s="1"/>
  <c r="J3361" i="1"/>
  <c r="P3361" i="1" s="1"/>
  <c r="L3317" i="1"/>
  <c r="R3317" i="1" s="1"/>
  <c r="L3318" i="1"/>
  <c r="R3318" i="1" s="1"/>
  <c r="L3319" i="1"/>
  <c r="R3319" i="1" s="1"/>
  <c r="L3320" i="1"/>
  <c r="R3320" i="1" s="1"/>
  <c r="L3321" i="1"/>
  <c r="R3321" i="1" s="1"/>
  <c r="L3322" i="1"/>
  <c r="R3322" i="1" s="1"/>
  <c r="L3323" i="1"/>
  <c r="R3323" i="1" s="1"/>
  <c r="L3324" i="1"/>
  <c r="R3324" i="1" s="1"/>
  <c r="L3325" i="1"/>
  <c r="R3325" i="1" s="1"/>
  <c r="L3326" i="1"/>
  <c r="R3326" i="1" s="1"/>
  <c r="L3327" i="1"/>
  <c r="R3327" i="1" s="1"/>
  <c r="L3328" i="1"/>
  <c r="R3328" i="1" s="1"/>
  <c r="L3329" i="1"/>
  <c r="R3329" i="1" s="1"/>
  <c r="L3330" i="1"/>
  <c r="R3330" i="1" s="1"/>
  <c r="L3331" i="1"/>
  <c r="R3331" i="1" s="1"/>
  <c r="L3332" i="1"/>
  <c r="R3332" i="1" s="1"/>
  <c r="L3333" i="1"/>
  <c r="R3333" i="1" s="1"/>
  <c r="L3334" i="1"/>
  <c r="R3334" i="1" s="1"/>
  <c r="L3335" i="1"/>
  <c r="R3335" i="1" s="1"/>
  <c r="L3336" i="1"/>
  <c r="R3336" i="1" s="1"/>
  <c r="L3337" i="1"/>
  <c r="R3337" i="1" s="1"/>
  <c r="L3338" i="1"/>
  <c r="R3338" i="1" s="1"/>
  <c r="L3339" i="1"/>
  <c r="R3339" i="1" s="1"/>
  <c r="L3340" i="1"/>
  <c r="R3340" i="1" s="1"/>
  <c r="L3341" i="1"/>
  <c r="R3341" i="1" s="1"/>
  <c r="L3342" i="1"/>
  <c r="R3342" i="1" s="1"/>
  <c r="L3343" i="1"/>
  <c r="R3343" i="1" s="1"/>
  <c r="K3317" i="1"/>
  <c r="Q3317" i="1" s="1"/>
  <c r="K3318" i="1"/>
  <c r="Q3318" i="1" s="1"/>
  <c r="K3319" i="1"/>
  <c r="Q3319" i="1" s="1"/>
  <c r="K3320" i="1"/>
  <c r="Q3320" i="1" s="1"/>
  <c r="K3321" i="1"/>
  <c r="Q3321" i="1" s="1"/>
  <c r="K3322" i="1"/>
  <c r="Q3322" i="1" s="1"/>
  <c r="K3323" i="1"/>
  <c r="Q3323" i="1" s="1"/>
  <c r="K3324" i="1"/>
  <c r="Q3324" i="1" s="1"/>
  <c r="K3325" i="1"/>
  <c r="Q3325" i="1" s="1"/>
  <c r="K3326" i="1"/>
  <c r="Q3326" i="1" s="1"/>
  <c r="K3327" i="1"/>
  <c r="Q3327" i="1" s="1"/>
  <c r="K3328" i="1"/>
  <c r="Q3328" i="1" s="1"/>
  <c r="K3329" i="1"/>
  <c r="Q3329" i="1" s="1"/>
  <c r="K3330" i="1"/>
  <c r="Q3330" i="1" s="1"/>
  <c r="K3331" i="1"/>
  <c r="Q3331" i="1" s="1"/>
  <c r="K3332" i="1"/>
  <c r="Q3332" i="1" s="1"/>
  <c r="K3333" i="1"/>
  <c r="Q3333" i="1" s="1"/>
  <c r="K3334" i="1"/>
  <c r="Q3334" i="1" s="1"/>
  <c r="K3335" i="1"/>
  <c r="Q3335" i="1" s="1"/>
  <c r="K3336" i="1"/>
  <c r="Q3336" i="1" s="1"/>
  <c r="K3337" i="1"/>
  <c r="Q3337" i="1" s="1"/>
  <c r="K3338" i="1"/>
  <c r="Q3338" i="1" s="1"/>
  <c r="K3339" i="1"/>
  <c r="Q3339" i="1" s="1"/>
  <c r="K3340" i="1"/>
  <c r="Q3340" i="1" s="1"/>
  <c r="K3341" i="1"/>
  <c r="Q3341" i="1" s="1"/>
  <c r="K3342" i="1"/>
  <c r="Q3342" i="1" s="1"/>
  <c r="K3343" i="1"/>
  <c r="Q3343" i="1" s="1"/>
  <c r="J3317" i="1"/>
  <c r="P3317" i="1" s="1"/>
  <c r="J3318" i="1"/>
  <c r="P3318" i="1" s="1"/>
  <c r="J3319" i="1"/>
  <c r="P3319" i="1" s="1"/>
  <c r="J3320" i="1"/>
  <c r="P3320" i="1" s="1"/>
  <c r="J3321" i="1"/>
  <c r="P3321" i="1" s="1"/>
  <c r="J3322" i="1"/>
  <c r="P3322" i="1" s="1"/>
  <c r="J3323" i="1"/>
  <c r="P3323" i="1" s="1"/>
  <c r="J3324" i="1"/>
  <c r="P3324" i="1" s="1"/>
  <c r="J3325" i="1"/>
  <c r="P3325" i="1" s="1"/>
  <c r="J3326" i="1"/>
  <c r="P3326" i="1" s="1"/>
  <c r="J3327" i="1"/>
  <c r="P3327" i="1" s="1"/>
  <c r="J3328" i="1"/>
  <c r="P3328" i="1" s="1"/>
  <c r="J3329" i="1"/>
  <c r="P3329" i="1" s="1"/>
  <c r="J3330" i="1"/>
  <c r="P3330" i="1" s="1"/>
  <c r="J3331" i="1"/>
  <c r="P3331" i="1" s="1"/>
  <c r="J3332" i="1"/>
  <c r="P3332" i="1" s="1"/>
  <c r="J3333" i="1"/>
  <c r="P3333" i="1" s="1"/>
  <c r="J3334" i="1"/>
  <c r="P3334" i="1" s="1"/>
  <c r="J3335" i="1"/>
  <c r="P3335" i="1" s="1"/>
  <c r="J3336" i="1"/>
  <c r="P3336" i="1" s="1"/>
  <c r="J3337" i="1"/>
  <c r="P3337" i="1" s="1"/>
  <c r="J3338" i="1"/>
  <c r="P3338" i="1" s="1"/>
  <c r="J3339" i="1"/>
  <c r="P3339" i="1" s="1"/>
  <c r="J3340" i="1"/>
  <c r="P3340" i="1" s="1"/>
  <c r="J3341" i="1"/>
  <c r="P3341" i="1" s="1"/>
  <c r="J3342" i="1"/>
  <c r="P3342" i="1" s="1"/>
  <c r="J3343" i="1"/>
  <c r="P3343" i="1" s="1"/>
  <c r="L3311" i="1"/>
  <c r="R3311" i="1" s="1"/>
  <c r="L3313" i="1"/>
  <c r="R3313" i="1" s="1"/>
  <c r="K3311" i="1"/>
  <c r="Q3311" i="1" s="1"/>
  <c r="K3313" i="1"/>
  <c r="Q3313" i="1" s="1"/>
  <c r="J3311" i="1"/>
  <c r="P3311" i="1" s="1"/>
  <c r="J3313" i="1"/>
  <c r="P3313" i="1" s="1"/>
  <c r="L3295" i="1"/>
  <c r="R3295" i="1" s="1"/>
  <c r="L3296" i="1"/>
  <c r="R3296" i="1" s="1"/>
  <c r="L3297" i="1"/>
  <c r="R3297" i="1" s="1"/>
  <c r="L3298" i="1"/>
  <c r="R3298" i="1" s="1"/>
  <c r="K3295" i="1"/>
  <c r="Q3295" i="1" s="1"/>
  <c r="K3296" i="1"/>
  <c r="Q3296" i="1" s="1"/>
  <c r="K3297" i="1"/>
  <c r="Q3297" i="1" s="1"/>
  <c r="K3298" i="1"/>
  <c r="Q3298" i="1" s="1"/>
  <c r="J3295" i="1"/>
  <c r="P3295" i="1" s="1"/>
  <c r="J3296" i="1"/>
  <c r="P3296" i="1" s="1"/>
  <c r="J3297" i="1"/>
  <c r="P3297" i="1" s="1"/>
  <c r="J3298" i="1"/>
  <c r="P3298" i="1" s="1"/>
  <c r="L3284" i="1"/>
  <c r="R3284" i="1" s="1"/>
  <c r="K3284" i="1"/>
  <c r="Q3284" i="1" s="1"/>
  <c r="J3284" i="1"/>
  <c r="P3284" i="1" s="1"/>
  <c r="L3243" i="1"/>
  <c r="R3243" i="1" s="1"/>
  <c r="L3244" i="1"/>
  <c r="R3244" i="1" s="1"/>
  <c r="L3245" i="1"/>
  <c r="R3245" i="1" s="1"/>
  <c r="L3246" i="1"/>
  <c r="R3246" i="1" s="1"/>
  <c r="L3247" i="1"/>
  <c r="R3247" i="1" s="1"/>
  <c r="L3248" i="1"/>
  <c r="R3248" i="1" s="1"/>
  <c r="L3249" i="1"/>
  <c r="R3249" i="1" s="1"/>
  <c r="L3250" i="1"/>
  <c r="R3250" i="1" s="1"/>
  <c r="L3252" i="1"/>
  <c r="R3252" i="1" s="1"/>
  <c r="L3253" i="1"/>
  <c r="R3253" i="1" s="1"/>
  <c r="L3254" i="1"/>
  <c r="R3254" i="1" s="1"/>
  <c r="L3255" i="1"/>
  <c r="R3255" i="1" s="1"/>
  <c r="L3256" i="1"/>
  <c r="R3256" i="1" s="1"/>
  <c r="L3257" i="1"/>
  <c r="R3257" i="1" s="1"/>
  <c r="L3258" i="1"/>
  <c r="R3258" i="1" s="1"/>
  <c r="L3259" i="1"/>
  <c r="R3259" i="1" s="1"/>
  <c r="L3260" i="1"/>
  <c r="R3260" i="1" s="1"/>
  <c r="L3262" i="1"/>
  <c r="R3262" i="1" s="1"/>
  <c r="L3263" i="1"/>
  <c r="R3263" i="1" s="1"/>
  <c r="L3264" i="1"/>
  <c r="R3264" i="1" s="1"/>
  <c r="L3265" i="1"/>
  <c r="R3265" i="1" s="1"/>
  <c r="L3266" i="1"/>
  <c r="R3266" i="1" s="1"/>
  <c r="L3268" i="1"/>
  <c r="R3268" i="1" s="1"/>
  <c r="L3269" i="1"/>
  <c r="R3269" i="1" s="1"/>
  <c r="L3270" i="1"/>
  <c r="R3270" i="1" s="1"/>
  <c r="L3271" i="1"/>
  <c r="R3271" i="1" s="1"/>
  <c r="L3272" i="1"/>
  <c r="R3272" i="1" s="1"/>
  <c r="L3274" i="1"/>
  <c r="R3274" i="1" s="1"/>
  <c r="L3275" i="1"/>
  <c r="R3275" i="1" s="1"/>
  <c r="L3276" i="1"/>
  <c r="R3276" i="1" s="1"/>
  <c r="K3243" i="1"/>
  <c r="Q3243" i="1" s="1"/>
  <c r="K3244" i="1"/>
  <c r="Q3244" i="1" s="1"/>
  <c r="K3245" i="1"/>
  <c r="Q3245" i="1" s="1"/>
  <c r="K3246" i="1"/>
  <c r="Q3246" i="1" s="1"/>
  <c r="K3247" i="1"/>
  <c r="Q3247" i="1" s="1"/>
  <c r="K3248" i="1"/>
  <c r="Q3248" i="1" s="1"/>
  <c r="K3249" i="1"/>
  <c r="Q3249" i="1" s="1"/>
  <c r="K3250" i="1"/>
  <c r="Q3250" i="1" s="1"/>
  <c r="K3252" i="1"/>
  <c r="Q3252" i="1" s="1"/>
  <c r="K3253" i="1"/>
  <c r="Q3253" i="1" s="1"/>
  <c r="K3254" i="1"/>
  <c r="Q3254" i="1" s="1"/>
  <c r="K3255" i="1"/>
  <c r="Q3255" i="1" s="1"/>
  <c r="K3256" i="1"/>
  <c r="Q3256" i="1" s="1"/>
  <c r="K3257" i="1"/>
  <c r="Q3257" i="1" s="1"/>
  <c r="K3258" i="1"/>
  <c r="Q3258" i="1" s="1"/>
  <c r="K3259" i="1"/>
  <c r="Q3259" i="1" s="1"/>
  <c r="K3260" i="1"/>
  <c r="Q3260" i="1" s="1"/>
  <c r="K3262" i="1"/>
  <c r="Q3262" i="1" s="1"/>
  <c r="K3263" i="1"/>
  <c r="Q3263" i="1" s="1"/>
  <c r="K3264" i="1"/>
  <c r="Q3264" i="1" s="1"/>
  <c r="K3265" i="1"/>
  <c r="Q3265" i="1" s="1"/>
  <c r="K3266" i="1"/>
  <c r="Q3266" i="1" s="1"/>
  <c r="K3268" i="1"/>
  <c r="Q3268" i="1" s="1"/>
  <c r="K3269" i="1"/>
  <c r="Q3269" i="1" s="1"/>
  <c r="K3270" i="1"/>
  <c r="Q3270" i="1" s="1"/>
  <c r="K3271" i="1"/>
  <c r="Q3271" i="1" s="1"/>
  <c r="K3272" i="1"/>
  <c r="Q3272" i="1" s="1"/>
  <c r="K3274" i="1"/>
  <c r="Q3274" i="1" s="1"/>
  <c r="K3275" i="1"/>
  <c r="Q3275" i="1" s="1"/>
  <c r="K3276" i="1"/>
  <c r="Q3276" i="1" s="1"/>
  <c r="J3243" i="1"/>
  <c r="P3243" i="1" s="1"/>
  <c r="J3244" i="1"/>
  <c r="P3244" i="1" s="1"/>
  <c r="J3245" i="1"/>
  <c r="P3245" i="1" s="1"/>
  <c r="J3246" i="1"/>
  <c r="P3246" i="1" s="1"/>
  <c r="J3247" i="1"/>
  <c r="P3247" i="1" s="1"/>
  <c r="J3248" i="1"/>
  <c r="P3248" i="1" s="1"/>
  <c r="J3249" i="1"/>
  <c r="P3249" i="1" s="1"/>
  <c r="J3250" i="1"/>
  <c r="P3250" i="1" s="1"/>
  <c r="J3252" i="1"/>
  <c r="P3252" i="1" s="1"/>
  <c r="J3253" i="1"/>
  <c r="P3253" i="1" s="1"/>
  <c r="J3254" i="1"/>
  <c r="P3254" i="1" s="1"/>
  <c r="J3255" i="1"/>
  <c r="P3255" i="1" s="1"/>
  <c r="J3256" i="1"/>
  <c r="P3256" i="1" s="1"/>
  <c r="J3257" i="1"/>
  <c r="P3257" i="1" s="1"/>
  <c r="J3258" i="1"/>
  <c r="P3258" i="1" s="1"/>
  <c r="J3259" i="1"/>
  <c r="P3259" i="1" s="1"/>
  <c r="J3260" i="1"/>
  <c r="P3260" i="1" s="1"/>
  <c r="J3262" i="1"/>
  <c r="P3262" i="1" s="1"/>
  <c r="J3263" i="1"/>
  <c r="P3263" i="1" s="1"/>
  <c r="J3264" i="1"/>
  <c r="P3264" i="1" s="1"/>
  <c r="J3265" i="1"/>
  <c r="P3265" i="1" s="1"/>
  <c r="J3266" i="1"/>
  <c r="P3266" i="1" s="1"/>
  <c r="J3268" i="1"/>
  <c r="P3268" i="1" s="1"/>
  <c r="J3269" i="1"/>
  <c r="P3269" i="1" s="1"/>
  <c r="J3270" i="1"/>
  <c r="P3270" i="1" s="1"/>
  <c r="J3271" i="1"/>
  <c r="P3271" i="1" s="1"/>
  <c r="J3272" i="1"/>
  <c r="P3272" i="1" s="1"/>
  <c r="J3274" i="1"/>
  <c r="P3274" i="1" s="1"/>
  <c r="J3275" i="1"/>
  <c r="P3275" i="1" s="1"/>
  <c r="J3276" i="1"/>
  <c r="P3276" i="1" s="1"/>
  <c r="L3227" i="1"/>
  <c r="R3227" i="1" s="1"/>
  <c r="L3232" i="1"/>
  <c r="R3232" i="1" s="1"/>
  <c r="L3234" i="1"/>
  <c r="R3234" i="1" s="1"/>
  <c r="L3235" i="1"/>
  <c r="R3235" i="1" s="1"/>
  <c r="L3236" i="1"/>
  <c r="R3236" i="1" s="1"/>
  <c r="L3237" i="1"/>
  <c r="R3237" i="1" s="1"/>
  <c r="L3238" i="1"/>
  <c r="R3238" i="1" s="1"/>
  <c r="K3227" i="1"/>
  <c r="Q3227" i="1" s="1"/>
  <c r="K3232" i="1"/>
  <c r="Q3232" i="1" s="1"/>
  <c r="K3234" i="1"/>
  <c r="Q3234" i="1" s="1"/>
  <c r="K3235" i="1"/>
  <c r="Q3235" i="1" s="1"/>
  <c r="K3236" i="1"/>
  <c r="Q3236" i="1" s="1"/>
  <c r="K3237" i="1"/>
  <c r="Q3237" i="1" s="1"/>
  <c r="K3238" i="1"/>
  <c r="Q3238" i="1" s="1"/>
  <c r="J3227" i="1"/>
  <c r="P3227" i="1" s="1"/>
  <c r="J3232" i="1"/>
  <c r="P3232" i="1" s="1"/>
  <c r="J3234" i="1"/>
  <c r="P3234" i="1" s="1"/>
  <c r="J3235" i="1"/>
  <c r="P3235" i="1" s="1"/>
  <c r="J3236" i="1"/>
  <c r="P3236" i="1" s="1"/>
  <c r="J3237" i="1"/>
  <c r="P3237" i="1" s="1"/>
  <c r="J3238" i="1"/>
  <c r="P3238" i="1" s="1"/>
  <c r="L3196" i="1"/>
  <c r="R3196" i="1" s="1"/>
  <c r="L3197" i="1"/>
  <c r="R3197" i="1" s="1"/>
  <c r="L3198" i="1"/>
  <c r="R3198" i="1" s="1"/>
  <c r="L3199" i="1"/>
  <c r="R3199" i="1" s="1"/>
  <c r="L3200" i="1"/>
  <c r="R3200" i="1" s="1"/>
  <c r="L3201" i="1"/>
  <c r="R3201" i="1" s="1"/>
  <c r="L3202" i="1"/>
  <c r="R3202" i="1" s="1"/>
  <c r="L3205" i="1"/>
  <c r="R3205" i="1" s="1"/>
  <c r="L3206" i="1"/>
  <c r="R3206" i="1" s="1"/>
  <c r="L3207" i="1"/>
  <c r="R3207" i="1" s="1"/>
  <c r="L3208" i="1"/>
  <c r="R3208" i="1" s="1"/>
  <c r="L3209" i="1"/>
  <c r="R3209" i="1" s="1"/>
  <c r="L3210" i="1"/>
  <c r="R3210" i="1" s="1"/>
  <c r="L3215" i="1"/>
  <c r="R3215" i="1" s="1"/>
  <c r="L3216" i="1"/>
  <c r="R3216" i="1" s="1"/>
  <c r="L3217" i="1"/>
  <c r="R3217" i="1" s="1"/>
  <c r="K3196" i="1"/>
  <c r="Q3196" i="1" s="1"/>
  <c r="K3197" i="1"/>
  <c r="Q3197" i="1" s="1"/>
  <c r="K3198" i="1"/>
  <c r="Q3198" i="1" s="1"/>
  <c r="K3199" i="1"/>
  <c r="Q3199" i="1" s="1"/>
  <c r="K3200" i="1"/>
  <c r="Q3200" i="1" s="1"/>
  <c r="K3201" i="1"/>
  <c r="Q3201" i="1" s="1"/>
  <c r="K3202" i="1"/>
  <c r="Q3202" i="1" s="1"/>
  <c r="K3205" i="1"/>
  <c r="Q3205" i="1" s="1"/>
  <c r="K3206" i="1"/>
  <c r="Q3206" i="1" s="1"/>
  <c r="K3207" i="1"/>
  <c r="Q3207" i="1" s="1"/>
  <c r="K3208" i="1"/>
  <c r="Q3208" i="1" s="1"/>
  <c r="K3209" i="1"/>
  <c r="Q3209" i="1" s="1"/>
  <c r="K3210" i="1"/>
  <c r="Q3210" i="1" s="1"/>
  <c r="K3215" i="1"/>
  <c r="Q3215" i="1" s="1"/>
  <c r="K3216" i="1"/>
  <c r="Q3216" i="1" s="1"/>
  <c r="K3217" i="1"/>
  <c r="Q3217" i="1" s="1"/>
  <c r="J3196" i="1"/>
  <c r="P3196" i="1" s="1"/>
  <c r="J3197" i="1"/>
  <c r="P3197" i="1" s="1"/>
  <c r="J3198" i="1"/>
  <c r="P3198" i="1" s="1"/>
  <c r="J3199" i="1"/>
  <c r="P3199" i="1" s="1"/>
  <c r="J3200" i="1"/>
  <c r="P3200" i="1" s="1"/>
  <c r="J3201" i="1"/>
  <c r="P3201" i="1" s="1"/>
  <c r="J3202" i="1"/>
  <c r="P3202" i="1" s="1"/>
  <c r="J3205" i="1"/>
  <c r="P3205" i="1" s="1"/>
  <c r="J3206" i="1"/>
  <c r="P3206" i="1" s="1"/>
  <c r="J3207" i="1"/>
  <c r="P3207" i="1" s="1"/>
  <c r="J3208" i="1"/>
  <c r="P3208" i="1" s="1"/>
  <c r="J3209" i="1"/>
  <c r="P3209" i="1" s="1"/>
  <c r="J3210" i="1"/>
  <c r="P3210" i="1" s="1"/>
  <c r="J3215" i="1"/>
  <c r="P3215" i="1" s="1"/>
  <c r="J3216" i="1"/>
  <c r="P3216" i="1" s="1"/>
  <c r="J3217" i="1"/>
  <c r="P3217" i="1" s="1"/>
  <c r="R3115" i="1"/>
  <c r="L3118" i="1"/>
  <c r="R3118" i="1" s="1"/>
  <c r="R3119" i="1"/>
  <c r="L3134" i="1"/>
  <c r="R3134" i="1" s="1"/>
  <c r="L3136" i="1"/>
  <c r="R3136" i="1" s="1"/>
  <c r="L3139" i="1"/>
  <c r="R3139" i="1" s="1"/>
  <c r="L3140" i="1"/>
  <c r="R3140" i="1" s="1"/>
  <c r="L3149" i="1"/>
  <c r="R3149" i="1" s="1"/>
  <c r="L3152" i="1"/>
  <c r="R3152" i="1" s="1"/>
  <c r="L3153" i="1"/>
  <c r="R3153" i="1" s="1"/>
  <c r="L3154" i="1"/>
  <c r="R3154" i="1" s="1"/>
  <c r="L3165" i="1"/>
  <c r="R3165" i="1" s="1"/>
  <c r="L3166" i="1"/>
  <c r="R3166" i="1" s="1"/>
  <c r="L3167" i="1"/>
  <c r="R3167" i="1" s="1"/>
  <c r="L3168" i="1"/>
  <c r="R3168" i="1" s="1"/>
  <c r="L3169" i="1"/>
  <c r="R3169" i="1" s="1"/>
  <c r="L3170" i="1"/>
  <c r="R3170" i="1" s="1"/>
  <c r="L3172" i="1"/>
  <c r="R3172" i="1" s="1"/>
  <c r="L3174" i="1"/>
  <c r="R3174" i="1" s="1"/>
  <c r="L3175" i="1"/>
  <c r="R3175" i="1" s="1"/>
  <c r="L3180" i="1"/>
  <c r="R3180" i="1" s="1"/>
  <c r="L3182" i="1"/>
  <c r="R3182" i="1" s="1"/>
  <c r="L3183" i="1"/>
  <c r="R3183" i="1" s="1"/>
  <c r="L3184" i="1"/>
  <c r="R3184" i="1" s="1"/>
  <c r="L3185" i="1"/>
  <c r="R3185" i="1" s="1"/>
  <c r="L3186" i="1"/>
  <c r="R3186" i="1" s="1"/>
  <c r="Q3115" i="1"/>
  <c r="K3118" i="1"/>
  <c r="Q3118" i="1" s="1"/>
  <c r="Q3119" i="1"/>
  <c r="K3134" i="1"/>
  <c r="Q3134" i="1" s="1"/>
  <c r="K3136" i="1"/>
  <c r="Q3136" i="1" s="1"/>
  <c r="K3139" i="1"/>
  <c r="Q3139" i="1" s="1"/>
  <c r="K3140" i="1"/>
  <c r="Q3140" i="1" s="1"/>
  <c r="K3149" i="1"/>
  <c r="Q3149" i="1" s="1"/>
  <c r="K3152" i="1"/>
  <c r="Q3152" i="1" s="1"/>
  <c r="K3153" i="1"/>
  <c r="Q3153" i="1" s="1"/>
  <c r="K3154" i="1"/>
  <c r="Q3154" i="1" s="1"/>
  <c r="K3165" i="1"/>
  <c r="Q3165" i="1" s="1"/>
  <c r="K3166" i="1"/>
  <c r="Q3166" i="1" s="1"/>
  <c r="K3167" i="1"/>
  <c r="Q3167" i="1" s="1"/>
  <c r="K3168" i="1"/>
  <c r="Q3168" i="1" s="1"/>
  <c r="K3169" i="1"/>
  <c r="Q3169" i="1" s="1"/>
  <c r="K3170" i="1"/>
  <c r="Q3170" i="1" s="1"/>
  <c r="K3172" i="1"/>
  <c r="Q3172" i="1" s="1"/>
  <c r="K3174" i="1"/>
  <c r="Q3174" i="1" s="1"/>
  <c r="K3175" i="1"/>
  <c r="Q3175" i="1" s="1"/>
  <c r="K3180" i="1"/>
  <c r="Q3180" i="1" s="1"/>
  <c r="K3182" i="1"/>
  <c r="Q3182" i="1" s="1"/>
  <c r="K3183" i="1"/>
  <c r="Q3183" i="1" s="1"/>
  <c r="K3184" i="1"/>
  <c r="Q3184" i="1" s="1"/>
  <c r="K3185" i="1"/>
  <c r="Q3185" i="1" s="1"/>
  <c r="K3186" i="1"/>
  <c r="Q3186" i="1" s="1"/>
  <c r="P3115" i="1"/>
  <c r="J3118" i="1"/>
  <c r="P3118" i="1" s="1"/>
  <c r="P3119" i="1"/>
  <c r="J3134" i="1"/>
  <c r="P3134" i="1" s="1"/>
  <c r="J3136" i="1"/>
  <c r="P3136" i="1" s="1"/>
  <c r="J3139" i="1"/>
  <c r="P3139" i="1" s="1"/>
  <c r="J3140" i="1"/>
  <c r="P3140" i="1" s="1"/>
  <c r="J3149" i="1"/>
  <c r="P3149" i="1" s="1"/>
  <c r="J3152" i="1"/>
  <c r="P3152" i="1" s="1"/>
  <c r="J3153" i="1"/>
  <c r="P3153" i="1" s="1"/>
  <c r="J3154" i="1"/>
  <c r="P3154" i="1" s="1"/>
  <c r="J3165" i="1"/>
  <c r="P3165" i="1" s="1"/>
  <c r="J3166" i="1"/>
  <c r="P3166" i="1" s="1"/>
  <c r="J3167" i="1"/>
  <c r="P3167" i="1" s="1"/>
  <c r="J3168" i="1"/>
  <c r="P3168" i="1" s="1"/>
  <c r="J3169" i="1"/>
  <c r="P3169" i="1" s="1"/>
  <c r="J3170" i="1"/>
  <c r="P3170" i="1" s="1"/>
  <c r="J3172" i="1"/>
  <c r="P3172" i="1" s="1"/>
  <c r="J3174" i="1"/>
  <c r="P3174" i="1" s="1"/>
  <c r="J3175" i="1"/>
  <c r="P3175" i="1" s="1"/>
  <c r="J3180" i="1"/>
  <c r="P3180" i="1" s="1"/>
  <c r="J3182" i="1"/>
  <c r="P3182" i="1" s="1"/>
  <c r="J3183" i="1"/>
  <c r="P3183" i="1" s="1"/>
  <c r="J3184" i="1"/>
  <c r="P3184" i="1" s="1"/>
  <c r="J3185" i="1"/>
  <c r="P3185" i="1" s="1"/>
  <c r="J3186" i="1"/>
  <c r="P3186" i="1" s="1"/>
  <c r="L3062" i="1"/>
  <c r="R3062" i="1" s="1"/>
  <c r="L3064" i="1"/>
  <c r="R3064" i="1" s="1"/>
  <c r="L3065" i="1"/>
  <c r="R3065" i="1" s="1"/>
  <c r="L3074" i="1"/>
  <c r="R3074" i="1" s="1"/>
  <c r="L3075" i="1"/>
  <c r="R3075" i="1" s="1"/>
  <c r="L3077" i="1"/>
  <c r="R3077" i="1" s="1"/>
  <c r="L3078" i="1"/>
  <c r="R3078" i="1" s="1"/>
  <c r="L3080" i="1"/>
  <c r="R3080" i="1" s="1"/>
  <c r="L3084" i="1"/>
  <c r="R3084" i="1" s="1"/>
  <c r="L3088" i="1"/>
  <c r="R3088" i="1" s="1"/>
  <c r="L3089" i="1"/>
  <c r="R3089" i="1" s="1"/>
  <c r="L3090" i="1"/>
  <c r="R3090" i="1" s="1"/>
  <c r="L3091" i="1"/>
  <c r="R3091" i="1" s="1"/>
  <c r="L3092" i="1"/>
  <c r="R3092" i="1" s="1"/>
  <c r="L3097" i="1"/>
  <c r="R3097" i="1" s="1"/>
  <c r="L3098" i="1"/>
  <c r="R3098" i="1" s="1"/>
  <c r="L3099" i="1"/>
  <c r="R3099" i="1" s="1"/>
  <c r="L3100" i="1"/>
  <c r="R3100" i="1" s="1"/>
  <c r="L3101" i="1"/>
  <c r="R3101" i="1" s="1"/>
  <c r="K3062" i="1"/>
  <c r="Q3062" i="1" s="1"/>
  <c r="K3064" i="1"/>
  <c r="Q3064" i="1" s="1"/>
  <c r="K3065" i="1"/>
  <c r="Q3065" i="1" s="1"/>
  <c r="K3074" i="1"/>
  <c r="Q3074" i="1" s="1"/>
  <c r="K3075" i="1"/>
  <c r="Q3075" i="1" s="1"/>
  <c r="K3077" i="1"/>
  <c r="Q3077" i="1" s="1"/>
  <c r="K3078" i="1"/>
  <c r="Q3078" i="1" s="1"/>
  <c r="K3080" i="1"/>
  <c r="Q3080" i="1" s="1"/>
  <c r="K3084" i="1"/>
  <c r="Q3084" i="1" s="1"/>
  <c r="K3088" i="1"/>
  <c r="Q3088" i="1" s="1"/>
  <c r="K3089" i="1"/>
  <c r="Q3089" i="1" s="1"/>
  <c r="K3090" i="1"/>
  <c r="Q3090" i="1" s="1"/>
  <c r="K3091" i="1"/>
  <c r="Q3091" i="1" s="1"/>
  <c r="K3092" i="1"/>
  <c r="Q3092" i="1" s="1"/>
  <c r="K3097" i="1"/>
  <c r="Q3097" i="1" s="1"/>
  <c r="K3098" i="1"/>
  <c r="Q3098" i="1" s="1"/>
  <c r="K3099" i="1"/>
  <c r="Q3099" i="1" s="1"/>
  <c r="K3100" i="1"/>
  <c r="Q3100" i="1" s="1"/>
  <c r="K3101" i="1"/>
  <c r="Q3101" i="1" s="1"/>
  <c r="J3062" i="1"/>
  <c r="P3062" i="1" s="1"/>
  <c r="J3064" i="1"/>
  <c r="P3064" i="1" s="1"/>
  <c r="J3065" i="1"/>
  <c r="P3065" i="1" s="1"/>
  <c r="J3074" i="1"/>
  <c r="P3074" i="1" s="1"/>
  <c r="J3075" i="1"/>
  <c r="P3075" i="1" s="1"/>
  <c r="J3077" i="1"/>
  <c r="P3077" i="1" s="1"/>
  <c r="J3078" i="1"/>
  <c r="P3078" i="1" s="1"/>
  <c r="J3080" i="1"/>
  <c r="P3080" i="1" s="1"/>
  <c r="J3084" i="1"/>
  <c r="P3084" i="1" s="1"/>
  <c r="J3088" i="1"/>
  <c r="P3088" i="1" s="1"/>
  <c r="J3089" i="1"/>
  <c r="P3089" i="1" s="1"/>
  <c r="J3090" i="1"/>
  <c r="P3090" i="1" s="1"/>
  <c r="J3091" i="1"/>
  <c r="P3091" i="1" s="1"/>
  <c r="J3092" i="1"/>
  <c r="P3092" i="1" s="1"/>
  <c r="J3097" i="1"/>
  <c r="P3097" i="1" s="1"/>
  <c r="J3098" i="1"/>
  <c r="P3098" i="1" s="1"/>
  <c r="J3099" i="1"/>
  <c r="P3099" i="1" s="1"/>
  <c r="J3100" i="1"/>
  <c r="P3100" i="1" s="1"/>
  <c r="J3101" i="1"/>
  <c r="P3101" i="1" s="1"/>
  <c r="L3057" i="1"/>
  <c r="R3057" i="1" s="1"/>
  <c r="L3058" i="1"/>
  <c r="R3058" i="1" s="1"/>
  <c r="K3057" i="1"/>
  <c r="Q3057" i="1" s="1"/>
  <c r="K3058" i="1"/>
  <c r="Q3058" i="1" s="1"/>
  <c r="J3057" i="1"/>
  <c r="P3057" i="1" s="1"/>
  <c r="J3058" i="1"/>
  <c r="P3058" i="1" s="1"/>
  <c r="L3027" i="1"/>
  <c r="R3027" i="1" s="1"/>
  <c r="L3028" i="1"/>
  <c r="R3028" i="1" s="1"/>
  <c r="L3030" i="1"/>
  <c r="R3030" i="1" s="1"/>
  <c r="L3031" i="1"/>
  <c r="R3031" i="1" s="1"/>
  <c r="L3032" i="1"/>
  <c r="R3032" i="1" s="1"/>
  <c r="L3033" i="1"/>
  <c r="R3033" i="1" s="1"/>
  <c r="L3036" i="1"/>
  <c r="R3036" i="1" s="1"/>
  <c r="L3037" i="1"/>
  <c r="R3037" i="1" s="1"/>
  <c r="L3038" i="1"/>
  <c r="R3038" i="1" s="1"/>
  <c r="L3039" i="1"/>
  <c r="R3039" i="1" s="1"/>
  <c r="L3040" i="1"/>
  <c r="R3040" i="1" s="1"/>
  <c r="L3041" i="1"/>
  <c r="R3041" i="1" s="1"/>
  <c r="L3042" i="1"/>
  <c r="R3042" i="1" s="1"/>
  <c r="L3044" i="1"/>
  <c r="R3044" i="1" s="1"/>
  <c r="L3045" i="1"/>
  <c r="R3045" i="1" s="1"/>
  <c r="L3046" i="1"/>
  <c r="R3046" i="1" s="1"/>
  <c r="L3047" i="1"/>
  <c r="R3047" i="1" s="1"/>
  <c r="L3048" i="1"/>
  <c r="R3048" i="1" s="1"/>
  <c r="L3049" i="1"/>
  <c r="R3049" i="1" s="1"/>
  <c r="K3027" i="1"/>
  <c r="Q3027" i="1" s="1"/>
  <c r="K3028" i="1"/>
  <c r="Q3028" i="1" s="1"/>
  <c r="K3030" i="1"/>
  <c r="Q3030" i="1" s="1"/>
  <c r="K3031" i="1"/>
  <c r="Q3031" i="1" s="1"/>
  <c r="K3032" i="1"/>
  <c r="Q3032" i="1" s="1"/>
  <c r="K3033" i="1"/>
  <c r="Q3033" i="1" s="1"/>
  <c r="K3036" i="1"/>
  <c r="Q3036" i="1" s="1"/>
  <c r="K3037" i="1"/>
  <c r="Q3037" i="1" s="1"/>
  <c r="K3038" i="1"/>
  <c r="Q3038" i="1" s="1"/>
  <c r="K3039" i="1"/>
  <c r="Q3039" i="1" s="1"/>
  <c r="K3040" i="1"/>
  <c r="Q3040" i="1" s="1"/>
  <c r="K3041" i="1"/>
  <c r="Q3041" i="1" s="1"/>
  <c r="K3042" i="1"/>
  <c r="Q3042" i="1" s="1"/>
  <c r="K3044" i="1"/>
  <c r="Q3044" i="1" s="1"/>
  <c r="K3045" i="1"/>
  <c r="Q3045" i="1" s="1"/>
  <c r="K3046" i="1"/>
  <c r="Q3046" i="1" s="1"/>
  <c r="K3047" i="1"/>
  <c r="Q3047" i="1" s="1"/>
  <c r="K3048" i="1"/>
  <c r="Q3048" i="1" s="1"/>
  <c r="K3049" i="1"/>
  <c r="Q3049" i="1" s="1"/>
  <c r="J3027" i="1"/>
  <c r="P3027" i="1" s="1"/>
  <c r="J3028" i="1"/>
  <c r="P3028" i="1" s="1"/>
  <c r="J3030" i="1"/>
  <c r="P3030" i="1" s="1"/>
  <c r="J3031" i="1"/>
  <c r="P3031" i="1" s="1"/>
  <c r="J3032" i="1"/>
  <c r="P3032" i="1" s="1"/>
  <c r="J3033" i="1"/>
  <c r="P3033" i="1" s="1"/>
  <c r="J3036" i="1"/>
  <c r="P3036" i="1" s="1"/>
  <c r="J3037" i="1"/>
  <c r="P3037" i="1" s="1"/>
  <c r="J3038" i="1"/>
  <c r="P3038" i="1" s="1"/>
  <c r="J3039" i="1"/>
  <c r="P3039" i="1" s="1"/>
  <c r="J3040" i="1"/>
  <c r="P3040" i="1" s="1"/>
  <c r="J3041" i="1"/>
  <c r="P3041" i="1" s="1"/>
  <c r="J3042" i="1"/>
  <c r="P3042" i="1" s="1"/>
  <c r="J3044" i="1"/>
  <c r="P3044" i="1" s="1"/>
  <c r="J3045" i="1"/>
  <c r="P3045" i="1" s="1"/>
  <c r="J3046" i="1"/>
  <c r="P3046" i="1" s="1"/>
  <c r="J3047" i="1"/>
  <c r="P3047" i="1" s="1"/>
  <c r="J3048" i="1"/>
  <c r="P3048" i="1" s="1"/>
  <c r="J3049" i="1"/>
  <c r="P3049" i="1" s="1"/>
  <c r="L2996" i="1"/>
  <c r="R2996" i="1" s="1"/>
  <c r="L2997" i="1"/>
  <c r="R2997" i="1" s="1"/>
  <c r="L2998" i="1"/>
  <c r="R2998" i="1" s="1"/>
  <c r="L2999" i="1"/>
  <c r="R2999" i="1" s="1"/>
  <c r="L3000" i="1"/>
  <c r="R3000" i="1" s="1"/>
  <c r="L3001" i="1"/>
  <c r="R3001" i="1" s="1"/>
  <c r="L3002" i="1"/>
  <c r="R3002" i="1" s="1"/>
  <c r="L3003" i="1"/>
  <c r="R3003" i="1" s="1"/>
  <c r="L3004" i="1"/>
  <c r="R3004" i="1" s="1"/>
  <c r="L3005" i="1"/>
  <c r="R3005" i="1" s="1"/>
  <c r="L3006" i="1"/>
  <c r="R3006" i="1" s="1"/>
  <c r="L3007" i="1"/>
  <c r="R3007" i="1" s="1"/>
  <c r="L3008" i="1"/>
  <c r="R3008" i="1" s="1"/>
  <c r="L3009" i="1"/>
  <c r="R3009" i="1" s="1"/>
  <c r="L3010" i="1"/>
  <c r="R3010" i="1" s="1"/>
  <c r="L3011" i="1"/>
  <c r="R3011" i="1" s="1"/>
  <c r="L3012" i="1"/>
  <c r="R3012" i="1" s="1"/>
  <c r="L3013" i="1"/>
  <c r="R3013" i="1" s="1"/>
  <c r="L3014" i="1"/>
  <c r="R3014" i="1" s="1"/>
  <c r="L3015" i="1"/>
  <c r="R3015" i="1" s="1"/>
  <c r="L3016" i="1"/>
  <c r="R3016" i="1" s="1"/>
  <c r="L3017" i="1"/>
  <c r="R3017" i="1" s="1"/>
  <c r="L3018" i="1"/>
  <c r="R3018" i="1" s="1"/>
  <c r="L3019" i="1"/>
  <c r="R3019" i="1" s="1"/>
  <c r="L3020" i="1"/>
  <c r="R3020" i="1" s="1"/>
  <c r="L3021" i="1"/>
  <c r="R3021" i="1" s="1"/>
  <c r="L3022" i="1"/>
  <c r="R3022" i="1" s="1"/>
  <c r="K2996" i="1"/>
  <c r="Q2996" i="1" s="1"/>
  <c r="K2997" i="1"/>
  <c r="Q2997" i="1" s="1"/>
  <c r="K2998" i="1"/>
  <c r="Q2998" i="1" s="1"/>
  <c r="K2999" i="1"/>
  <c r="Q2999" i="1" s="1"/>
  <c r="K3000" i="1"/>
  <c r="Q3000" i="1" s="1"/>
  <c r="K3001" i="1"/>
  <c r="Q3001" i="1" s="1"/>
  <c r="K3002" i="1"/>
  <c r="Q3002" i="1" s="1"/>
  <c r="K3003" i="1"/>
  <c r="Q3003" i="1" s="1"/>
  <c r="K3004" i="1"/>
  <c r="Q3004" i="1" s="1"/>
  <c r="K3005" i="1"/>
  <c r="Q3005" i="1" s="1"/>
  <c r="K3006" i="1"/>
  <c r="Q3006" i="1" s="1"/>
  <c r="K3007" i="1"/>
  <c r="Q3007" i="1" s="1"/>
  <c r="K3008" i="1"/>
  <c r="Q3008" i="1" s="1"/>
  <c r="K3009" i="1"/>
  <c r="Q3009" i="1" s="1"/>
  <c r="K3010" i="1"/>
  <c r="Q3010" i="1" s="1"/>
  <c r="K3011" i="1"/>
  <c r="Q3011" i="1" s="1"/>
  <c r="K3012" i="1"/>
  <c r="Q3012" i="1" s="1"/>
  <c r="K3013" i="1"/>
  <c r="Q3013" i="1" s="1"/>
  <c r="K3014" i="1"/>
  <c r="Q3014" i="1" s="1"/>
  <c r="K3015" i="1"/>
  <c r="Q3015" i="1" s="1"/>
  <c r="K3016" i="1"/>
  <c r="Q3016" i="1" s="1"/>
  <c r="K3017" i="1"/>
  <c r="Q3017" i="1" s="1"/>
  <c r="K3018" i="1"/>
  <c r="Q3018" i="1" s="1"/>
  <c r="K3019" i="1"/>
  <c r="Q3019" i="1" s="1"/>
  <c r="K3020" i="1"/>
  <c r="Q3020" i="1" s="1"/>
  <c r="K3021" i="1"/>
  <c r="Q3021" i="1" s="1"/>
  <c r="K3022" i="1"/>
  <c r="Q3022" i="1" s="1"/>
  <c r="J2996" i="1"/>
  <c r="P2996" i="1" s="1"/>
  <c r="J2997" i="1"/>
  <c r="P2997" i="1" s="1"/>
  <c r="J2998" i="1"/>
  <c r="P2998" i="1" s="1"/>
  <c r="J2999" i="1"/>
  <c r="P2999" i="1" s="1"/>
  <c r="J3000" i="1"/>
  <c r="P3000" i="1" s="1"/>
  <c r="J3001" i="1"/>
  <c r="P3001" i="1" s="1"/>
  <c r="J3002" i="1"/>
  <c r="P3002" i="1" s="1"/>
  <c r="J3003" i="1"/>
  <c r="P3003" i="1" s="1"/>
  <c r="J3004" i="1"/>
  <c r="P3004" i="1" s="1"/>
  <c r="J3005" i="1"/>
  <c r="P3005" i="1" s="1"/>
  <c r="J3006" i="1"/>
  <c r="P3006" i="1" s="1"/>
  <c r="J3007" i="1"/>
  <c r="P3007" i="1" s="1"/>
  <c r="J3008" i="1"/>
  <c r="P3008" i="1" s="1"/>
  <c r="J3009" i="1"/>
  <c r="P3009" i="1" s="1"/>
  <c r="J3010" i="1"/>
  <c r="P3010" i="1" s="1"/>
  <c r="J3011" i="1"/>
  <c r="P3011" i="1" s="1"/>
  <c r="J3012" i="1"/>
  <c r="P3012" i="1" s="1"/>
  <c r="J3013" i="1"/>
  <c r="P3013" i="1" s="1"/>
  <c r="J3014" i="1"/>
  <c r="P3014" i="1" s="1"/>
  <c r="J3015" i="1"/>
  <c r="P3015" i="1" s="1"/>
  <c r="J3016" i="1"/>
  <c r="P3016" i="1" s="1"/>
  <c r="J3017" i="1"/>
  <c r="P3017" i="1" s="1"/>
  <c r="J3018" i="1"/>
  <c r="P3018" i="1" s="1"/>
  <c r="J3019" i="1"/>
  <c r="P3019" i="1" s="1"/>
  <c r="J3020" i="1"/>
  <c r="P3020" i="1" s="1"/>
  <c r="J3021" i="1"/>
  <c r="P3021" i="1" s="1"/>
  <c r="J3022" i="1"/>
  <c r="P3022" i="1" s="1"/>
  <c r="L2989" i="1"/>
  <c r="R2989" i="1" s="1"/>
  <c r="K2989" i="1"/>
  <c r="Q2989" i="1" s="1"/>
  <c r="J2989" i="1"/>
  <c r="P2989" i="1" s="1"/>
  <c r="L2941" i="1"/>
  <c r="R2941" i="1" s="1"/>
  <c r="L2942" i="1"/>
  <c r="R2942" i="1" s="1"/>
  <c r="L2943" i="1"/>
  <c r="R2943" i="1" s="1"/>
  <c r="L2944" i="1"/>
  <c r="R2944" i="1" s="1"/>
  <c r="L2945" i="1"/>
  <c r="R2945" i="1" s="1"/>
  <c r="L2946" i="1"/>
  <c r="R2946" i="1" s="1"/>
  <c r="L2951" i="1"/>
  <c r="R2951" i="1" s="1"/>
  <c r="L2952" i="1"/>
  <c r="R2952" i="1" s="1"/>
  <c r="L2953" i="1"/>
  <c r="R2953" i="1" s="1"/>
  <c r="L2962" i="1"/>
  <c r="R2962" i="1" s="1"/>
  <c r="L2963" i="1"/>
  <c r="R2963" i="1" s="1"/>
  <c r="L2964" i="1"/>
  <c r="R2964" i="1" s="1"/>
  <c r="L2965" i="1"/>
  <c r="R2965" i="1" s="1"/>
  <c r="L2966" i="1"/>
  <c r="R2966" i="1" s="1"/>
  <c r="L2967" i="1"/>
  <c r="R2967" i="1" s="1"/>
  <c r="L2968" i="1"/>
  <c r="R2968" i="1" s="1"/>
  <c r="K2941" i="1"/>
  <c r="Q2941" i="1" s="1"/>
  <c r="K2942" i="1"/>
  <c r="Q2942" i="1" s="1"/>
  <c r="K2943" i="1"/>
  <c r="Q2943" i="1" s="1"/>
  <c r="K2944" i="1"/>
  <c r="Q2944" i="1" s="1"/>
  <c r="K2945" i="1"/>
  <c r="Q2945" i="1" s="1"/>
  <c r="K2946" i="1"/>
  <c r="Q2946" i="1" s="1"/>
  <c r="K2951" i="1"/>
  <c r="Q2951" i="1" s="1"/>
  <c r="K2952" i="1"/>
  <c r="Q2952" i="1" s="1"/>
  <c r="K2953" i="1"/>
  <c r="Q2953" i="1" s="1"/>
  <c r="K2962" i="1"/>
  <c r="Q2962" i="1" s="1"/>
  <c r="K2963" i="1"/>
  <c r="Q2963" i="1" s="1"/>
  <c r="K2964" i="1"/>
  <c r="Q2964" i="1" s="1"/>
  <c r="K2965" i="1"/>
  <c r="Q2965" i="1" s="1"/>
  <c r="K2966" i="1"/>
  <c r="Q2966" i="1" s="1"/>
  <c r="K2967" i="1"/>
  <c r="Q2967" i="1" s="1"/>
  <c r="K2968" i="1"/>
  <c r="Q2968" i="1" s="1"/>
  <c r="J2941" i="1"/>
  <c r="P2941" i="1" s="1"/>
  <c r="J2942" i="1"/>
  <c r="P2942" i="1" s="1"/>
  <c r="J2943" i="1"/>
  <c r="P2943" i="1" s="1"/>
  <c r="J2944" i="1"/>
  <c r="P2944" i="1" s="1"/>
  <c r="J2945" i="1"/>
  <c r="P2945" i="1" s="1"/>
  <c r="J2946" i="1"/>
  <c r="P2946" i="1" s="1"/>
  <c r="J2951" i="1"/>
  <c r="P2951" i="1" s="1"/>
  <c r="J2952" i="1"/>
  <c r="P2952" i="1" s="1"/>
  <c r="J2953" i="1"/>
  <c r="P2953" i="1" s="1"/>
  <c r="J2962" i="1"/>
  <c r="P2962" i="1" s="1"/>
  <c r="J2963" i="1"/>
  <c r="P2963" i="1" s="1"/>
  <c r="J2964" i="1"/>
  <c r="P2964" i="1" s="1"/>
  <c r="J2965" i="1"/>
  <c r="P2965" i="1" s="1"/>
  <c r="J2966" i="1"/>
  <c r="P2966" i="1" s="1"/>
  <c r="J2967" i="1"/>
  <c r="P2967" i="1" s="1"/>
  <c r="J2968" i="1"/>
  <c r="P2968" i="1" s="1"/>
  <c r="L2857" i="1"/>
  <c r="R2857" i="1" s="1"/>
  <c r="L2863" i="1"/>
  <c r="R2863" i="1" s="1"/>
  <c r="L2864" i="1"/>
  <c r="R2864" i="1" s="1"/>
  <c r="L2865" i="1"/>
  <c r="R2865" i="1" s="1"/>
  <c r="L2866" i="1"/>
  <c r="R2866" i="1" s="1"/>
  <c r="L2867" i="1"/>
  <c r="R2867" i="1" s="1"/>
  <c r="L2869" i="1"/>
  <c r="R2869" i="1" s="1"/>
  <c r="L2871" i="1"/>
  <c r="R2871" i="1" s="1"/>
  <c r="L2873" i="1"/>
  <c r="R2873" i="1" s="1"/>
  <c r="L2875" i="1"/>
  <c r="R2875" i="1" s="1"/>
  <c r="L2876" i="1"/>
  <c r="R2876" i="1" s="1"/>
  <c r="L2877" i="1"/>
  <c r="R2877" i="1" s="1"/>
  <c r="L2879" i="1"/>
  <c r="R2879" i="1" s="1"/>
  <c r="L2880" i="1"/>
  <c r="R2880" i="1" s="1"/>
  <c r="L2886" i="1"/>
  <c r="R2886" i="1" s="1"/>
  <c r="L2889" i="1"/>
  <c r="R2889" i="1" s="1"/>
  <c r="L2890" i="1"/>
  <c r="R2890" i="1" s="1"/>
  <c r="L2891" i="1"/>
  <c r="R2891" i="1" s="1"/>
  <c r="L2892" i="1"/>
  <c r="R2892" i="1" s="1"/>
  <c r="L2893" i="1"/>
  <c r="R2893" i="1" s="1"/>
  <c r="L2894" i="1"/>
  <c r="R2894" i="1" s="1"/>
  <c r="L2900" i="1"/>
  <c r="R2900" i="1" s="1"/>
  <c r="L2902" i="1"/>
  <c r="R2902" i="1" s="1"/>
  <c r="L2903" i="1"/>
  <c r="R2903" i="1" s="1"/>
  <c r="L2904" i="1"/>
  <c r="R2904" i="1" s="1"/>
  <c r="L2905" i="1"/>
  <c r="R2905" i="1" s="1"/>
  <c r="L2906" i="1"/>
  <c r="R2906" i="1" s="1"/>
  <c r="L2912" i="1"/>
  <c r="R2912" i="1" s="1"/>
  <c r="L2913" i="1"/>
  <c r="R2913" i="1" s="1"/>
  <c r="L2915" i="1"/>
  <c r="R2915" i="1" s="1"/>
  <c r="L2916" i="1"/>
  <c r="R2916" i="1" s="1"/>
  <c r="L2917" i="1"/>
  <c r="R2917" i="1" s="1"/>
  <c r="L2918" i="1"/>
  <c r="R2918" i="1" s="1"/>
  <c r="L2919" i="1"/>
  <c r="R2919" i="1" s="1"/>
  <c r="L2920" i="1"/>
  <c r="R2920" i="1" s="1"/>
  <c r="L2921" i="1"/>
  <c r="R2921" i="1" s="1"/>
  <c r="L2922" i="1"/>
  <c r="R2922" i="1" s="1"/>
  <c r="L2924" i="1"/>
  <c r="R2924" i="1" s="1"/>
  <c r="L2925" i="1"/>
  <c r="R2925" i="1" s="1"/>
  <c r="L2927" i="1"/>
  <c r="R2927" i="1" s="1"/>
  <c r="L2928" i="1"/>
  <c r="R2928" i="1" s="1"/>
  <c r="L2929" i="1"/>
  <c r="R2929" i="1" s="1"/>
  <c r="L2930" i="1"/>
  <c r="R2930" i="1" s="1"/>
  <c r="L2931" i="1"/>
  <c r="R2931" i="1" s="1"/>
  <c r="L2932" i="1"/>
  <c r="R2932" i="1" s="1"/>
  <c r="L2933" i="1"/>
  <c r="R2933" i="1" s="1"/>
  <c r="L2934" i="1"/>
  <c r="R2934" i="1" s="1"/>
  <c r="K2857" i="1"/>
  <c r="Q2857" i="1" s="1"/>
  <c r="K2863" i="1"/>
  <c r="Q2863" i="1" s="1"/>
  <c r="K2864" i="1"/>
  <c r="Q2864" i="1" s="1"/>
  <c r="K2865" i="1"/>
  <c r="Q2865" i="1" s="1"/>
  <c r="K2866" i="1"/>
  <c r="Q2866" i="1" s="1"/>
  <c r="K2867" i="1"/>
  <c r="Q2867" i="1" s="1"/>
  <c r="K2869" i="1"/>
  <c r="Q2869" i="1" s="1"/>
  <c r="K2871" i="1"/>
  <c r="Q2871" i="1" s="1"/>
  <c r="K2873" i="1"/>
  <c r="Q2873" i="1" s="1"/>
  <c r="K2875" i="1"/>
  <c r="Q2875" i="1" s="1"/>
  <c r="K2876" i="1"/>
  <c r="Q2876" i="1" s="1"/>
  <c r="K2877" i="1"/>
  <c r="Q2877" i="1" s="1"/>
  <c r="K2879" i="1"/>
  <c r="Q2879" i="1" s="1"/>
  <c r="K2880" i="1"/>
  <c r="Q2880" i="1" s="1"/>
  <c r="K2886" i="1"/>
  <c r="Q2886" i="1" s="1"/>
  <c r="K2889" i="1"/>
  <c r="Q2889" i="1" s="1"/>
  <c r="K2890" i="1"/>
  <c r="Q2890" i="1" s="1"/>
  <c r="K2891" i="1"/>
  <c r="Q2891" i="1" s="1"/>
  <c r="K2892" i="1"/>
  <c r="Q2892" i="1" s="1"/>
  <c r="K2893" i="1"/>
  <c r="Q2893" i="1" s="1"/>
  <c r="K2894" i="1"/>
  <c r="Q2894" i="1" s="1"/>
  <c r="K2900" i="1"/>
  <c r="Q2900" i="1" s="1"/>
  <c r="K2902" i="1"/>
  <c r="Q2902" i="1" s="1"/>
  <c r="K2903" i="1"/>
  <c r="Q2903" i="1" s="1"/>
  <c r="K2904" i="1"/>
  <c r="Q2904" i="1" s="1"/>
  <c r="K2905" i="1"/>
  <c r="Q2905" i="1" s="1"/>
  <c r="K2906" i="1"/>
  <c r="Q2906" i="1" s="1"/>
  <c r="K2912" i="1"/>
  <c r="Q2912" i="1" s="1"/>
  <c r="K2913" i="1"/>
  <c r="Q2913" i="1" s="1"/>
  <c r="K2915" i="1"/>
  <c r="Q2915" i="1" s="1"/>
  <c r="K2916" i="1"/>
  <c r="Q2916" i="1" s="1"/>
  <c r="K2917" i="1"/>
  <c r="Q2917" i="1" s="1"/>
  <c r="K2918" i="1"/>
  <c r="Q2918" i="1" s="1"/>
  <c r="K2919" i="1"/>
  <c r="Q2919" i="1" s="1"/>
  <c r="K2920" i="1"/>
  <c r="Q2920" i="1" s="1"/>
  <c r="K2921" i="1"/>
  <c r="Q2921" i="1" s="1"/>
  <c r="K2922" i="1"/>
  <c r="Q2922" i="1" s="1"/>
  <c r="K2924" i="1"/>
  <c r="Q2924" i="1" s="1"/>
  <c r="K2925" i="1"/>
  <c r="Q2925" i="1" s="1"/>
  <c r="K2927" i="1"/>
  <c r="Q2927" i="1" s="1"/>
  <c r="K2928" i="1"/>
  <c r="Q2928" i="1" s="1"/>
  <c r="K2929" i="1"/>
  <c r="Q2929" i="1" s="1"/>
  <c r="K2930" i="1"/>
  <c r="Q2930" i="1" s="1"/>
  <c r="K2931" i="1"/>
  <c r="Q2931" i="1" s="1"/>
  <c r="K2932" i="1"/>
  <c r="Q2932" i="1" s="1"/>
  <c r="K2933" i="1"/>
  <c r="Q2933" i="1" s="1"/>
  <c r="K2934" i="1"/>
  <c r="Q2934" i="1" s="1"/>
  <c r="J2857" i="1"/>
  <c r="P2857" i="1" s="1"/>
  <c r="J2863" i="1"/>
  <c r="P2863" i="1" s="1"/>
  <c r="J2864" i="1"/>
  <c r="P2864" i="1" s="1"/>
  <c r="J2865" i="1"/>
  <c r="P2865" i="1" s="1"/>
  <c r="J2866" i="1"/>
  <c r="P2866" i="1" s="1"/>
  <c r="J2867" i="1"/>
  <c r="P2867" i="1" s="1"/>
  <c r="J2869" i="1"/>
  <c r="P2869" i="1" s="1"/>
  <c r="J2871" i="1"/>
  <c r="P2871" i="1" s="1"/>
  <c r="J2873" i="1"/>
  <c r="P2873" i="1" s="1"/>
  <c r="J2875" i="1"/>
  <c r="P2875" i="1" s="1"/>
  <c r="J2876" i="1"/>
  <c r="P2876" i="1" s="1"/>
  <c r="J2877" i="1"/>
  <c r="P2877" i="1" s="1"/>
  <c r="J2879" i="1"/>
  <c r="P2879" i="1" s="1"/>
  <c r="J2880" i="1"/>
  <c r="P2880" i="1" s="1"/>
  <c r="J2886" i="1"/>
  <c r="P2886" i="1" s="1"/>
  <c r="J2889" i="1"/>
  <c r="P2889" i="1" s="1"/>
  <c r="J2890" i="1"/>
  <c r="P2890" i="1" s="1"/>
  <c r="J2891" i="1"/>
  <c r="P2891" i="1" s="1"/>
  <c r="J2892" i="1"/>
  <c r="P2892" i="1" s="1"/>
  <c r="J2893" i="1"/>
  <c r="P2893" i="1" s="1"/>
  <c r="J2894" i="1"/>
  <c r="P2894" i="1" s="1"/>
  <c r="J2900" i="1"/>
  <c r="P2900" i="1" s="1"/>
  <c r="J2902" i="1"/>
  <c r="P2902" i="1" s="1"/>
  <c r="J2903" i="1"/>
  <c r="P2903" i="1" s="1"/>
  <c r="J2904" i="1"/>
  <c r="P2904" i="1" s="1"/>
  <c r="J2905" i="1"/>
  <c r="P2905" i="1" s="1"/>
  <c r="J2906" i="1"/>
  <c r="P2906" i="1" s="1"/>
  <c r="J2912" i="1"/>
  <c r="P2912" i="1" s="1"/>
  <c r="J2913" i="1"/>
  <c r="P2913" i="1" s="1"/>
  <c r="J2915" i="1"/>
  <c r="P2915" i="1" s="1"/>
  <c r="J2916" i="1"/>
  <c r="P2916" i="1" s="1"/>
  <c r="J2917" i="1"/>
  <c r="P2917" i="1" s="1"/>
  <c r="J2918" i="1"/>
  <c r="P2918" i="1" s="1"/>
  <c r="J2919" i="1"/>
  <c r="P2919" i="1" s="1"/>
  <c r="J2920" i="1"/>
  <c r="P2920" i="1" s="1"/>
  <c r="J2921" i="1"/>
  <c r="P2921" i="1" s="1"/>
  <c r="J2922" i="1"/>
  <c r="P2922" i="1" s="1"/>
  <c r="J2924" i="1"/>
  <c r="P2924" i="1" s="1"/>
  <c r="J2925" i="1"/>
  <c r="P2925" i="1" s="1"/>
  <c r="J2927" i="1"/>
  <c r="P2927" i="1" s="1"/>
  <c r="J2928" i="1"/>
  <c r="P2928" i="1" s="1"/>
  <c r="J2929" i="1"/>
  <c r="P2929" i="1" s="1"/>
  <c r="J2930" i="1"/>
  <c r="P2930" i="1" s="1"/>
  <c r="J2931" i="1"/>
  <c r="P2931" i="1" s="1"/>
  <c r="J2932" i="1"/>
  <c r="P2932" i="1" s="1"/>
  <c r="J2933" i="1"/>
  <c r="P2933" i="1" s="1"/>
  <c r="J2934" i="1"/>
  <c r="P2934" i="1" s="1"/>
  <c r="L2659" i="1"/>
  <c r="R2659" i="1" s="1"/>
  <c r="L2667" i="1"/>
  <c r="R2667" i="1" s="1"/>
  <c r="L2668" i="1"/>
  <c r="R2668" i="1" s="1"/>
  <c r="L2669" i="1"/>
  <c r="R2669" i="1" s="1"/>
  <c r="L2674" i="1"/>
  <c r="R2674" i="1" s="1"/>
  <c r="L2676" i="1"/>
  <c r="R2676" i="1" s="1"/>
  <c r="L2681" i="1"/>
  <c r="R2681" i="1" s="1"/>
  <c r="L2704" i="1"/>
  <c r="R2704" i="1" s="1"/>
  <c r="L2705" i="1"/>
  <c r="R2705" i="1" s="1"/>
  <c r="L2707" i="1"/>
  <c r="R2707" i="1" s="1"/>
  <c r="L2710" i="1"/>
  <c r="R2710" i="1" s="1"/>
  <c r="L2712" i="1"/>
  <c r="R2712" i="1" s="1"/>
  <c r="K2659" i="1"/>
  <c r="Q2659" i="1" s="1"/>
  <c r="K2667" i="1"/>
  <c r="Q2667" i="1" s="1"/>
  <c r="K2668" i="1"/>
  <c r="Q2668" i="1" s="1"/>
  <c r="K2669" i="1"/>
  <c r="Q2669" i="1" s="1"/>
  <c r="K2674" i="1"/>
  <c r="Q2674" i="1" s="1"/>
  <c r="K2676" i="1"/>
  <c r="Q2676" i="1" s="1"/>
  <c r="K2681" i="1"/>
  <c r="Q2681" i="1" s="1"/>
  <c r="K2704" i="1"/>
  <c r="Q2704" i="1" s="1"/>
  <c r="K2705" i="1"/>
  <c r="Q2705" i="1" s="1"/>
  <c r="K2707" i="1"/>
  <c r="Q2707" i="1" s="1"/>
  <c r="K2710" i="1"/>
  <c r="Q2710" i="1" s="1"/>
  <c r="K2712" i="1"/>
  <c r="Q2712" i="1" s="1"/>
  <c r="J2659" i="1"/>
  <c r="P2659" i="1" s="1"/>
  <c r="J2667" i="1"/>
  <c r="P2667" i="1" s="1"/>
  <c r="J2668" i="1"/>
  <c r="P2668" i="1" s="1"/>
  <c r="J2669" i="1"/>
  <c r="P2669" i="1" s="1"/>
  <c r="J2674" i="1"/>
  <c r="P2674" i="1" s="1"/>
  <c r="J2676" i="1"/>
  <c r="P2676" i="1" s="1"/>
  <c r="J2681" i="1"/>
  <c r="P2681" i="1" s="1"/>
  <c r="J2704" i="1"/>
  <c r="P2704" i="1" s="1"/>
  <c r="J2705" i="1"/>
  <c r="P2705" i="1" s="1"/>
  <c r="J2707" i="1"/>
  <c r="P2707" i="1" s="1"/>
  <c r="J2710" i="1"/>
  <c r="P2710" i="1" s="1"/>
  <c r="J2712" i="1"/>
  <c r="P2712" i="1" s="1"/>
  <c r="L2544" i="1"/>
  <c r="R2544" i="1" s="1"/>
  <c r="L2545" i="1"/>
  <c r="R2545" i="1" s="1"/>
  <c r="L2551" i="1"/>
  <c r="R2551" i="1" s="1"/>
  <c r="L2552" i="1"/>
  <c r="R2552" i="1" s="1"/>
  <c r="L2553" i="1"/>
  <c r="R2553" i="1" s="1"/>
  <c r="L2554" i="1"/>
  <c r="R2554" i="1" s="1"/>
  <c r="L2555" i="1"/>
  <c r="R2555" i="1" s="1"/>
  <c r="L2559" i="1"/>
  <c r="R2559" i="1" s="1"/>
  <c r="L2561" i="1"/>
  <c r="R2561" i="1" s="1"/>
  <c r="L2562" i="1"/>
  <c r="R2562" i="1" s="1"/>
  <c r="L2564" i="1"/>
  <c r="R2564" i="1" s="1"/>
  <c r="L2565" i="1"/>
  <c r="R2565" i="1" s="1"/>
  <c r="L2566" i="1"/>
  <c r="R2566" i="1" s="1"/>
  <c r="L2567" i="1"/>
  <c r="R2567" i="1" s="1"/>
  <c r="L2568" i="1"/>
  <c r="R2568" i="1" s="1"/>
  <c r="L2573" i="1"/>
  <c r="R2573" i="1" s="1"/>
  <c r="L2574" i="1"/>
  <c r="R2574" i="1" s="1"/>
  <c r="L2575" i="1"/>
  <c r="R2575" i="1" s="1"/>
  <c r="L2576" i="1"/>
  <c r="R2576" i="1" s="1"/>
  <c r="L2578" i="1"/>
  <c r="R2578" i="1" s="1"/>
  <c r="L2579" i="1"/>
  <c r="R2579" i="1" s="1"/>
  <c r="L2580" i="1"/>
  <c r="R2580" i="1" s="1"/>
  <c r="L2581" i="1"/>
  <c r="R2581" i="1" s="1"/>
  <c r="L2582" i="1"/>
  <c r="R2582" i="1" s="1"/>
  <c r="L2583" i="1"/>
  <c r="R2583" i="1" s="1"/>
  <c r="L2584" i="1"/>
  <c r="R2584" i="1" s="1"/>
  <c r="L2585" i="1"/>
  <c r="R2585" i="1" s="1"/>
  <c r="L2586" i="1"/>
  <c r="R2586" i="1" s="1"/>
  <c r="L2592" i="1"/>
  <c r="R2592" i="1" s="1"/>
  <c r="L2594" i="1"/>
  <c r="R2594" i="1" s="1"/>
  <c r="L2595" i="1"/>
  <c r="R2595" i="1" s="1"/>
  <c r="L2596" i="1"/>
  <c r="R2596" i="1" s="1"/>
  <c r="L2597" i="1"/>
  <c r="R2597" i="1" s="1"/>
  <c r="L2598" i="1"/>
  <c r="R2598" i="1" s="1"/>
  <c r="L2599" i="1"/>
  <c r="R2599" i="1" s="1"/>
  <c r="L2600" i="1"/>
  <c r="R2600" i="1" s="1"/>
  <c r="L2601" i="1"/>
  <c r="R2601" i="1" s="1"/>
  <c r="L2602" i="1"/>
  <c r="R2602" i="1" s="1"/>
  <c r="L2603" i="1"/>
  <c r="R2603" i="1" s="1"/>
  <c r="L2604" i="1"/>
  <c r="R2604" i="1" s="1"/>
  <c r="L2605" i="1"/>
  <c r="R2605" i="1" s="1"/>
  <c r="L2606" i="1"/>
  <c r="R2606" i="1" s="1"/>
  <c r="L2607" i="1"/>
  <c r="R2607" i="1" s="1"/>
  <c r="L2609" i="1"/>
  <c r="R2609" i="1" s="1"/>
  <c r="L2610" i="1"/>
  <c r="R2610" i="1" s="1"/>
  <c r="L2611" i="1"/>
  <c r="R2611" i="1" s="1"/>
  <c r="L2614" i="1"/>
  <c r="R2614" i="1" s="1"/>
  <c r="L2623" i="1"/>
  <c r="R2623" i="1" s="1"/>
  <c r="L2624" i="1"/>
  <c r="R2624" i="1" s="1"/>
  <c r="L2628" i="1"/>
  <c r="R2628" i="1" s="1"/>
  <c r="L2637" i="1"/>
  <c r="R2637" i="1" s="1"/>
  <c r="L2638" i="1"/>
  <c r="R2638" i="1" s="1"/>
  <c r="L2639" i="1"/>
  <c r="R2639" i="1" s="1"/>
  <c r="L2640" i="1"/>
  <c r="R2640" i="1" s="1"/>
  <c r="L2641" i="1"/>
  <c r="R2641" i="1" s="1"/>
  <c r="L2645" i="1"/>
  <c r="R2645" i="1" s="1"/>
  <c r="L2647" i="1"/>
  <c r="R2647" i="1" s="1"/>
  <c r="L2650" i="1"/>
  <c r="R2650" i="1" s="1"/>
  <c r="L2651" i="1"/>
  <c r="R2651" i="1" s="1"/>
  <c r="L2652" i="1"/>
  <c r="R2652" i="1" s="1"/>
  <c r="L2654" i="1"/>
  <c r="R2654" i="1" s="1"/>
  <c r="L2655" i="1"/>
  <c r="R2655" i="1" s="1"/>
  <c r="K2544" i="1"/>
  <c r="Q2544" i="1" s="1"/>
  <c r="K2545" i="1"/>
  <c r="Q2545" i="1" s="1"/>
  <c r="K2551" i="1"/>
  <c r="Q2551" i="1" s="1"/>
  <c r="K2552" i="1"/>
  <c r="Q2552" i="1" s="1"/>
  <c r="K2553" i="1"/>
  <c r="Q2553" i="1" s="1"/>
  <c r="K2554" i="1"/>
  <c r="Q2554" i="1" s="1"/>
  <c r="K2555" i="1"/>
  <c r="Q2555" i="1" s="1"/>
  <c r="K2559" i="1"/>
  <c r="Q2559" i="1" s="1"/>
  <c r="K2561" i="1"/>
  <c r="Q2561" i="1" s="1"/>
  <c r="K2562" i="1"/>
  <c r="Q2562" i="1" s="1"/>
  <c r="K2564" i="1"/>
  <c r="Q2564" i="1" s="1"/>
  <c r="K2565" i="1"/>
  <c r="Q2565" i="1" s="1"/>
  <c r="K2566" i="1"/>
  <c r="Q2566" i="1" s="1"/>
  <c r="K2567" i="1"/>
  <c r="Q2567" i="1" s="1"/>
  <c r="K2568" i="1"/>
  <c r="Q2568" i="1" s="1"/>
  <c r="K2573" i="1"/>
  <c r="Q2573" i="1" s="1"/>
  <c r="K2574" i="1"/>
  <c r="Q2574" i="1" s="1"/>
  <c r="K2575" i="1"/>
  <c r="Q2575" i="1" s="1"/>
  <c r="K2576" i="1"/>
  <c r="Q2576" i="1" s="1"/>
  <c r="K2578" i="1"/>
  <c r="Q2578" i="1" s="1"/>
  <c r="K2579" i="1"/>
  <c r="Q2579" i="1" s="1"/>
  <c r="K2580" i="1"/>
  <c r="Q2580" i="1" s="1"/>
  <c r="K2581" i="1"/>
  <c r="Q2581" i="1" s="1"/>
  <c r="K2582" i="1"/>
  <c r="Q2582" i="1" s="1"/>
  <c r="K2583" i="1"/>
  <c r="Q2583" i="1" s="1"/>
  <c r="K2584" i="1"/>
  <c r="Q2584" i="1" s="1"/>
  <c r="K2585" i="1"/>
  <c r="Q2585" i="1" s="1"/>
  <c r="K2586" i="1"/>
  <c r="Q2586" i="1" s="1"/>
  <c r="K2592" i="1"/>
  <c r="Q2592" i="1" s="1"/>
  <c r="K2594" i="1"/>
  <c r="Q2594" i="1" s="1"/>
  <c r="K2595" i="1"/>
  <c r="Q2595" i="1" s="1"/>
  <c r="K2596" i="1"/>
  <c r="Q2596" i="1" s="1"/>
  <c r="K2597" i="1"/>
  <c r="Q2597" i="1" s="1"/>
  <c r="K2598" i="1"/>
  <c r="Q2598" i="1" s="1"/>
  <c r="K2599" i="1"/>
  <c r="Q2599" i="1" s="1"/>
  <c r="K2600" i="1"/>
  <c r="Q2600" i="1" s="1"/>
  <c r="K2601" i="1"/>
  <c r="Q2601" i="1" s="1"/>
  <c r="K2602" i="1"/>
  <c r="Q2602" i="1" s="1"/>
  <c r="K2603" i="1"/>
  <c r="Q2603" i="1" s="1"/>
  <c r="K2604" i="1"/>
  <c r="Q2604" i="1" s="1"/>
  <c r="K2605" i="1"/>
  <c r="Q2605" i="1" s="1"/>
  <c r="K2606" i="1"/>
  <c r="Q2606" i="1" s="1"/>
  <c r="K2607" i="1"/>
  <c r="Q2607" i="1" s="1"/>
  <c r="K2609" i="1"/>
  <c r="Q2609" i="1" s="1"/>
  <c r="K2610" i="1"/>
  <c r="Q2610" i="1" s="1"/>
  <c r="K2611" i="1"/>
  <c r="Q2611" i="1" s="1"/>
  <c r="K2614" i="1"/>
  <c r="Q2614" i="1" s="1"/>
  <c r="K2623" i="1"/>
  <c r="Q2623" i="1" s="1"/>
  <c r="K2624" i="1"/>
  <c r="Q2624" i="1" s="1"/>
  <c r="K2628" i="1"/>
  <c r="Q2628" i="1" s="1"/>
  <c r="K2637" i="1"/>
  <c r="Q2637" i="1" s="1"/>
  <c r="K2638" i="1"/>
  <c r="Q2638" i="1" s="1"/>
  <c r="K2639" i="1"/>
  <c r="Q2639" i="1" s="1"/>
  <c r="K2640" i="1"/>
  <c r="Q2640" i="1" s="1"/>
  <c r="K2641" i="1"/>
  <c r="Q2641" i="1" s="1"/>
  <c r="K2645" i="1"/>
  <c r="Q2645" i="1" s="1"/>
  <c r="K2647" i="1"/>
  <c r="Q2647" i="1" s="1"/>
  <c r="K2650" i="1"/>
  <c r="Q2650" i="1" s="1"/>
  <c r="K2651" i="1"/>
  <c r="Q2651" i="1" s="1"/>
  <c r="K2652" i="1"/>
  <c r="Q2652" i="1" s="1"/>
  <c r="K2654" i="1"/>
  <c r="Q2654" i="1" s="1"/>
  <c r="K2655" i="1"/>
  <c r="Q2655" i="1" s="1"/>
  <c r="J2544" i="1"/>
  <c r="P2544" i="1" s="1"/>
  <c r="J2545" i="1"/>
  <c r="P2545" i="1" s="1"/>
  <c r="J2551" i="1"/>
  <c r="P2551" i="1" s="1"/>
  <c r="J2552" i="1"/>
  <c r="P2552" i="1" s="1"/>
  <c r="J2553" i="1"/>
  <c r="P2553" i="1" s="1"/>
  <c r="J2554" i="1"/>
  <c r="P2554" i="1" s="1"/>
  <c r="J2555" i="1"/>
  <c r="P2555" i="1" s="1"/>
  <c r="J2559" i="1"/>
  <c r="P2559" i="1" s="1"/>
  <c r="J2561" i="1"/>
  <c r="P2561" i="1" s="1"/>
  <c r="J2562" i="1"/>
  <c r="P2562" i="1" s="1"/>
  <c r="J2564" i="1"/>
  <c r="P2564" i="1" s="1"/>
  <c r="J2565" i="1"/>
  <c r="P2565" i="1" s="1"/>
  <c r="J2566" i="1"/>
  <c r="P2566" i="1" s="1"/>
  <c r="J2567" i="1"/>
  <c r="P2567" i="1" s="1"/>
  <c r="J2568" i="1"/>
  <c r="P2568" i="1" s="1"/>
  <c r="J2573" i="1"/>
  <c r="P2573" i="1" s="1"/>
  <c r="J2574" i="1"/>
  <c r="P2574" i="1" s="1"/>
  <c r="J2575" i="1"/>
  <c r="P2575" i="1" s="1"/>
  <c r="J2576" i="1"/>
  <c r="P2576" i="1" s="1"/>
  <c r="J2578" i="1"/>
  <c r="P2578" i="1" s="1"/>
  <c r="J2579" i="1"/>
  <c r="P2579" i="1" s="1"/>
  <c r="J2580" i="1"/>
  <c r="P2580" i="1" s="1"/>
  <c r="J2581" i="1"/>
  <c r="P2581" i="1" s="1"/>
  <c r="J2582" i="1"/>
  <c r="P2582" i="1" s="1"/>
  <c r="J2583" i="1"/>
  <c r="P2583" i="1" s="1"/>
  <c r="J2584" i="1"/>
  <c r="P2584" i="1" s="1"/>
  <c r="J2585" i="1"/>
  <c r="P2585" i="1" s="1"/>
  <c r="J2586" i="1"/>
  <c r="P2586" i="1" s="1"/>
  <c r="J2592" i="1"/>
  <c r="P2592" i="1" s="1"/>
  <c r="J2594" i="1"/>
  <c r="P2594" i="1" s="1"/>
  <c r="J2595" i="1"/>
  <c r="P2595" i="1" s="1"/>
  <c r="J2596" i="1"/>
  <c r="P2596" i="1" s="1"/>
  <c r="J2597" i="1"/>
  <c r="P2597" i="1" s="1"/>
  <c r="J2598" i="1"/>
  <c r="P2598" i="1" s="1"/>
  <c r="J2599" i="1"/>
  <c r="P2599" i="1" s="1"/>
  <c r="J2600" i="1"/>
  <c r="P2600" i="1" s="1"/>
  <c r="J2601" i="1"/>
  <c r="P2601" i="1" s="1"/>
  <c r="J2602" i="1"/>
  <c r="P2602" i="1" s="1"/>
  <c r="J2603" i="1"/>
  <c r="P2603" i="1" s="1"/>
  <c r="J2604" i="1"/>
  <c r="P2604" i="1" s="1"/>
  <c r="J2605" i="1"/>
  <c r="P2605" i="1" s="1"/>
  <c r="J2606" i="1"/>
  <c r="P2606" i="1" s="1"/>
  <c r="J2607" i="1"/>
  <c r="P2607" i="1" s="1"/>
  <c r="J2609" i="1"/>
  <c r="P2609" i="1" s="1"/>
  <c r="J2610" i="1"/>
  <c r="P2610" i="1" s="1"/>
  <c r="J2611" i="1"/>
  <c r="P2611" i="1" s="1"/>
  <c r="J2614" i="1"/>
  <c r="P2614" i="1" s="1"/>
  <c r="J2623" i="1"/>
  <c r="P2623" i="1" s="1"/>
  <c r="J2624" i="1"/>
  <c r="P2624" i="1" s="1"/>
  <c r="J2628" i="1"/>
  <c r="P2628" i="1" s="1"/>
  <c r="J2637" i="1"/>
  <c r="P2637" i="1" s="1"/>
  <c r="J2638" i="1"/>
  <c r="P2638" i="1" s="1"/>
  <c r="J2639" i="1"/>
  <c r="P2639" i="1" s="1"/>
  <c r="J2640" i="1"/>
  <c r="P2640" i="1" s="1"/>
  <c r="J2641" i="1"/>
  <c r="P2641" i="1" s="1"/>
  <c r="J2645" i="1"/>
  <c r="P2645" i="1" s="1"/>
  <c r="J2647" i="1"/>
  <c r="P2647" i="1" s="1"/>
  <c r="J2650" i="1"/>
  <c r="P2650" i="1" s="1"/>
  <c r="J2651" i="1"/>
  <c r="P2651" i="1" s="1"/>
  <c r="J2652" i="1"/>
  <c r="P2652" i="1" s="1"/>
  <c r="J2654" i="1"/>
  <c r="P2654" i="1" s="1"/>
  <c r="J2655" i="1"/>
  <c r="P2655" i="1" s="1"/>
  <c r="L2505" i="1"/>
  <c r="R2505" i="1" s="1"/>
  <c r="L2506" i="1"/>
  <c r="R2506" i="1" s="1"/>
  <c r="L2508" i="1"/>
  <c r="R2508" i="1" s="1"/>
  <c r="L2513" i="1"/>
  <c r="R2513" i="1" s="1"/>
  <c r="L2514" i="1"/>
  <c r="R2514" i="1" s="1"/>
  <c r="L2515" i="1"/>
  <c r="R2515" i="1" s="1"/>
  <c r="L2521" i="1"/>
  <c r="R2521" i="1" s="1"/>
  <c r="L2525" i="1"/>
  <c r="R2525" i="1" s="1"/>
  <c r="L2526" i="1"/>
  <c r="R2526" i="1" s="1"/>
  <c r="L2527" i="1"/>
  <c r="R2527" i="1" s="1"/>
  <c r="L2528" i="1"/>
  <c r="R2528" i="1" s="1"/>
  <c r="L2529" i="1"/>
  <c r="R2529" i="1" s="1"/>
  <c r="L2530" i="1"/>
  <c r="R2530" i="1" s="1"/>
  <c r="L2531" i="1"/>
  <c r="R2531" i="1" s="1"/>
  <c r="L2532" i="1"/>
  <c r="R2532" i="1" s="1"/>
  <c r="K2505" i="1"/>
  <c r="Q2505" i="1" s="1"/>
  <c r="K2506" i="1"/>
  <c r="Q2506" i="1" s="1"/>
  <c r="K2508" i="1"/>
  <c r="Q2508" i="1" s="1"/>
  <c r="K2513" i="1"/>
  <c r="Q2513" i="1" s="1"/>
  <c r="K2514" i="1"/>
  <c r="Q2514" i="1" s="1"/>
  <c r="K2515" i="1"/>
  <c r="Q2515" i="1" s="1"/>
  <c r="K2521" i="1"/>
  <c r="Q2521" i="1" s="1"/>
  <c r="K2525" i="1"/>
  <c r="Q2525" i="1" s="1"/>
  <c r="K2526" i="1"/>
  <c r="Q2526" i="1" s="1"/>
  <c r="K2527" i="1"/>
  <c r="Q2527" i="1" s="1"/>
  <c r="K2528" i="1"/>
  <c r="Q2528" i="1" s="1"/>
  <c r="K2529" i="1"/>
  <c r="Q2529" i="1" s="1"/>
  <c r="K2530" i="1"/>
  <c r="Q2530" i="1" s="1"/>
  <c r="K2531" i="1"/>
  <c r="Q2531" i="1" s="1"/>
  <c r="K2532" i="1"/>
  <c r="Q2532" i="1" s="1"/>
  <c r="J2505" i="1"/>
  <c r="P2505" i="1" s="1"/>
  <c r="J2506" i="1"/>
  <c r="P2506" i="1" s="1"/>
  <c r="J2508" i="1"/>
  <c r="P2508" i="1" s="1"/>
  <c r="J2513" i="1"/>
  <c r="P2513" i="1" s="1"/>
  <c r="J2514" i="1"/>
  <c r="P2514" i="1" s="1"/>
  <c r="J2515" i="1"/>
  <c r="P2515" i="1" s="1"/>
  <c r="J2521" i="1"/>
  <c r="P2521" i="1" s="1"/>
  <c r="J2525" i="1"/>
  <c r="P2525" i="1" s="1"/>
  <c r="J2526" i="1"/>
  <c r="P2526" i="1" s="1"/>
  <c r="J2527" i="1"/>
  <c r="P2527" i="1" s="1"/>
  <c r="J2528" i="1"/>
  <c r="P2528" i="1" s="1"/>
  <c r="J2529" i="1"/>
  <c r="P2529" i="1" s="1"/>
  <c r="J2530" i="1"/>
  <c r="P2530" i="1" s="1"/>
  <c r="J2531" i="1"/>
  <c r="P2531" i="1" s="1"/>
  <c r="J2532" i="1"/>
  <c r="P2532" i="1" s="1"/>
  <c r="L2456" i="1"/>
  <c r="R2456" i="1" s="1"/>
  <c r="L2457" i="1"/>
  <c r="R2457" i="1" s="1"/>
  <c r="L2459" i="1"/>
  <c r="R2459" i="1" s="1"/>
  <c r="L2460" i="1"/>
  <c r="R2460" i="1" s="1"/>
  <c r="L2461" i="1"/>
  <c r="R2461" i="1" s="1"/>
  <c r="L2462" i="1"/>
  <c r="R2462" i="1" s="1"/>
  <c r="L2464" i="1"/>
  <c r="R2464" i="1" s="1"/>
  <c r="L2465" i="1"/>
  <c r="R2465" i="1" s="1"/>
  <c r="L2467" i="1"/>
  <c r="R2467" i="1" s="1"/>
  <c r="L2468" i="1"/>
  <c r="R2468" i="1" s="1"/>
  <c r="L2471" i="1"/>
  <c r="R2471" i="1" s="1"/>
  <c r="L2472" i="1"/>
  <c r="R2472" i="1" s="1"/>
  <c r="L2473" i="1"/>
  <c r="R2473" i="1" s="1"/>
  <c r="L2474" i="1"/>
  <c r="R2474" i="1" s="1"/>
  <c r="L2479" i="1"/>
  <c r="R2479" i="1" s="1"/>
  <c r="L2480" i="1"/>
  <c r="R2480" i="1" s="1"/>
  <c r="L2481" i="1"/>
  <c r="R2481" i="1" s="1"/>
  <c r="L2482" i="1"/>
  <c r="R2482" i="1" s="1"/>
  <c r="L2483" i="1"/>
  <c r="R2483" i="1" s="1"/>
  <c r="L2485" i="1"/>
  <c r="R2485" i="1" s="1"/>
  <c r="L2486" i="1"/>
  <c r="R2486" i="1" s="1"/>
  <c r="L2487" i="1"/>
  <c r="R2487" i="1" s="1"/>
  <c r="L2488" i="1"/>
  <c r="R2488" i="1" s="1"/>
  <c r="L2489" i="1"/>
  <c r="R2489" i="1" s="1"/>
  <c r="L2490" i="1"/>
  <c r="R2490" i="1" s="1"/>
  <c r="L2491" i="1"/>
  <c r="R2491" i="1" s="1"/>
  <c r="L2492" i="1"/>
  <c r="R2492" i="1" s="1"/>
  <c r="L2493" i="1"/>
  <c r="R2493" i="1" s="1"/>
  <c r="L2496" i="1"/>
  <c r="R2496" i="1" s="1"/>
  <c r="K2456" i="1"/>
  <c r="Q2456" i="1" s="1"/>
  <c r="K2457" i="1"/>
  <c r="Q2457" i="1" s="1"/>
  <c r="K2459" i="1"/>
  <c r="Q2459" i="1" s="1"/>
  <c r="K2460" i="1"/>
  <c r="Q2460" i="1" s="1"/>
  <c r="K2461" i="1"/>
  <c r="Q2461" i="1" s="1"/>
  <c r="K2462" i="1"/>
  <c r="Q2462" i="1" s="1"/>
  <c r="K2464" i="1"/>
  <c r="Q2464" i="1" s="1"/>
  <c r="K2465" i="1"/>
  <c r="Q2465" i="1" s="1"/>
  <c r="K2467" i="1"/>
  <c r="Q2467" i="1" s="1"/>
  <c r="K2468" i="1"/>
  <c r="Q2468" i="1" s="1"/>
  <c r="K2471" i="1"/>
  <c r="Q2471" i="1" s="1"/>
  <c r="K2472" i="1"/>
  <c r="Q2472" i="1" s="1"/>
  <c r="K2473" i="1"/>
  <c r="Q2473" i="1" s="1"/>
  <c r="K2474" i="1"/>
  <c r="Q2474" i="1" s="1"/>
  <c r="K2479" i="1"/>
  <c r="Q2479" i="1" s="1"/>
  <c r="K2480" i="1"/>
  <c r="Q2480" i="1" s="1"/>
  <c r="K2481" i="1"/>
  <c r="Q2481" i="1" s="1"/>
  <c r="K2482" i="1"/>
  <c r="Q2482" i="1" s="1"/>
  <c r="K2483" i="1"/>
  <c r="Q2483" i="1" s="1"/>
  <c r="K2485" i="1"/>
  <c r="Q2485" i="1" s="1"/>
  <c r="K2486" i="1"/>
  <c r="Q2486" i="1" s="1"/>
  <c r="K2487" i="1"/>
  <c r="Q2487" i="1" s="1"/>
  <c r="K2488" i="1"/>
  <c r="Q2488" i="1" s="1"/>
  <c r="K2489" i="1"/>
  <c r="Q2489" i="1" s="1"/>
  <c r="K2490" i="1"/>
  <c r="Q2490" i="1" s="1"/>
  <c r="K2491" i="1"/>
  <c r="Q2491" i="1" s="1"/>
  <c r="K2492" i="1"/>
  <c r="Q2492" i="1" s="1"/>
  <c r="K2493" i="1"/>
  <c r="Q2493" i="1" s="1"/>
  <c r="K2496" i="1"/>
  <c r="Q2496" i="1" s="1"/>
  <c r="J2456" i="1"/>
  <c r="P2456" i="1" s="1"/>
  <c r="J2457" i="1"/>
  <c r="P2457" i="1" s="1"/>
  <c r="J2459" i="1"/>
  <c r="P2459" i="1" s="1"/>
  <c r="J2460" i="1"/>
  <c r="P2460" i="1" s="1"/>
  <c r="J2461" i="1"/>
  <c r="P2461" i="1" s="1"/>
  <c r="J2462" i="1"/>
  <c r="P2462" i="1" s="1"/>
  <c r="J2464" i="1"/>
  <c r="P2464" i="1" s="1"/>
  <c r="J2465" i="1"/>
  <c r="P2465" i="1" s="1"/>
  <c r="J2467" i="1"/>
  <c r="P2467" i="1" s="1"/>
  <c r="J2468" i="1"/>
  <c r="P2468" i="1" s="1"/>
  <c r="J2471" i="1"/>
  <c r="P2471" i="1" s="1"/>
  <c r="J2472" i="1"/>
  <c r="P2472" i="1" s="1"/>
  <c r="J2473" i="1"/>
  <c r="P2473" i="1" s="1"/>
  <c r="J2474" i="1"/>
  <c r="P2474" i="1" s="1"/>
  <c r="J2479" i="1"/>
  <c r="P2479" i="1" s="1"/>
  <c r="J2480" i="1"/>
  <c r="P2480" i="1" s="1"/>
  <c r="J2481" i="1"/>
  <c r="P2481" i="1" s="1"/>
  <c r="J2482" i="1"/>
  <c r="P2482" i="1" s="1"/>
  <c r="J2483" i="1"/>
  <c r="P2483" i="1" s="1"/>
  <c r="J2485" i="1"/>
  <c r="P2485" i="1" s="1"/>
  <c r="J2486" i="1"/>
  <c r="P2486" i="1" s="1"/>
  <c r="J2487" i="1"/>
  <c r="P2487" i="1" s="1"/>
  <c r="J2488" i="1"/>
  <c r="P2488" i="1" s="1"/>
  <c r="J2489" i="1"/>
  <c r="P2489" i="1" s="1"/>
  <c r="J2490" i="1"/>
  <c r="P2490" i="1" s="1"/>
  <c r="J2491" i="1"/>
  <c r="P2491" i="1" s="1"/>
  <c r="J2492" i="1"/>
  <c r="P2492" i="1" s="1"/>
  <c r="J2493" i="1"/>
  <c r="P2493" i="1" s="1"/>
  <c r="J2496" i="1"/>
  <c r="P2496" i="1" s="1"/>
  <c r="L2444" i="1"/>
  <c r="R2444" i="1" s="1"/>
  <c r="L2445" i="1"/>
  <c r="R2445" i="1" s="1"/>
  <c r="L2446" i="1"/>
  <c r="R2446" i="1" s="1"/>
  <c r="L2447" i="1"/>
  <c r="R2447" i="1" s="1"/>
  <c r="L2448" i="1"/>
  <c r="R2448" i="1" s="1"/>
  <c r="L2449" i="1"/>
  <c r="R2449" i="1" s="1"/>
  <c r="L2450" i="1"/>
  <c r="R2450" i="1" s="1"/>
  <c r="L2451" i="1"/>
  <c r="R2451" i="1" s="1"/>
  <c r="K2444" i="1"/>
  <c r="Q2444" i="1" s="1"/>
  <c r="K2445" i="1"/>
  <c r="Q2445" i="1" s="1"/>
  <c r="K2446" i="1"/>
  <c r="Q2446" i="1" s="1"/>
  <c r="K2447" i="1"/>
  <c r="Q2447" i="1" s="1"/>
  <c r="K2448" i="1"/>
  <c r="Q2448" i="1" s="1"/>
  <c r="K2449" i="1"/>
  <c r="Q2449" i="1" s="1"/>
  <c r="K2450" i="1"/>
  <c r="Q2450" i="1" s="1"/>
  <c r="K2451" i="1"/>
  <c r="Q2451" i="1" s="1"/>
  <c r="J2444" i="1"/>
  <c r="P2444" i="1" s="1"/>
  <c r="J2445" i="1"/>
  <c r="P2445" i="1" s="1"/>
  <c r="J2446" i="1"/>
  <c r="P2446" i="1" s="1"/>
  <c r="J2447" i="1"/>
  <c r="P2447" i="1" s="1"/>
  <c r="J2448" i="1"/>
  <c r="P2448" i="1" s="1"/>
  <c r="J2449" i="1"/>
  <c r="P2449" i="1" s="1"/>
  <c r="J2450" i="1"/>
  <c r="P2450" i="1" s="1"/>
  <c r="J2451" i="1"/>
  <c r="P2451" i="1" s="1"/>
  <c r="L2382" i="1"/>
  <c r="R2382" i="1" s="1"/>
  <c r="L2383" i="1"/>
  <c r="R2383" i="1" s="1"/>
  <c r="L2384" i="1"/>
  <c r="R2384" i="1" s="1"/>
  <c r="L2386" i="1"/>
  <c r="R2386" i="1" s="1"/>
  <c r="L2387" i="1"/>
  <c r="R2387" i="1" s="1"/>
  <c r="L2388" i="1"/>
  <c r="R2388" i="1" s="1"/>
  <c r="L2389" i="1"/>
  <c r="R2389" i="1" s="1"/>
  <c r="L2390" i="1"/>
  <c r="R2390" i="1" s="1"/>
  <c r="L2391" i="1"/>
  <c r="R2391" i="1" s="1"/>
  <c r="L2392" i="1"/>
  <c r="R2392" i="1" s="1"/>
  <c r="L2393" i="1"/>
  <c r="R2393" i="1" s="1"/>
  <c r="L2394" i="1"/>
  <c r="R2394" i="1" s="1"/>
  <c r="L2395" i="1"/>
  <c r="R2395" i="1" s="1"/>
  <c r="L2396" i="1"/>
  <c r="R2396" i="1" s="1"/>
  <c r="L2397" i="1"/>
  <c r="R2397" i="1" s="1"/>
  <c r="L2398" i="1"/>
  <c r="R2398" i="1" s="1"/>
  <c r="L2399" i="1"/>
  <c r="R2399" i="1" s="1"/>
  <c r="L2400" i="1"/>
  <c r="R2400" i="1" s="1"/>
  <c r="L2401" i="1"/>
  <c r="R2401" i="1" s="1"/>
  <c r="L2402" i="1"/>
  <c r="R2402" i="1" s="1"/>
  <c r="L2403" i="1"/>
  <c r="R2403" i="1" s="1"/>
  <c r="L2404" i="1"/>
  <c r="R2404" i="1" s="1"/>
  <c r="L2407" i="1"/>
  <c r="R2407" i="1" s="1"/>
  <c r="L2408" i="1"/>
  <c r="R2408" i="1" s="1"/>
  <c r="L2409" i="1"/>
  <c r="R2409" i="1" s="1"/>
  <c r="L2410" i="1"/>
  <c r="R2410" i="1" s="1"/>
  <c r="L2411" i="1"/>
  <c r="R2411" i="1" s="1"/>
  <c r="L2412" i="1"/>
  <c r="R2412" i="1" s="1"/>
  <c r="L2413" i="1"/>
  <c r="R2413" i="1" s="1"/>
  <c r="L2414" i="1"/>
  <c r="R2414" i="1" s="1"/>
  <c r="L2415" i="1"/>
  <c r="R2415" i="1" s="1"/>
  <c r="L2416" i="1"/>
  <c r="R2416" i="1" s="1"/>
  <c r="L2417" i="1"/>
  <c r="R2417" i="1" s="1"/>
  <c r="L2418" i="1"/>
  <c r="R2418" i="1" s="1"/>
  <c r="L2419" i="1"/>
  <c r="R2419" i="1" s="1"/>
  <c r="L2420" i="1"/>
  <c r="R2420" i="1" s="1"/>
  <c r="L2421" i="1"/>
  <c r="R2421" i="1" s="1"/>
  <c r="L2422" i="1"/>
  <c r="R2422" i="1" s="1"/>
  <c r="L2423" i="1"/>
  <c r="R2423" i="1" s="1"/>
  <c r="L2424" i="1"/>
  <c r="R2424" i="1" s="1"/>
  <c r="L2425" i="1"/>
  <c r="R2425" i="1" s="1"/>
  <c r="L2426" i="1"/>
  <c r="R2426" i="1" s="1"/>
  <c r="L2427" i="1"/>
  <c r="R2427" i="1" s="1"/>
  <c r="L2428" i="1"/>
  <c r="R2428" i="1" s="1"/>
  <c r="L2429" i="1"/>
  <c r="R2429" i="1" s="1"/>
  <c r="L2430" i="1"/>
  <c r="R2430" i="1" s="1"/>
  <c r="L2431" i="1"/>
  <c r="R2431" i="1" s="1"/>
  <c r="L2432" i="1"/>
  <c r="R2432" i="1" s="1"/>
  <c r="L2433" i="1"/>
  <c r="R2433" i="1" s="1"/>
  <c r="L2434" i="1"/>
  <c r="R2434" i="1" s="1"/>
  <c r="L2435" i="1"/>
  <c r="R2435" i="1" s="1"/>
  <c r="L2436" i="1"/>
  <c r="R2436" i="1" s="1"/>
  <c r="L2438" i="1"/>
  <c r="R2438" i="1" s="1"/>
  <c r="L2440" i="1"/>
  <c r="R2440" i="1" s="1"/>
  <c r="K2382" i="1"/>
  <c r="Q2382" i="1" s="1"/>
  <c r="K2383" i="1"/>
  <c r="Q2383" i="1" s="1"/>
  <c r="K2384" i="1"/>
  <c r="Q2384" i="1" s="1"/>
  <c r="K2386" i="1"/>
  <c r="Q2386" i="1" s="1"/>
  <c r="K2387" i="1"/>
  <c r="Q2387" i="1" s="1"/>
  <c r="K2388" i="1"/>
  <c r="Q2388" i="1" s="1"/>
  <c r="K2389" i="1"/>
  <c r="Q2389" i="1" s="1"/>
  <c r="K2390" i="1"/>
  <c r="Q2390" i="1" s="1"/>
  <c r="K2391" i="1"/>
  <c r="Q2391" i="1" s="1"/>
  <c r="K2392" i="1"/>
  <c r="Q2392" i="1" s="1"/>
  <c r="K2393" i="1"/>
  <c r="Q2393" i="1" s="1"/>
  <c r="K2394" i="1"/>
  <c r="Q2394" i="1" s="1"/>
  <c r="K2395" i="1"/>
  <c r="Q2395" i="1" s="1"/>
  <c r="K2396" i="1"/>
  <c r="Q2396" i="1" s="1"/>
  <c r="K2397" i="1"/>
  <c r="Q2397" i="1" s="1"/>
  <c r="K2398" i="1"/>
  <c r="Q2398" i="1" s="1"/>
  <c r="K2399" i="1"/>
  <c r="Q2399" i="1" s="1"/>
  <c r="K2400" i="1"/>
  <c r="Q2400" i="1" s="1"/>
  <c r="K2401" i="1"/>
  <c r="Q2401" i="1" s="1"/>
  <c r="K2402" i="1"/>
  <c r="Q2402" i="1" s="1"/>
  <c r="K2403" i="1"/>
  <c r="Q2403" i="1" s="1"/>
  <c r="K2404" i="1"/>
  <c r="Q2404" i="1" s="1"/>
  <c r="K2407" i="1"/>
  <c r="Q2407" i="1" s="1"/>
  <c r="K2408" i="1"/>
  <c r="Q2408" i="1" s="1"/>
  <c r="K2409" i="1"/>
  <c r="Q2409" i="1" s="1"/>
  <c r="K2410" i="1"/>
  <c r="Q2410" i="1" s="1"/>
  <c r="K2411" i="1"/>
  <c r="Q2411" i="1" s="1"/>
  <c r="K2412" i="1"/>
  <c r="Q2412" i="1" s="1"/>
  <c r="K2413" i="1"/>
  <c r="Q2413" i="1" s="1"/>
  <c r="K2414" i="1"/>
  <c r="Q2414" i="1" s="1"/>
  <c r="K2415" i="1"/>
  <c r="Q2415" i="1" s="1"/>
  <c r="K2416" i="1"/>
  <c r="Q2416" i="1" s="1"/>
  <c r="K2417" i="1"/>
  <c r="Q2417" i="1" s="1"/>
  <c r="K2418" i="1"/>
  <c r="Q2418" i="1" s="1"/>
  <c r="K2419" i="1"/>
  <c r="Q2419" i="1" s="1"/>
  <c r="K2420" i="1"/>
  <c r="Q2420" i="1" s="1"/>
  <c r="K2421" i="1"/>
  <c r="Q2421" i="1" s="1"/>
  <c r="K2422" i="1"/>
  <c r="Q2422" i="1" s="1"/>
  <c r="K2423" i="1"/>
  <c r="Q2423" i="1" s="1"/>
  <c r="K2424" i="1"/>
  <c r="Q2424" i="1" s="1"/>
  <c r="K2425" i="1"/>
  <c r="Q2425" i="1" s="1"/>
  <c r="K2426" i="1"/>
  <c r="Q2426" i="1" s="1"/>
  <c r="K2427" i="1"/>
  <c r="Q2427" i="1" s="1"/>
  <c r="K2428" i="1"/>
  <c r="Q2428" i="1" s="1"/>
  <c r="K2429" i="1"/>
  <c r="Q2429" i="1" s="1"/>
  <c r="K2430" i="1"/>
  <c r="Q2430" i="1" s="1"/>
  <c r="K2431" i="1"/>
  <c r="Q2431" i="1" s="1"/>
  <c r="K2432" i="1"/>
  <c r="Q2432" i="1" s="1"/>
  <c r="K2433" i="1"/>
  <c r="Q2433" i="1" s="1"/>
  <c r="K2434" i="1"/>
  <c r="Q2434" i="1" s="1"/>
  <c r="K2435" i="1"/>
  <c r="Q2435" i="1" s="1"/>
  <c r="K2436" i="1"/>
  <c r="Q2436" i="1" s="1"/>
  <c r="K2438" i="1"/>
  <c r="Q2438" i="1" s="1"/>
  <c r="K2440" i="1"/>
  <c r="Q2440" i="1" s="1"/>
  <c r="J2382" i="1"/>
  <c r="P2382" i="1" s="1"/>
  <c r="J2383" i="1"/>
  <c r="P2383" i="1" s="1"/>
  <c r="J2384" i="1"/>
  <c r="P2384" i="1" s="1"/>
  <c r="J2386" i="1"/>
  <c r="P2386" i="1" s="1"/>
  <c r="J2387" i="1"/>
  <c r="P2387" i="1" s="1"/>
  <c r="J2388" i="1"/>
  <c r="P2388" i="1" s="1"/>
  <c r="J2389" i="1"/>
  <c r="P2389" i="1" s="1"/>
  <c r="J2390" i="1"/>
  <c r="P2390" i="1" s="1"/>
  <c r="J2391" i="1"/>
  <c r="P2391" i="1" s="1"/>
  <c r="J2392" i="1"/>
  <c r="P2392" i="1" s="1"/>
  <c r="J2393" i="1"/>
  <c r="P2393" i="1" s="1"/>
  <c r="J2394" i="1"/>
  <c r="P2394" i="1" s="1"/>
  <c r="J2395" i="1"/>
  <c r="P2395" i="1" s="1"/>
  <c r="J2396" i="1"/>
  <c r="P2396" i="1" s="1"/>
  <c r="J2397" i="1"/>
  <c r="P2397" i="1" s="1"/>
  <c r="J2398" i="1"/>
  <c r="P2398" i="1" s="1"/>
  <c r="J2399" i="1"/>
  <c r="P2399" i="1" s="1"/>
  <c r="J2400" i="1"/>
  <c r="P2400" i="1" s="1"/>
  <c r="J2401" i="1"/>
  <c r="P2401" i="1" s="1"/>
  <c r="J2402" i="1"/>
  <c r="P2402" i="1" s="1"/>
  <c r="J2403" i="1"/>
  <c r="P2403" i="1" s="1"/>
  <c r="J2404" i="1"/>
  <c r="P2404" i="1" s="1"/>
  <c r="J2407" i="1"/>
  <c r="P2407" i="1" s="1"/>
  <c r="J2408" i="1"/>
  <c r="P2408" i="1" s="1"/>
  <c r="J2409" i="1"/>
  <c r="P2409" i="1" s="1"/>
  <c r="J2410" i="1"/>
  <c r="P2410" i="1" s="1"/>
  <c r="J2411" i="1"/>
  <c r="P2411" i="1" s="1"/>
  <c r="J2412" i="1"/>
  <c r="P2412" i="1" s="1"/>
  <c r="J2413" i="1"/>
  <c r="P2413" i="1" s="1"/>
  <c r="J2414" i="1"/>
  <c r="P2414" i="1" s="1"/>
  <c r="J2415" i="1"/>
  <c r="P2415" i="1" s="1"/>
  <c r="J2416" i="1"/>
  <c r="P2416" i="1" s="1"/>
  <c r="J2417" i="1"/>
  <c r="P2417" i="1" s="1"/>
  <c r="J2418" i="1"/>
  <c r="P2418" i="1" s="1"/>
  <c r="J2419" i="1"/>
  <c r="P2419" i="1" s="1"/>
  <c r="J2420" i="1"/>
  <c r="P2420" i="1" s="1"/>
  <c r="J2421" i="1"/>
  <c r="P2421" i="1" s="1"/>
  <c r="J2422" i="1"/>
  <c r="P2422" i="1" s="1"/>
  <c r="J2423" i="1"/>
  <c r="P2423" i="1" s="1"/>
  <c r="J2424" i="1"/>
  <c r="P2424" i="1" s="1"/>
  <c r="J2425" i="1"/>
  <c r="P2425" i="1" s="1"/>
  <c r="J2426" i="1"/>
  <c r="P2426" i="1" s="1"/>
  <c r="J2427" i="1"/>
  <c r="P2427" i="1" s="1"/>
  <c r="J2428" i="1"/>
  <c r="P2428" i="1" s="1"/>
  <c r="J2429" i="1"/>
  <c r="P2429" i="1" s="1"/>
  <c r="J2430" i="1"/>
  <c r="P2430" i="1" s="1"/>
  <c r="J2431" i="1"/>
  <c r="P2431" i="1" s="1"/>
  <c r="J2432" i="1"/>
  <c r="P2432" i="1" s="1"/>
  <c r="J2433" i="1"/>
  <c r="P2433" i="1" s="1"/>
  <c r="J2434" i="1"/>
  <c r="P2434" i="1" s="1"/>
  <c r="J2435" i="1"/>
  <c r="P2435" i="1" s="1"/>
  <c r="J2436" i="1"/>
  <c r="P2436" i="1" s="1"/>
  <c r="J2438" i="1"/>
  <c r="P2438" i="1" s="1"/>
  <c r="J2440" i="1"/>
  <c r="P2440" i="1" s="1"/>
  <c r="L2372" i="1"/>
  <c r="R2372" i="1" s="1"/>
  <c r="L2373" i="1"/>
  <c r="R2373" i="1" s="1"/>
  <c r="L2374" i="1"/>
  <c r="R2374" i="1" s="1"/>
  <c r="L2375" i="1"/>
  <c r="R2375" i="1" s="1"/>
  <c r="L2377" i="1"/>
  <c r="R2377" i="1" s="1"/>
  <c r="L2379" i="1"/>
  <c r="R2379" i="1" s="1"/>
  <c r="K2372" i="1"/>
  <c r="Q2372" i="1" s="1"/>
  <c r="K2373" i="1"/>
  <c r="Q2373" i="1" s="1"/>
  <c r="K2374" i="1"/>
  <c r="Q2374" i="1" s="1"/>
  <c r="K2375" i="1"/>
  <c r="Q2375" i="1" s="1"/>
  <c r="K2377" i="1"/>
  <c r="Q2377" i="1" s="1"/>
  <c r="K2379" i="1"/>
  <c r="Q2379" i="1" s="1"/>
  <c r="J2372" i="1"/>
  <c r="P2372" i="1" s="1"/>
  <c r="J2373" i="1"/>
  <c r="P2373" i="1" s="1"/>
  <c r="J2374" i="1"/>
  <c r="P2374" i="1" s="1"/>
  <c r="J2375" i="1"/>
  <c r="P2375" i="1" s="1"/>
  <c r="J2377" i="1"/>
  <c r="P2377" i="1" s="1"/>
  <c r="J2379" i="1"/>
  <c r="P2379" i="1" s="1"/>
  <c r="L2312" i="1"/>
  <c r="R2312" i="1" s="1"/>
  <c r="L2313" i="1"/>
  <c r="R2313" i="1" s="1"/>
  <c r="L2314" i="1"/>
  <c r="R2314" i="1" s="1"/>
  <c r="L2315" i="1"/>
  <c r="R2315" i="1" s="1"/>
  <c r="L2316" i="1"/>
  <c r="R2316" i="1" s="1"/>
  <c r="L2317" i="1"/>
  <c r="R2317" i="1" s="1"/>
  <c r="L2319" i="1"/>
  <c r="R2319" i="1" s="1"/>
  <c r="L2320" i="1"/>
  <c r="R2320" i="1" s="1"/>
  <c r="L2321" i="1"/>
  <c r="R2321" i="1" s="1"/>
  <c r="L2322" i="1"/>
  <c r="R2322" i="1" s="1"/>
  <c r="L2324" i="1"/>
  <c r="R2324" i="1" s="1"/>
  <c r="L2325" i="1"/>
  <c r="R2325" i="1" s="1"/>
  <c r="L2326" i="1"/>
  <c r="R2326" i="1" s="1"/>
  <c r="L2327" i="1"/>
  <c r="R2327" i="1" s="1"/>
  <c r="L2328" i="1"/>
  <c r="R2328" i="1" s="1"/>
  <c r="L2329" i="1"/>
  <c r="R2329" i="1" s="1"/>
  <c r="L2330" i="1"/>
  <c r="R2330" i="1" s="1"/>
  <c r="L2332" i="1"/>
  <c r="R2332" i="1" s="1"/>
  <c r="L2333" i="1"/>
  <c r="R2333" i="1" s="1"/>
  <c r="L2334" i="1"/>
  <c r="R2334" i="1" s="1"/>
  <c r="L2335" i="1"/>
  <c r="R2335" i="1" s="1"/>
  <c r="L2336" i="1"/>
  <c r="R2336" i="1" s="1"/>
  <c r="L2337" i="1"/>
  <c r="R2337" i="1" s="1"/>
  <c r="L2338" i="1"/>
  <c r="R2338" i="1" s="1"/>
  <c r="L2339" i="1"/>
  <c r="R2339" i="1" s="1"/>
  <c r="L2340" i="1"/>
  <c r="R2340" i="1" s="1"/>
  <c r="L2342" i="1"/>
  <c r="R2342" i="1" s="1"/>
  <c r="L2343" i="1"/>
  <c r="R2343" i="1" s="1"/>
  <c r="L2344" i="1"/>
  <c r="R2344" i="1" s="1"/>
  <c r="L2345" i="1"/>
  <c r="R2345" i="1" s="1"/>
  <c r="L2346" i="1"/>
  <c r="R2346" i="1" s="1"/>
  <c r="L2347" i="1"/>
  <c r="R2347" i="1" s="1"/>
  <c r="L2348" i="1"/>
  <c r="R2348" i="1" s="1"/>
  <c r="L2349" i="1"/>
  <c r="R2349" i="1" s="1"/>
  <c r="L2350" i="1"/>
  <c r="R2350" i="1" s="1"/>
  <c r="L2351" i="1"/>
  <c r="R2351" i="1" s="1"/>
  <c r="L2352" i="1"/>
  <c r="R2352" i="1" s="1"/>
  <c r="L2353" i="1"/>
  <c r="R2353" i="1" s="1"/>
  <c r="L2354" i="1"/>
  <c r="R2354" i="1" s="1"/>
  <c r="L2355" i="1"/>
  <c r="R2355" i="1" s="1"/>
  <c r="L2356" i="1"/>
  <c r="R2356" i="1" s="1"/>
  <c r="L2357" i="1"/>
  <c r="R2357" i="1" s="1"/>
  <c r="L2358" i="1"/>
  <c r="R2358" i="1" s="1"/>
  <c r="L2359" i="1"/>
  <c r="R2359" i="1" s="1"/>
  <c r="L2360" i="1"/>
  <c r="R2360" i="1" s="1"/>
  <c r="L2361" i="1"/>
  <c r="R2361" i="1" s="1"/>
  <c r="L2362" i="1"/>
  <c r="R2362" i="1" s="1"/>
  <c r="L2363" i="1"/>
  <c r="R2363" i="1" s="1"/>
  <c r="L2364" i="1"/>
  <c r="R2364" i="1" s="1"/>
  <c r="L2365" i="1"/>
  <c r="R2365" i="1" s="1"/>
  <c r="L2366" i="1"/>
  <c r="R2366" i="1" s="1"/>
  <c r="K2312" i="1"/>
  <c r="Q2312" i="1" s="1"/>
  <c r="K2313" i="1"/>
  <c r="Q2313" i="1" s="1"/>
  <c r="K2314" i="1"/>
  <c r="Q2314" i="1" s="1"/>
  <c r="K2315" i="1"/>
  <c r="Q2315" i="1" s="1"/>
  <c r="K2316" i="1"/>
  <c r="Q2316" i="1" s="1"/>
  <c r="K2317" i="1"/>
  <c r="Q2317" i="1" s="1"/>
  <c r="K2319" i="1"/>
  <c r="Q2319" i="1" s="1"/>
  <c r="K2320" i="1"/>
  <c r="Q2320" i="1" s="1"/>
  <c r="K2321" i="1"/>
  <c r="Q2321" i="1" s="1"/>
  <c r="K2322" i="1"/>
  <c r="Q2322" i="1" s="1"/>
  <c r="K2324" i="1"/>
  <c r="Q2324" i="1" s="1"/>
  <c r="K2325" i="1"/>
  <c r="Q2325" i="1" s="1"/>
  <c r="K2326" i="1"/>
  <c r="Q2326" i="1" s="1"/>
  <c r="K2327" i="1"/>
  <c r="Q2327" i="1" s="1"/>
  <c r="K2328" i="1"/>
  <c r="Q2328" i="1" s="1"/>
  <c r="K2329" i="1"/>
  <c r="Q2329" i="1" s="1"/>
  <c r="K2330" i="1"/>
  <c r="Q2330" i="1" s="1"/>
  <c r="K2332" i="1"/>
  <c r="Q2332" i="1" s="1"/>
  <c r="K2333" i="1"/>
  <c r="Q2333" i="1" s="1"/>
  <c r="K2334" i="1"/>
  <c r="Q2334" i="1" s="1"/>
  <c r="K2335" i="1"/>
  <c r="Q2335" i="1" s="1"/>
  <c r="K2336" i="1"/>
  <c r="Q2336" i="1" s="1"/>
  <c r="K2337" i="1"/>
  <c r="Q2337" i="1" s="1"/>
  <c r="K2338" i="1"/>
  <c r="Q2338" i="1" s="1"/>
  <c r="K2339" i="1"/>
  <c r="Q2339" i="1" s="1"/>
  <c r="K2340" i="1"/>
  <c r="Q2340" i="1" s="1"/>
  <c r="K2342" i="1"/>
  <c r="Q2342" i="1" s="1"/>
  <c r="K2343" i="1"/>
  <c r="Q2343" i="1" s="1"/>
  <c r="K2344" i="1"/>
  <c r="Q2344" i="1" s="1"/>
  <c r="K2345" i="1"/>
  <c r="Q2345" i="1" s="1"/>
  <c r="K2346" i="1"/>
  <c r="Q2346" i="1" s="1"/>
  <c r="K2347" i="1"/>
  <c r="Q2347" i="1" s="1"/>
  <c r="K2348" i="1"/>
  <c r="Q2348" i="1" s="1"/>
  <c r="K2349" i="1"/>
  <c r="Q2349" i="1" s="1"/>
  <c r="K2350" i="1"/>
  <c r="Q2350" i="1" s="1"/>
  <c r="K2351" i="1"/>
  <c r="Q2351" i="1" s="1"/>
  <c r="K2352" i="1"/>
  <c r="Q2352" i="1" s="1"/>
  <c r="K2353" i="1"/>
  <c r="Q2353" i="1" s="1"/>
  <c r="K2354" i="1"/>
  <c r="Q2354" i="1" s="1"/>
  <c r="K2355" i="1"/>
  <c r="Q2355" i="1" s="1"/>
  <c r="K2356" i="1"/>
  <c r="Q2356" i="1" s="1"/>
  <c r="K2357" i="1"/>
  <c r="Q2357" i="1" s="1"/>
  <c r="K2358" i="1"/>
  <c r="Q2358" i="1" s="1"/>
  <c r="K2359" i="1"/>
  <c r="Q2359" i="1" s="1"/>
  <c r="K2360" i="1"/>
  <c r="Q2360" i="1" s="1"/>
  <c r="K2361" i="1"/>
  <c r="Q2361" i="1" s="1"/>
  <c r="K2362" i="1"/>
  <c r="Q2362" i="1" s="1"/>
  <c r="K2363" i="1"/>
  <c r="Q2363" i="1" s="1"/>
  <c r="K2364" i="1"/>
  <c r="Q2364" i="1" s="1"/>
  <c r="K2365" i="1"/>
  <c r="Q2365" i="1" s="1"/>
  <c r="K2366" i="1"/>
  <c r="Q2366" i="1" s="1"/>
  <c r="J2312" i="1"/>
  <c r="P2312" i="1" s="1"/>
  <c r="J2313" i="1"/>
  <c r="P2313" i="1" s="1"/>
  <c r="J2314" i="1"/>
  <c r="P2314" i="1" s="1"/>
  <c r="J2315" i="1"/>
  <c r="P2315" i="1" s="1"/>
  <c r="J2316" i="1"/>
  <c r="P2316" i="1" s="1"/>
  <c r="J2317" i="1"/>
  <c r="P2317" i="1" s="1"/>
  <c r="J2319" i="1"/>
  <c r="P2319" i="1" s="1"/>
  <c r="J2320" i="1"/>
  <c r="P2320" i="1" s="1"/>
  <c r="J2321" i="1"/>
  <c r="P2321" i="1" s="1"/>
  <c r="J2322" i="1"/>
  <c r="P2322" i="1" s="1"/>
  <c r="J2324" i="1"/>
  <c r="P2324" i="1" s="1"/>
  <c r="J2325" i="1"/>
  <c r="P2325" i="1" s="1"/>
  <c r="J2326" i="1"/>
  <c r="P2326" i="1" s="1"/>
  <c r="J2327" i="1"/>
  <c r="P2327" i="1" s="1"/>
  <c r="J2328" i="1"/>
  <c r="P2328" i="1" s="1"/>
  <c r="J2329" i="1"/>
  <c r="P2329" i="1" s="1"/>
  <c r="J2330" i="1"/>
  <c r="P2330" i="1" s="1"/>
  <c r="J2332" i="1"/>
  <c r="P2332" i="1" s="1"/>
  <c r="J2333" i="1"/>
  <c r="P2333" i="1" s="1"/>
  <c r="J2334" i="1"/>
  <c r="P2334" i="1" s="1"/>
  <c r="J2335" i="1"/>
  <c r="P2335" i="1" s="1"/>
  <c r="J2336" i="1"/>
  <c r="P2336" i="1" s="1"/>
  <c r="J2337" i="1"/>
  <c r="P2337" i="1" s="1"/>
  <c r="J2338" i="1"/>
  <c r="P2338" i="1" s="1"/>
  <c r="J2339" i="1"/>
  <c r="P2339" i="1" s="1"/>
  <c r="J2340" i="1"/>
  <c r="P2340" i="1" s="1"/>
  <c r="J2342" i="1"/>
  <c r="P2342" i="1" s="1"/>
  <c r="J2343" i="1"/>
  <c r="P2343" i="1" s="1"/>
  <c r="J2344" i="1"/>
  <c r="P2344" i="1" s="1"/>
  <c r="J2345" i="1"/>
  <c r="P2345" i="1" s="1"/>
  <c r="J2346" i="1"/>
  <c r="P2346" i="1" s="1"/>
  <c r="J2347" i="1"/>
  <c r="P2347" i="1" s="1"/>
  <c r="J2348" i="1"/>
  <c r="P2348" i="1" s="1"/>
  <c r="J2349" i="1"/>
  <c r="P2349" i="1" s="1"/>
  <c r="J2350" i="1"/>
  <c r="P2350" i="1" s="1"/>
  <c r="J2351" i="1"/>
  <c r="P2351" i="1" s="1"/>
  <c r="J2352" i="1"/>
  <c r="P2352" i="1" s="1"/>
  <c r="J2353" i="1"/>
  <c r="P2353" i="1" s="1"/>
  <c r="J2354" i="1"/>
  <c r="P2354" i="1" s="1"/>
  <c r="J2355" i="1"/>
  <c r="P2355" i="1" s="1"/>
  <c r="J2356" i="1"/>
  <c r="P2356" i="1" s="1"/>
  <c r="J2357" i="1"/>
  <c r="P2357" i="1" s="1"/>
  <c r="J2358" i="1"/>
  <c r="P2358" i="1" s="1"/>
  <c r="J2359" i="1"/>
  <c r="P2359" i="1" s="1"/>
  <c r="J2360" i="1"/>
  <c r="P2360" i="1" s="1"/>
  <c r="J2361" i="1"/>
  <c r="P2361" i="1" s="1"/>
  <c r="J2362" i="1"/>
  <c r="P2362" i="1" s="1"/>
  <c r="J2363" i="1"/>
  <c r="P2363" i="1" s="1"/>
  <c r="J2364" i="1"/>
  <c r="P2364" i="1" s="1"/>
  <c r="J2365" i="1"/>
  <c r="P2365" i="1" s="1"/>
  <c r="J2366" i="1"/>
  <c r="P2366" i="1" s="1"/>
  <c r="L2308" i="1"/>
  <c r="R2308" i="1" s="1"/>
  <c r="K2308" i="1"/>
  <c r="Q2308" i="1" s="1"/>
  <c r="J2308" i="1"/>
  <c r="P2308" i="1" s="1"/>
  <c r="L2274" i="1"/>
  <c r="R2274" i="1" s="1"/>
  <c r="L2275" i="1"/>
  <c r="R2275" i="1" s="1"/>
  <c r="L2276" i="1"/>
  <c r="R2276" i="1" s="1"/>
  <c r="L2277" i="1"/>
  <c r="R2277" i="1" s="1"/>
  <c r="L2278" i="1"/>
  <c r="R2278" i="1" s="1"/>
  <c r="L2279" i="1"/>
  <c r="R2279" i="1" s="1"/>
  <c r="L2280" i="1"/>
  <c r="R2280" i="1" s="1"/>
  <c r="L2281" i="1"/>
  <c r="R2281" i="1" s="1"/>
  <c r="L2282" i="1"/>
  <c r="R2282" i="1" s="1"/>
  <c r="L2283" i="1"/>
  <c r="R2283" i="1" s="1"/>
  <c r="L2284" i="1"/>
  <c r="R2284" i="1" s="1"/>
  <c r="L2285" i="1"/>
  <c r="R2285" i="1" s="1"/>
  <c r="L2286" i="1"/>
  <c r="R2286" i="1" s="1"/>
  <c r="L2287" i="1"/>
  <c r="R2287" i="1" s="1"/>
  <c r="L2288" i="1"/>
  <c r="R2288" i="1" s="1"/>
  <c r="L2289" i="1"/>
  <c r="R2289" i="1" s="1"/>
  <c r="L2290" i="1"/>
  <c r="R2290" i="1" s="1"/>
  <c r="L2291" i="1"/>
  <c r="R2291" i="1" s="1"/>
  <c r="L2292" i="1"/>
  <c r="R2292" i="1" s="1"/>
  <c r="L2293" i="1"/>
  <c r="R2293" i="1" s="1"/>
  <c r="L2294" i="1"/>
  <c r="R2294" i="1" s="1"/>
  <c r="L2295" i="1"/>
  <c r="R2295" i="1" s="1"/>
  <c r="L2296" i="1"/>
  <c r="R2296" i="1" s="1"/>
  <c r="L2297" i="1"/>
  <c r="R2297" i="1" s="1"/>
  <c r="L2298" i="1"/>
  <c r="R2298" i="1" s="1"/>
  <c r="L2299" i="1"/>
  <c r="R2299" i="1" s="1"/>
  <c r="L2300" i="1"/>
  <c r="R2300" i="1" s="1"/>
  <c r="L2301" i="1"/>
  <c r="R2301" i="1" s="1"/>
  <c r="K2274" i="1"/>
  <c r="Q2274" i="1" s="1"/>
  <c r="K2275" i="1"/>
  <c r="Q2275" i="1" s="1"/>
  <c r="K2276" i="1"/>
  <c r="Q2276" i="1" s="1"/>
  <c r="K2277" i="1"/>
  <c r="Q2277" i="1" s="1"/>
  <c r="K2278" i="1"/>
  <c r="Q2278" i="1" s="1"/>
  <c r="K2279" i="1"/>
  <c r="Q2279" i="1" s="1"/>
  <c r="K2280" i="1"/>
  <c r="Q2280" i="1" s="1"/>
  <c r="K2281" i="1"/>
  <c r="Q2281" i="1" s="1"/>
  <c r="K2282" i="1"/>
  <c r="Q2282" i="1" s="1"/>
  <c r="K2283" i="1"/>
  <c r="Q2283" i="1" s="1"/>
  <c r="K2284" i="1"/>
  <c r="Q2284" i="1" s="1"/>
  <c r="K2285" i="1"/>
  <c r="Q2285" i="1" s="1"/>
  <c r="K2286" i="1"/>
  <c r="Q2286" i="1" s="1"/>
  <c r="K2287" i="1"/>
  <c r="Q2287" i="1" s="1"/>
  <c r="K2288" i="1"/>
  <c r="Q2288" i="1" s="1"/>
  <c r="K2289" i="1"/>
  <c r="Q2289" i="1" s="1"/>
  <c r="K2290" i="1"/>
  <c r="Q2290" i="1" s="1"/>
  <c r="K2291" i="1"/>
  <c r="Q2291" i="1" s="1"/>
  <c r="K2292" i="1"/>
  <c r="Q2292" i="1" s="1"/>
  <c r="K2293" i="1"/>
  <c r="Q2293" i="1" s="1"/>
  <c r="K2294" i="1"/>
  <c r="Q2294" i="1" s="1"/>
  <c r="K2295" i="1"/>
  <c r="Q2295" i="1" s="1"/>
  <c r="K2296" i="1"/>
  <c r="Q2296" i="1" s="1"/>
  <c r="K2297" i="1"/>
  <c r="Q2297" i="1" s="1"/>
  <c r="K2298" i="1"/>
  <c r="Q2298" i="1" s="1"/>
  <c r="K2299" i="1"/>
  <c r="Q2299" i="1" s="1"/>
  <c r="K2300" i="1"/>
  <c r="Q2300" i="1" s="1"/>
  <c r="K2301" i="1"/>
  <c r="Q2301" i="1" s="1"/>
  <c r="J2274" i="1"/>
  <c r="P2274" i="1" s="1"/>
  <c r="J2275" i="1"/>
  <c r="P2275" i="1" s="1"/>
  <c r="J2276" i="1"/>
  <c r="P2276" i="1" s="1"/>
  <c r="J2277" i="1"/>
  <c r="P2277" i="1" s="1"/>
  <c r="J2278" i="1"/>
  <c r="P2278" i="1" s="1"/>
  <c r="J2279" i="1"/>
  <c r="P2279" i="1" s="1"/>
  <c r="J2280" i="1"/>
  <c r="P2280" i="1" s="1"/>
  <c r="J2281" i="1"/>
  <c r="P2281" i="1" s="1"/>
  <c r="J2282" i="1"/>
  <c r="P2282" i="1" s="1"/>
  <c r="J2283" i="1"/>
  <c r="P2283" i="1" s="1"/>
  <c r="J2284" i="1"/>
  <c r="P2284" i="1" s="1"/>
  <c r="J2285" i="1"/>
  <c r="P2285" i="1" s="1"/>
  <c r="J2286" i="1"/>
  <c r="P2286" i="1" s="1"/>
  <c r="J2287" i="1"/>
  <c r="P2287" i="1" s="1"/>
  <c r="J2288" i="1"/>
  <c r="P2288" i="1" s="1"/>
  <c r="J2289" i="1"/>
  <c r="P2289" i="1" s="1"/>
  <c r="J2290" i="1"/>
  <c r="P2290" i="1" s="1"/>
  <c r="J2291" i="1"/>
  <c r="P2291" i="1" s="1"/>
  <c r="J2292" i="1"/>
  <c r="P2292" i="1" s="1"/>
  <c r="J2293" i="1"/>
  <c r="P2293" i="1" s="1"/>
  <c r="J2294" i="1"/>
  <c r="P2294" i="1" s="1"/>
  <c r="J2295" i="1"/>
  <c r="P2295" i="1" s="1"/>
  <c r="J2296" i="1"/>
  <c r="P2296" i="1" s="1"/>
  <c r="J2297" i="1"/>
  <c r="P2297" i="1" s="1"/>
  <c r="J2298" i="1"/>
  <c r="P2298" i="1" s="1"/>
  <c r="J2299" i="1"/>
  <c r="P2299" i="1" s="1"/>
  <c r="J2300" i="1"/>
  <c r="P2300" i="1" s="1"/>
  <c r="J2301" i="1"/>
  <c r="P2301" i="1" s="1"/>
  <c r="L2238" i="1"/>
  <c r="R2238" i="1" s="1"/>
  <c r="L2239" i="1"/>
  <c r="R2239" i="1" s="1"/>
  <c r="L2240" i="1"/>
  <c r="R2240" i="1" s="1"/>
  <c r="L2241" i="1"/>
  <c r="R2241" i="1" s="1"/>
  <c r="L2242" i="1"/>
  <c r="R2242" i="1" s="1"/>
  <c r="L2243" i="1"/>
  <c r="R2243" i="1" s="1"/>
  <c r="L2244" i="1"/>
  <c r="R2244" i="1" s="1"/>
  <c r="L2245" i="1"/>
  <c r="R2245" i="1" s="1"/>
  <c r="L2246" i="1"/>
  <c r="R2246" i="1" s="1"/>
  <c r="L2247" i="1"/>
  <c r="R2247" i="1" s="1"/>
  <c r="L2248" i="1"/>
  <c r="R2248" i="1" s="1"/>
  <c r="L2249" i="1"/>
  <c r="R2249" i="1" s="1"/>
  <c r="L2250" i="1"/>
  <c r="R2250" i="1" s="1"/>
  <c r="L2251" i="1"/>
  <c r="R2251" i="1" s="1"/>
  <c r="L2252" i="1"/>
  <c r="R2252" i="1" s="1"/>
  <c r="L2253" i="1"/>
  <c r="R2253" i="1" s="1"/>
  <c r="L2254" i="1"/>
  <c r="R2254" i="1" s="1"/>
  <c r="L2255" i="1"/>
  <c r="R2255" i="1" s="1"/>
  <c r="L2256" i="1"/>
  <c r="R2256" i="1" s="1"/>
  <c r="L2257" i="1"/>
  <c r="R2257" i="1" s="1"/>
  <c r="L2258" i="1"/>
  <c r="R2258" i="1" s="1"/>
  <c r="L2259" i="1"/>
  <c r="R2259" i="1" s="1"/>
  <c r="L2260" i="1"/>
  <c r="R2260" i="1" s="1"/>
  <c r="L2261" i="1"/>
  <c r="R2261" i="1" s="1"/>
  <c r="L2262" i="1"/>
  <c r="R2262" i="1" s="1"/>
  <c r="L2263" i="1"/>
  <c r="R2263" i="1" s="1"/>
  <c r="L2268" i="1"/>
  <c r="R2268" i="1" s="1"/>
  <c r="L2269" i="1"/>
  <c r="R2269" i="1" s="1"/>
  <c r="L2270" i="1"/>
  <c r="R2270" i="1" s="1"/>
  <c r="K2238" i="1"/>
  <c r="Q2238" i="1" s="1"/>
  <c r="K2239" i="1"/>
  <c r="Q2239" i="1" s="1"/>
  <c r="K2240" i="1"/>
  <c r="Q2240" i="1" s="1"/>
  <c r="K2241" i="1"/>
  <c r="Q2241" i="1" s="1"/>
  <c r="K2242" i="1"/>
  <c r="Q2242" i="1" s="1"/>
  <c r="K2243" i="1"/>
  <c r="Q2243" i="1" s="1"/>
  <c r="K2244" i="1"/>
  <c r="Q2244" i="1" s="1"/>
  <c r="K2245" i="1"/>
  <c r="Q2245" i="1" s="1"/>
  <c r="K2246" i="1"/>
  <c r="Q2246" i="1" s="1"/>
  <c r="K2247" i="1"/>
  <c r="Q2247" i="1" s="1"/>
  <c r="K2248" i="1"/>
  <c r="Q2248" i="1" s="1"/>
  <c r="K2249" i="1"/>
  <c r="Q2249" i="1" s="1"/>
  <c r="K2250" i="1"/>
  <c r="Q2250" i="1" s="1"/>
  <c r="K2251" i="1"/>
  <c r="Q2251" i="1" s="1"/>
  <c r="K2252" i="1"/>
  <c r="Q2252" i="1" s="1"/>
  <c r="K2253" i="1"/>
  <c r="Q2253" i="1" s="1"/>
  <c r="K2254" i="1"/>
  <c r="Q2254" i="1" s="1"/>
  <c r="K2255" i="1"/>
  <c r="Q2255" i="1" s="1"/>
  <c r="K2256" i="1"/>
  <c r="Q2256" i="1" s="1"/>
  <c r="K2257" i="1"/>
  <c r="Q2257" i="1" s="1"/>
  <c r="K2258" i="1"/>
  <c r="Q2258" i="1" s="1"/>
  <c r="K2259" i="1"/>
  <c r="Q2259" i="1" s="1"/>
  <c r="K2260" i="1"/>
  <c r="Q2260" i="1" s="1"/>
  <c r="K2261" i="1"/>
  <c r="Q2261" i="1" s="1"/>
  <c r="K2262" i="1"/>
  <c r="Q2262" i="1" s="1"/>
  <c r="K2263" i="1"/>
  <c r="Q2263" i="1" s="1"/>
  <c r="K2268" i="1"/>
  <c r="Q2268" i="1" s="1"/>
  <c r="K2269" i="1"/>
  <c r="Q2269" i="1" s="1"/>
  <c r="K2270" i="1"/>
  <c r="Q2270" i="1" s="1"/>
  <c r="J2238" i="1"/>
  <c r="P2238" i="1" s="1"/>
  <c r="J2239" i="1"/>
  <c r="P2239" i="1" s="1"/>
  <c r="J2240" i="1"/>
  <c r="P2240" i="1" s="1"/>
  <c r="J2241" i="1"/>
  <c r="P2241" i="1" s="1"/>
  <c r="J2242" i="1"/>
  <c r="P2242" i="1" s="1"/>
  <c r="J2243" i="1"/>
  <c r="P2243" i="1" s="1"/>
  <c r="J2244" i="1"/>
  <c r="P2244" i="1" s="1"/>
  <c r="J2245" i="1"/>
  <c r="P2245" i="1" s="1"/>
  <c r="J2246" i="1"/>
  <c r="P2246" i="1" s="1"/>
  <c r="J2247" i="1"/>
  <c r="P2247" i="1" s="1"/>
  <c r="J2248" i="1"/>
  <c r="P2248" i="1" s="1"/>
  <c r="J2249" i="1"/>
  <c r="P2249" i="1" s="1"/>
  <c r="J2250" i="1"/>
  <c r="P2250" i="1" s="1"/>
  <c r="J2251" i="1"/>
  <c r="P2251" i="1" s="1"/>
  <c r="J2252" i="1"/>
  <c r="P2252" i="1" s="1"/>
  <c r="J2253" i="1"/>
  <c r="P2253" i="1" s="1"/>
  <c r="J2254" i="1"/>
  <c r="P2254" i="1" s="1"/>
  <c r="J2255" i="1"/>
  <c r="P2255" i="1" s="1"/>
  <c r="J2256" i="1"/>
  <c r="P2256" i="1" s="1"/>
  <c r="J2257" i="1"/>
  <c r="P2257" i="1" s="1"/>
  <c r="J2258" i="1"/>
  <c r="P2258" i="1" s="1"/>
  <c r="J2259" i="1"/>
  <c r="P2259" i="1" s="1"/>
  <c r="J2260" i="1"/>
  <c r="P2260" i="1" s="1"/>
  <c r="J2261" i="1"/>
  <c r="P2261" i="1" s="1"/>
  <c r="J2262" i="1"/>
  <c r="P2262" i="1" s="1"/>
  <c r="J2263" i="1"/>
  <c r="P2263" i="1" s="1"/>
  <c r="J2268" i="1"/>
  <c r="P2268" i="1" s="1"/>
  <c r="J2269" i="1"/>
  <c r="P2269" i="1" s="1"/>
  <c r="J2270" i="1"/>
  <c r="P2270" i="1" s="1"/>
  <c r="L2235" i="1"/>
  <c r="R2235" i="1" s="1"/>
  <c r="K2235" i="1"/>
  <c r="Q2235" i="1" s="1"/>
  <c r="J2235" i="1"/>
  <c r="P2235" i="1" s="1"/>
  <c r="L2188" i="1"/>
  <c r="R2188" i="1" s="1"/>
  <c r="L2189" i="1"/>
  <c r="R2189" i="1" s="1"/>
  <c r="L2190" i="1"/>
  <c r="R2190" i="1" s="1"/>
  <c r="L2191" i="1"/>
  <c r="R2191" i="1" s="1"/>
  <c r="L2192" i="1"/>
  <c r="R2192" i="1" s="1"/>
  <c r="L2193" i="1"/>
  <c r="R2193" i="1" s="1"/>
  <c r="L2194" i="1"/>
  <c r="R2194" i="1" s="1"/>
  <c r="L2195" i="1"/>
  <c r="R2195" i="1" s="1"/>
  <c r="L2196" i="1"/>
  <c r="R2196" i="1" s="1"/>
  <c r="L2197" i="1"/>
  <c r="R2197" i="1" s="1"/>
  <c r="L2198" i="1"/>
  <c r="R2198" i="1" s="1"/>
  <c r="L2199" i="1"/>
  <c r="R2199" i="1" s="1"/>
  <c r="L2200" i="1"/>
  <c r="R2200" i="1" s="1"/>
  <c r="L2201" i="1"/>
  <c r="R2201" i="1" s="1"/>
  <c r="L2202" i="1"/>
  <c r="R2202" i="1" s="1"/>
  <c r="L2203" i="1"/>
  <c r="R2203" i="1" s="1"/>
  <c r="L2204" i="1"/>
  <c r="R2204" i="1" s="1"/>
  <c r="L2205" i="1"/>
  <c r="R2205" i="1" s="1"/>
  <c r="L2206" i="1"/>
  <c r="R2206" i="1" s="1"/>
  <c r="L2207" i="1"/>
  <c r="R2207" i="1" s="1"/>
  <c r="L2208" i="1"/>
  <c r="R2208" i="1" s="1"/>
  <c r="L2209" i="1"/>
  <c r="R2209" i="1" s="1"/>
  <c r="L2210" i="1"/>
  <c r="R2210" i="1" s="1"/>
  <c r="L2211" i="1"/>
  <c r="R2211" i="1" s="1"/>
  <c r="L2212" i="1"/>
  <c r="R2212" i="1" s="1"/>
  <c r="L2213" i="1"/>
  <c r="R2213" i="1" s="1"/>
  <c r="L2214" i="1"/>
  <c r="R2214" i="1" s="1"/>
  <c r="L2215" i="1"/>
  <c r="R2215" i="1" s="1"/>
  <c r="L2216" i="1"/>
  <c r="R2216" i="1" s="1"/>
  <c r="L2217" i="1"/>
  <c r="R2217" i="1" s="1"/>
  <c r="L2218" i="1"/>
  <c r="R2218" i="1" s="1"/>
  <c r="L2219" i="1"/>
  <c r="R2219" i="1" s="1"/>
  <c r="L2220" i="1"/>
  <c r="R2220" i="1" s="1"/>
  <c r="L2221" i="1"/>
  <c r="R2221" i="1" s="1"/>
  <c r="L2222" i="1"/>
  <c r="R2222" i="1" s="1"/>
  <c r="L2223" i="1"/>
  <c r="R2223" i="1" s="1"/>
  <c r="L2224" i="1"/>
  <c r="R2224" i="1" s="1"/>
  <c r="L2225" i="1"/>
  <c r="R2225" i="1" s="1"/>
  <c r="L2226" i="1"/>
  <c r="R2226" i="1" s="1"/>
  <c r="L2227" i="1"/>
  <c r="R2227" i="1" s="1"/>
  <c r="L2228" i="1"/>
  <c r="R2228" i="1" s="1"/>
  <c r="L2229" i="1"/>
  <c r="R2229" i="1" s="1"/>
  <c r="L2230" i="1"/>
  <c r="R2230" i="1" s="1"/>
  <c r="K2188" i="1"/>
  <c r="Q2188" i="1" s="1"/>
  <c r="K2189" i="1"/>
  <c r="Q2189" i="1" s="1"/>
  <c r="K2190" i="1"/>
  <c r="Q2190" i="1" s="1"/>
  <c r="K2191" i="1"/>
  <c r="Q2191" i="1" s="1"/>
  <c r="K2192" i="1"/>
  <c r="Q2192" i="1" s="1"/>
  <c r="K2193" i="1"/>
  <c r="Q2193" i="1" s="1"/>
  <c r="K2194" i="1"/>
  <c r="Q2194" i="1" s="1"/>
  <c r="K2195" i="1"/>
  <c r="Q2195" i="1" s="1"/>
  <c r="K2196" i="1"/>
  <c r="Q2196" i="1" s="1"/>
  <c r="K2197" i="1"/>
  <c r="Q2197" i="1" s="1"/>
  <c r="K2198" i="1"/>
  <c r="Q2198" i="1" s="1"/>
  <c r="K2199" i="1"/>
  <c r="Q2199" i="1" s="1"/>
  <c r="K2200" i="1"/>
  <c r="Q2200" i="1" s="1"/>
  <c r="K2201" i="1"/>
  <c r="Q2201" i="1" s="1"/>
  <c r="K2202" i="1"/>
  <c r="Q2202" i="1" s="1"/>
  <c r="K2203" i="1"/>
  <c r="Q2203" i="1" s="1"/>
  <c r="K2204" i="1"/>
  <c r="Q2204" i="1" s="1"/>
  <c r="K2205" i="1"/>
  <c r="Q2205" i="1" s="1"/>
  <c r="K2206" i="1"/>
  <c r="Q2206" i="1" s="1"/>
  <c r="K2207" i="1"/>
  <c r="Q2207" i="1" s="1"/>
  <c r="K2208" i="1"/>
  <c r="Q2208" i="1" s="1"/>
  <c r="K2209" i="1"/>
  <c r="Q2209" i="1" s="1"/>
  <c r="K2210" i="1"/>
  <c r="Q2210" i="1" s="1"/>
  <c r="K2211" i="1"/>
  <c r="Q2211" i="1" s="1"/>
  <c r="K2212" i="1"/>
  <c r="Q2212" i="1" s="1"/>
  <c r="K2213" i="1"/>
  <c r="Q2213" i="1" s="1"/>
  <c r="K2214" i="1"/>
  <c r="Q2214" i="1" s="1"/>
  <c r="K2215" i="1"/>
  <c r="Q2215" i="1" s="1"/>
  <c r="K2216" i="1"/>
  <c r="Q2216" i="1" s="1"/>
  <c r="K2217" i="1"/>
  <c r="Q2217" i="1" s="1"/>
  <c r="K2218" i="1"/>
  <c r="Q2218" i="1" s="1"/>
  <c r="K2219" i="1"/>
  <c r="Q2219" i="1" s="1"/>
  <c r="K2220" i="1"/>
  <c r="Q2220" i="1" s="1"/>
  <c r="K2221" i="1"/>
  <c r="Q2221" i="1" s="1"/>
  <c r="K2222" i="1"/>
  <c r="Q2222" i="1" s="1"/>
  <c r="K2223" i="1"/>
  <c r="Q2223" i="1" s="1"/>
  <c r="K2224" i="1"/>
  <c r="Q2224" i="1" s="1"/>
  <c r="K2225" i="1"/>
  <c r="Q2225" i="1" s="1"/>
  <c r="K2226" i="1"/>
  <c r="Q2226" i="1" s="1"/>
  <c r="K2227" i="1"/>
  <c r="Q2227" i="1" s="1"/>
  <c r="K2228" i="1"/>
  <c r="Q2228" i="1" s="1"/>
  <c r="K2229" i="1"/>
  <c r="Q2229" i="1" s="1"/>
  <c r="K2230" i="1"/>
  <c r="Q2230" i="1" s="1"/>
  <c r="J2188" i="1"/>
  <c r="P2188" i="1" s="1"/>
  <c r="J2189" i="1"/>
  <c r="P2189" i="1" s="1"/>
  <c r="J2190" i="1"/>
  <c r="P2190" i="1" s="1"/>
  <c r="J2191" i="1"/>
  <c r="P2191" i="1" s="1"/>
  <c r="J2192" i="1"/>
  <c r="P2192" i="1" s="1"/>
  <c r="J2193" i="1"/>
  <c r="P2193" i="1" s="1"/>
  <c r="J2194" i="1"/>
  <c r="P2194" i="1" s="1"/>
  <c r="J2195" i="1"/>
  <c r="P2195" i="1" s="1"/>
  <c r="J2196" i="1"/>
  <c r="P2196" i="1" s="1"/>
  <c r="J2197" i="1"/>
  <c r="P2197" i="1" s="1"/>
  <c r="J2198" i="1"/>
  <c r="P2198" i="1" s="1"/>
  <c r="J2199" i="1"/>
  <c r="P2199" i="1" s="1"/>
  <c r="J2200" i="1"/>
  <c r="P2200" i="1" s="1"/>
  <c r="J2201" i="1"/>
  <c r="P2201" i="1" s="1"/>
  <c r="J2202" i="1"/>
  <c r="P2202" i="1" s="1"/>
  <c r="J2203" i="1"/>
  <c r="P2203" i="1" s="1"/>
  <c r="J2204" i="1"/>
  <c r="P2204" i="1" s="1"/>
  <c r="J2205" i="1"/>
  <c r="P2205" i="1" s="1"/>
  <c r="J2206" i="1"/>
  <c r="P2206" i="1" s="1"/>
  <c r="J2207" i="1"/>
  <c r="P2207" i="1" s="1"/>
  <c r="J2208" i="1"/>
  <c r="P2208" i="1" s="1"/>
  <c r="J2209" i="1"/>
  <c r="P2209" i="1" s="1"/>
  <c r="J2210" i="1"/>
  <c r="P2210" i="1" s="1"/>
  <c r="J2211" i="1"/>
  <c r="P2211" i="1" s="1"/>
  <c r="J2212" i="1"/>
  <c r="P2212" i="1" s="1"/>
  <c r="J2213" i="1"/>
  <c r="P2213" i="1" s="1"/>
  <c r="J2214" i="1"/>
  <c r="P2214" i="1" s="1"/>
  <c r="J2215" i="1"/>
  <c r="P2215" i="1" s="1"/>
  <c r="J2216" i="1"/>
  <c r="P2216" i="1" s="1"/>
  <c r="J2217" i="1"/>
  <c r="P2217" i="1" s="1"/>
  <c r="J2218" i="1"/>
  <c r="P2218" i="1" s="1"/>
  <c r="J2219" i="1"/>
  <c r="P2219" i="1" s="1"/>
  <c r="J2220" i="1"/>
  <c r="P2220" i="1" s="1"/>
  <c r="J2221" i="1"/>
  <c r="P2221" i="1" s="1"/>
  <c r="J2222" i="1"/>
  <c r="P2222" i="1" s="1"/>
  <c r="J2223" i="1"/>
  <c r="P2223" i="1" s="1"/>
  <c r="J2224" i="1"/>
  <c r="P2224" i="1" s="1"/>
  <c r="J2225" i="1"/>
  <c r="P2225" i="1" s="1"/>
  <c r="J2226" i="1"/>
  <c r="P2226" i="1" s="1"/>
  <c r="J2227" i="1"/>
  <c r="P2227" i="1" s="1"/>
  <c r="J2228" i="1"/>
  <c r="P2228" i="1" s="1"/>
  <c r="J2229" i="1"/>
  <c r="P2229" i="1" s="1"/>
  <c r="J2230" i="1"/>
  <c r="P2230" i="1" s="1"/>
  <c r="L2145" i="1"/>
  <c r="R2145" i="1" s="1"/>
  <c r="L2146" i="1"/>
  <c r="R2146" i="1" s="1"/>
  <c r="L2147" i="1"/>
  <c r="R2147" i="1" s="1"/>
  <c r="L2148" i="1"/>
  <c r="R2148" i="1" s="1"/>
  <c r="L2149" i="1"/>
  <c r="R2149" i="1" s="1"/>
  <c r="L2150" i="1"/>
  <c r="R2150" i="1" s="1"/>
  <c r="L2151" i="1"/>
  <c r="R2151" i="1" s="1"/>
  <c r="L2152" i="1"/>
  <c r="R2152" i="1" s="1"/>
  <c r="L2153" i="1"/>
  <c r="R2153" i="1" s="1"/>
  <c r="L2154" i="1"/>
  <c r="R2154" i="1" s="1"/>
  <c r="L2155" i="1"/>
  <c r="R2155" i="1" s="1"/>
  <c r="L2156" i="1"/>
  <c r="R2156" i="1" s="1"/>
  <c r="L2157" i="1"/>
  <c r="R2157" i="1" s="1"/>
  <c r="L2158" i="1"/>
  <c r="R2158" i="1" s="1"/>
  <c r="L2159" i="1"/>
  <c r="R2159" i="1" s="1"/>
  <c r="L2160" i="1"/>
  <c r="R2160" i="1" s="1"/>
  <c r="L2161" i="1"/>
  <c r="R2161" i="1" s="1"/>
  <c r="L2162" i="1"/>
  <c r="R2162" i="1" s="1"/>
  <c r="L2163" i="1"/>
  <c r="R2163" i="1" s="1"/>
  <c r="L2164" i="1"/>
  <c r="R2164" i="1" s="1"/>
  <c r="L2165" i="1"/>
  <c r="R2165" i="1" s="1"/>
  <c r="L2166" i="1"/>
  <c r="R2166" i="1" s="1"/>
  <c r="L2167" i="1"/>
  <c r="R2167" i="1" s="1"/>
  <c r="L2168" i="1"/>
  <c r="R2168" i="1" s="1"/>
  <c r="L2169" i="1"/>
  <c r="R2169" i="1" s="1"/>
  <c r="L2170" i="1"/>
  <c r="R2170" i="1" s="1"/>
  <c r="L2171" i="1"/>
  <c r="R2171" i="1" s="1"/>
  <c r="L2172" i="1"/>
  <c r="R2172" i="1" s="1"/>
  <c r="L2173" i="1"/>
  <c r="R2173" i="1" s="1"/>
  <c r="L2174" i="1"/>
  <c r="R2174" i="1" s="1"/>
  <c r="L2175" i="1"/>
  <c r="R2175" i="1" s="1"/>
  <c r="L2176" i="1"/>
  <c r="R2176" i="1" s="1"/>
  <c r="L2177" i="1"/>
  <c r="R2177" i="1" s="1"/>
  <c r="L2178" i="1"/>
  <c r="R2178" i="1" s="1"/>
  <c r="L2179" i="1"/>
  <c r="R2179" i="1" s="1"/>
  <c r="L2180" i="1"/>
  <c r="R2180" i="1" s="1"/>
  <c r="L2181" i="1"/>
  <c r="R2181" i="1" s="1"/>
  <c r="L2182" i="1"/>
  <c r="R2182" i="1" s="1"/>
  <c r="L2183" i="1"/>
  <c r="R2183" i="1" s="1"/>
  <c r="L2184" i="1"/>
  <c r="R2184" i="1" s="1"/>
  <c r="K2145" i="1"/>
  <c r="Q2145" i="1" s="1"/>
  <c r="K2146" i="1"/>
  <c r="Q2146" i="1" s="1"/>
  <c r="K2147" i="1"/>
  <c r="Q2147" i="1" s="1"/>
  <c r="K2148" i="1"/>
  <c r="Q2148" i="1" s="1"/>
  <c r="K2149" i="1"/>
  <c r="Q2149" i="1" s="1"/>
  <c r="K2150" i="1"/>
  <c r="Q2150" i="1" s="1"/>
  <c r="K2151" i="1"/>
  <c r="Q2151" i="1" s="1"/>
  <c r="K2152" i="1"/>
  <c r="Q2152" i="1" s="1"/>
  <c r="K2153" i="1"/>
  <c r="Q2153" i="1" s="1"/>
  <c r="K2154" i="1"/>
  <c r="Q2154" i="1" s="1"/>
  <c r="K2155" i="1"/>
  <c r="Q2155" i="1" s="1"/>
  <c r="K2156" i="1"/>
  <c r="Q2156" i="1" s="1"/>
  <c r="K2157" i="1"/>
  <c r="Q2157" i="1" s="1"/>
  <c r="K2158" i="1"/>
  <c r="Q2158" i="1" s="1"/>
  <c r="K2159" i="1"/>
  <c r="Q2159" i="1" s="1"/>
  <c r="K2160" i="1"/>
  <c r="Q2160" i="1" s="1"/>
  <c r="K2161" i="1"/>
  <c r="Q2161" i="1" s="1"/>
  <c r="K2162" i="1"/>
  <c r="Q2162" i="1" s="1"/>
  <c r="K2163" i="1"/>
  <c r="Q2163" i="1" s="1"/>
  <c r="K2164" i="1"/>
  <c r="Q2164" i="1" s="1"/>
  <c r="K2165" i="1"/>
  <c r="Q2165" i="1" s="1"/>
  <c r="K2166" i="1"/>
  <c r="Q2166" i="1" s="1"/>
  <c r="K2167" i="1"/>
  <c r="Q2167" i="1" s="1"/>
  <c r="K2168" i="1"/>
  <c r="Q2168" i="1" s="1"/>
  <c r="K2169" i="1"/>
  <c r="Q2169" i="1" s="1"/>
  <c r="K2170" i="1"/>
  <c r="Q2170" i="1" s="1"/>
  <c r="K2171" i="1"/>
  <c r="Q2171" i="1" s="1"/>
  <c r="K2172" i="1"/>
  <c r="Q2172" i="1" s="1"/>
  <c r="K2173" i="1"/>
  <c r="Q2173" i="1" s="1"/>
  <c r="K2174" i="1"/>
  <c r="Q2174" i="1" s="1"/>
  <c r="K2175" i="1"/>
  <c r="Q2175" i="1" s="1"/>
  <c r="K2176" i="1"/>
  <c r="Q2176" i="1" s="1"/>
  <c r="K2177" i="1"/>
  <c r="Q2177" i="1" s="1"/>
  <c r="K2178" i="1"/>
  <c r="Q2178" i="1" s="1"/>
  <c r="K2179" i="1"/>
  <c r="Q2179" i="1" s="1"/>
  <c r="K2180" i="1"/>
  <c r="Q2180" i="1" s="1"/>
  <c r="K2181" i="1"/>
  <c r="Q2181" i="1" s="1"/>
  <c r="K2182" i="1"/>
  <c r="Q2182" i="1" s="1"/>
  <c r="K2183" i="1"/>
  <c r="Q2183" i="1" s="1"/>
  <c r="K2184" i="1"/>
  <c r="Q2184" i="1" s="1"/>
  <c r="J2145" i="1"/>
  <c r="P2145" i="1" s="1"/>
  <c r="J2146" i="1"/>
  <c r="P2146" i="1" s="1"/>
  <c r="J2147" i="1"/>
  <c r="P2147" i="1" s="1"/>
  <c r="J2148" i="1"/>
  <c r="P2148" i="1" s="1"/>
  <c r="J2149" i="1"/>
  <c r="P2149" i="1" s="1"/>
  <c r="J2150" i="1"/>
  <c r="P2150" i="1" s="1"/>
  <c r="J2151" i="1"/>
  <c r="P2151" i="1" s="1"/>
  <c r="J2152" i="1"/>
  <c r="P2152" i="1" s="1"/>
  <c r="J2153" i="1"/>
  <c r="P2153" i="1" s="1"/>
  <c r="J2154" i="1"/>
  <c r="P2154" i="1" s="1"/>
  <c r="J2155" i="1"/>
  <c r="P2155" i="1" s="1"/>
  <c r="J2156" i="1"/>
  <c r="P2156" i="1" s="1"/>
  <c r="J2157" i="1"/>
  <c r="P2157" i="1" s="1"/>
  <c r="J2158" i="1"/>
  <c r="P2158" i="1" s="1"/>
  <c r="J2159" i="1"/>
  <c r="P2159" i="1" s="1"/>
  <c r="J2160" i="1"/>
  <c r="P2160" i="1" s="1"/>
  <c r="J2161" i="1"/>
  <c r="P2161" i="1" s="1"/>
  <c r="J2162" i="1"/>
  <c r="P2162" i="1" s="1"/>
  <c r="J2163" i="1"/>
  <c r="P2163" i="1" s="1"/>
  <c r="J2164" i="1"/>
  <c r="P2164" i="1" s="1"/>
  <c r="J2165" i="1"/>
  <c r="P2165" i="1" s="1"/>
  <c r="J2166" i="1"/>
  <c r="P2166" i="1" s="1"/>
  <c r="J2167" i="1"/>
  <c r="P2167" i="1" s="1"/>
  <c r="J2168" i="1"/>
  <c r="P2168" i="1" s="1"/>
  <c r="J2169" i="1"/>
  <c r="P2169" i="1" s="1"/>
  <c r="J2170" i="1"/>
  <c r="P2170" i="1" s="1"/>
  <c r="J2171" i="1"/>
  <c r="P2171" i="1" s="1"/>
  <c r="J2172" i="1"/>
  <c r="P2172" i="1" s="1"/>
  <c r="J2173" i="1"/>
  <c r="P2173" i="1" s="1"/>
  <c r="J2174" i="1"/>
  <c r="P2174" i="1" s="1"/>
  <c r="J2175" i="1"/>
  <c r="P2175" i="1" s="1"/>
  <c r="J2176" i="1"/>
  <c r="P2176" i="1" s="1"/>
  <c r="J2177" i="1"/>
  <c r="P2177" i="1" s="1"/>
  <c r="J2178" i="1"/>
  <c r="P2178" i="1" s="1"/>
  <c r="J2179" i="1"/>
  <c r="P2179" i="1" s="1"/>
  <c r="J2180" i="1"/>
  <c r="P2180" i="1" s="1"/>
  <c r="J2181" i="1"/>
  <c r="P2181" i="1" s="1"/>
  <c r="J2182" i="1"/>
  <c r="P2182" i="1" s="1"/>
  <c r="J2183" i="1"/>
  <c r="P2183" i="1" s="1"/>
  <c r="J2184" i="1"/>
  <c r="P2184" i="1" s="1"/>
  <c r="L2118" i="1"/>
  <c r="R2118" i="1" s="1"/>
  <c r="L2119" i="1"/>
  <c r="R2119" i="1" s="1"/>
  <c r="L2120" i="1"/>
  <c r="R2120" i="1" s="1"/>
  <c r="L2121" i="1"/>
  <c r="R2121" i="1" s="1"/>
  <c r="L2122" i="1"/>
  <c r="R2122" i="1" s="1"/>
  <c r="L2123" i="1"/>
  <c r="R2123" i="1" s="1"/>
  <c r="L2124" i="1"/>
  <c r="R2124" i="1" s="1"/>
  <c r="L2125" i="1"/>
  <c r="R2125" i="1" s="1"/>
  <c r="L2126" i="1"/>
  <c r="R2126" i="1" s="1"/>
  <c r="L2127" i="1"/>
  <c r="R2127" i="1" s="1"/>
  <c r="L2128" i="1"/>
  <c r="R2128" i="1" s="1"/>
  <c r="L2129" i="1"/>
  <c r="R2129" i="1" s="1"/>
  <c r="L2130" i="1"/>
  <c r="R2130" i="1" s="1"/>
  <c r="L2131" i="1"/>
  <c r="R2131" i="1" s="1"/>
  <c r="L2132" i="1"/>
  <c r="R2132" i="1" s="1"/>
  <c r="L2133" i="1"/>
  <c r="R2133" i="1" s="1"/>
  <c r="L2134" i="1"/>
  <c r="R2134" i="1" s="1"/>
  <c r="L2135" i="1"/>
  <c r="R2135" i="1" s="1"/>
  <c r="L2136" i="1"/>
  <c r="R2136" i="1" s="1"/>
  <c r="L2137" i="1"/>
  <c r="R2137" i="1" s="1"/>
  <c r="L2138" i="1"/>
  <c r="R2138" i="1" s="1"/>
  <c r="L2139" i="1"/>
  <c r="R2139" i="1" s="1"/>
  <c r="L2140" i="1"/>
  <c r="R2140" i="1" s="1"/>
  <c r="L2141" i="1"/>
  <c r="R2141" i="1" s="1"/>
  <c r="K2118" i="1"/>
  <c r="Q2118" i="1" s="1"/>
  <c r="K2119" i="1"/>
  <c r="Q2119" i="1" s="1"/>
  <c r="K2120" i="1"/>
  <c r="Q2120" i="1" s="1"/>
  <c r="K2121" i="1"/>
  <c r="Q2121" i="1" s="1"/>
  <c r="K2122" i="1"/>
  <c r="Q2122" i="1" s="1"/>
  <c r="K2123" i="1"/>
  <c r="Q2123" i="1" s="1"/>
  <c r="K2124" i="1"/>
  <c r="Q2124" i="1" s="1"/>
  <c r="K2125" i="1"/>
  <c r="Q2125" i="1" s="1"/>
  <c r="K2126" i="1"/>
  <c r="Q2126" i="1" s="1"/>
  <c r="K2127" i="1"/>
  <c r="Q2127" i="1" s="1"/>
  <c r="K2128" i="1"/>
  <c r="Q2128" i="1" s="1"/>
  <c r="K2129" i="1"/>
  <c r="Q2129" i="1" s="1"/>
  <c r="K2130" i="1"/>
  <c r="Q2130" i="1" s="1"/>
  <c r="K2131" i="1"/>
  <c r="Q2131" i="1" s="1"/>
  <c r="K2132" i="1"/>
  <c r="Q2132" i="1" s="1"/>
  <c r="K2133" i="1"/>
  <c r="Q2133" i="1" s="1"/>
  <c r="K2134" i="1"/>
  <c r="Q2134" i="1" s="1"/>
  <c r="K2135" i="1"/>
  <c r="Q2135" i="1" s="1"/>
  <c r="K2136" i="1"/>
  <c r="Q2136" i="1" s="1"/>
  <c r="K2137" i="1"/>
  <c r="Q2137" i="1" s="1"/>
  <c r="K2138" i="1"/>
  <c r="Q2138" i="1" s="1"/>
  <c r="K2139" i="1"/>
  <c r="Q2139" i="1" s="1"/>
  <c r="K2140" i="1"/>
  <c r="Q2140" i="1" s="1"/>
  <c r="K2141" i="1"/>
  <c r="Q2141" i="1" s="1"/>
  <c r="J2118" i="1"/>
  <c r="P2118" i="1" s="1"/>
  <c r="J2119" i="1"/>
  <c r="P2119" i="1" s="1"/>
  <c r="J2120" i="1"/>
  <c r="P2120" i="1" s="1"/>
  <c r="J2121" i="1"/>
  <c r="P2121" i="1" s="1"/>
  <c r="J2122" i="1"/>
  <c r="P2122" i="1" s="1"/>
  <c r="J2123" i="1"/>
  <c r="P2123" i="1" s="1"/>
  <c r="J2124" i="1"/>
  <c r="P2124" i="1" s="1"/>
  <c r="J2125" i="1"/>
  <c r="P2125" i="1" s="1"/>
  <c r="J2126" i="1"/>
  <c r="P2126" i="1" s="1"/>
  <c r="J2127" i="1"/>
  <c r="P2127" i="1" s="1"/>
  <c r="J2128" i="1"/>
  <c r="P2128" i="1" s="1"/>
  <c r="J2129" i="1"/>
  <c r="P2129" i="1" s="1"/>
  <c r="J2130" i="1"/>
  <c r="P2130" i="1" s="1"/>
  <c r="J2131" i="1"/>
  <c r="P2131" i="1" s="1"/>
  <c r="J2132" i="1"/>
  <c r="P2132" i="1" s="1"/>
  <c r="J2133" i="1"/>
  <c r="P2133" i="1" s="1"/>
  <c r="J2134" i="1"/>
  <c r="P2134" i="1" s="1"/>
  <c r="J2135" i="1"/>
  <c r="P2135" i="1" s="1"/>
  <c r="J2136" i="1"/>
  <c r="P2136" i="1" s="1"/>
  <c r="J2137" i="1"/>
  <c r="P2137" i="1" s="1"/>
  <c r="J2138" i="1"/>
  <c r="P2138" i="1" s="1"/>
  <c r="J2139" i="1"/>
  <c r="P2139" i="1" s="1"/>
  <c r="J2140" i="1"/>
  <c r="P2140" i="1" s="1"/>
  <c r="J2141" i="1"/>
  <c r="P2141" i="1" s="1"/>
  <c r="L2040" i="1"/>
  <c r="R2040" i="1" s="1"/>
  <c r="L2041" i="1"/>
  <c r="R2041" i="1" s="1"/>
  <c r="L2042" i="1"/>
  <c r="R2042" i="1" s="1"/>
  <c r="L2043" i="1"/>
  <c r="R2043" i="1" s="1"/>
  <c r="L2044" i="1"/>
  <c r="R2044" i="1" s="1"/>
  <c r="L2045" i="1"/>
  <c r="R2045" i="1" s="1"/>
  <c r="L2046" i="1"/>
  <c r="R2046" i="1" s="1"/>
  <c r="L2047" i="1"/>
  <c r="R2047" i="1" s="1"/>
  <c r="L2048" i="1"/>
  <c r="R2048" i="1" s="1"/>
  <c r="L2049" i="1"/>
  <c r="R2049" i="1" s="1"/>
  <c r="L2050" i="1"/>
  <c r="R2050" i="1" s="1"/>
  <c r="L2051" i="1"/>
  <c r="R2051" i="1" s="1"/>
  <c r="L2052" i="1"/>
  <c r="R2052" i="1" s="1"/>
  <c r="L2053" i="1"/>
  <c r="R2053" i="1" s="1"/>
  <c r="L2054" i="1"/>
  <c r="R2054" i="1" s="1"/>
  <c r="L2055" i="1"/>
  <c r="R2055" i="1" s="1"/>
  <c r="L2056" i="1"/>
  <c r="R2056" i="1" s="1"/>
  <c r="L2057" i="1"/>
  <c r="R2057" i="1" s="1"/>
  <c r="L2058" i="1"/>
  <c r="R2058" i="1" s="1"/>
  <c r="L2059" i="1"/>
  <c r="R2059" i="1" s="1"/>
  <c r="L2060" i="1"/>
  <c r="R2060" i="1" s="1"/>
  <c r="L2061" i="1"/>
  <c r="R2061" i="1" s="1"/>
  <c r="L2062" i="1"/>
  <c r="R2062" i="1" s="1"/>
  <c r="L2063" i="1"/>
  <c r="R2063" i="1" s="1"/>
  <c r="L2064" i="1"/>
  <c r="R2064" i="1" s="1"/>
  <c r="L2065" i="1"/>
  <c r="R2065" i="1" s="1"/>
  <c r="L2066" i="1"/>
  <c r="R2066" i="1" s="1"/>
  <c r="L2067" i="1"/>
  <c r="R2067" i="1" s="1"/>
  <c r="L2068" i="1"/>
  <c r="R2068" i="1" s="1"/>
  <c r="L2069" i="1"/>
  <c r="R2069" i="1" s="1"/>
  <c r="L2070" i="1"/>
  <c r="R2070" i="1" s="1"/>
  <c r="L2071" i="1"/>
  <c r="R2071" i="1" s="1"/>
  <c r="L2072" i="1"/>
  <c r="R2072" i="1" s="1"/>
  <c r="L2073" i="1"/>
  <c r="R2073" i="1" s="1"/>
  <c r="L2074" i="1"/>
  <c r="R2074" i="1" s="1"/>
  <c r="L2075" i="1"/>
  <c r="R2075" i="1" s="1"/>
  <c r="L2076" i="1"/>
  <c r="R2076" i="1" s="1"/>
  <c r="L2077" i="1"/>
  <c r="R2077" i="1" s="1"/>
  <c r="L2078" i="1"/>
  <c r="R2078" i="1" s="1"/>
  <c r="L2079" i="1"/>
  <c r="R2079" i="1" s="1"/>
  <c r="L2080" i="1"/>
  <c r="R2080" i="1" s="1"/>
  <c r="L2081" i="1"/>
  <c r="R2081" i="1" s="1"/>
  <c r="L2082" i="1"/>
  <c r="R2082" i="1" s="1"/>
  <c r="L2083" i="1"/>
  <c r="R2083" i="1" s="1"/>
  <c r="L2084" i="1"/>
  <c r="R2084" i="1" s="1"/>
  <c r="L2085" i="1"/>
  <c r="R2085" i="1" s="1"/>
  <c r="L2086" i="1"/>
  <c r="R2086" i="1" s="1"/>
  <c r="L2087" i="1"/>
  <c r="R2087" i="1" s="1"/>
  <c r="L2088" i="1"/>
  <c r="R2088" i="1" s="1"/>
  <c r="L2089" i="1"/>
  <c r="R2089" i="1" s="1"/>
  <c r="L2090" i="1"/>
  <c r="R2090" i="1" s="1"/>
  <c r="L2091" i="1"/>
  <c r="R2091" i="1" s="1"/>
  <c r="L2092" i="1"/>
  <c r="R2092" i="1" s="1"/>
  <c r="L2093" i="1"/>
  <c r="R2093" i="1" s="1"/>
  <c r="L2094" i="1"/>
  <c r="R2094" i="1" s="1"/>
  <c r="L2095" i="1"/>
  <c r="R2095" i="1" s="1"/>
  <c r="L2096" i="1"/>
  <c r="R2096" i="1" s="1"/>
  <c r="L2097" i="1"/>
  <c r="R2097" i="1" s="1"/>
  <c r="L2098" i="1"/>
  <c r="R2098" i="1" s="1"/>
  <c r="L2099" i="1"/>
  <c r="R2099" i="1" s="1"/>
  <c r="L2100" i="1"/>
  <c r="R2100" i="1" s="1"/>
  <c r="L2101" i="1"/>
  <c r="R2101" i="1" s="1"/>
  <c r="L2102" i="1"/>
  <c r="R2102" i="1" s="1"/>
  <c r="L2103" i="1"/>
  <c r="R2103" i="1" s="1"/>
  <c r="L2104" i="1"/>
  <c r="R2104" i="1" s="1"/>
  <c r="L2105" i="1"/>
  <c r="R2105" i="1" s="1"/>
  <c r="L2106" i="1"/>
  <c r="R2106" i="1" s="1"/>
  <c r="L2107" i="1"/>
  <c r="R2107" i="1" s="1"/>
  <c r="L2108" i="1"/>
  <c r="R2108" i="1" s="1"/>
  <c r="L2109" i="1"/>
  <c r="R2109" i="1" s="1"/>
  <c r="L2110" i="1"/>
  <c r="R2110" i="1" s="1"/>
  <c r="L2111" i="1"/>
  <c r="R2111" i="1" s="1"/>
  <c r="L2112" i="1"/>
  <c r="R2112" i="1" s="1"/>
  <c r="L2113" i="1"/>
  <c r="R2113" i="1" s="1"/>
  <c r="L2114" i="1"/>
  <c r="R2114" i="1" s="1"/>
  <c r="K2040" i="1"/>
  <c r="Q2040" i="1" s="1"/>
  <c r="K2041" i="1"/>
  <c r="Q2041" i="1" s="1"/>
  <c r="K2042" i="1"/>
  <c r="Q2042" i="1" s="1"/>
  <c r="K2043" i="1"/>
  <c r="Q2043" i="1" s="1"/>
  <c r="K2044" i="1"/>
  <c r="Q2044" i="1" s="1"/>
  <c r="K2045" i="1"/>
  <c r="Q2045" i="1" s="1"/>
  <c r="K2046" i="1"/>
  <c r="Q2046" i="1" s="1"/>
  <c r="K2047" i="1"/>
  <c r="Q2047" i="1" s="1"/>
  <c r="K2048" i="1"/>
  <c r="Q2048" i="1" s="1"/>
  <c r="K2049" i="1"/>
  <c r="Q2049" i="1" s="1"/>
  <c r="K2050" i="1"/>
  <c r="Q2050" i="1" s="1"/>
  <c r="K2051" i="1"/>
  <c r="Q2051" i="1" s="1"/>
  <c r="K2052" i="1"/>
  <c r="Q2052" i="1" s="1"/>
  <c r="K2053" i="1"/>
  <c r="Q2053" i="1" s="1"/>
  <c r="K2054" i="1"/>
  <c r="Q2054" i="1" s="1"/>
  <c r="K2055" i="1"/>
  <c r="Q2055" i="1" s="1"/>
  <c r="K2056" i="1"/>
  <c r="Q2056" i="1" s="1"/>
  <c r="K2057" i="1"/>
  <c r="Q2057" i="1" s="1"/>
  <c r="K2058" i="1"/>
  <c r="Q2058" i="1" s="1"/>
  <c r="K2059" i="1"/>
  <c r="Q2059" i="1" s="1"/>
  <c r="K2060" i="1"/>
  <c r="Q2060" i="1" s="1"/>
  <c r="K2061" i="1"/>
  <c r="Q2061" i="1" s="1"/>
  <c r="K2062" i="1"/>
  <c r="Q2062" i="1" s="1"/>
  <c r="K2063" i="1"/>
  <c r="Q2063" i="1" s="1"/>
  <c r="K2064" i="1"/>
  <c r="Q2064" i="1" s="1"/>
  <c r="K2065" i="1"/>
  <c r="Q2065" i="1" s="1"/>
  <c r="K2066" i="1"/>
  <c r="Q2066" i="1" s="1"/>
  <c r="K2067" i="1"/>
  <c r="Q2067" i="1" s="1"/>
  <c r="K2068" i="1"/>
  <c r="Q2068" i="1" s="1"/>
  <c r="K2069" i="1"/>
  <c r="Q2069" i="1" s="1"/>
  <c r="K2070" i="1"/>
  <c r="Q2070" i="1" s="1"/>
  <c r="K2071" i="1"/>
  <c r="Q2071" i="1" s="1"/>
  <c r="K2072" i="1"/>
  <c r="Q2072" i="1" s="1"/>
  <c r="K2073" i="1"/>
  <c r="Q2073" i="1" s="1"/>
  <c r="K2074" i="1"/>
  <c r="Q2074" i="1" s="1"/>
  <c r="K2075" i="1"/>
  <c r="Q2075" i="1" s="1"/>
  <c r="K2076" i="1"/>
  <c r="Q2076" i="1" s="1"/>
  <c r="K2077" i="1"/>
  <c r="Q2077" i="1" s="1"/>
  <c r="K2078" i="1"/>
  <c r="Q2078" i="1" s="1"/>
  <c r="K2079" i="1"/>
  <c r="Q2079" i="1" s="1"/>
  <c r="K2080" i="1"/>
  <c r="Q2080" i="1" s="1"/>
  <c r="K2081" i="1"/>
  <c r="Q2081" i="1" s="1"/>
  <c r="K2082" i="1"/>
  <c r="Q2082" i="1" s="1"/>
  <c r="K2083" i="1"/>
  <c r="Q2083" i="1" s="1"/>
  <c r="K2084" i="1"/>
  <c r="Q2084" i="1" s="1"/>
  <c r="K2085" i="1"/>
  <c r="Q2085" i="1" s="1"/>
  <c r="K2086" i="1"/>
  <c r="Q2086" i="1" s="1"/>
  <c r="K2087" i="1"/>
  <c r="Q2087" i="1" s="1"/>
  <c r="K2088" i="1"/>
  <c r="Q2088" i="1" s="1"/>
  <c r="K2089" i="1"/>
  <c r="Q2089" i="1" s="1"/>
  <c r="K2090" i="1"/>
  <c r="Q2090" i="1" s="1"/>
  <c r="K2091" i="1"/>
  <c r="Q2091" i="1" s="1"/>
  <c r="K2092" i="1"/>
  <c r="Q2092" i="1" s="1"/>
  <c r="K2093" i="1"/>
  <c r="Q2093" i="1" s="1"/>
  <c r="K2094" i="1"/>
  <c r="Q2094" i="1" s="1"/>
  <c r="K2095" i="1"/>
  <c r="Q2095" i="1" s="1"/>
  <c r="K2096" i="1"/>
  <c r="Q2096" i="1" s="1"/>
  <c r="K2097" i="1"/>
  <c r="Q2097" i="1" s="1"/>
  <c r="K2098" i="1"/>
  <c r="Q2098" i="1" s="1"/>
  <c r="K2099" i="1"/>
  <c r="Q2099" i="1" s="1"/>
  <c r="K2100" i="1"/>
  <c r="Q2100" i="1" s="1"/>
  <c r="K2101" i="1"/>
  <c r="Q2101" i="1" s="1"/>
  <c r="K2102" i="1"/>
  <c r="Q2102" i="1" s="1"/>
  <c r="K2103" i="1"/>
  <c r="Q2103" i="1" s="1"/>
  <c r="K2104" i="1"/>
  <c r="Q2104" i="1" s="1"/>
  <c r="K2105" i="1"/>
  <c r="Q2105" i="1" s="1"/>
  <c r="K2106" i="1"/>
  <c r="Q2106" i="1" s="1"/>
  <c r="K2107" i="1"/>
  <c r="Q2107" i="1" s="1"/>
  <c r="K2108" i="1"/>
  <c r="Q2108" i="1" s="1"/>
  <c r="K2109" i="1"/>
  <c r="Q2109" i="1" s="1"/>
  <c r="K2110" i="1"/>
  <c r="Q2110" i="1" s="1"/>
  <c r="K2111" i="1"/>
  <c r="Q2111" i="1" s="1"/>
  <c r="K2112" i="1"/>
  <c r="Q2112" i="1" s="1"/>
  <c r="K2113" i="1"/>
  <c r="Q2113" i="1" s="1"/>
  <c r="K2114" i="1"/>
  <c r="Q2114" i="1" s="1"/>
  <c r="J2040" i="1"/>
  <c r="P2040" i="1" s="1"/>
  <c r="J2041" i="1"/>
  <c r="P2041" i="1" s="1"/>
  <c r="J2042" i="1"/>
  <c r="P2042" i="1" s="1"/>
  <c r="J2043" i="1"/>
  <c r="P2043" i="1" s="1"/>
  <c r="J2044" i="1"/>
  <c r="P2044" i="1" s="1"/>
  <c r="J2045" i="1"/>
  <c r="P2045" i="1" s="1"/>
  <c r="J2046" i="1"/>
  <c r="P2046" i="1" s="1"/>
  <c r="J2047" i="1"/>
  <c r="P2047" i="1" s="1"/>
  <c r="J2048" i="1"/>
  <c r="P2048" i="1" s="1"/>
  <c r="J2049" i="1"/>
  <c r="P2049" i="1" s="1"/>
  <c r="J2050" i="1"/>
  <c r="P2050" i="1" s="1"/>
  <c r="J2051" i="1"/>
  <c r="P2051" i="1" s="1"/>
  <c r="J2052" i="1"/>
  <c r="P2052" i="1" s="1"/>
  <c r="J2053" i="1"/>
  <c r="P2053" i="1" s="1"/>
  <c r="J2054" i="1"/>
  <c r="P2054" i="1" s="1"/>
  <c r="J2055" i="1"/>
  <c r="P2055" i="1" s="1"/>
  <c r="J2056" i="1"/>
  <c r="P2056" i="1" s="1"/>
  <c r="J2057" i="1"/>
  <c r="P2057" i="1" s="1"/>
  <c r="J2058" i="1"/>
  <c r="P2058" i="1" s="1"/>
  <c r="J2059" i="1"/>
  <c r="P2059" i="1" s="1"/>
  <c r="J2060" i="1"/>
  <c r="P2060" i="1" s="1"/>
  <c r="J2061" i="1"/>
  <c r="P2061" i="1" s="1"/>
  <c r="J2062" i="1"/>
  <c r="P2062" i="1" s="1"/>
  <c r="J2063" i="1"/>
  <c r="P2063" i="1" s="1"/>
  <c r="J2064" i="1"/>
  <c r="P2064" i="1" s="1"/>
  <c r="J2065" i="1"/>
  <c r="P2065" i="1" s="1"/>
  <c r="J2066" i="1"/>
  <c r="P2066" i="1" s="1"/>
  <c r="J2067" i="1"/>
  <c r="P2067" i="1" s="1"/>
  <c r="J2068" i="1"/>
  <c r="P2068" i="1" s="1"/>
  <c r="J2069" i="1"/>
  <c r="P2069" i="1" s="1"/>
  <c r="J2070" i="1"/>
  <c r="P2070" i="1" s="1"/>
  <c r="J2071" i="1"/>
  <c r="P2071" i="1" s="1"/>
  <c r="J2072" i="1"/>
  <c r="P2072" i="1" s="1"/>
  <c r="J2073" i="1"/>
  <c r="P2073" i="1" s="1"/>
  <c r="J2074" i="1"/>
  <c r="P2074" i="1" s="1"/>
  <c r="J2075" i="1"/>
  <c r="P2075" i="1" s="1"/>
  <c r="J2076" i="1"/>
  <c r="P2076" i="1" s="1"/>
  <c r="J2077" i="1"/>
  <c r="P2077" i="1" s="1"/>
  <c r="J2078" i="1"/>
  <c r="P2078" i="1" s="1"/>
  <c r="J2079" i="1"/>
  <c r="P2079" i="1" s="1"/>
  <c r="J2080" i="1"/>
  <c r="P2080" i="1" s="1"/>
  <c r="J2081" i="1"/>
  <c r="P2081" i="1" s="1"/>
  <c r="J2082" i="1"/>
  <c r="P2082" i="1" s="1"/>
  <c r="J2083" i="1"/>
  <c r="P2083" i="1" s="1"/>
  <c r="J2084" i="1"/>
  <c r="P2084" i="1" s="1"/>
  <c r="J2085" i="1"/>
  <c r="P2085" i="1" s="1"/>
  <c r="J2086" i="1"/>
  <c r="P2086" i="1" s="1"/>
  <c r="J2087" i="1"/>
  <c r="P2087" i="1" s="1"/>
  <c r="J2088" i="1"/>
  <c r="P2088" i="1" s="1"/>
  <c r="J2089" i="1"/>
  <c r="P2089" i="1" s="1"/>
  <c r="J2090" i="1"/>
  <c r="P2090" i="1" s="1"/>
  <c r="J2091" i="1"/>
  <c r="P2091" i="1" s="1"/>
  <c r="J2092" i="1"/>
  <c r="P2092" i="1" s="1"/>
  <c r="J2093" i="1"/>
  <c r="P2093" i="1" s="1"/>
  <c r="J2094" i="1"/>
  <c r="P2094" i="1" s="1"/>
  <c r="J2095" i="1"/>
  <c r="P2095" i="1" s="1"/>
  <c r="J2096" i="1"/>
  <c r="P2096" i="1" s="1"/>
  <c r="J2097" i="1"/>
  <c r="P2097" i="1" s="1"/>
  <c r="J2098" i="1"/>
  <c r="P2098" i="1" s="1"/>
  <c r="J2099" i="1"/>
  <c r="P2099" i="1" s="1"/>
  <c r="J2100" i="1"/>
  <c r="P2100" i="1" s="1"/>
  <c r="J2101" i="1"/>
  <c r="P2101" i="1" s="1"/>
  <c r="J2102" i="1"/>
  <c r="P2102" i="1" s="1"/>
  <c r="J2103" i="1"/>
  <c r="P2103" i="1" s="1"/>
  <c r="J2104" i="1"/>
  <c r="P2104" i="1" s="1"/>
  <c r="J2105" i="1"/>
  <c r="P2105" i="1" s="1"/>
  <c r="J2106" i="1"/>
  <c r="P2106" i="1" s="1"/>
  <c r="J2107" i="1"/>
  <c r="P2107" i="1" s="1"/>
  <c r="J2108" i="1"/>
  <c r="P2108" i="1" s="1"/>
  <c r="J2109" i="1"/>
  <c r="P2109" i="1" s="1"/>
  <c r="J2110" i="1"/>
  <c r="P2110" i="1" s="1"/>
  <c r="J2111" i="1"/>
  <c r="P2111" i="1" s="1"/>
  <c r="J2112" i="1"/>
  <c r="P2112" i="1" s="1"/>
  <c r="J2113" i="1"/>
  <c r="P2113" i="1" s="1"/>
  <c r="J2114" i="1"/>
  <c r="P2114" i="1" s="1"/>
  <c r="L2005" i="1"/>
  <c r="R2005" i="1" s="1"/>
  <c r="L2006" i="1"/>
  <c r="R2006" i="1" s="1"/>
  <c r="L2007" i="1"/>
  <c r="R2007" i="1" s="1"/>
  <c r="L2008" i="1"/>
  <c r="R2008" i="1" s="1"/>
  <c r="L2009" i="1"/>
  <c r="R2009" i="1" s="1"/>
  <c r="L2010" i="1"/>
  <c r="R2010" i="1" s="1"/>
  <c r="L2011" i="1"/>
  <c r="R2011" i="1" s="1"/>
  <c r="L2012" i="1"/>
  <c r="R2012" i="1" s="1"/>
  <c r="L2013" i="1"/>
  <c r="R2013" i="1" s="1"/>
  <c r="L2014" i="1"/>
  <c r="R2014" i="1" s="1"/>
  <c r="L2015" i="1"/>
  <c r="R2015" i="1" s="1"/>
  <c r="L2016" i="1"/>
  <c r="R2016" i="1" s="1"/>
  <c r="L2017" i="1"/>
  <c r="R2017" i="1" s="1"/>
  <c r="L2018" i="1"/>
  <c r="R2018" i="1" s="1"/>
  <c r="L2019" i="1"/>
  <c r="R2019" i="1" s="1"/>
  <c r="L2020" i="1"/>
  <c r="R2020" i="1" s="1"/>
  <c r="L2021" i="1"/>
  <c r="R2021" i="1" s="1"/>
  <c r="L2022" i="1"/>
  <c r="R2022" i="1" s="1"/>
  <c r="L2023" i="1"/>
  <c r="R2023" i="1" s="1"/>
  <c r="L2024" i="1"/>
  <c r="R2024" i="1" s="1"/>
  <c r="L2025" i="1"/>
  <c r="R2025" i="1" s="1"/>
  <c r="L2026" i="1"/>
  <c r="R2026" i="1" s="1"/>
  <c r="L2027" i="1"/>
  <c r="R2027" i="1" s="1"/>
  <c r="L2028" i="1"/>
  <c r="R2028" i="1" s="1"/>
  <c r="L2029" i="1"/>
  <c r="R2029" i="1" s="1"/>
  <c r="L2030" i="1"/>
  <c r="R2030" i="1" s="1"/>
  <c r="L2031" i="1"/>
  <c r="R2031" i="1" s="1"/>
  <c r="L2032" i="1"/>
  <c r="R2032" i="1" s="1"/>
  <c r="L2033" i="1"/>
  <c r="R2033" i="1" s="1"/>
  <c r="L2034" i="1"/>
  <c r="R2034" i="1" s="1"/>
  <c r="L2035" i="1"/>
  <c r="R2035" i="1" s="1"/>
  <c r="K2005" i="1"/>
  <c r="Q2005" i="1" s="1"/>
  <c r="K2006" i="1"/>
  <c r="Q2006" i="1" s="1"/>
  <c r="K2007" i="1"/>
  <c r="Q2007" i="1" s="1"/>
  <c r="K2008" i="1"/>
  <c r="Q2008" i="1" s="1"/>
  <c r="K2009" i="1"/>
  <c r="Q2009" i="1" s="1"/>
  <c r="K2010" i="1"/>
  <c r="Q2010" i="1" s="1"/>
  <c r="K2011" i="1"/>
  <c r="Q2011" i="1" s="1"/>
  <c r="K2012" i="1"/>
  <c r="Q2012" i="1" s="1"/>
  <c r="K2013" i="1"/>
  <c r="Q2013" i="1" s="1"/>
  <c r="K2014" i="1"/>
  <c r="Q2014" i="1" s="1"/>
  <c r="K2015" i="1"/>
  <c r="Q2015" i="1" s="1"/>
  <c r="K2016" i="1"/>
  <c r="Q2016" i="1" s="1"/>
  <c r="K2017" i="1"/>
  <c r="Q2017" i="1" s="1"/>
  <c r="K2018" i="1"/>
  <c r="Q2018" i="1" s="1"/>
  <c r="K2019" i="1"/>
  <c r="Q2019" i="1" s="1"/>
  <c r="K2020" i="1"/>
  <c r="Q2020" i="1" s="1"/>
  <c r="K2021" i="1"/>
  <c r="Q2021" i="1" s="1"/>
  <c r="K2022" i="1"/>
  <c r="Q2022" i="1" s="1"/>
  <c r="K2023" i="1"/>
  <c r="Q2023" i="1" s="1"/>
  <c r="K2024" i="1"/>
  <c r="Q2024" i="1" s="1"/>
  <c r="K2025" i="1"/>
  <c r="Q2025" i="1" s="1"/>
  <c r="K2026" i="1"/>
  <c r="Q2026" i="1" s="1"/>
  <c r="K2027" i="1"/>
  <c r="Q2027" i="1" s="1"/>
  <c r="K2028" i="1"/>
  <c r="Q2028" i="1" s="1"/>
  <c r="K2029" i="1"/>
  <c r="Q2029" i="1" s="1"/>
  <c r="K2030" i="1"/>
  <c r="Q2030" i="1" s="1"/>
  <c r="K2031" i="1"/>
  <c r="Q2031" i="1" s="1"/>
  <c r="K2032" i="1"/>
  <c r="Q2032" i="1" s="1"/>
  <c r="K2033" i="1"/>
  <c r="Q2033" i="1" s="1"/>
  <c r="K2034" i="1"/>
  <c r="Q2034" i="1" s="1"/>
  <c r="K2035" i="1"/>
  <c r="Q2035" i="1" s="1"/>
  <c r="J2005" i="1"/>
  <c r="P2005" i="1" s="1"/>
  <c r="J2006" i="1"/>
  <c r="P2006" i="1" s="1"/>
  <c r="J2007" i="1"/>
  <c r="P2007" i="1" s="1"/>
  <c r="J2008" i="1"/>
  <c r="P2008" i="1" s="1"/>
  <c r="J2009" i="1"/>
  <c r="P2009" i="1" s="1"/>
  <c r="J2010" i="1"/>
  <c r="P2010" i="1" s="1"/>
  <c r="J2011" i="1"/>
  <c r="P2011" i="1" s="1"/>
  <c r="J2012" i="1"/>
  <c r="P2012" i="1" s="1"/>
  <c r="J2013" i="1"/>
  <c r="P2013" i="1" s="1"/>
  <c r="J2014" i="1"/>
  <c r="P2014" i="1" s="1"/>
  <c r="J2015" i="1"/>
  <c r="P2015" i="1" s="1"/>
  <c r="J2016" i="1"/>
  <c r="P2016" i="1" s="1"/>
  <c r="J2017" i="1"/>
  <c r="P2017" i="1" s="1"/>
  <c r="J2018" i="1"/>
  <c r="P2018" i="1" s="1"/>
  <c r="J2019" i="1"/>
  <c r="P2019" i="1" s="1"/>
  <c r="J2020" i="1"/>
  <c r="P2020" i="1" s="1"/>
  <c r="J2021" i="1"/>
  <c r="P2021" i="1" s="1"/>
  <c r="J2022" i="1"/>
  <c r="P2022" i="1" s="1"/>
  <c r="J2023" i="1"/>
  <c r="P2023" i="1" s="1"/>
  <c r="J2024" i="1"/>
  <c r="P2024" i="1" s="1"/>
  <c r="J2025" i="1"/>
  <c r="P2025" i="1" s="1"/>
  <c r="J2026" i="1"/>
  <c r="P2026" i="1" s="1"/>
  <c r="J2027" i="1"/>
  <c r="P2027" i="1" s="1"/>
  <c r="J2028" i="1"/>
  <c r="P2028" i="1" s="1"/>
  <c r="J2029" i="1"/>
  <c r="P2029" i="1" s="1"/>
  <c r="J2030" i="1"/>
  <c r="P2030" i="1" s="1"/>
  <c r="J2031" i="1"/>
  <c r="P2031" i="1" s="1"/>
  <c r="J2032" i="1"/>
  <c r="P2032" i="1" s="1"/>
  <c r="J2033" i="1"/>
  <c r="P2033" i="1" s="1"/>
  <c r="J2034" i="1"/>
  <c r="P2034" i="1" s="1"/>
  <c r="J2035" i="1"/>
  <c r="P2035" i="1" s="1"/>
  <c r="L1956" i="1"/>
  <c r="R1956" i="1" s="1"/>
  <c r="L1957" i="1"/>
  <c r="R1957" i="1" s="1"/>
  <c r="L1958" i="1"/>
  <c r="R1958" i="1" s="1"/>
  <c r="L1959" i="1"/>
  <c r="R1959" i="1" s="1"/>
  <c r="L1960" i="1"/>
  <c r="R1960" i="1" s="1"/>
  <c r="L1961" i="1"/>
  <c r="R1961" i="1" s="1"/>
  <c r="L1962" i="1"/>
  <c r="R1962" i="1" s="1"/>
  <c r="L1963" i="1"/>
  <c r="R1963" i="1" s="1"/>
  <c r="L1964" i="1"/>
  <c r="R1964" i="1" s="1"/>
  <c r="L1965" i="1"/>
  <c r="R1965" i="1" s="1"/>
  <c r="L1966" i="1"/>
  <c r="R1966" i="1" s="1"/>
  <c r="L1967" i="1"/>
  <c r="R1967" i="1" s="1"/>
  <c r="L1968" i="1"/>
  <c r="R1968" i="1" s="1"/>
  <c r="L1969" i="1"/>
  <c r="R1969" i="1" s="1"/>
  <c r="L1970" i="1"/>
  <c r="R1970" i="1" s="1"/>
  <c r="L1971" i="1"/>
  <c r="R1971" i="1" s="1"/>
  <c r="L1972" i="1"/>
  <c r="R1972" i="1" s="1"/>
  <c r="L1973" i="1"/>
  <c r="R1973" i="1" s="1"/>
  <c r="L1974" i="1"/>
  <c r="R1974" i="1" s="1"/>
  <c r="L1975" i="1"/>
  <c r="R1975" i="1" s="1"/>
  <c r="L1976" i="1"/>
  <c r="R1976" i="1" s="1"/>
  <c r="L1977" i="1"/>
  <c r="R1977" i="1" s="1"/>
  <c r="L1978" i="1"/>
  <c r="R1978" i="1" s="1"/>
  <c r="L1979" i="1"/>
  <c r="R1979" i="1" s="1"/>
  <c r="L1980" i="1"/>
  <c r="R1980" i="1" s="1"/>
  <c r="L1981" i="1"/>
  <c r="R1981" i="1" s="1"/>
  <c r="L1982" i="1"/>
  <c r="R1982" i="1" s="1"/>
  <c r="L1983" i="1"/>
  <c r="R1983" i="1" s="1"/>
  <c r="L1984" i="1"/>
  <c r="R1984" i="1" s="1"/>
  <c r="L1985" i="1"/>
  <c r="R1985" i="1" s="1"/>
  <c r="L1986" i="1"/>
  <c r="R1986" i="1" s="1"/>
  <c r="L1987" i="1"/>
  <c r="R1987" i="1" s="1"/>
  <c r="L1988" i="1"/>
  <c r="R1988" i="1" s="1"/>
  <c r="L1989" i="1"/>
  <c r="R1989" i="1" s="1"/>
  <c r="L1990" i="1"/>
  <c r="R1990" i="1" s="1"/>
  <c r="L1991" i="1"/>
  <c r="R1991" i="1" s="1"/>
  <c r="L1992" i="1"/>
  <c r="R1992" i="1" s="1"/>
  <c r="L1993" i="1"/>
  <c r="R1993" i="1" s="1"/>
  <c r="L1994" i="1"/>
  <c r="R1994" i="1" s="1"/>
  <c r="L1995" i="1"/>
  <c r="R1995" i="1" s="1"/>
  <c r="L1996" i="1"/>
  <c r="R1996" i="1" s="1"/>
  <c r="L1997" i="1"/>
  <c r="R1997" i="1" s="1"/>
  <c r="L1998" i="1"/>
  <c r="R1998" i="1" s="1"/>
  <c r="L1999" i="1"/>
  <c r="R1999" i="1" s="1"/>
  <c r="L2000" i="1"/>
  <c r="R2000" i="1" s="1"/>
  <c r="L2001" i="1"/>
  <c r="R2001" i="1" s="1"/>
  <c r="K1956" i="1"/>
  <c r="Q1956" i="1" s="1"/>
  <c r="K1957" i="1"/>
  <c r="Q1957" i="1" s="1"/>
  <c r="K1958" i="1"/>
  <c r="Q1958" i="1" s="1"/>
  <c r="K1959" i="1"/>
  <c r="Q1959" i="1" s="1"/>
  <c r="K1960" i="1"/>
  <c r="Q1960" i="1" s="1"/>
  <c r="K1961" i="1"/>
  <c r="Q1961" i="1" s="1"/>
  <c r="K1962" i="1"/>
  <c r="Q1962" i="1" s="1"/>
  <c r="K1963" i="1"/>
  <c r="Q1963" i="1" s="1"/>
  <c r="K1964" i="1"/>
  <c r="Q1964" i="1" s="1"/>
  <c r="K1965" i="1"/>
  <c r="Q1965" i="1" s="1"/>
  <c r="K1966" i="1"/>
  <c r="Q1966" i="1" s="1"/>
  <c r="K1967" i="1"/>
  <c r="Q1967" i="1" s="1"/>
  <c r="K1968" i="1"/>
  <c r="Q1968" i="1" s="1"/>
  <c r="K1969" i="1"/>
  <c r="Q1969" i="1" s="1"/>
  <c r="K1970" i="1"/>
  <c r="Q1970" i="1" s="1"/>
  <c r="K1971" i="1"/>
  <c r="Q1971" i="1" s="1"/>
  <c r="K1972" i="1"/>
  <c r="Q1972" i="1" s="1"/>
  <c r="K1973" i="1"/>
  <c r="Q1973" i="1" s="1"/>
  <c r="K1974" i="1"/>
  <c r="Q1974" i="1" s="1"/>
  <c r="K1975" i="1"/>
  <c r="Q1975" i="1" s="1"/>
  <c r="K1976" i="1"/>
  <c r="Q1976" i="1" s="1"/>
  <c r="K1977" i="1"/>
  <c r="Q1977" i="1" s="1"/>
  <c r="K1978" i="1"/>
  <c r="Q1978" i="1" s="1"/>
  <c r="K1979" i="1"/>
  <c r="Q1979" i="1" s="1"/>
  <c r="K1980" i="1"/>
  <c r="Q1980" i="1" s="1"/>
  <c r="K1981" i="1"/>
  <c r="Q1981" i="1" s="1"/>
  <c r="K1982" i="1"/>
  <c r="Q1982" i="1" s="1"/>
  <c r="K1983" i="1"/>
  <c r="Q1983" i="1" s="1"/>
  <c r="K1984" i="1"/>
  <c r="Q1984" i="1" s="1"/>
  <c r="K1985" i="1"/>
  <c r="Q1985" i="1" s="1"/>
  <c r="K1986" i="1"/>
  <c r="Q1986" i="1" s="1"/>
  <c r="K1987" i="1"/>
  <c r="Q1987" i="1" s="1"/>
  <c r="K1988" i="1"/>
  <c r="Q1988" i="1" s="1"/>
  <c r="K1989" i="1"/>
  <c r="Q1989" i="1" s="1"/>
  <c r="K1990" i="1"/>
  <c r="Q1990" i="1" s="1"/>
  <c r="K1991" i="1"/>
  <c r="Q1991" i="1" s="1"/>
  <c r="K1992" i="1"/>
  <c r="Q1992" i="1" s="1"/>
  <c r="K1993" i="1"/>
  <c r="Q1993" i="1" s="1"/>
  <c r="K1994" i="1"/>
  <c r="Q1994" i="1" s="1"/>
  <c r="K1995" i="1"/>
  <c r="Q1995" i="1" s="1"/>
  <c r="K1996" i="1"/>
  <c r="Q1996" i="1" s="1"/>
  <c r="K1997" i="1"/>
  <c r="Q1997" i="1" s="1"/>
  <c r="K1998" i="1"/>
  <c r="Q1998" i="1" s="1"/>
  <c r="K1999" i="1"/>
  <c r="Q1999" i="1" s="1"/>
  <c r="K2000" i="1"/>
  <c r="Q2000" i="1" s="1"/>
  <c r="K2001" i="1"/>
  <c r="Q2001" i="1" s="1"/>
  <c r="J1956" i="1"/>
  <c r="P1956" i="1" s="1"/>
  <c r="J1957" i="1"/>
  <c r="P1957" i="1" s="1"/>
  <c r="J1958" i="1"/>
  <c r="P1958" i="1" s="1"/>
  <c r="J1959" i="1"/>
  <c r="P1959" i="1" s="1"/>
  <c r="J1960" i="1"/>
  <c r="P1960" i="1" s="1"/>
  <c r="J1961" i="1"/>
  <c r="P1961" i="1" s="1"/>
  <c r="J1962" i="1"/>
  <c r="P1962" i="1" s="1"/>
  <c r="J1963" i="1"/>
  <c r="P1963" i="1" s="1"/>
  <c r="J1964" i="1"/>
  <c r="P1964" i="1" s="1"/>
  <c r="J1965" i="1"/>
  <c r="P1965" i="1" s="1"/>
  <c r="J1966" i="1"/>
  <c r="P1966" i="1" s="1"/>
  <c r="J1967" i="1"/>
  <c r="P1967" i="1" s="1"/>
  <c r="J1968" i="1"/>
  <c r="P1968" i="1" s="1"/>
  <c r="J1969" i="1"/>
  <c r="P1969" i="1" s="1"/>
  <c r="J1970" i="1"/>
  <c r="P1970" i="1" s="1"/>
  <c r="J1971" i="1"/>
  <c r="P1971" i="1" s="1"/>
  <c r="J1972" i="1"/>
  <c r="P1972" i="1" s="1"/>
  <c r="J1973" i="1"/>
  <c r="P1973" i="1" s="1"/>
  <c r="J1974" i="1"/>
  <c r="P1974" i="1" s="1"/>
  <c r="J1975" i="1"/>
  <c r="P1975" i="1" s="1"/>
  <c r="J1976" i="1"/>
  <c r="P1976" i="1" s="1"/>
  <c r="J1977" i="1"/>
  <c r="P1977" i="1" s="1"/>
  <c r="J1978" i="1"/>
  <c r="P1978" i="1" s="1"/>
  <c r="J1979" i="1"/>
  <c r="P1979" i="1" s="1"/>
  <c r="J1980" i="1"/>
  <c r="P1980" i="1" s="1"/>
  <c r="J1981" i="1"/>
  <c r="P1981" i="1" s="1"/>
  <c r="J1982" i="1"/>
  <c r="P1982" i="1" s="1"/>
  <c r="J1983" i="1"/>
  <c r="P1983" i="1" s="1"/>
  <c r="J1984" i="1"/>
  <c r="P1984" i="1" s="1"/>
  <c r="J1985" i="1"/>
  <c r="P1985" i="1" s="1"/>
  <c r="J1986" i="1"/>
  <c r="P1986" i="1" s="1"/>
  <c r="J1987" i="1"/>
  <c r="P1987" i="1" s="1"/>
  <c r="J1988" i="1"/>
  <c r="P1988" i="1" s="1"/>
  <c r="J1989" i="1"/>
  <c r="P1989" i="1" s="1"/>
  <c r="J1990" i="1"/>
  <c r="P1990" i="1" s="1"/>
  <c r="J1991" i="1"/>
  <c r="P1991" i="1" s="1"/>
  <c r="J1992" i="1"/>
  <c r="P1992" i="1" s="1"/>
  <c r="J1993" i="1"/>
  <c r="P1993" i="1" s="1"/>
  <c r="J1994" i="1"/>
  <c r="P1994" i="1" s="1"/>
  <c r="J1995" i="1"/>
  <c r="P1995" i="1" s="1"/>
  <c r="J1996" i="1"/>
  <c r="P1996" i="1" s="1"/>
  <c r="J1997" i="1"/>
  <c r="P1997" i="1" s="1"/>
  <c r="J1998" i="1"/>
  <c r="P1998" i="1" s="1"/>
  <c r="J1999" i="1"/>
  <c r="P1999" i="1" s="1"/>
  <c r="J2000" i="1"/>
  <c r="P2000" i="1" s="1"/>
  <c r="J2001" i="1"/>
  <c r="P2001" i="1" s="1"/>
  <c r="L1943" i="1"/>
  <c r="R1943" i="1" s="1"/>
  <c r="L1944" i="1"/>
  <c r="R1944" i="1" s="1"/>
  <c r="L1945" i="1"/>
  <c r="R1945" i="1" s="1"/>
  <c r="L1946" i="1"/>
  <c r="R1946" i="1" s="1"/>
  <c r="L1947" i="1"/>
  <c r="R1947" i="1" s="1"/>
  <c r="L1948" i="1"/>
  <c r="R1948" i="1" s="1"/>
  <c r="L1949" i="1"/>
  <c r="R1949" i="1" s="1"/>
  <c r="L1950" i="1"/>
  <c r="R1950" i="1" s="1"/>
  <c r="L1951" i="1"/>
  <c r="R1951" i="1" s="1"/>
  <c r="L1952" i="1"/>
  <c r="R1952" i="1" s="1"/>
  <c r="K1943" i="1"/>
  <c r="Q1943" i="1" s="1"/>
  <c r="K1944" i="1"/>
  <c r="Q1944" i="1" s="1"/>
  <c r="K1945" i="1"/>
  <c r="Q1945" i="1" s="1"/>
  <c r="K1946" i="1"/>
  <c r="Q1946" i="1" s="1"/>
  <c r="K1947" i="1"/>
  <c r="Q1947" i="1" s="1"/>
  <c r="K1948" i="1"/>
  <c r="Q1948" i="1" s="1"/>
  <c r="K1949" i="1"/>
  <c r="Q1949" i="1" s="1"/>
  <c r="K1950" i="1"/>
  <c r="Q1950" i="1" s="1"/>
  <c r="K1951" i="1"/>
  <c r="Q1951" i="1" s="1"/>
  <c r="K1952" i="1"/>
  <c r="Q1952" i="1" s="1"/>
  <c r="J1943" i="1"/>
  <c r="P1943" i="1" s="1"/>
  <c r="J1944" i="1"/>
  <c r="P1944" i="1" s="1"/>
  <c r="J1945" i="1"/>
  <c r="P1945" i="1" s="1"/>
  <c r="J1946" i="1"/>
  <c r="P1946" i="1" s="1"/>
  <c r="J1947" i="1"/>
  <c r="P1947" i="1" s="1"/>
  <c r="J1948" i="1"/>
  <c r="P1948" i="1" s="1"/>
  <c r="J1949" i="1"/>
  <c r="P1949" i="1" s="1"/>
  <c r="J1950" i="1"/>
  <c r="P1950" i="1" s="1"/>
  <c r="J1951" i="1"/>
  <c r="P1951" i="1" s="1"/>
  <c r="J1952" i="1"/>
  <c r="P1952" i="1" s="1"/>
  <c r="L1900" i="1"/>
  <c r="R1900" i="1" s="1"/>
  <c r="L1901" i="1"/>
  <c r="R1901" i="1" s="1"/>
  <c r="L1902" i="1"/>
  <c r="R1902" i="1" s="1"/>
  <c r="L1903" i="1"/>
  <c r="R1903" i="1" s="1"/>
  <c r="L1904" i="1"/>
  <c r="R1904" i="1" s="1"/>
  <c r="L1905" i="1"/>
  <c r="R1905" i="1" s="1"/>
  <c r="L1906" i="1"/>
  <c r="R1906" i="1" s="1"/>
  <c r="L1907" i="1"/>
  <c r="R1907" i="1" s="1"/>
  <c r="L1908" i="1"/>
  <c r="R1908" i="1" s="1"/>
  <c r="L1909" i="1"/>
  <c r="R1909" i="1" s="1"/>
  <c r="L1910" i="1"/>
  <c r="R1910" i="1" s="1"/>
  <c r="L1911" i="1"/>
  <c r="R1911" i="1" s="1"/>
  <c r="L1912" i="1"/>
  <c r="R1912" i="1" s="1"/>
  <c r="L1913" i="1"/>
  <c r="R1913" i="1" s="1"/>
  <c r="L1914" i="1"/>
  <c r="R1914" i="1" s="1"/>
  <c r="L1915" i="1"/>
  <c r="R1915" i="1" s="1"/>
  <c r="L1916" i="1"/>
  <c r="R1916" i="1" s="1"/>
  <c r="L1917" i="1"/>
  <c r="R1917" i="1" s="1"/>
  <c r="L1918" i="1"/>
  <c r="R1918" i="1" s="1"/>
  <c r="L1919" i="1"/>
  <c r="R1919" i="1" s="1"/>
  <c r="L1920" i="1"/>
  <c r="R1920" i="1" s="1"/>
  <c r="L1921" i="1"/>
  <c r="R1921" i="1" s="1"/>
  <c r="L1922" i="1"/>
  <c r="R1922" i="1" s="1"/>
  <c r="L1923" i="1"/>
  <c r="R1923" i="1" s="1"/>
  <c r="L1924" i="1"/>
  <c r="R1924" i="1" s="1"/>
  <c r="L1925" i="1"/>
  <c r="R1925" i="1" s="1"/>
  <c r="L1926" i="1"/>
  <c r="R1926" i="1" s="1"/>
  <c r="L1927" i="1"/>
  <c r="R1927" i="1" s="1"/>
  <c r="L1928" i="1"/>
  <c r="R1928" i="1" s="1"/>
  <c r="L1929" i="1"/>
  <c r="R1929" i="1" s="1"/>
  <c r="L1930" i="1"/>
  <c r="R1930" i="1" s="1"/>
  <c r="L1931" i="1"/>
  <c r="R1931" i="1" s="1"/>
  <c r="L1932" i="1"/>
  <c r="R1932" i="1" s="1"/>
  <c r="L1933" i="1"/>
  <c r="R1933" i="1" s="1"/>
  <c r="L1934" i="1"/>
  <c r="R1934" i="1" s="1"/>
  <c r="L1935" i="1"/>
  <c r="R1935" i="1" s="1"/>
  <c r="L1936" i="1"/>
  <c r="R1936" i="1" s="1"/>
  <c r="L1937" i="1"/>
  <c r="R1937" i="1" s="1"/>
  <c r="L1938" i="1"/>
  <c r="R1938" i="1" s="1"/>
  <c r="L1939" i="1"/>
  <c r="R1939" i="1" s="1"/>
  <c r="K1900" i="1"/>
  <c r="Q1900" i="1" s="1"/>
  <c r="K1901" i="1"/>
  <c r="Q1901" i="1" s="1"/>
  <c r="K1902" i="1"/>
  <c r="Q1902" i="1" s="1"/>
  <c r="K1903" i="1"/>
  <c r="Q1903" i="1" s="1"/>
  <c r="K1904" i="1"/>
  <c r="Q1904" i="1" s="1"/>
  <c r="K1905" i="1"/>
  <c r="Q1905" i="1" s="1"/>
  <c r="K1906" i="1"/>
  <c r="Q1906" i="1" s="1"/>
  <c r="K1907" i="1"/>
  <c r="Q1907" i="1" s="1"/>
  <c r="K1908" i="1"/>
  <c r="Q1908" i="1" s="1"/>
  <c r="K1909" i="1"/>
  <c r="Q1909" i="1" s="1"/>
  <c r="K1910" i="1"/>
  <c r="Q1910" i="1" s="1"/>
  <c r="K1911" i="1"/>
  <c r="Q1911" i="1" s="1"/>
  <c r="K1912" i="1"/>
  <c r="Q1912" i="1" s="1"/>
  <c r="K1913" i="1"/>
  <c r="Q1913" i="1" s="1"/>
  <c r="K1914" i="1"/>
  <c r="Q1914" i="1" s="1"/>
  <c r="K1915" i="1"/>
  <c r="Q1915" i="1" s="1"/>
  <c r="K1916" i="1"/>
  <c r="Q1916" i="1" s="1"/>
  <c r="K1917" i="1"/>
  <c r="Q1917" i="1" s="1"/>
  <c r="K1918" i="1"/>
  <c r="Q1918" i="1" s="1"/>
  <c r="K1919" i="1"/>
  <c r="Q1919" i="1" s="1"/>
  <c r="K1920" i="1"/>
  <c r="Q1920" i="1" s="1"/>
  <c r="K1921" i="1"/>
  <c r="Q1921" i="1" s="1"/>
  <c r="K1922" i="1"/>
  <c r="Q1922" i="1" s="1"/>
  <c r="K1923" i="1"/>
  <c r="Q1923" i="1" s="1"/>
  <c r="K1924" i="1"/>
  <c r="Q1924" i="1" s="1"/>
  <c r="K1925" i="1"/>
  <c r="Q1925" i="1" s="1"/>
  <c r="K1926" i="1"/>
  <c r="Q1926" i="1" s="1"/>
  <c r="K1927" i="1"/>
  <c r="Q1927" i="1" s="1"/>
  <c r="K1928" i="1"/>
  <c r="Q1928" i="1" s="1"/>
  <c r="K1929" i="1"/>
  <c r="Q1929" i="1" s="1"/>
  <c r="K1930" i="1"/>
  <c r="Q1930" i="1" s="1"/>
  <c r="K1931" i="1"/>
  <c r="Q1931" i="1" s="1"/>
  <c r="K1932" i="1"/>
  <c r="Q1932" i="1" s="1"/>
  <c r="K1933" i="1"/>
  <c r="Q1933" i="1" s="1"/>
  <c r="K1934" i="1"/>
  <c r="Q1934" i="1" s="1"/>
  <c r="K1935" i="1"/>
  <c r="Q1935" i="1" s="1"/>
  <c r="K1936" i="1"/>
  <c r="Q1936" i="1" s="1"/>
  <c r="K1937" i="1"/>
  <c r="Q1937" i="1" s="1"/>
  <c r="K1938" i="1"/>
  <c r="Q1938" i="1" s="1"/>
  <c r="K1939" i="1"/>
  <c r="Q1939" i="1" s="1"/>
  <c r="J1900" i="1"/>
  <c r="P1900" i="1" s="1"/>
  <c r="J1901" i="1"/>
  <c r="P1901" i="1" s="1"/>
  <c r="J1902" i="1"/>
  <c r="P1902" i="1" s="1"/>
  <c r="J1903" i="1"/>
  <c r="P1903" i="1" s="1"/>
  <c r="J1904" i="1"/>
  <c r="P1904" i="1" s="1"/>
  <c r="J1905" i="1"/>
  <c r="P1905" i="1" s="1"/>
  <c r="J1906" i="1"/>
  <c r="P1906" i="1" s="1"/>
  <c r="J1907" i="1"/>
  <c r="P1907" i="1" s="1"/>
  <c r="J1908" i="1"/>
  <c r="P1908" i="1" s="1"/>
  <c r="J1909" i="1"/>
  <c r="P1909" i="1" s="1"/>
  <c r="J1910" i="1"/>
  <c r="P1910" i="1" s="1"/>
  <c r="J1911" i="1"/>
  <c r="P1911" i="1" s="1"/>
  <c r="J1912" i="1"/>
  <c r="P1912" i="1" s="1"/>
  <c r="J1913" i="1"/>
  <c r="P1913" i="1" s="1"/>
  <c r="J1914" i="1"/>
  <c r="P1914" i="1" s="1"/>
  <c r="J1915" i="1"/>
  <c r="P1915" i="1" s="1"/>
  <c r="J1916" i="1"/>
  <c r="P1916" i="1" s="1"/>
  <c r="J1917" i="1"/>
  <c r="P1917" i="1" s="1"/>
  <c r="J1918" i="1"/>
  <c r="P1918" i="1" s="1"/>
  <c r="J1919" i="1"/>
  <c r="P1919" i="1" s="1"/>
  <c r="J1920" i="1"/>
  <c r="P1920" i="1" s="1"/>
  <c r="J1921" i="1"/>
  <c r="P1921" i="1" s="1"/>
  <c r="J1922" i="1"/>
  <c r="P1922" i="1" s="1"/>
  <c r="J1923" i="1"/>
  <c r="P1923" i="1" s="1"/>
  <c r="J1924" i="1"/>
  <c r="P1924" i="1" s="1"/>
  <c r="J1925" i="1"/>
  <c r="P1925" i="1" s="1"/>
  <c r="J1926" i="1"/>
  <c r="P1926" i="1" s="1"/>
  <c r="J1927" i="1"/>
  <c r="P1927" i="1" s="1"/>
  <c r="J1928" i="1"/>
  <c r="P1928" i="1" s="1"/>
  <c r="J1929" i="1"/>
  <c r="P1929" i="1" s="1"/>
  <c r="J1930" i="1"/>
  <c r="P1930" i="1" s="1"/>
  <c r="J1931" i="1"/>
  <c r="P1931" i="1" s="1"/>
  <c r="J1932" i="1"/>
  <c r="P1932" i="1" s="1"/>
  <c r="J1933" i="1"/>
  <c r="P1933" i="1" s="1"/>
  <c r="J1934" i="1"/>
  <c r="P1934" i="1" s="1"/>
  <c r="J1935" i="1"/>
  <c r="P1935" i="1" s="1"/>
  <c r="J1936" i="1"/>
  <c r="P1936" i="1" s="1"/>
  <c r="J1937" i="1"/>
  <c r="P1937" i="1" s="1"/>
  <c r="J1938" i="1"/>
  <c r="P1938" i="1" s="1"/>
  <c r="J1939" i="1"/>
  <c r="P1939" i="1" s="1"/>
  <c r="L1878" i="1"/>
  <c r="R1878" i="1" s="1"/>
  <c r="L1879" i="1"/>
  <c r="R1879" i="1" s="1"/>
  <c r="L1880" i="1"/>
  <c r="R1880" i="1" s="1"/>
  <c r="L1881" i="1"/>
  <c r="R1881" i="1" s="1"/>
  <c r="L1882" i="1"/>
  <c r="R1882" i="1" s="1"/>
  <c r="L1883" i="1"/>
  <c r="R1883" i="1" s="1"/>
  <c r="L1884" i="1"/>
  <c r="R1884" i="1" s="1"/>
  <c r="L1885" i="1"/>
  <c r="R1885" i="1" s="1"/>
  <c r="L1886" i="1"/>
  <c r="R1886" i="1" s="1"/>
  <c r="L1887" i="1"/>
  <c r="R1887" i="1" s="1"/>
  <c r="L1888" i="1"/>
  <c r="R1888" i="1" s="1"/>
  <c r="L1889" i="1"/>
  <c r="R1889" i="1" s="1"/>
  <c r="L1890" i="1"/>
  <c r="R1890" i="1" s="1"/>
  <c r="L1891" i="1"/>
  <c r="R1891" i="1" s="1"/>
  <c r="L1892" i="1"/>
  <c r="R1892" i="1" s="1"/>
  <c r="L1893" i="1"/>
  <c r="R1893" i="1" s="1"/>
  <c r="L1894" i="1"/>
  <c r="R1894" i="1" s="1"/>
  <c r="L1895" i="1"/>
  <c r="R1895" i="1" s="1"/>
  <c r="L1896" i="1"/>
  <c r="R1896" i="1" s="1"/>
  <c r="L1897" i="1"/>
  <c r="R1897" i="1" s="1"/>
  <c r="K1878" i="1"/>
  <c r="Q1878" i="1" s="1"/>
  <c r="K1879" i="1"/>
  <c r="Q1879" i="1" s="1"/>
  <c r="K1880" i="1"/>
  <c r="Q1880" i="1" s="1"/>
  <c r="K1881" i="1"/>
  <c r="Q1881" i="1" s="1"/>
  <c r="K1882" i="1"/>
  <c r="Q1882" i="1" s="1"/>
  <c r="K1883" i="1"/>
  <c r="Q1883" i="1" s="1"/>
  <c r="K1884" i="1"/>
  <c r="Q1884" i="1" s="1"/>
  <c r="K1885" i="1"/>
  <c r="Q1885" i="1" s="1"/>
  <c r="K1886" i="1"/>
  <c r="Q1886" i="1" s="1"/>
  <c r="K1887" i="1"/>
  <c r="Q1887" i="1" s="1"/>
  <c r="K1888" i="1"/>
  <c r="Q1888" i="1" s="1"/>
  <c r="K1889" i="1"/>
  <c r="Q1889" i="1" s="1"/>
  <c r="K1890" i="1"/>
  <c r="Q1890" i="1" s="1"/>
  <c r="K1891" i="1"/>
  <c r="Q1891" i="1" s="1"/>
  <c r="K1892" i="1"/>
  <c r="Q1892" i="1" s="1"/>
  <c r="K1893" i="1"/>
  <c r="Q1893" i="1" s="1"/>
  <c r="K1894" i="1"/>
  <c r="Q1894" i="1" s="1"/>
  <c r="K1895" i="1"/>
  <c r="Q1895" i="1" s="1"/>
  <c r="K1896" i="1"/>
  <c r="Q1896" i="1" s="1"/>
  <c r="K1897" i="1"/>
  <c r="Q1897" i="1" s="1"/>
  <c r="J1878" i="1"/>
  <c r="P1878" i="1" s="1"/>
  <c r="J1879" i="1"/>
  <c r="P1879" i="1" s="1"/>
  <c r="J1880" i="1"/>
  <c r="P1880" i="1" s="1"/>
  <c r="J1881" i="1"/>
  <c r="P1881" i="1" s="1"/>
  <c r="J1882" i="1"/>
  <c r="P1882" i="1" s="1"/>
  <c r="J1883" i="1"/>
  <c r="P1883" i="1" s="1"/>
  <c r="J1884" i="1"/>
  <c r="P1884" i="1" s="1"/>
  <c r="J1885" i="1"/>
  <c r="P1885" i="1" s="1"/>
  <c r="J1886" i="1"/>
  <c r="P1886" i="1" s="1"/>
  <c r="J1887" i="1"/>
  <c r="P1887" i="1" s="1"/>
  <c r="J1888" i="1"/>
  <c r="P1888" i="1" s="1"/>
  <c r="J1889" i="1"/>
  <c r="P1889" i="1" s="1"/>
  <c r="J1890" i="1"/>
  <c r="P1890" i="1" s="1"/>
  <c r="J1891" i="1"/>
  <c r="P1891" i="1" s="1"/>
  <c r="J1892" i="1"/>
  <c r="P1892" i="1" s="1"/>
  <c r="J1893" i="1"/>
  <c r="P1893" i="1" s="1"/>
  <c r="J1894" i="1"/>
  <c r="P1894" i="1" s="1"/>
  <c r="J1895" i="1"/>
  <c r="P1895" i="1" s="1"/>
  <c r="J1896" i="1"/>
  <c r="P1896" i="1" s="1"/>
  <c r="J1897" i="1"/>
  <c r="P1897" i="1" s="1"/>
  <c r="L1810" i="1"/>
  <c r="R1810" i="1" s="1"/>
  <c r="L1811" i="1"/>
  <c r="R1811" i="1" s="1"/>
  <c r="L1812" i="1"/>
  <c r="R1812" i="1" s="1"/>
  <c r="L1813" i="1"/>
  <c r="R1813" i="1" s="1"/>
  <c r="L1814" i="1"/>
  <c r="R1814" i="1" s="1"/>
  <c r="L1815" i="1"/>
  <c r="R1815" i="1" s="1"/>
  <c r="L1816" i="1"/>
  <c r="R1816" i="1" s="1"/>
  <c r="L1817" i="1"/>
  <c r="R1817" i="1" s="1"/>
  <c r="L1818" i="1"/>
  <c r="R1818" i="1" s="1"/>
  <c r="L1819" i="1"/>
  <c r="R1819" i="1" s="1"/>
  <c r="L1820" i="1"/>
  <c r="R1820" i="1" s="1"/>
  <c r="L1821" i="1"/>
  <c r="R1821" i="1" s="1"/>
  <c r="L1822" i="1"/>
  <c r="R1822" i="1" s="1"/>
  <c r="L1823" i="1"/>
  <c r="R1823" i="1" s="1"/>
  <c r="L1824" i="1"/>
  <c r="R1824" i="1" s="1"/>
  <c r="L1825" i="1"/>
  <c r="R1825" i="1" s="1"/>
  <c r="L1826" i="1"/>
  <c r="R1826" i="1" s="1"/>
  <c r="L1827" i="1"/>
  <c r="R1827" i="1" s="1"/>
  <c r="L1828" i="1"/>
  <c r="R1828" i="1" s="1"/>
  <c r="L1829" i="1"/>
  <c r="R1829" i="1" s="1"/>
  <c r="L1830" i="1"/>
  <c r="R1830" i="1" s="1"/>
  <c r="L1831" i="1"/>
  <c r="R1831" i="1" s="1"/>
  <c r="L1832" i="1"/>
  <c r="R1832" i="1" s="1"/>
  <c r="L1833" i="1"/>
  <c r="R1833" i="1" s="1"/>
  <c r="L1834" i="1"/>
  <c r="R1834" i="1" s="1"/>
  <c r="L1835" i="1"/>
  <c r="R1835" i="1" s="1"/>
  <c r="L1836" i="1"/>
  <c r="R1836" i="1" s="1"/>
  <c r="L1837" i="1"/>
  <c r="R1837" i="1" s="1"/>
  <c r="L1838" i="1"/>
  <c r="R1838" i="1" s="1"/>
  <c r="L1839" i="1"/>
  <c r="R1839" i="1" s="1"/>
  <c r="L1840" i="1"/>
  <c r="R1840" i="1" s="1"/>
  <c r="L1841" i="1"/>
  <c r="R1841" i="1" s="1"/>
  <c r="L1842" i="1"/>
  <c r="R1842" i="1" s="1"/>
  <c r="L1843" i="1"/>
  <c r="R1843" i="1" s="1"/>
  <c r="L1844" i="1"/>
  <c r="R1844" i="1" s="1"/>
  <c r="L1845" i="1"/>
  <c r="R1845" i="1" s="1"/>
  <c r="L1846" i="1"/>
  <c r="R1846" i="1" s="1"/>
  <c r="L1847" i="1"/>
  <c r="R1847" i="1" s="1"/>
  <c r="L1848" i="1"/>
  <c r="R1848" i="1" s="1"/>
  <c r="L1849" i="1"/>
  <c r="R1849" i="1" s="1"/>
  <c r="L1850" i="1"/>
  <c r="R1850" i="1" s="1"/>
  <c r="L1851" i="1"/>
  <c r="R1851" i="1" s="1"/>
  <c r="L1852" i="1"/>
  <c r="R1852" i="1" s="1"/>
  <c r="L1853" i="1"/>
  <c r="R1853" i="1" s="1"/>
  <c r="L1854" i="1"/>
  <c r="R1854" i="1" s="1"/>
  <c r="L1855" i="1"/>
  <c r="R1855" i="1" s="1"/>
  <c r="L1856" i="1"/>
  <c r="R1856" i="1" s="1"/>
  <c r="L1857" i="1"/>
  <c r="R1857" i="1" s="1"/>
  <c r="L1858" i="1"/>
  <c r="R1858" i="1" s="1"/>
  <c r="L1859" i="1"/>
  <c r="R1859" i="1" s="1"/>
  <c r="L1860" i="1"/>
  <c r="R1860" i="1" s="1"/>
  <c r="L1861" i="1"/>
  <c r="R1861" i="1" s="1"/>
  <c r="L1862" i="1"/>
  <c r="R1862" i="1" s="1"/>
  <c r="L1863" i="1"/>
  <c r="R1863" i="1" s="1"/>
  <c r="L1864" i="1"/>
  <c r="R1864" i="1" s="1"/>
  <c r="L1865" i="1"/>
  <c r="R1865" i="1" s="1"/>
  <c r="L1866" i="1"/>
  <c r="R1866" i="1" s="1"/>
  <c r="L1867" i="1"/>
  <c r="R1867" i="1" s="1"/>
  <c r="L1868" i="1"/>
  <c r="R1868" i="1" s="1"/>
  <c r="L1869" i="1"/>
  <c r="R1869" i="1" s="1"/>
  <c r="L1870" i="1"/>
  <c r="R1870" i="1" s="1"/>
  <c r="L1871" i="1"/>
  <c r="R1871" i="1" s="1"/>
  <c r="L1872" i="1"/>
  <c r="R1872" i="1" s="1"/>
  <c r="L1873" i="1"/>
  <c r="R1873" i="1" s="1"/>
  <c r="L1874" i="1"/>
  <c r="R1874" i="1" s="1"/>
  <c r="K1810" i="1"/>
  <c r="Q1810" i="1" s="1"/>
  <c r="K1811" i="1"/>
  <c r="Q1811" i="1" s="1"/>
  <c r="K1812" i="1"/>
  <c r="Q1812" i="1" s="1"/>
  <c r="K1813" i="1"/>
  <c r="Q1813" i="1" s="1"/>
  <c r="K1814" i="1"/>
  <c r="Q1814" i="1" s="1"/>
  <c r="K1815" i="1"/>
  <c r="Q1815" i="1" s="1"/>
  <c r="K1816" i="1"/>
  <c r="Q1816" i="1" s="1"/>
  <c r="K1817" i="1"/>
  <c r="Q1817" i="1" s="1"/>
  <c r="K1818" i="1"/>
  <c r="Q1818" i="1" s="1"/>
  <c r="K1819" i="1"/>
  <c r="Q1819" i="1" s="1"/>
  <c r="K1820" i="1"/>
  <c r="Q1820" i="1" s="1"/>
  <c r="K1821" i="1"/>
  <c r="Q1821" i="1" s="1"/>
  <c r="K1822" i="1"/>
  <c r="Q1822" i="1" s="1"/>
  <c r="K1823" i="1"/>
  <c r="Q1823" i="1" s="1"/>
  <c r="K1824" i="1"/>
  <c r="Q1824" i="1" s="1"/>
  <c r="K1825" i="1"/>
  <c r="Q1825" i="1" s="1"/>
  <c r="K1826" i="1"/>
  <c r="Q1826" i="1" s="1"/>
  <c r="K1827" i="1"/>
  <c r="Q1827" i="1" s="1"/>
  <c r="K1828" i="1"/>
  <c r="Q1828" i="1" s="1"/>
  <c r="K1829" i="1"/>
  <c r="Q1829" i="1" s="1"/>
  <c r="K1830" i="1"/>
  <c r="Q1830" i="1" s="1"/>
  <c r="K1831" i="1"/>
  <c r="Q1831" i="1" s="1"/>
  <c r="K1832" i="1"/>
  <c r="Q1832" i="1" s="1"/>
  <c r="K1833" i="1"/>
  <c r="Q1833" i="1" s="1"/>
  <c r="K1834" i="1"/>
  <c r="Q1834" i="1" s="1"/>
  <c r="K1835" i="1"/>
  <c r="Q1835" i="1" s="1"/>
  <c r="K1836" i="1"/>
  <c r="Q1836" i="1" s="1"/>
  <c r="K1837" i="1"/>
  <c r="Q1837" i="1" s="1"/>
  <c r="K1838" i="1"/>
  <c r="Q1838" i="1" s="1"/>
  <c r="K1839" i="1"/>
  <c r="Q1839" i="1" s="1"/>
  <c r="K1840" i="1"/>
  <c r="Q1840" i="1" s="1"/>
  <c r="K1841" i="1"/>
  <c r="Q1841" i="1" s="1"/>
  <c r="K1842" i="1"/>
  <c r="Q1842" i="1" s="1"/>
  <c r="K1843" i="1"/>
  <c r="Q1843" i="1" s="1"/>
  <c r="K1844" i="1"/>
  <c r="Q1844" i="1" s="1"/>
  <c r="K1845" i="1"/>
  <c r="Q1845" i="1" s="1"/>
  <c r="K1846" i="1"/>
  <c r="Q1846" i="1" s="1"/>
  <c r="K1847" i="1"/>
  <c r="Q1847" i="1" s="1"/>
  <c r="K1848" i="1"/>
  <c r="Q1848" i="1" s="1"/>
  <c r="K1849" i="1"/>
  <c r="Q1849" i="1" s="1"/>
  <c r="K1850" i="1"/>
  <c r="Q1850" i="1" s="1"/>
  <c r="K1851" i="1"/>
  <c r="Q1851" i="1" s="1"/>
  <c r="K1852" i="1"/>
  <c r="Q1852" i="1" s="1"/>
  <c r="K1853" i="1"/>
  <c r="Q1853" i="1" s="1"/>
  <c r="K1854" i="1"/>
  <c r="Q1854" i="1" s="1"/>
  <c r="K1855" i="1"/>
  <c r="Q1855" i="1" s="1"/>
  <c r="K1856" i="1"/>
  <c r="Q1856" i="1" s="1"/>
  <c r="K1857" i="1"/>
  <c r="Q1857" i="1" s="1"/>
  <c r="K1858" i="1"/>
  <c r="Q1858" i="1" s="1"/>
  <c r="K1859" i="1"/>
  <c r="Q1859" i="1" s="1"/>
  <c r="K1860" i="1"/>
  <c r="Q1860" i="1" s="1"/>
  <c r="K1861" i="1"/>
  <c r="Q1861" i="1" s="1"/>
  <c r="K1862" i="1"/>
  <c r="Q1862" i="1" s="1"/>
  <c r="K1863" i="1"/>
  <c r="Q1863" i="1" s="1"/>
  <c r="K1864" i="1"/>
  <c r="Q1864" i="1" s="1"/>
  <c r="K1865" i="1"/>
  <c r="Q1865" i="1" s="1"/>
  <c r="K1866" i="1"/>
  <c r="Q1866" i="1" s="1"/>
  <c r="K1867" i="1"/>
  <c r="Q1867" i="1" s="1"/>
  <c r="K1868" i="1"/>
  <c r="Q1868" i="1" s="1"/>
  <c r="K1869" i="1"/>
  <c r="Q1869" i="1" s="1"/>
  <c r="K1870" i="1"/>
  <c r="Q1870" i="1" s="1"/>
  <c r="K1871" i="1"/>
  <c r="Q1871" i="1" s="1"/>
  <c r="K1872" i="1"/>
  <c r="Q1872" i="1" s="1"/>
  <c r="K1873" i="1"/>
  <c r="Q1873" i="1" s="1"/>
  <c r="K1874" i="1"/>
  <c r="Q1874" i="1" s="1"/>
  <c r="J1810" i="1"/>
  <c r="P1810" i="1" s="1"/>
  <c r="J1811" i="1"/>
  <c r="P1811" i="1" s="1"/>
  <c r="J1812" i="1"/>
  <c r="P1812" i="1" s="1"/>
  <c r="J1813" i="1"/>
  <c r="P1813" i="1" s="1"/>
  <c r="J1814" i="1"/>
  <c r="P1814" i="1" s="1"/>
  <c r="J1815" i="1"/>
  <c r="P1815" i="1" s="1"/>
  <c r="J1816" i="1"/>
  <c r="P1816" i="1" s="1"/>
  <c r="J1817" i="1"/>
  <c r="P1817" i="1" s="1"/>
  <c r="J1818" i="1"/>
  <c r="P1818" i="1" s="1"/>
  <c r="J1819" i="1"/>
  <c r="P1819" i="1" s="1"/>
  <c r="J1820" i="1"/>
  <c r="P1820" i="1" s="1"/>
  <c r="J1821" i="1"/>
  <c r="P1821" i="1" s="1"/>
  <c r="J1822" i="1"/>
  <c r="P1822" i="1" s="1"/>
  <c r="J1823" i="1"/>
  <c r="P1823" i="1" s="1"/>
  <c r="J1824" i="1"/>
  <c r="P1824" i="1" s="1"/>
  <c r="J1825" i="1"/>
  <c r="P1825" i="1" s="1"/>
  <c r="J1826" i="1"/>
  <c r="P1826" i="1" s="1"/>
  <c r="J1827" i="1"/>
  <c r="P1827" i="1" s="1"/>
  <c r="J1828" i="1"/>
  <c r="P1828" i="1" s="1"/>
  <c r="J1829" i="1"/>
  <c r="P1829" i="1" s="1"/>
  <c r="J1830" i="1"/>
  <c r="P1830" i="1" s="1"/>
  <c r="J1831" i="1"/>
  <c r="P1831" i="1" s="1"/>
  <c r="J1832" i="1"/>
  <c r="P1832" i="1" s="1"/>
  <c r="J1833" i="1"/>
  <c r="P1833" i="1" s="1"/>
  <c r="J1834" i="1"/>
  <c r="P1834" i="1" s="1"/>
  <c r="J1835" i="1"/>
  <c r="P1835" i="1" s="1"/>
  <c r="J1836" i="1"/>
  <c r="P1836" i="1" s="1"/>
  <c r="J1837" i="1"/>
  <c r="P1837" i="1" s="1"/>
  <c r="J1838" i="1"/>
  <c r="P1838" i="1" s="1"/>
  <c r="J1839" i="1"/>
  <c r="P1839" i="1" s="1"/>
  <c r="J1840" i="1"/>
  <c r="P1840" i="1" s="1"/>
  <c r="J1841" i="1"/>
  <c r="P1841" i="1" s="1"/>
  <c r="J1842" i="1"/>
  <c r="P1842" i="1" s="1"/>
  <c r="J1843" i="1"/>
  <c r="P1843" i="1" s="1"/>
  <c r="J1844" i="1"/>
  <c r="P1844" i="1" s="1"/>
  <c r="J1845" i="1"/>
  <c r="P1845" i="1" s="1"/>
  <c r="J1846" i="1"/>
  <c r="P1846" i="1" s="1"/>
  <c r="J1847" i="1"/>
  <c r="P1847" i="1" s="1"/>
  <c r="J1848" i="1"/>
  <c r="P1848" i="1" s="1"/>
  <c r="J1849" i="1"/>
  <c r="P1849" i="1" s="1"/>
  <c r="J1850" i="1"/>
  <c r="P1850" i="1" s="1"/>
  <c r="J1851" i="1"/>
  <c r="P1851" i="1" s="1"/>
  <c r="J1852" i="1"/>
  <c r="P1852" i="1" s="1"/>
  <c r="J1853" i="1"/>
  <c r="P1853" i="1" s="1"/>
  <c r="J1854" i="1"/>
  <c r="P1854" i="1" s="1"/>
  <c r="J1855" i="1"/>
  <c r="P1855" i="1" s="1"/>
  <c r="J1856" i="1"/>
  <c r="P1856" i="1" s="1"/>
  <c r="J1857" i="1"/>
  <c r="P1857" i="1" s="1"/>
  <c r="J1858" i="1"/>
  <c r="P1858" i="1" s="1"/>
  <c r="J1859" i="1"/>
  <c r="P1859" i="1" s="1"/>
  <c r="J1860" i="1"/>
  <c r="P1860" i="1" s="1"/>
  <c r="J1861" i="1"/>
  <c r="P1861" i="1" s="1"/>
  <c r="J1862" i="1"/>
  <c r="P1862" i="1" s="1"/>
  <c r="J1863" i="1"/>
  <c r="P1863" i="1" s="1"/>
  <c r="J1864" i="1"/>
  <c r="P1864" i="1" s="1"/>
  <c r="J1865" i="1"/>
  <c r="P1865" i="1" s="1"/>
  <c r="J1866" i="1"/>
  <c r="P1866" i="1" s="1"/>
  <c r="J1867" i="1"/>
  <c r="P1867" i="1" s="1"/>
  <c r="J1868" i="1"/>
  <c r="P1868" i="1" s="1"/>
  <c r="J1869" i="1"/>
  <c r="P1869" i="1" s="1"/>
  <c r="J1870" i="1"/>
  <c r="P1870" i="1" s="1"/>
  <c r="J1871" i="1"/>
  <c r="P1871" i="1" s="1"/>
  <c r="J1872" i="1"/>
  <c r="P1872" i="1" s="1"/>
  <c r="J1873" i="1"/>
  <c r="P1873" i="1" s="1"/>
  <c r="J1874" i="1"/>
  <c r="P1874" i="1" s="1"/>
  <c r="L1791" i="1"/>
  <c r="R1791" i="1" s="1"/>
  <c r="L1792" i="1"/>
  <c r="R1792" i="1" s="1"/>
  <c r="L1793" i="1"/>
  <c r="R1793" i="1" s="1"/>
  <c r="L1794" i="1"/>
  <c r="R1794" i="1" s="1"/>
  <c r="L1795" i="1"/>
  <c r="R1795" i="1" s="1"/>
  <c r="L1796" i="1"/>
  <c r="R1796" i="1" s="1"/>
  <c r="L1797" i="1"/>
  <c r="R1797" i="1" s="1"/>
  <c r="L1798" i="1"/>
  <c r="R1798" i="1" s="1"/>
  <c r="L1799" i="1"/>
  <c r="R1799" i="1" s="1"/>
  <c r="L1800" i="1"/>
  <c r="R1800" i="1" s="1"/>
  <c r="L1801" i="1"/>
  <c r="R1801" i="1" s="1"/>
  <c r="L1802" i="1"/>
  <c r="R1802" i="1" s="1"/>
  <c r="L1803" i="1"/>
  <c r="R1803" i="1" s="1"/>
  <c r="L1804" i="1"/>
  <c r="R1804" i="1" s="1"/>
  <c r="L1805" i="1"/>
  <c r="R1805" i="1" s="1"/>
  <c r="L1806" i="1"/>
  <c r="R1806" i="1" s="1"/>
  <c r="K1791" i="1"/>
  <c r="Q1791" i="1" s="1"/>
  <c r="K1792" i="1"/>
  <c r="Q1792" i="1" s="1"/>
  <c r="K1793" i="1"/>
  <c r="Q1793" i="1" s="1"/>
  <c r="K1794" i="1"/>
  <c r="Q1794" i="1" s="1"/>
  <c r="K1795" i="1"/>
  <c r="Q1795" i="1" s="1"/>
  <c r="K1796" i="1"/>
  <c r="Q1796" i="1" s="1"/>
  <c r="K1797" i="1"/>
  <c r="Q1797" i="1" s="1"/>
  <c r="K1798" i="1"/>
  <c r="Q1798" i="1" s="1"/>
  <c r="K1799" i="1"/>
  <c r="Q1799" i="1" s="1"/>
  <c r="K1800" i="1"/>
  <c r="Q1800" i="1" s="1"/>
  <c r="K1801" i="1"/>
  <c r="Q1801" i="1" s="1"/>
  <c r="K1802" i="1"/>
  <c r="Q1802" i="1" s="1"/>
  <c r="K1803" i="1"/>
  <c r="Q1803" i="1" s="1"/>
  <c r="K1804" i="1"/>
  <c r="Q1804" i="1" s="1"/>
  <c r="K1805" i="1"/>
  <c r="Q1805" i="1" s="1"/>
  <c r="K1806" i="1"/>
  <c r="Q1806" i="1" s="1"/>
  <c r="J1791" i="1"/>
  <c r="P1791" i="1" s="1"/>
  <c r="J1792" i="1"/>
  <c r="P1792" i="1" s="1"/>
  <c r="J1793" i="1"/>
  <c r="P1793" i="1" s="1"/>
  <c r="J1794" i="1"/>
  <c r="P1794" i="1" s="1"/>
  <c r="J1795" i="1"/>
  <c r="P1795" i="1" s="1"/>
  <c r="J1796" i="1"/>
  <c r="P1796" i="1" s="1"/>
  <c r="J1797" i="1"/>
  <c r="P1797" i="1" s="1"/>
  <c r="J1798" i="1"/>
  <c r="P1798" i="1" s="1"/>
  <c r="J1799" i="1"/>
  <c r="P1799" i="1" s="1"/>
  <c r="J1800" i="1"/>
  <c r="P1800" i="1" s="1"/>
  <c r="J1801" i="1"/>
  <c r="P1801" i="1" s="1"/>
  <c r="J1802" i="1"/>
  <c r="P1802" i="1" s="1"/>
  <c r="J1803" i="1"/>
  <c r="P1803" i="1" s="1"/>
  <c r="J1804" i="1"/>
  <c r="P1804" i="1" s="1"/>
  <c r="J1805" i="1"/>
  <c r="P1805" i="1" s="1"/>
  <c r="J1806" i="1"/>
  <c r="P1806" i="1" s="1"/>
  <c r="L1775" i="1"/>
  <c r="R1775" i="1" s="1"/>
  <c r="L1776" i="1"/>
  <c r="R1776" i="1" s="1"/>
  <c r="L1777" i="1"/>
  <c r="R1777" i="1" s="1"/>
  <c r="L1778" i="1"/>
  <c r="R1778" i="1" s="1"/>
  <c r="L1779" i="1"/>
  <c r="R1779" i="1" s="1"/>
  <c r="L1780" i="1"/>
  <c r="R1780" i="1" s="1"/>
  <c r="L1781" i="1"/>
  <c r="R1781" i="1" s="1"/>
  <c r="L1782" i="1"/>
  <c r="R1782" i="1" s="1"/>
  <c r="L1783" i="1"/>
  <c r="R1783" i="1" s="1"/>
  <c r="L1784" i="1"/>
  <c r="R1784" i="1" s="1"/>
  <c r="L1785" i="1"/>
  <c r="R1785" i="1" s="1"/>
  <c r="L1786" i="1"/>
  <c r="R1786" i="1" s="1"/>
  <c r="L1787" i="1"/>
  <c r="R1787" i="1" s="1"/>
  <c r="K1775" i="1"/>
  <c r="Q1775" i="1" s="1"/>
  <c r="K1776" i="1"/>
  <c r="Q1776" i="1" s="1"/>
  <c r="K1777" i="1"/>
  <c r="Q1777" i="1" s="1"/>
  <c r="K1778" i="1"/>
  <c r="Q1778" i="1" s="1"/>
  <c r="K1779" i="1"/>
  <c r="Q1779" i="1" s="1"/>
  <c r="K1780" i="1"/>
  <c r="Q1780" i="1" s="1"/>
  <c r="K1781" i="1"/>
  <c r="Q1781" i="1" s="1"/>
  <c r="K1782" i="1"/>
  <c r="Q1782" i="1" s="1"/>
  <c r="K1783" i="1"/>
  <c r="Q1783" i="1" s="1"/>
  <c r="K1784" i="1"/>
  <c r="Q1784" i="1" s="1"/>
  <c r="K1785" i="1"/>
  <c r="Q1785" i="1" s="1"/>
  <c r="K1786" i="1"/>
  <c r="Q1786" i="1" s="1"/>
  <c r="K1787" i="1"/>
  <c r="Q1787" i="1" s="1"/>
  <c r="J1775" i="1"/>
  <c r="P1775" i="1" s="1"/>
  <c r="J1776" i="1"/>
  <c r="P1776" i="1" s="1"/>
  <c r="J1777" i="1"/>
  <c r="P1777" i="1" s="1"/>
  <c r="J1778" i="1"/>
  <c r="P1778" i="1" s="1"/>
  <c r="J1779" i="1"/>
  <c r="P1779" i="1" s="1"/>
  <c r="J1780" i="1"/>
  <c r="P1780" i="1" s="1"/>
  <c r="J1781" i="1"/>
  <c r="P1781" i="1" s="1"/>
  <c r="J1782" i="1"/>
  <c r="P1782" i="1" s="1"/>
  <c r="J1783" i="1"/>
  <c r="P1783" i="1" s="1"/>
  <c r="J1784" i="1"/>
  <c r="P1784" i="1" s="1"/>
  <c r="J1785" i="1"/>
  <c r="P1785" i="1" s="1"/>
  <c r="J1786" i="1"/>
  <c r="P1786" i="1" s="1"/>
  <c r="J1787" i="1"/>
  <c r="P1787" i="1" s="1"/>
  <c r="L1763" i="1"/>
  <c r="R1763" i="1" s="1"/>
  <c r="L1764" i="1"/>
  <c r="R1764" i="1" s="1"/>
  <c r="L1768" i="1"/>
  <c r="R1768" i="1" s="1"/>
  <c r="L1769" i="1"/>
  <c r="R1769" i="1" s="1"/>
  <c r="L1771" i="1"/>
  <c r="R1771" i="1" s="1"/>
  <c r="K1763" i="1"/>
  <c r="Q1763" i="1" s="1"/>
  <c r="K1764" i="1"/>
  <c r="Q1764" i="1" s="1"/>
  <c r="K1768" i="1"/>
  <c r="Q1768" i="1" s="1"/>
  <c r="K1769" i="1"/>
  <c r="Q1769" i="1" s="1"/>
  <c r="K1771" i="1"/>
  <c r="Q1771" i="1" s="1"/>
  <c r="J1763" i="1"/>
  <c r="P1763" i="1" s="1"/>
  <c r="J1764" i="1"/>
  <c r="P1764" i="1" s="1"/>
  <c r="J1768" i="1"/>
  <c r="P1768" i="1" s="1"/>
  <c r="J1769" i="1"/>
  <c r="P1769" i="1" s="1"/>
  <c r="J1771" i="1"/>
  <c r="P1771" i="1" s="1"/>
  <c r="L1611" i="1"/>
  <c r="R1611" i="1" s="1"/>
  <c r="L1612" i="1"/>
  <c r="R1612" i="1" s="1"/>
  <c r="L1622" i="1"/>
  <c r="R1622" i="1" s="1"/>
  <c r="L1630" i="1"/>
  <c r="R1630" i="1" s="1"/>
  <c r="L1634" i="1"/>
  <c r="R1634" i="1" s="1"/>
  <c r="L1641" i="1"/>
  <c r="R1641" i="1" s="1"/>
  <c r="L1643" i="1"/>
  <c r="R1643" i="1" s="1"/>
  <c r="L1645" i="1"/>
  <c r="R1645" i="1" s="1"/>
  <c r="L1649" i="1"/>
  <c r="R1649" i="1" s="1"/>
  <c r="L1652" i="1"/>
  <c r="R1652" i="1" s="1"/>
  <c r="L1658" i="1"/>
  <c r="R1658" i="1" s="1"/>
  <c r="L1660" i="1"/>
  <c r="R1660" i="1" s="1"/>
  <c r="L1665" i="1"/>
  <c r="R1665" i="1" s="1"/>
  <c r="L1666" i="1"/>
  <c r="R1666" i="1" s="1"/>
  <c r="L1670" i="1"/>
  <c r="R1670" i="1" s="1"/>
  <c r="L1671" i="1"/>
  <c r="R1671" i="1" s="1"/>
  <c r="L1675" i="1"/>
  <c r="R1675" i="1" s="1"/>
  <c r="L1676" i="1"/>
  <c r="R1676" i="1" s="1"/>
  <c r="L1678" i="1"/>
  <c r="R1678" i="1" s="1"/>
  <c r="L1682" i="1"/>
  <c r="R1682" i="1" s="1"/>
  <c r="L1683" i="1"/>
  <c r="R1683" i="1" s="1"/>
  <c r="L1685" i="1"/>
  <c r="R1685" i="1" s="1"/>
  <c r="L1687" i="1"/>
  <c r="R1687" i="1" s="1"/>
  <c r="L1689" i="1"/>
  <c r="R1689" i="1" s="1"/>
  <c r="L1692" i="1"/>
  <c r="R1692" i="1" s="1"/>
  <c r="L1699" i="1"/>
  <c r="R1699" i="1" s="1"/>
  <c r="L1705" i="1"/>
  <c r="R1705" i="1" s="1"/>
  <c r="L1706" i="1"/>
  <c r="R1706" i="1" s="1"/>
  <c r="L1708" i="1"/>
  <c r="R1708" i="1" s="1"/>
  <c r="L1710" i="1"/>
  <c r="R1710" i="1" s="1"/>
  <c r="L1723" i="1"/>
  <c r="R1723" i="1" s="1"/>
  <c r="L1730" i="1"/>
  <c r="R1730" i="1" s="1"/>
  <c r="L1735" i="1"/>
  <c r="R1735" i="1" s="1"/>
  <c r="L1737" i="1"/>
  <c r="R1737" i="1" s="1"/>
  <c r="L1739" i="1"/>
  <c r="R1739" i="1" s="1"/>
  <c r="L1740" i="1"/>
  <c r="R1740" i="1" s="1"/>
  <c r="L1741" i="1"/>
  <c r="R1741" i="1" s="1"/>
  <c r="L1742" i="1"/>
  <c r="R1742" i="1" s="1"/>
  <c r="L1743" i="1"/>
  <c r="R1743" i="1" s="1"/>
  <c r="L1745" i="1"/>
  <c r="R1745" i="1" s="1"/>
  <c r="L1746" i="1"/>
  <c r="R1746" i="1" s="1"/>
  <c r="L1747" i="1"/>
  <c r="R1747" i="1" s="1"/>
  <c r="L1748" i="1"/>
  <c r="R1748" i="1" s="1"/>
  <c r="L1749" i="1"/>
  <c r="R1749" i="1" s="1"/>
  <c r="L1752" i="1"/>
  <c r="R1752" i="1" s="1"/>
  <c r="L1754" i="1"/>
  <c r="R1754" i="1" s="1"/>
  <c r="L1755" i="1"/>
  <c r="R1755" i="1" s="1"/>
  <c r="L1757" i="1"/>
  <c r="R1757" i="1" s="1"/>
  <c r="L1758" i="1"/>
  <c r="R1758" i="1" s="1"/>
  <c r="K1611" i="1"/>
  <c r="Q1611" i="1" s="1"/>
  <c r="K1612" i="1"/>
  <c r="Q1612" i="1" s="1"/>
  <c r="K1622" i="1"/>
  <c r="Q1622" i="1" s="1"/>
  <c r="K1630" i="1"/>
  <c r="Q1630" i="1" s="1"/>
  <c r="K1634" i="1"/>
  <c r="Q1634" i="1" s="1"/>
  <c r="K1641" i="1"/>
  <c r="Q1641" i="1" s="1"/>
  <c r="K1643" i="1"/>
  <c r="Q1643" i="1" s="1"/>
  <c r="K1645" i="1"/>
  <c r="Q1645" i="1" s="1"/>
  <c r="K1649" i="1"/>
  <c r="Q1649" i="1" s="1"/>
  <c r="K1652" i="1"/>
  <c r="Q1652" i="1" s="1"/>
  <c r="K1658" i="1"/>
  <c r="Q1658" i="1" s="1"/>
  <c r="K1660" i="1"/>
  <c r="Q1660" i="1" s="1"/>
  <c r="K1665" i="1"/>
  <c r="Q1665" i="1" s="1"/>
  <c r="K1666" i="1"/>
  <c r="Q1666" i="1" s="1"/>
  <c r="K1670" i="1"/>
  <c r="Q1670" i="1" s="1"/>
  <c r="K1671" i="1"/>
  <c r="Q1671" i="1" s="1"/>
  <c r="K1675" i="1"/>
  <c r="Q1675" i="1" s="1"/>
  <c r="K1676" i="1"/>
  <c r="Q1676" i="1" s="1"/>
  <c r="K1678" i="1"/>
  <c r="Q1678" i="1" s="1"/>
  <c r="K1682" i="1"/>
  <c r="Q1682" i="1" s="1"/>
  <c r="K1683" i="1"/>
  <c r="Q1683" i="1" s="1"/>
  <c r="K1685" i="1"/>
  <c r="Q1685" i="1" s="1"/>
  <c r="K1687" i="1"/>
  <c r="Q1687" i="1" s="1"/>
  <c r="K1689" i="1"/>
  <c r="Q1689" i="1" s="1"/>
  <c r="K1692" i="1"/>
  <c r="Q1692" i="1" s="1"/>
  <c r="K1699" i="1"/>
  <c r="Q1699" i="1" s="1"/>
  <c r="K1705" i="1"/>
  <c r="Q1705" i="1" s="1"/>
  <c r="K1706" i="1"/>
  <c r="Q1706" i="1" s="1"/>
  <c r="K1708" i="1"/>
  <c r="Q1708" i="1" s="1"/>
  <c r="K1710" i="1"/>
  <c r="Q1710" i="1" s="1"/>
  <c r="K1723" i="1"/>
  <c r="Q1723" i="1" s="1"/>
  <c r="K1730" i="1"/>
  <c r="Q1730" i="1" s="1"/>
  <c r="K1735" i="1"/>
  <c r="Q1735" i="1" s="1"/>
  <c r="K1737" i="1"/>
  <c r="Q1737" i="1" s="1"/>
  <c r="K1739" i="1"/>
  <c r="Q1739" i="1" s="1"/>
  <c r="K1740" i="1"/>
  <c r="Q1740" i="1" s="1"/>
  <c r="K1741" i="1"/>
  <c r="Q1741" i="1" s="1"/>
  <c r="K1742" i="1"/>
  <c r="Q1742" i="1" s="1"/>
  <c r="K1743" i="1"/>
  <c r="Q1743" i="1" s="1"/>
  <c r="K1745" i="1"/>
  <c r="Q1745" i="1" s="1"/>
  <c r="K1746" i="1"/>
  <c r="Q1746" i="1" s="1"/>
  <c r="K1747" i="1"/>
  <c r="Q1747" i="1" s="1"/>
  <c r="K1748" i="1"/>
  <c r="Q1748" i="1" s="1"/>
  <c r="K1749" i="1"/>
  <c r="Q1749" i="1" s="1"/>
  <c r="K1752" i="1"/>
  <c r="Q1752" i="1" s="1"/>
  <c r="K1754" i="1"/>
  <c r="Q1754" i="1" s="1"/>
  <c r="K1755" i="1"/>
  <c r="Q1755" i="1" s="1"/>
  <c r="K1757" i="1"/>
  <c r="Q1757" i="1" s="1"/>
  <c r="K1758" i="1"/>
  <c r="Q1758" i="1" s="1"/>
  <c r="J1611" i="1"/>
  <c r="P1611" i="1" s="1"/>
  <c r="J1612" i="1"/>
  <c r="P1612" i="1" s="1"/>
  <c r="J1622" i="1"/>
  <c r="P1622" i="1" s="1"/>
  <c r="P1630" i="1"/>
  <c r="J1634" i="1"/>
  <c r="P1634" i="1" s="1"/>
  <c r="J1641" i="1"/>
  <c r="P1641" i="1" s="1"/>
  <c r="J1643" i="1"/>
  <c r="P1643" i="1" s="1"/>
  <c r="J1645" i="1"/>
  <c r="P1645" i="1" s="1"/>
  <c r="J1649" i="1"/>
  <c r="P1649" i="1" s="1"/>
  <c r="J1652" i="1"/>
  <c r="P1652" i="1" s="1"/>
  <c r="J1658" i="1"/>
  <c r="P1658" i="1" s="1"/>
  <c r="J1660" i="1"/>
  <c r="P1660" i="1" s="1"/>
  <c r="J1665" i="1"/>
  <c r="P1665" i="1" s="1"/>
  <c r="J1666" i="1"/>
  <c r="P1666" i="1" s="1"/>
  <c r="J1670" i="1"/>
  <c r="P1670" i="1" s="1"/>
  <c r="J1671" i="1"/>
  <c r="P1671" i="1" s="1"/>
  <c r="J1675" i="1"/>
  <c r="P1675" i="1" s="1"/>
  <c r="J1676" i="1"/>
  <c r="P1676" i="1" s="1"/>
  <c r="J1678" i="1"/>
  <c r="P1678" i="1" s="1"/>
  <c r="J1682" i="1"/>
  <c r="P1682" i="1" s="1"/>
  <c r="J1683" i="1"/>
  <c r="P1683" i="1" s="1"/>
  <c r="J1685" i="1"/>
  <c r="P1685" i="1" s="1"/>
  <c r="J1687" i="1"/>
  <c r="P1687" i="1" s="1"/>
  <c r="J1689" i="1"/>
  <c r="P1689" i="1" s="1"/>
  <c r="J1692" i="1"/>
  <c r="P1692" i="1" s="1"/>
  <c r="P1699" i="1"/>
  <c r="J1705" i="1"/>
  <c r="P1705" i="1" s="1"/>
  <c r="J1706" i="1"/>
  <c r="P1706" i="1" s="1"/>
  <c r="J1708" i="1"/>
  <c r="P1708" i="1" s="1"/>
  <c r="J1710" i="1"/>
  <c r="P1710" i="1" s="1"/>
  <c r="J1723" i="1"/>
  <c r="P1723" i="1" s="1"/>
  <c r="J1730" i="1"/>
  <c r="P1730" i="1" s="1"/>
  <c r="J1735" i="1"/>
  <c r="P1735" i="1" s="1"/>
  <c r="J1737" i="1"/>
  <c r="P1737" i="1" s="1"/>
  <c r="J1739" i="1"/>
  <c r="P1739" i="1" s="1"/>
  <c r="J1740" i="1"/>
  <c r="P1740" i="1" s="1"/>
  <c r="J1741" i="1"/>
  <c r="P1741" i="1" s="1"/>
  <c r="J1742" i="1"/>
  <c r="P1742" i="1" s="1"/>
  <c r="J1743" i="1"/>
  <c r="P1743" i="1" s="1"/>
  <c r="J1745" i="1"/>
  <c r="P1745" i="1" s="1"/>
  <c r="J1746" i="1"/>
  <c r="P1746" i="1" s="1"/>
  <c r="J1747" i="1"/>
  <c r="P1747" i="1" s="1"/>
  <c r="J1748" i="1"/>
  <c r="P1748" i="1" s="1"/>
  <c r="J1749" i="1"/>
  <c r="P1749" i="1" s="1"/>
  <c r="J1752" i="1"/>
  <c r="P1752" i="1" s="1"/>
  <c r="J1754" i="1"/>
  <c r="P1754" i="1" s="1"/>
  <c r="J1755" i="1"/>
  <c r="P1755" i="1" s="1"/>
  <c r="J1757" i="1"/>
  <c r="P1757" i="1" s="1"/>
  <c r="J1758" i="1"/>
  <c r="P1758" i="1" s="1"/>
  <c r="L1600" i="1"/>
  <c r="R1600" i="1" s="1"/>
  <c r="L1601" i="1"/>
  <c r="R1601" i="1" s="1"/>
  <c r="K1600" i="1"/>
  <c r="Q1600" i="1" s="1"/>
  <c r="K1601" i="1"/>
  <c r="Q1601" i="1" s="1"/>
  <c r="J1600" i="1"/>
  <c r="P1600" i="1" s="1"/>
  <c r="J1601" i="1"/>
  <c r="P1601" i="1" s="1"/>
  <c r="L1566" i="1"/>
  <c r="R1566" i="1" s="1"/>
  <c r="L1568" i="1"/>
  <c r="R1568" i="1" s="1"/>
  <c r="L1573" i="1"/>
  <c r="R1573" i="1" s="1"/>
  <c r="K1566" i="1"/>
  <c r="Q1566" i="1" s="1"/>
  <c r="K1568" i="1"/>
  <c r="Q1568" i="1" s="1"/>
  <c r="K1573" i="1"/>
  <c r="Q1573" i="1" s="1"/>
  <c r="J1566" i="1"/>
  <c r="P1566" i="1" s="1"/>
  <c r="J1568" i="1"/>
  <c r="P1568" i="1" s="1"/>
  <c r="J1573" i="1"/>
  <c r="P1573" i="1" s="1"/>
  <c r="L1530" i="1"/>
  <c r="R1530" i="1" s="1"/>
  <c r="L1532" i="1"/>
  <c r="R1532" i="1" s="1"/>
  <c r="L1534" i="1"/>
  <c r="R1534" i="1" s="1"/>
  <c r="L1535" i="1"/>
  <c r="R1535" i="1" s="1"/>
  <c r="L1547" i="1"/>
  <c r="R1547" i="1" s="1"/>
  <c r="K1530" i="1"/>
  <c r="Q1530" i="1" s="1"/>
  <c r="K1532" i="1"/>
  <c r="Q1532" i="1" s="1"/>
  <c r="K1534" i="1"/>
  <c r="Q1534" i="1" s="1"/>
  <c r="K1535" i="1"/>
  <c r="Q1535" i="1" s="1"/>
  <c r="K1547" i="1"/>
  <c r="Q1547" i="1" s="1"/>
  <c r="J1530" i="1"/>
  <c r="P1530" i="1" s="1"/>
  <c r="J1532" i="1"/>
  <c r="P1532" i="1" s="1"/>
  <c r="J1534" i="1"/>
  <c r="P1534" i="1" s="1"/>
  <c r="J1535" i="1"/>
  <c r="P1535" i="1" s="1"/>
  <c r="P1547" i="1"/>
  <c r="L1428" i="1"/>
  <c r="R1428" i="1" s="1"/>
  <c r="L1430" i="1"/>
  <c r="R1430" i="1" s="1"/>
  <c r="L1431" i="1"/>
  <c r="R1431" i="1" s="1"/>
  <c r="L1432" i="1"/>
  <c r="R1432" i="1" s="1"/>
  <c r="L1433" i="1"/>
  <c r="R1433" i="1" s="1"/>
  <c r="L1434" i="1"/>
  <c r="R1434" i="1" s="1"/>
  <c r="L1435" i="1"/>
  <c r="R1435" i="1" s="1"/>
  <c r="L1436" i="1"/>
  <c r="R1436" i="1" s="1"/>
  <c r="L1437" i="1"/>
  <c r="R1437" i="1" s="1"/>
  <c r="L1438" i="1"/>
  <c r="R1438" i="1" s="1"/>
  <c r="L1439" i="1"/>
  <c r="R1439" i="1" s="1"/>
  <c r="L1440" i="1"/>
  <c r="R1440" i="1" s="1"/>
  <c r="L1441" i="1"/>
  <c r="R1441" i="1" s="1"/>
  <c r="L1442" i="1"/>
  <c r="R1442" i="1" s="1"/>
  <c r="L1443" i="1"/>
  <c r="R1443" i="1" s="1"/>
  <c r="L1444" i="1"/>
  <c r="R1444" i="1" s="1"/>
  <c r="L1445" i="1"/>
  <c r="R1445" i="1" s="1"/>
  <c r="L1446" i="1"/>
  <c r="R1446" i="1" s="1"/>
  <c r="L1447" i="1"/>
  <c r="R1447" i="1" s="1"/>
  <c r="L1448" i="1"/>
  <c r="R1448" i="1" s="1"/>
  <c r="L1449" i="1"/>
  <c r="R1449" i="1" s="1"/>
  <c r="L1450" i="1"/>
  <c r="R1450" i="1" s="1"/>
  <c r="L1451" i="1"/>
  <c r="R1451" i="1" s="1"/>
  <c r="L1452" i="1"/>
  <c r="R1452" i="1" s="1"/>
  <c r="L1453" i="1"/>
  <c r="R1453" i="1" s="1"/>
  <c r="L1454" i="1"/>
  <c r="R1454" i="1" s="1"/>
  <c r="L1455" i="1"/>
  <c r="R1455" i="1" s="1"/>
  <c r="L1456" i="1"/>
  <c r="R1456" i="1" s="1"/>
  <c r="L1457" i="1"/>
  <c r="R1457" i="1" s="1"/>
  <c r="L1458" i="1"/>
  <c r="R1458" i="1" s="1"/>
  <c r="L1459" i="1"/>
  <c r="R1459" i="1" s="1"/>
  <c r="L1460" i="1"/>
  <c r="R1460" i="1" s="1"/>
  <c r="L1461" i="1"/>
  <c r="R1461" i="1" s="1"/>
  <c r="L1462" i="1"/>
  <c r="R1462" i="1" s="1"/>
  <c r="L1463" i="1"/>
  <c r="R1463" i="1" s="1"/>
  <c r="L1464" i="1"/>
  <c r="R1464" i="1" s="1"/>
  <c r="L1465" i="1"/>
  <c r="R1465" i="1" s="1"/>
  <c r="L1466" i="1"/>
  <c r="R1466" i="1" s="1"/>
  <c r="L1467" i="1"/>
  <c r="R1467" i="1" s="1"/>
  <c r="L1468" i="1"/>
  <c r="R1468" i="1" s="1"/>
  <c r="L1469" i="1"/>
  <c r="R1469" i="1" s="1"/>
  <c r="L1470" i="1"/>
  <c r="R1470" i="1" s="1"/>
  <c r="L1471" i="1"/>
  <c r="R1471" i="1" s="1"/>
  <c r="L1472" i="1"/>
  <c r="R1472" i="1" s="1"/>
  <c r="L1473" i="1"/>
  <c r="R1473" i="1" s="1"/>
  <c r="L1474" i="1"/>
  <c r="R1474" i="1" s="1"/>
  <c r="L1475" i="1"/>
  <c r="R1475" i="1" s="1"/>
  <c r="L1476" i="1"/>
  <c r="R1476" i="1" s="1"/>
  <c r="L1477" i="1"/>
  <c r="R1477" i="1" s="1"/>
  <c r="L1478" i="1"/>
  <c r="R1478" i="1" s="1"/>
  <c r="L1479" i="1"/>
  <c r="R1479" i="1" s="1"/>
  <c r="L1480" i="1"/>
  <c r="R1480" i="1" s="1"/>
  <c r="L1481" i="1"/>
  <c r="R1481" i="1" s="1"/>
  <c r="L1483" i="1"/>
  <c r="R1483" i="1" s="1"/>
  <c r="L1486" i="1"/>
  <c r="R1486" i="1" s="1"/>
  <c r="L1488" i="1"/>
  <c r="R1488" i="1" s="1"/>
  <c r="L1489" i="1"/>
  <c r="R1489" i="1" s="1"/>
  <c r="L1490" i="1"/>
  <c r="R1490" i="1" s="1"/>
  <c r="L1491" i="1"/>
  <c r="R1491" i="1" s="1"/>
  <c r="L1492" i="1"/>
  <c r="R1492" i="1" s="1"/>
  <c r="L1494" i="1"/>
  <c r="R1494" i="1" s="1"/>
  <c r="L1495" i="1"/>
  <c r="R1495" i="1" s="1"/>
  <c r="L1496" i="1"/>
  <c r="R1496" i="1" s="1"/>
  <c r="L1497" i="1"/>
  <c r="R1497" i="1" s="1"/>
  <c r="L1498" i="1"/>
  <c r="R1498" i="1" s="1"/>
  <c r="L1499" i="1"/>
  <c r="R1499" i="1" s="1"/>
  <c r="L1500" i="1"/>
  <c r="R1500" i="1" s="1"/>
  <c r="L1501" i="1"/>
  <c r="R1501" i="1" s="1"/>
  <c r="L1502" i="1"/>
  <c r="R1502" i="1" s="1"/>
  <c r="L1503" i="1"/>
  <c r="R1503" i="1" s="1"/>
  <c r="L1504" i="1"/>
  <c r="R1504" i="1" s="1"/>
  <c r="L1509" i="1"/>
  <c r="R1509" i="1" s="1"/>
  <c r="L1510" i="1"/>
  <c r="R1510" i="1" s="1"/>
  <c r="L1513" i="1"/>
  <c r="R1513" i="1" s="1"/>
  <c r="L1514" i="1"/>
  <c r="R1514" i="1" s="1"/>
  <c r="L1516" i="1"/>
  <c r="R1516" i="1" s="1"/>
  <c r="L1517" i="1"/>
  <c r="R1517" i="1" s="1"/>
  <c r="L1519" i="1"/>
  <c r="R1519" i="1" s="1"/>
  <c r="L1520" i="1"/>
  <c r="R1520" i="1" s="1"/>
  <c r="L1521" i="1"/>
  <c r="R1521" i="1" s="1"/>
  <c r="L1522" i="1"/>
  <c r="R1522" i="1" s="1"/>
  <c r="L1523" i="1"/>
  <c r="R1523" i="1" s="1"/>
  <c r="L1524" i="1"/>
  <c r="R1524" i="1" s="1"/>
  <c r="L1525" i="1"/>
  <c r="R1525" i="1" s="1"/>
  <c r="K1428" i="1"/>
  <c r="Q1428" i="1" s="1"/>
  <c r="K1430" i="1"/>
  <c r="Q1430" i="1" s="1"/>
  <c r="K1431" i="1"/>
  <c r="Q1431" i="1" s="1"/>
  <c r="K1432" i="1"/>
  <c r="Q1432" i="1" s="1"/>
  <c r="K1433" i="1"/>
  <c r="Q1433" i="1" s="1"/>
  <c r="K1434" i="1"/>
  <c r="Q1434" i="1" s="1"/>
  <c r="K1435" i="1"/>
  <c r="Q1435" i="1" s="1"/>
  <c r="K1436" i="1"/>
  <c r="Q1436" i="1" s="1"/>
  <c r="K1437" i="1"/>
  <c r="Q1437" i="1" s="1"/>
  <c r="K1438" i="1"/>
  <c r="Q1438" i="1" s="1"/>
  <c r="K1439" i="1"/>
  <c r="Q1439" i="1" s="1"/>
  <c r="K1440" i="1"/>
  <c r="Q1440" i="1" s="1"/>
  <c r="K1441" i="1"/>
  <c r="Q1441" i="1" s="1"/>
  <c r="K1442" i="1"/>
  <c r="Q1442" i="1" s="1"/>
  <c r="K1443" i="1"/>
  <c r="Q1443" i="1" s="1"/>
  <c r="K1444" i="1"/>
  <c r="Q1444" i="1" s="1"/>
  <c r="K1445" i="1"/>
  <c r="Q1445" i="1" s="1"/>
  <c r="K1446" i="1"/>
  <c r="Q1446" i="1" s="1"/>
  <c r="K1447" i="1"/>
  <c r="Q1447" i="1" s="1"/>
  <c r="K1448" i="1"/>
  <c r="Q1448" i="1" s="1"/>
  <c r="K1449" i="1"/>
  <c r="Q1449" i="1" s="1"/>
  <c r="K1450" i="1"/>
  <c r="Q1450" i="1" s="1"/>
  <c r="K1451" i="1"/>
  <c r="Q1451" i="1" s="1"/>
  <c r="K1452" i="1"/>
  <c r="Q1452" i="1" s="1"/>
  <c r="K1453" i="1"/>
  <c r="Q1453" i="1" s="1"/>
  <c r="K1454" i="1"/>
  <c r="Q1454" i="1" s="1"/>
  <c r="K1455" i="1"/>
  <c r="Q1455" i="1" s="1"/>
  <c r="K1456" i="1"/>
  <c r="Q1456" i="1" s="1"/>
  <c r="K1457" i="1"/>
  <c r="Q1457" i="1" s="1"/>
  <c r="K1458" i="1"/>
  <c r="Q1458" i="1" s="1"/>
  <c r="K1459" i="1"/>
  <c r="Q1459" i="1" s="1"/>
  <c r="K1460" i="1"/>
  <c r="Q1460" i="1" s="1"/>
  <c r="K1461" i="1"/>
  <c r="Q1461" i="1" s="1"/>
  <c r="K1462" i="1"/>
  <c r="Q1462" i="1" s="1"/>
  <c r="K1463" i="1"/>
  <c r="Q1463" i="1" s="1"/>
  <c r="K1464" i="1"/>
  <c r="Q1464" i="1" s="1"/>
  <c r="K1465" i="1"/>
  <c r="Q1465" i="1" s="1"/>
  <c r="K1466" i="1"/>
  <c r="Q1466" i="1" s="1"/>
  <c r="K1467" i="1"/>
  <c r="Q1467" i="1" s="1"/>
  <c r="K1468" i="1"/>
  <c r="Q1468" i="1" s="1"/>
  <c r="K1469" i="1"/>
  <c r="Q1469" i="1" s="1"/>
  <c r="K1470" i="1"/>
  <c r="Q1470" i="1" s="1"/>
  <c r="K1471" i="1"/>
  <c r="Q1471" i="1" s="1"/>
  <c r="K1472" i="1"/>
  <c r="Q1472" i="1" s="1"/>
  <c r="K1473" i="1"/>
  <c r="Q1473" i="1" s="1"/>
  <c r="K1474" i="1"/>
  <c r="Q1474" i="1" s="1"/>
  <c r="K1475" i="1"/>
  <c r="Q1475" i="1" s="1"/>
  <c r="K1476" i="1"/>
  <c r="Q1476" i="1" s="1"/>
  <c r="K1477" i="1"/>
  <c r="Q1477" i="1" s="1"/>
  <c r="K1478" i="1"/>
  <c r="Q1478" i="1" s="1"/>
  <c r="K1479" i="1"/>
  <c r="Q1479" i="1" s="1"/>
  <c r="K1480" i="1"/>
  <c r="Q1480" i="1" s="1"/>
  <c r="K1481" i="1"/>
  <c r="Q1481" i="1" s="1"/>
  <c r="K1483" i="1"/>
  <c r="Q1483" i="1" s="1"/>
  <c r="K1486" i="1"/>
  <c r="Q1486" i="1" s="1"/>
  <c r="K1488" i="1"/>
  <c r="Q1488" i="1" s="1"/>
  <c r="K1489" i="1"/>
  <c r="Q1489" i="1" s="1"/>
  <c r="K1490" i="1"/>
  <c r="Q1490" i="1" s="1"/>
  <c r="K1491" i="1"/>
  <c r="Q1491" i="1" s="1"/>
  <c r="K1492" i="1"/>
  <c r="Q1492" i="1" s="1"/>
  <c r="K1494" i="1"/>
  <c r="Q1494" i="1" s="1"/>
  <c r="K1495" i="1"/>
  <c r="Q1495" i="1" s="1"/>
  <c r="K1496" i="1"/>
  <c r="Q1496" i="1" s="1"/>
  <c r="K1497" i="1"/>
  <c r="Q1497" i="1" s="1"/>
  <c r="K1498" i="1"/>
  <c r="Q1498" i="1" s="1"/>
  <c r="K1499" i="1"/>
  <c r="Q1499" i="1" s="1"/>
  <c r="K1500" i="1"/>
  <c r="Q1500" i="1" s="1"/>
  <c r="K1501" i="1"/>
  <c r="Q1501" i="1" s="1"/>
  <c r="K1502" i="1"/>
  <c r="Q1502" i="1" s="1"/>
  <c r="K1503" i="1"/>
  <c r="Q1503" i="1" s="1"/>
  <c r="K1504" i="1"/>
  <c r="Q1504" i="1" s="1"/>
  <c r="K1509" i="1"/>
  <c r="Q1509" i="1" s="1"/>
  <c r="K1510" i="1"/>
  <c r="Q1510" i="1" s="1"/>
  <c r="K1513" i="1"/>
  <c r="Q1513" i="1" s="1"/>
  <c r="K1514" i="1"/>
  <c r="Q1514" i="1" s="1"/>
  <c r="K1516" i="1"/>
  <c r="Q1516" i="1" s="1"/>
  <c r="K1517" i="1"/>
  <c r="Q1517" i="1" s="1"/>
  <c r="K1519" i="1"/>
  <c r="Q1519" i="1" s="1"/>
  <c r="K1520" i="1"/>
  <c r="Q1520" i="1" s="1"/>
  <c r="K1521" i="1"/>
  <c r="Q1521" i="1" s="1"/>
  <c r="K1522" i="1"/>
  <c r="Q1522" i="1" s="1"/>
  <c r="K1523" i="1"/>
  <c r="Q1523" i="1" s="1"/>
  <c r="K1524" i="1"/>
  <c r="Q1524" i="1" s="1"/>
  <c r="K1525" i="1"/>
  <c r="Q1525" i="1" s="1"/>
  <c r="J1428" i="1"/>
  <c r="P1428" i="1" s="1"/>
  <c r="J1430" i="1"/>
  <c r="P1430" i="1" s="1"/>
  <c r="J1431" i="1"/>
  <c r="P1431" i="1" s="1"/>
  <c r="J1432" i="1"/>
  <c r="P1432" i="1" s="1"/>
  <c r="J1433" i="1"/>
  <c r="P1433" i="1" s="1"/>
  <c r="J1434" i="1"/>
  <c r="P1434" i="1" s="1"/>
  <c r="J1435" i="1"/>
  <c r="P1435" i="1" s="1"/>
  <c r="J1436" i="1"/>
  <c r="P1436" i="1" s="1"/>
  <c r="J1437" i="1"/>
  <c r="P1437" i="1" s="1"/>
  <c r="J1438" i="1"/>
  <c r="P1438" i="1" s="1"/>
  <c r="J1439" i="1"/>
  <c r="P1439" i="1" s="1"/>
  <c r="J1440" i="1"/>
  <c r="P1440" i="1" s="1"/>
  <c r="J1441" i="1"/>
  <c r="P1441" i="1" s="1"/>
  <c r="J1442" i="1"/>
  <c r="P1442" i="1" s="1"/>
  <c r="J1443" i="1"/>
  <c r="P1443" i="1" s="1"/>
  <c r="J1444" i="1"/>
  <c r="P1444" i="1" s="1"/>
  <c r="J1445" i="1"/>
  <c r="P1445" i="1" s="1"/>
  <c r="J1446" i="1"/>
  <c r="P1446" i="1" s="1"/>
  <c r="J1447" i="1"/>
  <c r="P1447" i="1" s="1"/>
  <c r="J1448" i="1"/>
  <c r="P1448" i="1" s="1"/>
  <c r="J1449" i="1"/>
  <c r="P1449" i="1" s="1"/>
  <c r="J1450" i="1"/>
  <c r="P1450" i="1" s="1"/>
  <c r="J1451" i="1"/>
  <c r="P1451" i="1" s="1"/>
  <c r="J1452" i="1"/>
  <c r="P1452" i="1" s="1"/>
  <c r="J1453" i="1"/>
  <c r="P1453" i="1" s="1"/>
  <c r="J1454" i="1"/>
  <c r="P1454" i="1" s="1"/>
  <c r="J1455" i="1"/>
  <c r="P1455" i="1" s="1"/>
  <c r="J1456" i="1"/>
  <c r="P1456" i="1" s="1"/>
  <c r="J1457" i="1"/>
  <c r="P1457" i="1" s="1"/>
  <c r="J1458" i="1"/>
  <c r="P1458" i="1" s="1"/>
  <c r="J1459" i="1"/>
  <c r="P1459" i="1" s="1"/>
  <c r="J1460" i="1"/>
  <c r="P1460" i="1" s="1"/>
  <c r="J1461" i="1"/>
  <c r="P1461" i="1" s="1"/>
  <c r="J1462" i="1"/>
  <c r="P1462" i="1" s="1"/>
  <c r="J1463" i="1"/>
  <c r="P1463" i="1" s="1"/>
  <c r="J1464" i="1"/>
  <c r="P1464" i="1" s="1"/>
  <c r="J1465" i="1"/>
  <c r="P1465" i="1" s="1"/>
  <c r="J1466" i="1"/>
  <c r="P1466" i="1" s="1"/>
  <c r="J1467" i="1"/>
  <c r="P1467" i="1" s="1"/>
  <c r="J1468" i="1"/>
  <c r="P1468" i="1" s="1"/>
  <c r="J1469" i="1"/>
  <c r="P1469" i="1" s="1"/>
  <c r="J1470" i="1"/>
  <c r="P1470" i="1" s="1"/>
  <c r="J1471" i="1"/>
  <c r="P1471" i="1" s="1"/>
  <c r="J1472" i="1"/>
  <c r="P1472" i="1" s="1"/>
  <c r="J1473" i="1"/>
  <c r="P1473" i="1" s="1"/>
  <c r="J1474" i="1"/>
  <c r="P1474" i="1" s="1"/>
  <c r="J1475" i="1"/>
  <c r="P1475" i="1" s="1"/>
  <c r="J1476" i="1"/>
  <c r="P1476" i="1" s="1"/>
  <c r="J1477" i="1"/>
  <c r="P1477" i="1" s="1"/>
  <c r="J1478" i="1"/>
  <c r="P1478" i="1" s="1"/>
  <c r="J1479" i="1"/>
  <c r="P1479" i="1" s="1"/>
  <c r="J1480" i="1"/>
  <c r="P1480" i="1" s="1"/>
  <c r="J1481" i="1"/>
  <c r="P1481" i="1" s="1"/>
  <c r="J1483" i="1"/>
  <c r="P1483" i="1" s="1"/>
  <c r="J1486" i="1"/>
  <c r="P1486" i="1" s="1"/>
  <c r="J1488" i="1"/>
  <c r="P1488" i="1" s="1"/>
  <c r="J1489" i="1"/>
  <c r="P1489" i="1" s="1"/>
  <c r="J1490" i="1"/>
  <c r="P1490" i="1" s="1"/>
  <c r="J1491" i="1"/>
  <c r="P1491" i="1" s="1"/>
  <c r="J1492" i="1"/>
  <c r="P1492" i="1" s="1"/>
  <c r="J1494" i="1"/>
  <c r="P1494" i="1" s="1"/>
  <c r="J1495" i="1"/>
  <c r="P1495" i="1" s="1"/>
  <c r="J1496" i="1"/>
  <c r="P1496" i="1" s="1"/>
  <c r="J1497" i="1"/>
  <c r="P1497" i="1" s="1"/>
  <c r="J1498" i="1"/>
  <c r="P1498" i="1" s="1"/>
  <c r="J1499" i="1"/>
  <c r="P1499" i="1" s="1"/>
  <c r="J1500" i="1"/>
  <c r="P1500" i="1" s="1"/>
  <c r="J1501" i="1"/>
  <c r="P1501" i="1" s="1"/>
  <c r="J1502" i="1"/>
  <c r="P1502" i="1" s="1"/>
  <c r="J1503" i="1"/>
  <c r="P1503" i="1" s="1"/>
  <c r="J1504" i="1"/>
  <c r="P1504" i="1" s="1"/>
  <c r="J1509" i="1"/>
  <c r="P1509" i="1" s="1"/>
  <c r="J1510" i="1"/>
  <c r="P1510" i="1" s="1"/>
  <c r="J1513" i="1"/>
  <c r="P1513" i="1" s="1"/>
  <c r="J1514" i="1"/>
  <c r="P1514" i="1" s="1"/>
  <c r="J1516" i="1"/>
  <c r="P1516" i="1" s="1"/>
  <c r="J1517" i="1"/>
  <c r="P1517" i="1" s="1"/>
  <c r="J1519" i="1"/>
  <c r="P1519" i="1" s="1"/>
  <c r="J1520" i="1"/>
  <c r="P1520" i="1" s="1"/>
  <c r="J1521" i="1"/>
  <c r="P1521" i="1" s="1"/>
  <c r="J1522" i="1"/>
  <c r="P1522" i="1" s="1"/>
  <c r="J1523" i="1"/>
  <c r="P1523" i="1" s="1"/>
  <c r="J1524" i="1"/>
  <c r="P1524" i="1" s="1"/>
  <c r="J1525" i="1"/>
  <c r="P1525" i="1" s="1"/>
  <c r="L1417" i="1"/>
  <c r="R1417" i="1" s="1"/>
  <c r="L1418" i="1"/>
  <c r="R1418" i="1" s="1"/>
  <c r="L1422" i="1"/>
  <c r="R1422" i="1" s="1"/>
  <c r="L1423" i="1"/>
  <c r="R1423" i="1" s="1"/>
  <c r="L1424" i="1"/>
  <c r="R1424" i="1" s="1"/>
  <c r="K1417" i="1"/>
  <c r="Q1417" i="1" s="1"/>
  <c r="K1418" i="1"/>
  <c r="Q1418" i="1" s="1"/>
  <c r="K1422" i="1"/>
  <c r="Q1422" i="1" s="1"/>
  <c r="K1423" i="1"/>
  <c r="Q1423" i="1" s="1"/>
  <c r="K1424" i="1"/>
  <c r="Q1424" i="1" s="1"/>
  <c r="J1417" i="1"/>
  <c r="P1417" i="1" s="1"/>
  <c r="J1418" i="1"/>
  <c r="P1418" i="1" s="1"/>
  <c r="J1422" i="1"/>
  <c r="P1422" i="1" s="1"/>
  <c r="J1423" i="1"/>
  <c r="P1423" i="1" s="1"/>
  <c r="J1424" i="1"/>
  <c r="P1424" i="1" s="1"/>
  <c r="L1340" i="1" l="1"/>
  <c r="R1340" i="1" s="1"/>
  <c r="L1341" i="1"/>
  <c r="R1341" i="1" s="1"/>
  <c r="L1343" i="1"/>
  <c r="R1343" i="1" s="1"/>
  <c r="L1344" i="1"/>
  <c r="R1344" i="1" s="1"/>
  <c r="L1345" i="1"/>
  <c r="R1345" i="1" s="1"/>
  <c r="L1346" i="1"/>
  <c r="R1346" i="1" s="1"/>
  <c r="L1347" i="1"/>
  <c r="R1347" i="1" s="1"/>
  <c r="L1348" i="1"/>
  <c r="R1348" i="1" s="1"/>
  <c r="L1349" i="1"/>
  <c r="R1349" i="1" s="1"/>
  <c r="L1350" i="1"/>
  <c r="R1350" i="1" s="1"/>
  <c r="L1351" i="1"/>
  <c r="R1351" i="1" s="1"/>
  <c r="L1352" i="1"/>
  <c r="R1352" i="1" s="1"/>
  <c r="L1353" i="1"/>
  <c r="R1353" i="1" s="1"/>
  <c r="L1354" i="1"/>
  <c r="R1354" i="1" s="1"/>
  <c r="L1355" i="1"/>
  <c r="R1355" i="1" s="1"/>
  <c r="L1356" i="1"/>
  <c r="R1356" i="1" s="1"/>
  <c r="L1357" i="1"/>
  <c r="R1357" i="1" s="1"/>
  <c r="L1358" i="1"/>
  <c r="R1358" i="1" s="1"/>
  <c r="L1359" i="1"/>
  <c r="R1359" i="1" s="1"/>
  <c r="L1360" i="1"/>
  <c r="R1360" i="1" s="1"/>
  <c r="L1361" i="1"/>
  <c r="R1361" i="1" s="1"/>
  <c r="L1362" i="1"/>
  <c r="R1362" i="1" s="1"/>
  <c r="L1363" i="1"/>
  <c r="R1363" i="1" s="1"/>
  <c r="L1364" i="1"/>
  <c r="R1364" i="1" s="1"/>
  <c r="L1365" i="1"/>
  <c r="R1365" i="1" s="1"/>
  <c r="L1366" i="1"/>
  <c r="R1366" i="1" s="1"/>
  <c r="L1367" i="1"/>
  <c r="R1367" i="1" s="1"/>
  <c r="L1368" i="1"/>
  <c r="R1368" i="1" s="1"/>
  <c r="L1369" i="1"/>
  <c r="R1369" i="1" s="1"/>
  <c r="L1370" i="1"/>
  <c r="R1370" i="1" s="1"/>
  <c r="L1371" i="1"/>
  <c r="R1371" i="1" s="1"/>
  <c r="L1372" i="1"/>
  <c r="R1372" i="1" s="1"/>
  <c r="L1373" i="1"/>
  <c r="R1373" i="1" s="1"/>
  <c r="L1374" i="1"/>
  <c r="R1374" i="1" s="1"/>
  <c r="L1375" i="1"/>
  <c r="R1375" i="1" s="1"/>
  <c r="L1376" i="1"/>
  <c r="R1376" i="1" s="1"/>
  <c r="L1377" i="1"/>
  <c r="R1377" i="1" s="1"/>
  <c r="L1378" i="1"/>
  <c r="R1378" i="1" s="1"/>
  <c r="L1379" i="1"/>
  <c r="R1379" i="1" s="1"/>
  <c r="L1380" i="1"/>
  <c r="R1380" i="1" s="1"/>
  <c r="L1381" i="1"/>
  <c r="R1381" i="1" s="1"/>
  <c r="L1382" i="1"/>
  <c r="R1382" i="1" s="1"/>
  <c r="L1383" i="1"/>
  <c r="R1383" i="1" s="1"/>
  <c r="L1384" i="1"/>
  <c r="R1384" i="1" s="1"/>
  <c r="L1385" i="1"/>
  <c r="R1385" i="1" s="1"/>
  <c r="L1386" i="1"/>
  <c r="R1386" i="1" s="1"/>
  <c r="L1387" i="1"/>
  <c r="R1387" i="1" s="1"/>
  <c r="L1388" i="1"/>
  <c r="R1388" i="1" s="1"/>
  <c r="L1389" i="1"/>
  <c r="R1389" i="1" s="1"/>
  <c r="L1390" i="1"/>
  <c r="R1390" i="1" s="1"/>
  <c r="K1340" i="1"/>
  <c r="Q1340" i="1" s="1"/>
  <c r="K1341" i="1"/>
  <c r="Q1341" i="1" s="1"/>
  <c r="K1343" i="1"/>
  <c r="Q1343" i="1" s="1"/>
  <c r="K1344" i="1"/>
  <c r="Q1344" i="1" s="1"/>
  <c r="K1345" i="1"/>
  <c r="Q1345" i="1" s="1"/>
  <c r="K1346" i="1"/>
  <c r="Q1346" i="1" s="1"/>
  <c r="K1347" i="1"/>
  <c r="Q1347" i="1" s="1"/>
  <c r="K1348" i="1"/>
  <c r="Q1348" i="1" s="1"/>
  <c r="K1349" i="1"/>
  <c r="Q1349" i="1" s="1"/>
  <c r="K1350" i="1"/>
  <c r="Q1350" i="1" s="1"/>
  <c r="K1351" i="1"/>
  <c r="Q1351" i="1" s="1"/>
  <c r="K1352" i="1"/>
  <c r="Q1352" i="1" s="1"/>
  <c r="K1353" i="1"/>
  <c r="Q1353" i="1" s="1"/>
  <c r="K1354" i="1"/>
  <c r="Q1354" i="1" s="1"/>
  <c r="K1355" i="1"/>
  <c r="Q1355" i="1" s="1"/>
  <c r="K1356" i="1"/>
  <c r="Q1356" i="1" s="1"/>
  <c r="K1357" i="1"/>
  <c r="Q1357" i="1" s="1"/>
  <c r="K1358" i="1"/>
  <c r="Q1358" i="1" s="1"/>
  <c r="K1359" i="1"/>
  <c r="Q1359" i="1" s="1"/>
  <c r="K1360" i="1"/>
  <c r="Q1360" i="1" s="1"/>
  <c r="K1361" i="1"/>
  <c r="Q1361" i="1" s="1"/>
  <c r="K1362" i="1"/>
  <c r="Q1362" i="1" s="1"/>
  <c r="K1363" i="1"/>
  <c r="Q1363" i="1" s="1"/>
  <c r="K1364" i="1"/>
  <c r="Q1364" i="1" s="1"/>
  <c r="K1365" i="1"/>
  <c r="Q1365" i="1" s="1"/>
  <c r="K1366" i="1"/>
  <c r="Q1366" i="1" s="1"/>
  <c r="K1367" i="1"/>
  <c r="Q1367" i="1" s="1"/>
  <c r="K1368" i="1"/>
  <c r="Q1368" i="1" s="1"/>
  <c r="K1369" i="1"/>
  <c r="Q1369" i="1" s="1"/>
  <c r="K1370" i="1"/>
  <c r="Q1370" i="1" s="1"/>
  <c r="K1371" i="1"/>
  <c r="Q1371" i="1" s="1"/>
  <c r="K1372" i="1"/>
  <c r="Q1372" i="1" s="1"/>
  <c r="K1373" i="1"/>
  <c r="Q1373" i="1" s="1"/>
  <c r="K1374" i="1"/>
  <c r="Q1374" i="1" s="1"/>
  <c r="K1375" i="1"/>
  <c r="Q1375" i="1" s="1"/>
  <c r="K1376" i="1"/>
  <c r="Q1376" i="1" s="1"/>
  <c r="K1377" i="1"/>
  <c r="Q1377" i="1" s="1"/>
  <c r="K1378" i="1"/>
  <c r="Q1378" i="1" s="1"/>
  <c r="K1379" i="1"/>
  <c r="Q1379" i="1" s="1"/>
  <c r="K1380" i="1"/>
  <c r="Q1380" i="1" s="1"/>
  <c r="K1381" i="1"/>
  <c r="Q1381" i="1" s="1"/>
  <c r="K1382" i="1"/>
  <c r="Q1382" i="1" s="1"/>
  <c r="K1383" i="1"/>
  <c r="Q1383" i="1" s="1"/>
  <c r="K1384" i="1"/>
  <c r="Q1384" i="1" s="1"/>
  <c r="K1385" i="1"/>
  <c r="Q1385" i="1" s="1"/>
  <c r="K1386" i="1"/>
  <c r="Q1386" i="1" s="1"/>
  <c r="K1387" i="1"/>
  <c r="Q1387" i="1" s="1"/>
  <c r="K1388" i="1"/>
  <c r="Q1388" i="1" s="1"/>
  <c r="K1389" i="1"/>
  <c r="Q1389" i="1" s="1"/>
  <c r="K1390" i="1"/>
  <c r="Q1390" i="1" s="1"/>
  <c r="J1340" i="1"/>
  <c r="P1340" i="1" s="1"/>
  <c r="J1341" i="1"/>
  <c r="P1341" i="1" s="1"/>
  <c r="J1343" i="1"/>
  <c r="P1343" i="1" s="1"/>
  <c r="J1344" i="1"/>
  <c r="P1344" i="1" s="1"/>
  <c r="J1345" i="1"/>
  <c r="P1345" i="1" s="1"/>
  <c r="J1346" i="1"/>
  <c r="P1346" i="1" s="1"/>
  <c r="J1347" i="1"/>
  <c r="P1347" i="1" s="1"/>
  <c r="J1348" i="1"/>
  <c r="P1348" i="1" s="1"/>
  <c r="J1349" i="1"/>
  <c r="P1349" i="1" s="1"/>
  <c r="J1350" i="1"/>
  <c r="P1350" i="1" s="1"/>
  <c r="J1351" i="1"/>
  <c r="P1351" i="1" s="1"/>
  <c r="J1352" i="1"/>
  <c r="P1352" i="1" s="1"/>
  <c r="J1353" i="1"/>
  <c r="P1353" i="1" s="1"/>
  <c r="J1354" i="1"/>
  <c r="P1354" i="1" s="1"/>
  <c r="J1355" i="1"/>
  <c r="P1355" i="1" s="1"/>
  <c r="J1356" i="1"/>
  <c r="P1356" i="1" s="1"/>
  <c r="J1357" i="1"/>
  <c r="P1357" i="1" s="1"/>
  <c r="J1358" i="1"/>
  <c r="P1358" i="1" s="1"/>
  <c r="J1359" i="1"/>
  <c r="P1359" i="1" s="1"/>
  <c r="J1360" i="1"/>
  <c r="P1360" i="1" s="1"/>
  <c r="J1361" i="1"/>
  <c r="P1361" i="1" s="1"/>
  <c r="J1362" i="1"/>
  <c r="P1362" i="1" s="1"/>
  <c r="J1363" i="1"/>
  <c r="P1363" i="1" s="1"/>
  <c r="J1364" i="1"/>
  <c r="P1364" i="1" s="1"/>
  <c r="J1365" i="1"/>
  <c r="P1365" i="1" s="1"/>
  <c r="J1366" i="1"/>
  <c r="P1366" i="1" s="1"/>
  <c r="J1367" i="1"/>
  <c r="P1367" i="1" s="1"/>
  <c r="J1368" i="1"/>
  <c r="P1368" i="1" s="1"/>
  <c r="J1369" i="1"/>
  <c r="P1369" i="1" s="1"/>
  <c r="J1370" i="1"/>
  <c r="P1370" i="1" s="1"/>
  <c r="J1371" i="1"/>
  <c r="P1371" i="1" s="1"/>
  <c r="J1372" i="1"/>
  <c r="P1372" i="1" s="1"/>
  <c r="J1373" i="1"/>
  <c r="P1373" i="1" s="1"/>
  <c r="J1374" i="1"/>
  <c r="P1374" i="1" s="1"/>
  <c r="J1375" i="1"/>
  <c r="P1375" i="1" s="1"/>
  <c r="J1376" i="1"/>
  <c r="P1376" i="1" s="1"/>
  <c r="J1377" i="1"/>
  <c r="P1377" i="1" s="1"/>
  <c r="J1378" i="1"/>
  <c r="P1378" i="1" s="1"/>
  <c r="J1379" i="1"/>
  <c r="P1379" i="1" s="1"/>
  <c r="J1380" i="1"/>
  <c r="P1380" i="1" s="1"/>
  <c r="J1381" i="1"/>
  <c r="P1381" i="1" s="1"/>
  <c r="J1382" i="1"/>
  <c r="P1382" i="1" s="1"/>
  <c r="J1383" i="1"/>
  <c r="P1383" i="1" s="1"/>
  <c r="J1384" i="1"/>
  <c r="P1384" i="1" s="1"/>
  <c r="J1385" i="1"/>
  <c r="P1385" i="1" s="1"/>
  <c r="J1386" i="1"/>
  <c r="P1386" i="1" s="1"/>
  <c r="J1387" i="1"/>
  <c r="P1387" i="1" s="1"/>
  <c r="J1388" i="1"/>
  <c r="P1388" i="1" s="1"/>
  <c r="J1389" i="1"/>
  <c r="P1389" i="1" s="1"/>
  <c r="J1390" i="1"/>
  <c r="P1390" i="1" s="1"/>
  <c r="L1306" i="1"/>
  <c r="R1306" i="1" s="1"/>
  <c r="L1325" i="1"/>
  <c r="R1325" i="1" s="1"/>
  <c r="L1326" i="1"/>
  <c r="R1326" i="1" s="1"/>
  <c r="L1327" i="1"/>
  <c r="R1327" i="1" s="1"/>
  <c r="L1328" i="1"/>
  <c r="R1328" i="1" s="1"/>
  <c r="L1329" i="1"/>
  <c r="R1329" i="1" s="1"/>
  <c r="L1330" i="1"/>
  <c r="R1330" i="1" s="1"/>
  <c r="L1332" i="1"/>
  <c r="R1332" i="1" s="1"/>
  <c r="L1333" i="1"/>
  <c r="R1333" i="1" s="1"/>
  <c r="L1334" i="1"/>
  <c r="R1334" i="1" s="1"/>
  <c r="L1336" i="1"/>
  <c r="R1336" i="1" s="1"/>
  <c r="K1306" i="1"/>
  <c r="Q1306" i="1" s="1"/>
  <c r="K1325" i="1"/>
  <c r="Q1325" i="1" s="1"/>
  <c r="K1326" i="1"/>
  <c r="Q1326" i="1" s="1"/>
  <c r="K1327" i="1"/>
  <c r="Q1327" i="1" s="1"/>
  <c r="K1328" i="1"/>
  <c r="Q1328" i="1" s="1"/>
  <c r="K1329" i="1"/>
  <c r="Q1329" i="1" s="1"/>
  <c r="K1330" i="1"/>
  <c r="Q1330" i="1" s="1"/>
  <c r="K1332" i="1"/>
  <c r="Q1332" i="1" s="1"/>
  <c r="K1333" i="1"/>
  <c r="Q1333" i="1" s="1"/>
  <c r="K1334" i="1"/>
  <c r="Q1334" i="1" s="1"/>
  <c r="K1336" i="1"/>
  <c r="Q1336" i="1" s="1"/>
  <c r="J1306" i="1"/>
  <c r="P1306" i="1" s="1"/>
  <c r="J1325" i="1"/>
  <c r="P1325" i="1" s="1"/>
  <c r="J1326" i="1"/>
  <c r="P1326" i="1" s="1"/>
  <c r="J1327" i="1"/>
  <c r="P1327" i="1" s="1"/>
  <c r="J1328" i="1"/>
  <c r="P1328" i="1" s="1"/>
  <c r="J1329" i="1"/>
  <c r="P1329" i="1" s="1"/>
  <c r="J1330" i="1"/>
  <c r="P1330" i="1" s="1"/>
  <c r="J1332" i="1"/>
  <c r="P1332" i="1" s="1"/>
  <c r="J1333" i="1"/>
  <c r="P1333" i="1" s="1"/>
  <c r="J1334" i="1"/>
  <c r="P1334" i="1" s="1"/>
  <c r="J1336" i="1"/>
  <c r="P1336" i="1" s="1"/>
  <c r="L1278" i="1"/>
  <c r="R1278" i="1" s="1"/>
  <c r="L1279" i="1"/>
  <c r="R1279" i="1" s="1"/>
  <c r="L1280" i="1"/>
  <c r="R1280" i="1" s="1"/>
  <c r="L1281" i="1"/>
  <c r="R1281" i="1" s="1"/>
  <c r="L1282" i="1"/>
  <c r="R1282" i="1" s="1"/>
  <c r="L1283" i="1"/>
  <c r="R1283" i="1" s="1"/>
  <c r="L1284" i="1"/>
  <c r="R1284" i="1" s="1"/>
  <c r="L1285" i="1"/>
  <c r="R1285" i="1" s="1"/>
  <c r="L1286" i="1"/>
  <c r="R1286" i="1" s="1"/>
  <c r="L1287" i="1"/>
  <c r="R1287" i="1" s="1"/>
  <c r="L1288" i="1"/>
  <c r="R1288" i="1" s="1"/>
  <c r="L1289" i="1"/>
  <c r="R1289" i="1" s="1"/>
  <c r="L1290" i="1"/>
  <c r="R1290" i="1" s="1"/>
  <c r="L1291" i="1"/>
  <c r="R1291" i="1" s="1"/>
  <c r="L1292" i="1"/>
  <c r="R1292" i="1" s="1"/>
  <c r="L1293" i="1"/>
  <c r="R1293" i="1" s="1"/>
  <c r="L1294" i="1"/>
  <c r="R1294" i="1" s="1"/>
  <c r="L1295" i="1"/>
  <c r="R1295" i="1" s="1"/>
  <c r="L1296" i="1"/>
  <c r="R1296" i="1" s="1"/>
  <c r="L1297" i="1"/>
  <c r="R1297" i="1" s="1"/>
  <c r="L1298" i="1"/>
  <c r="R1298" i="1" s="1"/>
  <c r="L1299" i="1"/>
  <c r="R1299" i="1" s="1"/>
  <c r="L1300" i="1"/>
  <c r="R1300" i="1" s="1"/>
  <c r="L1301" i="1"/>
  <c r="R1301" i="1" s="1"/>
  <c r="L1302" i="1"/>
  <c r="R1302" i="1" s="1"/>
  <c r="L1303" i="1"/>
  <c r="R1303" i="1" s="1"/>
  <c r="K1278" i="1"/>
  <c r="Q1278" i="1" s="1"/>
  <c r="K1279" i="1"/>
  <c r="Q1279" i="1" s="1"/>
  <c r="K1280" i="1"/>
  <c r="Q1280" i="1" s="1"/>
  <c r="K1281" i="1"/>
  <c r="Q1281" i="1" s="1"/>
  <c r="K1282" i="1"/>
  <c r="Q1282" i="1" s="1"/>
  <c r="K1283" i="1"/>
  <c r="Q1283" i="1" s="1"/>
  <c r="K1284" i="1"/>
  <c r="Q1284" i="1" s="1"/>
  <c r="K1285" i="1"/>
  <c r="Q1285" i="1" s="1"/>
  <c r="K1286" i="1"/>
  <c r="Q1286" i="1" s="1"/>
  <c r="K1287" i="1"/>
  <c r="Q1287" i="1" s="1"/>
  <c r="K1288" i="1"/>
  <c r="Q1288" i="1" s="1"/>
  <c r="K1289" i="1"/>
  <c r="Q1289" i="1" s="1"/>
  <c r="K1290" i="1"/>
  <c r="Q1290" i="1" s="1"/>
  <c r="K1291" i="1"/>
  <c r="Q1291" i="1" s="1"/>
  <c r="K1292" i="1"/>
  <c r="Q1292" i="1" s="1"/>
  <c r="K1293" i="1"/>
  <c r="Q1293" i="1" s="1"/>
  <c r="K1294" i="1"/>
  <c r="Q1294" i="1" s="1"/>
  <c r="K1295" i="1"/>
  <c r="Q1295" i="1" s="1"/>
  <c r="K1296" i="1"/>
  <c r="Q1296" i="1" s="1"/>
  <c r="K1297" i="1"/>
  <c r="Q1297" i="1" s="1"/>
  <c r="K1298" i="1"/>
  <c r="Q1298" i="1" s="1"/>
  <c r="K1299" i="1"/>
  <c r="Q1299" i="1" s="1"/>
  <c r="K1300" i="1"/>
  <c r="Q1300" i="1" s="1"/>
  <c r="K1301" i="1"/>
  <c r="Q1301" i="1" s="1"/>
  <c r="K1302" i="1"/>
  <c r="Q1302" i="1" s="1"/>
  <c r="K1303" i="1"/>
  <c r="Q1303" i="1" s="1"/>
  <c r="J1278" i="1"/>
  <c r="P1278" i="1" s="1"/>
  <c r="J1279" i="1"/>
  <c r="P1279" i="1" s="1"/>
  <c r="J1280" i="1"/>
  <c r="P1280" i="1" s="1"/>
  <c r="J1281" i="1"/>
  <c r="P1281" i="1" s="1"/>
  <c r="J1282" i="1"/>
  <c r="P1282" i="1" s="1"/>
  <c r="J1283" i="1"/>
  <c r="P1283" i="1" s="1"/>
  <c r="J1284" i="1"/>
  <c r="P1284" i="1" s="1"/>
  <c r="J1285" i="1"/>
  <c r="P1285" i="1" s="1"/>
  <c r="J1286" i="1"/>
  <c r="P1286" i="1" s="1"/>
  <c r="J1287" i="1"/>
  <c r="P1287" i="1" s="1"/>
  <c r="J1288" i="1"/>
  <c r="P1288" i="1" s="1"/>
  <c r="J1289" i="1"/>
  <c r="P1289" i="1" s="1"/>
  <c r="J1290" i="1"/>
  <c r="P1290" i="1" s="1"/>
  <c r="J1291" i="1"/>
  <c r="P1291" i="1" s="1"/>
  <c r="J1292" i="1"/>
  <c r="P1292" i="1" s="1"/>
  <c r="J1293" i="1"/>
  <c r="P1293" i="1" s="1"/>
  <c r="J1294" i="1"/>
  <c r="P1294" i="1" s="1"/>
  <c r="J1295" i="1"/>
  <c r="P1295" i="1" s="1"/>
  <c r="J1296" i="1"/>
  <c r="P1296" i="1" s="1"/>
  <c r="J1297" i="1"/>
  <c r="P1297" i="1" s="1"/>
  <c r="J1298" i="1"/>
  <c r="P1298" i="1" s="1"/>
  <c r="J1299" i="1"/>
  <c r="P1299" i="1" s="1"/>
  <c r="J1300" i="1"/>
  <c r="P1300" i="1" s="1"/>
  <c r="J1301" i="1"/>
  <c r="P1301" i="1" s="1"/>
  <c r="J1302" i="1"/>
  <c r="P1302" i="1" s="1"/>
  <c r="J1303" i="1"/>
  <c r="P1303" i="1" s="1"/>
  <c r="L946" i="1" l="1"/>
  <c r="R946" i="1" s="1"/>
  <c r="L947" i="1"/>
  <c r="R947" i="1" s="1"/>
  <c r="L948" i="1"/>
  <c r="R948" i="1" s="1"/>
  <c r="L949" i="1"/>
  <c r="R949" i="1" s="1"/>
  <c r="L950" i="1"/>
  <c r="R950" i="1" s="1"/>
  <c r="L951" i="1"/>
  <c r="R951" i="1" s="1"/>
  <c r="L952" i="1"/>
  <c r="R952" i="1" s="1"/>
  <c r="L953" i="1"/>
  <c r="R953" i="1" s="1"/>
  <c r="L954" i="1"/>
  <c r="R954" i="1" s="1"/>
  <c r="L955" i="1"/>
  <c r="R955" i="1" s="1"/>
  <c r="L956" i="1"/>
  <c r="R956" i="1" s="1"/>
  <c r="L957" i="1"/>
  <c r="R957" i="1" s="1"/>
  <c r="L958" i="1"/>
  <c r="R958" i="1" s="1"/>
  <c r="L959" i="1"/>
  <c r="R959" i="1" s="1"/>
  <c r="L960" i="1"/>
  <c r="R960" i="1" s="1"/>
  <c r="L961" i="1"/>
  <c r="R961" i="1" s="1"/>
  <c r="L962" i="1"/>
  <c r="R962" i="1" s="1"/>
  <c r="L963" i="1"/>
  <c r="R963" i="1" s="1"/>
  <c r="L964" i="1"/>
  <c r="R964" i="1" s="1"/>
  <c r="L965" i="1"/>
  <c r="R965" i="1" s="1"/>
  <c r="L966" i="1"/>
  <c r="R966" i="1" s="1"/>
  <c r="L967" i="1"/>
  <c r="R967" i="1" s="1"/>
  <c r="L968" i="1"/>
  <c r="R968" i="1" s="1"/>
  <c r="L969" i="1"/>
  <c r="R969" i="1" s="1"/>
  <c r="L970" i="1"/>
  <c r="R970" i="1" s="1"/>
  <c r="L971" i="1"/>
  <c r="R971" i="1" s="1"/>
  <c r="L972" i="1"/>
  <c r="R972" i="1" s="1"/>
  <c r="L973" i="1"/>
  <c r="R973" i="1" s="1"/>
  <c r="L974" i="1"/>
  <c r="R974" i="1" s="1"/>
  <c r="L975" i="1"/>
  <c r="R975" i="1" s="1"/>
  <c r="L976" i="1"/>
  <c r="R976" i="1" s="1"/>
  <c r="L977" i="1"/>
  <c r="R977" i="1" s="1"/>
  <c r="L978" i="1"/>
  <c r="R978" i="1" s="1"/>
  <c r="L979" i="1"/>
  <c r="R979" i="1" s="1"/>
  <c r="L980" i="1"/>
  <c r="R980" i="1" s="1"/>
  <c r="L981" i="1"/>
  <c r="R981" i="1" s="1"/>
  <c r="L982" i="1"/>
  <c r="R982" i="1" s="1"/>
  <c r="L983" i="1"/>
  <c r="R983" i="1" s="1"/>
  <c r="L984" i="1"/>
  <c r="R984" i="1" s="1"/>
  <c r="L985" i="1"/>
  <c r="R985" i="1" s="1"/>
  <c r="L986" i="1"/>
  <c r="R986" i="1" s="1"/>
  <c r="L987" i="1"/>
  <c r="R987" i="1" s="1"/>
  <c r="L988" i="1"/>
  <c r="R988" i="1" s="1"/>
  <c r="L989" i="1"/>
  <c r="R989" i="1" s="1"/>
  <c r="L990" i="1"/>
  <c r="R990" i="1" s="1"/>
  <c r="L991" i="1"/>
  <c r="R991" i="1" s="1"/>
  <c r="L992" i="1"/>
  <c r="R992" i="1" s="1"/>
  <c r="L993" i="1"/>
  <c r="R993" i="1" s="1"/>
  <c r="L995" i="1"/>
  <c r="R995" i="1" s="1"/>
  <c r="L996" i="1"/>
  <c r="R996" i="1" s="1"/>
  <c r="L997" i="1"/>
  <c r="R997" i="1" s="1"/>
  <c r="L998" i="1"/>
  <c r="R998" i="1" s="1"/>
  <c r="L999" i="1"/>
  <c r="R999" i="1" s="1"/>
  <c r="L1000" i="1"/>
  <c r="R1000" i="1" s="1"/>
  <c r="L1001" i="1"/>
  <c r="R1001" i="1" s="1"/>
  <c r="L1002" i="1"/>
  <c r="R1002" i="1" s="1"/>
  <c r="L1003" i="1"/>
  <c r="R1003" i="1" s="1"/>
  <c r="L1004" i="1"/>
  <c r="R1004" i="1" s="1"/>
  <c r="L1005" i="1"/>
  <c r="R1005" i="1" s="1"/>
  <c r="L1006" i="1"/>
  <c r="R1006" i="1" s="1"/>
  <c r="L1007" i="1"/>
  <c r="R1007" i="1" s="1"/>
  <c r="L1008" i="1"/>
  <c r="R1008" i="1" s="1"/>
  <c r="L1009" i="1"/>
  <c r="R1009" i="1" s="1"/>
  <c r="L1010" i="1"/>
  <c r="R1010" i="1" s="1"/>
  <c r="L1011" i="1"/>
  <c r="R1011" i="1" s="1"/>
  <c r="L1012" i="1"/>
  <c r="R1012" i="1" s="1"/>
  <c r="L1013" i="1"/>
  <c r="R1013" i="1" s="1"/>
  <c r="L1014" i="1"/>
  <c r="R1014" i="1" s="1"/>
  <c r="L1015" i="1"/>
  <c r="R1015" i="1" s="1"/>
  <c r="L1016" i="1"/>
  <c r="R1016" i="1" s="1"/>
  <c r="L1017" i="1"/>
  <c r="R1017" i="1" s="1"/>
  <c r="L1018" i="1"/>
  <c r="R1018" i="1" s="1"/>
  <c r="L1019" i="1"/>
  <c r="R1019" i="1" s="1"/>
  <c r="L1020" i="1"/>
  <c r="R1020" i="1" s="1"/>
  <c r="L1021" i="1"/>
  <c r="R1021" i="1" s="1"/>
  <c r="L1022" i="1"/>
  <c r="R1022" i="1" s="1"/>
  <c r="L1023" i="1"/>
  <c r="R1023" i="1" s="1"/>
  <c r="L1024" i="1"/>
  <c r="R1024" i="1" s="1"/>
  <c r="L1025" i="1"/>
  <c r="R1025" i="1" s="1"/>
  <c r="L1026" i="1"/>
  <c r="R1026" i="1" s="1"/>
  <c r="L1027" i="1"/>
  <c r="R1027" i="1" s="1"/>
  <c r="L1028" i="1"/>
  <c r="R1028" i="1" s="1"/>
  <c r="L1029" i="1"/>
  <c r="R1029" i="1" s="1"/>
  <c r="L1030" i="1"/>
  <c r="R1030" i="1" s="1"/>
  <c r="L1031" i="1"/>
  <c r="R1031" i="1" s="1"/>
  <c r="L1032" i="1"/>
  <c r="R1032" i="1" s="1"/>
  <c r="L1033" i="1"/>
  <c r="R1033" i="1" s="1"/>
  <c r="L1034" i="1"/>
  <c r="R1034" i="1" s="1"/>
  <c r="L1035" i="1"/>
  <c r="R1035" i="1" s="1"/>
  <c r="L1036" i="1"/>
  <c r="R1036" i="1" s="1"/>
  <c r="L1037" i="1"/>
  <c r="R1037" i="1" s="1"/>
  <c r="L1038" i="1"/>
  <c r="R1038" i="1" s="1"/>
  <c r="L1039" i="1"/>
  <c r="R1039" i="1" s="1"/>
  <c r="L1040" i="1"/>
  <c r="R1040" i="1" s="1"/>
  <c r="L1041" i="1"/>
  <c r="R1041" i="1" s="1"/>
  <c r="L1042" i="1"/>
  <c r="R1042" i="1" s="1"/>
  <c r="L1043" i="1"/>
  <c r="R1043" i="1" s="1"/>
  <c r="L1044" i="1"/>
  <c r="R1044" i="1" s="1"/>
  <c r="L1045" i="1"/>
  <c r="R1045" i="1" s="1"/>
  <c r="L1046" i="1"/>
  <c r="R1046" i="1" s="1"/>
  <c r="L1047" i="1"/>
  <c r="R1047" i="1" s="1"/>
  <c r="L1048" i="1"/>
  <c r="R1048" i="1" s="1"/>
  <c r="L1049" i="1"/>
  <c r="R1049" i="1" s="1"/>
  <c r="L1050" i="1"/>
  <c r="R1050" i="1" s="1"/>
  <c r="L1051" i="1"/>
  <c r="R1051" i="1" s="1"/>
  <c r="L1052" i="1"/>
  <c r="R1052" i="1" s="1"/>
  <c r="L1053" i="1"/>
  <c r="R1053" i="1" s="1"/>
  <c r="L1054" i="1"/>
  <c r="R1054" i="1" s="1"/>
  <c r="L1055" i="1"/>
  <c r="R1055" i="1" s="1"/>
  <c r="L1056" i="1"/>
  <c r="R1056" i="1" s="1"/>
  <c r="L1057" i="1"/>
  <c r="R1057" i="1" s="1"/>
  <c r="L1058" i="1"/>
  <c r="R1058" i="1" s="1"/>
  <c r="L1059" i="1"/>
  <c r="R1059" i="1" s="1"/>
  <c r="L1060" i="1"/>
  <c r="R1060" i="1" s="1"/>
  <c r="L1061" i="1"/>
  <c r="R1061" i="1" s="1"/>
  <c r="L1062" i="1"/>
  <c r="R1062" i="1" s="1"/>
  <c r="L1063" i="1"/>
  <c r="R1063" i="1" s="1"/>
  <c r="L1064" i="1"/>
  <c r="R1064" i="1" s="1"/>
  <c r="L1065" i="1"/>
  <c r="R1065" i="1" s="1"/>
  <c r="L1066" i="1"/>
  <c r="R1066" i="1" s="1"/>
  <c r="L1067" i="1"/>
  <c r="R1067" i="1" s="1"/>
  <c r="L1068" i="1"/>
  <c r="R1068" i="1" s="1"/>
  <c r="L1069" i="1"/>
  <c r="R1069" i="1" s="1"/>
  <c r="L1070" i="1"/>
  <c r="R1070" i="1" s="1"/>
  <c r="L1071" i="1"/>
  <c r="R1071" i="1" s="1"/>
  <c r="L1072" i="1"/>
  <c r="R1072" i="1" s="1"/>
  <c r="L1073" i="1"/>
  <c r="R1073" i="1" s="1"/>
  <c r="L1074" i="1"/>
  <c r="R1074" i="1" s="1"/>
  <c r="L1075" i="1"/>
  <c r="R1075" i="1" s="1"/>
  <c r="L1076" i="1"/>
  <c r="R1076" i="1" s="1"/>
  <c r="L1077" i="1"/>
  <c r="R1077" i="1" s="1"/>
  <c r="L1078" i="1"/>
  <c r="R1078" i="1" s="1"/>
  <c r="L1079" i="1"/>
  <c r="R1079" i="1" s="1"/>
  <c r="L1080" i="1"/>
  <c r="R1080" i="1" s="1"/>
  <c r="L1081" i="1"/>
  <c r="R1081" i="1" s="1"/>
  <c r="L1082" i="1"/>
  <c r="R1082" i="1" s="1"/>
  <c r="L1083" i="1"/>
  <c r="R1083" i="1" s="1"/>
  <c r="L1084" i="1"/>
  <c r="R1084" i="1" s="1"/>
  <c r="L1085" i="1"/>
  <c r="R1085" i="1" s="1"/>
  <c r="L1086" i="1"/>
  <c r="R1086" i="1" s="1"/>
  <c r="L1087" i="1"/>
  <c r="R1087" i="1" s="1"/>
  <c r="L1088" i="1"/>
  <c r="R1088" i="1" s="1"/>
  <c r="L1089" i="1"/>
  <c r="R1089" i="1" s="1"/>
  <c r="L1090" i="1"/>
  <c r="R1090" i="1" s="1"/>
  <c r="L1091" i="1"/>
  <c r="R1091" i="1" s="1"/>
  <c r="L1092" i="1"/>
  <c r="R1092" i="1" s="1"/>
  <c r="L1093" i="1"/>
  <c r="R1093" i="1" s="1"/>
  <c r="L1094" i="1"/>
  <c r="R1094" i="1" s="1"/>
  <c r="L1095" i="1"/>
  <c r="R1095" i="1" s="1"/>
  <c r="L1096" i="1"/>
  <c r="R1096" i="1" s="1"/>
  <c r="L1097" i="1"/>
  <c r="R1097" i="1" s="1"/>
  <c r="L1098" i="1"/>
  <c r="R1098" i="1" s="1"/>
  <c r="L1099" i="1"/>
  <c r="R1099" i="1" s="1"/>
  <c r="L1100" i="1"/>
  <c r="R1100" i="1" s="1"/>
  <c r="L1101" i="1"/>
  <c r="R1101" i="1" s="1"/>
  <c r="L1103" i="1"/>
  <c r="R1103" i="1" s="1"/>
  <c r="L1104" i="1"/>
  <c r="R1104" i="1" s="1"/>
  <c r="L1105" i="1"/>
  <c r="R1105" i="1" s="1"/>
  <c r="L1107" i="1"/>
  <c r="R1107" i="1" s="1"/>
  <c r="L1108" i="1"/>
  <c r="R1108" i="1" s="1"/>
  <c r="L1109" i="1"/>
  <c r="R1109" i="1" s="1"/>
  <c r="L1110" i="1"/>
  <c r="R1110" i="1" s="1"/>
  <c r="L1111" i="1"/>
  <c r="R1111" i="1" s="1"/>
  <c r="L1112" i="1"/>
  <c r="R1112" i="1" s="1"/>
  <c r="L1113" i="1"/>
  <c r="R1113" i="1" s="1"/>
  <c r="L1114" i="1"/>
  <c r="R1114" i="1" s="1"/>
  <c r="L1115" i="1"/>
  <c r="R1115" i="1" s="1"/>
  <c r="L1116" i="1"/>
  <c r="R1116" i="1" s="1"/>
  <c r="L1117" i="1"/>
  <c r="R1117" i="1" s="1"/>
  <c r="L1118" i="1"/>
  <c r="R1118" i="1" s="1"/>
  <c r="L1119" i="1"/>
  <c r="R1119" i="1" s="1"/>
  <c r="L1120" i="1"/>
  <c r="R1120" i="1" s="1"/>
  <c r="L1121" i="1"/>
  <c r="R1121" i="1" s="1"/>
  <c r="L1122" i="1"/>
  <c r="R1122" i="1" s="1"/>
  <c r="L1123" i="1"/>
  <c r="R1123" i="1" s="1"/>
  <c r="L1124" i="1"/>
  <c r="R1124" i="1" s="1"/>
  <c r="L1125" i="1"/>
  <c r="R1125" i="1" s="1"/>
  <c r="L1126" i="1"/>
  <c r="R1126" i="1" s="1"/>
  <c r="L1127" i="1"/>
  <c r="R1127" i="1" s="1"/>
  <c r="L1128" i="1"/>
  <c r="R1128" i="1" s="1"/>
  <c r="L1129" i="1"/>
  <c r="R1129" i="1" s="1"/>
  <c r="L1130" i="1"/>
  <c r="R1130" i="1" s="1"/>
  <c r="L1131" i="1"/>
  <c r="R1131" i="1" s="1"/>
  <c r="L1132" i="1"/>
  <c r="R1132" i="1" s="1"/>
  <c r="L1133" i="1"/>
  <c r="R1133" i="1" s="1"/>
  <c r="L1134" i="1"/>
  <c r="R1134" i="1" s="1"/>
  <c r="L1135" i="1"/>
  <c r="R1135" i="1" s="1"/>
  <c r="L1136" i="1"/>
  <c r="R1136" i="1" s="1"/>
  <c r="L1137" i="1"/>
  <c r="R1137" i="1" s="1"/>
  <c r="L1138" i="1"/>
  <c r="R1138" i="1" s="1"/>
  <c r="L1139" i="1"/>
  <c r="R1139" i="1" s="1"/>
  <c r="L1140" i="1"/>
  <c r="R1140" i="1" s="1"/>
  <c r="L1141" i="1"/>
  <c r="R1141" i="1" s="1"/>
  <c r="L1142" i="1"/>
  <c r="R1142" i="1" s="1"/>
  <c r="L1143" i="1"/>
  <c r="R1143" i="1" s="1"/>
  <c r="L1144" i="1"/>
  <c r="R1144" i="1" s="1"/>
  <c r="L1145" i="1"/>
  <c r="R1145" i="1" s="1"/>
  <c r="L1146" i="1"/>
  <c r="R1146" i="1" s="1"/>
  <c r="L1147" i="1"/>
  <c r="R1147" i="1" s="1"/>
  <c r="L1148" i="1"/>
  <c r="R1148" i="1" s="1"/>
  <c r="L1149" i="1"/>
  <c r="R1149" i="1" s="1"/>
  <c r="L1150" i="1"/>
  <c r="R1150" i="1" s="1"/>
  <c r="L1151" i="1"/>
  <c r="R1151" i="1" s="1"/>
  <c r="L1152" i="1"/>
  <c r="R1152" i="1" s="1"/>
  <c r="L1153" i="1"/>
  <c r="R1153" i="1" s="1"/>
  <c r="L1154" i="1"/>
  <c r="R1154" i="1" s="1"/>
  <c r="L1155" i="1"/>
  <c r="R1155" i="1" s="1"/>
  <c r="L1156" i="1"/>
  <c r="R1156" i="1" s="1"/>
  <c r="L1157" i="1"/>
  <c r="R1157" i="1" s="1"/>
  <c r="L1158" i="1"/>
  <c r="R1158" i="1" s="1"/>
  <c r="L1159" i="1"/>
  <c r="R1159" i="1" s="1"/>
  <c r="L1160" i="1"/>
  <c r="R1160" i="1" s="1"/>
  <c r="L1161" i="1"/>
  <c r="R1161" i="1" s="1"/>
  <c r="L1162" i="1"/>
  <c r="R1162" i="1" s="1"/>
  <c r="L1163" i="1"/>
  <c r="R1163" i="1" s="1"/>
  <c r="L1164" i="1"/>
  <c r="R1164" i="1" s="1"/>
  <c r="L1165" i="1"/>
  <c r="R1165" i="1" s="1"/>
  <c r="L1166" i="1"/>
  <c r="R1166" i="1" s="1"/>
  <c r="L1167" i="1"/>
  <c r="R1167" i="1" s="1"/>
  <c r="L1168" i="1"/>
  <c r="R1168" i="1" s="1"/>
  <c r="L1169" i="1"/>
  <c r="R1169" i="1" s="1"/>
  <c r="L1170" i="1"/>
  <c r="R1170" i="1" s="1"/>
  <c r="L1171" i="1"/>
  <c r="R1171" i="1" s="1"/>
  <c r="L1172" i="1"/>
  <c r="R1172" i="1" s="1"/>
  <c r="L1173" i="1"/>
  <c r="R1173" i="1" s="1"/>
  <c r="L1174" i="1"/>
  <c r="R1174" i="1" s="1"/>
  <c r="L1175" i="1"/>
  <c r="R1175" i="1" s="1"/>
  <c r="L1176" i="1"/>
  <c r="R1176" i="1" s="1"/>
  <c r="L1177" i="1"/>
  <c r="R1177" i="1" s="1"/>
  <c r="L1178" i="1"/>
  <c r="R1178" i="1" s="1"/>
  <c r="L1179" i="1"/>
  <c r="R1179" i="1" s="1"/>
  <c r="L1180" i="1"/>
  <c r="R1180" i="1" s="1"/>
  <c r="L1181" i="1"/>
  <c r="R1181" i="1" s="1"/>
  <c r="L1182" i="1"/>
  <c r="R1182" i="1" s="1"/>
  <c r="L1183" i="1"/>
  <c r="R1183" i="1" s="1"/>
  <c r="L1184" i="1"/>
  <c r="R1184" i="1" s="1"/>
  <c r="L1185" i="1"/>
  <c r="R1185" i="1" s="1"/>
  <c r="L1186" i="1"/>
  <c r="R1186" i="1" s="1"/>
  <c r="L1187" i="1"/>
  <c r="R1187" i="1" s="1"/>
  <c r="L1188" i="1"/>
  <c r="R1188" i="1" s="1"/>
  <c r="L1189" i="1"/>
  <c r="R1189" i="1" s="1"/>
  <c r="L1190" i="1"/>
  <c r="R1190" i="1" s="1"/>
  <c r="L1191" i="1"/>
  <c r="R1191" i="1" s="1"/>
  <c r="L1192" i="1"/>
  <c r="R1192" i="1" s="1"/>
  <c r="L1193" i="1"/>
  <c r="R1193" i="1" s="1"/>
  <c r="L1194" i="1"/>
  <c r="R1194" i="1" s="1"/>
  <c r="L1195" i="1"/>
  <c r="R1195" i="1" s="1"/>
  <c r="L1196" i="1"/>
  <c r="R1196" i="1" s="1"/>
  <c r="L1197" i="1"/>
  <c r="R1197" i="1" s="1"/>
  <c r="L1198" i="1"/>
  <c r="R1198" i="1" s="1"/>
  <c r="L1199" i="1"/>
  <c r="R1199" i="1" s="1"/>
  <c r="L1200" i="1"/>
  <c r="R1200" i="1" s="1"/>
  <c r="L1201" i="1"/>
  <c r="R1201" i="1" s="1"/>
  <c r="L1202" i="1"/>
  <c r="R1202" i="1" s="1"/>
  <c r="L1203" i="1"/>
  <c r="R1203" i="1" s="1"/>
  <c r="L1204" i="1"/>
  <c r="R1204" i="1" s="1"/>
  <c r="L1205" i="1"/>
  <c r="R1205" i="1" s="1"/>
  <c r="L1206" i="1"/>
  <c r="R1206" i="1" s="1"/>
  <c r="L1207" i="1"/>
  <c r="R1207" i="1" s="1"/>
  <c r="L1208" i="1"/>
  <c r="R1208" i="1" s="1"/>
  <c r="L1209" i="1"/>
  <c r="R1209" i="1" s="1"/>
  <c r="L1210" i="1"/>
  <c r="R1210" i="1" s="1"/>
  <c r="L1211" i="1"/>
  <c r="R1211" i="1" s="1"/>
  <c r="L1212" i="1"/>
  <c r="R1212" i="1" s="1"/>
  <c r="L1213" i="1"/>
  <c r="R1213" i="1" s="1"/>
  <c r="L1214" i="1"/>
  <c r="R1214" i="1" s="1"/>
  <c r="L1215" i="1"/>
  <c r="R1215" i="1" s="1"/>
  <c r="L1216" i="1"/>
  <c r="R1216" i="1" s="1"/>
  <c r="L1217" i="1"/>
  <c r="R1217" i="1" s="1"/>
  <c r="L1218" i="1"/>
  <c r="R1218" i="1" s="1"/>
  <c r="L1219" i="1"/>
  <c r="R1219" i="1" s="1"/>
  <c r="L1220" i="1"/>
  <c r="R1220" i="1" s="1"/>
  <c r="L1221" i="1"/>
  <c r="R1221" i="1" s="1"/>
  <c r="L1222" i="1"/>
  <c r="R1222" i="1" s="1"/>
  <c r="L1223" i="1"/>
  <c r="R1223" i="1" s="1"/>
  <c r="L1224" i="1"/>
  <c r="R1224" i="1" s="1"/>
  <c r="L1225" i="1"/>
  <c r="R1225" i="1" s="1"/>
  <c r="L1226" i="1"/>
  <c r="R1226" i="1" s="1"/>
  <c r="L1227" i="1"/>
  <c r="R1227" i="1" s="1"/>
  <c r="L1228" i="1"/>
  <c r="R1228" i="1" s="1"/>
  <c r="L1229" i="1"/>
  <c r="R1229" i="1" s="1"/>
  <c r="L1230" i="1"/>
  <c r="R1230" i="1" s="1"/>
  <c r="L1231" i="1"/>
  <c r="R1231" i="1" s="1"/>
  <c r="L1232" i="1"/>
  <c r="R1232" i="1" s="1"/>
  <c r="L1233" i="1"/>
  <c r="R1233" i="1" s="1"/>
  <c r="L1234" i="1"/>
  <c r="R1234" i="1" s="1"/>
  <c r="L1235" i="1"/>
  <c r="R1235" i="1" s="1"/>
  <c r="L1236" i="1"/>
  <c r="R1236" i="1" s="1"/>
  <c r="L1237" i="1"/>
  <c r="R1237" i="1" s="1"/>
  <c r="L1238" i="1"/>
  <c r="R1238" i="1" s="1"/>
  <c r="L1239" i="1"/>
  <c r="R1239" i="1" s="1"/>
  <c r="L1240" i="1"/>
  <c r="R1240" i="1" s="1"/>
  <c r="L1241" i="1"/>
  <c r="R1241" i="1" s="1"/>
  <c r="L1242" i="1"/>
  <c r="R1242" i="1" s="1"/>
  <c r="L1243" i="1"/>
  <c r="R1243" i="1" s="1"/>
  <c r="L1244" i="1"/>
  <c r="R1244" i="1" s="1"/>
  <c r="L1245" i="1"/>
  <c r="R1245" i="1" s="1"/>
  <c r="L1246" i="1"/>
  <c r="R1246" i="1" s="1"/>
  <c r="L1247" i="1"/>
  <c r="R1247" i="1" s="1"/>
  <c r="L1248" i="1"/>
  <c r="R1248" i="1" s="1"/>
  <c r="L1249" i="1"/>
  <c r="R1249" i="1" s="1"/>
  <c r="L1250" i="1"/>
  <c r="R1250" i="1" s="1"/>
  <c r="L1251" i="1"/>
  <c r="R1251" i="1" s="1"/>
  <c r="L1252" i="1"/>
  <c r="R1252" i="1" s="1"/>
  <c r="L1253" i="1"/>
  <c r="R1253" i="1" s="1"/>
  <c r="L1254" i="1"/>
  <c r="R1254" i="1" s="1"/>
  <c r="L1255" i="1"/>
  <c r="R1255" i="1" s="1"/>
  <c r="L1256" i="1"/>
  <c r="R1256" i="1" s="1"/>
  <c r="L1257" i="1"/>
  <c r="R1257" i="1" s="1"/>
  <c r="L1258" i="1"/>
  <c r="R1258" i="1" s="1"/>
  <c r="L1259" i="1"/>
  <c r="R1259" i="1" s="1"/>
  <c r="L1260" i="1"/>
  <c r="R1260" i="1" s="1"/>
  <c r="L1261" i="1"/>
  <c r="R1261" i="1" s="1"/>
  <c r="L1262" i="1"/>
  <c r="R1262" i="1" s="1"/>
  <c r="L1263" i="1"/>
  <c r="R1263" i="1" s="1"/>
  <c r="L1264" i="1"/>
  <c r="R1264" i="1" s="1"/>
  <c r="L1265" i="1"/>
  <c r="R1265" i="1" s="1"/>
  <c r="L1266" i="1"/>
  <c r="R1266" i="1" s="1"/>
  <c r="L1267" i="1"/>
  <c r="R1267" i="1" s="1"/>
  <c r="L1268" i="1"/>
  <c r="R1268" i="1" s="1"/>
  <c r="L1269" i="1"/>
  <c r="R1269" i="1" s="1"/>
  <c r="L1270" i="1"/>
  <c r="R1270" i="1" s="1"/>
  <c r="L1271" i="1"/>
  <c r="R1271" i="1" s="1"/>
  <c r="L1272" i="1"/>
  <c r="R1272" i="1" s="1"/>
  <c r="L1273" i="1"/>
  <c r="R1273" i="1" s="1"/>
  <c r="L1274" i="1"/>
  <c r="R1274" i="1" s="1"/>
  <c r="K946" i="1"/>
  <c r="Q946" i="1" s="1"/>
  <c r="K947" i="1"/>
  <c r="Q947" i="1" s="1"/>
  <c r="K948" i="1"/>
  <c r="Q948" i="1" s="1"/>
  <c r="K949" i="1"/>
  <c r="Q949" i="1" s="1"/>
  <c r="K950" i="1"/>
  <c r="Q950" i="1" s="1"/>
  <c r="K951" i="1"/>
  <c r="Q951" i="1" s="1"/>
  <c r="K952" i="1"/>
  <c r="Q952" i="1" s="1"/>
  <c r="K953" i="1"/>
  <c r="Q953" i="1" s="1"/>
  <c r="K954" i="1"/>
  <c r="Q954" i="1" s="1"/>
  <c r="K955" i="1"/>
  <c r="Q955" i="1" s="1"/>
  <c r="K956" i="1"/>
  <c r="Q956" i="1" s="1"/>
  <c r="K957" i="1"/>
  <c r="Q957" i="1" s="1"/>
  <c r="K958" i="1"/>
  <c r="Q958" i="1" s="1"/>
  <c r="K959" i="1"/>
  <c r="Q959" i="1" s="1"/>
  <c r="K960" i="1"/>
  <c r="Q960" i="1" s="1"/>
  <c r="K961" i="1"/>
  <c r="Q961" i="1" s="1"/>
  <c r="K962" i="1"/>
  <c r="Q962" i="1" s="1"/>
  <c r="K963" i="1"/>
  <c r="Q963" i="1" s="1"/>
  <c r="K964" i="1"/>
  <c r="Q964" i="1" s="1"/>
  <c r="K965" i="1"/>
  <c r="Q965" i="1" s="1"/>
  <c r="K966" i="1"/>
  <c r="Q966" i="1" s="1"/>
  <c r="K967" i="1"/>
  <c r="Q967" i="1" s="1"/>
  <c r="K968" i="1"/>
  <c r="Q968" i="1" s="1"/>
  <c r="K969" i="1"/>
  <c r="Q969" i="1" s="1"/>
  <c r="K970" i="1"/>
  <c r="Q970" i="1" s="1"/>
  <c r="K971" i="1"/>
  <c r="Q971" i="1" s="1"/>
  <c r="K972" i="1"/>
  <c r="Q972" i="1" s="1"/>
  <c r="K973" i="1"/>
  <c r="Q973" i="1" s="1"/>
  <c r="K974" i="1"/>
  <c r="Q974" i="1" s="1"/>
  <c r="K975" i="1"/>
  <c r="Q975" i="1" s="1"/>
  <c r="K976" i="1"/>
  <c r="Q976" i="1" s="1"/>
  <c r="K977" i="1"/>
  <c r="Q977" i="1" s="1"/>
  <c r="K978" i="1"/>
  <c r="Q978" i="1" s="1"/>
  <c r="K979" i="1"/>
  <c r="Q979" i="1" s="1"/>
  <c r="K980" i="1"/>
  <c r="Q980" i="1" s="1"/>
  <c r="K981" i="1"/>
  <c r="Q981" i="1" s="1"/>
  <c r="K982" i="1"/>
  <c r="Q982" i="1" s="1"/>
  <c r="K983" i="1"/>
  <c r="Q983" i="1" s="1"/>
  <c r="K984" i="1"/>
  <c r="Q984" i="1" s="1"/>
  <c r="K985" i="1"/>
  <c r="Q985" i="1" s="1"/>
  <c r="K986" i="1"/>
  <c r="Q986" i="1" s="1"/>
  <c r="K987" i="1"/>
  <c r="Q987" i="1" s="1"/>
  <c r="K988" i="1"/>
  <c r="Q988" i="1" s="1"/>
  <c r="K989" i="1"/>
  <c r="Q989" i="1" s="1"/>
  <c r="K990" i="1"/>
  <c r="Q990" i="1" s="1"/>
  <c r="K991" i="1"/>
  <c r="Q991" i="1" s="1"/>
  <c r="K992" i="1"/>
  <c r="Q992" i="1" s="1"/>
  <c r="K993" i="1"/>
  <c r="Q993" i="1" s="1"/>
  <c r="K995" i="1"/>
  <c r="Q995" i="1" s="1"/>
  <c r="K996" i="1"/>
  <c r="Q996" i="1" s="1"/>
  <c r="K997" i="1"/>
  <c r="Q997" i="1" s="1"/>
  <c r="K998" i="1"/>
  <c r="Q998" i="1" s="1"/>
  <c r="K999" i="1"/>
  <c r="Q999" i="1" s="1"/>
  <c r="K1000" i="1"/>
  <c r="Q1000" i="1" s="1"/>
  <c r="K1001" i="1"/>
  <c r="Q1001" i="1" s="1"/>
  <c r="K1002" i="1"/>
  <c r="Q1002" i="1" s="1"/>
  <c r="K1003" i="1"/>
  <c r="Q1003" i="1" s="1"/>
  <c r="K1004" i="1"/>
  <c r="Q1004" i="1" s="1"/>
  <c r="K1005" i="1"/>
  <c r="Q1005" i="1" s="1"/>
  <c r="K1006" i="1"/>
  <c r="Q1006" i="1" s="1"/>
  <c r="K1007" i="1"/>
  <c r="Q1007" i="1" s="1"/>
  <c r="K1008" i="1"/>
  <c r="Q1008" i="1" s="1"/>
  <c r="K1009" i="1"/>
  <c r="Q1009" i="1" s="1"/>
  <c r="K1010" i="1"/>
  <c r="Q1010" i="1" s="1"/>
  <c r="K1011" i="1"/>
  <c r="Q1011" i="1" s="1"/>
  <c r="K1012" i="1"/>
  <c r="Q1012" i="1" s="1"/>
  <c r="K1013" i="1"/>
  <c r="Q1013" i="1" s="1"/>
  <c r="K1014" i="1"/>
  <c r="Q1014" i="1" s="1"/>
  <c r="K1015" i="1"/>
  <c r="Q1015" i="1" s="1"/>
  <c r="K1016" i="1"/>
  <c r="Q1016" i="1" s="1"/>
  <c r="K1017" i="1"/>
  <c r="Q1017" i="1" s="1"/>
  <c r="K1018" i="1"/>
  <c r="Q1018" i="1" s="1"/>
  <c r="K1019" i="1"/>
  <c r="Q1019" i="1" s="1"/>
  <c r="K1020" i="1"/>
  <c r="Q1020" i="1" s="1"/>
  <c r="K1021" i="1"/>
  <c r="Q1021" i="1" s="1"/>
  <c r="K1022" i="1"/>
  <c r="Q1022" i="1" s="1"/>
  <c r="K1023" i="1"/>
  <c r="Q1023" i="1" s="1"/>
  <c r="K1024" i="1"/>
  <c r="Q1024" i="1" s="1"/>
  <c r="K1025" i="1"/>
  <c r="Q1025" i="1" s="1"/>
  <c r="K1026" i="1"/>
  <c r="Q1026" i="1" s="1"/>
  <c r="K1027" i="1"/>
  <c r="Q1027" i="1" s="1"/>
  <c r="K1028" i="1"/>
  <c r="Q1028" i="1" s="1"/>
  <c r="K1029" i="1"/>
  <c r="Q1029" i="1" s="1"/>
  <c r="K1030" i="1"/>
  <c r="Q1030" i="1" s="1"/>
  <c r="K1031" i="1"/>
  <c r="Q1031" i="1" s="1"/>
  <c r="K1032" i="1"/>
  <c r="Q1032" i="1" s="1"/>
  <c r="K1033" i="1"/>
  <c r="Q1033" i="1" s="1"/>
  <c r="K1034" i="1"/>
  <c r="Q1034" i="1" s="1"/>
  <c r="K1035" i="1"/>
  <c r="Q1035" i="1" s="1"/>
  <c r="K1036" i="1"/>
  <c r="Q1036" i="1" s="1"/>
  <c r="K1037" i="1"/>
  <c r="Q1037" i="1" s="1"/>
  <c r="K1038" i="1"/>
  <c r="Q1038" i="1" s="1"/>
  <c r="K1039" i="1"/>
  <c r="Q1039" i="1" s="1"/>
  <c r="K1040" i="1"/>
  <c r="Q1040" i="1" s="1"/>
  <c r="K1041" i="1"/>
  <c r="Q1041" i="1" s="1"/>
  <c r="K1042" i="1"/>
  <c r="Q1042" i="1" s="1"/>
  <c r="K1043" i="1"/>
  <c r="Q1043" i="1" s="1"/>
  <c r="K1044" i="1"/>
  <c r="Q1044" i="1" s="1"/>
  <c r="K1045" i="1"/>
  <c r="Q1045" i="1" s="1"/>
  <c r="K1046" i="1"/>
  <c r="Q1046" i="1" s="1"/>
  <c r="K1047" i="1"/>
  <c r="Q1047" i="1" s="1"/>
  <c r="K1048" i="1"/>
  <c r="Q1048" i="1" s="1"/>
  <c r="K1049" i="1"/>
  <c r="Q1049" i="1" s="1"/>
  <c r="K1050" i="1"/>
  <c r="Q1050" i="1" s="1"/>
  <c r="K1051" i="1"/>
  <c r="Q1051" i="1" s="1"/>
  <c r="K1052" i="1"/>
  <c r="Q1052" i="1" s="1"/>
  <c r="K1053" i="1"/>
  <c r="Q1053" i="1" s="1"/>
  <c r="K1054" i="1"/>
  <c r="Q1054" i="1" s="1"/>
  <c r="K1055" i="1"/>
  <c r="Q1055" i="1" s="1"/>
  <c r="K1056" i="1"/>
  <c r="Q1056" i="1" s="1"/>
  <c r="K1057" i="1"/>
  <c r="Q1057" i="1" s="1"/>
  <c r="K1058" i="1"/>
  <c r="Q1058" i="1" s="1"/>
  <c r="K1059" i="1"/>
  <c r="Q1059" i="1" s="1"/>
  <c r="K1060" i="1"/>
  <c r="Q1060" i="1" s="1"/>
  <c r="K1061" i="1"/>
  <c r="Q1061" i="1" s="1"/>
  <c r="K1062" i="1"/>
  <c r="Q1062" i="1" s="1"/>
  <c r="K1063" i="1"/>
  <c r="Q1063" i="1" s="1"/>
  <c r="K1064" i="1"/>
  <c r="Q1064" i="1" s="1"/>
  <c r="K1065" i="1"/>
  <c r="Q1065" i="1" s="1"/>
  <c r="K1066" i="1"/>
  <c r="Q1066" i="1" s="1"/>
  <c r="K1067" i="1"/>
  <c r="Q1067" i="1" s="1"/>
  <c r="K1068" i="1"/>
  <c r="Q1068" i="1" s="1"/>
  <c r="K1069" i="1"/>
  <c r="Q1069" i="1" s="1"/>
  <c r="K1070" i="1"/>
  <c r="Q1070" i="1" s="1"/>
  <c r="K1071" i="1"/>
  <c r="Q1071" i="1" s="1"/>
  <c r="K1072" i="1"/>
  <c r="Q1072" i="1" s="1"/>
  <c r="K1073" i="1"/>
  <c r="Q1073" i="1" s="1"/>
  <c r="K1074" i="1"/>
  <c r="Q1074" i="1" s="1"/>
  <c r="K1075" i="1"/>
  <c r="Q1075" i="1" s="1"/>
  <c r="K1076" i="1"/>
  <c r="Q1076" i="1" s="1"/>
  <c r="K1077" i="1"/>
  <c r="Q1077" i="1" s="1"/>
  <c r="K1078" i="1"/>
  <c r="Q1078" i="1" s="1"/>
  <c r="K1079" i="1"/>
  <c r="Q1079" i="1" s="1"/>
  <c r="K1080" i="1"/>
  <c r="Q1080" i="1" s="1"/>
  <c r="K1081" i="1"/>
  <c r="Q1081" i="1" s="1"/>
  <c r="K1082" i="1"/>
  <c r="Q1082" i="1" s="1"/>
  <c r="K1083" i="1"/>
  <c r="Q1083" i="1" s="1"/>
  <c r="K1084" i="1"/>
  <c r="Q1084" i="1" s="1"/>
  <c r="K1085" i="1"/>
  <c r="Q1085" i="1" s="1"/>
  <c r="K1086" i="1"/>
  <c r="Q1086" i="1" s="1"/>
  <c r="K1087" i="1"/>
  <c r="Q1087" i="1" s="1"/>
  <c r="K1088" i="1"/>
  <c r="Q1088" i="1" s="1"/>
  <c r="K1089" i="1"/>
  <c r="Q1089" i="1" s="1"/>
  <c r="K1090" i="1"/>
  <c r="Q1090" i="1" s="1"/>
  <c r="K1091" i="1"/>
  <c r="Q1091" i="1" s="1"/>
  <c r="K1092" i="1"/>
  <c r="Q1092" i="1" s="1"/>
  <c r="K1093" i="1"/>
  <c r="Q1093" i="1" s="1"/>
  <c r="K1094" i="1"/>
  <c r="Q1094" i="1" s="1"/>
  <c r="K1095" i="1"/>
  <c r="Q1095" i="1" s="1"/>
  <c r="K1096" i="1"/>
  <c r="Q1096" i="1" s="1"/>
  <c r="K1097" i="1"/>
  <c r="Q1097" i="1" s="1"/>
  <c r="K1098" i="1"/>
  <c r="Q1098" i="1" s="1"/>
  <c r="K1099" i="1"/>
  <c r="Q1099" i="1" s="1"/>
  <c r="K1100" i="1"/>
  <c r="Q1100" i="1" s="1"/>
  <c r="K1101" i="1"/>
  <c r="Q1101" i="1" s="1"/>
  <c r="K1103" i="1"/>
  <c r="Q1103" i="1" s="1"/>
  <c r="K1104" i="1"/>
  <c r="Q1104" i="1" s="1"/>
  <c r="K1105" i="1"/>
  <c r="Q1105" i="1" s="1"/>
  <c r="K1107" i="1"/>
  <c r="Q1107" i="1" s="1"/>
  <c r="K1108" i="1"/>
  <c r="Q1108" i="1" s="1"/>
  <c r="K1109" i="1"/>
  <c r="Q1109" i="1" s="1"/>
  <c r="K1110" i="1"/>
  <c r="Q1110" i="1" s="1"/>
  <c r="K1111" i="1"/>
  <c r="Q1111" i="1" s="1"/>
  <c r="K1112" i="1"/>
  <c r="Q1112" i="1" s="1"/>
  <c r="K1113" i="1"/>
  <c r="Q1113" i="1" s="1"/>
  <c r="K1114" i="1"/>
  <c r="Q1114" i="1" s="1"/>
  <c r="K1115" i="1"/>
  <c r="Q1115" i="1" s="1"/>
  <c r="K1116" i="1"/>
  <c r="Q1116" i="1" s="1"/>
  <c r="K1117" i="1"/>
  <c r="Q1117" i="1" s="1"/>
  <c r="K1118" i="1"/>
  <c r="Q1118" i="1" s="1"/>
  <c r="K1119" i="1"/>
  <c r="Q1119" i="1" s="1"/>
  <c r="K1120" i="1"/>
  <c r="Q1120" i="1" s="1"/>
  <c r="K1121" i="1"/>
  <c r="Q1121" i="1" s="1"/>
  <c r="K1122" i="1"/>
  <c r="Q1122" i="1" s="1"/>
  <c r="K1123" i="1"/>
  <c r="Q1123" i="1" s="1"/>
  <c r="K1124" i="1"/>
  <c r="Q1124" i="1" s="1"/>
  <c r="K1125" i="1"/>
  <c r="Q1125" i="1" s="1"/>
  <c r="K1126" i="1"/>
  <c r="Q1126" i="1" s="1"/>
  <c r="K1127" i="1"/>
  <c r="Q1127" i="1" s="1"/>
  <c r="K1128" i="1"/>
  <c r="Q1128" i="1" s="1"/>
  <c r="K1129" i="1"/>
  <c r="Q1129" i="1" s="1"/>
  <c r="K1130" i="1"/>
  <c r="Q1130" i="1" s="1"/>
  <c r="K1131" i="1"/>
  <c r="Q1131" i="1" s="1"/>
  <c r="K1132" i="1"/>
  <c r="Q1132" i="1" s="1"/>
  <c r="K1133" i="1"/>
  <c r="Q1133" i="1" s="1"/>
  <c r="K1134" i="1"/>
  <c r="Q1134" i="1" s="1"/>
  <c r="K1135" i="1"/>
  <c r="Q1135" i="1" s="1"/>
  <c r="K1136" i="1"/>
  <c r="Q1136" i="1" s="1"/>
  <c r="K1137" i="1"/>
  <c r="Q1137" i="1" s="1"/>
  <c r="K1138" i="1"/>
  <c r="Q1138" i="1" s="1"/>
  <c r="K1139" i="1"/>
  <c r="Q1139" i="1" s="1"/>
  <c r="K1140" i="1"/>
  <c r="Q1140" i="1" s="1"/>
  <c r="K1141" i="1"/>
  <c r="Q1141" i="1" s="1"/>
  <c r="K1142" i="1"/>
  <c r="Q1142" i="1" s="1"/>
  <c r="K1143" i="1"/>
  <c r="Q1143" i="1" s="1"/>
  <c r="K1144" i="1"/>
  <c r="Q1144" i="1" s="1"/>
  <c r="K1145" i="1"/>
  <c r="Q1145" i="1" s="1"/>
  <c r="K1146" i="1"/>
  <c r="Q1146" i="1" s="1"/>
  <c r="K1147" i="1"/>
  <c r="Q1147" i="1" s="1"/>
  <c r="K1148" i="1"/>
  <c r="Q1148" i="1" s="1"/>
  <c r="K1149" i="1"/>
  <c r="Q1149" i="1" s="1"/>
  <c r="K1150" i="1"/>
  <c r="Q1150" i="1" s="1"/>
  <c r="K1151" i="1"/>
  <c r="Q1151" i="1" s="1"/>
  <c r="K1152" i="1"/>
  <c r="Q1152" i="1" s="1"/>
  <c r="K1153" i="1"/>
  <c r="Q1153" i="1" s="1"/>
  <c r="K1154" i="1"/>
  <c r="Q1154" i="1" s="1"/>
  <c r="K1155" i="1"/>
  <c r="Q1155" i="1" s="1"/>
  <c r="K1156" i="1"/>
  <c r="Q1156" i="1" s="1"/>
  <c r="K1157" i="1"/>
  <c r="Q1157" i="1" s="1"/>
  <c r="K1158" i="1"/>
  <c r="Q1158" i="1" s="1"/>
  <c r="K1159" i="1"/>
  <c r="Q1159" i="1" s="1"/>
  <c r="K1160" i="1"/>
  <c r="Q1160" i="1" s="1"/>
  <c r="K1161" i="1"/>
  <c r="Q1161" i="1" s="1"/>
  <c r="K1162" i="1"/>
  <c r="Q1162" i="1" s="1"/>
  <c r="K1163" i="1"/>
  <c r="Q1163" i="1" s="1"/>
  <c r="K1164" i="1"/>
  <c r="Q1164" i="1" s="1"/>
  <c r="K1165" i="1"/>
  <c r="Q1165" i="1" s="1"/>
  <c r="K1166" i="1"/>
  <c r="Q1166" i="1" s="1"/>
  <c r="K1167" i="1"/>
  <c r="Q1167" i="1" s="1"/>
  <c r="K1168" i="1"/>
  <c r="Q1168" i="1" s="1"/>
  <c r="K1169" i="1"/>
  <c r="Q1169" i="1" s="1"/>
  <c r="K1170" i="1"/>
  <c r="Q1170" i="1" s="1"/>
  <c r="K1171" i="1"/>
  <c r="Q1171" i="1" s="1"/>
  <c r="K1172" i="1"/>
  <c r="Q1172" i="1" s="1"/>
  <c r="K1173" i="1"/>
  <c r="Q1173" i="1" s="1"/>
  <c r="K1174" i="1"/>
  <c r="Q1174" i="1" s="1"/>
  <c r="K1175" i="1"/>
  <c r="Q1175" i="1" s="1"/>
  <c r="K1176" i="1"/>
  <c r="Q1176" i="1" s="1"/>
  <c r="K1177" i="1"/>
  <c r="Q1177" i="1" s="1"/>
  <c r="K1178" i="1"/>
  <c r="Q1178" i="1" s="1"/>
  <c r="K1179" i="1"/>
  <c r="Q1179" i="1" s="1"/>
  <c r="K1180" i="1"/>
  <c r="Q1180" i="1" s="1"/>
  <c r="K1181" i="1"/>
  <c r="Q1181" i="1" s="1"/>
  <c r="K1182" i="1"/>
  <c r="Q1182" i="1" s="1"/>
  <c r="K1183" i="1"/>
  <c r="Q1183" i="1" s="1"/>
  <c r="K1184" i="1"/>
  <c r="Q1184" i="1" s="1"/>
  <c r="K1185" i="1"/>
  <c r="Q1185" i="1" s="1"/>
  <c r="K1186" i="1"/>
  <c r="Q1186" i="1" s="1"/>
  <c r="K1187" i="1"/>
  <c r="Q1187" i="1" s="1"/>
  <c r="K1188" i="1"/>
  <c r="Q1188" i="1" s="1"/>
  <c r="K1189" i="1"/>
  <c r="Q1189" i="1" s="1"/>
  <c r="K1190" i="1"/>
  <c r="Q1190" i="1" s="1"/>
  <c r="K1191" i="1"/>
  <c r="Q1191" i="1" s="1"/>
  <c r="K1192" i="1"/>
  <c r="Q1192" i="1" s="1"/>
  <c r="K1193" i="1"/>
  <c r="Q1193" i="1" s="1"/>
  <c r="K1194" i="1"/>
  <c r="Q1194" i="1" s="1"/>
  <c r="K1195" i="1"/>
  <c r="Q1195" i="1" s="1"/>
  <c r="K1196" i="1"/>
  <c r="Q1196" i="1" s="1"/>
  <c r="K1197" i="1"/>
  <c r="Q1197" i="1" s="1"/>
  <c r="K1198" i="1"/>
  <c r="Q1198" i="1" s="1"/>
  <c r="K1199" i="1"/>
  <c r="Q1199" i="1" s="1"/>
  <c r="K1200" i="1"/>
  <c r="Q1200" i="1" s="1"/>
  <c r="K1201" i="1"/>
  <c r="Q1201" i="1" s="1"/>
  <c r="K1202" i="1"/>
  <c r="Q1202" i="1" s="1"/>
  <c r="K1203" i="1"/>
  <c r="Q1203" i="1" s="1"/>
  <c r="K1204" i="1"/>
  <c r="Q1204" i="1" s="1"/>
  <c r="K1205" i="1"/>
  <c r="Q1205" i="1" s="1"/>
  <c r="K1206" i="1"/>
  <c r="Q1206" i="1" s="1"/>
  <c r="K1207" i="1"/>
  <c r="Q1207" i="1" s="1"/>
  <c r="K1208" i="1"/>
  <c r="Q1208" i="1" s="1"/>
  <c r="K1209" i="1"/>
  <c r="Q1209" i="1" s="1"/>
  <c r="K1210" i="1"/>
  <c r="Q1210" i="1" s="1"/>
  <c r="K1211" i="1"/>
  <c r="Q1211" i="1" s="1"/>
  <c r="K1212" i="1"/>
  <c r="Q1212" i="1" s="1"/>
  <c r="K1213" i="1"/>
  <c r="Q1213" i="1" s="1"/>
  <c r="K1214" i="1"/>
  <c r="Q1214" i="1" s="1"/>
  <c r="K1215" i="1"/>
  <c r="Q1215" i="1" s="1"/>
  <c r="K1216" i="1"/>
  <c r="Q1216" i="1" s="1"/>
  <c r="K1217" i="1"/>
  <c r="Q1217" i="1" s="1"/>
  <c r="K1218" i="1"/>
  <c r="Q1218" i="1" s="1"/>
  <c r="K1219" i="1"/>
  <c r="Q1219" i="1" s="1"/>
  <c r="K1220" i="1"/>
  <c r="Q1220" i="1" s="1"/>
  <c r="K1221" i="1"/>
  <c r="Q1221" i="1" s="1"/>
  <c r="K1222" i="1"/>
  <c r="Q1222" i="1" s="1"/>
  <c r="K1223" i="1"/>
  <c r="Q1223" i="1" s="1"/>
  <c r="K1224" i="1"/>
  <c r="Q1224" i="1" s="1"/>
  <c r="K1225" i="1"/>
  <c r="Q1225" i="1" s="1"/>
  <c r="K1226" i="1"/>
  <c r="Q1226" i="1" s="1"/>
  <c r="K1227" i="1"/>
  <c r="Q1227" i="1" s="1"/>
  <c r="K1228" i="1"/>
  <c r="Q1228" i="1" s="1"/>
  <c r="K1229" i="1"/>
  <c r="Q1229" i="1" s="1"/>
  <c r="K1230" i="1"/>
  <c r="Q1230" i="1" s="1"/>
  <c r="K1231" i="1"/>
  <c r="Q1231" i="1" s="1"/>
  <c r="K1232" i="1"/>
  <c r="Q1232" i="1" s="1"/>
  <c r="K1233" i="1"/>
  <c r="Q1233" i="1" s="1"/>
  <c r="K1234" i="1"/>
  <c r="Q1234" i="1" s="1"/>
  <c r="K1235" i="1"/>
  <c r="Q1235" i="1" s="1"/>
  <c r="K1236" i="1"/>
  <c r="Q1236" i="1" s="1"/>
  <c r="K1237" i="1"/>
  <c r="Q1237" i="1" s="1"/>
  <c r="K1238" i="1"/>
  <c r="Q1238" i="1" s="1"/>
  <c r="K1239" i="1"/>
  <c r="Q1239" i="1" s="1"/>
  <c r="K1240" i="1"/>
  <c r="Q1240" i="1" s="1"/>
  <c r="K1241" i="1"/>
  <c r="Q1241" i="1" s="1"/>
  <c r="K1242" i="1"/>
  <c r="Q1242" i="1" s="1"/>
  <c r="K1243" i="1"/>
  <c r="Q1243" i="1" s="1"/>
  <c r="K1244" i="1"/>
  <c r="Q1244" i="1" s="1"/>
  <c r="K1245" i="1"/>
  <c r="Q1245" i="1" s="1"/>
  <c r="K1246" i="1"/>
  <c r="Q1246" i="1" s="1"/>
  <c r="K1247" i="1"/>
  <c r="Q1247" i="1" s="1"/>
  <c r="K1248" i="1"/>
  <c r="Q1248" i="1" s="1"/>
  <c r="K1249" i="1"/>
  <c r="Q1249" i="1" s="1"/>
  <c r="K1250" i="1"/>
  <c r="Q1250" i="1" s="1"/>
  <c r="K1251" i="1"/>
  <c r="Q1251" i="1" s="1"/>
  <c r="K1252" i="1"/>
  <c r="Q1252" i="1" s="1"/>
  <c r="K1253" i="1"/>
  <c r="Q1253" i="1" s="1"/>
  <c r="K1254" i="1"/>
  <c r="Q1254" i="1" s="1"/>
  <c r="K1255" i="1"/>
  <c r="Q1255" i="1" s="1"/>
  <c r="K1256" i="1"/>
  <c r="Q1256" i="1" s="1"/>
  <c r="K1257" i="1"/>
  <c r="Q1257" i="1" s="1"/>
  <c r="K1258" i="1"/>
  <c r="Q1258" i="1" s="1"/>
  <c r="K1259" i="1"/>
  <c r="Q1259" i="1" s="1"/>
  <c r="K1260" i="1"/>
  <c r="Q1260" i="1" s="1"/>
  <c r="K1261" i="1"/>
  <c r="Q1261" i="1" s="1"/>
  <c r="K1262" i="1"/>
  <c r="Q1262" i="1" s="1"/>
  <c r="K1263" i="1"/>
  <c r="Q1263" i="1" s="1"/>
  <c r="K1264" i="1"/>
  <c r="Q1264" i="1" s="1"/>
  <c r="K1265" i="1"/>
  <c r="Q1265" i="1" s="1"/>
  <c r="K1266" i="1"/>
  <c r="Q1266" i="1" s="1"/>
  <c r="K1267" i="1"/>
  <c r="Q1267" i="1" s="1"/>
  <c r="K1268" i="1"/>
  <c r="Q1268" i="1" s="1"/>
  <c r="K1269" i="1"/>
  <c r="Q1269" i="1" s="1"/>
  <c r="K1270" i="1"/>
  <c r="Q1270" i="1" s="1"/>
  <c r="K1271" i="1"/>
  <c r="Q1271" i="1" s="1"/>
  <c r="K1272" i="1"/>
  <c r="Q1272" i="1" s="1"/>
  <c r="K1273" i="1"/>
  <c r="Q1273" i="1" s="1"/>
  <c r="K1274" i="1"/>
  <c r="Q1274" i="1" s="1"/>
  <c r="J946" i="1"/>
  <c r="P946" i="1" s="1"/>
  <c r="J947" i="1"/>
  <c r="P947" i="1" s="1"/>
  <c r="J948" i="1"/>
  <c r="P948" i="1" s="1"/>
  <c r="J949" i="1"/>
  <c r="P949" i="1" s="1"/>
  <c r="J950" i="1"/>
  <c r="P950" i="1" s="1"/>
  <c r="J951" i="1"/>
  <c r="P951" i="1" s="1"/>
  <c r="J952" i="1"/>
  <c r="P952" i="1" s="1"/>
  <c r="J953" i="1"/>
  <c r="P953" i="1" s="1"/>
  <c r="J954" i="1"/>
  <c r="P954" i="1" s="1"/>
  <c r="J955" i="1"/>
  <c r="P955" i="1" s="1"/>
  <c r="J956" i="1"/>
  <c r="P956" i="1" s="1"/>
  <c r="J957" i="1"/>
  <c r="P957" i="1" s="1"/>
  <c r="J958" i="1"/>
  <c r="P958" i="1" s="1"/>
  <c r="J959" i="1"/>
  <c r="P959" i="1" s="1"/>
  <c r="J960" i="1"/>
  <c r="P960" i="1" s="1"/>
  <c r="J961" i="1"/>
  <c r="P961" i="1" s="1"/>
  <c r="J962" i="1"/>
  <c r="P962" i="1" s="1"/>
  <c r="J963" i="1"/>
  <c r="P963" i="1" s="1"/>
  <c r="J964" i="1"/>
  <c r="P964" i="1" s="1"/>
  <c r="J965" i="1"/>
  <c r="P965" i="1" s="1"/>
  <c r="J966" i="1"/>
  <c r="P966" i="1" s="1"/>
  <c r="J967" i="1"/>
  <c r="P967" i="1" s="1"/>
  <c r="J968" i="1"/>
  <c r="P968" i="1" s="1"/>
  <c r="J969" i="1"/>
  <c r="P969" i="1" s="1"/>
  <c r="J970" i="1"/>
  <c r="P970" i="1" s="1"/>
  <c r="J971" i="1"/>
  <c r="P971" i="1" s="1"/>
  <c r="J972" i="1"/>
  <c r="P972" i="1" s="1"/>
  <c r="J973" i="1"/>
  <c r="P973" i="1" s="1"/>
  <c r="J974" i="1"/>
  <c r="P974" i="1" s="1"/>
  <c r="J975" i="1"/>
  <c r="P975" i="1" s="1"/>
  <c r="J976" i="1"/>
  <c r="P976" i="1" s="1"/>
  <c r="J977" i="1"/>
  <c r="P977" i="1" s="1"/>
  <c r="J978" i="1"/>
  <c r="P978" i="1" s="1"/>
  <c r="J979" i="1"/>
  <c r="P979" i="1" s="1"/>
  <c r="J980" i="1"/>
  <c r="P980" i="1" s="1"/>
  <c r="J981" i="1"/>
  <c r="P981" i="1" s="1"/>
  <c r="J982" i="1"/>
  <c r="P982" i="1" s="1"/>
  <c r="J983" i="1"/>
  <c r="P983" i="1" s="1"/>
  <c r="J984" i="1"/>
  <c r="P984" i="1" s="1"/>
  <c r="J985" i="1"/>
  <c r="P985" i="1" s="1"/>
  <c r="J986" i="1"/>
  <c r="P986" i="1" s="1"/>
  <c r="J987" i="1"/>
  <c r="P987" i="1" s="1"/>
  <c r="J988" i="1"/>
  <c r="P988" i="1" s="1"/>
  <c r="J989" i="1"/>
  <c r="P989" i="1" s="1"/>
  <c r="J990" i="1"/>
  <c r="P990" i="1" s="1"/>
  <c r="J991" i="1"/>
  <c r="P991" i="1" s="1"/>
  <c r="J992" i="1"/>
  <c r="P992" i="1" s="1"/>
  <c r="J993" i="1"/>
  <c r="P993" i="1" s="1"/>
  <c r="J995" i="1"/>
  <c r="P995" i="1" s="1"/>
  <c r="J996" i="1"/>
  <c r="P996" i="1" s="1"/>
  <c r="J997" i="1"/>
  <c r="P997" i="1" s="1"/>
  <c r="J998" i="1"/>
  <c r="P998" i="1" s="1"/>
  <c r="J999" i="1"/>
  <c r="P999" i="1" s="1"/>
  <c r="J1000" i="1"/>
  <c r="P1000" i="1" s="1"/>
  <c r="J1001" i="1"/>
  <c r="P1001" i="1" s="1"/>
  <c r="J1002" i="1"/>
  <c r="P1002" i="1" s="1"/>
  <c r="J1003" i="1"/>
  <c r="P1003" i="1" s="1"/>
  <c r="J1004" i="1"/>
  <c r="P1004" i="1" s="1"/>
  <c r="J1005" i="1"/>
  <c r="P1005" i="1" s="1"/>
  <c r="J1006" i="1"/>
  <c r="P1006" i="1" s="1"/>
  <c r="J1007" i="1"/>
  <c r="P1007" i="1" s="1"/>
  <c r="J1008" i="1"/>
  <c r="P1008" i="1" s="1"/>
  <c r="J1009" i="1"/>
  <c r="P1009" i="1" s="1"/>
  <c r="J1010" i="1"/>
  <c r="P1010" i="1" s="1"/>
  <c r="J1011" i="1"/>
  <c r="P1011" i="1" s="1"/>
  <c r="J1012" i="1"/>
  <c r="P1012" i="1" s="1"/>
  <c r="J1013" i="1"/>
  <c r="P1013" i="1" s="1"/>
  <c r="J1014" i="1"/>
  <c r="P1014" i="1" s="1"/>
  <c r="J1015" i="1"/>
  <c r="P1015" i="1" s="1"/>
  <c r="J1016" i="1"/>
  <c r="P1016" i="1" s="1"/>
  <c r="J1017" i="1"/>
  <c r="P1017" i="1" s="1"/>
  <c r="J1018" i="1"/>
  <c r="P1018" i="1" s="1"/>
  <c r="J1019" i="1"/>
  <c r="P1019" i="1" s="1"/>
  <c r="J1020" i="1"/>
  <c r="P1020" i="1" s="1"/>
  <c r="J1021" i="1"/>
  <c r="P1021" i="1" s="1"/>
  <c r="J1022" i="1"/>
  <c r="P1022" i="1" s="1"/>
  <c r="J1023" i="1"/>
  <c r="P1023" i="1" s="1"/>
  <c r="J1024" i="1"/>
  <c r="P1024" i="1" s="1"/>
  <c r="J1025" i="1"/>
  <c r="P1025" i="1" s="1"/>
  <c r="J1026" i="1"/>
  <c r="P1026" i="1" s="1"/>
  <c r="J1027" i="1"/>
  <c r="P1027" i="1" s="1"/>
  <c r="J1028" i="1"/>
  <c r="P1028" i="1" s="1"/>
  <c r="J1029" i="1"/>
  <c r="P1029" i="1" s="1"/>
  <c r="J1030" i="1"/>
  <c r="P1030" i="1" s="1"/>
  <c r="J1031" i="1"/>
  <c r="P1031" i="1" s="1"/>
  <c r="J1032" i="1"/>
  <c r="P1032" i="1" s="1"/>
  <c r="J1033" i="1"/>
  <c r="P1033" i="1" s="1"/>
  <c r="J1034" i="1"/>
  <c r="P1034" i="1" s="1"/>
  <c r="J1035" i="1"/>
  <c r="P1035" i="1" s="1"/>
  <c r="J1036" i="1"/>
  <c r="P1036" i="1" s="1"/>
  <c r="J1037" i="1"/>
  <c r="P1037" i="1" s="1"/>
  <c r="J1038" i="1"/>
  <c r="P1038" i="1" s="1"/>
  <c r="J1039" i="1"/>
  <c r="P1039" i="1" s="1"/>
  <c r="J1040" i="1"/>
  <c r="P1040" i="1" s="1"/>
  <c r="J1041" i="1"/>
  <c r="P1041" i="1" s="1"/>
  <c r="J1042" i="1"/>
  <c r="P1042" i="1" s="1"/>
  <c r="J1043" i="1"/>
  <c r="P1043" i="1" s="1"/>
  <c r="J1044" i="1"/>
  <c r="P1044" i="1" s="1"/>
  <c r="J1045" i="1"/>
  <c r="P1045" i="1" s="1"/>
  <c r="J1046" i="1"/>
  <c r="P1046" i="1" s="1"/>
  <c r="J1047" i="1"/>
  <c r="P1047" i="1" s="1"/>
  <c r="J1048" i="1"/>
  <c r="P1048" i="1" s="1"/>
  <c r="J1049" i="1"/>
  <c r="P1049" i="1" s="1"/>
  <c r="J1050" i="1"/>
  <c r="P1050" i="1" s="1"/>
  <c r="J1051" i="1"/>
  <c r="P1051" i="1" s="1"/>
  <c r="J1052" i="1"/>
  <c r="P1052" i="1" s="1"/>
  <c r="J1053" i="1"/>
  <c r="P1053" i="1" s="1"/>
  <c r="J1054" i="1"/>
  <c r="P1054" i="1" s="1"/>
  <c r="J1055" i="1"/>
  <c r="P1055" i="1" s="1"/>
  <c r="J1056" i="1"/>
  <c r="P1056" i="1" s="1"/>
  <c r="J1057" i="1"/>
  <c r="P1057" i="1" s="1"/>
  <c r="J1058" i="1"/>
  <c r="P1058" i="1" s="1"/>
  <c r="J1059" i="1"/>
  <c r="P1059" i="1" s="1"/>
  <c r="J1060" i="1"/>
  <c r="P1060" i="1" s="1"/>
  <c r="J1061" i="1"/>
  <c r="P1061" i="1" s="1"/>
  <c r="J1062" i="1"/>
  <c r="P1062" i="1" s="1"/>
  <c r="J1063" i="1"/>
  <c r="P1063" i="1" s="1"/>
  <c r="J1064" i="1"/>
  <c r="P1064" i="1" s="1"/>
  <c r="J1065" i="1"/>
  <c r="P1065" i="1" s="1"/>
  <c r="J1066" i="1"/>
  <c r="P1066" i="1" s="1"/>
  <c r="J1067" i="1"/>
  <c r="P1067" i="1" s="1"/>
  <c r="J1068" i="1"/>
  <c r="P1068" i="1" s="1"/>
  <c r="J1069" i="1"/>
  <c r="P1069" i="1" s="1"/>
  <c r="J1070" i="1"/>
  <c r="P1070" i="1" s="1"/>
  <c r="J1071" i="1"/>
  <c r="P1071" i="1" s="1"/>
  <c r="J1072" i="1"/>
  <c r="P1072" i="1" s="1"/>
  <c r="J1073" i="1"/>
  <c r="P1073" i="1" s="1"/>
  <c r="J1074" i="1"/>
  <c r="P1074" i="1" s="1"/>
  <c r="J1075" i="1"/>
  <c r="P1075" i="1" s="1"/>
  <c r="J1076" i="1"/>
  <c r="P1076" i="1" s="1"/>
  <c r="J1077" i="1"/>
  <c r="P1077" i="1" s="1"/>
  <c r="J1078" i="1"/>
  <c r="P1078" i="1" s="1"/>
  <c r="J1079" i="1"/>
  <c r="P1079" i="1" s="1"/>
  <c r="J1080" i="1"/>
  <c r="P1080" i="1" s="1"/>
  <c r="J1081" i="1"/>
  <c r="P1081" i="1" s="1"/>
  <c r="J1082" i="1"/>
  <c r="P1082" i="1" s="1"/>
  <c r="J1083" i="1"/>
  <c r="P1083" i="1" s="1"/>
  <c r="J1084" i="1"/>
  <c r="P1084" i="1" s="1"/>
  <c r="J1085" i="1"/>
  <c r="P1085" i="1" s="1"/>
  <c r="J1086" i="1"/>
  <c r="P1086" i="1" s="1"/>
  <c r="J1087" i="1"/>
  <c r="P1087" i="1" s="1"/>
  <c r="J1088" i="1"/>
  <c r="P1088" i="1" s="1"/>
  <c r="J1089" i="1"/>
  <c r="P1089" i="1" s="1"/>
  <c r="J1090" i="1"/>
  <c r="P1090" i="1" s="1"/>
  <c r="J1091" i="1"/>
  <c r="P1091" i="1" s="1"/>
  <c r="J1092" i="1"/>
  <c r="P1092" i="1" s="1"/>
  <c r="J1093" i="1"/>
  <c r="P1093" i="1" s="1"/>
  <c r="J1094" i="1"/>
  <c r="P1094" i="1" s="1"/>
  <c r="J1095" i="1"/>
  <c r="P1095" i="1" s="1"/>
  <c r="J1096" i="1"/>
  <c r="P1096" i="1" s="1"/>
  <c r="J1097" i="1"/>
  <c r="P1097" i="1" s="1"/>
  <c r="J1098" i="1"/>
  <c r="P1098" i="1" s="1"/>
  <c r="J1099" i="1"/>
  <c r="P1099" i="1" s="1"/>
  <c r="J1100" i="1"/>
  <c r="P1100" i="1" s="1"/>
  <c r="J1101" i="1"/>
  <c r="P1101" i="1" s="1"/>
  <c r="J1103" i="1"/>
  <c r="P1103" i="1" s="1"/>
  <c r="J1104" i="1"/>
  <c r="P1104" i="1" s="1"/>
  <c r="J1105" i="1"/>
  <c r="P1105" i="1" s="1"/>
  <c r="J1107" i="1"/>
  <c r="P1107" i="1" s="1"/>
  <c r="J1108" i="1"/>
  <c r="P1108" i="1" s="1"/>
  <c r="J1109" i="1"/>
  <c r="P1109" i="1" s="1"/>
  <c r="J1110" i="1"/>
  <c r="P1110" i="1" s="1"/>
  <c r="J1111" i="1"/>
  <c r="P1111" i="1" s="1"/>
  <c r="J1112" i="1"/>
  <c r="P1112" i="1" s="1"/>
  <c r="J1113" i="1"/>
  <c r="P1113" i="1" s="1"/>
  <c r="J1114" i="1"/>
  <c r="P1114" i="1" s="1"/>
  <c r="J1115" i="1"/>
  <c r="P1115" i="1" s="1"/>
  <c r="J1116" i="1"/>
  <c r="P1116" i="1" s="1"/>
  <c r="J1117" i="1"/>
  <c r="P1117" i="1" s="1"/>
  <c r="J1118" i="1"/>
  <c r="P1118" i="1" s="1"/>
  <c r="J1119" i="1"/>
  <c r="P1119" i="1" s="1"/>
  <c r="J1120" i="1"/>
  <c r="P1120" i="1" s="1"/>
  <c r="J1121" i="1"/>
  <c r="P1121" i="1" s="1"/>
  <c r="J1122" i="1"/>
  <c r="P1122" i="1" s="1"/>
  <c r="J1123" i="1"/>
  <c r="P1123" i="1" s="1"/>
  <c r="J1124" i="1"/>
  <c r="P1124" i="1" s="1"/>
  <c r="J1125" i="1"/>
  <c r="P1125" i="1" s="1"/>
  <c r="J1126" i="1"/>
  <c r="P1126" i="1" s="1"/>
  <c r="J1127" i="1"/>
  <c r="P1127" i="1" s="1"/>
  <c r="J1128" i="1"/>
  <c r="P1128" i="1" s="1"/>
  <c r="J1129" i="1"/>
  <c r="P1129" i="1" s="1"/>
  <c r="J1130" i="1"/>
  <c r="P1130" i="1" s="1"/>
  <c r="J1131" i="1"/>
  <c r="P1131" i="1" s="1"/>
  <c r="J1132" i="1"/>
  <c r="P1132" i="1" s="1"/>
  <c r="J1133" i="1"/>
  <c r="P1133" i="1" s="1"/>
  <c r="J1134" i="1"/>
  <c r="P1134" i="1" s="1"/>
  <c r="J1135" i="1"/>
  <c r="P1135" i="1" s="1"/>
  <c r="J1136" i="1"/>
  <c r="P1136" i="1" s="1"/>
  <c r="J1137" i="1"/>
  <c r="P1137" i="1" s="1"/>
  <c r="J1138" i="1"/>
  <c r="P1138" i="1" s="1"/>
  <c r="J1139" i="1"/>
  <c r="P1139" i="1" s="1"/>
  <c r="J1140" i="1"/>
  <c r="P1140" i="1" s="1"/>
  <c r="J1141" i="1"/>
  <c r="P1141" i="1" s="1"/>
  <c r="J1142" i="1"/>
  <c r="P1142" i="1" s="1"/>
  <c r="J1143" i="1"/>
  <c r="P1143" i="1" s="1"/>
  <c r="J1144" i="1"/>
  <c r="P1144" i="1" s="1"/>
  <c r="J1145" i="1"/>
  <c r="P1145" i="1" s="1"/>
  <c r="J1146" i="1"/>
  <c r="P1146" i="1" s="1"/>
  <c r="J1147" i="1"/>
  <c r="P1147" i="1" s="1"/>
  <c r="J1148" i="1"/>
  <c r="P1148" i="1" s="1"/>
  <c r="J1149" i="1"/>
  <c r="P1149" i="1" s="1"/>
  <c r="J1150" i="1"/>
  <c r="P1150" i="1" s="1"/>
  <c r="J1151" i="1"/>
  <c r="P1151" i="1" s="1"/>
  <c r="J1152" i="1"/>
  <c r="P1152" i="1" s="1"/>
  <c r="J1153" i="1"/>
  <c r="P1153" i="1" s="1"/>
  <c r="J1154" i="1"/>
  <c r="P1154" i="1" s="1"/>
  <c r="J1155" i="1"/>
  <c r="P1155" i="1" s="1"/>
  <c r="J1156" i="1"/>
  <c r="P1156" i="1" s="1"/>
  <c r="J1157" i="1"/>
  <c r="P1157" i="1" s="1"/>
  <c r="J1158" i="1"/>
  <c r="P1158" i="1" s="1"/>
  <c r="J1159" i="1"/>
  <c r="P1159" i="1" s="1"/>
  <c r="J1160" i="1"/>
  <c r="P1160" i="1" s="1"/>
  <c r="J1161" i="1"/>
  <c r="P1161" i="1" s="1"/>
  <c r="J1162" i="1"/>
  <c r="P1162" i="1" s="1"/>
  <c r="J1163" i="1"/>
  <c r="P1163" i="1" s="1"/>
  <c r="J1164" i="1"/>
  <c r="P1164" i="1" s="1"/>
  <c r="J1165" i="1"/>
  <c r="P1165" i="1" s="1"/>
  <c r="J1166" i="1"/>
  <c r="P1166" i="1" s="1"/>
  <c r="J1167" i="1"/>
  <c r="P1167" i="1" s="1"/>
  <c r="J1168" i="1"/>
  <c r="P1168" i="1" s="1"/>
  <c r="J1169" i="1"/>
  <c r="P1169" i="1" s="1"/>
  <c r="J1170" i="1"/>
  <c r="P1170" i="1" s="1"/>
  <c r="J1171" i="1"/>
  <c r="P1171" i="1" s="1"/>
  <c r="J1172" i="1"/>
  <c r="P1172" i="1" s="1"/>
  <c r="J1173" i="1"/>
  <c r="P1173" i="1" s="1"/>
  <c r="J1174" i="1"/>
  <c r="P1174" i="1" s="1"/>
  <c r="J1175" i="1"/>
  <c r="P1175" i="1" s="1"/>
  <c r="J1176" i="1"/>
  <c r="P1176" i="1" s="1"/>
  <c r="J1177" i="1"/>
  <c r="P1177" i="1" s="1"/>
  <c r="J1178" i="1"/>
  <c r="P1178" i="1" s="1"/>
  <c r="J1179" i="1"/>
  <c r="P1179" i="1" s="1"/>
  <c r="J1180" i="1"/>
  <c r="P1180" i="1" s="1"/>
  <c r="J1181" i="1"/>
  <c r="P1181" i="1" s="1"/>
  <c r="J1182" i="1"/>
  <c r="P1182" i="1" s="1"/>
  <c r="J1183" i="1"/>
  <c r="P1183" i="1" s="1"/>
  <c r="J1184" i="1"/>
  <c r="P1184" i="1" s="1"/>
  <c r="J1185" i="1"/>
  <c r="P1185" i="1" s="1"/>
  <c r="J1186" i="1"/>
  <c r="P1186" i="1" s="1"/>
  <c r="J1187" i="1"/>
  <c r="P1187" i="1" s="1"/>
  <c r="J1188" i="1"/>
  <c r="P1188" i="1" s="1"/>
  <c r="J1189" i="1"/>
  <c r="P1189" i="1" s="1"/>
  <c r="J1190" i="1"/>
  <c r="P1190" i="1" s="1"/>
  <c r="J1191" i="1"/>
  <c r="P1191" i="1" s="1"/>
  <c r="J1192" i="1"/>
  <c r="P1192" i="1" s="1"/>
  <c r="J1193" i="1"/>
  <c r="P1193" i="1" s="1"/>
  <c r="J1194" i="1"/>
  <c r="P1194" i="1" s="1"/>
  <c r="J1195" i="1"/>
  <c r="P1195" i="1" s="1"/>
  <c r="J1196" i="1"/>
  <c r="P1196" i="1" s="1"/>
  <c r="J1197" i="1"/>
  <c r="P1197" i="1" s="1"/>
  <c r="J1198" i="1"/>
  <c r="P1198" i="1" s="1"/>
  <c r="J1199" i="1"/>
  <c r="P1199" i="1" s="1"/>
  <c r="J1200" i="1"/>
  <c r="P1200" i="1" s="1"/>
  <c r="J1201" i="1"/>
  <c r="P1201" i="1" s="1"/>
  <c r="J1202" i="1"/>
  <c r="P1202" i="1" s="1"/>
  <c r="J1203" i="1"/>
  <c r="P1203" i="1" s="1"/>
  <c r="J1204" i="1"/>
  <c r="P1204" i="1" s="1"/>
  <c r="J1205" i="1"/>
  <c r="P1205" i="1" s="1"/>
  <c r="J1206" i="1"/>
  <c r="P1206" i="1" s="1"/>
  <c r="J1207" i="1"/>
  <c r="P1207" i="1" s="1"/>
  <c r="J1208" i="1"/>
  <c r="P1208" i="1" s="1"/>
  <c r="J1209" i="1"/>
  <c r="P1209" i="1" s="1"/>
  <c r="J1210" i="1"/>
  <c r="P1210" i="1" s="1"/>
  <c r="J1211" i="1"/>
  <c r="P1211" i="1" s="1"/>
  <c r="J1212" i="1"/>
  <c r="P1212" i="1" s="1"/>
  <c r="J1213" i="1"/>
  <c r="P1213" i="1" s="1"/>
  <c r="J1214" i="1"/>
  <c r="P1214" i="1" s="1"/>
  <c r="J1215" i="1"/>
  <c r="P1215" i="1" s="1"/>
  <c r="J1216" i="1"/>
  <c r="P1216" i="1" s="1"/>
  <c r="J1217" i="1"/>
  <c r="P1217" i="1" s="1"/>
  <c r="J1218" i="1"/>
  <c r="P1218" i="1" s="1"/>
  <c r="J1219" i="1"/>
  <c r="P1219" i="1" s="1"/>
  <c r="J1220" i="1"/>
  <c r="P1220" i="1" s="1"/>
  <c r="J1221" i="1"/>
  <c r="P1221" i="1" s="1"/>
  <c r="J1222" i="1"/>
  <c r="P1222" i="1" s="1"/>
  <c r="J1223" i="1"/>
  <c r="P1223" i="1" s="1"/>
  <c r="J1224" i="1"/>
  <c r="P1224" i="1" s="1"/>
  <c r="J1225" i="1"/>
  <c r="P1225" i="1" s="1"/>
  <c r="J1226" i="1"/>
  <c r="P1226" i="1" s="1"/>
  <c r="J1227" i="1"/>
  <c r="P1227" i="1" s="1"/>
  <c r="J1228" i="1"/>
  <c r="P1228" i="1" s="1"/>
  <c r="J1229" i="1"/>
  <c r="P1229" i="1" s="1"/>
  <c r="J1230" i="1"/>
  <c r="P1230" i="1" s="1"/>
  <c r="J1231" i="1"/>
  <c r="P1231" i="1" s="1"/>
  <c r="J1232" i="1"/>
  <c r="P1232" i="1" s="1"/>
  <c r="J1233" i="1"/>
  <c r="P1233" i="1" s="1"/>
  <c r="J1234" i="1"/>
  <c r="P1234" i="1" s="1"/>
  <c r="J1235" i="1"/>
  <c r="P1235" i="1" s="1"/>
  <c r="J1236" i="1"/>
  <c r="P1236" i="1" s="1"/>
  <c r="J1237" i="1"/>
  <c r="P1237" i="1" s="1"/>
  <c r="J1238" i="1"/>
  <c r="P1238" i="1" s="1"/>
  <c r="J1239" i="1"/>
  <c r="P1239" i="1" s="1"/>
  <c r="J1240" i="1"/>
  <c r="P1240" i="1" s="1"/>
  <c r="J1241" i="1"/>
  <c r="P1241" i="1" s="1"/>
  <c r="J1242" i="1"/>
  <c r="P1242" i="1" s="1"/>
  <c r="J1243" i="1"/>
  <c r="P1243" i="1" s="1"/>
  <c r="J1244" i="1"/>
  <c r="P1244" i="1" s="1"/>
  <c r="J1245" i="1"/>
  <c r="P1245" i="1" s="1"/>
  <c r="J1246" i="1"/>
  <c r="P1246" i="1" s="1"/>
  <c r="J1247" i="1"/>
  <c r="P1247" i="1" s="1"/>
  <c r="J1248" i="1"/>
  <c r="P1248" i="1" s="1"/>
  <c r="J1249" i="1"/>
  <c r="P1249" i="1" s="1"/>
  <c r="J1250" i="1"/>
  <c r="P1250" i="1" s="1"/>
  <c r="J1251" i="1"/>
  <c r="P1251" i="1" s="1"/>
  <c r="J1252" i="1"/>
  <c r="P1252" i="1" s="1"/>
  <c r="J1253" i="1"/>
  <c r="P1253" i="1" s="1"/>
  <c r="J1254" i="1"/>
  <c r="P1254" i="1" s="1"/>
  <c r="J1255" i="1"/>
  <c r="P1255" i="1" s="1"/>
  <c r="J1256" i="1"/>
  <c r="P1256" i="1" s="1"/>
  <c r="J1257" i="1"/>
  <c r="P1257" i="1" s="1"/>
  <c r="J1258" i="1"/>
  <c r="P1258" i="1" s="1"/>
  <c r="J1259" i="1"/>
  <c r="P1259" i="1" s="1"/>
  <c r="J1260" i="1"/>
  <c r="P1260" i="1" s="1"/>
  <c r="J1261" i="1"/>
  <c r="P1261" i="1" s="1"/>
  <c r="J1262" i="1"/>
  <c r="P1262" i="1" s="1"/>
  <c r="J1263" i="1"/>
  <c r="P1263" i="1" s="1"/>
  <c r="J1264" i="1"/>
  <c r="P1264" i="1" s="1"/>
  <c r="J1265" i="1"/>
  <c r="P1265" i="1" s="1"/>
  <c r="J1266" i="1"/>
  <c r="P1266" i="1" s="1"/>
  <c r="J1267" i="1"/>
  <c r="P1267" i="1" s="1"/>
  <c r="J1268" i="1"/>
  <c r="P1268" i="1" s="1"/>
  <c r="J1269" i="1"/>
  <c r="P1269" i="1" s="1"/>
  <c r="J1270" i="1"/>
  <c r="P1270" i="1" s="1"/>
  <c r="J1271" i="1"/>
  <c r="P1271" i="1" s="1"/>
  <c r="J1272" i="1"/>
  <c r="P1272" i="1" s="1"/>
  <c r="J1273" i="1"/>
  <c r="P1273" i="1" s="1"/>
  <c r="J1274" i="1"/>
  <c r="P1274" i="1" s="1"/>
  <c r="L807" i="1"/>
  <c r="R807" i="1" s="1"/>
  <c r="L815" i="1"/>
  <c r="R815" i="1" s="1"/>
  <c r="L821" i="1"/>
  <c r="R821" i="1" s="1"/>
  <c r="L823" i="1"/>
  <c r="R823" i="1" s="1"/>
  <c r="L824" i="1"/>
  <c r="R824" i="1" s="1"/>
  <c r="L825" i="1"/>
  <c r="R825" i="1" s="1"/>
  <c r="L829" i="1"/>
  <c r="R829" i="1" s="1"/>
  <c r="L832" i="1"/>
  <c r="R832" i="1" s="1"/>
  <c r="L836" i="1"/>
  <c r="R836" i="1" s="1"/>
  <c r="L837" i="1"/>
  <c r="R837" i="1" s="1"/>
  <c r="L839" i="1"/>
  <c r="R839" i="1" s="1"/>
  <c r="L840" i="1"/>
  <c r="R840" i="1" s="1"/>
  <c r="L841" i="1"/>
  <c r="R841" i="1" s="1"/>
  <c r="L850" i="1"/>
  <c r="R850" i="1" s="1"/>
  <c r="L851" i="1"/>
  <c r="R851" i="1" s="1"/>
  <c r="L853" i="1"/>
  <c r="R853" i="1" s="1"/>
  <c r="L856" i="1"/>
  <c r="R856" i="1" s="1"/>
  <c r="L858" i="1"/>
  <c r="R858" i="1" s="1"/>
  <c r="L860" i="1"/>
  <c r="R860" i="1" s="1"/>
  <c r="L861" i="1"/>
  <c r="R861" i="1" s="1"/>
  <c r="L865" i="1"/>
  <c r="R865" i="1" s="1"/>
  <c r="L866" i="1"/>
  <c r="R866" i="1" s="1"/>
  <c r="L867" i="1"/>
  <c r="R867" i="1" s="1"/>
  <c r="L868" i="1"/>
  <c r="R868" i="1" s="1"/>
  <c r="L874" i="1"/>
  <c r="R874" i="1" s="1"/>
  <c r="L875" i="1"/>
  <c r="R875" i="1" s="1"/>
  <c r="L876" i="1"/>
  <c r="R876" i="1" s="1"/>
  <c r="L878" i="1"/>
  <c r="R878" i="1" s="1"/>
  <c r="L879" i="1"/>
  <c r="R879" i="1" s="1"/>
  <c r="L880" i="1"/>
  <c r="R880" i="1" s="1"/>
  <c r="L884" i="1"/>
  <c r="R884" i="1" s="1"/>
  <c r="L892" i="1"/>
  <c r="R892" i="1" s="1"/>
  <c r="L893" i="1"/>
  <c r="R893" i="1" s="1"/>
  <c r="L895" i="1"/>
  <c r="R895" i="1" s="1"/>
  <c r="L896" i="1"/>
  <c r="R896" i="1" s="1"/>
  <c r="L899" i="1"/>
  <c r="R899" i="1" s="1"/>
  <c r="L900" i="1"/>
  <c r="R900" i="1" s="1"/>
  <c r="L901" i="1"/>
  <c r="R901" i="1" s="1"/>
  <c r="L902" i="1"/>
  <c r="R902" i="1" s="1"/>
  <c r="L905" i="1"/>
  <c r="R905" i="1" s="1"/>
  <c r="L906" i="1"/>
  <c r="R906" i="1" s="1"/>
  <c r="L909" i="1"/>
  <c r="R909" i="1" s="1"/>
  <c r="L912" i="1"/>
  <c r="R912" i="1" s="1"/>
  <c r="L914" i="1"/>
  <c r="R914" i="1" s="1"/>
  <c r="L915" i="1"/>
  <c r="R915" i="1" s="1"/>
  <c r="L916" i="1"/>
  <c r="R916" i="1" s="1"/>
  <c r="L928" i="1"/>
  <c r="R928" i="1" s="1"/>
  <c r="L929" i="1"/>
  <c r="R929" i="1" s="1"/>
  <c r="L930" i="1"/>
  <c r="R930" i="1" s="1"/>
  <c r="L931" i="1"/>
  <c r="R931" i="1" s="1"/>
  <c r="L933" i="1"/>
  <c r="R933" i="1" s="1"/>
  <c r="L934" i="1"/>
  <c r="R934" i="1" s="1"/>
  <c r="L935" i="1"/>
  <c r="R935" i="1" s="1"/>
  <c r="L936" i="1"/>
  <c r="R936" i="1" s="1"/>
  <c r="L937" i="1"/>
  <c r="R937" i="1" s="1"/>
  <c r="L938" i="1"/>
  <c r="R938" i="1" s="1"/>
  <c r="L941" i="1"/>
  <c r="R941" i="1" s="1"/>
  <c r="K807" i="1"/>
  <c r="Q807" i="1" s="1"/>
  <c r="K815" i="1"/>
  <c r="Q815" i="1" s="1"/>
  <c r="K821" i="1"/>
  <c r="Q821" i="1" s="1"/>
  <c r="K823" i="1"/>
  <c r="Q823" i="1" s="1"/>
  <c r="K824" i="1"/>
  <c r="Q824" i="1" s="1"/>
  <c r="K825" i="1"/>
  <c r="Q825" i="1" s="1"/>
  <c r="K829" i="1"/>
  <c r="Q829" i="1" s="1"/>
  <c r="K832" i="1"/>
  <c r="Q832" i="1" s="1"/>
  <c r="K836" i="1"/>
  <c r="Q836" i="1" s="1"/>
  <c r="K837" i="1"/>
  <c r="Q837" i="1" s="1"/>
  <c r="K839" i="1"/>
  <c r="Q839" i="1" s="1"/>
  <c r="K840" i="1"/>
  <c r="Q840" i="1" s="1"/>
  <c r="K841" i="1"/>
  <c r="Q841" i="1" s="1"/>
  <c r="K850" i="1"/>
  <c r="Q850" i="1" s="1"/>
  <c r="K851" i="1"/>
  <c r="Q851" i="1" s="1"/>
  <c r="K853" i="1"/>
  <c r="Q853" i="1" s="1"/>
  <c r="K856" i="1"/>
  <c r="Q856" i="1" s="1"/>
  <c r="K858" i="1"/>
  <c r="Q858" i="1" s="1"/>
  <c r="K860" i="1"/>
  <c r="Q860" i="1" s="1"/>
  <c r="K861" i="1"/>
  <c r="Q861" i="1" s="1"/>
  <c r="K865" i="1"/>
  <c r="Q865" i="1" s="1"/>
  <c r="K866" i="1"/>
  <c r="Q866" i="1" s="1"/>
  <c r="K867" i="1"/>
  <c r="Q867" i="1" s="1"/>
  <c r="K868" i="1"/>
  <c r="Q868" i="1" s="1"/>
  <c r="K874" i="1"/>
  <c r="Q874" i="1" s="1"/>
  <c r="K875" i="1"/>
  <c r="Q875" i="1" s="1"/>
  <c r="K876" i="1"/>
  <c r="Q876" i="1" s="1"/>
  <c r="K878" i="1"/>
  <c r="Q878" i="1" s="1"/>
  <c r="K879" i="1"/>
  <c r="Q879" i="1" s="1"/>
  <c r="K880" i="1"/>
  <c r="Q880" i="1" s="1"/>
  <c r="K884" i="1"/>
  <c r="Q884" i="1" s="1"/>
  <c r="K892" i="1"/>
  <c r="Q892" i="1" s="1"/>
  <c r="K893" i="1"/>
  <c r="Q893" i="1" s="1"/>
  <c r="K895" i="1"/>
  <c r="Q895" i="1" s="1"/>
  <c r="K896" i="1"/>
  <c r="Q896" i="1" s="1"/>
  <c r="K899" i="1"/>
  <c r="Q899" i="1" s="1"/>
  <c r="K900" i="1"/>
  <c r="Q900" i="1" s="1"/>
  <c r="K901" i="1"/>
  <c r="Q901" i="1" s="1"/>
  <c r="K902" i="1"/>
  <c r="Q902" i="1" s="1"/>
  <c r="K905" i="1"/>
  <c r="Q905" i="1" s="1"/>
  <c r="K906" i="1"/>
  <c r="Q906" i="1" s="1"/>
  <c r="K909" i="1"/>
  <c r="Q909" i="1" s="1"/>
  <c r="K912" i="1"/>
  <c r="Q912" i="1" s="1"/>
  <c r="K914" i="1"/>
  <c r="Q914" i="1" s="1"/>
  <c r="K915" i="1"/>
  <c r="Q915" i="1" s="1"/>
  <c r="K916" i="1"/>
  <c r="Q916" i="1" s="1"/>
  <c r="K928" i="1"/>
  <c r="Q928" i="1" s="1"/>
  <c r="K929" i="1"/>
  <c r="Q929" i="1" s="1"/>
  <c r="K930" i="1"/>
  <c r="Q930" i="1" s="1"/>
  <c r="K931" i="1"/>
  <c r="Q931" i="1" s="1"/>
  <c r="K933" i="1"/>
  <c r="Q933" i="1" s="1"/>
  <c r="K934" i="1"/>
  <c r="Q934" i="1" s="1"/>
  <c r="K935" i="1"/>
  <c r="Q935" i="1" s="1"/>
  <c r="K936" i="1"/>
  <c r="Q936" i="1" s="1"/>
  <c r="K937" i="1"/>
  <c r="Q937" i="1" s="1"/>
  <c r="K938" i="1"/>
  <c r="Q938" i="1" s="1"/>
  <c r="K941" i="1"/>
  <c r="Q941" i="1" s="1"/>
  <c r="J807" i="1"/>
  <c r="P807" i="1" s="1"/>
  <c r="J815" i="1"/>
  <c r="P815" i="1" s="1"/>
  <c r="J821" i="1"/>
  <c r="P821" i="1" s="1"/>
  <c r="J823" i="1"/>
  <c r="P823" i="1" s="1"/>
  <c r="J824" i="1"/>
  <c r="P824" i="1" s="1"/>
  <c r="J825" i="1"/>
  <c r="P825" i="1" s="1"/>
  <c r="J829" i="1"/>
  <c r="P829" i="1" s="1"/>
  <c r="J832" i="1"/>
  <c r="P832" i="1" s="1"/>
  <c r="J836" i="1"/>
  <c r="P836" i="1" s="1"/>
  <c r="J837" i="1"/>
  <c r="P837" i="1" s="1"/>
  <c r="J839" i="1"/>
  <c r="P839" i="1" s="1"/>
  <c r="J840" i="1"/>
  <c r="P840" i="1" s="1"/>
  <c r="J841" i="1"/>
  <c r="P841" i="1" s="1"/>
  <c r="J850" i="1"/>
  <c r="P850" i="1" s="1"/>
  <c r="J851" i="1"/>
  <c r="P851" i="1" s="1"/>
  <c r="J853" i="1"/>
  <c r="P853" i="1" s="1"/>
  <c r="J856" i="1"/>
  <c r="P856" i="1" s="1"/>
  <c r="J858" i="1"/>
  <c r="P858" i="1" s="1"/>
  <c r="J860" i="1"/>
  <c r="P860" i="1" s="1"/>
  <c r="P861" i="1"/>
  <c r="J865" i="1"/>
  <c r="P865" i="1" s="1"/>
  <c r="J866" i="1"/>
  <c r="P866" i="1" s="1"/>
  <c r="J867" i="1"/>
  <c r="P867" i="1" s="1"/>
  <c r="J868" i="1"/>
  <c r="P868" i="1" s="1"/>
  <c r="J874" i="1"/>
  <c r="P874" i="1" s="1"/>
  <c r="J875" i="1"/>
  <c r="P875" i="1" s="1"/>
  <c r="J876" i="1"/>
  <c r="P876" i="1" s="1"/>
  <c r="J878" i="1"/>
  <c r="P878" i="1" s="1"/>
  <c r="J879" i="1"/>
  <c r="P879" i="1" s="1"/>
  <c r="J880" i="1"/>
  <c r="P880" i="1" s="1"/>
  <c r="J884" i="1"/>
  <c r="P884" i="1" s="1"/>
  <c r="J892" i="1"/>
  <c r="P892" i="1" s="1"/>
  <c r="J893" i="1"/>
  <c r="P893" i="1" s="1"/>
  <c r="J895" i="1"/>
  <c r="P895" i="1" s="1"/>
  <c r="J896" i="1"/>
  <c r="P896" i="1" s="1"/>
  <c r="J899" i="1"/>
  <c r="P899" i="1" s="1"/>
  <c r="J900" i="1"/>
  <c r="P900" i="1" s="1"/>
  <c r="J901" i="1"/>
  <c r="P901" i="1" s="1"/>
  <c r="J902" i="1"/>
  <c r="P902" i="1" s="1"/>
  <c r="J905" i="1"/>
  <c r="P905" i="1" s="1"/>
  <c r="J906" i="1"/>
  <c r="P906" i="1" s="1"/>
  <c r="J909" i="1"/>
  <c r="P909" i="1" s="1"/>
  <c r="J912" i="1"/>
  <c r="P912" i="1" s="1"/>
  <c r="J914" i="1"/>
  <c r="P914" i="1" s="1"/>
  <c r="J915" i="1"/>
  <c r="P915" i="1" s="1"/>
  <c r="J916" i="1"/>
  <c r="P916" i="1" s="1"/>
  <c r="J928" i="1"/>
  <c r="P928" i="1" s="1"/>
  <c r="J929" i="1"/>
  <c r="P929" i="1" s="1"/>
  <c r="J930" i="1"/>
  <c r="P930" i="1" s="1"/>
  <c r="J931" i="1"/>
  <c r="P931" i="1" s="1"/>
  <c r="J933" i="1"/>
  <c r="P933" i="1" s="1"/>
  <c r="J934" i="1"/>
  <c r="P934" i="1" s="1"/>
  <c r="J935" i="1"/>
  <c r="P935" i="1" s="1"/>
  <c r="J936" i="1"/>
  <c r="P936" i="1" s="1"/>
  <c r="J937" i="1"/>
  <c r="P937" i="1" s="1"/>
  <c r="J938" i="1"/>
  <c r="P938" i="1" s="1"/>
  <c r="J941" i="1"/>
  <c r="P941" i="1" s="1"/>
  <c r="L741" i="1"/>
  <c r="R741" i="1" s="1"/>
  <c r="L742" i="1"/>
  <c r="R742" i="1" s="1"/>
  <c r="L748" i="1"/>
  <c r="R748" i="1" s="1"/>
  <c r="L749" i="1"/>
  <c r="R749" i="1" s="1"/>
  <c r="L753" i="1"/>
  <c r="R753" i="1" s="1"/>
  <c r="L754" i="1"/>
  <c r="R754" i="1" s="1"/>
  <c r="L755" i="1"/>
  <c r="R755" i="1" s="1"/>
  <c r="L756" i="1"/>
  <c r="R756" i="1" s="1"/>
  <c r="L768" i="1"/>
  <c r="R768" i="1" s="1"/>
  <c r="L774" i="1"/>
  <c r="R774" i="1" s="1"/>
  <c r="L776" i="1"/>
  <c r="R776" i="1" s="1"/>
  <c r="L778" i="1"/>
  <c r="R778" i="1" s="1"/>
  <c r="L779" i="1"/>
  <c r="R779" i="1" s="1"/>
  <c r="L784" i="1"/>
  <c r="R784" i="1" s="1"/>
  <c r="L789" i="1"/>
  <c r="R789" i="1" s="1"/>
  <c r="L790" i="1"/>
  <c r="R790" i="1" s="1"/>
  <c r="L797" i="1"/>
  <c r="R797" i="1" s="1"/>
  <c r="L800" i="1"/>
  <c r="R800" i="1" s="1"/>
  <c r="K741" i="1"/>
  <c r="Q741" i="1" s="1"/>
  <c r="K742" i="1"/>
  <c r="Q742" i="1" s="1"/>
  <c r="K748" i="1"/>
  <c r="Q748" i="1" s="1"/>
  <c r="K749" i="1"/>
  <c r="Q749" i="1" s="1"/>
  <c r="K753" i="1"/>
  <c r="Q753" i="1" s="1"/>
  <c r="K754" i="1"/>
  <c r="Q754" i="1" s="1"/>
  <c r="K755" i="1"/>
  <c r="Q755" i="1" s="1"/>
  <c r="K756" i="1"/>
  <c r="Q756" i="1" s="1"/>
  <c r="K768" i="1"/>
  <c r="Q768" i="1" s="1"/>
  <c r="K774" i="1"/>
  <c r="Q774" i="1" s="1"/>
  <c r="K776" i="1"/>
  <c r="Q776" i="1" s="1"/>
  <c r="K778" i="1"/>
  <c r="Q778" i="1" s="1"/>
  <c r="K779" i="1"/>
  <c r="Q779" i="1" s="1"/>
  <c r="K784" i="1"/>
  <c r="Q784" i="1" s="1"/>
  <c r="K789" i="1"/>
  <c r="Q789" i="1" s="1"/>
  <c r="K790" i="1"/>
  <c r="Q790" i="1" s="1"/>
  <c r="K797" i="1"/>
  <c r="Q797" i="1" s="1"/>
  <c r="K800" i="1"/>
  <c r="Q800" i="1" s="1"/>
  <c r="J741" i="1"/>
  <c r="P741" i="1" s="1"/>
  <c r="J742" i="1"/>
  <c r="P742" i="1" s="1"/>
  <c r="J748" i="1"/>
  <c r="P748" i="1" s="1"/>
  <c r="J749" i="1"/>
  <c r="P749" i="1" s="1"/>
  <c r="J753" i="1"/>
  <c r="P753" i="1" s="1"/>
  <c r="J754" i="1"/>
  <c r="P754" i="1" s="1"/>
  <c r="J755" i="1"/>
  <c r="P755" i="1" s="1"/>
  <c r="J756" i="1"/>
  <c r="P756" i="1" s="1"/>
  <c r="J768" i="1"/>
  <c r="P768" i="1" s="1"/>
  <c r="J774" i="1"/>
  <c r="P774" i="1" s="1"/>
  <c r="J776" i="1"/>
  <c r="P776" i="1" s="1"/>
  <c r="J778" i="1"/>
  <c r="P778" i="1" s="1"/>
  <c r="J779" i="1"/>
  <c r="P779" i="1" s="1"/>
  <c r="J784" i="1"/>
  <c r="P784" i="1" s="1"/>
  <c r="J789" i="1"/>
  <c r="P789" i="1" s="1"/>
  <c r="J790" i="1"/>
  <c r="P790" i="1" s="1"/>
  <c r="J797" i="1"/>
  <c r="P797" i="1" s="1"/>
  <c r="J800" i="1"/>
  <c r="P800" i="1" s="1"/>
  <c r="L715" i="1"/>
  <c r="R715" i="1" s="1"/>
  <c r="L716" i="1"/>
  <c r="R716" i="1" s="1"/>
  <c r="L717" i="1"/>
  <c r="R717" i="1" s="1"/>
  <c r="L718" i="1"/>
  <c r="R718" i="1" s="1"/>
  <c r="L719" i="1"/>
  <c r="R719" i="1" s="1"/>
  <c r="L720" i="1"/>
  <c r="R720" i="1" s="1"/>
  <c r="L721" i="1"/>
  <c r="R721" i="1" s="1"/>
  <c r="L722" i="1"/>
  <c r="R722" i="1" s="1"/>
  <c r="L723" i="1"/>
  <c r="R723" i="1" s="1"/>
  <c r="L724" i="1"/>
  <c r="R724" i="1" s="1"/>
  <c r="L725" i="1"/>
  <c r="R725" i="1" s="1"/>
  <c r="L726" i="1"/>
  <c r="R726" i="1" s="1"/>
  <c r="L727" i="1"/>
  <c r="R727" i="1" s="1"/>
  <c r="L728" i="1"/>
  <c r="R728" i="1" s="1"/>
  <c r="L729" i="1"/>
  <c r="R729" i="1" s="1"/>
  <c r="L730" i="1"/>
  <c r="R730" i="1" s="1"/>
  <c r="L732" i="1"/>
  <c r="R732" i="1" s="1"/>
  <c r="L733" i="1"/>
  <c r="R733" i="1" s="1"/>
  <c r="L734" i="1"/>
  <c r="R734" i="1" s="1"/>
  <c r="L735" i="1"/>
  <c r="R735" i="1" s="1"/>
  <c r="L736" i="1"/>
  <c r="R736" i="1" s="1"/>
  <c r="K715" i="1"/>
  <c r="Q715" i="1" s="1"/>
  <c r="K716" i="1"/>
  <c r="Q716" i="1" s="1"/>
  <c r="K717" i="1"/>
  <c r="Q717" i="1" s="1"/>
  <c r="K718" i="1"/>
  <c r="Q718" i="1" s="1"/>
  <c r="K719" i="1"/>
  <c r="Q719" i="1" s="1"/>
  <c r="K720" i="1"/>
  <c r="Q720" i="1" s="1"/>
  <c r="K721" i="1"/>
  <c r="Q721" i="1" s="1"/>
  <c r="K722" i="1"/>
  <c r="Q722" i="1" s="1"/>
  <c r="K723" i="1"/>
  <c r="Q723" i="1" s="1"/>
  <c r="K724" i="1"/>
  <c r="Q724" i="1" s="1"/>
  <c r="K725" i="1"/>
  <c r="Q725" i="1" s="1"/>
  <c r="K726" i="1"/>
  <c r="Q726" i="1" s="1"/>
  <c r="K727" i="1"/>
  <c r="Q727" i="1" s="1"/>
  <c r="K728" i="1"/>
  <c r="Q728" i="1" s="1"/>
  <c r="K729" i="1"/>
  <c r="Q729" i="1" s="1"/>
  <c r="K730" i="1"/>
  <c r="Q730" i="1" s="1"/>
  <c r="K732" i="1"/>
  <c r="Q732" i="1" s="1"/>
  <c r="K733" i="1"/>
  <c r="Q733" i="1" s="1"/>
  <c r="K734" i="1"/>
  <c r="Q734" i="1" s="1"/>
  <c r="K735" i="1"/>
  <c r="Q735" i="1" s="1"/>
  <c r="K736" i="1"/>
  <c r="Q736" i="1" s="1"/>
  <c r="J715" i="1"/>
  <c r="P715" i="1" s="1"/>
  <c r="J716" i="1"/>
  <c r="P716" i="1" s="1"/>
  <c r="J717" i="1"/>
  <c r="P717" i="1" s="1"/>
  <c r="J718" i="1"/>
  <c r="P718" i="1" s="1"/>
  <c r="J719" i="1"/>
  <c r="P719" i="1" s="1"/>
  <c r="J720" i="1"/>
  <c r="P720" i="1" s="1"/>
  <c r="J721" i="1"/>
  <c r="P721" i="1" s="1"/>
  <c r="J722" i="1"/>
  <c r="P722" i="1" s="1"/>
  <c r="J723" i="1"/>
  <c r="P723" i="1" s="1"/>
  <c r="J724" i="1"/>
  <c r="P724" i="1" s="1"/>
  <c r="J725" i="1"/>
  <c r="P725" i="1" s="1"/>
  <c r="J726" i="1"/>
  <c r="P726" i="1" s="1"/>
  <c r="J727" i="1"/>
  <c r="P727" i="1" s="1"/>
  <c r="J728" i="1"/>
  <c r="P728" i="1" s="1"/>
  <c r="J729" i="1"/>
  <c r="P729" i="1" s="1"/>
  <c r="J730" i="1"/>
  <c r="P730" i="1" s="1"/>
  <c r="J732" i="1"/>
  <c r="P732" i="1" s="1"/>
  <c r="J733" i="1"/>
  <c r="P733" i="1" s="1"/>
  <c r="J734" i="1"/>
  <c r="P734" i="1" s="1"/>
  <c r="J735" i="1"/>
  <c r="P735" i="1" s="1"/>
  <c r="J736" i="1"/>
  <c r="P736" i="1" s="1"/>
  <c r="L645" i="1"/>
  <c r="R645" i="1" s="1"/>
  <c r="L646" i="1"/>
  <c r="R646" i="1" s="1"/>
  <c r="L669" i="1"/>
  <c r="R669" i="1" s="1"/>
  <c r="L670" i="1"/>
  <c r="R670" i="1" s="1"/>
  <c r="L684" i="1"/>
  <c r="R684" i="1" s="1"/>
  <c r="L692" i="1"/>
  <c r="R692" i="1" s="1"/>
  <c r="L693" i="1"/>
  <c r="R693" i="1" s="1"/>
  <c r="L694" i="1"/>
  <c r="R694" i="1" s="1"/>
  <c r="L695" i="1"/>
  <c r="R695" i="1" s="1"/>
  <c r="L696" i="1"/>
  <c r="R696" i="1" s="1"/>
  <c r="L697" i="1"/>
  <c r="R697" i="1" s="1"/>
  <c r="L699" i="1"/>
  <c r="R699" i="1" s="1"/>
  <c r="L701" i="1"/>
  <c r="R701" i="1" s="1"/>
  <c r="L702" i="1"/>
  <c r="R702" i="1" s="1"/>
  <c r="L703" i="1"/>
  <c r="R703" i="1" s="1"/>
  <c r="K645" i="1"/>
  <c r="Q645" i="1" s="1"/>
  <c r="K646" i="1"/>
  <c r="Q646" i="1" s="1"/>
  <c r="K669" i="1"/>
  <c r="Q669" i="1" s="1"/>
  <c r="K670" i="1"/>
  <c r="Q670" i="1" s="1"/>
  <c r="K684" i="1"/>
  <c r="Q684" i="1" s="1"/>
  <c r="K692" i="1"/>
  <c r="Q692" i="1" s="1"/>
  <c r="K693" i="1"/>
  <c r="Q693" i="1" s="1"/>
  <c r="K694" i="1"/>
  <c r="Q694" i="1" s="1"/>
  <c r="K695" i="1"/>
  <c r="Q695" i="1" s="1"/>
  <c r="K696" i="1"/>
  <c r="Q696" i="1" s="1"/>
  <c r="K697" i="1"/>
  <c r="Q697" i="1" s="1"/>
  <c r="K699" i="1"/>
  <c r="Q699" i="1" s="1"/>
  <c r="K701" i="1"/>
  <c r="Q701" i="1" s="1"/>
  <c r="K702" i="1"/>
  <c r="Q702" i="1" s="1"/>
  <c r="K703" i="1"/>
  <c r="Q703" i="1" s="1"/>
  <c r="J645" i="1"/>
  <c r="P645" i="1" s="1"/>
  <c r="J646" i="1"/>
  <c r="P646" i="1" s="1"/>
  <c r="J669" i="1"/>
  <c r="P669" i="1" s="1"/>
  <c r="J670" i="1"/>
  <c r="P670" i="1" s="1"/>
  <c r="J684" i="1"/>
  <c r="P684" i="1" s="1"/>
  <c r="J692" i="1"/>
  <c r="P692" i="1" s="1"/>
  <c r="J693" i="1"/>
  <c r="P693" i="1" s="1"/>
  <c r="J694" i="1"/>
  <c r="P694" i="1" s="1"/>
  <c r="J695" i="1"/>
  <c r="P695" i="1" s="1"/>
  <c r="J696" i="1"/>
  <c r="P696" i="1" s="1"/>
  <c r="J697" i="1"/>
  <c r="P697" i="1" s="1"/>
  <c r="J699" i="1"/>
  <c r="P699" i="1" s="1"/>
  <c r="J701" i="1"/>
  <c r="P701" i="1" s="1"/>
  <c r="J702" i="1"/>
  <c r="P702" i="1" s="1"/>
  <c r="J703" i="1"/>
  <c r="P703" i="1" s="1"/>
  <c r="L562" i="1"/>
  <c r="R562" i="1" s="1"/>
  <c r="L564" i="1"/>
  <c r="R564" i="1" s="1"/>
  <c r="L566" i="1"/>
  <c r="R566" i="1" s="1"/>
  <c r="L567" i="1"/>
  <c r="R567" i="1" s="1"/>
  <c r="L571" i="1"/>
  <c r="R571" i="1" s="1"/>
  <c r="L582" i="1"/>
  <c r="R582" i="1" s="1"/>
  <c r="L583" i="1"/>
  <c r="R583" i="1" s="1"/>
  <c r="L584" i="1"/>
  <c r="R584" i="1" s="1"/>
  <c r="L585" i="1"/>
  <c r="R585" i="1" s="1"/>
  <c r="L586" i="1"/>
  <c r="R586" i="1" s="1"/>
  <c r="L600" i="1"/>
  <c r="R600" i="1" s="1"/>
  <c r="L601" i="1"/>
  <c r="R601" i="1" s="1"/>
  <c r="L602" i="1"/>
  <c r="R602" i="1" s="1"/>
  <c r="L603" i="1"/>
  <c r="R603" i="1" s="1"/>
  <c r="L604" i="1"/>
  <c r="R604" i="1" s="1"/>
  <c r="L605" i="1"/>
  <c r="R605" i="1" s="1"/>
  <c r="L606" i="1"/>
  <c r="R606" i="1" s="1"/>
  <c r="L625" i="1"/>
  <c r="R625" i="1" s="1"/>
  <c r="L626" i="1"/>
  <c r="R626" i="1" s="1"/>
  <c r="L627" i="1"/>
  <c r="R627" i="1" s="1"/>
  <c r="L628" i="1"/>
  <c r="R628" i="1" s="1"/>
  <c r="L633" i="1"/>
  <c r="R633" i="1" s="1"/>
  <c r="L634" i="1"/>
  <c r="R634" i="1" s="1"/>
  <c r="L635" i="1"/>
  <c r="R635" i="1" s="1"/>
  <c r="L641" i="1"/>
  <c r="R641" i="1" s="1"/>
  <c r="L642" i="1"/>
  <c r="R642" i="1" s="1"/>
  <c r="K562" i="1"/>
  <c r="Q562" i="1" s="1"/>
  <c r="K564" i="1"/>
  <c r="Q564" i="1" s="1"/>
  <c r="K566" i="1"/>
  <c r="Q566" i="1" s="1"/>
  <c r="K567" i="1"/>
  <c r="Q567" i="1" s="1"/>
  <c r="K571" i="1"/>
  <c r="Q571" i="1" s="1"/>
  <c r="K582" i="1"/>
  <c r="Q582" i="1" s="1"/>
  <c r="K583" i="1"/>
  <c r="Q583" i="1" s="1"/>
  <c r="K584" i="1"/>
  <c r="Q584" i="1" s="1"/>
  <c r="K585" i="1"/>
  <c r="Q585" i="1" s="1"/>
  <c r="K586" i="1"/>
  <c r="Q586" i="1" s="1"/>
  <c r="K600" i="1"/>
  <c r="Q600" i="1" s="1"/>
  <c r="K601" i="1"/>
  <c r="Q601" i="1" s="1"/>
  <c r="K602" i="1"/>
  <c r="Q602" i="1" s="1"/>
  <c r="K603" i="1"/>
  <c r="Q603" i="1" s="1"/>
  <c r="K604" i="1"/>
  <c r="Q604" i="1" s="1"/>
  <c r="K605" i="1"/>
  <c r="Q605" i="1" s="1"/>
  <c r="K606" i="1"/>
  <c r="Q606" i="1" s="1"/>
  <c r="K625" i="1"/>
  <c r="Q625" i="1" s="1"/>
  <c r="K626" i="1"/>
  <c r="Q626" i="1" s="1"/>
  <c r="K627" i="1"/>
  <c r="Q627" i="1" s="1"/>
  <c r="K628" i="1"/>
  <c r="Q628" i="1" s="1"/>
  <c r="K633" i="1"/>
  <c r="Q633" i="1" s="1"/>
  <c r="K634" i="1"/>
  <c r="Q634" i="1" s="1"/>
  <c r="K635" i="1"/>
  <c r="Q635" i="1" s="1"/>
  <c r="K641" i="1"/>
  <c r="Q641" i="1" s="1"/>
  <c r="K642" i="1"/>
  <c r="Q642" i="1" s="1"/>
  <c r="J562" i="1"/>
  <c r="P562" i="1" s="1"/>
  <c r="J564" i="1"/>
  <c r="P564" i="1" s="1"/>
  <c r="J566" i="1"/>
  <c r="P566" i="1" s="1"/>
  <c r="J567" i="1"/>
  <c r="P567" i="1" s="1"/>
  <c r="J571" i="1"/>
  <c r="P571" i="1" s="1"/>
  <c r="J582" i="1"/>
  <c r="P582" i="1" s="1"/>
  <c r="J583" i="1"/>
  <c r="P583" i="1" s="1"/>
  <c r="J584" i="1"/>
  <c r="P584" i="1" s="1"/>
  <c r="J585" i="1"/>
  <c r="P585" i="1" s="1"/>
  <c r="J586" i="1"/>
  <c r="P586" i="1" s="1"/>
  <c r="J600" i="1"/>
  <c r="P600" i="1" s="1"/>
  <c r="J601" i="1"/>
  <c r="P601" i="1" s="1"/>
  <c r="J602" i="1"/>
  <c r="P602" i="1" s="1"/>
  <c r="J603" i="1"/>
  <c r="P603" i="1" s="1"/>
  <c r="J604" i="1"/>
  <c r="P604" i="1" s="1"/>
  <c r="J605" i="1"/>
  <c r="P605" i="1" s="1"/>
  <c r="J606" i="1"/>
  <c r="P606" i="1" s="1"/>
  <c r="J625" i="1"/>
  <c r="P625" i="1" s="1"/>
  <c r="J626" i="1"/>
  <c r="P626" i="1" s="1"/>
  <c r="J627" i="1"/>
  <c r="P627" i="1" s="1"/>
  <c r="J628" i="1"/>
  <c r="P628" i="1" s="1"/>
  <c r="J633" i="1"/>
  <c r="P633" i="1" s="1"/>
  <c r="J634" i="1"/>
  <c r="P634" i="1" s="1"/>
  <c r="J635" i="1"/>
  <c r="P635" i="1" s="1"/>
  <c r="J641" i="1"/>
  <c r="P641" i="1" s="1"/>
  <c r="J642" i="1"/>
  <c r="P642" i="1" s="1"/>
  <c r="L540" i="1"/>
  <c r="R540" i="1" s="1"/>
  <c r="L541" i="1"/>
  <c r="R541" i="1" s="1"/>
  <c r="L542" i="1"/>
  <c r="R542" i="1" s="1"/>
  <c r="L544" i="1"/>
  <c r="R544" i="1" s="1"/>
  <c r="L553" i="1"/>
  <c r="R553" i="1" s="1"/>
  <c r="L554" i="1"/>
  <c r="R554" i="1" s="1"/>
  <c r="L555" i="1"/>
  <c r="R555" i="1" s="1"/>
  <c r="K540" i="1"/>
  <c r="Q540" i="1" s="1"/>
  <c r="K541" i="1"/>
  <c r="Q541" i="1" s="1"/>
  <c r="K542" i="1"/>
  <c r="Q542" i="1" s="1"/>
  <c r="K544" i="1"/>
  <c r="Q544" i="1" s="1"/>
  <c r="K553" i="1"/>
  <c r="Q553" i="1" s="1"/>
  <c r="K554" i="1"/>
  <c r="Q554" i="1" s="1"/>
  <c r="K555" i="1"/>
  <c r="Q555" i="1" s="1"/>
  <c r="J540" i="1"/>
  <c r="P540" i="1" s="1"/>
  <c r="J541" i="1"/>
  <c r="P541" i="1" s="1"/>
  <c r="J542" i="1"/>
  <c r="P542" i="1" s="1"/>
  <c r="J544" i="1"/>
  <c r="P544" i="1" s="1"/>
  <c r="J553" i="1"/>
  <c r="P553" i="1" s="1"/>
  <c r="J554" i="1"/>
  <c r="P554" i="1" s="1"/>
  <c r="J555" i="1"/>
  <c r="P555" i="1" s="1"/>
  <c r="L534" i="1"/>
  <c r="R534" i="1" s="1"/>
  <c r="L535" i="1"/>
  <c r="R535" i="1" s="1"/>
  <c r="L536" i="1"/>
  <c r="R536" i="1" s="1"/>
  <c r="K534" i="1"/>
  <c r="Q534" i="1" s="1"/>
  <c r="K535" i="1"/>
  <c r="Q535" i="1" s="1"/>
  <c r="K536" i="1"/>
  <c r="Q536" i="1" s="1"/>
  <c r="J534" i="1"/>
  <c r="P534" i="1" s="1"/>
  <c r="J535" i="1"/>
  <c r="P535" i="1" s="1"/>
  <c r="J536" i="1"/>
  <c r="P536" i="1" s="1"/>
  <c r="L504" i="1"/>
  <c r="R504" i="1" s="1"/>
  <c r="L522" i="1"/>
  <c r="R522" i="1" s="1"/>
  <c r="K504" i="1"/>
  <c r="Q504" i="1" s="1"/>
  <c r="K522" i="1"/>
  <c r="Q522" i="1" s="1"/>
  <c r="J504" i="1"/>
  <c r="P504" i="1" s="1"/>
  <c r="J522" i="1"/>
  <c r="P522" i="1" s="1"/>
  <c r="O3794" i="1" l="1"/>
  <c r="N3794" i="1"/>
  <c r="O36" i="1" l="1"/>
  <c r="N36" i="1"/>
  <c r="L477" i="1"/>
  <c r="R477" i="1" s="1"/>
  <c r="L478" i="1"/>
  <c r="R478" i="1" s="1"/>
  <c r="L479" i="1"/>
  <c r="R479" i="1" s="1"/>
  <c r="L486" i="1"/>
  <c r="R486" i="1" s="1"/>
  <c r="L487" i="1"/>
  <c r="R487" i="1" s="1"/>
  <c r="L488" i="1"/>
  <c r="R488" i="1" s="1"/>
  <c r="L489" i="1"/>
  <c r="R489" i="1" s="1"/>
  <c r="L491" i="1"/>
  <c r="R491" i="1" s="1"/>
  <c r="L492" i="1"/>
  <c r="R492" i="1" s="1"/>
  <c r="L493" i="1"/>
  <c r="R493" i="1" s="1"/>
  <c r="L494" i="1"/>
  <c r="R494" i="1" s="1"/>
  <c r="L495" i="1"/>
  <c r="R495" i="1" s="1"/>
  <c r="L496" i="1"/>
  <c r="R496" i="1" s="1"/>
  <c r="L497" i="1"/>
  <c r="R497" i="1" s="1"/>
  <c r="K477" i="1"/>
  <c r="Q477" i="1" s="1"/>
  <c r="K478" i="1"/>
  <c r="Q478" i="1" s="1"/>
  <c r="K479" i="1"/>
  <c r="Q479" i="1" s="1"/>
  <c r="K486" i="1"/>
  <c r="Q486" i="1" s="1"/>
  <c r="K487" i="1"/>
  <c r="Q487" i="1" s="1"/>
  <c r="K488" i="1"/>
  <c r="Q488" i="1" s="1"/>
  <c r="K489" i="1"/>
  <c r="Q489" i="1" s="1"/>
  <c r="K491" i="1"/>
  <c r="Q491" i="1" s="1"/>
  <c r="K492" i="1"/>
  <c r="Q492" i="1" s="1"/>
  <c r="K493" i="1"/>
  <c r="Q493" i="1" s="1"/>
  <c r="K494" i="1"/>
  <c r="Q494" i="1" s="1"/>
  <c r="K495" i="1"/>
  <c r="Q495" i="1" s="1"/>
  <c r="K496" i="1"/>
  <c r="Q496" i="1" s="1"/>
  <c r="K497" i="1"/>
  <c r="Q497" i="1" s="1"/>
  <c r="J477" i="1"/>
  <c r="P477" i="1" s="1"/>
  <c r="J478" i="1"/>
  <c r="P478" i="1" s="1"/>
  <c r="J479" i="1"/>
  <c r="P479" i="1" s="1"/>
  <c r="J486" i="1"/>
  <c r="P486" i="1" s="1"/>
  <c r="J487" i="1"/>
  <c r="P487" i="1" s="1"/>
  <c r="J488" i="1"/>
  <c r="P488" i="1" s="1"/>
  <c r="J489" i="1"/>
  <c r="P489" i="1" s="1"/>
  <c r="J491" i="1"/>
  <c r="P491" i="1" s="1"/>
  <c r="J492" i="1"/>
  <c r="P492" i="1" s="1"/>
  <c r="J493" i="1"/>
  <c r="P493" i="1" s="1"/>
  <c r="J494" i="1"/>
  <c r="P494" i="1" s="1"/>
  <c r="J495" i="1"/>
  <c r="P495" i="1" s="1"/>
  <c r="J496" i="1"/>
  <c r="P496" i="1" s="1"/>
  <c r="J497" i="1"/>
  <c r="P497" i="1" s="1"/>
  <c r="L471" i="1"/>
  <c r="R471" i="1" s="1"/>
  <c r="L474" i="1"/>
  <c r="R474" i="1" s="1"/>
  <c r="K471" i="1"/>
  <c r="Q471" i="1" s="1"/>
  <c r="K474" i="1"/>
  <c r="Q474" i="1" s="1"/>
  <c r="J471" i="1"/>
  <c r="P471" i="1" s="1"/>
  <c r="J474" i="1"/>
  <c r="P474" i="1" s="1"/>
  <c r="L454" i="1"/>
  <c r="R454" i="1" s="1"/>
  <c r="L457" i="1"/>
  <c r="R457" i="1" s="1"/>
  <c r="L459" i="1"/>
  <c r="R459" i="1" s="1"/>
  <c r="K454" i="1"/>
  <c r="Q454" i="1" s="1"/>
  <c r="K457" i="1"/>
  <c r="Q457" i="1" s="1"/>
  <c r="K459" i="1"/>
  <c r="Q459" i="1" s="1"/>
  <c r="J454" i="1"/>
  <c r="P454" i="1" s="1"/>
  <c r="J457" i="1"/>
  <c r="P457" i="1" s="1"/>
  <c r="J459" i="1"/>
  <c r="P459" i="1" s="1"/>
  <c r="L394" i="1"/>
  <c r="R394" i="1" s="1"/>
  <c r="L400" i="1"/>
  <c r="R400" i="1" s="1"/>
  <c r="L406" i="1"/>
  <c r="R406" i="1" s="1"/>
  <c r="K394" i="1"/>
  <c r="Q394" i="1" s="1"/>
  <c r="K400" i="1"/>
  <c r="Q400" i="1" s="1"/>
  <c r="K406" i="1"/>
  <c r="Q406" i="1" s="1"/>
  <c r="J394" i="1"/>
  <c r="P394" i="1" s="1"/>
  <c r="J400" i="1"/>
  <c r="P400" i="1" s="1"/>
  <c r="J406" i="1"/>
  <c r="P406" i="1" s="1"/>
  <c r="O3311" i="1"/>
  <c r="N3311" i="1"/>
  <c r="O697" i="1" l="1"/>
  <c r="N697" i="1"/>
  <c r="L4708" i="1" l="1"/>
  <c r="R4708" i="1" s="1"/>
  <c r="K4708" i="1"/>
  <c r="Q4708" i="1" s="1"/>
  <c r="J4708" i="1"/>
  <c r="P4708" i="1" s="1"/>
  <c r="L4272" i="1"/>
  <c r="R4272" i="1" s="1"/>
  <c r="K4272" i="1"/>
  <c r="Q4272" i="1" s="1"/>
  <c r="J4272" i="1"/>
  <c r="P4272" i="1" s="1"/>
  <c r="L4249" i="1"/>
  <c r="R4249" i="1" s="1"/>
  <c r="K4249" i="1"/>
  <c r="Q4249" i="1" s="1"/>
  <c r="J4249" i="1"/>
  <c r="P4249" i="1" s="1"/>
  <c r="L4246" i="1"/>
  <c r="R4246" i="1" s="1"/>
  <c r="K4246" i="1"/>
  <c r="Q4246" i="1" s="1"/>
  <c r="J4246" i="1"/>
  <c r="P4246" i="1" s="1"/>
  <c r="L4217" i="1"/>
  <c r="R4217" i="1" s="1"/>
  <c r="K4217" i="1"/>
  <c r="Q4217" i="1" s="1"/>
  <c r="J4217" i="1"/>
  <c r="P4217" i="1" s="1"/>
  <c r="L4160" i="1"/>
  <c r="R4160" i="1" s="1"/>
  <c r="K4160" i="1"/>
  <c r="Q4160" i="1" s="1"/>
  <c r="J4160" i="1"/>
  <c r="P4160" i="1" s="1"/>
  <c r="L4142" i="1"/>
  <c r="R4142" i="1" s="1"/>
  <c r="K4142" i="1"/>
  <c r="Q4142" i="1" s="1"/>
  <c r="J4142" i="1"/>
  <c r="P4142" i="1" s="1"/>
  <c r="L4137" i="1"/>
  <c r="R4137" i="1" s="1"/>
  <c r="K4137" i="1"/>
  <c r="Q4137" i="1" s="1"/>
  <c r="J4137" i="1"/>
  <c r="P4137" i="1" s="1"/>
  <c r="L4134" i="1"/>
  <c r="R4134" i="1" s="1"/>
  <c r="K4134" i="1"/>
  <c r="Q4134" i="1" s="1"/>
  <c r="J4134" i="1"/>
  <c r="P4134" i="1" s="1"/>
  <c r="L4118" i="1"/>
  <c r="R4118" i="1" s="1"/>
  <c r="K4118" i="1"/>
  <c r="Q4118" i="1" s="1"/>
  <c r="J4118" i="1"/>
  <c r="P4118" i="1" s="1"/>
  <c r="L4115" i="1"/>
  <c r="R4115" i="1" s="1"/>
  <c r="K4115" i="1"/>
  <c r="Q4115" i="1" s="1"/>
  <c r="J4115" i="1"/>
  <c r="P4115" i="1" s="1"/>
  <c r="L4094" i="1"/>
  <c r="R4094" i="1" s="1"/>
  <c r="K4094" i="1"/>
  <c r="Q4094" i="1" s="1"/>
  <c r="J4094" i="1"/>
  <c r="P4094" i="1" s="1"/>
  <c r="L4008" i="1"/>
  <c r="R4008" i="1" s="1"/>
  <c r="K4008" i="1"/>
  <c r="Q4008" i="1" s="1"/>
  <c r="J4008" i="1"/>
  <c r="P4008" i="1" s="1"/>
  <c r="L3997" i="1"/>
  <c r="R3997" i="1" s="1"/>
  <c r="K3997" i="1"/>
  <c r="Q3997" i="1" s="1"/>
  <c r="J3997" i="1"/>
  <c r="P3997" i="1" s="1"/>
  <c r="L3976" i="1"/>
  <c r="R3976" i="1" s="1"/>
  <c r="K3976" i="1"/>
  <c r="Q3976" i="1" s="1"/>
  <c r="J3976" i="1"/>
  <c r="P3976" i="1" s="1"/>
  <c r="L3926" i="1"/>
  <c r="R3926" i="1" s="1"/>
  <c r="K3926" i="1"/>
  <c r="Q3926" i="1" s="1"/>
  <c r="J3926" i="1"/>
  <c r="P3926" i="1" s="1"/>
  <c r="L3918" i="1"/>
  <c r="R3918" i="1" s="1"/>
  <c r="K3918" i="1"/>
  <c r="Q3918" i="1" s="1"/>
  <c r="J3918" i="1"/>
  <c r="P3918" i="1" s="1"/>
  <c r="L3801" i="1"/>
  <c r="R3801" i="1" s="1"/>
  <c r="K3801" i="1"/>
  <c r="Q3801" i="1" s="1"/>
  <c r="J3801" i="1"/>
  <c r="P3801" i="1" s="1"/>
  <c r="L3772" i="1"/>
  <c r="R3772" i="1" s="1"/>
  <c r="K3772" i="1"/>
  <c r="Q3772" i="1" s="1"/>
  <c r="J3772" i="1"/>
  <c r="P3772" i="1" s="1"/>
  <c r="L3768" i="1"/>
  <c r="R3768" i="1" s="1"/>
  <c r="K3768" i="1"/>
  <c r="Q3768" i="1" s="1"/>
  <c r="J3768" i="1"/>
  <c r="P3768" i="1" s="1"/>
  <c r="L3756" i="1"/>
  <c r="R3756" i="1" s="1"/>
  <c r="K3756" i="1"/>
  <c r="Q3756" i="1" s="1"/>
  <c r="J3756" i="1"/>
  <c r="P3756" i="1" s="1"/>
  <c r="L3709" i="1"/>
  <c r="R3709" i="1" s="1"/>
  <c r="K3709" i="1"/>
  <c r="Q3709" i="1" s="1"/>
  <c r="J3709" i="1"/>
  <c r="P3709" i="1" s="1"/>
  <c r="L3660" i="1"/>
  <c r="R3660" i="1" s="1"/>
  <c r="K3660" i="1"/>
  <c r="Q3660" i="1" s="1"/>
  <c r="J3660" i="1"/>
  <c r="P3660" i="1" s="1"/>
  <c r="L3651" i="1"/>
  <c r="R3651" i="1" s="1"/>
  <c r="K3651" i="1"/>
  <c r="Q3651" i="1" s="1"/>
  <c r="J3651" i="1"/>
  <c r="P3651" i="1" s="1"/>
  <c r="L3646" i="1"/>
  <c r="R3646" i="1" s="1"/>
  <c r="K3646" i="1"/>
  <c r="Q3646" i="1" s="1"/>
  <c r="J3646" i="1"/>
  <c r="P3646" i="1" s="1"/>
  <c r="L3641" i="1"/>
  <c r="R3641" i="1" s="1"/>
  <c r="K3641" i="1"/>
  <c r="Q3641" i="1" s="1"/>
  <c r="J3641" i="1"/>
  <c r="P3641" i="1" s="1"/>
  <c r="L3638" i="1"/>
  <c r="R3638" i="1" s="1"/>
  <c r="K3638" i="1"/>
  <c r="Q3638" i="1" s="1"/>
  <c r="J3638" i="1"/>
  <c r="P3638" i="1" s="1"/>
  <c r="L3635" i="1"/>
  <c r="R3635" i="1" s="1"/>
  <c r="K3635" i="1"/>
  <c r="Q3635" i="1" s="1"/>
  <c r="J3635" i="1"/>
  <c r="P3635" i="1" s="1"/>
  <c r="L3513" i="1"/>
  <c r="R3513" i="1" s="1"/>
  <c r="K3513" i="1"/>
  <c r="Q3513" i="1" s="1"/>
  <c r="J3513" i="1"/>
  <c r="P3513" i="1" s="1"/>
  <c r="L3497" i="1"/>
  <c r="R3497" i="1" s="1"/>
  <c r="K3497" i="1"/>
  <c r="Q3497" i="1" s="1"/>
  <c r="J3497" i="1"/>
  <c r="P3497" i="1" s="1"/>
  <c r="L3494" i="1"/>
  <c r="R3494" i="1" s="1"/>
  <c r="K3494" i="1"/>
  <c r="Q3494" i="1" s="1"/>
  <c r="J3494" i="1"/>
  <c r="P3494" i="1" s="1"/>
  <c r="L3461" i="1"/>
  <c r="R3461" i="1" s="1"/>
  <c r="K3461" i="1"/>
  <c r="Q3461" i="1" s="1"/>
  <c r="J3461" i="1"/>
  <c r="P3461" i="1" s="1"/>
  <c r="L3458" i="1"/>
  <c r="R3458" i="1" s="1"/>
  <c r="K3458" i="1"/>
  <c r="Q3458" i="1" s="1"/>
  <c r="J3458" i="1"/>
  <c r="P3458" i="1" s="1"/>
  <c r="L3445" i="1"/>
  <c r="R3445" i="1" s="1"/>
  <c r="K3445" i="1"/>
  <c r="Q3445" i="1" s="1"/>
  <c r="J3445" i="1"/>
  <c r="P3445" i="1" s="1"/>
  <c r="L3441" i="1"/>
  <c r="R3441" i="1" s="1"/>
  <c r="K3441" i="1"/>
  <c r="Q3441" i="1" s="1"/>
  <c r="J3441" i="1"/>
  <c r="P3441" i="1" s="1"/>
  <c r="L3437" i="1"/>
  <c r="R3437" i="1" s="1"/>
  <c r="K3437" i="1"/>
  <c r="Q3437" i="1" s="1"/>
  <c r="J3437" i="1"/>
  <c r="P3437" i="1" s="1"/>
  <c r="L3431" i="1"/>
  <c r="R3431" i="1" s="1"/>
  <c r="K3431" i="1"/>
  <c r="Q3431" i="1" s="1"/>
  <c r="J3431" i="1"/>
  <c r="P3431" i="1" s="1"/>
  <c r="L3423" i="1"/>
  <c r="R3423" i="1" s="1"/>
  <c r="K3423" i="1"/>
  <c r="Q3423" i="1" s="1"/>
  <c r="J3423" i="1"/>
  <c r="P3423" i="1" s="1"/>
  <c r="L3411" i="1"/>
  <c r="R3411" i="1" s="1"/>
  <c r="K3411" i="1"/>
  <c r="Q3411" i="1" s="1"/>
  <c r="J3411" i="1"/>
  <c r="P3411" i="1" s="1"/>
  <c r="L3406" i="1"/>
  <c r="R3406" i="1" s="1"/>
  <c r="K3406" i="1"/>
  <c r="Q3406" i="1" s="1"/>
  <c r="J3406" i="1"/>
  <c r="P3406" i="1" s="1"/>
  <c r="L3397" i="1"/>
  <c r="R3397" i="1" s="1"/>
  <c r="K3397" i="1"/>
  <c r="Q3397" i="1" s="1"/>
  <c r="J3397" i="1"/>
  <c r="P3397" i="1" s="1"/>
  <c r="L3394" i="1"/>
  <c r="R3394" i="1" s="1"/>
  <c r="K3394" i="1"/>
  <c r="Q3394" i="1" s="1"/>
  <c r="J3394" i="1"/>
  <c r="P3394" i="1" s="1"/>
  <c r="L3390" i="1"/>
  <c r="R3390" i="1" s="1"/>
  <c r="K3390" i="1"/>
  <c r="Q3390" i="1" s="1"/>
  <c r="J3390" i="1"/>
  <c r="P3390" i="1" s="1"/>
  <c r="L3386" i="1"/>
  <c r="R3386" i="1" s="1"/>
  <c r="K3386" i="1"/>
  <c r="Q3386" i="1" s="1"/>
  <c r="J3386" i="1"/>
  <c r="P3386" i="1" s="1"/>
  <c r="L3383" i="1"/>
  <c r="R3383" i="1" s="1"/>
  <c r="K3383" i="1"/>
  <c r="Q3383" i="1" s="1"/>
  <c r="J3383" i="1"/>
  <c r="P3383" i="1" s="1"/>
  <c r="L3377" i="1"/>
  <c r="R3377" i="1" s="1"/>
  <c r="K3377" i="1"/>
  <c r="Q3377" i="1" s="1"/>
  <c r="J3377" i="1"/>
  <c r="P3377" i="1" s="1"/>
  <c r="L3355" i="1"/>
  <c r="R3355" i="1" s="1"/>
  <c r="K3355" i="1"/>
  <c r="Q3355" i="1" s="1"/>
  <c r="J3355" i="1"/>
  <c r="P3355" i="1" s="1"/>
  <c r="L3346" i="1"/>
  <c r="R3346" i="1" s="1"/>
  <c r="K3346" i="1"/>
  <c r="Q3346" i="1" s="1"/>
  <c r="J3346" i="1"/>
  <c r="P3346" i="1" s="1"/>
  <c r="L3316" i="1"/>
  <c r="R3316" i="1" s="1"/>
  <c r="K3316" i="1"/>
  <c r="Q3316" i="1" s="1"/>
  <c r="J3316" i="1"/>
  <c r="P3316" i="1" s="1"/>
  <c r="L3310" i="1"/>
  <c r="R3310" i="1" s="1"/>
  <c r="K3310" i="1"/>
  <c r="Q3310" i="1" s="1"/>
  <c r="J3310" i="1"/>
  <c r="P3310" i="1" s="1"/>
  <c r="L3307" i="1"/>
  <c r="R3307" i="1" s="1"/>
  <c r="K3307" i="1"/>
  <c r="Q3307" i="1" s="1"/>
  <c r="J3307" i="1"/>
  <c r="P3307" i="1" s="1"/>
  <c r="L3283" i="1"/>
  <c r="R3283" i="1" s="1"/>
  <c r="K3283" i="1"/>
  <c r="Q3283" i="1" s="1"/>
  <c r="J3283" i="1"/>
  <c r="P3283" i="1" s="1"/>
  <c r="L3226" i="1"/>
  <c r="R3226" i="1" s="1"/>
  <c r="K3226" i="1"/>
  <c r="Q3226" i="1" s="1"/>
  <c r="J3226" i="1"/>
  <c r="P3226" i="1" s="1"/>
  <c r="L3222" i="1"/>
  <c r="R3222" i="1" s="1"/>
  <c r="K3222" i="1"/>
  <c r="Q3222" i="1" s="1"/>
  <c r="J3222" i="1"/>
  <c r="P3222" i="1" s="1"/>
  <c r="L3195" i="1"/>
  <c r="R3195" i="1" s="1"/>
  <c r="K3195" i="1"/>
  <c r="Q3195" i="1" s="1"/>
  <c r="J3195" i="1"/>
  <c r="P3195" i="1" s="1"/>
  <c r="L2995" i="1"/>
  <c r="R2995" i="1" s="1"/>
  <c r="K2995" i="1"/>
  <c r="Q2995" i="1" s="1"/>
  <c r="J2995" i="1"/>
  <c r="P2995" i="1" s="1"/>
  <c r="L2542" i="1"/>
  <c r="R2542" i="1" s="1"/>
  <c r="K2542" i="1"/>
  <c r="Q2542" i="1" s="1"/>
  <c r="J2542" i="1"/>
  <c r="P2542" i="1" s="1"/>
  <c r="L2455" i="1"/>
  <c r="R2455" i="1" s="1"/>
  <c r="K2455" i="1"/>
  <c r="Q2455" i="1" s="1"/>
  <c r="J2455" i="1"/>
  <c r="P2455" i="1" s="1"/>
  <c r="L2443" i="1"/>
  <c r="R2443" i="1" s="1"/>
  <c r="K2443" i="1"/>
  <c r="Q2443" i="1" s="1"/>
  <c r="J2443" i="1"/>
  <c r="P2443" i="1" s="1"/>
  <c r="L2369" i="1"/>
  <c r="R2369" i="1" s="1"/>
  <c r="K2369" i="1"/>
  <c r="Q2369" i="1" s="1"/>
  <c r="J2369" i="1"/>
  <c r="P2369" i="1" s="1"/>
  <c r="L2311" i="1"/>
  <c r="R2311" i="1" s="1"/>
  <c r="K2311" i="1"/>
  <c r="Q2311" i="1" s="1"/>
  <c r="J2311" i="1"/>
  <c r="P2311" i="1" s="1"/>
  <c r="L2273" i="1"/>
  <c r="R2273" i="1" s="1"/>
  <c r="K2273" i="1"/>
  <c r="Q2273" i="1" s="1"/>
  <c r="J2273" i="1"/>
  <c r="P2273" i="1" s="1"/>
  <c r="L2234" i="1"/>
  <c r="R2234" i="1" s="1"/>
  <c r="K2234" i="1"/>
  <c r="Q2234" i="1" s="1"/>
  <c r="J2234" i="1"/>
  <c r="P2234" i="1" s="1"/>
  <c r="L2187" i="1"/>
  <c r="R2187" i="1" s="1"/>
  <c r="K2187" i="1"/>
  <c r="Q2187" i="1" s="1"/>
  <c r="J2187" i="1"/>
  <c r="P2187" i="1" s="1"/>
  <c r="L2144" i="1"/>
  <c r="R2144" i="1" s="1"/>
  <c r="K2144" i="1"/>
  <c r="Q2144" i="1" s="1"/>
  <c r="J2144" i="1"/>
  <c r="P2144" i="1" s="1"/>
  <c r="L2117" i="1"/>
  <c r="R2117" i="1" s="1"/>
  <c r="K2117" i="1"/>
  <c r="Q2117" i="1" s="1"/>
  <c r="J2117" i="1"/>
  <c r="P2117" i="1" s="1"/>
  <c r="L2039" i="1"/>
  <c r="R2039" i="1" s="1"/>
  <c r="K2039" i="1"/>
  <c r="Q2039" i="1" s="1"/>
  <c r="J2039" i="1"/>
  <c r="P2039" i="1" s="1"/>
  <c r="L2004" i="1"/>
  <c r="R2004" i="1" s="1"/>
  <c r="K2004" i="1"/>
  <c r="Q2004" i="1" s="1"/>
  <c r="J2004" i="1"/>
  <c r="P2004" i="1" s="1"/>
  <c r="L1955" i="1"/>
  <c r="R1955" i="1" s="1"/>
  <c r="K1955" i="1"/>
  <c r="Q1955" i="1" s="1"/>
  <c r="J1955" i="1"/>
  <c r="P1955" i="1" s="1"/>
  <c r="L1942" i="1"/>
  <c r="R1942" i="1" s="1"/>
  <c r="K1942" i="1"/>
  <c r="Q1942" i="1" s="1"/>
  <c r="J1942" i="1"/>
  <c r="P1942" i="1" s="1"/>
  <c r="L1809" i="1"/>
  <c r="R1809" i="1" s="1"/>
  <c r="K1809" i="1"/>
  <c r="Q1809" i="1" s="1"/>
  <c r="J1809" i="1"/>
  <c r="P1809" i="1" s="1"/>
  <c r="L1762" i="1"/>
  <c r="R1762" i="1" s="1"/>
  <c r="K1762" i="1"/>
  <c r="Q1762" i="1" s="1"/>
  <c r="J1762" i="1"/>
  <c r="P1762" i="1" s="1"/>
  <c r="L1427" i="1"/>
  <c r="R1427" i="1" s="1"/>
  <c r="K1427" i="1"/>
  <c r="Q1427" i="1" s="1"/>
  <c r="J1427" i="1"/>
  <c r="P1427" i="1" s="1"/>
  <c r="L1339" i="1"/>
  <c r="R1339" i="1" s="1"/>
  <c r="K1339" i="1"/>
  <c r="Q1339" i="1" s="1"/>
  <c r="J1339" i="1"/>
  <c r="P1339" i="1" s="1"/>
  <c r="L1277" i="1"/>
  <c r="R1277" i="1" s="1"/>
  <c r="K1277" i="1"/>
  <c r="Q1277" i="1" s="1"/>
  <c r="J1277" i="1"/>
  <c r="P1277" i="1" s="1"/>
  <c r="L945" i="1"/>
  <c r="R945" i="1" s="1"/>
  <c r="K945" i="1"/>
  <c r="Q945" i="1" s="1"/>
  <c r="J945" i="1"/>
  <c r="P945" i="1" s="1"/>
  <c r="L711" i="1"/>
  <c r="R711" i="1" s="1"/>
  <c r="K711" i="1"/>
  <c r="Q711" i="1" s="1"/>
  <c r="J711" i="1"/>
  <c r="P711" i="1" s="1"/>
  <c r="L706" i="1"/>
  <c r="R706" i="1" s="1"/>
  <c r="K706" i="1"/>
  <c r="Q706" i="1" s="1"/>
  <c r="J706" i="1"/>
  <c r="P706" i="1" s="1"/>
  <c r="L561" i="1"/>
  <c r="R561" i="1" s="1"/>
  <c r="K561" i="1"/>
  <c r="Q561" i="1" s="1"/>
  <c r="J561" i="1"/>
  <c r="P561" i="1" s="1"/>
  <c r="L374" i="1"/>
  <c r="R374" i="1" s="1"/>
  <c r="L375" i="1"/>
  <c r="R375" i="1" s="1"/>
  <c r="L376" i="1"/>
  <c r="R376" i="1" s="1"/>
  <c r="L377" i="1"/>
  <c r="R377" i="1" s="1"/>
  <c r="L378" i="1"/>
  <c r="R378" i="1" s="1"/>
  <c r="L380" i="1"/>
  <c r="R380" i="1" s="1"/>
  <c r="L381" i="1"/>
  <c r="R381" i="1" s="1"/>
  <c r="L382" i="1"/>
  <c r="R382" i="1" s="1"/>
  <c r="L383" i="1"/>
  <c r="R383" i="1" s="1"/>
  <c r="L384" i="1"/>
  <c r="R384" i="1" s="1"/>
  <c r="L385" i="1"/>
  <c r="R385" i="1" s="1"/>
  <c r="K374" i="1"/>
  <c r="Q374" i="1" s="1"/>
  <c r="K375" i="1"/>
  <c r="Q375" i="1" s="1"/>
  <c r="K376" i="1"/>
  <c r="Q376" i="1" s="1"/>
  <c r="K377" i="1"/>
  <c r="Q377" i="1" s="1"/>
  <c r="K378" i="1"/>
  <c r="Q378" i="1" s="1"/>
  <c r="K380" i="1"/>
  <c r="Q380" i="1" s="1"/>
  <c r="K381" i="1"/>
  <c r="Q381" i="1" s="1"/>
  <c r="K382" i="1"/>
  <c r="Q382" i="1" s="1"/>
  <c r="K383" i="1"/>
  <c r="Q383" i="1" s="1"/>
  <c r="K384" i="1"/>
  <c r="Q384" i="1" s="1"/>
  <c r="K385" i="1"/>
  <c r="Q385" i="1" s="1"/>
  <c r="J374" i="1"/>
  <c r="P374" i="1" s="1"/>
  <c r="J375" i="1"/>
  <c r="P375" i="1" s="1"/>
  <c r="J376" i="1"/>
  <c r="P376" i="1" s="1"/>
  <c r="J377" i="1"/>
  <c r="P377" i="1" s="1"/>
  <c r="J378" i="1"/>
  <c r="P378" i="1" s="1"/>
  <c r="J380" i="1"/>
  <c r="P380" i="1" s="1"/>
  <c r="J381" i="1"/>
  <c r="P381" i="1" s="1"/>
  <c r="J382" i="1"/>
  <c r="P382" i="1" s="1"/>
  <c r="J383" i="1"/>
  <c r="P383" i="1" s="1"/>
  <c r="J384" i="1"/>
  <c r="P384" i="1" s="1"/>
  <c r="J385" i="1"/>
  <c r="P385" i="1" s="1"/>
  <c r="L328" i="1" l="1"/>
  <c r="R328" i="1" s="1"/>
  <c r="L329" i="1"/>
  <c r="R329" i="1" s="1"/>
  <c r="L330" i="1"/>
  <c r="R330" i="1" s="1"/>
  <c r="L341" i="1"/>
  <c r="R341" i="1" s="1"/>
  <c r="K328" i="1"/>
  <c r="Q328" i="1" s="1"/>
  <c r="K329" i="1"/>
  <c r="Q329" i="1" s="1"/>
  <c r="K330" i="1"/>
  <c r="Q330" i="1" s="1"/>
  <c r="K341" i="1"/>
  <c r="Q341" i="1" s="1"/>
  <c r="J328" i="1"/>
  <c r="P328" i="1" s="1"/>
  <c r="J329" i="1"/>
  <c r="P329" i="1" s="1"/>
  <c r="J330" i="1"/>
  <c r="P330" i="1" s="1"/>
  <c r="J341" i="1"/>
  <c r="P341" i="1" s="1"/>
  <c r="O1336" i="1" l="1"/>
  <c r="N1336" i="1"/>
  <c r="L60" i="1" l="1"/>
  <c r="R60" i="1" s="1"/>
  <c r="L61" i="1"/>
  <c r="R61" i="1" s="1"/>
  <c r="L62" i="1"/>
  <c r="R62" i="1" s="1"/>
  <c r="L63" i="1"/>
  <c r="R63" i="1" s="1"/>
  <c r="L70" i="1"/>
  <c r="R70" i="1" s="1"/>
  <c r="L71" i="1"/>
  <c r="R71" i="1" s="1"/>
  <c r="L79" i="1"/>
  <c r="R79" i="1" s="1"/>
  <c r="L80" i="1"/>
  <c r="R80" i="1" s="1"/>
  <c r="L81" i="1"/>
  <c r="R81" i="1" s="1"/>
  <c r="L89" i="1"/>
  <c r="R89" i="1" s="1"/>
  <c r="L90" i="1"/>
  <c r="R90" i="1" s="1"/>
  <c r="L91" i="1"/>
  <c r="R91" i="1" s="1"/>
  <c r="L92" i="1"/>
  <c r="R92" i="1" s="1"/>
  <c r="L94" i="1"/>
  <c r="R94" i="1" s="1"/>
  <c r="L95" i="1"/>
  <c r="R95" i="1" s="1"/>
  <c r="L105" i="1"/>
  <c r="R105" i="1" s="1"/>
  <c r="L106" i="1"/>
  <c r="R106" i="1" s="1"/>
  <c r="L107" i="1"/>
  <c r="R107" i="1" s="1"/>
  <c r="L108" i="1"/>
  <c r="R108" i="1" s="1"/>
  <c r="L109" i="1"/>
  <c r="R109" i="1" s="1"/>
  <c r="L110" i="1"/>
  <c r="R110" i="1" s="1"/>
  <c r="L111" i="1"/>
  <c r="R111" i="1" s="1"/>
  <c r="R118" i="1"/>
  <c r="R119" i="1"/>
  <c r="R120" i="1"/>
  <c r="R121" i="1"/>
  <c r="R122" i="1"/>
  <c r="R123" i="1"/>
  <c r="R124" i="1"/>
  <c r="R125" i="1"/>
  <c r="R127" i="1"/>
  <c r="R128" i="1"/>
  <c r="R129" i="1"/>
  <c r="R130" i="1"/>
  <c r="R135" i="1"/>
  <c r="R136" i="1"/>
  <c r="R138" i="1"/>
  <c r="R139" i="1"/>
  <c r="R141" i="1"/>
  <c r="R142" i="1"/>
  <c r="R143" i="1"/>
  <c r="R144" i="1"/>
  <c r="R145" i="1"/>
  <c r="R146" i="1"/>
  <c r="R147" i="1"/>
  <c r="R148" i="1"/>
  <c r="R149" i="1"/>
  <c r="R150" i="1"/>
  <c r="R151" i="1"/>
  <c r="R156" i="1"/>
  <c r="R157" i="1"/>
  <c r="R158" i="1"/>
  <c r="R159" i="1"/>
  <c r="R160" i="1"/>
  <c r="R161" i="1"/>
  <c r="R162" i="1"/>
  <c r="R163" i="1"/>
  <c r="R166" i="1"/>
  <c r="R167" i="1"/>
  <c r="R173" i="1"/>
  <c r="R174" i="1"/>
  <c r="R175" i="1"/>
  <c r="R176" i="1"/>
  <c r="R177" i="1"/>
  <c r="R178" i="1"/>
  <c r="R183" i="1"/>
  <c r="R184" i="1"/>
  <c r="R185" i="1"/>
  <c r="R186" i="1"/>
  <c r="R187" i="1"/>
  <c r="R188" i="1"/>
  <c r="R189" i="1"/>
  <c r="R190" i="1"/>
  <c r="R191" i="1"/>
  <c r="R192" i="1"/>
  <c r="R193" i="1"/>
  <c r="R194" i="1"/>
  <c r="R199" i="1"/>
  <c r="R200" i="1"/>
  <c r="R201" i="1"/>
  <c r="R202" i="1"/>
  <c r="R203" i="1"/>
  <c r="R204" i="1"/>
  <c r="R205" i="1"/>
  <c r="R206" i="1"/>
  <c r="R207" i="1"/>
  <c r="R208" i="1"/>
  <c r="R209" i="1"/>
  <c r="R210" i="1"/>
  <c r="R212" i="1"/>
  <c r="R213" i="1"/>
  <c r="R214" i="1"/>
  <c r="R215" i="1"/>
  <c r="R216" i="1"/>
  <c r="R219" i="1"/>
  <c r="R220" i="1"/>
  <c r="R225" i="1"/>
  <c r="R226" i="1"/>
  <c r="R227" i="1"/>
  <c r="R233" i="1"/>
  <c r="R235" i="1"/>
  <c r="R236" i="1"/>
  <c r="R237" i="1"/>
  <c r="R238" i="1"/>
  <c r="R239" i="1"/>
  <c r="R240" i="1"/>
  <c r="R241" i="1"/>
  <c r="R246" i="1"/>
  <c r="R247" i="1"/>
  <c r="R256" i="1"/>
  <c r="R257" i="1"/>
  <c r="R258" i="1"/>
  <c r="R260" i="1"/>
  <c r="L299" i="1"/>
  <c r="R299" i="1" s="1"/>
  <c r="L301" i="1"/>
  <c r="R301" i="1" s="1"/>
  <c r="L302" i="1"/>
  <c r="R302" i="1" s="1"/>
  <c r="L303" i="1"/>
  <c r="R303" i="1" s="1"/>
  <c r="K60" i="1"/>
  <c r="Q60" i="1" s="1"/>
  <c r="K61" i="1"/>
  <c r="Q61" i="1" s="1"/>
  <c r="K62" i="1"/>
  <c r="Q62" i="1" s="1"/>
  <c r="K63" i="1"/>
  <c r="Q63" i="1" s="1"/>
  <c r="K70" i="1"/>
  <c r="Q70" i="1" s="1"/>
  <c r="K71" i="1"/>
  <c r="Q71" i="1" s="1"/>
  <c r="K79" i="1"/>
  <c r="Q79" i="1" s="1"/>
  <c r="K80" i="1"/>
  <c r="Q80" i="1" s="1"/>
  <c r="K81" i="1"/>
  <c r="Q81" i="1" s="1"/>
  <c r="K89" i="1"/>
  <c r="Q89" i="1" s="1"/>
  <c r="K90" i="1"/>
  <c r="Q90" i="1" s="1"/>
  <c r="K91" i="1"/>
  <c r="Q91" i="1" s="1"/>
  <c r="K92" i="1"/>
  <c r="Q92" i="1" s="1"/>
  <c r="K94" i="1"/>
  <c r="Q94" i="1" s="1"/>
  <c r="K95" i="1"/>
  <c r="Q95" i="1" s="1"/>
  <c r="K105" i="1"/>
  <c r="Q105" i="1" s="1"/>
  <c r="K106" i="1"/>
  <c r="Q106" i="1" s="1"/>
  <c r="K107" i="1"/>
  <c r="Q107" i="1" s="1"/>
  <c r="K108" i="1"/>
  <c r="Q108" i="1" s="1"/>
  <c r="K109" i="1"/>
  <c r="Q109" i="1" s="1"/>
  <c r="K110" i="1"/>
  <c r="Q110" i="1" s="1"/>
  <c r="K111" i="1"/>
  <c r="Q111" i="1" s="1"/>
  <c r="Q118" i="1"/>
  <c r="Q119" i="1"/>
  <c r="Q120" i="1"/>
  <c r="Q121" i="1"/>
  <c r="Q122" i="1"/>
  <c r="Q123" i="1"/>
  <c r="Q124" i="1"/>
  <c r="Q125" i="1"/>
  <c r="Q127" i="1"/>
  <c r="Q128" i="1"/>
  <c r="Q129" i="1"/>
  <c r="Q130" i="1"/>
  <c r="Q135" i="1"/>
  <c r="Q136" i="1"/>
  <c r="Q138" i="1"/>
  <c r="Q139" i="1"/>
  <c r="Q141" i="1"/>
  <c r="Q142" i="1"/>
  <c r="Q143" i="1"/>
  <c r="Q144" i="1"/>
  <c r="Q145" i="1"/>
  <c r="Q146" i="1"/>
  <c r="Q147" i="1"/>
  <c r="Q148" i="1"/>
  <c r="Q149" i="1"/>
  <c r="Q150" i="1"/>
  <c r="Q151" i="1"/>
  <c r="Q156" i="1"/>
  <c r="Q157" i="1"/>
  <c r="Q158" i="1"/>
  <c r="Q159" i="1"/>
  <c r="Q160" i="1"/>
  <c r="Q161" i="1"/>
  <c r="Q162" i="1"/>
  <c r="Q163" i="1"/>
  <c r="Q166" i="1"/>
  <c r="Q167" i="1"/>
  <c r="Q173" i="1"/>
  <c r="Q174" i="1"/>
  <c r="Q175" i="1"/>
  <c r="Q176" i="1"/>
  <c r="Q177" i="1"/>
  <c r="Q178" i="1"/>
  <c r="Q183" i="1"/>
  <c r="Q184" i="1"/>
  <c r="Q185" i="1"/>
  <c r="Q186" i="1"/>
  <c r="Q187" i="1"/>
  <c r="Q188" i="1"/>
  <c r="Q189" i="1"/>
  <c r="Q190" i="1"/>
  <c r="Q191" i="1"/>
  <c r="Q192" i="1"/>
  <c r="Q193" i="1"/>
  <c r="Q194" i="1"/>
  <c r="Q199" i="1"/>
  <c r="Q200" i="1"/>
  <c r="Q201" i="1"/>
  <c r="Q202" i="1"/>
  <c r="Q203" i="1"/>
  <c r="Q204" i="1"/>
  <c r="Q205" i="1"/>
  <c r="Q206" i="1"/>
  <c r="Q207" i="1"/>
  <c r="Q208" i="1"/>
  <c r="Q209" i="1"/>
  <c r="Q210" i="1"/>
  <c r="Q212" i="1"/>
  <c r="Q213" i="1"/>
  <c r="Q214" i="1"/>
  <c r="Q215" i="1"/>
  <c r="Q216" i="1"/>
  <c r="Q219" i="1"/>
  <c r="Q220" i="1"/>
  <c r="Q225" i="1"/>
  <c r="Q226" i="1"/>
  <c r="Q227" i="1"/>
  <c r="Q233" i="1"/>
  <c r="Q235" i="1"/>
  <c r="Q236" i="1"/>
  <c r="Q237" i="1"/>
  <c r="Q238" i="1"/>
  <c r="Q239" i="1"/>
  <c r="Q240" i="1"/>
  <c r="Q241" i="1"/>
  <c r="Q246" i="1"/>
  <c r="Q247" i="1"/>
  <c r="Q256" i="1"/>
  <c r="Q257" i="1"/>
  <c r="Q258" i="1"/>
  <c r="Q260" i="1"/>
  <c r="K299" i="1"/>
  <c r="Q299" i="1" s="1"/>
  <c r="K301" i="1"/>
  <c r="Q301" i="1" s="1"/>
  <c r="K302" i="1"/>
  <c r="Q302" i="1" s="1"/>
  <c r="K303" i="1"/>
  <c r="Q303" i="1" s="1"/>
  <c r="J62" i="1"/>
  <c r="P62" i="1" s="1"/>
  <c r="J63" i="1"/>
  <c r="P63" i="1" s="1"/>
  <c r="J70" i="1"/>
  <c r="P70" i="1" s="1"/>
  <c r="J71" i="1"/>
  <c r="P71" i="1" s="1"/>
  <c r="J79" i="1"/>
  <c r="P79" i="1" s="1"/>
  <c r="J80" i="1"/>
  <c r="P80" i="1" s="1"/>
  <c r="J81" i="1"/>
  <c r="P81" i="1" s="1"/>
  <c r="J89" i="1"/>
  <c r="P89" i="1" s="1"/>
  <c r="J90" i="1"/>
  <c r="P90" i="1" s="1"/>
  <c r="J91" i="1"/>
  <c r="P91" i="1" s="1"/>
  <c r="J92" i="1"/>
  <c r="P92" i="1" s="1"/>
  <c r="J94" i="1"/>
  <c r="P94" i="1" s="1"/>
  <c r="J95" i="1"/>
  <c r="P95" i="1" s="1"/>
  <c r="J105" i="1"/>
  <c r="P105" i="1" s="1"/>
  <c r="J106" i="1"/>
  <c r="P106" i="1" s="1"/>
  <c r="J107" i="1"/>
  <c r="P107" i="1" s="1"/>
  <c r="J108" i="1"/>
  <c r="P108" i="1" s="1"/>
  <c r="J109" i="1"/>
  <c r="P109" i="1" s="1"/>
  <c r="J110" i="1"/>
  <c r="P110" i="1" s="1"/>
  <c r="J111" i="1"/>
  <c r="P111" i="1" s="1"/>
  <c r="P118" i="1"/>
  <c r="P119" i="1"/>
  <c r="P120" i="1"/>
  <c r="P121" i="1"/>
  <c r="P122" i="1"/>
  <c r="P123" i="1"/>
  <c r="P124" i="1"/>
  <c r="P125" i="1"/>
  <c r="P127" i="1"/>
  <c r="P128" i="1"/>
  <c r="P129" i="1"/>
  <c r="P130" i="1"/>
  <c r="P135" i="1"/>
  <c r="P136" i="1"/>
  <c r="P138" i="1"/>
  <c r="P139" i="1"/>
  <c r="P141" i="1"/>
  <c r="P142" i="1"/>
  <c r="P143" i="1"/>
  <c r="P144" i="1"/>
  <c r="P145" i="1"/>
  <c r="P146" i="1"/>
  <c r="P147" i="1"/>
  <c r="P148" i="1"/>
  <c r="P149" i="1"/>
  <c r="P150" i="1"/>
  <c r="P151" i="1"/>
  <c r="P156" i="1"/>
  <c r="P157" i="1"/>
  <c r="P158" i="1"/>
  <c r="P159" i="1"/>
  <c r="P160" i="1"/>
  <c r="P161" i="1"/>
  <c r="P162" i="1"/>
  <c r="P163" i="1"/>
  <c r="P166" i="1"/>
  <c r="P167" i="1"/>
  <c r="P173" i="1"/>
  <c r="P174" i="1"/>
  <c r="P175" i="1"/>
  <c r="P176" i="1"/>
  <c r="P177" i="1"/>
  <c r="P178" i="1"/>
  <c r="P183" i="1"/>
  <c r="P184" i="1"/>
  <c r="P185" i="1"/>
  <c r="P186" i="1"/>
  <c r="P187" i="1"/>
  <c r="P188" i="1"/>
  <c r="P189" i="1"/>
  <c r="P190" i="1"/>
  <c r="P191" i="1"/>
  <c r="P192" i="1"/>
  <c r="P193" i="1"/>
  <c r="P194" i="1"/>
  <c r="P199" i="1"/>
  <c r="P200" i="1"/>
  <c r="P201" i="1"/>
  <c r="P202" i="1"/>
  <c r="P203" i="1"/>
  <c r="P204" i="1"/>
  <c r="P205" i="1"/>
  <c r="P206" i="1"/>
  <c r="P207" i="1"/>
  <c r="P208" i="1"/>
  <c r="P209" i="1"/>
  <c r="P210" i="1"/>
  <c r="P212" i="1"/>
  <c r="P213" i="1"/>
  <c r="P214" i="1"/>
  <c r="P215" i="1"/>
  <c r="P216" i="1"/>
  <c r="P219" i="1"/>
  <c r="P220" i="1"/>
  <c r="P225" i="1"/>
  <c r="P226" i="1"/>
  <c r="P227" i="1"/>
  <c r="P233" i="1"/>
  <c r="P235" i="1"/>
  <c r="P236" i="1"/>
  <c r="P237" i="1"/>
  <c r="P238" i="1"/>
  <c r="P239" i="1"/>
  <c r="P240" i="1"/>
  <c r="P241" i="1"/>
  <c r="P246" i="1"/>
  <c r="P247" i="1"/>
  <c r="P256" i="1"/>
  <c r="P257" i="1"/>
  <c r="P258" i="1"/>
  <c r="P260" i="1"/>
  <c r="J299" i="1"/>
  <c r="P299" i="1" s="1"/>
  <c r="J301" i="1"/>
  <c r="P301" i="1" s="1"/>
  <c r="J302" i="1"/>
  <c r="P302" i="1" s="1"/>
  <c r="J303" i="1"/>
  <c r="P303" i="1" s="1"/>
  <c r="J60" i="1"/>
  <c r="P60" i="1" s="1"/>
  <c r="J61" i="1"/>
  <c r="P61" i="1" s="1"/>
  <c r="L24" i="1"/>
  <c r="R24" i="1" s="1"/>
  <c r="L31" i="1"/>
  <c r="R31" i="1" s="1"/>
  <c r="L33" i="1"/>
  <c r="R33" i="1" s="1"/>
  <c r="L34" i="1"/>
  <c r="R34" i="1" s="1"/>
  <c r="L39" i="1"/>
  <c r="R39" i="1" s="1"/>
  <c r="L40" i="1"/>
  <c r="R40" i="1" s="1"/>
  <c r="K24" i="1"/>
  <c r="Q24" i="1" s="1"/>
  <c r="K31" i="1"/>
  <c r="Q31" i="1" s="1"/>
  <c r="K33" i="1"/>
  <c r="Q33" i="1" s="1"/>
  <c r="K34" i="1"/>
  <c r="Q34" i="1" s="1"/>
  <c r="K39" i="1"/>
  <c r="Q39" i="1" s="1"/>
  <c r="K40" i="1"/>
  <c r="Q40" i="1" s="1"/>
  <c r="J24" i="1" l="1"/>
  <c r="P24" i="1" s="1"/>
  <c r="J31" i="1"/>
  <c r="P31" i="1" s="1"/>
  <c r="J33" i="1"/>
  <c r="P33" i="1" s="1"/>
  <c r="J34" i="1"/>
  <c r="P34" i="1" s="1"/>
  <c r="J39" i="1"/>
  <c r="P39" i="1" s="1"/>
  <c r="J40" i="1"/>
  <c r="P40" i="1" s="1"/>
  <c r="O1652" i="1" l="1"/>
  <c r="N1652" i="1"/>
  <c r="O1334" i="1" l="1"/>
  <c r="N1334" i="1"/>
  <c r="O3635" i="1" l="1"/>
  <c r="N3635" i="1"/>
  <c r="O3216" i="1"/>
  <c r="N3216" i="1"/>
  <c r="O3423" i="1"/>
  <c r="N3423" i="1"/>
  <c r="O4231" i="1"/>
  <c r="N4231" i="1"/>
  <c r="O3234" i="1"/>
  <c r="N3234" i="1"/>
  <c r="O3718" i="1"/>
  <c r="N3718" i="1"/>
  <c r="O3215" i="1"/>
  <c r="N3215" i="1"/>
  <c r="O382" i="1"/>
  <c r="N382" i="1"/>
  <c r="O1671" i="1" l="1"/>
  <c r="N1671" i="1"/>
  <c r="O1666" i="1"/>
  <c r="N1666" i="1"/>
  <c r="O3775" i="1" l="1"/>
  <c r="N3775" i="1"/>
  <c r="O3779" i="1"/>
  <c r="N3779" i="1"/>
  <c r="O3798" i="1"/>
  <c r="N3798" i="1"/>
  <c r="O3797" i="1"/>
  <c r="N3797" i="1"/>
  <c r="O3796" i="1"/>
  <c r="N3796" i="1"/>
  <c r="O3795" i="1" l="1"/>
  <c r="N3795" i="1"/>
  <c r="O3793" i="1"/>
  <c r="N3793" i="1"/>
  <c r="O3792" i="1"/>
  <c r="N3792" i="1"/>
  <c r="O3791" i="1"/>
  <c r="N3791" i="1"/>
  <c r="O3790" i="1"/>
  <c r="N3790" i="1"/>
  <c r="O3789" i="1"/>
  <c r="N3789" i="1"/>
  <c r="O3788" i="1"/>
  <c r="N3788" i="1"/>
  <c r="O3787" i="1"/>
  <c r="N3787" i="1"/>
  <c r="O3786" i="1"/>
  <c r="N3786" i="1"/>
  <c r="O3785" i="1"/>
  <c r="N3785" i="1"/>
  <c r="O3784" i="1"/>
  <c r="N3784" i="1"/>
  <c r="O3783" i="1"/>
  <c r="N3783" i="1"/>
  <c r="O3782" i="1"/>
  <c r="N3782" i="1"/>
  <c r="O3781" i="1"/>
  <c r="N3781" i="1"/>
  <c r="O3780" i="1"/>
  <c r="N3780" i="1"/>
  <c r="O3777" i="1"/>
  <c r="N3777" i="1"/>
  <c r="O3776" i="1"/>
  <c r="N3776" i="1"/>
  <c r="O3232" i="1"/>
  <c r="N3232" i="1"/>
  <c r="O2521" i="1"/>
  <c r="N2521" i="1"/>
  <c r="O3058" i="1" l="1"/>
  <c r="N3058" i="1"/>
  <c r="O1306" i="1" l="1"/>
  <c r="N1306" i="1"/>
  <c r="O4660" i="1" l="1"/>
  <c r="N4660" i="1"/>
  <c r="O1184" i="1" l="1"/>
  <c r="N1184" i="1"/>
  <c r="O2530" i="1" l="1"/>
  <c r="N2530" i="1"/>
  <c r="O3057" i="1"/>
  <c r="N3057" i="1"/>
  <c r="O861" i="1"/>
  <c r="N861" i="1"/>
  <c r="O2493" i="1"/>
  <c r="N2493" i="1"/>
  <c r="O2857" i="1" l="1"/>
  <c r="N2857" i="1"/>
  <c r="O957" i="1" l="1"/>
  <c r="N957" i="1"/>
  <c r="O383" i="1" l="1"/>
  <c r="N383" i="1"/>
  <c r="O381" i="1" l="1"/>
  <c r="N381" i="1"/>
  <c r="O380" i="1"/>
  <c r="N380" i="1"/>
  <c r="O4602" i="1" l="1"/>
  <c r="N4602" i="1"/>
  <c r="O4613" i="1"/>
  <c r="N4613" i="1"/>
  <c r="O4612" i="1"/>
  <c r="N4612" i="1"/>
  <c r="O4609" i="1"/>
  <c r="N4609" i="1"/>
  <c r="O701" i="1" l="1"/>
  <c r="N701" i="1"/>
  <c r="O702" i="1"/>
  <c r="N702" i="1"/>
  <c r="O3033" i="1" l="1"/>
  <c r="N3033" i="1"/>
  <c r="O2564" i="1" l="1"/>
  <c r="N2564" i="1"/>
  <c r="O2604" i="1"/>
  <c r="N2604" i="1"/>
  <c r="O2624" i="1"/>
  <c r="N2624" i="1"/>
  <c r="O2562" i="1" l="1"/>
  <c r="N2562" i="1"/>
  <c r="O2561" i="1"/>
  <c r="N2561" i="1"/>
  <c r="O3038" i="1" l="1"/>
  <c r="N3038" i="1"/>
  <c r="O2610" i="1" l="1"/>
  <c r="N2610" i="1"/>
  <c r="O2609" i="1"/>
  <c r="N2609" i="1"/>
  <c r="O1568" i="1"/>
  <c r="N1568" i="1"/>
  <c r="G4764" i="1" l="1"/>
  <c r="G4765" i="1"/>
  <c r="O4765" i="1"/>
  <c r="N4765" i="1"/>
  <c r="O4764" i="1"/>
  <c r="N4764" i="1"/>
  <c r="O341" i="1" l="1"/>
  <c r="N341" i="1"/>
  <c r="O330" i="1" l="1"/>
  <c r="N330" i="1"/>
  <c r="O329" i="1"/>
  <c r="N329" i="1"/>
  <c r="O328" i="1"/>
  <c r="N328" i="1"/>
  <c r="O2474" i="1" l="1"/>
  <c r="N2474" i="1"/>
  <c r="O2473" i="1"/>
  <c r="N2473" i="1"/>
  <c r="O2472" i="1"/>
  <c r="N2472" i="1"/>
  <c r="O2471" i="1"/>
  <c r="N2471" i="1"/>
  <c r="O626" i="1" l="1"/>
  <c r="N626" i="1"/>
  <c r="O3185" i="1" l="1"/>
  <c r="N3185" i="1"/>
  <c r="O303" i="1" l="1"/>
  <c r="N303" i="1"/>
  <c r="O2966" i="1" l="1"/>
  <c r="N2966" i="1"/>
  <c r="O479" i="1" l="1"/>
  <c r="N479" i="1"/>
  <c r="O478" i="1"/>
  <c r="N478" i="1"/>
  <c r="O477" i="1"/>
  <c r="N477" i="1"/>
  <c r="O693" i="1" l="1"/>
  <c r="N693" i="1"/>
  <c r="O692" i="1"/>
  <c r="N692" i="1"/>
  <c r="O2869" i="1"/>
  <c r="N2869" i="1"/>
  <c r="O2905" i="1"/>
  <c r="N2905" i="1"/>
  <c r="O2486" i="1"/>
  <c r="N2486" i="1"/>
  <c r="O867" i="1"/>
  <c r="N867" i="1"/>
  <c r="O866" i="1"/>
  <c r="N866" i="1"/>
  <c r="O865" i="1"/>
  <c r="N865" i="1"/>
  <c r="O893" i="1"/>
  <c r="N893" i="1"/>
  <c r="O916" i="1"/>
  <c r="N916" i="1"/>
  <c r="O603" i="1"/>
  <c r="N603" i="1"/>
  <c r="O2529" i="1"/>
  <c r="N2529" i="1"/>
  <c r="O1333" i="1" l="1"/>
  <c r="N1333" i="1"/>
  <c r="O1332" i="1"/>
  <c r="N1332" i="1"/>
  <c r="O933" i="1" l="1"/>
  <c r="N933" i="1"/>
  <c r="O257" i="1" l="1"/>
  <c r="N257" i="1"/>
  <c r="G257" i="1"/>
  <c r="O2904" i="1"/>
  <c r="N2904" i="1"/>
  <c r="O2903" i="1"/>
  <c r="N2903" i="1"/>
  <c r="O2598" i="1" l="1"/>
  <c r="N2598" i="1"/>
  <c r="O4702" i="1" l="1"/>
  <c r="N4702" i="1"/>
  <c r="O4701" i="1"/>
  <c r="N4701" i="1"/>
  <c r="O4700" i="1"/>
  <c r="N4700" i="1"/>
  <c r="O4699" i="1"/>
  <c r="N4699" i="1"/>
  <c r="O4698" i="1"/>
  <c r="N4698" i="1"/>
  <c r="O4697" i="1"/>
  <c r="N4697" i="1"/>
  <c r="O3184" i="1"/>
  <c r="N3184" i="1"/>
  <c r="O3183" i="1"/>
  <c r="N3183" i="1"/>
  <c r="O535" i="1"/>
  <c r="O536" i="1"/>
  <c r="N535" i="1"/>
  <c r="N536" i="1"/>
  <c r="O534" i="1"/>
  <c r="N534" i="1"/>
  <c r="O2659" i="1" l="1"/>
  <c r="N2659" i="1"/>
  <c r="G4709" i="1" l="1"/>
  <c r="G4710" i="1"/>
  <c r="O4125" i="1" l="1"/>
  <c r="N4125" i="1"/>
  <c r="O3979" i="1"/>
  <c r="N3979" i="1"/>
  <c r="O2263" i="1" l="1"/>
  <c r="N2263" i="1"/>
  <c r="O2262" i="1"/>
  <c r="N2262" i="1"/>
  <c r="O2681" i="1" l="1"/>
  <c r="N2681" i="1"/>
  <c r="O3428" i="1" l="1"/>
  <c r="N3428" i="1"/>
  <c r="O3427" i="1"/>
  <c r="N3427" i="1"/>
  <c r="O3424" i="1"/>
  <c r="N3424" i="1"/>
  <c r="O3276" i="1"/>
  <c r="N3276" i="1"/>
  <c r="O3275" i="1"/>
  <c r="N3275" i="1"/>
  <c r="O3274" i="1"/>
  <c r="N3274" i="1"/>
  <c r="O3272" i="1"/>
  <c r="N3272" i="1"/>
  <c r="O3271" i="1"/>
  <c r="N3271" i="1"/>
  <c r="O3270" i="1"/>
  <c r="N3270" i="1"/>
  <c r="O3269" i="1"/>
  <c r="N3269" i="1"/>
  <c r="O3268" i="1"/>
  <c r="N3268" i="1"/>
  <c r="O3266" i="1"/>
  <c r="N3266" i="1"/>
  <c r="O3265" i="1"/>
  <c r="N3265" i="1"/>
  <c r="O3264" i="1"/>
  <c r="N3264" i="1"/>
  <c r="O3263" i="1"/>
  <c r="N3263" i="1"/>
  <c r="O3262" i="1"/>
  <c r="N3262" i="1"/>
  <c r="O3260" i="1"/>
  <c r="N3260" i="1"/>
  <c r="O3259" i="1"/>
  <c r="N3259" i="1"/>
  <c r="O3258" i="1"/>
  <c r="N3258" i="1"/>
  <c r="O3257" i="1"/>
  <c r="N3257" i="1"/>
  <c r="O3256" i="1"/>
  <c r="N3256" i="1"/>
  <c r="O3255" i="1"/>
  <c r="N3255" i="1"/>
  <c r="O3254" i="1"/>
  <c r="N3254" i="1"/>
  <c r="O3253" i="1"/>
  <c r="N3253" i="1"/>
  <c r="O3252" i="1"/>
  <c r="N3252" i="1"/>
  <c r="O3250" i="1"/>
  <c r="N3250" i="1"/>
  <c r="O3249" i="1"/>
  <c r="N3249" i="1"/>
  <c r="O3248" i="1"/>
  <c r="N3248" i="1"/>
  <c r="O3247" i="1"/>
  <c r="N3247" i="1"/>
  <c r="O3246" i="1"/>
  <c r="N3246" i="1"/>
  <c r="O3245" i="1"/>
  <c r="N3245" i="1"/>
  <c r="O3244" i="1"/>
  <c r="N3244" i="1"/>
  <c r="O3243" i="1"/>
  <c r="N3243" i="1"/>
  <c r="O717" i="1" l="1"/>
  <c r="N717" i="1"/>
  <c r="O720" i="1"/>
  <c r="N720" i="1"/>
  <c r="O1418" i="1"/>
  <c r="N1418" i="1"/>
  <c r="O1417" i="1"/>
  <c r="N1417" i="1"/>
  <c r="O256" i="1" l="1"/>
  <c r="N256" i="1"/>
  <c r="G256" i="1"/>
  <c r="O302" i="1"/>
  <c r="N302" i="1"/>
  <c r="O299" i="1"/>
  <c r="N299" i="1"/>
  <c r="O906" i="1" l="1"/>
  <c r="N906" i="1"/>
  <c r="O825" i="1"/>
  <c r="N825" i="1"/>
  <c r="O4658" i="1"/>
  <c r="N4658" i="1"/>
  <c r="O2597" i="1" l="1"/>
  <c r="N2597" i="1"/>
  <c r="O2596" i="1"/>
  <c r="N2596" i="1"/>
  <c r="O2595" i="1"/>
  <c r="N2595" i="1"/>
  <c r="O2594" i="1"/>
  <c r="N2594" i="1"/>
  <c r="O3994" i="1" l="1"/>
  <c r="N3994" i="1"/>
  <c r="O3991" i="1"/>
  <c r="N3991" i="1"/>
  <c r="O3990" i="1"/>
  <c r="N3990" i="1"/>
  <c r="O3989" i="1"/>
  <c r="N3989" i="1"/>
  <c r="O3988" i="1"/>
  <c r="N3988" i="1"/>
  <c r="O3987" i="1"/>
  <c r="N3987" i="1"/>
  <c r="G4708" i="1" l="1"/>
  <c r="O625" i="1" l="1"/>
  <c r="N625" i="1"/>
  <c r="O4463" i="1" l="1"/>
  <c r="N4463" i="1"/>
  <c r="O606" i="1" l="1"/>
  <c r="N606" i="1"/>
  <c r="O2345" i="1" l="1"/>
  <c r="N2345" i="1"/>
  <c r="O301" i="1" l="1"/>
  <c r="N301" i="1"/>
  <c r="O4466" i="1" l="1"/>
  <c r="N4466" i="1"/>
  <c r="O4467" i="1"/>
  <c r="N4467" i="1"/>
  <c r="O4468" i="1"/>
  <c r="N4468" i="1"/>
  <c r="O2965" i="1"/>
  <c r="N2965" i="1"/>
  <c r="O2964" i="1"/>
  <c r="N2964" i="1"/>
  <c r="O2963" i="1"/>
  <c r="N2963" i="1"/>
  <c r="O378" i="1"/>
  <c r="N378" i="1"/>
  <c r="O377" i="1"/>
  <c r="N377" i="1"/>
  <c r="O900" i="1" l="1"/>
  <c r="N900" i="1"/>
  <c r="O3986" i="1" l="1"/>
  <c r="N3986" i="1"/>
  <c r="O3477" i="1" l="1"/>
  <c r="N3477" i="1"/>
  <c r="O4483" i="1" l="1"/>
  <c r="N4483" i="1"/>
  <c r="G95" i="1"/>
  <c r="O94" i="1"/>
  <c r="O95" i="1"/>
  <c r="N94" i="1"/>
  <c r="N95" i="1"/>
  <c r="G94" i="1"/>
  <c r="O2308" i="1" l="1"/>
  <c r="N2308" i="1"/>
  <c r="O2277" i="1"/>
  <c r="N2277" i="1"/>
  <c r="O2280" i="1"/>
  <c r="N2280" i="1"/>
  <c r="O2279" i="1"/>
  <c r="N2279" i="1"/>
  <c r="O2283" i="1"/>
  <c r="N2283" i="1"/>
  <c r="O2431" i="1" l="1"/>
  <c r="N2431" i="1"/>
  <c r="O571" i="1" l="1"/>
  <c r="N571" i="1"/>
  <c r="O2324" i="1" l="1"/>
  <c r="N2324" i="1"/>
  <c r="O3041" i="1" l="1"/>
  <c r="N3041" i="1"/>
  <c r="G3041" i="1"/>
  <c r="O3985" i="1" l="1"/>
  <c r="N3985" i="1"/>
  <c r="O3984" i="1"/>
  <c r="N3984" i="1"/>
  <c r="O3981" i="1"/>
  <c r="N3981" i="1"/>
  <c r="O2382" i="1" l="1"/>
  <c r="N2382" i="1"/>
  <c r="O2669" i="1" l="1"/>
  <c r="N2669" i="1"/>
  <c r="O2668" i="1"/>
  <c r="N2668" i="1"/>
  <c r="O2879" i="1" l="1"/>
  <c r="N2879" i="1"/>
  <c r="O3982" i="1" l="1"/>
  <c r="N3982" i="1"/>
  <c r="O3980" i="1"/>
  <c r="N3980" i="1"/>
  <c r="O3978" i="1"/>
  <c r="N3978" i="1"/>
  <c r="O240" i="1" l="1"/>
  <c r="N240" i="1"/>
  <c r="G240" i="1"/>
  <c r="O3028" i="1" l="1"/>
  <c r="N3028" i="1"/>
  <c r="G3028" i="1"/>
  <c r="O642" i="1" l="1"/>
  <c r="N642" i="1"/>
  <c r="O641" i="1"/>
  <c r="N641" i="1"/>
  <c r="O1757" i="1" l="1"/>
  <c r="N1757" i="1"/>
  <c r="O1622" i="1"/>
  <c r="N1622" i="1"/>
  <c r="O1643" i="1"/>
  <c r="N1643" i="1"/>
  <c r="N684" i="1" l="1"/>
  <c r="O684" i="1"/>
  <c r="O2489" i="1" l="1"/>
  <c r="N2489" i="1"/>
  <c r="O2488" i="1"/>
  <c r="N2488" i="1"/>
  <c r="O909" i="1" l="1"/>
  <c r="N909" i="1"/>
  <c r="O905" i="1"/>
  <c r="N905" i="1"/>
  <c r="O892" i="1"/>
  <c r="N892" i="1"/>
  <c r="O2930" i="1" l="1"/>
  <c r="N2930" i="1"/>
  <c r="O2932" i="1"/>
  <c r="N2932" i="1"/>
  <c r="O2931" i="1"/>
  <c r="N2931" i="1"/>
  <c r="O2928" i="1"/>
  <c r="N2928" i="1"/>
  <c r="O2929" i="1"/>
  <c r="N2929" i="1"/>
  <c r="O2921" i="1"/>
  <c r="N2921" i="1"/>
  <c r="O2920" i="1"/>
  <c r="N2920" i="1"/>
  <c r="O2917" i="1" l="1"/>
  <c r="N2917" i="1"/>
  <c r="O2915" i="1"/>
  <c r="N2915" i="1"/>
  <c r="O2913" i="1"/>
  <c r="N2913" i="1"/>
  <c r="O2912" i="1"/>
  <c r="N2912" i="1"/>
  <c r="O741" i="1" l="1"/>
  <c r="N741" i="1"/>
  <c r="O902" i="1" l="1"/>
  <c r="N902" i="1"/>
  <c r="O3904" i="1" l="1"/>
  <c r="N3904" i="1"/>
  <c r="O3811" i="1"/>
  <c r="N3811" i="1"/>
  <c r="O3774" i="1"/>
  <c r="N3774" i="1"/>
  <c r="O3669" i="1"/>
  <c r="N3669" i="1"/>
  <c r="O3668" i="1"/>
  <c r="N3668" i="1"/>
  <c r="O3827" i="1" l="1"/>
  <c r="N3827" i="1"/>
  <c r="O4027" i="1"/>
  <c r="N4027" i="1"/>
  <c r="O4026" i="1"/>
  <c r="N4026" i="1"/>
  <c r="O4080" i="1"/>
  <c r="N4080" i="1"/>
  <c r="O3532" i="1"/>
  <c r="N3532" i="1"/>
  <c r="O3584" i="1"/>
  <c r="N3584" i="1"/>
  <c r="O3583" i="1"/>
  <c r="N3583" i="1"/>
  <c r="O1247" i="1" l="1"/>
  <c r="N1247" i="1"/>
  <c r="O1254" i="1"/>
  <c r="N1254" i="1"/>
  <c r="O1246" i="1"/>
  <c r="N1246" i="1"/>
  <c r="O1245" i="1"/>
  <c r="N1245" i="1"/>
  <c r="O1244" i="1"/>
  <c r="N1244" i="1"/>
  <c r="O1243" i="1"/>
  <c r="N1243" i="1"/>
  <c r="O1242" i="1"/>
  <c r="N1242" i="1"/>
  <c r="G4718" i="1"/>
  <c r="G4719" i="1"/>
  <c r="G4720" i="1"/>
  <c r="G4721" i="1"/>
  <c r="G4722" i="1"/>
  <c r="O4722" i="1"/>
  <c r="N4722" i="1"/>
  <c r="O4721" i="1"/>
  <c r="N4721" i="1"/>
  <c r="O4720" i="1"/>
  <c r="N4720" i="1"/>
  <c r="O4719" i="1"/>
  <c r="N4719" i="1"/>
  <c r="O4718" i="1"/>
  <c r="N4718" i="1"/>
  <c r="O711" i="1" l="1"/>
  <c r="N711" i="1"/>
  <c r="O604" i="1" l="1"/>
  <c r="O605" i="1"/>
  <c r="N604" i="1"/>
  <c r="N605" i="1"/>
  <c r="O839" i="1"/>
  <c r="N839" i="1"/>
  <c r="O3077" i="1" l="1"/>
  <c r="N3077" i="1"/>
  <c r="G166" i="1"/>
  <c r="G167" i="1"/>
  <c r="O4693" i="1" l="1"/>
  <c r="N4693" i="1"/>
  <c r="O2531" i="1" l="1"/>
  <c r="N2531" i="1"/>
  <c r="O2527" i="1"/>
  <c r="N2527" i="1"/>
  <c r="O2526" i="1"/>
  <c r="N2526" i="1"/>
  <c r="O2528" i="1"/>
  <c r="N2528" i="1"/>
  <c r="O3092" i="1" l="1"/>
  <c r="N3092" i="1"/>
  <c r="O3091" i="1"/>
  <c r="N3091" i="1"/>
  <c r="O3090" i="1"/>
  <c r="N3090" i="1"/>
  <c r="O3089" i="1"/>
  <c r="N3089" i="1"/>
  <c r="O3088" i="1"/>
  <c r="N3088" i="1"/>
  <c r="O742" i="1"/>
  <c r="N742" i="1"/>
  <c r="O1329" i="1" l="1"/>
  <c r="N1329" i="1"/>
  <c r="O1327" i="1"/>
  <c r="O1328" i="1"/>
  <c r="N1327" i="1"/>
  <c r="N1328" i="1"/>
  <c r="O2196" i="1" l="1"/>
  <c r="N2196" i="1"/>
  <c r="O2195" i="1"/>
  <c r="N2195" i="1"/>
  <c r="O2194" i="1"/>
  <c r="N2194" i="1"/>
  <c r="O2229" i="1"/>
  <c r="N2229" i="1"/>
  <c r="O1798" i="1"/>
  <c r="N1798" i="1"/>
  <c r="O1906" i="1"/>
  <c r="N1906" i="1"/>
  <c r="O1905" i="1"/>
  <c r="N1905" i="1"/>
  <c r="O1904" i="1"/>
  <c r="N1904" i="1"/>
  <c r="O2120" i="1"/>
  <c r="N2120" i="1"/>
  <c r="O2126" i="1"/>
  <c r="N2126" i="1"/>
  <c r="O3999" i="1" l="1"/>
  <c r="N3999" i="1"/>
  <c r="O247" i="1" l="1"/>
  <c r="N247" i="1"/>
  <c r="G247" i="1"/>
  <c r="O2199" i="1" l="1"/>
  <c r="N2199" i="1"/>
  <c r="O2119" i="1" l="1"/>
  <c r="N2119" i="1"/>
  <c r="O1791" i="1" l="1"/>
  <c r="N1791" i="1"/>
  <c r="O1925" i="1"/>
  <c r="N1925" i="1"/>
  <c r="O4694" i="1" l="1"/>
  <c r="N4694" i="1"/>
  <c r="O1325" i="1" l="1"/>
  <c r="N1325" i="1"/>
  <c r="O1326" i="1"/>
  <c r="N1326" i="1"/>
  <c r="O4692" i="1" l="1"/>
  <c r="N4692" i="1"/>
  <c r="O2515" i="1"/>
  <c r="N2515" i="1"/>
  <c r="O2514" i="1"/>
  <c r="N2514" i="1"/>
  <c r="O4585" i="1" l="1"/>
  <c r="N4585" i="1"/>
  <c r="O1525" i="1" l="1"/>
  <c r="N1525" i="1"/>
  <c r="O1524" i="1"/>
  <c r="N1524" i="1"/>
  <c r="O1523" i="1"/>
  <c r="N1523" i="1"/>
  <c r="O1427" i="1"/>
  <c r="N1427" i="1"/>
  <c r="O4657" i="1" l="1"/>
  <c r="N4657" i="1"/>
  <c r="O4649" i="1"/>
  <c r="N4649" i="1"/>
  <c r="O4644" i="1"/>
  <c r="N4644" i="1"/>
  <c r="O1330" i="1" l="1"/>
  <c r="N1330" i="1"/>
  <c r="O400" i="1" l="1"/>
  <c r="N400" i="1"/>
  <c r="G4714" i="1" l="1"/>
  <c r="G4715" i="1"/>
  <c r="G4716" i="1"/>
  <c r="G4717" i="1"/>
  <c r="O4600" i="1" l="1"/>
  <c r="N4600" i="1"/>
  <c r="O457" i="1" l="1"/>
  <c r="N457" i="1"/>
  <c r="O4726" i="1" l="1"/>
  <c r="O4727" i="1"/>
  <c r="O4728" i="1"/>
  <c r="O4729" i="1"/>
  <c r="O4730" i="1"/>
  <c r="O4731" i="1"/>
  <c r="O4732" i="1"/>
  <c r="O4737" i="1"/>
  <c r="O4759" i="1"/>
  <c r="O4760" i="1"/>
  <c r="O4761" i="1"/>
  <c r="O4708" i="1"/>
  <c r="N4726" i="1"/>
  <c r="N4727" i="1"/>
  <c r="N4728" i="1"/>
  <c r="N4729" i="1"/>
  <c r="N4730" i="1"/>
  <c r="N4731" i="1"/>
  <c r="N4732" i="1"/>
  <c r="N4737" i="1"/>
  <c r="N4759" i="1"/>
  <c r="N4760" i="1"/>
  <c r="N4761" i="1"/>
  <c r="N4708" i="1"/>
  <c r="O1150" i="1" l="1"/>
  <c r="N1150" i="1"/>
  <c r="O1149" i="1"/>
  <c r="N1149" i="1"/>
  <c r="O1143" i="1"/>
  <c r="N1143" i="1"/>
  <c r="O1142" i="1"/>
  <c r="N1142" i="1"/>
  <c r="O1641" i="1"/>
  <c r="N1641" i="1"/>
  <c r="O2555" i="1"/>
  <c r="N2555" i="1"/>
  <c r="O1145" i="1" l="1"/>
  <c r="N1145" i="1"/>
  <c r="O1146" i="1"/>
  <c r="N1146" i="1"/>
  <c r="O1147" i="1"/>
  <c r="N1147" i="1"/>
  <c r="O1148" i="1"/>
  <c r="N1148" i="1"/>
  <c r="O1144" i="1"/>
  <c r="N1144" i="1"/>
  <c r="O1645" i="1"/>
  <c r="N1645" i="1"/>
  <c r="O1740" i="1"/>
  <c r="N1740" i="1"/>
  <c r="O1692" i="1"/>
  <c r="N1692" i="1"/>
  <c r="N4246" i="1" l="1"/>
  <c r="N4137" i="1"/>
  <c r="O3471" i="1"/>
  <c r="O3472" i="1"/>
  <c r="O3473" i="1"/>
  <c r="O3474" i="1"/>
  <c r="O3475" i="1"/>
  <c r="O3476" i="1"/>
  <c r="O3478" i="1"/>
  <c r="N3471" i="1"/>
  <c r="N3472" i="1"/>
  <c r="N3473" i="1"/>
  <c r="N3474" i="1"/>
  <c r="N3475" i="1"/>
  <c r="N3476" i="1"/>
  <c r="N3478" i="1"/>
  <c r="O2438" i="1" l="1"/>
  <c r="N2438" i="1"/>
  <c r="O2436" i="1"/>
  <c r="N2436" i="1"/>
  <c r="O2435" i="1"/>
  <c r="N2435" i="1"/>
  <c r="O2398" i="1"/>
  <c r="O2399" i="1"/>
  <c r="N2398" i="1"/>
  <c r="N2399" i="1"/>
  <c r="O1458" i="1" l="1"/>
  <c r="N1458" i="1"/>
  <c r="O1431" i="1"/>
  <c r="N1431" i="1"/>
  <c r="O2599" i="1" l="1"/>
  <c r="O2600" i="1"/>
  <c r="O2601" i="1"/>
  <c r="O2602" i="1"/>
  <c r="O2603" i="1"/>
  <c r="N2599" i="1"/>
  <c r="N2600" i="1"/>
  <c r="N2601" i="1"/>
  <c r="N2602" i="1"/>
  <c r="N2603" i="1"/>
  <c r="O1299" i="1" l="1"/>
  <c r="N1299" i="1"/>
  <c r="O1303" i="1"/>
  <c r="N1303" i="1"/>
  <c r="O1298" i="1"/>
  <c r="N1298" i="1"/>
  <c r="O1297" i="1"/>
  <c r="N1297" i="1"/>
  <c r="O1294" i="1"/>
  <c r="N1294" i="1"/>
  <c r="O1288" i="1"/>
  <c r="N1288" i="1"/>
  <c r="O1278" i="1"/>
  <c r="N1278" i="1"/>
  <c r="O1285" i="1"/>
  <c r="N1285" i="1"/>
  <c r="O1284" i="1"/>
  <c r="N1284" i="1"/>
  <c r="O1281" i="1"/>
  <c r="N1281" i="1"/>
  <c r="O1279" i="1"/>
  <c r="N1279" i="1"/>
  <c r="O33" i="1" l="1"/>
  <c r="N33" i="1"/>
  <c r="O3209" i="1"/>
  <c r="N3209" i="1"/>
  <c r="O3208" i="1"/>
  <c r="N3208" i="1"/>
  <c r="O633" i="1"/>
  <c r="N633" i="1"/>
  <c r="O3346" i="1" l="1"/>
  <c r="N3346" i="1"/>
  <c r="O2710" i="1" l="1"/>
  <c r="N2710" i="1"/>
  <c r="O2667" i="1" l="1"/>
  <c r="N2667" i="1"/>
  <c r="O1566" i="1"/>
  <c r="N1566" i="1"/>
  <c r="O645" i="1" l="1"/>
  <c r="O646" i="1"/>
  <c r="N645" i="1"/>
  <c r="N646" i="1"/>
  <c r="O670" i="1"/>
  <c r="N670" i="1"/>
  <c r="O669" i="1"/>
  <c r="N669" i="1"/>
  <c r="O3153" i="1" l="1"/>
  <c r="N3153" i="1"/>
  <c r="G89" i="1" l="1"/>
  <c r="G90" i="1"/>
  <c r="G91" i="1"/>
  <c r="G92" i="1"/>
  <c r="O4157" i="1" l="1"/>
  <c r="N4157" i="1"/>
  <c r="O4156" i="1"/>
  <c r="N4156" i="1"/>
  <c r="O4155" i="1"/>
  <c r="N4155" i="1"/>
  <c r="O4154" i="1"/>
  <c r="N4154" i="1"/>
  <c r="O4153" i="1"/>
  <c r="N4153" i="1"/>
  <c r="O4152" i="1" l="1"/>
  <c r="N4152" i="1"/>
  <c r="O4151" i="1"/>
  <c r="N4151" i="1"/>
  <c r="O4150" i="1"/>
  <c r="N4150" i="1"/>
  <c r="O4149" i="1"/>
  <c r="N4149" i="1"/>
  <c r="O4148" i="1"/>
  <c r="N4148" i="1"/>
  <c r="O4147" i="1"/>
  <c r="N4147" i="1"/>
  <c r="O4146" i="1"/>
  <c r="N4146" i="1"/>
  <c r="O4145" i="1"/>
  <c r="N4145" i="1"/>
  <c r="O4144" i="1"/>
  <c r="N4144" i="1"/>
  <c r="O3705" i="1"/>
  <c r="N3705" i="1"/>
  <c r="O3501" i="1"/>
  <c r="N3501" i="1"/>
  <c r="O3539" i="1"/>
  <c r="N3539" i="1"/>
  <c r="O3533" i="1"/>
  <c r="N3533" i="1"/>
  <c r="O3313" i="1"/>
  <c r="N3313" i="1"/>
  <c r="O3407" i="1"/>
  <c r="N3407" i="1"/>
  <c r="O3361" i="1"/>
  <c r="N3361" i="1"/>
  <c r="O3360" i="1"/>
  <c r="N3360" i="1"/>
  <c r="O3750" i="1"/>
  <c r="N3750" i="1"/>
  <c r="O3907" i="1"/>
  <c r="N3907" i="1"/>
  <c r="O3906" i="1"/>
  <c r="N3906" i="1"/>
  <c r="O3620" i="1"/>
  <c r="N3620" i="1"/>
  <c r="O736" i="1" l="1"/>
  <c r="N736" i="1"/>
  <c r="O735" i="1"/>
  <c r="N735" i="1"/>
  <c r="O3175" i="1"/>
  <c r="N3175" i="1"/>
  <c r="O3174" i="1"/>
  <c r="N3174" i="1"/>
  <c r="O504" i="1" l="1"/>
  <c r="N504" i="1"/>
  <c r="O4659" i="1"/>
  <c r="N4659" i="1"/>
  <c r="O2559" i="1" l="1"/>
  <c r="N2559" i="1"/>
  <c r="O3500" i="1" l="1"/>
  <c r="N3500" i="1"/>
  <c r="O3998" i="1" l="1"/>
  <c r="N3998" i="1"/>
  <c r="O1141" i="1" l="1"/>
  <c r="N1141" i="1"/>
  <c r="O1187" i="1"/>
  <c r="N1187" i="1"/>
  <c r="O1020" i="1"/>
  <c r="N1020" i="1"/>
  <c r="O1108" i="1"/>
  <c r="N1108" i="1"/>
  <c r="O931" i="1" l="1"/>
  <c r="N931" i="1"/>
  <c r="O930" i="1"/>
  <c r="N930" i="1"/>
  <c r="O2532" i="1"/>
  <c r="N2532" i="1"/>
  <c r="O3217" i="1" l="1"/>
  <c r="N3217" i="1"/>
  <c r="O406" i="1" l="1"/>
  <c r="N406" i="1"/>
  <c r="O901" i="1" l="1"/>
  <c r="N901" i="1"/>
  <c r="O896" i="1"/>
  <c r="N896" i="1"/>
  <c r="O938" i="1" l="1"/>
  <c r="N938" i="1"/>
  <c r="O937" i="1"/>
  <c r="N937" i="1"/>
  <c r="O936" i="1"/>
  <c r="N936" i="1"/>
  <c r="O4573" i="1" l="1"/>
  <c r="N4573" i="1"/>
  <c r="O4572" i="1"/>
  <c r="N4572" i="1"/>
  <c r="O204" i="1" l="1"/>
  <c r="N204" i="1"/>
  <c r="G204" i="1"/>
  <c r="O141" i="1"/>
  <c r="N141" i="1"/>
  <c r="G141" i="1"/>
  <c r="O120" i="1"/>
  <c r="N120" i="1"/>
  <c r="G120" i="1"/>
  <c r="O4695" i="1" l="1"/>
  <c r="N4695" i="1"/>
  <c r="O2552" i="1" l="1"/>
  <c r="N2552" i="1"/>
  <c r="O2580" i="1"/>
  <c r="N2580" i="1"/>
  <c r="O2579" i="1"/>
  <c r="N2579" i="1"/>
  <c r="O4656" i="1" l="1"/>
  <c r="N4656" i="1"/>
  <c r="O4655" i="1"/>
  <c r="N4655" i="1"/>
  <c r="O4652" i="1"/>
  <c r="N4652" i="1"/>
  <c r="O540" i="1" l="1"/>
  <c r="N540" i="1"/>
  <c r="O4670" i="1"/>
  <c r="N4670" i="1"/>
  <c r="O4669" i="1"/>
  <c r="N4669" i="1"/>
  <c r="O375" i="1" l="1"/>
  <c r="N375" i="1"/>
  <c r="O237" i="1" l="1"/>
  <c r="N237" i="1"/>
  <c r="G237" i="1"/>
  <c r="O236" i="1"/>
  <c r="N236" i="1"/>
  <c r="G236" i="1"/>
  <c r="O124" i="1"/>
  <c r="N124" i="1"/>
  <c r="G124" i="1"/>
  <c r="O123" i="1"/>
  <c r="N123" i="1"/>
  <c r="G123" i="1"/>
  <c r="O122" i="1"/>
  <c r="N122" i="1"/>
  <c r="G122" i="1"/>
  <c r="O121" i="1"/>
  <c r="N121" i="1"/>
  <c r="G121" i="1"/>
  <c r="O3200" i="1" l="1"/>
  <c r="N3200" i="1"/>
  <c r="O3199" i="1"/>
  <c r="N3199" i="1"/>
  <c r="O884" i="1"/>
  <c r="N884" i="1"/>
  <c r="O4690" i="1" l="1"/>
  <c r="N4690" i="1"/>
  <c r="O3149" i="1"/>
  <c r="N3149" i="1"/>
  <c r="O602" i="1" l="1"/>
  <c r="N602" i="1"/>
  <c r="O394" i="1" l="1"/>
  <c r="N394" i="1"/>
  <c r="O3062" i="1"/>
  <c r="N3062" i="1"/>
  <c r="O238" i="1"/>
  <c r="N238" i="1"/>
  <c r="G238" i="1"/>
  <c r="O208" i="1"/>
  <c r="N208" i="1"/>
  <c r="G208" i="1"/>
  <c r="O207" i="1"/>
  <c r="N207" i="1"/>
  <c r="G207" i="1"/>
  <c r="O206" i="1"/>
  <c r="N206" i="1"/>
  <c r="G206" i="1"/>
  <c r="O205" i="1"/>
  <c r="N205" i="1"/>
  <c r="G205" i="1"/>
  <c r="O145" i="1"/>
  <c r="N145" i="1"/>
  <c r="G145" i="1"/>
  <c r="O144" i="1"/>
  <c r="N144" i="1"/>
  <c r="G144" i="1"/>
  <c r="O143" i="1"/>
  <c r="N143" i="1"/>
  <c r="G143" i="1"/>
  <c r="O142" i="1"/>
  <c r="N142" i="1"/>
  <c r="G142" i="1"/>
  <c r="O3509" i="1" l="1"/>
  <c r="N3509" i="1"/>
  <c r="O4275" i="1" l="1"/>
  <c r="N4275" i="1"/>
  <c r="O4276" i="1"/>
  <c r="N4276" i="1"/>
  <c r="O4274" i="1"/>
  <c r="N4274" i="1"/>
  <c r="O4273" i="1"/>
  <c r="N4273" i="1"/>
  <c r="O4272" i="1"/>
  <c r="N4272" i="1"/>
  <c r="O4365" i="1"/>
  <c r="N4365" i="1"/>
  <c r="O4130" i="1"/>
  <c r="N4130" i="1"/>
  <c r="O4127" i="1"/>
  <c r="N4127" i="1"/>
  <c r="O4131" i="1"/>
  <c r="N4131" i="1"/>
  <c r="O3730" i="1"/>
  <c r="N3730" i="1"/>
  <c r="O3502" i="1"/>
  <c r="N3502" i="1"/>
  <c r="O3497" i="1"/>
  <c r="N3497" i="1"/>
  <c r="O3769" i="1"/>
  <c r="N3769" i="1"/>
  <c r="O3768" i="1"/>
  <c r="N3768" i="1"/>
  <c r="O3411" i="1"/>
  <c r="N3411" i="1"/>
  <c r="O3646" i="1"/>
  <c r="N3646" i="1"/>
  <c r="O4118" i="1"/>
  <c r="N4118" i="1"/>
  <c r="O4119" i="1"/>
  <c r="N4119" i="1"/>
  <c r="O3464" i="1" l="1"/>
  <c r="N3464" i="1"/>
  <c r="O4233" i="1"/>
  <c r="N4233" i="1"/>
  <c r="O3610" i="1"/>
  <c r="N3610" i="1"/>
  <c r="O4077" i="1"/>
  <c r="N4077" i="1"/>
  <c r="O4085" i="1"/>
  <c r="N4085" i="1"/>
  <c r="O4073" i="1"/>
  <c r="N4073" i="1"/>
  <c r="O4072" i="1"/>
  <c r="N4072" i="1"/>
  <c r="O4382" i="1" l="1"/>
  <c r="N4382" i="1"/>
  <c r="O4380" i="1"/>
  <c r="N4380" i="1"/>
  <c r="O4070" i="1" l="1"/>
  <c r="N4070" i="1"/>
  <c r="O2652" i="1"/>
  <c r="N2652" i="1"/>
  <c r="O2651" i="1" l="1"/>
  <c r="N2651" i="1"/>
  <c r="O2647" i="1"/>
  <c r="N2647" i="1"/>
  <c r="O4674" i="1" l="1"/>
  <c r="N4674" i="1"/>
  <c r="O4650" i="1"/>
  <c r="N4650" i="1"/>
  <c r="N2623" i="1" l="1"/>
  <c r="N209" i="1"/>
  <c r="N210" i="1"/>
  <c r="O4071" i="1" l="1"/>
  <c r="N4071" i="1"/>
  <c r="O2554" i="1" l="1"/>
  <c r="N2554" i="1"/>
  <c r="O2583" i="1"/>
  <c r="N2583" i="1"/>
  <c r="O2584" i="1"/>
  <c r="N2584" i="1"/>
  <c r="O586" i="1" l="1"/>
  <c r="N586" i="1"/>
  <c r="O585" i="1"/>
  <c r="N585" i="1"/>
  <c r="O584" i="1"/>
  <c r="N584" i="1"/>
  <c r="O583" i="1"/>
  <c r="N583" i="1"/>
  <c r="O2260" i="1" l="1"/>
  <c r="N2260" i="1"/>
  <c r="O2258" i="1"/>
  <c r="N2258" i="1"/>
  <c r="O31" i="1" l="1"/>
  <c r="N31" i="1"/>
  <c r="O4123" i="1" l="1"/>
  <c r="N4123" i="1"/>
  <c r="O4122" i="1" l="1"/>
  <c r="N4122" i="1"/>
  <c r="O800" i="1" l="1"/>
  <c r="N800" i="1"/>
  <c r="O4696" i="1" l="1"/>
  <c r="N4696" i="1"/>
  <c r="O2586" i="1"/>
  <c r="N2586" i="1"/>
  <c r="O4120" i="1"/>
  <c r="N4120" i="1"/>
  <c r="O2585" i="1" l="1"/>
  <c r="N2585" i="1"/>
  <c r="O2432" i="1" l="1"/>
  <c r="N2432" i="1"/>
  <c r="O2403" i="1"/>
  <c r="N2403" i="1"/>
  <c r="O2357" i="1"/>
  <c r="N2357" i="1"/>
  <c r="O2314" i="1"/>
  <c r="N2314" i="1"/>
  <c r="O2321" i="1"/>
  <c r="N2321" i="1"/>
  <c r="O695" i="1" l="1"/>
  <c r="O696" i="1"/>
  <c r="O699" i="1"/>
  <c r="O703" i="1"/>
  <c r="N695" i="1"/>
  <c r="N696" i="1"/>
  <c r="N699" i="1"/>
  <c r="N703" i="1"/>
  <c r="O2327" i="1" l="1"/>
  <c r="N2327" i="1"/>
  <c r="O2363" i="1"/>
  <c r="N2363" i="1"/>
  <c r="O2274" i="1"/>
  <c r="N2274" i="1"/>
  <c r="O2525" i="1" l="1"/>
  <c r="N2525" i="1"/>
  <c r="O876" i="1" l="1"/>
  <c r="N876" i="1"/>
  <c r="O3414" i="1" l="1"/>
  <c r="N3414" i="1"/>
  <c r="O3418" i="1" l="1"/>
  <c r="N3418" i="1"/>
  <c r="O3419" i="1" l="1"/>
  <c r="N3419" i="1"/>
  <c r="O3417" i="1"/>
  <c r="N3417" i="1"/>
  <c r="O3416" i="1"/>
  <c r="N3416" i="1"/>
  <c r="O3415" i="1" l="1"/>
  <c r="N3415" i="1"/>
  <c r="O2379" i="1" l="1"/>
  <c r="N2379" i="1"/>
  <c r="O2369" i="1"/>
  <c r="N2369" i="1"/>
  <c r="O768" i="1" l="1"/>
  <c r="N768" i="1"/>
  <c r="O1689" i="1"/>
  <c r="N1689" i="1"/>
  <c r="O3655" i="1" l="1"/>
  <c r="N3655" i="1"/>
  <c r="O2256" i="1"/>
  <c r="N2256" i="1"/>
  <c r="O2253" i="1"/>
  <c r="N2253" i="1"/>
  <c r="O2250" i="1"/>
  <c r="N2250" i="1"/>
  <c r="O2261" i="1"/>
  <c r="N2261" i="1"/>
  <c r="O2259" i="1"/>
  <c r="N2259" i="1"/>
  <c r="O3080" i="1"/>
  <c r="N3080" i="1"/>
  <c r="O119" i="1"/>
  <c r="N119" i="1"/>
  <c r="G119" i="1"/>
  <c r="O4682" i="1" l="1"/>
  <c r="N4682" i="1"/>
  <c r="O4681" i="1"/>
  <c r="N4681" i="1"/>
  <c r="O4680" i="1"/>
  <c r="N4680" i="1"/>
  <c r="O4679" i="1"/>
  <c r="N4679" i="1"/>
  <c r="O4678" i="1"/>
  <c r="N4678" i="1"/>
  <c r="O4677" i="1" l="1"/>
  <c r="N4677" i="1"/>
  <c r="O4676" i="1"/>
  <c r="N4676" i="1"/>
  <c r="O4675" i="1"/>
  <c r="N4675" i="1"/>
  <c r="O4651" i="1" l="1"/>
  <c r="N4651" i="1"/>
  <c r="O4648" i="1"/>
  <c r="N4648" i="1"/>
  <c r="O4646" i="1"/>
  <c r="N4646" i="1"/>
  <c r="O4645" i="1"/>
  <c r="N4645" i="1"/>
  <c r="O4643" i="1"/>
  <c r="N4643" i="1"/>
  <c r="O522" i="1" l="1"/>
  <c r="N522" i="1"/>
  <c r="O2607" i="1"/>
  <c r="N2607" i="1"/>
  <c r="O2568" i="1" l="1"/>
  <c r="N2568" i="1"/>
  <c r="O2566" i="1"/>
  <c r="N2566" i="1"/>
  <c r="O173" i="1" l="1"/>
  <c r="O174" i="1"/>
  <c r="N173" i="1"/>
  <c r="N174" i="1"/>
  <c r="O2330" i="1" l="1"/>
  <c r="N2330" i="1"/>
  <c r="O2374" i="1"/>
  <c r="N2374" i="1"/>
  <c r="O2296" i="1"/>
  <c r="O2297" i="1"/>
  <c r="O2298" i="1"/>
  <c r="O2299" i="1"/>
  <c r="O2300" i="1"/>
  <c r="O2301" i="1"/>
  <c r="N2296" i="1"/>
  <c r="N2297" i="1"/>
  <c r="N2298" i="1"/>
  <c r="N2299" i="1"/>
  <c r="N2300" i="1"/>
  <c r="N2301" i="1"/>
  <c r="O2293" i="1"/>
  <c r="O2294" i="1"/>
  <c r="N2293" i="1"/>
  <c r="N2294" i="1"/>
  <c r="O2322" i="1" l="1"/>
  <c r="N2322" i="1"/>
  <c r="O2358" i="1" l="1"/>
  <c r="N2358" i="1"/>
  <c r="O2396" i="1"/>
  <c r="N2396" i="1"/>
  <c r="O2397" i="1"/>
  <c r="N2397" i="1"/>
  <c r="O2434" i="1"/>
  <c r="N2434" i="1"/>
  <c r="O2430" i="1"/>
  <c r="N2430" i="1"/>
  <c r="O2425" i="1"/>
  <c r="N2425" i="1"/>
  <c r="O2388" i="1"/>
  <c r="N2388" i="1"/>
  <c r="O2384" i="1"/>
  <c r="N2384" i="1"/>
  <c r="O2360" i="1"/>
  <c r="N2360" i="1"/>
  <c r="O2348" i="1"/>
  <c r="N2348" i="1"/>
  <c r="O2340" i="1"/>
  <c r="N2340" i="1"/>
  <c r="O2329" i="1"/>
  <c r="N2329" i="1"/>
  <c r="O2315" i="1"/>
  <c r="N2315" i="1"/>
  <c r="O2312" i="1"/>
  <c r="N2312" i="1"/>
  <c r="O2242" i="1" l="1"/>
  <c r="O2243" i="1"/>
  <c r="O2244" i="1"/>
  <c r="O2245" i="1"/>
  <c r="O2246" i="1"/>
  <c r="O2247" i="1"/>
  <c r="O2248" i="1"/>
  <c r="O2249" i="1"/>
  <c r="O2251" i="1"/>
  <c r="O2252" i="1"/>
  <c r="O2254" i="1"/>
  <c r="O2255" i="1"/>
  <c r="O2257" i="1"/>
  <c r="O2268" i="1"/>
  <c r="O2269" i="1"/>
  <c r="O2270" i="1"/>
  <c r="N2242" i="1"/>
  <c r="N2243" i="1"/>
  <c r="N2244" i="1"/>
  <c r="N2245" i="1"/>
  <c r="N2246" i="1"/>
  <c r="N2247" i="1"/>
  <c r="N2248" i="1"/>
  <c r="N2249" i="1"/>
  <c r="N2251" i="1"/>
  <c r="N2252" i="1"/>
  <c r="N2254" i="1"/>
  <c r="N2255" i="1"/>
  <c r="N2257" i="1"/>
  <c r="N2268" i="1"/>
  <c r="N2269" i="1"/>
  <c r="N2270" i="1"/>
  <c r="O2375" i="1"/>
  <c r="O2377" i="1"/>
  <c r="N2375" i="1"/>
  <c r="N2377" i="1"/>
  <c r="O2291" i="1"/>
  <c r="N2291" i="1"/>
  <c r="O2114" i="1" l="1"/>
  <c r="N2114" i="1"/>
  <c r="O2113" i="1"/>
  <c r="N2113" i="1"/>
  <c r="O2112" i="1"/>
  <c r="N2112" i="1"/>
  <c r="O2111" i="1"/>
  <c r="N2111" i="1"/>
  <c r="O2110" i="1"/>
  <c r="N2110" i="1"/>
  <c r="O2109" i="1"/>
  <c r="N2109" i="1"/>
  <c r="O2108" i="1"/>
  <c r="N2108" i="1"/>
  <c r="O2107" i="1"/>
  <c r="N2107" i="1"/>
  <c r="O2106" i="1"/>
  <c r="N2106" i="1"/>
  <c r="O2105" i="1"/>
  <c r="N2105" i="1"/>
  <c r="O2104" i="1"/>
  <c r="N2104" i="1"/>
  <c r="O2103" i="1"/>
  <c r="N2103" i="1"/>
  <c r="O2102" i="1"/>
  <c r="N2102" i="1"/>
  <c r="O2101" i="1"/>
  <c r="N2101" i="1"/>
  <c r="O2100" i="1"/>
  <c r="N2100" i="1"/>
  <c r="O2099" i="1"/>
  <c r="N2099" i="1"/>
  <c r="O2098" i="1"/>
  <c r="N2098" i="1"/>
  <c r="O2097" i="1"/>
  <c r="N2097" i="1"/>
  <c r="O2096" i="1"/>
  <c r="N2096" i="1"/>
  <c r="O2095" i="1"/>
  <c r="N2095" i="1"/>
  <c r="O2094" i="1"/>
  <c r="N2094" i="1"/>
  <c r="O2093" i="1"/>
  <c r="N2093" i="1"/>
  <c r="O2092" i="1"/>
  <c r="N2092" i="1"/>
  <c r="O2091" i="1"/>
  <c r="N2091" i="1"/>
  <c r="O2090" i="1"/>
  <c r="N2090" i="1"/>
  <c r="O2089" i="1"/>
  <c r="N2089" i="1"/>
  <c r="O2088" i="1"/>
  <c r="N2088" i="1"/>
  <c r="O2087" i="1"/>
  <c r="N2087" i="1"/>
  <c r="N2117" i="1"/>
  <c r="O2117" i="1"/>
  <c r="N2118" i="1"/>
  <c r="O2118" i="1"/>
  <c r="O2086" i="1"/>
  <c r="N2086" i="1"/>
  <c r="O2085" i="1"/>
  <c r="N2085" i="1"/>
  <c r="O2084" i="1"/>
  <c r="N2084" i="1"/>
  <c r="O2083" i="1"/>
  <c r="N2083" i="1"/>
  <c r="O2082" i="1"/>
  <c r="N2082" i="1"/>
  <c r="O2081" i="1"/>
  <c r="N2081" i="1"/>
  <c r="O2080" i="1"/>
  <c r="N2080" i="1"/>
  <c r="O2079" i="1"/>
  <c r="N2079" i="1"/>
  <c r="O2078" i="1"/>
  <c r="N2078" i="1"/>
  <c r="O2077" i="1"/>
  <c r="N2077" i="1"/>
  <c r="O2076" i="1"/>
  <c r="N2076" i="1"/>
  <c r="O2075" i="1"/>
  <c r="N2075" i="1"/>
  <c r="O2074" i="1"/>
  <c r="N2074" i="1"/>
  <c r="O2073" i="1"/>
  <c r="N2073" i="1"/>
  <c r="O2072" i="1"/>
  <c r="N2072" i="1"/>
  <c r="O2071" i="1"/>
  <c r="N2071" i="1"/>
  <c r="O2070" i="1"/>
  <c r="N2070" i="1"/>
  <c r="O2069" i="1"/>
  <c r="N2069" i="1"/>
  <c r="O2068" i="1"/>
  <c r="N2068" i="1"/>
  <c r="O2067" i="1"/>
  <c r="N2067" i="1"/>
  <c r="O2066" i="1"/>
  <c r="N2066" i="1"/>
  <c r="O2065" i="1"/>
  <c r="N2065" i="1"/>
  <c r="O2064" i="1"/>
  <c r="N2064" i="1"/>
  <c r="O2063" i="1"/>
  <c r="N2063" i="1"/>
  <c r="O2062" i="1"/>
  <c r="N2062" i="1"/>
  <c r="O2061" i="1"/>
  <c r="N2061" i="1"/>
  <c r="O2060" i="1"/>
  <c r="N2060" i="1"/>
  <c r="O2059" i="1"/>
  <c r="N2059" i="1"/>
  <c r="O2058" i="1"/>
  <c r="N2058" i="1"/>
  <c r="O2057" i="1"/>
  <c r="N2057" i="1"/>
  <c r="O2056" i="1"/>
  <c r="N2056" i="1"/>
  <c r="O2055" i="1"/>
  <c r="N2055" i="1"/>
  <c r="O2054" i="1"/>
  <c r="N2054" i="1"/>
  <c r="O2053" i="1"/>
  <c r="N2053" i="1"/>
  <c r="O2052" i="1"/>
  <c r="N2052" i="1"/>
  <c r="O2051" i="1"/>
  <c r="N2051" i="1"/>
  <c r="O2050" i="1"/>
  <c r="N2050" i="1"/>
  <c r="O2049" i="1"/>
  <c r="N2049" i="1"/>
  <c r="O2048" i="1"/>
  <c r="N2048" i="1"/>
  <c r="O2047" i="1"/>
  <c r="N2047" i="1"/>
  <c r="O2046" i="1"/>
  <c r="N2046" i="1"/>
  <c r="O2045" i="1"/>
  <c r="N2045" i="1"/>
  <c r="O2044" i="1"/>
  <c r="N2044" i="1"/>
  <c r="O2043" i="1"/>
  <c r="N2043" i="1"/>
  <c r="O2042" i="1"/>
  <c r="N2042" i="1"/>
  <c r="O2041" i="1"/>
  <c r="N2041" i="1"/>
  <c r="O2040" i="1"/>
  <c r="N2040" i="1"/>
  <c r="O2039" i="1"/>
  <c r="N2039" i="1"/>
  <c r="O2184" i="1"/>
  <c r="N2184" i="1"/>
  <c r="O2183" i="1"/>
  <c r="N2183" i="1"/>
  <c r="O2182" i="1"/>
  <c r="N2182" i="1"/>
  <c r="O2181" i="1"/>
  <c r="N2181" i="1"/>
  <c r="O2180" i="1"/>
  <c r="N2180" i="1"/>
  <c r="O2179" i="1"/>
  <c r="N2179" i="1"/>
  <c r="O2178" i="1"/>
  <c r="N2178" i="1"/>
  <c r="O2177" i="1"/>
  <c r="N2177" i="1"/>
  <c r="O2176" i="1"/>
  <c r="N2176" i="1"/>
  <c r="O2175" i="1"/>
  <c r="N2175" i="1"/>
  <c r="O2174" i="1"/>
  <c r="N2174" i="1"/>
  <c r="O2173" i="1"/>
  <c r="N2173" i="1"/>
  <c r="O2172" i="1"/>
  <c r="N2172" i="1"/>
  <c r="O2171" i="1"/>
  <c r="N2171" i="1"/>
  <c r="O2170" i="1"/>
  <c r="N2170" i="1"/>
  <c r="O2169" i="1"/>
  <c r="N2169" i="1"/>
  <c r="O2168" i="1"/>
  <c r="N2168" i="1"/>
  <c r="O2167" i="1"/>
  <c r="N2167" i="1"/>
  <c r="O2166" i="1"/>
  <c r="N2166" i="1"/>
  <c r="O2165" i="1"/>
  <c r="N2165" i="1"/>
  <c r="O2164" i="1"/>
  <c r="N2164" i="1"/>
  <c r="O2163" i="1"/>
  <c r="N2163" i="1"/>
  <c r="O2162" i="1"/>
  <c r="N2162" i="1"/>
  <c r="O2161" i="1"/>
  <c r="N2161" i="1"/>
  <c r="O2160" i="1"/>
  <c r="N2160" i="1"/>
  <c r="O2159" i="1"/>
  <c r="N2159" i="1"/>
  <c r="O2158" i="1"/>
  <c r="N2158" i="1"/>
  <c r="O2157" i="1"/>
  <c r="N2157" i="1"/>
  <c r="O2156" i="1"/>
  <c r="N2156" i="1"/>
  <c r="O2155" i="1"/>
  <c r="N2155" i="1"/>
  <c r="O2154" i="1"/>
  <c r="N2154" i="1"/>
  <c r="O2153" i="1"/>
  <c r="N2153" i="1"/>
  <c r="O2152" i="1"/>
  <c r="N2152" i="1"/>
  <c r="O2151" i="1"/>
  <c r="N2151" i="1"/>
  <c r="O2150" i="1"/>
  <c r="N2150" i="1"/>
  <c r="O2149" i="1"/>
  <c r="N2149" i="1"/>
  <c r="O2148" i="1"/>
  <c r="N2148" i="1"/>
  <c r="O2147" i="1"/>
  <c r="N2147" i="1"/>
  <c r="O2146" i="1"/>
  <c r="N2146" i="1"/>
  <c r="O2145" i="1"/>
  <c r="N2145" i="1"/>
  <c r="O2144" i="1"/>
  <c r="N2144" i="1"/>
  <c r="O2035" i="1"/>
  <c r="N2035" i="1"/>
  <c r="O2034" i="1"/>
  <c r="N2034" i="1"/>
  <c r="O2033" i="1"/>
  <c r="N2033" i="1"/>
  <c r="O2032" i="1"/>
  <c r="N2032" i="1"/>
  <c r="O2031" i="1"/>
  <c r="N2031" i="1"/>
  <c r="O2030" i="1"/>
  <c r="N2030" i="1"/>
  <c r="O2029" i="1"/>
  <c r="N2029" i="1"/>
  <c r="O2028" i="1"/>
  <c r="N2028" i="1"/>
  <c r="O2027" i="1"/>
  <c r="N2027" i="1"/>
  <c r="O2026" i="1"/>
  <c r="N2026" i="1"/>
  <c r="O2025" i="1"/>
  <c r="N2025" i="1"/>
  <c r="O2024" i="1"/>
  <c r="N2024" i="1"/>
  <c r="O2023" i="1"/>
  <c r="N2023" i="1"/>
  <c r="O2022" i="1"/>
  <c r="N2022" i="1"/>
  <c r="O2021" i="1"/>
  <c r="N2021" i="1"/>
  <c r="O2020" i="1"/>
  <c r="N2020" i="1"/>
  <c r="O2019" i="1"/>
  <c r="N2019" i="1"/>
  <c r="O2018" i="1"/>
  <c r="N2018" i="1"/>
  <c r="O2017" i="1"/>
  <c r="N2017" i="1"/>
  <c r="O2016" i="1"/>
  <c r="N2016" i="1"/>
  <c r="O2015" i="1"/>
  <c r="N2015" i="1"/>
  <c r="O2014" i="1"/>
  <c r="N2014" i="1"/>
  <c r="O2013" i="1"/>
  <c r="N2013" i="1"/>
  <c r="O2012" i="1"/>
  <c r="N2012" i="1"/>
  <c r="O2011" i="1"/>
  <c r="N2011" i="1"/>
  <c r="O2010" i="1"/>
  <c r="N2010" i="1"/>
  <c r="O2009" i="1"/>
  <c r="N2009" i="1"/>
  <c r="O2008" i="1"/>
  <c r="N2008" i="1"/>
  <c r="O2007" i="1"/>
  <c r="N2007" i="1"/>
  <c r="O2006" i="1"/>
  <c r="N2006" i="1"/>
  <c r="O2005" i="1"/>
  <c r="N2005" i="1"/>
  <c r="O2004" i="1"/>
  <c r="N2004" i="1"/>
  <c r="O2001" i="1"/>
  <c r="N2001" i="1"/>
  <c r="O2000" i="1"/>
  <c r="N2000" i="1"/>
  <c r="O1999" i="1"/>
  <c r="N1999" i="1"/>
  <c r="O1998" i="1"/>
  <c r="N1998" i="1"/>
  <c r="O1997" i="1"/>
  <c r="N1997" i="1"/>
  <c r="O1996" i="1"/>
  <c r="N1996" i="1"/>
  <c r="O1995" i="1"/>
  <c r="N1995" i="1"/>
  <c r="O1994" i="1"/>
  <c r="N1994" i="1"/>
  <c r="O1993" i="1"/>
  <c r="N1993" i="1"/>
  <c r="O1992" i="1"/>
  <c r="N1992" i="1"/>
  <c r="O1991" i="1"/>
  <c r="N1991" i="1"/>
  <c r="O1990" i="1"/>
  <c r="N1990" i="1"/>
  <c r="O1989" i="1"/>
  <c r="N1989" i="1"/>
  <c r="O1988" i="1"/>
  <c r="N1988" i="1"/>
  <c r="O1987" i="1"/>
  <c r="N1987" i="1"/>
  <c r="O1986" i="1"/>
  <c r="N1986" i="1"/>
  <c r="O1985" i="1"/>
  <c r="N1985" i="1"/>
  <c r="O1984" i="1"/>
  <c r="N1984" i="1"/>
  <c r="O1983" i="1"/>
  <c r="N1983" i="1"/>
  <c r="O1982" i="1"/>
  <c r="N1982" i="1"/>
  <c r="O1981" i="1"/>
  <c r="N1981" i="1"/>
  <c r="O1980" i="1"/>
  <c r="N1980" i="1"/>
  <c r="O1979" i="1"/>
  <c r="N1979" i="1"/>
  <c r="O1978" i="1"/>
  <c r="N1978" i="1"/>
  <c r="O1977" i="1"/>
  <c r="N1977" i="1"/>
  <c r="O1976" i="1"/>
  <c r="N1976" i="1"/>
  <c r="O1975" i="1"/>
  <c r="N1975" i="1"/>
  <c r="O1974" i="1"/>
  <c r="N1974" i="1"/>
  <c r="O1973" i="1"/>
  <c r="N1973" i="1"/>
  <c r="O1972" i="1"/>
  <c r="N1972" i="1"/>
  <c r="O1971" i="1"/>
  <c r="N1971" i="1"/>
  <c r="O1970" i="1"/>
  <c r="N1970" i="1"/>
  <c r="O1969" i="1"/>
  <c r="N1969" i="1"/>
  <c r="O1968" i="1"/>
  <c r="N1968" i="1"/>
  <c r="O1967" i="1"/>
  <c r="N1967" i="1"/>
  <c r="O1966" i="1"/>
  <c r="N1966" i="1"/>
  <c r="O1965" i="1"/>
  <c r="N1965" i="1"/>
  <c r="O1964" i="1"/>
  <c r="N1964" i="1"/>
  <c r="O1963" i="1"/>
  <c r="N1963" i="1"/>
  <c r="O1962" i="1"/>
  <c r="N1962" i="1"/>
  <c r="O1961" i="1"/>
  <c r="N1961" i="1"/>
  <c r="O1960" i="1"/>
  <c r="N1960" i="1"/>
  <c r="O1959" i="1"/>
  <c r="N1959" i="1"/>
  <c r="O1958" i="1"/>
  <c r="N1958" i="1"/>
  <c r="O1957" i="1"/>
  <c r="N1957" i="1"/>
  <c r="O1956" i="1"/>
  <c r="N1956" i="1"/>
  <c r="O1955" i="1"/>
  <c r="N1955" i="1"/>
  <c r="O1952" i="1"/>
  <c r="N1952" i="1"/>
  <c r="O1951" i="1"/>
  <c r="N1951" i="1"/>
  <c r="O1950" i="1"/>
  <c r="N1950" i="1"/>
  <c r="O1949" i="1"/>
  <c r="N1949" i="1"/>
  <c r="O1948" i="1"/>
  <c r="N1948" i="1"/>
  <c r="O1947" i="1"/>
  <c r="N1947" i="1"/>
  <c r="O1946" i="1"/>
  <c r="N1946" i="1"/>
  <c r="O1945" i="1"/>
  <c r="N1945" i="1"/>
  <c r="O1944" i="1"/>
  <c r="N1944" i="1"/>
  <c r="O1943" i="1"/>
  <c r="N1943" i="1"/>
  <c r="O1942" i="1"/>
  <c r="N1942" i="1"/>
  <c r="O1897" i="1"/>
  <c r="N1897" i="1"/>
  <c r="O1896" i="1"/>
  <c r="O1895" i="1"/>
  <c r="N1895" i="1"/>
  <c r="O1894" i="1"/>
  <c r="N1894" i="1"/>
  <c r="O1893" i="1"/>
  <c r="N1893" i="1"/>
  <c r="O1892" i="1"/>
  <c r="N1892" i="1"/>
  <c r="O1891" i="1"/>
  <c r="N1891" i="1"/>
  <c r="O1890" i="1"/>
  <c r="N1890" i="1"/>
  <c r="O1889" i="1"/>
  <c r="N1889" i="1"/>
  <c r="O1888" i="1"/>
  <c r="N1888" i="1"/>
  <c r="O1887" i="1"/>
  <c r="N1887" i="1"/>
  <c r="O1886" i="1"/>
  <c r="N1886" i="1"/>
  <c r="O1885" i="1"/>
  <c r="N1885" i="1"/>
  <c r="O1884" i="1"/>
  <c r="N1884" i="1"/>
  <c r="O1883" i="1"/>
  <c r="N1883" i="1"/>
  <c r="O1882" i="1"/>
  <c r="N1882" i="1"/>
  <c r="O1881" i="1"/>
  <c r="N1881" i="1"/>
  <c r="O1880" i="1"/>
  <c r="N1880" i="1"/>
  <c r="O1879" i="1"/>
  <c r="N1879" i="1"/>
  <c r="O1878" i="1"/>
  <c r="N1878" i="1"/>
  <c r="O1814" i="1" l="1"/>
  <c r="O1815" i="1"/>
  <c r="O1816" i="1"/>
  <c r="O1817" i="1"/>
  <c r="O1818" i="1"/>
  <c r="O1819" i="1"/>
  <c r="O1820" i="1"/>
  <c r="O1821" i="1"/>
  <c r="O1822" i="1"/>
  <c r="O1823" i="1"/>
  <c r="O1824" i="1"/>
  <c r="O1825" i="1"/>
  <c r="O1826" i="1"/>
  <c r="O1827" i="1"/>
  <c r="O1828" i="1"/>
  <c r="O1829" i="1"/>
  <c r="O1830" i="1"/>
  <c r="O1831" i="1"/>
  <c r="O1832" i="1"/>
  <c r="O1833" i="1"/>
  <c r="O1834" i="1"/>
  <c r="O1835" i="1"/>
  <c r="O1836" i="1"/>
  <c r="O1837" i="1"/>
  <c r="O1838" i="1"/>
  <c r="O1839" i="1"/>
  <c r="O1840" i="1"/>
  <c r="O1841" i="1"/>
  <c r="O1842" i="1"/>
  <c r="O1843" i="1"/>
  <c r="O1844" i="1"/>
  <c r="O1845" i="1"/>
  <c r="O1846" i="1"/>
  <c r="O1847" i="1"/>
  <c r="O1848" i="1"/>
  <c r="O1849" i="1"/>
  <c r="O1850" i="1"/>
  <c r="O1851" i="1"/>
  <c r="O1852" i="1"/>
  <c r="O1853" i="1"/>
  <c r="O1854" i="1"/>
  <c r="O1855" i="1"/>
  <c r="O1856" i="1"/>
  <c r="O1857" i="1"/>
  <c r="O1858" i="1"/>
  <c r="O1859" i="1"/>
  <c r="O1860" i="1"/>
  <c r="O1861" i="1"/>
  <c r="O1862" i="1"/>
  <c r="O1863" i="1"/>
  <c r="O1864" i="1"/>
  <c r="O1865" i="1"/>
  <c r="O1866" i="1"/>
  <c r="O1867" i="1"/>
  <c r="O1868" i="1"/>
  <c r="O1869" i="1"/>
  <c r="O1870" i="1"/>
  <c r="O1871" i="1"/>
  <c r="O1872" i="1"/>
  <c r="O1873" i="1"/>
  <c r="O1874" i="1"/>
  <c r="N1814" i="1"/>
  <c r="N1815" i="1"/>
  <c r="N1816" i="1"/>
  <c r="N1817" i="1"/>
  <c r="N1818" i="1"/>
  <c r="N1819" i="1"/>
  <c r="N1820" i="1"/>
  <c r="N1821" i="1"/>
  <c r="N1822" i="1"/>
  <c r="N1823" i="1"/>
  <c r="N1824" i="1"/>
  <c r="N1825" i="1"/>
  <c r="N1826" i="1"/>
  <c r="N1827" i="1"/>
  <c r="N1828" i="1"/>
  <c r="N1829" i="1"/>
  <c r="N1830" i="1"/>
  <c r="N1831" i="1"/>
  <c r="N1832" i="1"/>
  <c r="N1833" i="1"/>
  <c r="N1834" i="1"/>
  <c r="N1835" i="1"/>
  <c r="N1836" i="1"/>
  <c r="N1837" i="1"/>
  <c r="N1838" i="1"/>
  <c r="N1839" i="1"/>
  <c r="N1840" i="1"/>
  <c r="N1841" i="1"/>
  <c r="N1842" i="1"/>
  <c r="N1843" i="1"/>
  <c r="N1844" i="1"/>
  <c r="N1845" i="1"/>
  <c r="N1846" i="1"/>
  <c r="N1847" i="1"/>
  <c r="N1848" i="1"/>
  <c r="N1849" i="1"/>
  <c r="N1850" i="1"/>
  <c r="N1851" i="1"/>
  <c r="N1852" i="1"/>
  <c r="N1853" i="1"/>
  <c r="N1854" i="1"/>
  <c r="N1855" i="1"/>
  <c r="N1856" i="1"/>
  <c r="N1857" i="1"/>
  <c r="N1858" i="1"/>
  <c r="N1859" i="1"/>
  <c r="N1860" i="1"/>
  <c r="N1861" i="1"/>
  <c r="N1862" i="1"/>
  <c r="N1863" i="1"/>
  <c r="N1864" i="1"/>
  <c r="N1865" i="1"/>
  <c r="N1866" i="1"/>
  <c r="N1867" i="1"/>
  <c r="N1868" i="1"/>
  <c r="N1869" i="1"/>
  <c r="N1870" i="1"/>
  <c r="N1871" i="1"/>
  <c r="N1872" i="1"/>
  <c r="N1873" i="1"/>
  <c r="N1874" i="1"/>
  <c r="O1809" i="1"/>
  <c r="O1810" i="1"/>
  <c r="O1811" i="1"/>
  <c r="O1812" i="1"/>
  <c r="O1813" i="1"/>
  <c r="N1809" i="1"/>
  <c r="N1810" i="1"/>
  <c r="N1811" i="1"/>
  <c r="N1812" i="1"/>
  <c r="N1813" i="1"/>
  <c r="O4079" i="1" l="1"/>
  <c r="O4082" i="1"/>
  <c r="O4083" i="1"/>
  <c r="O4094" i="1"/>
  <c r="O4095" i="1"/>
  <c r="O4096" i="1"/>
  <c r="O4097" i="1"/>
  <c r="O4098" i="1"/>
  <c r="O4099" i="1"/>
  <c r="O4100" i="1"/>
  <c r="O4101" i="1"/>
  <c r="O4102" i="1"/>
  <c r="O4103" i="1"/>
  <c r="O4104" i="1"/>
  <c r="O4105" i="1"/>
  <c r="O4107" i="1"/>
  <c r="O4111" i="1"/>
  <c r="O4112" i="1"/>
  <c r="O4115" i="1"/>
  <c r="N4079" i="1"/>
  <c r="N4082" i="1"/>
  <c r="N4083" i="1"/>
  <c r="N4094" i="1"/>
  <c r="N4095" i="1"/>
  <c r="N4096" i="1"/>
  <c r="N4097" i="1"/>
  <c r="N4098" i="1"/>
  <c r="N4099" i="1"/>
  <c r="N4100" i="1"/>
  <c r="N4101" i="1"/>
  <c r="N4102" i="1"/>
  <c r="N4103" i="1"/>
  <c r="N4104" i="1"/>
  <c r="N4105" i="1"/>
  <c r="N4107" i="1"/>
  <c r="N4111" i="1"/>
  <c r="N4112" i="1"/>
  <c r="N4115" i="1"/>
  <c r="O3180" i="1" l="1"/>
  <c r="N3180" i="1"/>
  <c r="O235" i="1" l="1"/>
  <c r="N235" i="1"/>
  <c r="G235" i="1"/>
  <c r="O203" i="1"/>
  <c r="N203" i="1"/>
  <c r="G203" i="1"/>
  <c r="O24" i="1" l="1"/>
  <c r="N24" i="1"/>
  <c r="O2456" i="1"/>
  <c r="N2456" i="1"/>
  <c r="O2455" i="1"/>
  <c r="N2455" i="1"/>
  <c r="O2404" i="1" l="1"/>
  <c r="N2404" i="1"/>
  <c r="O459" i="1" l="1"/>
  <c r="N459" i="1"/>
  <c r="O2712" i="1" l="1"/>
  <c r="N2712" i="1"/>
  <c r="O874" i="1"/>
  <c r="N874" i="1"/>
  <c r="O868" i="1"/>
  <c r="N868" i="1"/>
  <c r="O856" i="1"/>
  <c r="N856" i="1"/>
  <c r="O725" i="1" l="1"/>
  <c r="N725" i="1"/>
  <c r="O1660" i="1" l="1"/>
  <c r="N1660" i="1"/>
  <c r="O3031" i="1" l="1"/>
  <c r="N3031" i="1"/>
  <c r="G3031" i="1"/>
  <c r="O3075" i="1"/>
  <c r="N3075" i="1"/>
  <c r="O2505" i="1" l="1"/>
  <c r="O2506" i="1"/>
  <c r="O2508" i="1"/>
  <c r="N2505" i="1"/>
  <c r="N2506" i="1"/>
  <c r="O3030" i="1" l="1"/>
  <c r="N3030" i="1"/>
  <c r="G3030" i="1"/>
  <c r="O3032" i="1" l="1"/>
  <c r="N3032" i="1"/>
  <c r="G3032" i="1"/>
  <c r="O3008" i="1"/>
  <c r="N3008" i="1"/>
  <c r="O3007" i="1"/>
  <c r="N3007" i="1"/>
  <c r="O3006" i="1"/>
  <c r="N3006" i="1"/>
  <c r="O3005" i="1"/>
  <c r="N3005" i="1"/>
  <c r="O555" i="1"/>
  <c r="N555" i="1"/>
  <c r="O554" i="1"/>
  <c r="N554" i="1"/>
  <c r="O39" i="1" l="1"/>
  <c r="N39" i="1"/>
  <c r="O3318" i="1" l="1"/>
  <c r="N3318" i="1"/>
  <c r="O3341" i="1"/>
  <c r="N3341" i="1"/>
  <c r="O3326" i="1"/>
  <c r="N3326" i="1"/>
  <c r="O3325" i="1"/>
  <c r="N3325" i="1"/>
  <c r="O3324" i="1"/>
  <c r="N3324" i="1"/>
  <c r="O3323" i="1"/>
  <c r="N3323" i="1"/>
  <c r="O3343" i="1"/>
  <c r="N3343" i="1"/>
  <c r="O3342" i="1"/>
  <c r="N3342" i="1"/>
  <c r="O3340" i="1" l="1"/>
  <c r="N3340" i="1"/>
  <c r="O3331" i="1"/>
  <c r="N3331" i="1"/>
  <c r="O3397" i="1"/>
  <c r="N3397" i="1"/>
  <c r="O880" i="1" l="1"/>
  <c r="N880" i="1"/>
  <c r="O879" i="1"/>
  <c r="N879" i="1"/>
  <c r="O878" i="1"/>
  <c r="N878" i="1"/>
  <c r="O1678" i="1" l="1"/>
  <c r="N1678" i="1"/>
  <c r="O2346" i="1" l="1"/>
  <c r="N2346" i="1"/>
  <c r="O40" i="1"/>
  <c r="N40" i="1"/>
  <c r="O4252" i="1"/>
  <c r="N4252" i="1"/>
  <c r="O2427" i="1" l="1"/>
  <c r="N2427" i="1"/>
  <c r="O2383" i="1"/>
  <c r="N2383" i="1"/>
  <c r="O2334" i="1" l="1"/>
  <c r="N2334" i="1"/>
  <c r="O2319" i="1"/>
  <c r="N2319" i="1"/>
  <c r="O2338" i="1"/>
  <c r="N2338" i="1"/>
  <c r="O2326" i="1"/>
  <c r="N2326" i="1"/>
  <c r="O2553" i="1" l="1"/>
  <c r="N2553" i="1"/>
  <c r="O2582" i="1"/>
  <c r="N2582" i="1"/>
  <c r="O2373" i="1" l="1"/>
  <c r="N2373" i="1"/>
  <c r="O2386" i="1" l="1"/>
  <c r="N2386" i="1"/>
  <c r="O2133" i="1" l="1"/>
  <c r="N2133" i="1"/>
  <c r="O2235" i="1" l="1"/>
  <c r="N2235" i="1"/>
  <c r="O2132" i="1" l="1"/>
  <c r="N2132" i="1"/>
  <c r="O2131" i="1"/>
  <c r="N2131" i="1"/>
  <c r="O2451" i="1" l="1"/>
  <c r="N2451" i="1"/>
  <c r="O2450" i="1"/>
  <c r="N2450" i="1"/>
  <c r="O2449" i="1"/>
  <c r="N2449" i="1"/>
  <c r="O2448" i="1"/>
  <c r="N2448" i="1"/>
  <c r="O2447" i="1"/>
  <c r="N2447" i="1"/>
  <c r="O2446" i="1"/>
  <c r="N2446" i="1"/>
  <c r="O2445" i="1"/>
  <c r="N2445" i="1"/>
  <c r="O2444" i="1"/>
  <c r="N2444" i="1"/>
  <c r="O2443" i="1"/>
  <c r="N2443" i="1"/>
  <c r="O2372" i="1" l="1"/>
  <c r="N2372" i="1"/>
  <c r="O2141" i="1" l="1"/>
  <c r="N2141" i="1"/>
  <c r="O2139" i="1"/>
  <c r="N2139" i="1"/>
  <c r="O1742" i="1" l="1"/>
  <c r="N1742" i="1"/>
  <c r="O2295" i="1" l="1"/>
  <c r="N2295" i="1"/>
  <c r="O454" i="1" l="1"/>
  <c r="N454" i="1"/>
  <c r="O2356" i="1"/>
  <c r="N2356" i="1"/>
  <c r="O2413" i="1" l="1"/>
  <c r="N2413" i="1"/>
  <c r="O2412" i="1"/>
  <c r="N2412" i="1"/>
  <c r="O2337" i="1" l="1"/>
  <c r="N2337" i="1"/>
  <c r="O2140" i="1" l="1"/>
  <c r="N2140" i="1"/>
  <c r="O2124" i="1" l="1"/>
  <c r="N2124" i="1"/>
  <c r="O2125" i="1"/>
  <c r="N2125" i="1"/>
  <c r="O2193" i="1"/>
  <c r="N2193" i="1"/>
  <c r="O2197" i="1"/>
  <c r="N2197" i="1"/>
  <c r="O3403" i="1" l="1"/>
  <c r="N3403" i="1"/>
  <c r="O4001" i="1"/>
  <c r="N4001" i="1"/>
  <c r="O2230" i="1"/>
  <c r="N2230" i="1"/>
  <c r="O2228" i="1" l="1"/>
  <c r="N2228" i="1"/>
  <c r="O2359" i="1" l="1"/>
  <c r="N2359" i="1"/>
  <c r="O2487" i="1"/>
  <c r="N2487" i="1"/>
  <c r="O2429" i="1" l="1"/>
  <c r="N2429" i="1"/>
  <c r="O2364" i="1" l="1"/>
  <c r="N2364" i="1"/>
  <c r="O2234" i="1" l="1"/>
  <c r="N2234" i="1"/>
  <c r="O2276" i="1" l="1"/>
  <c r="N2276" i="1"/>
  <c r="O2289" i="1"/>
  <c r="N2289" i="1"/>
  <c r="O2273" i="1"/>
  <c r="N2273" i="1"/>
  <c r="O4546" i="1"/>
  <c r="N4546" i="1"/>
  <c r="O4545" i="1"/>
  <c r="N4545" i="1"/>
  <c r="O2424" i="1" l="1"/>
  <c r="N2424" i="1"/>
  <c r="O2290" i="1"/>
  <c r="N2290" i="1"/>
  <c r="O2365" i="1"/>
  <c r="N2365" i="1"/>
  <c r="O2366" i="1"/>
  <c r="N2366" i="1"/>
  <c r="O2362" i="1"/>
  <c r="N2362" i="1"/>
  <c r="O2361" i="1"/>
  <c r="N2361" i="1"/>
  <c r="O2387" i="1"/>
  <c r="N2387" i="1"/>
  <c r="O2423" i="1"/>
  <c r="N2423" i="1"/>
  <c r="O2426" i="1"/>
  <c r="N2426" i="1"/>
  <c r="O2428" i="1" l="1"/>
  <c r="N2428" i="1"/>
  <c r="O2421" i="1" l="1"/>
  <c r="N2421" i="1"/>
  <c r="O2420" i="1"/>
  <c r="N2420" i="1"/>
  <c r="O2418" i="1"/>
  <c r="N2418" i="1"/>
  <c r="O2417" i="1"/>
  <c r="N2417" i="1"/>
  <c r="O2288" i="1"/>
  <c r="N2288" i="1"/>
  <c r="O2287" i="1"/>
  <c r="N2287" i="1"/>
  <c r="O2343" i="1"/>
  <c r="N2343" i="1"/>
  <c r="O2332" i="1"/>
  <c r="N2332" i="1"/>
  <c r="O2325" i="1"/>
  <c r="N2325" i="1"/>
  <c r="O3201" i="1" l="1"/>
  <c r="N3201" i="1"/>
  <c r="O1752" i="1" l="1"/>
  <c r="N1752" i="1"/>
  <c r="O1746" i="1"/>
  <c r="N1746" i="1"/>
  <c r="G209" i="1" l="1"/>
  <c r="G199" i="1"/>
  <c r="G200" i="1"/>
  <c r="G201" i="1"/>
  <c r="G202" i="1"/>
  <c r="G210" i="1"/>
  <c r="G212" i="1"/>
  <c r="G213" i="1"/>
  <c r="G214" i="1"/>
  <c r="O2407" i="1" l="1"/>
  <c r="N2407" i="1"/>
  <c r="O2391" i="1"/>
  <c r="N2391" i="1"/>
  <c r="O2320" i="1" l="1"/>
  <c r="N2320" i="1"/>
  <c r="O2313" i="1"/>
  <c r="N2313" i="1"/>
  <c r="O2311" i="1"/>
  <c r="N2311" i="1"/>
  <c r="O3115" i="1" l="1"/>
  <c r="N3115" i="1"/>
  <c r="N2508" i="1" l="1"/>
  <c r="O955" i="1" l="1"/>
  <c r="N955" i="1"/>
  <c r="O2640" i="1" l="1"/>
  <c r="O2641" i="1"/>
  <c r="N2640" i="1"/>
  <c r="N2641" i="1"/>
  <c r="O496" i="1"/>
  <c r="N496" i="1"/>
  <c r="O1197" i="1" l="1"/>
  <c r="N1197" i="1"/>
  <c r="O1169" i="1"/>
  <c r="N1169" i="1"/>
  <c r="O1171" i="1"/>
  <c r="N1171" i="1"/>
  <c r="O941" i="1" l="1"/>
  <c r="N941" i="1"/>
  <c r="O1749" i="1" l="1"/>
  <c r="N1749" i="1"/>
  <c r="O1785" i="1" l="1"/>
  <c r="N1785" i="1"/>
  <c r="O2123" i="1"/>
  <c r="N2123" i="1"/>
  <c r="O2122" i="1"/>
  <c r="N2122" i="1"/>
  <c r="O2121" i="1"/>
  <c r="N2121" i="1"/>
  <c r="O1936" i="1"/>
  <c r="N1936" i="1"/>
  <c r="O1935" i="1"/>
  <c r="N1935" i="1"/>
  <c r="N1938" i="1"/>
  <c r="O1938" i="1"/>
  <c r="O2225" i="1"/>
  <c r="N2225" i="1"/>
  <c r="O2224" i="1"/>
  <c r="N2224" i="1"/>
  <c r="O2220" i="1"/>
  <c r="N2220" i="1"/>
  <c r="O2200" i="1"/>
  <c r="N2200" i="1"/>
  <c r="O2205" i="1"/>
  <c r="N2205" i="1"/>
  <c r="O376" i="1" l="1"/>
  <c r="N376" i="1"/>
  <c r="O374" i="1"/>
  <c r="N374" i="1"/>
  <c r="O2628" i="1" l="1"/>
  <c r="N2628" i="1"/>
  <c r="O567" i="1"/>
  <c r="N567" i="1"/>
  <c r="O4023" i="1" l="1"/>
  <c r="N4023" i="1"/>
  <c r="O4362" i="1" l="1"/>
  <c r="N4362" i="1"/>
  <c r="O851" i="1" l="1"/>
  <c r="N851" i="1"/>
  <c r="O850" i="1"/>
  <c r="N850" i="1"/>
  <c r="O2433" i="1" l="1"/>
  <c r="N2433" i="1"/>
  <c r="O2347" i="1"/>
  <c r="N2347" i="1"/>
  <c r="O2339" i="1"/>
  <c r="N2339" i="1"/>
  <c r="O2328" i="1"/>
  <c r="N2328" i="1"/>
  <c r="O2317" i="1"/>
  <c r="N2317" i="1"/>
  <c r="O471" i="1" l="1"/>
  <c r="N471" i="1"/>
  <c r="O553" i="1" l="1"/>
  <c r="N553" i="1"/>
  <c r="O2891" i="1" l="1"/>
  <c r="N2891" i="1"/>
  <c r="O89" i="1"/>
  <c r="N89" i="1"/>
  <c r="O4547" i="1" l="1"/>
  <c r="N4547" i="1"/>
  <c r="O815" i="1" l="1"/>
  <c r="N815" i="1"/>
  <c r="O1745" i="1"/>
  <c r="N1745" i="1"/>
  <c r="O1743" i="1"/>
  <c r="N1743" i="1"/>
  <c r="O1670" i="1" l="1"/>
  <c r="N1670" i="1"/>
  <c r="O1665" i="1"/>
  <c r="N1665" i="1"/>
  <c r="O1748" i="1"/>
  <c r="N1748" i="1"/>
  <c r="O1085" i="1" l="1"/>
  <c r="N1085" i="1"/>
  <c r="O2953" i="1"/>
  <c r="N2953" i="1"/>
  <c r="O216" i="1" l="1"/>
  <c r="N216" i="1"/>
  <c r="O4364" i="1" l="1"/>
  <c r="N4364" i="1"/>
  <c r="O260" i="1" l="1"/>
  <c r="N260" i="1"/>
  <c r="O258" i="1"/>
  <c r="N258" i="1"/>
  <c r="O4217" i="1" l="1"/>
  <c r="N4217" i="1"/>
  <c r="O1093" i="1" l="1"/>
  <c r="N1093" i="1"/>
  <c r="O4668" i="1" l="1"/>
  <c r="N4668" i="1"/>
  <c r="O4667" i="1"/>
  <c r="N4667" i="1"/>
  <c r="O4666" i="1"/>
  <c r="N4666" i="1"/>
  <c r="O4665" i="1"/>
  <c r="N4665" i="1"/>
  <c r="O4664" i="1"/>
  <c r="N4664" i="1"/>
  <c r="O4663" i="1"/>
  <c r="N4663" i="1"/>
  <c r="O4662" i="1"/>
  <c r="N4662" i="1"/>
  <c r="O4661" i="1"/>
  <c r="N4661" i="1"/>
  <c r="O4671" i="1"/>
  <c r="N4671" i="1"/>
  <c r="O2894" i="1" l="1"/>
  <c r="N2894" i="1"/>
  <c r="O790" i="1" l="1"/>
  <c r="N790" i="1"/>
  <c r="O2285" i="1" l="1"/>
  <c r="N2285" i="1"/>
  <c r="O2282" i="1"/>
  <c r="N2282" i="1"/>
  <c r="O71" i="1" l="1"/>
  <c r="N71" i="1"/>
  <c r="G71" i="1"/>
  <c r="O3809" i="1" l="1"/>
  <c r="N3809" i="1"/>
  <c r="O3202" i="1" l="1"/>
  <c r="N3202" i="1"/>
  <c r="O721" i="1" l="1"/>
  <c r="N721" i="1"/>
  <c r="O733" i="1"/>
  <c r="N733" i="1"/>
  <c r="O727" i="1"/>
  <c r="N727" i="1"/>
  <c r="O726" i="1"/>
  <c r="N726" i="1"/>
  <c r="O1521" i="1" l="1"/>
  <c r="N1521" i="1"/>
  <c r="O1520" i="1"/>
  <c r="N1520" i="1"/>
  <c r="O4025" i="1" l="1"/>
  <c r="N4025" i="1"/>
  <c r="O1517" i="1" l="1"/>
  <c r="N1517" i="1"/>
  <c r="O3905" i="1" l="1"/>
  <c r="N3905" i="1"/>
  <c r="O1510" i="1" l="1"/>
  <c r="N1510" i="1"/>
  <c r="O1509" i="1"/>
  <c r="N1509" i="1"/>
  <c r="O1503" i="1" l="1"/>
  <c r="N1503" i="1"/>
  <c r="O1502" i="1"/>
  <c r="N1502" i="1"/>
  <c r="O1498" i="1"/>
  <c r="N1498" i="1"/>
  <c r="O1494" i="1"/>
  <c r="N1494" i="1"/>
  <c r="O1483" i="1"/>
  <c r="N1483" i="1"/>
  <c r="O1477" i="1"/>
  <c r="N1477" i="1"/>
  <c r="O495" i="1" l="1"/>
  <c r="N495" i="1"/>
  <c r="O1157" i="1" l="1"/>
  <c r="N1157" i="1"/>
  <c r="O1200" i="1" l="1"/>
  <c r="N1200" i="1"/>
  <c r="O1156" i="1"/>
  <c r="N1156" i="1"/>
  <c r="O1806" i="1" l="1"/>
  <c r="N1806" i="1"/>
  <c r="O1805" i="1"/>
  <c r="N1805" i="1"/>
  <c r="O1804" i="1"/>
  <c r="N1804" i="1"/>
  <c r="O1803" i="1"/>
  <c r="N1803" i="1"/>
  <c r="O1802" i="1"/>
  <c r="N1802" i="1"/>
  <c r="O1801" i="1"/>
  <c r="N1801" i="1"/>
  <c r="O1499" i="1" l="1"/>
  <c r="N1499" i="1"/>
  <c r="O3065" i="1" l="1"/>
  <c r="N3065" i="1"/>
  <c r="O4544" i="1"/>
  <c r="N4544" i="1"/>
  <c r="O1730" i="1" l="1"/>
  <c r="N1730" i="1"/>
  <c r="O4601" i="1" l="1"/>
  <c r="N4601" i="1"/>
  <c r="O1737" i="1" l="1"/>
  <c r="N1737" i="1"/>
  <c r="O91" i="1"/>
  <c r="O92" i="1"/>
  <c r="N91" i="1"/>
  <c r="N92" i="1"/>
  <c r="O81" i="1"/>
  <c r="N81" i="1"/>
  <c r="O3895" i="1" l="1"/>
  <c r="N3895" i="1"/>
  <c r="O3886" i="1"/>
  <c r="N3886" i="1"/>
  <c r="O3885" i="1"/>
  <c r="N3885" i="1"/>
  <c r="O3884" i="1"/>
  <c r="N3884" i="1"/>
  <c r="O3883" i="1"/>
  <c r="N3883" i="1"/>
  <c r="O3882" i="1"/>
  <c r="N3882" i="1"/>
  <c r="O3881" i="1"/>
  <c r="N3881" i="1"/>
  <c r="O3880" i="1"/>
  <c r="N3880" i="1"/>
  <c r="O3878" i="1"/>
  <c r="N3878" i="1"/>
  <c r="O3877" i="1"/>
  <c r="N3877" i="1"/>
  <c r="O3876" i="1"/>
  <c r="N3876" i="1"/>
  <c r="O3875" i="1"/>
  <c r="N3875" i="1"/>
  <c r="O3874" i="1"/>
  <c r="N3874" i="1"/>
  <c r="O3870" i="1"/>
  <c r="N3870" i="1"/>
  <c r="O3869" i="1"/>
  <c r="N3869" i="1"/>
  <c r="O3865" i="1"/>
  <c r="N3865" i="1"/>
  <c r="O3857" i="1"/>
  <c r="N3857" i="1"/>
  <c r="O3856" i="1"/>
  <c r="N3856" i="1"/>
  <c r="O3855" i="1"/>
  <c r="N3855" i="1"/>
  <c r="O3854" i="1"/>
  <c r="N3854" i="1"/>
  <c r="O3853" i="1"/>
  <c r="N3853" i="1"/>
  <c r="O3851" i="1"/>
  <c r="N3851" i="1"/>
  <c r="O3850" i="1"/>
  <c r="N3850" i="1"/>
  <c r="O3839" i="1"/>
  <c r="N3839" i="1"/>
  <c r="O3848" i="1"/>
  <c r="N3848" i="1"/>
  <c r="O3847" i="1"/>
  <c r="N3847" i="1"/>
  <c r="O3859" i="1"/>
  <c r="N3859" i="1"/>
  <c r="O3852" i="1"/>
  <c r="N3852" i="1"/>
  <c r="O3615" i="1" l="1"/>
  <c r="N3615" i="1"/>
  <c r="O3614" i="1"/>
  <c r="N3614" i="1"/>
  <c r="O3458" i="1" l="1"/>
  <c r="N3458" i="1"/>
  <c r="O3383" i="1"/>
  <c r="N3383" i="1"/>
  <c r="O1267" i="1" l="1"/>
  <c r="N1267" i="1"/>
  <c r="O1262" i="1"/>
  <c r="N1262" i="1"/>
  <c r="N1263" i="1"/>
  <c r="O1263" i="1"/>
  <c r="O1266" i="1"/>
  <c r="N1266" i="1"/>
  <c r="O1224" i="1" l="1"/>
  <c r="N1224" i="1"/>
  <c r="O1226" i="1"/>
  <c r="N1226" i="1"/>
  <c r="O706" i="1" l="1"/>
  <c r="N706" i="1"/>
  <c r="O1739" i="1"/>
  <c r="N1739" i="1"/>
  <c r="O1253" i="1" l="1"/>
  <c r="N1253" i="1"/>
  <c r="O1230" i="1"/>
  <c r="N1230" i="1"/>
  <c r="O1223" i="1"/>
  <c r="N1223" i="1"/>
  <c r="O1225" i="1"/>
  <c r="N1225" i="1"/>
  <c r="O1231" i="1"/>
  <c r="N1231" i="1"/>
  <c r="O2212" i="1" l="1"/>
  <c r="N2212" i="1"/>
  <c r="O2211" i="1"/>
  <c r="N2211" i="1"/>
  <c r="O2210" i="1"/>
  <c r="N2210" i="1"/>
  <c r="O3168" i="1" l="1"/>
  <c r="N3168" i="1"/>
  <c r="O3166" i="1"/>
  <c r="N3166" i="1"/>
  <c r="O1762" i="1"/>
  <c r="N1762" i="1"/>
  <c r="O474" i="1" l="1"/>
  <c r="N474" i="1"/>
  <c r="O487" i="1"/>
  <c r="N487" i="1"/>
  <c r="O4214" i="1" l="1"/>
  <c r="N4214" i="1"/>
  <c r="O4213" i="1"/>
  <c r="N4213" i="1"/>
  <c r="O4212" i="1"/>
  <c r="N4212" i="1"/>
  <c r="O4211" i="1"/>
  <c r="N4211" i="1"/>
  <c r="O4210" i="1"/>
  <c r="N4210" i="1"/>
  <c r="O4209" i="1" l="1"/>
  <c r="N4209" i="1"/>
  <c r="O4208" i="1"/>
  <c r="N4208" i="1"/>
  <c r="O4207" i="1"/>
  <c r="N4207" i="1"/>
  <c r="O779" i="1" l="1"/>
  <c r="N779" i="1"/>
  <c r="O4206" i="1" l="1"/>
  <c r="N4206" i="1"/>
  <c r="O4205" i="1"/>
  <c r="N4205" i="1"/>
  <c r="O4202" i="1"/>
  <c r="N4202" i="1"/>
  <c r="O4200" i="1" l="1"/>
  <c r="N4200" i="1"/>
  <c r="O4199" i="1"/>
  <c r="N4199" i="1"/>
  <c r="O4198" i="1"/>
  <c r="N4198" i="1"/>
  <c r="O4197" i="1" l="1"/>
  <c r="N4197" i="1"/>
  <c r="O4196" i="1"/>
  <c r="N4196" i="1"/>
  <c r="O4194" i="1"/>
  <c r="N4194" i="1"/>
  <c r="O2292" i="1"/>
  <c r="N2292" i="1"/>
  <c r="O2402" i="1"/>
  <c r="N2402" i="1"/>
  <c r="O2401" i="1"/>
  <c r="N2401" i="1"/>
  <c r="O2422" i="1"/>
  <c r="N2422" i="1"/>
  <c r="O4193" i="1" l="1"/>
  <c r="N4193" i="1"/>
  <c r="O3118" i="1" l="1"/>
  <c r="N3118" i="1"/>
  <c r="O4191" i="1" l="1"/>
  <c r="N4191" i="1"/>
  <c r="O4190" i="1"/>
  <c r="N4190" i="1"/>
  <c r="O4189" i="1"/>
  <c r="N4189" i="1"/>
  <c r="O4188" i="1" l="1"/>
  <c r="N4188" i="1"/>
  <c r="O4187" i="1" l="1"/>
  <c r="N4187" i="1"/>
  <c r="O4186" i="1" l="1"/>
  <c r="N4186" i="1"/>
  <c r="O4185" i="1"/>
  <c r="N4185" i="1"/>
  <c r="O4250" i="1" l="1"/>
  <c r="N4250" i="1"/>
  <c r="O2335" i="1"/>
  <c r="N2335" i="1"/>
  <c r="O4184" i="1" l="1"/>
  <c r="N4184" i="1"/>
  <c r="O4183" i="1"/>
  <c r="N4183" i="1"/>
  <c r="O4182" i="1" l="1"/>
  <c r="N4182" i="1"/>
  <c r="O4181" i="1" l="1"/>
  <c r="N4181" i="1"/>
  <c r="O4180" i="1"/>
  <c r="N4180" i="1"/>
  <c r="O4179" i="1" l="1"/>
  <c r="N4179" i="1"/>
  <c r="O4178" i="1" l="1"/>
  <c r="N4178" i="1"/>
  <c r="O2707" i="1" l="1"/>
  <c r="N2707" i="1"/>
  <c r="O4175" i="1" l="1"/>
  <c r="N4175" i="1"/>
  <c r="O4174" i="1"/>
  <c r="N4174" i="1"/>
  <c r="O4173" i="1"/>
  <c r="N4173" i="1"/>
  <c r="O4172" i="1"/>
  <c r="N4172" i="1"/>
  <c r="O489" i="1"/>
  <c r="N489" i="1"/>
  <c r="O4171" i="1" l="1"/>
  <c r="N4171" i="1"/>
  <c r="O4170" i="1"/>
  <c r="N4170" i="1"/>
  <c r="O4169" i="1"/>
  <c r="N4169" i="1"/>
  <c r="O600" i="1" l="1"/>
  <c r="N600" i="1"/>
  <c r="O3951" i="1" l="1"/>
  <c r="N3951" i="1"/>
  <c r="O3961" i="1"/>
  <c r="N3961" i="1"/>
  <c r="O3936" i="1" l="1"/>
  <c r="N3936" i="1"/>
  <c r="O3947" i="1" l="1"/>
  <c r="N3947" i="1"/>
  <c r="O3940" i="1"/>
  <c r="N3940" i="1"/>
  <c r="O3937" i="1" l="1"/>
  <c r="N3937" i="1"/>
  <c r="O628" i="1" l="1"/>
  <c r="N628" i="1"/>
  <c r="O627" i="1"/>
  <c r="N627" i="1"/>
  <c r="O2650" i="1"/>
  <c r="N2650" i="1"/>
  <c r="O1430" i="1" l="1"/>
  <c r="N1430" i="1"/>
  <c r="O3941" i="1" l="1"/>
  <c r="N3941" i="1"/>
  <c r="O3948" i="1"/>
  <c r="N3948" i="1"/>
  <c r="O3952" i="1" l="1"/>
  <c r="N3952" i="1"/>
  <c r="O3932" i="1" l="1"/>
  <c r="N3932" i="1"/>
  <c r="O3933" i="1"/>
  <c r="N3933" i="1"/>
  <c r="O4168" i="1" l="1"/>
  <c r="N4168" i="1"/>
  <c r="O2655" i="1" l="1"/>
  <c r="N2655" i="1"/>
  <c r="O2654" i="1"/>
  <c r="N2654" i="1"/>
  <c r="O3972" i="1" l="1"/>
  <c r="N3972" i="1"/>
  <c r="O3971" i="1"/>
  <c r="N3971" i="1"/>
  <c r="O3970" i="1"/>
  <c r="N3970" i="1"/>
  <c r="O3969" i="1"/>
  <c r="N3969" i="1"/>
  <c r="O3968" i="1"/>
  <c r="N3968" i="1"/>
  <c r="O3967" i="1"/>
  <c r="N3967" i="1"/>
  <c r="O1513" i="1" l="1"/>
  <c r="N1513" i="1"/>
  <c r="O3966" i="1" l="1"/>
  <c r="N3966" i="1"/>
  <c r="O3965" i="1"/>
  <c r="N3965" i="1"/>
  <c r="O3964" i="1"/>
  <c r="N3964" i="1"/>
  <c r="O3963" i="1"/>
  <c r="N3963" i="1"/>
  <c r="O384" i="1" l="1"/>
  <c r="N384" i="1"/>
  <c r="O1934" i="1" l="1"/>
  <c r="N1934" i="1"/>
  <c r="O1924" i="1"/>
  <c r="N1924" i="1"/>
  <c r="O1923" i="1"/>
  <c r="N1923" i="1"/>
  <c r="O1922" i="1"/>
  <c r="N1922" i="1"/>
  <c r="O1921" i="1"/>
  <c r="N1921" i="1"/>
  <c r="O1920" i="1"/>
  <c r="N1920" i="1"/>
  <c r="O3962" i="1" l="1"/>
  <c r="N3962" i="1"/>
  <c r="O3960" i="1"/>
  <c r="N3960" i="1"/>
  <c r="O3959" i="1"/>
  <c r="N3959" i="1"/>
  <c r="O3957" i="1" l="1"/>
  <c r="N3957" i="1"/>
  <c r="O1764" i="1" l="1"/>
  <c r="N1764" i="1"/>
  <c r="O3956" i="1" l="1"/>
  <c r="N3956" i="1"/>
  <c r="O3955" i="1" l="1"/>
  <c r="N3955" i="1"/>
  <c r="O3954" i="1"/>
  <c r="N3954" i="1"/>
  <c r="O3953" i="1"/>
  <c r="N3953" i="1"/>
  <c r="O3950" i="1" l="1"/>
  <c r="N3950" i="1"/>
  <c r="O3949" i="1"/>
  <c r="N3949" i="1"/>
  <c r="O3946" i="1"/>
  <c r="N3946" i="1"/>
  <c r="O3945" i="1"/>
  <c r="N3945" i="1"/>
  <c r="O3944" i="1"/>
  <c r="N3944" i="1"/>
  <c r="G159" i="1"/>
  <c r="G160" i="1"/>
  <c r="G161" i="1"/>
  <c r="G162" i="1"/>
  <c r="G186" i="1"/>
  <c r="G187" i="1"/>
  <c r="G188" i="1"/>
  <c r="G189" i="1"/>
  <c r="G216" i="1"/>
  <c r="O3943" i="1"/>
  <c r="N3943" i="1"/>
  <c r="O3942" i="1"/>
  <c r="N3942" i="1"/>
  <c r="O3939" i="1"/>
  <c r="N3939" i="1"/>
  <c r="O3938" i="1"/>
  <c r="N3938" i="1"/>
  <c r="O3935" i="1"/>
  <c r="N3935" i="1"/>
  <c r="O3934" i="1"/>
  <c r="N3934" i="1"/>
  <c r="O3470" i="1" l="1"/>
  <c r="N3470" i="1"/>
  <c r="O3469" i="1"/>
  <c r="N3469" i="1"/>
  <c r="O3468" i="1"/>
  <c r="N3468" i="1"/>
  <c r="O3467" i="1"/>
  <c r="N3467" i="1"/>
  <c r="O3490" i="1"/>
  <c r="N3490" i="1"/>
  <c r="O3489" i="1"/>
  <c r="N3489" i="1"/>
  <c r="O3488" i="1"/>
  <c r="N3488" i="1"/>
  <c r="O3487" i="1"/>
  <c r="N3487" i="1"/>
  <c r="O3486" i="1"/>
  <c r="N3486" i="1"/>
  <c r="O3485" i="1"/>
  <c r="N3485" i="1"/>
  <c r="O3484" i="1"/>
  <c r="N3484" i="1"/>
  <c r="O3483" i="1"/>
  <c r="N3483" i="1"/>
  <c r="O3482" i="1"/>
  <c r="N3482" i="1"/>
  <c r="O80" i="1" l="1"/>
  <c r="N80" i="1"/>
  <c r="G80" i="1"/>
  <c r="O3481" i="1" l="1"/>
  <c r="N3481" i="1"/>
  <c r="O3480" i="1"/>
  <c r="N3480" i="1"/>
  <c r="O3479" i="1"/>
  <c r="N3479" i="1"/>
  <c r="O3466" i="1"/>
  <c r="N3466" i="1"/>
  <c r="O3465" i="1"/>
  <c r="N3465" i="1"/>
  <c r="O2394" i="1" l="1"/>
  <c r="N2394" i="1"/>
  <c r="O1685" i="1" l="1"/>
  <c r="N1685" i="1"/>
  <c r="O385" i="1"/>
  <c r="N385" i="1"/>
  <c r="O239" i="1"/>
  <c r="N239" i="1"/>
  <c r="G239" i="1"/>
  <c r="O2705" i="1" l="1"/>
  <c r="N2705" i="1"/>
  <c r="O1901" i="1" l="1"/>
  <c r="N1901" i="1"/>
  <c r="O2576" i="1" l="1"/>
  <c r="N2576" i="1"/>
  <c r="O2614" i="1"/>
  <c r="N2614" i="1"/>
  <c r="O4625" i="1" l="1"/>
  <c r="N4625" i="1"/>
  <c r="O1930" i="1" l="1"/>
  <c r="N1930" i="1"/>
  <c r="O1929" i="1"/>
  <c r="N1929" i="1"/>
  <c r="O1928" i="1"/>
  <c r="N1928" i="1"/>
  <c r="O1927" i="1"/>
  <c r="N1927" i="1"/>
  <c r="O1926" i="1"/>
  <c r="N1926" i="1"/>
  <c r="O1917" i="1"/>
  <c r="N1917" i="1"/>
  <c r="O1916" i="1"/>
  <c r="N1916" i="1"/>
  <c r="O1915" i="1"/>
  <c r="N1915" i="1"/>
  <c r="O2333" i="1"/>
  <c r="N2333" i="1"/>
  <c r="O4624" i="1"/>
  <c r="N4624" i="1"/>
  <c r="O4623" i="1"/>
  <c r="N4623" i="1"/>
  <c r="O4622" i="1"/>
  <c r="N4622" i="1"/>
  <c r="O4608" i="1" l="1"/>
  <c r="N4608" i="1"/>
  <c r="O875" i="1" l="1"/>
  <c r="N875" i="1"/>
  <c r="O860" i="1"/>
  <c r="N860" i="1"/>
  <c r="O1547" i="1" l="1"/>
  <c r="N1547" i="1"/>
  <c r="O1532" i="1"/>
  <c r="N1532" i="1"/>
  <c r="O601" i="1" l="1"/>
  <c r="N601" i="1"/>
  <c r="O2457" i="1" l="1"/>
  <c r="N2457" i="1"/>
  <c r="O2286" i="1" l="1"/>
  <c r="N2286" i="1"/>
  <c r="O4254" i="1" l="1"/>
  <c r="N4254" i="1"/>
  <c r="O4703" i="1"/>
  <c r="N4703" i="1"/>
  <c r="O1933" i="1" l="1"/>
  <c r="N1933" i="1"/>
  <c r="O1932" i="1"/>
  <c r="N1932" i="1"/>
  <c r="O1931" i="1"/>
  <c r="N1931" i="1"/>
  <c r="O1919" i="1"/>
  <c r="N1919" i="1"/>
  <c r="O1918" i="1"/>
  <c r="N1918" i="1"/>
  <c r="O1914" i="1"/>
  <c r="N1914" i="1"/>
  <c r="O1913" i="1"/>
  <c r="N1913" i="1"/>
  <c r="O1912" i="1"/>
  <c r="N1912" i="1"/>
  <c r="O4619" i="1" l="1"/>
  <c r="N4619" i="1"/>
  <c r="O4618" i="1"/>
  <c r="N4618" i="1"/>
  <c r="O4470" i="1" l="1"/>
  <c r="N4470" i="1"/>
  <c r="O4469" i="1"/>
  <c r="N4469" i="1"/>
  <c r="O60" i="1" l="1"/>
  <c r="N60" i="1"/>
  <c r="G60" i="1"/>
  <c r="O3832" i="1" l="1"/>
  <c r="N3832" i="1"/>
  <c r="N753" i="1" l="1"/>
  <c r="O3100" i="1" l="1"/>
  <c r="N3100" i="1"/>
  <c r="O3101" i="1"/>
  <c r="N3101" i="1"/>
  <c r="O3099" i="1"/>
  <c r="N3099" i="1"/>
  <c r="O3098" i="1"/>
  <c r="N3098" i="1"/>
  <c r="O3097" i="1"/>
  <c r="N3097" i="1"/>
  <c r="O1232" i="1" l="1"/>
  <c r="O1233" i="1"/>
  <c r="O1234" i="1"/>
  <c r="O1235" i="1"/>
  <c r="O1236" i="1"/>
  <c r="O1237" i="1"/>
  <c r="O1238" i="1"/>
  <c r="O1239" i="1"/>
  <c r="N1232" i="1"/>
  <c r="N1233" i="1"/>
  <c r="N1234" i="1"/>
  <c r="N1235" i="1"/>
  <c r="N1236" i="1"/>
  <c r="N1237" i="1"/>
  <c r="O62" i="1" l="1"/>
  <c r="N62" i="1"/>
  <c r="G62" i="1"/>
  <c r="O2419" i="1" l="1"/>
  <c r="N2419" i="1"/>
  <c r="O2344" i="1"/>
  <c r="N2344" i="1"/>
  <c r="O2351" i="1" l="1"/>
  <c r="N2351" i="1"/>
  <c r="O4484" i="1" l="1"/>
  <c r="N4484" i="1"/>
  <c r="O3084" i="1"/>
  <c r="N3084" i="1"/>
  <c r="O1723" i="1" l="1"/>
  <c r="N1723" i="1"/>
  <c r="O1754" i="1"/>
  <c r="N1754" i="1"/>
  <c r="O2952" i="1" l="1"/>
  <c r="N2952" i="1"/>
  <c r="O2951" i="1"/>
  <c r="N2951" i="1"/>
  <c r="O3039" i="1" l="1"/>
  <c r="N3039" i="1"/>
  <c r="O935" i="1"/>
  <c r="N935" i="1"/>
  <c r="O934" i="1"/>
  <c r="N934" i="1"/>
  <c r="O1422" i="1" l="1"/>
  <c r="N1422" i="1"/>
  <c r="O3064" i="1" l="1"/>
  <c r="N3064" i="1"/>
  <c r="O3377" i="1" l="1"/>
  <c r="N3377" i="1"/>
  <c r="O4386" i="1"/>
  <c r="N4386" i="1"/>
  <c r="O4385" i="1"/>
  <c r="N4385" i="1"/>
  <c r="O4384" i="1"/>
  <c r="N4384" i="1"/>
  <c r="O4377" i="1"/>
  <c r="N4377" i="1"/>
  <c r="O4376" i="1"/>
  <c r="N4376" i="1"/>
  <c r="O3182" i="1"/>
  <c r="O3186" i="1"/>
  <c r="N3182" i="1"/>
  <c r="N3186" i="1"/>
  <c r="O3074" i="1"/>
  <c r="N3074" i="1"/>
  <c r="O1769" i="1"/>
  <c r="N1769" i="1"/>
  <c r="O1768" i="1"/>
  <c r="N1768" i="1"/>
  <c r="O4616" i="1"/>
  <c r="O4617" i="1"/>
  <c r="O4598" i="1"/>
  <c r="O4599" i="1"/>
  <c r="O4605" i="1"/>
  <c r="O4487" i="1"/>
  <c r="O4498" i="1"/>
  <c r="O4499" i="1"/>
  <c r="O4502" i="1"/>
  <c r="O4503" i="1"/>
  <c r="O4504" i="1"/>
  <c r="O4505" i="1"/>
  <c r="O4506" i="1"/>
  <c r="O4507" i="1"/>
  <c r="O4508" i="1"/>
  <c r="O4509" i="1"/>
  <c r="O4510" i="1"/>
  <c r="O4511" i="1"/>
  <c r="O4512" i="1"/>
  <c r="O4513" i="1"/>
  <c r="O4514" i="1"/>
  <c r="O4515" i="1"/>
  <c r="O4516" i="1"/>
  <c r="O4517" i="1"/>
  <c r="O4518" i="1"/>
  <c r="O4519" i="1"/>
  <c r="O4520" i="1"/>
  <c r="O4521" i="1"/>
  <c r="O4522" i="1"/>
  <c r="O4523" i="1"/>
  <c r="O4524" i="1"/>
  <c r="O4525" i="1"/>
  <c r="O4526" i="1"/>
  <c r="O4527" i="1"/>
  <c r="O4528" i="1"/>
  <c r="O4529" i="1"/>
  <c r="O4530" i="1"/>
  <c r="O4531" i="1"/>
  <c r="O4532" i="1"/>
  <c r="O4533" i="1"/>
  <c r="O4534" i="1"/>
  <c r="O4535" i="1"/>
  <c r="O4536" i="1"/>
  <c r="O4537" i="1"/>
  <c r="O4538" i="1"/>
  <c r="O4539" i="1"/>
  <c r="O4540" i="1"/>
  <c r="O4541" i="1"/>
  <c r="O4542" i="1"/>
  <c r="O4543" i="1"/>
  <c r="O3196" i="1"/>
  <c r="O3197" i="1"/>
  <c r="O3198" i="1"/>
  <c r="O3205" i="1"/>
  <c r="O3206" i="1"/>
  <c r="O3207" i="1"/>
  <c r="O3210" i="1"/>
  <c r="O3222" i="1"/>
  <c r="O3226" i="1"/>
  <c r="O3227" i="1"/>
  <c r="O3235" i="1"/>
  <c r="O3236" i="1"/>
  <c r="O3237" i="1"/>
  <c r="O3238" i="1"/>
  <c r="O3283" i="1"/>
  <c r="O3284" i="1"/>
  <c r="O3295" i="1"/>
  <c r="O3296" i="1"/>
  <c r="O3297" i="1"/>
  <c r="O3298" i="1"/>
  <c r="O3307" i="1"/>
  <c r="O3310" i="1"/>
  <c r="O3316" i="1"/>
  <c r="O3317" i="1"/>
  <c r="O3319" i="1"/>
  <c r="O3320" i="1"/>
  <c r="O3321" i="1"/>
  <c r="O3322" i="1"/>
  <c r="O3327" i="1"/>
  <c r="O3328" i="1"/>
  <c r="O3329" i="1"/>
  <c r="O3330" i="1"/>
  <c r="O3332" i="1"/>
  <c r="O3333" i="1"/>
  <c r="O3334" i="1"/>
  <c r="O3335" i="1"/>
  <c r="O3336" i="1"/>
  <c r="O3337" i="1"/>
  <c r="O3338" i="1"/>
  <c r="O3339" i="1"/>
  <c r="O3355" i="1"/>
  <c r="O3356" i="1"/>
  <c r="O3357" i="1"/>
  <c r="O3358" i="1"/>
  <c r="O3359" i="1"/>
  <c r="O3386" i="1"/>
  <c r="O3390" i="1"/>
  <c r="O3394" i="1"/>
  <c r="O3400" i="1"/>
  <c r="O3402" i="1"/>
  <c r="O3406" i="1"/>
  <c r="O3431" i="1"/>
  <c r="O3437" i="1"/>
  <c r="O3438" i="1"/>
  <c r="O3441" i="1"/>
  <c r="O3442" i="1"/>
  <c r="O3445" i="1"/>
  <c r="O3448" i="1"/>
  <c r="O3449" i="1"/>
  <c r="O3450" i="1"/>
  <c r="O3455" i="1"/>
  <c r="O3461" i="1"/>
  <c r="O3462" i="1"/>
  <c r="O3463" i="1"/>
  <c r="O3494" i="1"/>
  <c r="O3513" i="1"/>
  <c r="O3517" i="1"/>
  <c r="O3518" i="1"/>
  <c r="O3519" i="1"/>
  <c r="O3520" i="1"/>
  <c r="O3521" i="1"/>
  <c r="O3522" i="1"/>
  <c r="O3523" i="1"/>
  <c r="O3524" i="1"/>
  <c r="O3525" i="1"/>
  <c r="O3526" i="1"/>
  <c r="O3527" i="1"/>
  <c r="O3535" i="1"/>
  <c r="O3536" i="1"/>
  <c r="O3537" i="1"/>
  <c r="O3538" i="1"/>
  <c r="O3540" i="1"/>
  <c r="O3542" i="1"/>
  <c r="O3543" i="1"/>
  <c r="O3544" i="1"/>
  <c r="O3545" i="1"/>
  <c r="O3546" i="1"/>
  <c r="O3548" i="1"/>
  <c r="O3549" i="1"/>
  <c r="O3550" i="1"/>
  <c r="O3551" i="1"/>
  <c r="O3552" i="1"/>
  <c r="O3554" i="1"/>
  <c r="O3555" i="1"/>
  <c r="O3556" i="1"/>
  <c r="O3557" i="1"/>
  <c r="O3558" i="1"/>
  <c r="O3559" i="1"/>
  <c r="O3560" i="1"/>
  <c r="O3561" i="1"/>
  <c r="O3562" i="1"/>
  <c r="O3563" i="1"/>
  <c r="O3564" i="1"/>
  <c r="O3565" i="1"/>
  <c r="O3566" i="1"/>
  <c r="O3567" i="1"/>
  <c r="O3568" i="1"/>
  <c r="O3569" i="1"/>
  <c r="O3570" i="1"/>
  <c r="O3571" i="1"/>
  <c r="O3572" i="1"/>
  <c r="O3573" i="1"/>
  <c r="O3575" i="1"/>
  <c r="O3576" i="1"/>
  <c r="O3577" i="1"/>
  <c r="O3578" i="1"/>
  <c r="O3579" i="1"/>
  <c r="O3580" i="1"/>
  <c r="O3581" i="1"/>
  <c r="O3582" i="1"/>
  <c r="O3585" i="1"/>
  <c r="O3586" i="1"/>
  <c r="O3587" i="1"/>
  <c r="O3588" i="1"/>
  <c r="O3589" i="1"/>
  <c r="O3590" i="1"/>
  <c r="O3591" i="1"/>
  <c r="O3593" i="1"/>
  <c r="O3594" i="1"/>
  <c r="O3595" i="1"/>
  <c r="O3596" i="1"/>
  <c r="O3597" i="1"/>
  <c r="O3598" i="1"/>
  <c r="O3599" i="1"/>
  <c r="O3600" i="1"/>
  <c r="O3601" i="1"/>
  <c r="O3602" i="1"/>
  <c r="O3603" i="1"/>
  <c r="O3604" i="1"/>
  <c r="O3605" i="1"/>
  <c r="O3607" i="1"/>
  <c r="O3608" i="1"/>
  <c r="O3609" i="1"/>
  <c r="O3638" i="1"/>
  <c r="O3641" i="1"/>
  <c r="O3651" i="1"/>
  <c r="O3652" i="1"/>
  <c r="O3653" i="1"/>
  <c r="O3654" i="1"/>
  <c r="O3656" i="1"/>
  <c r="O3657" i="1"/>
  <c r="O3660" i="1"/>
  <c r="O3661" i="1"/>
  <c r="O3662" i="1"/>
  <c r="O3663" i="1"/>
  <c r="O3664" i="1"/>
  <c r="O3665" i="1"/>
  <c r="O3666" i="1"/>
  <c r="O3667" i="1"/>
  <c r="O3670" i="1"/>
  <c r="O3671" i="1"/>
  <c r="O3672" i="1"/>
  <c r="O3673" i="1"/>
  <c r="O3674" i="1"/>
  <c r="O3675" i="1"/>
  <c r="O3676" i="1"/>
  <c r="O3677" i="1"/>
  <c r="O3678" i="1"/>
  <c r="O3680" i="1"/>
  <c r="O3681" i="1"/>
  <c r="O3682" i="1"/>
  <c r="O3683" i="1"/>
  <c r="O3684" i="1"/>
  <c r="O3685" i="1"/>
  <c r="O3686" i="1"/>
  <c r="O3687" i="1"/>
  <c r="O3688" i="1"/>
  <c r="O3689" i="1"/>
  <c r="O3690" i="1"/>
  <c r="O3691" i="1"/>
  <c r="O3692" i="1"/>
  <c r="O3693" i="1"/>
  <c r="O3694" i="1"/>
  <c r="O3695" i="1"/>
  <c r="O3696" i="1"/>
  <c r="O3697" i="1"/>
  <c r="O3699" i="1"/>
  <c r="O3700" i="1"/>
  <c r="O3701" i="1"/>
  <c r="O3702" i="1"/>
  <c r="O3703" i="1"/>
  <c r="O3704" i="1"/>
  <c r="O3709" i="1"/>
  <c r="O3710" i="1"/>
  <c r="O3711" i="1"/>
  <c r="O3712" i="1"/>
  <c r="O3713" i="1"/>
  <c r="O3714" i="1"/>
  <c r="O3715" i="1"/>
  <c r="O3716" i="1"/>
  <c r="O3717" i="1"/>
  <c r="O3719" i="1"/>
  <c r="O3720" i="1"/>
  <c r="O3721" i="1"/>
  <c r="O3722" i="1"/>
  <c r="O3723" i="1"/>
  <c r="O3724" i="1"/>
  <c r="O3726" i="1"/>
  <c r="O3727" i="1"/>
  <c r="O3731" i="1"/>
  <c r="O3732" i="1"/>
  <c r="O3733" i="1"/>
  <c r="O3734" i="1"/>
  <c r="O3735" i="1"/>
  <c r="O3736" i="1"/>
  <c r="O3737" i="1"/>
  <c r="O3738" i="1"/>
  <c r="O3739" i="1"/>
  <c r="O3741" i="1"/>
  <c r="O3742" i="1"/>
  <c r="O3743" i="1"/>
  <c r="O3744" i="1"/>
  <c r="O3745" i="1"/>
  <c r="O3746" i="1"/>
  <c r="O3747" i="1"/>
  <c r="O3748" i="1"/>
  <c r="O3749" i="1"/>
  <c r="O3751" i="1"/>
  <c r="O3752" i="1"/>
  <c r="O3756" i="1"/>
  <c r="O3757" i="1"/>
  <c r="O3758" i="1"/>
  <c r="O3759" i="1"/>
  <c r="O3772" i="1"/>
  <c r="O3773" i="1"/>
  <c r="O3778" i="1"/>
  <c r="O3801" i="1"/>
  <c r="O3802" i="1"/>
  <c r="O3803" i="1"/>
  <c r="O3805" i="1"/>
  <c r="O3806" i="1"/>
  <c r="O3807" i="1"/>
  <c r="O3814" i="1"/>
  <c r="O3815" i="1"/>
  <c r="O3816" i="1"/>
  <c r="O3817" i="1"/>
  <c r="O3818" i="1"/>
  <c r="O3820" i="1"/>
  <c r="O3821" i="1"/>
  <c r="O3828" i="1"/>
  <c r="O3829" i="1"/>
  <c r="O3830" i="1"/>
  <c r="O3831" i="1"/>
  <c r="O3833" i="1"/>
  <c r="O3834" i="1"/>
  <c r="O3835" i="1"/>
  <c r="O3836" i="1"/>
  <c r="O3840" i="1"/>
  <c r="O3841" i="1"/>
  <c r="O3842" i="1"/>
  <c r="O3843" i="1"/>
  <c r="O3844" i="1"/>
  <c r="O3845" i="1"/>
  <c r="O3846" i="1"/>
  <c r="O3849" i="1"/>
  <c r="O3858" i="1"/>
  <c r="O3860" i="1"/>
  <c r="O3861" i="1"/>
  <c r="O3862" i="1"/>
  <c r="O3863" i="1"/>
  <c r="O3864" i="1"/>
  <c r="O3866" i="1"/>
  <c r="O3867" i="1"/>
  <c r="O3868" i="1"/>
  <c r="O3871" i="1"/>
  <c r="O3872" i="1"/>
  <c r="O3873" i="1"/>
  <c r="O3879" i="1"/>
  <c r="O3887" i="1"/>
  <c r="O3888" i="1"/>
  <c r="O3889" i="1"/>
  <c r="O3890" i="1"/>
  <c r="O3891" i="1"/>
  <c r="O3893" i="1"/>
  <c r="O3896" i="1"/>
  <c r="O3899" i="1"/>
  <c r="O3901" i="1"/>
  <c r="O3914" i="1"/>
  <c r="O3915" i="1"/>
  <c r="O3918" i="1"/>
  <c r="O3919" i="1"/>
  <c r="O3926" i="1"/>
  <c r="O3928" i="1"/>
  <c r="O3929" i="1"/>
  <c r="O3930" i="1"/>
  <c r="O3931" i="1"/>
  <c r="O3958" i="1"/>
  <c r="O3976" i="1"/>
  <c r="O3977" i="1"/>
  <c r="O3983" i="1"/>
  <c r="O3992" i="1"/>
  <c r="O3997" i="1"/>
  <c r="O4000" i="1"/>
  <c r="O4008" i="1"/>
  <c r="O4010" i="1"/>
  <c r="O4011" i="1"/>
  <c r="O4012" i="1"/>
  <c r="O4013" i="1"/>
  <c r="O4014" i="1"/>
  <c r="O4015" i="1"/>
  <c r="O4016" i="1"/>
  <c r="O4017" i="1"/>
  <c r="O4020" i="1"/>
  <c r="O4024" i="1"/>
  <c r="O4028" i="1"/>
  <c r="O4029" i="1"/>
  <c r="O4030" i="1"/>
  <c r="O4031" i="1"/>
  <c r="O4032" i="1"/>
  <c r="O4033" i="1"/>
  <c r="O4034" i="1"/>
  <c r="O4035" i="1"/>
  <c r="O4036" i="1"/>
  <c r="O4037" i="1"/>
  <c r="O4038" i="1"/>
  <c r="O4039" i="1"/>
  <c r="O4040" i="1"/>
  <c r="O4041" i="1"/>
  <c r="O4042" i="1"/>
  <c r="O4043" i="1"/>
  <c r="O4044" i="1"/>
  <c r="O4045" i="1"/>
  <c r="O4046" i="1"/>
  <c r="O4047" i="1"/>
  <c r="O4048" i="1"/>
  <c r="O4049" i="1"/>
  <c r="O4050" i="1"/>
  <c r="O4051" i="1"/>
  <c r="O4052" i="1"/>
  <c r="O4053" i="1"/>
  <c r="O4054" i="1"/>
  <c r="O4055" i="1"/>
  <c r="O4056" i="1"/>
  <c r="O4057" i="1"/>
  <c r="O4058" i="1"/>
  <c r="O4059" i="1"/>
  <c r="O4060" i="1"/>
  <c r="O4061" i="1"/>
  <c r="O4062" i="1"/>
  <c r="O4064" i="1"/>
  <c r="O4065" i="1"/>
  <c r="O4066" i="1"/>
  <c r="O4067" i="1"/>
  <c r="O4068" i="1"/>
  <c r="O4069" i="1"/>
  <c r="O4074" i="1"/>
  <c r="O4076" i="1"/>
  <c r="O4078" i="1"/>
  <c r="O4134" i="1"/>
  <c r="O4137" i="1"/>
  <c r="O4142" i="1"/>
  <c r="O4143" i="1"/>
  <c r="O4160" i="1"/>
  <c r="O4161" i="1"/>
  <c r="O4162" i="1"/>
  <c r="O4163" i="1"/>
  <c r="O4164" i="1"/>
  <c r="O4165" i="1"/>
  <c r="O4166" i="1"/>
  <c r="O4167" i="1"/>
  <c r="O4176" i="1"/>
  <c r="O4177" i="1"/>
  <c r="O4192" i="1"/>
  <c r="O4195" i="1"/>
  <c r="O4201" i="1"/>
  <c r="O4218" i="1"/>
  <c r="O4224" i="1"/>
  <c r="O4225" i="1"/>
  <c r="O4226" i="1"/>
  <c r="O4246" i="1"/>
  <c r="O4249" i="1"/>
  <c r="O4251" i="1"/>
  <c r="O4256" i="1"/>
  <c r="O4257" i="1"/>
  <c r="O4258" i="1"/>
  <c r="O4363" i="1"/>
  <c r="O4378" i="1"/>
  <c r="O4379" i="1"/>
  <c r="O4381" i="1"/>
  <c r="O4383" i="1"/>
  <c r="O4387" i="1"/>
  <c r="O4388" i="1"/>
  <c r="O4389" i="1"/>
  <c r="O4390" i="1"/>
  <c r="O4391" i="1"/>
  <c r="O4392" i="1"/>
  <c r="O4393" i="1"/>
  <c r="O4394" i="1"/>
  <c r="O4395" i="1"/>
  <c r="O3195" i="1"/>
  <c r="O3119" i="1"/>
  <c r="O3134" i="1"/>
  <c r="O3136" i="1"/>
  <c r="O3139" i="1"/>
  <c r="O3140" i="1"/>
  <c r="O3152" i="1"/>
  <c r="O3154" i="1"/>
  <c r="O3165" i="1"/>
  <c r="O3167" i="1"/>
  <c r="O3169" i="1"/>
  <c r="O3170" i="1"/>
  <c r="O3172" i="1"/>
  <c r="O3078" i="1"/>
  <c r="O3027" i="1"/>
  <c r="O3036" i="1"/>
  <c r="O3037" i="1"/>
  <c r="O3040" i="1"/>
  <c r="O3042" i="1"/>
  <c r="O3044" i="1"/>
  <c r="O3045" i="1"/>
  <c r="O3046" i="1"/>
  <c r="O3047" i="1"/>
  <c r="O3048" i="1"/>
  <c r="O3049" i="1"/>
  <c r="O2996" i="1"/>
  <c r="O2997" i="1"/>
  <c r="O2998" i="1"/>
  <c r="O2999" i="1"/>
  <c r="O3000" i="1"/>
  <c r="O3001" i="1"/>
  <c r="O3002" i="1"/>
  <c r="O3003" i="1"/>
  <c r="O3004" i="1"/>
  <c r="O3009" i="1"/>
  <c r="O3010" i="1"/>
  <c r="O3011" i="1"/>
  <c r="O3012" i="1"/>
  <c r="O3013" i="1"/>
  <c r="O3014" i="1"/>
  <c r="O3015" i="1"/>
  <c r="O3016" i="1"/>
  <c r="O3017" i="1"/>
  <c r="O3018" i="1"/>
  <c r="O3019" i="1"/>
  <c r="O3020" i="1"/>
  <c r="O3021" i="1"/>
  <c r="O3022" i="1"/>
  <c r="O2995" i="1"/>
  <c r="O2989" i="1"/>
  <c r="O2942" i="1"/>
  <c r="O2943" i="1"/>
  <c r="O2944" i="1"/>
  <c r="O2945" i="1"/>
  <c r="O2946" i="1"/>
  <c r="O2962" i="1"/>
  <c r="O2967" i="1"/>
  <c r="O2968" i="1"/>
  <c r="O2941" i="1"/>
  <c r="O2863" i="1"/>
  <c r="O2864" i="1"/>
  <c r="O2865" i="1"/>
  <c r="O2866" i="1"/>
  <c r="O2867" i="1"/>
  <c r="O2871" i="1"/>
  <c r="O2873" i="1"/>
  <c r="O2875" i="1"/>
  <c r="O2876" i="1"/>
  <c r="O2877" i="1"/>
  <c r="O2880" i="1"/>
  <c r="O2886" i="1"/>
  <c r="O2889" i="1"/>
  <c r="O2890" i="1"/>
  <c r="O2892" i="1"/>
  <c r="O2893" i="1"/>
  <c r="O2900" i="1"/>
  <c r="O2902" i="1"/>
  <c r="O2906" i="1"/>
  <c r="O2916" i="1"/>
  <c r="O2918" i="1"/>
  <c r="O2919" i="1"/>
  <c r="O2922" i="1"/>
  <c r="O2924" i="1"/>
  <c r="O2925" i="1"/>
  <c r="O2927" i="1"/>
  <c r="O2933" i="1"/>
  <c r="O2934" i="1"/>
  <c r="O2674" i="1"/>
  <c r="O2676" i="1"/>
  <c r="O2704" i="1"/>
  <c r="O2542" i="1"/>
  <c r="O2544" i="1"/>
  <c r="O2545" i="1"/>
  <c r="O2551" i="1"/>
  <c r="O2565" i="1"/>
  <c r="O2567" i="1"/>
  <c r="O2573" i="1"/>
  <c r="O2574" i="1"/>
  <c r="O2575" i="1"/>
  <c r="O2578" i="1"/>
  <c r="O2581" i="1"/>
  <c r="O2592" i="1"/>
  <c r="O2605" i="1"/>
  <c r="O2606" i="1"/>
  <c r="O2611" i="1"/>
  <c r="O2623" i="1"/>
  <c r="O2637" i="1"/>
  <c r="O2638" i="1"/>
  <c r="O2639" i="1"/>
  <c r="O2645" i="1"/>
  <c r="O2513" i="1"/>
  <c r="O2459" i="1"/>
  <c r="O2460" i="1"/>
  <c r="O2461" i="1"/>
  <c r="O2462" i="1"/>
  <c r="O2464" i="1"/>
  <c r="O2465" i="1"/>
  <c r="O2467" i="1"/>
  <c r="O2468" i="1"/>
  <c r="O2479" i="1"/>
  <c r="O2480" i="1"/>
  <c r="O2481" i="1"/>
  <c r="O2482" i="1"/>
  <c r="O2483" i="1"/>
  <c r="O2485" i="1"/>
  <c r="O2490" i="1"/>
  <c r="O2491" i="1"/>
  <c r="O2492" i="1"/>
  <c r="O2496" i="1"/>
  <c r="O2238" i="1"/>
  <c r="O2239" i="1"/>
  <c r="O2240" i="1"/>
  <c r="O2241" i="1"/>
  <c r="O2275" i="1"/>
  <c r="O2278" i="1"/>
  <c r="O2281" i="1"/>
  <c r="O2284" i="1"/>
  <c r="O2316" i="1"/>
  <c r="O2336" i="1"/>
  <c r="O2342" i="1"/>
  <c r="O2349" i="1"/>
  <c r="O2350" i="1"/>
  <c r="O2352" i="1"/>
  <c r="O2353" i="1"/>
  <c r="O2354" i="1"/>
  <c r="O2355" i="1"/>
  <c r="O2389" i="1"/>
  <c r="O2390" i="1"/>
  <c r="O2392" i="1"/>
  <c r="O2393" i="1"/>
  <c r="O2395" i="1"/>
  <c r="O2400" i="1"/>
  <c r="O2408" i="1"/>
  <c r="O2409" i="1"/>
  <c r="O2410" i="1"/>
  <c r="O2411" i="1"/>
  <c r="O2414" i="1"/>
  <c r="O2415" i="1"/>
  <c r="O2416" i="1"/>
  <c r="O2440" i="1"/>
  <c r="O1792" i="1"/>
  <c r="O1793" i="1"/>
  <c r="O1794" i="1"/>
  <c r="O1795" i="1"/>
  <c r="O1796" i="1"/>
  <c r="O1797" i="1"/>
  <c r="O1799" i="1"/>
  <c r="O1800" i="1"/>
  <c r="O1900" i="1"/>
  <c r="O1902" i="1"/>
  <c r="O1903" i="1"/>
  <c r="O1907" i="1"/>
  <c r="O1908" i="1"/>
  <c r="O1909" i="1"/>
  <c r="O1910" i="1"/>
  <c r="O1911" i="1"/>
  <c r="O1937" i="1"/>
  <c r="O1939" i="1"/>
  <c r="O2127" i="1"/>
  <c r="O2128" i="1"/>
  <c r="O2129" i="1"/>
  <c r="O2130" i="1"/>
  <c r="O2134" i="1"/>
  <c r="O2135" i="1"/>
  <c r="O2136" i="1"/>
  <c r="O2137" i="1"/>
  <c r="O2138" i="1"/>
  <c r="O2187" i="1"/>
  <c r="O2188" i="1"/>
  <c r="O2189" i="1"/>
  <c r="O2190" i="1"/>
  <c r="O2191" i="1"/>
  <c r="O2192" i="1"/>
  <c r="O2198" i="1"/>
  <c r="O2201" i="1"/>
  <c r="O2202" i="1"/>
  <c r="O2203" i="1"/>
  <c r="O2204" i="1"/>
  <c r="O2206" i="1"/>
  <c r="O2207" i="1"/>
  <c r="O2208" i="1"/>
  <c r="O2209" i="1"/>
  <c r="O2213" i="1"/>
  <c r="O2214" i="1"/>
  <c r="O2215" i="1"/>
  <c r="O2216" i="1"/>
  <c r="O2217" i="1"/>
  <c r="O2218" i="1"/>
  <c r="O2219" i="1"/>
  <c r="O2221" i="1"/>
  <c r="O2222" i="1"/>
  <c r="O2223" i="1"/>
  <c r="O2226" i="1"/>
  <c r="O2227" i="1"/>
  <c r="O1775" i="1"/>
  <c r="O1776" i="1"/>
  <c r="O1777" i="1"/>
  <c r="O1778" i="1"/>
  <c r="O1779" i="1"/>
  <c r="O1780" i="1"/>
  <c r="O1781" i="1"/>
  <c r="O1782" i="1"/>
  <c r="O1783" i="1"/>
  <c r="O1784" i="1"/>
  <c r="O1786" i="1"/>
  <c r="O1787" i="1"/>
  <c r="O1763" i="1"/>
  <c r="O1771" i="1"/>
  <c r="O1611" i="1"/>
  <c r="O1612" i="1"/>
  <c r="O1630" i="1"/>
  <c r="O1634" i="1"/>
  <c r="O1649" i="1"/>
  <c r="O1658" i="1"/>
  <c r="O1675" i="1"/>
  <c r="O1676" i="1"/>
  <c r="O1682" i="1"/>
  <c r="O1683" i="1"/>
  <c r="O1687" i="1"/>
  <c r="O1699" i="1"/>
  <c r="O1705" i="1"/>
  <c r="O1706" i="1"/>
  <c r="O1708" i="1"/>
  <c r="O1710" i="1"/>
  <c r="O1735" i="1"/>
  <c r="O1741" i="1"/>
  <c r="O1747" i="1"/>
  <c r="O1755" i="1"/>
  <c r="O1758" i="1"/>
  <c r="O1600" i="1"/>
  <c r="O1601" i="1"/>
  <c r="O1573" i="1"/>
  <c r="O1530" i="1"/>
  <c r="O1534" i="1"/>
  <c r="O1535" i="1"/>
  <c r="O1432" i="1"/>
  <c r="O1433" i="1"/>
  <c r="O1434" i="1"/>
  <c r="O1435" i="1"/>
  <c r="O1436" i="1"/>
  <c r="O1437" i="1"/>
  <c r="O1438" i="1"/>
  <c r="O1439" i="1"/>
  <c r="O1440" i="1"/>
  <c r="O1441" i="1"/>
  <c r="O1442" i="1"/>
  <c r="O1443" i="1"/>
  <c r="O1444" i="1"/>
  <c r="O1445" i="1"/>
  <c r="O1446" i="1"/>
  <c r="O1447" i="1"/>
  <c r="O1448" i="1"/>
  <c r="O1449" i="1"/>
  <c r="O1450" i="1"/>
  <c r="O1451" i="1"/>
  <c r="O1452" i="1"/>
  <c r="O1453" i="1"/>
  <c r="O1454" i="1"/>
  <c r="O1455" i="1"/>
  <c r="O1456" i="1"/>
  <c r="O1457" i="1"/>
  <c r="O1459" i="1"/>
  <c r="O1460" i="1"/>
  <c r="O1461" i="1"/>
  <c r="O1462" i="1"/>
  <c r="O1463" i="1"/>
  <c r="O1464" i="1"/>
  <c r="O1465" i="1"/>
  <c r="O1466" i="1"/>
  <c r="O1467" i="1"/>
  <c r="O1468" i="1"/>
  <c r="O1469" i="1"/>
  <c r="O1470" i="1"/>
  <c r="O1471" i="1"/>
  <c r="O1472" i="1"/>
  <c r="O1473" i="1"/>
  <c r="O1474" i="1"/>
  <c r="O1475" i="1"/>
  <c r="O1476" i="1"/>
  <c r="O1478" i="1"/>
  <c r="O1479" i="1"/>
  <c r="O1480" i="1"/>
  <c r="O1481" i="1"/>
  <c r="O1486" i="1"/>
  <c r="O1488" i="1"/>
  <c r="O1489" i="1"/>
  <c r="O1490" i="1"/>
  <c r="O1491" i="1"/>
  <c r="O1492" i="1"/>
  <c r="O1495" i="1"/>
  <c r="O1496" i="1"/>
  <c r="O1497" i="1"/>
  <c r="O1500" i="1"/>
  <c r="O1501" i="1"/>
  <c r="O1504" i="1"/>
  <c r="O1514" i="1"/>
  <c r="O1516" i="1"/>
  <c r="O1519" i="1"/>
  <c r="O1522" i="1"/>
  <c r="O1428" i="1"/>
  <c r="O1423" i="1"/>
  <c r="O1424" i="1"/>
  <c r="O1341" i="1"/>
  <c r="O1343" i="1"/>
  <c r="O1344" i="1"/>
  <c r="O1345" i="1"/>
  <c r="O1346" i="1"/>
  <c r="O1347" i="1"/>
  <c r="O1348" i="1"/>
  <c r="O1349" i="1"/>
  <c r="O1350" i="1"/>
  <c r="O1351" i="1"/>
  <c r="O1352" i="1"/>
  <c r="O1353" i="1"/>
  <c r="O1354" i="1"/>
  <c r="O1355" i="1"/>
  <c r="O1356" i="1"/>
  <c r="O1357" i="1"/>
  <c r="O1358" i="1"/>
  <c r="O1359" i="1"/>
  <c r="O1360" i="1"/>
  <c r="O1361" i="1"/>
  <c r="O1362" i="1"/>
  <c r="O1363" i="1"/>
  <c r="O1364" i="1"/>
  <c r="O1365" i="1"/>
  <c r="O1366" i="1"/>
  <c r="O1367" i="1"/>
  <c r="O1368" i="1"/>
  <c r="O1369" i="1"/>
  <c r="O1370" i="1"/>
  <c r="O1371" i="1"/>
  <c r="O1372" i="1"/>
  <c r="O1373" i="1"/>
  <c r="O1374" i="1"/>
  <c r="O1375" i="1"/>
  <c r="O1376" i="1"/>
  <c r="O1377" i="1"/>
  <c r="O1378" i="1"/>
  <c r="O1379" i="1"/>
  <c r="O1380" i="1"/>
  <c r="O1381" i="1"/>
  <c r="O1382" i="1"/>
  <c r="O1383" i="1"/>
  <c r="O1384" i="1"/>
  <c r="O1385" i="1"/>
  <c r="O1386" i="1"/>
  <c r="O1387" i="1"/>
  <c r="O1388" i="1"/>
  <c r="O1389" i="1"/>
  <c r="O1390" i="1"/>
  <c r="O1339" i="1"/>
  <c r="O1340" i="1"/>
  <c r="O1282" i="1"/>
  <c r="O1283" i="1"/>
  <c r="O1286" i="1"/>
  <c r="O1287" i="1"/>
  <c r="O1289" i="1"/>
  <c r="O1290" i="1"/>
  <c r="O1291" i="1"/>
  <c r="O1292" i="1"/>
  <c r="O1293" i="1"/>
  <c r="O1295" i="1"/>
  <c r="O1296" i="1"/>
  <c r="O1300" i="1"/>
  <c r="O1301" i="1"/>
  <c r="O1302" i="1"/>
  <c r="O1277" i="1"/>
  <c r="O1280" i="1"/>
  <c r="O945" i="1"/>
  <c r="O946" i="1"/>
  <c r="O947" i="1"/>
  <c r="O948" i="1"/>
  <c r="O949" i="1"/>
  <c r="O950" i="1"/>
  <c r="O951" i="1"/>
  <c r="O952" i="1"/>
  <c r="O953" i="1"/>
  <c r="O954" i="1"/>
  <c r="O956" i="1"/>
  <c r="O958" i="1"/>
  <c r="O959" i="1"/>
  <c r="O960" i="1"/>
  <c r="O961" i="1"/>
  <c r="O962" i="1"/>
  <c r="O963" i="1"/>
  <c r="O964" i="1"/>
  <c r="O965" i="1"/>
  <c r="O966" i="1"/>
  <c r="O967" i="1"/>
  <c r="O968" i="1"/>
  <c r="O969" i="1"/>
  <c r="O970" i="1"/>
  <c r="O971" i="1"/>
  <c r="O972" i="1"/>
  <c r="O973" i="1"/>
  <c r="O974" i="1"/>
  <c r="O975" i="1"/>
  <c r="O976" i="1"/>
  <c r="O977" i="1"/>
  <c r="O978" i="1"/>
  <c r="O979" i="1"/>
  <c r="O980" i="1"/>
  <c r="O981" i="1"/>
  <c r="O982" i="1"/>
  <c r="O983" i="1"/>
  <c r="O984" i="1"/>
  <c r="O985" i="1"/>
  <c r="O986" i="1"/>
  <c r="O987" i="1"/>
  <c r="O988" i="1"/>
  <c r="O989" i="1"/>
  <c r="O990" i="1"/>
  <c r="O991" i="1"/>
  <c r="O992" i="1"/>
  <c r="O993" i="1"/>
  <c r="O995" i="1"/>
  <c r="O996" i="1"/>
  <c r="O997" i="1"/>
  <c r="O998" i="1"/>
  <c r="O999" i="1"/>
  <c r="O1000" i="1"/>
  <c r="O1001" i="1"/>
  <c r="O1002" i="1"/>
  <c r="O1003" i="1"/>
  <c r="O1004" i="1"/>
  <c r="O1005" i="1"/>
  <c r="O1006" i="1"/>
  <c r="O1007" i="1"/>
  <c r="O1008" i="1"/>
  <c r="O1009" i="1"/>
  <c r="O1010" i="1"/>
  <c r="O1011" i="1"/>
  <c r="O1012" i="1"/>
  <c r="O1013" i="1"/>
  <c r="O1014" i="1"/>
  <c r="O1015" i="1"/>
  <c r="O1016" i="1"/>
  <c r="O1017" i="1"/>
  <c r="O1018" i="1"/>
  <c r="O1019" i="1"/>
  <c r="O1021" i="1"/>
  <c r="O1022" i="1"/>
  <c r="O1023" i="1"/>
  <c r="O1024" i="1"/>
  <c r="O1025" i="1"/>
  <c r="O1026" i="1"/>
  <c r="O1027" i="1"/>
  <c r="O1028" i="1"/>
  <c r="O1029" i="1"/>
  <c r="O1030" i="1"/>
  <c r="O1031" i="1"/>
  <c r="O1032" i="1"/>
  <c r="O1033" i="1"/>
  <c r="O1034" i="1"/>
  <c r="O1035" i="1"/>
  <c r="O1036" i="1"/>
  <c r="O1037" i="1"/>
  <c r="O1038" i="1"/>
  <c r="O1039" i="1"/>
  <c r="O1040" i="1"/>
  <c r="O1041" i="1"/>
  <c r="O1042" i="1"/>
  <c r="O1043" i="1"/>
  <c r="O1044" i="1"/>
  <c r="O1045" i="1"/>
  <c r="O1046" i="1"/>
  <c r="O1047" i="1"/>
  <c r="O1048" i="1"/>
  <c r="O1049" i="1"/>
  <c r="O1050" i="1"/>
  <c r="O1051" i="1"/>
  <c r="O1052" i="1"/>
  <c r="O1053" i="1"/>
  <c r="O1054" i="1"/>
  <c r="O1055" i="1"/>
  <c r="O1056" i="1"/>
  <c r="O1057" i="1"/>
  <c r="O1058" i="1"/>
  <c r="O1059" i="1"/>
  <c r="O1060" i="1"/>
  <c r="O1061" i="1"/>
  <c r="O1062" i="1"/>
  <c r="O1063" i="1"/>
  <c r="O1064" i="1"/>
  <c r="O1065" i="1"/>
  <c r="O1066" i="1"/>
  <c r="O1067" i="1"/>
  <c r="O1068" i="1"/>
  <c r="O1069" i="1"/>
  <c r="O1070" i="1"/>
  <c r="O1071" i="1"/>
  <c r="O1072" i="1"/>
  <c r="O1073" i="1"/>
  <c r="O1074" i="1"/>
  <c r="O1075" i="1"/>
  <c r="O1076" i="1"/>
  <c r="O1077" i="1"/>
  <c r="O1078" i="1"/>
  <c r="O1079" i="1"/>
  <c r="O1080" i="1"/>
  <c r="O1081" i="1"/>
  <c r="O1082" i="1"/>
  <c r="O1083" i="1"/>
  <c r="O1084" i="1"/>
  <c r="O1086" i="1"/>
  <c r="O1087" i="1"/>
  <c r="O1088" i="1"/>
  <c r="O1089" i="1"/>
  <c r="O1090" i="1"/>
  <c r="O1091" i="1"/>
  <c r="O1092" i="1"/>
  <c r="O1094" i="1"/>
  <c r="O1095" i="1"/>
  <c r="O1096" i="1"/>
  <c r="O1097" i="1"/>
  <c r="O1098" i="1"/>
  <c r="O1099" i="1"/>
  <c r="O1100" i="1"/>
  <c r="O1101" i="1"/>
  <c r="O1103" i="1"/>
  <c r="O1104" i="1"/>
  <c r="O1105" i="1"/>
  <c r="O1107" i="1"/>
  <c r="O1109" i="1"/>
  <c r="O1110" i="1"/>
  <c r="O1111" i="1"/>
  <c r="O1112" i="1"/>
  <c r="O1113" i="1"/>
  <c r="O1114" i="1"/>
  <c r="O1115" i="1"/>
  <c r="O1116" i="1"/>
  <c r="O1117" i="1"/>
  <c r="O1118" i="1"/>
  <c r="O1119" i="1"/>
  <c r="O1120" i="1"/>
  <c r="O1121" i="1"/>
  <c r="O1122" i="1"/>
  <c r="O1123" i="1"/>
  <c r="O1124" i="1"/>
  <c r="O1125" i="1"/>
  <c r="O1126" i="1"/>
  <c r="O1127" i="1"/>
  <c r="O1128" i="1"/>
  <c r="O1129" i="1"/>
  <c r="O1130" i="1"/>
  <c r="O1131" i="1"/>
  <c r="O1132" i="1"/>
  <c r="O1133" i="1"/>
  <c r="O1134" i="1"/>
  <c r="O1135" i="1"/>
  <c r="O1136" i="1"/>
  <c r="O1137" i="1"/>
  <c r="O1138" i="1"/>
  <c r="O1139" i="1"/>
  <c r="O1140" i="1"/>
  <c r="O1151" i="1"/>
  <c r="O1152" i="1"/>
  <c r="O1153" i="1"/>
  <c r="O1154" i="1"/>
  <c r="O1155" i="1"/>
  <c r="O1158" i="1"/>
  <c r="O1159" i="1"/>
  <c r="O1160" i="1"/>
  <c r="O1161" i="1"/>
  <c r="O1162" i="1"/>
  <c r="O1163" i="1"/>
  <c r="O1164" i="1"/>
  <c r="O1165" i="1"/>
  <c r="O1166" i="1"/>
  <c r="O1167" i="1"/>
  <c r="O1168" i="1"/>
  <c r="O1170" i="1"/>
  <c r="O1172" i="1"/>
  <c r="O1173" i="1"/>
  <c r="O1174" i="1"/>
  <c r="O1175" i="1"/>
  <c r="O1176" i="1"/>
  <c r="O1177" i="1"/>
  <c r="O1178" i="1"/>
  <c r="O1179" i="1"/>
  <c r="O1180" i="1"/>
  <c r="O1181" i="1"/>
  <c r="O1182" i="1"/>
  <c r="O1183" i="1"/>
  <c r="O1185" i="1"/>
  <c r="O1186" i="1"/>
  <c r="O1188" i="1"/>
  <c r="O1189" i="1"/>
  <c r="O1190" i="1"/>
  <c r="O1191" i="1"/>
  <c r="O1192" i="1"/>
  <c r="O1193" i="1"/>
  <c r="O1194" i="1"/>
  <c r="O1195" i="1"/>
  <c r="O1196" i="1"/>
  <c r="O1198" i="1"/>
  <c r="O1199" i="1"/>
  <c r="O1201" i="1"/>
  <c r="O1202" i="1"/>
  <c r="O1203" i="1"/>
  <c r="O1204" i="1"/>
  <c r="O1205" i="1"/>
  <c r="O1206" i="1"/>
  <c r="O1207" i="1"/>
  <c r="O1208" i="1"/>
  <c r="O1209" i="1"/>
  <c r="O1210" i="1"/>
  <c r="O1211" i="1"/>
  <c r="O1212" i="1"/>
  <c r="O1213" i="1"/>
  <c r="O1214" i="1"/>
  <c r="O1215" i="1"/>
  <c r="O1216" i="1"/>
  <c r="O1217" i="1"/>
  <c r="O1218" i="1"/>
  <c r="O1219" i="1"/>
  <c r="O1220" i="1"/>
  <c r="O1221" i="1"/>
  <c r="O1222" i="1"/>
  <c r="O1227" i="1"/>
  <c r="O1228" i="1"/>
  <c r="O1229" i="1"/>
  <c r="O1240" i="1"/>
  <c r="O1241" i="1"/>
  <c r="O1248" i="1"/>
  <c r="O1249" i="1"/>
  <c r="O1250" i="1"/>
  <c r="O1251" i="1"/>
  <c r="O1252" i="1"/>
  <c r="O1255" i="1"/>
  <c r="O1256" i="1"/>
  <c r="O1257" i="1"/>
  <c r="O1258" i="1"/>
  <c r="O1259" i="1"/>
  <c r="O1260" i="1"/>
  <c r="O1261" i="1"/>
  <c r="O1264" i="1"/>
  <c r="O1265" i="1"/>
  <c r="O1268" i="1"/>
  <c r="O1269" i="1"/>
  <c r="O1270" i="1"/>
  <c r="O1271" i="1"/>
  <c r="O1272" i="1"/>
  <c r="O1273" i="1"/>
  <c r="O1274" i="1"/>
  <c r="O807" i="1"/>
  <c r="O821" i="1"/>
  <c r="O823" i="1"/>
  <c r="O824" i="1"/>
  <c r="O829" i="1"/>
  <c r="O832" i="1"/>
  <c r="O836" i="1"/>
  <c r="O837" i="1"/>
  <c r="O840" i="1"/>
  <c r="O841" i="1"/>
  <c r="O853" i="1"/>
  <c r="O858" i="1"/>
  <c r="O895" i="1"/>
  <c r="O899" i="1"/>
  <c r="O912" i="1"/>
  <c r="O914" i="1"/>
  <c r="O915" i="1"/>
  <c r="O928" i="1"/>
  <c r="O929" i="1"/>
  <c r="O748" i="1"/>
  <c r="O749" i="1"/>
  <c r="O753" i="1"/>
  <c r="O754" i="1"/>
  <c r="O755" i="1"/>
  <c r="O756" i="1"/>
  <c r="O774" i="1"/>
  <c r="O776" i="1"/>
  <c r="O784" i="1"/>
  <c r="O789" i="1"/>
  <c r="O797" i="1"/>
  <c r="O715" i="1"/>
  <c r="O716" i="1"/>
  <c r="O718" i="1"/>
  <c r="O719" i="1"/>
  <c r="O722" i="1"/>
  <c r="O723" i="1"/>
  <c r="O724" i="1"/>
  <c r="O728" i="1"/>
  <c r="O729" i="1"/>
  <c r="O730" i="1"/>
  <c r="O732" i="1"/>
  <c r="O734" i="1"/>
  <c r="O694" i="1"/>
  <c r="N2900" i="1"/>
  <c r="O561" i="1"/>
  <c r="O562" i="1"/>
  <c r="O564" i="1"/>
  <c r="O566" i="1"/>
  <c r="O582" i="1"/>
  <c r="O634" i="1"/>
  <c r="O635" i="1"/>
  <c r="O541" i="1"/>
  <c r="O542" i="1"/>
  <c r="O544" i="1"/>
  <c r="O486" i="1"/>
  <c r="O488" i="1"/>
  <c r="O491" i="1"/>
  <c r="O492" i="1"/>
  <c r="O493" i="1"/>
  <c r="O494" i="1"/>
  <c r="O497" i="1"/>
  <c r="O61" i="1"/>
  <c r="O63" i="1"/>
  <c r="O70" i="1"/>
  <c r="O79" i="1"/>
  <c r="O90" i="1"/>
  <c r="O105" i="1"/>
  <c r="O106" i="1"/>
  <c r="O107" i="1"/>
  <c r="O108" i="1"/>
  <c r="O109" i="1"/>
  <c r="O110" i="1"/>
  <c r="O111" i="1"/>
  <c r="O118" i="1"/>
  <c r="O125" i="1"/>
  <c r="O127" i="1"/>
  <c r="O128" i="1"/>
  <c r="O129" i="1"/>
  <c r="O130" i="1"/>
  <c r="O135" i="1"/>
  <c r="O136" i="1"/>
  <c r="O138" i="1"/>
  <c r="O139" i="1"/>
  <c r="O146" i="1"/>
  <c r="O147" i="1"/>
  <c r="O148" i="1"/>
  <c r="O149" i="1"/>
  <c r="O150" i="1"/>
  <c r="O151" i="1"/>
  <c r="O156" i="1"/>
  <c r="O157" i="1"/>
  <c r="O158" i="1"/>
  <c r="O159" i="1"/>
  <c r="O160" i="1"/>
  <c r="O161" i="1"/>
  <c r="O162" i="1"/>
  <c r="O163" i="1"/>
  <c r="O166" i="1"/>
  <c r="O167" i="1"/>
  <c r="O175" i="1"/>
  <c r="O176" i="1"/>
  <c r="O177" i="1"/>
  <c r="O178" i="1"/>
  <c r="O183" i="1"/>
  <c r="O184" i="1"/>
  <c r="O185" i="1"/>
  <c r="O186" i="1"/>
  <c r="O187" i="1"/>
  <c r="O188" i="1"/>
  <c r="O189" i="1"/>
  <c r="O190" i="1"/>
  <c r="O191" i="1"/>
  <c r="O192" i="1"/>
  <c r="O193" i="1"/>
  <c r="O194" i="1"/>
  <c r="O199" i="1"/>
  <c r="O200" i="1"/>
  <c r="O201" i="1"/>
  <c r="O202" i="1"/>
  <c r="O209" i="1"/>
  <c r="O210" i="1"/>
  <c r="O212" i="1"/>
  <c r="O213" i="1"/>
  <c r="O214" i="1"/>
  <c r="O215" i="1"/>
  <c r="O219" i="1"/>
  <c r="O220" i="1"/>
  <c r="O225" i="1"/>
  <c r="O226" i="1"/>
  <c r="O227" i="1"/>
  <c r="O233" i="1"/>
  <c r="O241" i="1"/>
  <c r="O246" i="1"/>
  <c r="O34" i="1"/>
  <c r="N2893" i="1"/>
  <c r="N724" i="1"/>
  <c r="N730" i="1"/>
  <c r="N3820" i="1"/>
  <c r="N3821" i="1"/>
  <c r="N3828" i="1"/>
  <c r="N694" i="1"/>
  <c r="N2605" i="1"/>
  <c r="N70" i="1"/>
  <c r="G70" i="1"/>
  <c r="N2968" i="1"/>
  <c r="N2967" i="1"/>
  <c r="N2962" i="1"/>
  <c r="N2946" i="1"/>
  <c r="N2945" i="1"/>
  <c r="N2944" i="1"/>
  <c r="N2943" i="1"/>
  <c r="N2942" i="1"/>
  <c r="N2941" i="1"/>
  <c r="N915" i="1"/>
  <c r="N914" i="1"/>
  <c r="N912" i="1"/>
  <c r="N824" i="1"/>
  <c r="N832" i="1"/>
  <c r="N829" i="1"/>
  <c r="N3198" i="1"/>
  <c r="N823" i="1"/>
  <c r="N3196" i="1"/>
  <c r="N2209" i="1"/>
  <c r="N4363" i="1"/>
  <c r="N3653" i="1"/>
  <c r="N3652" i="1"/>
  <c r="N3700" i="1"/>
  <c r="N4177" i="1"/>
  <c r="N715" i="1"/>
  <c r="N1514" i="1"/>
  <c r="G233" i="1"/>
  <c r="N233" i="1"/>
  <c r="N4617" i="1"/>
  <c r="N4616" i="1"/>
  <c r="N3717" i="1"/>
  <c r="N3667" i="1"/>
  <c r="N2544" i="1"/>
  <c r="N2581" i="1"/>
  <c r="N2400" i="1"/>
  <c r="N61" i="1"/>
  <c r="G61" i="1"/>
  <c r="N1800" i="1"/>
  <c r="N2227" i="1"/>
  <c r="N3402" i="1"/>
  <c r="N3206" i="1"/>
  <c r="N3205" i="1"/>
  <c r="N3298" i="1"/>
  <c r="N3543" i="1"/>
  <c r="N3517" i="1"/>
  <c r="N3896" i="1"/>
  <c r="N3893" i="1"/>
  <c r="N3901" i="1"/>
  <c r="N4225" i="1"/>
  <c r="N4078" i="1"/>
  <c r="N4076" i="1"/>
  <c r="N4074" i="1"/>
  <c r="N4068" i="1"/>
  <c r="N4055" i="1"/>
  <c r="N4054" i="1"/>
  <c r="N4053" i="1"/>
  <c r="N4051" i="1"/>
  <c r="N4050" i="1"/>
  <c r="N4049" i="1"/>
  <c r="N4048" i="1"/>
  <c r="N4047" i="1"/>
  <c r="N4045" i="1"/>
  <c r="N4043" i="1"/>
  <c r="N4041" i="1"/>
  <c r="N4037" i="1"/>
  <c r="N494" i="1"/>
  <c r="N63" i="1"/>
  <c r="G63" i="1"/>
  <c r="N1228" i="1"/>
  <c r="N1708" i="1"/>
  <c r="N1792" i="1"/>
  <c r="N1793" i="1"/>
  <c r="N1794" i="1"/>
  <c r="N1795" i="1"/>
  <c r="N1796" i="1"/>
  <c r="N1797" i="1"/>
  <c r="N2134" i="1"/>
  <c r="N2135" i="1"/>
  <c r="N2226" i="1"/>
  <c r="N2192" i="1"/>
  <c r="N2191" i="1"/>
  <c r="N2190" i="1"/>
  <c r="N2189" i="1"/>
  <c r="N2188" i="1"/>
  <c r="N2187" i="1"/>
  <c r="N2129" i="1"/>
  <c r="N2128" i="1"/>
  <c r="N2127" i="1"/>
  <c r="N1911" i="1"/>
  <c r="N1910" i="1"/>
  <c r="N1903" i="1"/>
  <c r="N1902" i="1"/>
  <c r="N1900" i="1"/>
  <c r="N2219" i="1"/>
  <c r="N2218" i="1"/>
  <c r="N2217" i="1"/>
  <c r="N2216" i="1"/>
  <c r="N2215" i="1"/>
  <c r="N2214" i="1"/>
  <c r="N2213" i="1"/>
  <c r="N2207" i="1"/>
  <c r="N2275" i="1"/>
  <c r="N2350" i="1"/>
  <c r="N2349" i="1"/>
  <c r="N2409" i="1"/>
  <c r="N2408" i="1"/>
  <c r="N1658" i="1"/>
  <c r="N136" i="1"/>
  <c r="G136" i="1"/>
  <c r="G246" i="1"/>
  <c r="N2416" i="1"/>
  <c r="N2208" i="1"/>
  <c r="N1016" i="1"/>
  <c r="N1015" i="1"/>
  <c r="N3049" i="1"/>
  <c r="N3048" i="1"/>
  <c r="N488" i="1"/>
  <c r="N1036" i="1"/>
  <c r="N1033" i="1"/>
  <c r="N1035" i="1"/>
  <c r="N4040" i="1"/>
  <c r="N4176" i="1"/>
  <c r="N4201" i="1"/>
  <c r="N4167" i="1"/>
  <c r="N4166" i="1"/>
  <c r="N4017" i="1"/>
  <c r="N1535" i="1"/>
  <c r="N1534" i="1"/>
  <c r="N1573" i="1"/>
  <c r="N3078" i="1"/>
  <c r="N486" i="1"/>
  <c r="N125" i="1"/>
  <c r="N146" i="1"/>
  <c r="N147" i="1"/>
  <c r="N2342" i="1"/>
  <c r="N3197" i="1"/>
  <c r="N1273" i="1"/>
  <c r="N1259" i="1"/>
  <c r="N1256" i="1"/>
  <c r="N2578" i="1"/>
  <c r="N2611" i="1"/>
  <c r="N2575" i="1"/>
  <c r="N2551" i="1"/>
  <c r="N3195" i="1"/>
  <c r="N2542" i="1"/>
  <c r="N1347" i="1"/>
  <c r="N3523" i="1"/>
  <c r="N3518" i="1"/>
  <c r="N4392" i="1"/>
  <c r="N4391" i="1"/>
  <c r="N4390" i="1"/>
  <c r="N4389" i="1"/>
  <c r="N4388" i="1"/>
  <c r="N4387" i="1"/>
  <c r="N4383" i="1"/>
  <c r="N4381" i="1"/>
  <c r="N4379" i="1"/>
  <c r="N4378" i="1"/>
  <c r="N1109" i="1"/>
  <c r="N497" i="1"/>
  <c r="N493" i="1"/>
  <c r="N492" i="1"/>
  <c r="N491" i="1"/>
  <c r="N3139" i="1"/>
  <c r="N853" i="1"/>
  <c r="N899" i="1"/>
  <c r="N895" i="1"/>
  <c r="N2206" i="1"/>
  <c r="N1909" i="1"/>
  <c r="N1939" i="1"/>
  <c r="N4605" i="1"/>
  <c r="G125" i="1"/>
  <c r="N2130" i="1"/>
  <c r="N2284" i="1"/>
  <c r="N2336" i="1"/>
  <c r="N2316" i="1"/>
  <c r="N2137" i="1"/>
  <c r="N2136" i="1"/>
  <c r="N2138" i="1"/>
  <c r="N34" i="1"/>
  <c r="N1522" i="1"/>
  <c r="N1519" i="1"/>
  <c r="N1516" i="1"/>
  <c r="N1088" i="1"/>
  <c r="N3899" i="1"/>
  <c r="N3864" i="1"/>
  <c r="N3570" i="1"/>
  <c r="N4162" i="1"/>
  <c r="N1240" i="1"/>
  <c r="N1241" i="1"/>
  <c r="N1227" i="1"/>
  <c r="N1238" i="1"/>
  <c r="N1220" i="1"/>
  <c r="N1222" i="1"/>
  <c r="N1218" i="1"/>
  <c r="N1217" i="1"/>
  <c r="N1219" i="1"/>
  <c r="N1500" i="1"/>
  <c r="N1501" i="1"/>
  <c r="N1486" i="1"/>
  <c r="N1488" i="1"/>
  <c r="N1489" i="1"/>
  <c r="N1459" i="1"/>
  <c r="N1460" i="1"/>
  <c r="N1461" i="1"/>
  <c r="N1462" i="1"/>
  <c r="N1463" i="1"/>
  <c r="N1464" i="1"/>
  <c r="N1465" i="1"/>
  <c r="N1466" i="1"/>
  <c r="N1467" i="1"/>
  <c r="N1468" i="1"/>
  <c r="N1469" i="1"/>
  <c r="N1470" i="1"/>
  <c r="N1471" i="1"/>
  <c r="N1472" i="1"/>
  <c r="N1473" i="1"/>
  <c r="N1474" i="1"/>
  <c r="N1475" i="1"/>
  <c r="N1476" i="1"/>
  <c r="N1478" i="1"/>
  <c r="N1443" i="1"/>
  <c r="N1444" i="1"/>
  <c r="N1434" i="1"/>
  <c r="N1432" i="1"/>
  <c r="N1600" i="1"/>
  <c r="N718" i="1"/>
  <c r="N929" i="1"/>
  <c r="N928" i="1"/>
  <c r="N1205" i="1"/>
  <c r="N962" i="1"/>
  <c r="N967" i="1"/>
  <c r="N968" i="1"/>
  <c r="N2492" i="1"/>
  <c r="N2491" i="1"/>
  <c r="N2889" i="1"/>
  <c r="N4046" i="1"/>
  <c r="N4036" i="1"/>
  <c r="N3716" i="1"/>
  <c r="N2490" i="1"/>
  <c r="N241" i="1"/>
  <c r="G241" i="1"/>
  <c r="G146" i="1"/>
  <c r="G147" i="1"/>
  <c r="G148" i="1"/>
  <c r="N3598" i="1"/>
  <c r="N3597" i="1"/>
  <c r="N3595" i="1"/>
  <c r="N3594" i="1"/>
  <c r="N4015" i="1"/>
  <c r="N3714" i="1"/>
  <c r="N542" i="1"/>
  <c r="N4218" i="1"/>
  <c r="N3207" i="1"/>
  <c r="N858" i="1"/>
  <c r="N956" i="1"/>
  <c r="N1390" i="1"/>
  <c r="N1387" i="1"/>
  <c r="N1386" i="1"/>
  <c r="N1382" i="1"/>
  <c r="N734" i="1"/>
  <c r="N732" i="1"/>
  <c r="N729" i="1"/>
  <c r="N728" i="1"/>
  <c r="N723" i="1"/>
  <c r="N1123" i="1"/>
  <c r="N1122" i="1"/>
  <c r="N1121" i="1"/>
  <c r="N1120" i="1"/>
  <c r="N1119" i="1"/>
  <c r="N954" i="1"/>
  <c r="N953" i="1"/>
  <c r="N952" i="1"/>
  <c r="N951" i="1"/>
  <c r="N950" i="1"/>
  <c r="N949" i="1"/>
  <c r="N948" i="1"/>
  <c r="N947" i="1"/>
  <c r="N946" i="1"/>
  <c r="N1504" i="1"/>
  <c r="N1497" i="1"/>
  <c r="N1496" i="1"/>
  <c r="N1495" i="1"/>
  <c r="N1490" i="1"/>
  <c r="N1492" i="1"/>
  <c r="N1491" i="1"/>
  <c r="N1481" i="1"/>
  <c r="N1480" i="1"/>
  <c r="N1479" i="1"/>
  <c r="N1456" i="1"/>
  <c r="N1455" i="1"/>
  <c r="N1445" i="1"/>
  <c r="N1447" i="1"/>
  <c r="N1454" i="1"/>
  <c r="N1453" i="1"/>
  <c r="N1452" i="1"/>
  <c r="N1450" i="1"/>
  <c r="N1449" i="1"/>
  <c r="N1448" i="1"/>
  <c r="N1446" i="1"/>
  <c r="N1451" i="1"/>
  <c r="N1457" i="1"/>
  <c r="N1442" i="1"/>
  <c r="N1441" i="1"/>
  <c r="N1440" i="1"/>
  <c r="N1439" i="1"/>
  <c r="N1438" i="1"/>
  <c r="N1437" i="1"/>
  <c r="N1436" i="1"/>
  <c r="N1433" i="1"/>
  <c r="N1428" i="1"/>
  <c r="N1435" i="1"/>
  <c r="N582" i="1"/>
  <c r="N2355" i="1"/>
  <c r="N1265" i="1"/>
  <c r="N1043" i="1"/>
  <c r="N1080" i="1"/>
  <c r="N1057" i="1"/>
  <c r="N1079" i="1"/>
  <c r="N189" i="1"/>
  <c r="N3693" i="1"/>
  <c r="N2513" i="1"/>
  <c r="N3548" i="1"/>
  <c r="N3699" i="1"/>
  <c r="N3743" i="1"/>
  <c r="N3873" i="1"/>
  <c r="N3868" i="1"/>
  <c r="N3834" i="1"/>
  <c r="N3833" i="1"/>
  <c r="N3831" i="1"/>
  <c r="N3830" i="1"/>
  <c r="N3836" i="1"/>
  <c r="N3835" i="1"/>
  <c r="N3704" i="1"/>
  <c r="N3703" i="1"/>
  <c r="N3702" i="1"/>
  <c r="N3701" i="1"/>
  <c r="N3697" i="1"/>
  <c r="N3696" i="1"/>
  <c r="N3695" i="1"/>
  <c r="N3694" i="1"/>
  <c r="N3692" i="1"/>
  <c r="N3691" i="1"/>
  <c r="N3690" i="1"/>
  <c r="N3689" i="1"/>
  <c r="N3688" i="1"/>
  <c r="N3687" i="1"/>
  <c r="N3686" i="1"/>
  <c r="N3684" i="1"/>
  <c r="N3683" i="1"/>
  <c r="N3682" i="1"/>
  <c r="N3681" i="1"/>
  <c r="N3678" i="1"/>
  <c r="N3676" i="1"/>
  <c r="N3675" i="1"/>
  <c r="N3674" i="1"/>
  <c r="N3673" i="1"/>
  <c r="N3284" i="1"/>
  <c r="N3666" i="1"/>
  <c r="N3727" i="1"/>
  <c r="N4014" i="1"/>
  <c r="N4024" i="1"/>
  <c r="N3526" i="1"/>
  <c r="N3525" i="1"/>
  <c r="N3656" i="1"/>
  <c r="N3654" i="1"/>
  <c r="N3591" i="1"/>
  <c r="N3590" i="1"/>
  <c r="N3588" i="1"/>
  <c r="N3579" i="1"/>
  <c r="N3577" i="1"/>
  <c r="N3609" i="1"/>
  <c r="N3608" i="1"/>
  <c r="N3607" i="1"/>
  <c r="N2704" i="1"/>
  <c r="N3559" i="1"/>
  <c r="N3890" i="1"/>
  <c r="N3891" i="1"/>
  <c r="N3958" i="1"/>
  <c r="N4052" i="1"/>
  <c r="N4035" i="1"/>
  <c r="N4038" i="1"/>
  <c r="N4012" i="1"/>
  <c r="N4011" i="1"/>
  <c r="N2639" i="1"/>
  <c r="N3657" i="1"/>
  <c r="N4000" i="1"/>
  <c r="N1908" i="1"/>
  <c r="N1907" i="1"/>
  <c r="N840" i="1"/>
  <c r="N2223" i="1"/>
  <c r="N2222" i="1"/>
  <c r="N1352" i="1"/>
  <c r="N1350" i="1"/>
  <c r="N1366" i="1"/>
  <c r="N1365" i="1"/>
  <c r="N2933" i="1"/>
  <c r="N789" i="1"/>
  <c r="N1239" i="1"/>
  <c r="N1252" i="1"/>
  <c r="N2924" i="1"/>
  <c r="N2927" i="1"/>
  <c r="N1424" i="1"/>
  <c r="N2925" i="1"/>
  <c r="N2922" i="1"/>
  <c r="N2919" i="1"/>
  <c r="N3638" i="1"/>
  <c r="N3651" i="1"/>
  <c r="N1002" i="1"/>
  <c r="N1021" i="1"/>
  <c r="N1019" i="1"/>
  <c r="N4257" i="1"/>
  <c r="N2440" i="1"/>
  <c r="N2281" i="1"/>
  <c r="N2459" i="1"/>
  <c r="N3858" i="1"/>
  <c r="N3745" i="1"/>
  <c r="N3749" i="1"/>
  <c r="N1280" i="1"/>
  <c r="N1277" i="1"/>
  <c r="N3540" i="1"/>
  <c r="N1221" i="1"/>
  <c r="N193" i="1"/>
  <c r="G193" i="1"/>
  <c r="N1937" i="1"/>
  <c r="N754" i="1"/>
  <c r="N4487" i="1"/>
  <c r="N1374" i="1"/>
  <c r="N2892" i="1"/>
  <c r="N1381" i="1"/>
  <c r="N2638" i="1"/>
  <c r="N561" i="1"/>
  <c r="N562" i="1"/>
  <c r="N564" i="1"/>
  <c r="N566" i="1"/>
  <c r="N634" i="1"/>
  <c r="N635" i="1"/>
  <c r="N2278" i="1"/>
  <c r="N2574" i="1"/>
  <c r="N2573" i="1"/>
  <c r="N2902" i="1"/>
  <c r="N3431" i="1"/>
  <c r="N3739" i="1"/>
  <c r="N4192" i="1"/>
  <c r="N4226" i="1"/>
  <c r="N797" i="1"/>
  <c r="N1353" i="1"/>
  <c r="N1351" i="1"/>
  <c r="N1255" i="1"/>
  <c r="N2886" i="1"/>
  <c r="N1213" i="1"/>
  <c r="N2353" i="1"/>
  <c r="N3119" i="1"/>
  <c r="N2352" i="1"/>
  <c r="N1302" i="1"/>
  <c r="N1301" i="1"/>
  <c r="N1300" i="1"/>
  <c r="N1296" i="1"/>
  <c r="N1295" i="1"/>
  <c r="N1293" i="1"/>
  <c r="N1292" i="1"/>
  <c r="N1291" i="1"/>
  <c r="N1290" i="1"/>
  <c r="N1289" i="1"/>
  <c r="N1286" i="1"/>
  <c r="N1283" i="1"/>
  <c r="N1282" i="1"/>
  <c r="N1287" i="1"/>
  <c r="N3455" i="1"/>
  <c r="N1010" i="1"/>
  <c r="N1017" i="1"/>
  <c r="N1018" i="1"/>
  <c r="N1092" i="1"/>
  <c r="N2918" i="1"/>
  <c r="N2916" i="1"/>
  <c r="N1183" i="1"/>
  <c r="N3017" i="1"/>
  <c r="N3016" i="1"/>
  <c r="N3015" i="1"/>
  <c r="N3014" i="1"/>
  <c r="N1168" i="1"/>
  <c r="N1173" i="1"/>
  <c r="N1140" i="1"/>
  <c r="N1138" i="1"/>
  <c r="N1136" i="1"/>
  <c r="N3022" i="1"/>
  <c r="N3021" i="1"/>
  <c r="N3020" i="1"/>
  <c r="N1268" i="1"/>
  <c r="N1260" i="1"/>
  <c r="N1258" i="1"/>
  <c r="N106" i="1"/>
  <c r="N836" i="1"/>
  <c r="N1611" i="1"/>
  <c r="N945" i="1"/>
  <c r="N3889" i="1"/>
  <c r="N3888" i="1"/>
  <c r="N3867" i="1"/>
  <c r="N3866" i="1"/>
  <c r="N3863" i="1"/>
  <c r="N4134" i="1"/>
  <c r="N3494" i="1"/>
  <c r="N3756" i="1"/>
  <c r="N3307" i="1"/>
  <c r="N3222" i="1"/>
  <c r="N1054" i="1"/>
  <c r="N722" i="1"/>
  <c r="N2989" i="1"/>
  <c r="N1007" i="1"/>
  <c r="N1091" i="1"/>
  <c r="N1090" i="1"/>
  <c r="N2204" i="1"/>
  <c r="N2203" i="1"/>
  <c r="N2202" i="1"/>
  <c r="N2201" i="1"/>
  <c r="N2606" i="1"/>
  <c r="N1706" i="1"/>
  <c r="N1251" i="1"/>
  <c r="N1229" i="1"/>
  <c r="N1250" i="1"/>
  <c r="N719" i="1"/>
  <c r="N1248" i="1"/>
  <c r="N1179" i="1"/>
  <c r="N2483" i="1"/>
  <c r="N167" i="1"/>
  <c r="N807" i="1"/>
  <c r="N3040" i="1"/>
  <c r="N3044" i="1"/>
  <c r="N2221" i="1"/>
  <c r="N1014" i="1"/>
  <c r="N1013" i="1"/>
  <c r="N3662" i="1"/>
  <c r="N3522" i="1"/>
  <c r="N1257" i="1"/>
  <c r="N981" i="1"/>
  <c r="N2395" i="1"/>
  <c r="N2410" i="1"/>
  <c r="N2198" i="1"/>
  <c r="N227" i="1"/>
  <c r="G227" i="1"/>
  <c r="N226" i="1"/>
  <c r="G226" i="1"/>
  <c r="N166" i="1"/>
  <c r="N841" i="1"/>
  <c r="N1081" i="1"/>
  <c r="N1067" i="1"/>
  <c r="N1061" i="1"/>
  <c r="N1261" i="1"/>
  <c r="N989" i="1"/>
  <c r="N157" i="1"/>
  <c r="G157" i="1"/>
  <c r="N1264" i="1"/>
  <c r="N246" i="1"/>
  <c r="N192" i="1"/>
  <c r="G192" i="1"/>
  <c r="N2390" i="1"/>
  <c r="N3238" i="1"/>
  <c r="N2415" i="1"/>
  <c r="N2414" i="1"/>
  <c r="N2393" i="1"/>
  <c r="N3723" i="1"/>
  <c r="N1182" i="1"/>
  <c r="N225" i="1"/>
  <c r="G225" i="1"/>
  <c r="N3042" i="1"/>
  <c r="G3042" i="1"/>
  <c r="N3037" i="1"/>
  <c r="N3036" i="1"/>
  <c r="N160" i="1"/>
  <c r="N1783" i="1"/>
  <c r="N1784" i="1"/>
  <c r="N1786" i="1"/>
  <c r="N3445" i="1"/>
  <c r="N2411" i="1"/>
  <c r="N3641" i="1"/>
  <c r="N3918" i="1"/>
  <c r="N3976" i="1"/>
  <c r="N4142" i="1"/>
  <c r="N3386" i="1"/>
  <c r="N3772" i="1"/>
  <c r="N3316" i="1"/>
  <c r="N3355" i="1"/>
  <c r="N4543" i="1"/>
  <c r="N4542" i="1"/>
  <c r="N4541" i="1"/>
  <c r="N4540" i="1"/>
  <c r="N4539" i="1"/>
  <c r="N4538" i="1"/>
  <c r="N4537" i="1"/>
  <c r="N4536" i="1"/>
  <c r="N4535" i="1"/>
  <c r="N4534" i="1"/>
  <c r="N4533" i="1"/>
  <c r="N4532" i="1"/>
  <c r="N4531" i="1"/>
  <c r="N4530" i="1"/>
  <c r="N4529" i="1"/>
  <c r="N4528" i="1"/>
  <c r="N4527" i="1"/>
  <c r="N4526" i="1"/>
  <c r="N4525" i="1"/>
  <c r="N4524" i="1"/>
  <c r="N4523" i="1"/>
  <c r="N4522" i="1"/>
  <c r="N4520" i="1"/>
  <c r="N4519" i="1"/>
  <c r="N4518" i="1"/>
  <c r="N4517" i="1"/>
  <c r="N4516" i="1"/>
  <c r="N4515" i="1"/>
  <c r="N4514" i="1"/>
  <c r="N4513" i="1"/>
  <c r="N4512" i="1"/>
  <c r="N4511" i="1"/>
  <c r="N4510" i="1"/>
  <c r="N4509" i="1"/>
  <c r="N4508" i="1"/>
  <c r="N4507" i="1"/>
  <c r="N4506" i="1"/>
  <c r="N4505" i="1"/>
  <c r="N4504" i="1"/>
  <c r="N4503" i="1"/>
  <c r="N4502" i="1"/>
  <c r="N4499" i="1"/>
  <c r="N4498" i="1"/>
  <c r="N3297" i="1"/>
  <c r="N3296" i="1"/>
  <c r="N3860" i="1"/>
  <c r="N3330" i="1"/>
  <c r="N3333" i="1"/>
  <c r="N3747" i="1"/>
  <c r="N3815" i="1"/>
  <c r="N1530" i="1"/>
  <c r="N2354" i="1"/>
  <c r="N190" i="1"/>
  <c r="G190" i="1"/>
  <c r="N138" i="1"/>
  <c r="G138" i="1"/>
  <c r="N3663" i="1"/>
  <c r="N220" i="1"/>
  <c r="G220" i="1"/>
  <c r="N162" i="1"/>
  <c r="N219" i="1"/>
  <c r="N191" i="1"/>
  <c r="G191" i="1"/>
  <c r="N139" i="1"/>
  <c r="G139" i="1"/>
  <c r="N163" i="1"/>
  <c r="G163" i="1"/>
  <c r="N1115" i="1"/>
  <c r="N3140" i="1"/>
  <c r="N784" i="1"/>
  <c r="N776" i="1"/>
  <c r="N774" i="1"/>
  <c r="N756" i="1"/>
  <c r="N755" i="1"/>
  <c r="N749" i="1"/>
  <c r="N748" i="1"/>
  <c r="N837" i="1"/>
  <c r="N821" i="1"/>
  <c r="N4599" i="1"/>
  <c r="N4598" i="1"/>
  <c r="N1601" i="1"/>
  <c r="N4256" i="1"/>
  <c r="N1612" i="1"/>
  <c r="N1630" i="1"/>
  <c r="N2392" i="1"/>
  <c r="N79" i="1"/>
  <c r="G79" i="1"/>
  <c r="N105" i="1"/>
  <c r="N111" i="1"/>
  <c r="N110" i="1"/>
  <c r="N109" i="1"/>
  <c r="N108" i="1"/>
  <c r="N107" i="1"/>
  <c r="N90" i="1"/>
  <c r="N194" i="1"/>
  <c r="G194" i="1"/>
  <c r="N1771" i="1"/>
  <c r="N2592" i="1"/>
  <c r="N2389" i="1"/>
  <c r="N3818" i="1"/>
  <c r="N541" i="1"/>
  <c r="N118" i="1"/>
  <c r="G118" i="1"/>
  <c r="N161" i="1"/>
  <c r="N188" i="1"/>
  <c r="N187" i="1"/>
  <c r="N202" i="1"/>
  <c r="N201" i="1"/>
  <c r="N215" i="1"/>
  <c r="G215" i="1"/>
  <c r="N214" i="1"/>
  <c r="N213" i="1"/>
  <c r="N212" i="1"/>
  <c r="N1763" i="1"/>
  <c r="N4251" i="1"/>
  <c r="N1676" i="1"/>
  <c r="N184" i="1"/>
  <c r="G184" i="1"/>
  <c r="G185" i="1"/>
  <c r="N185" i="1"/>
  <c r="N158" i="1"/>
  <c r="G158" i="1"/>
  <c r="N2467" i="1"/>
  <c r="N2468" i="1"/>
  <c r="N3992" i="1"/>
  <c r="N200" i="1"/>
  <c r="N199" i="1"/>
  <c r="N3983" i="1"/>
  <c r="N3977" i="1"/>
  <c r="N3450" i="1"/>
  <c r="N3449" i="1"/>
  <c r="N3448" i="1"/>
  <c r="N3778" i="1"/>
  <c r="N3441" i="1"/>
  <c r="N3442" i="1"/>
  <c r="N3997" i="1"/>
  <c r="N4249" i="1"/>
  <c r="N4258" i="1"/>
  <c r="N1634" i="1"/>
  <c r="N3283" i="1"/>
  <c r="N2241" i="1"/>
  <c r="N2240" i="1"/>
  <c r="N3172" i="1"/>
  <c r="N3170" i="1"/>
  <c r="N3169" i="1"/>
  <c r="N3167" i="1"/>
  <c r="N3165" i="1"/>
  <c r="N3400" i="1"/>
  <c r="N3394" i="1"/>
  <c r="N3390" i="1"/>
  <c r="N3605" i="1"/>
  <c r="N3604" i="1"/>
  <c r="N3603" i="1"/>
  <c r="N3602" i="1"/>
  <c r="N3601" i="1"/>
  <c r="N3600" i="1"/>
  <c r="N3599" i="1"/>
  <c r="N4224" i="1"/>
  <c r="N3596" i="1"/>
  <c r="N3593" i="1"/>
  <c r="N1747" i="1"/>
  <c r="N1741" i="1"/>
  <c r="G3047" i="1"/>
  <c r="N1215" i="1"/>
  <c r="N2565" i="1"/>
  <c r="N2567" i="1"/>
  <c r="N1037" i="1"/>
  <c r="N3210" i="1"/>
  <c r="N3226" i="1"/>
  <c r="N3227" i="1"/>
  <c r="N3235" i="1"/>
  <c r="N3236" i="1"/>
  <c r="N3237" i="1"/>
  <c r="N3295" i="1"/>
  <c r="N3310" i="1"/>
  <c r="N3317" i="1"/>
  <c r="N3319" i="1"/>
  <c r="N3320" i="1"/>
  <c r="N3321" i="1"/>
  <c r="N3322" i="1"/>
  <c r="N3327" i="1"/>
  <c r="N3328" i="1"/>
  <c r="N3329" i="1"/>
  <c r="N3332" i="1"/>
  <c r="N3334" i="1"/>
  <c r="N3335" i="1"/>
  <c r="N3336" i="1"/>
  <c r="N3337" i="1"/>
  <c r="N3338" i="1"/>
  <c r="N3339" i="1"/>
  <c r="N3356" i="1"/>
  <c r="N3357" i="1"/>
  <c r="N3358" i="1"/>
  <c r="N3359" i="1"/>
  <c r="N3406" i="1"/>
  <c r="N3437" i="1"/>
  <c r="N3438" i="1"/>
  <c r="N3461" i="1"/>
  <c r="N3462" i="1"/>
  <c r="N3463" i="1"/>
  <c r="N3513" i="1"/>
  <c r="N3519" i="1"/>
  <c r="N3520" i="1"/>
  <c r="N3521" i="1"/>
  <c r="N3527" i="1"/>
  <c r="N3535" i="1"/>
  <c r="N3536" i="1"/>
  <c r="N3537" i="1"/>
  <c r="N3538" i="1"/>
  <c r="N3542" i="1"/>
  <c r="N3544" i="1"/>
  <c r="N3545" i="1"/>
  <c r="N3546" i="1"/>
  <c r="N3549" i="1"/>
  <c r="N3550" i="1"/>
  <c r="N3551" i="1"/>
  <c r="N3552" i="1"/>
  <c r="N3554" i="1"/>
  <c r="N3555" i="1"/>
  <c r="N3556" i="1"/>
  <c r="N3557" i="1"/>
  <c r="N3558" i="1"/>
  <c r="N3560" i="1"/>
  <c r="N3561" i="1"/>
  <c r="N3562" i="1"/>
  <c r="N3563" i="1"/>
  <c r="N3564" i="1"/>
  <c r="N3565" i="1"/>
  <c r="N3566" i="1"/>
  <c r="N3567" i="1"/>
  <c r="N3568" i="1"/>
  <c r="N3569" i="1"/>
  <c r="N3571" i="1"/>
  <c r="N3572" i="1"/>
  <c r="N3573" i="1"/>
  <c r="N3575" i="1"/>
  <c r="N3576" i="1"/>
  <c r="N3578" i="1"/>
  <c r="N3580" i="1"/>
  <c r="N3581" i="1"/>
  <c r="N3582" i="1"/>
  <c r="N3585" i="1"/>
  <c r="N3586" i="1"/>
  <c r="N3587" i="1"/>
  <c r="N3589" i="1"/>
  <c r="N3660" i="1"/>
  <c r="N3661" i="1"/>
  <c r="N3664" i="1"/>
  <c r="N3665" i="1"/>
  <c r="N3670" i="1"/>
  <c r="N3671" i="1"/>
  <c r="N3672" i="1"/>
  <c r="N3677" i="1"/>
  <c r="N3680" i="1"/>
  <c r="N3685" i="1"/>
  <c r="N3709" i="1"/>
  <c r="N3710" i="1"/>
  <c r="N3711" i="1"/>
  <c r="N3712" i="1"/>
  <c r="N3713" i="1"/>
  <c r="N3715" i="1"/>
  <c r="N3719" i="1"/>
  <c r="N3720" i="1"/>
  <c r="N3721" i="1"/>
  <c r="N3722" i="1"/>
  <c r="N3724" i="1"/>
  <c r="N3726" i="1"/>
  <c r="N3731" i="1"/>
  <c r="N3732" i="1"/>
  <c r="N3733" i="1"/>
  <c r="N3734" i="1"/>
  <c r="N3735" i="1"/>
  <c r="N3736" i="1"/>
  <c r="N3737" i="1"/>
  <c r="N3738" i="1"/>
  <c r="N3741" i="1"/>
  <c r="N3742" i="1"/>
  <c r="N3744" i="1"/>
  <c r="N3746" i="1"/>
  <c r="N3748" i="1"/>
  <c r="N3751" i="1"/>
  <c r="N3752" i="1"/>
  <c r="N3757" i="1"/>
  <c r="N3758" i="1"/>
  <c r="N3759" i="1"/>
  <c r="N3773" i="1"/>
  <c r="N3801" i="1"/>
  <c r="N3802" i="1"/>
  <c r="N3803" i="1"/>
  <c r="N3805" i="1"/>
  <c r="N3806" i="1"/>
  <c r="N3807" i="1"/>
  <c r="N3814" i="1"/>
  <c r="N3816" i="1"/>
  <c r="N3817" i="1"/>
  <c r="N3829" i="1"/>
  <c r="N3840" i="1"/>
  <c r="N3841" i="1"/>
  <c r="N3842" i="1"/>
  <c r="N3843" i="1"/>
  <c r="N3844" i="1"/>
  <c r="N3845" i="1"/>
  <c r="N3846" i="1"/>
  <c r="N3849" i="1"/>
  <c r="N3861" i="1"/>
  <c r="N3862" i="1"/>
  <c r="N3871" i="1"/>
  <c r="N3872" i="1"/>
  <c r="N3879" i="1"/>
  <c r="N3887" i="1"/>
  <c r="N3914" i="1"/>
  <c r="N3915" i="1"/>
  <c r="N3919" i="1"/>
  <c r="N3926" i="1"/>
  <c r="N3928" i="1"/>
  <c r="N3929" i="1"/>
  <c r="N3930" i="1"/>
  <c r="N3931" i="1"/>
  <c r="N4008" i="1"/>
  <c r="N4010" i="1"/>
  <c r="N4013" i="1"/>
  <c r="N4016" i="1"/>
  <c r="N4020" i="1"/>
  <c r="N4028" i="1"/>
  <c r="N4029" i="1"/>
  <c r="N4030" i="1"/>
  <c r="N4031" i="1"/>
  <c r="N4032" i="1"/>
  <c r="N4033" i="1"/>
  <c r="N4034" i="1"/>
  <c r="N4039" i="1"/>
  <c r="N4042" i="1"/>
  <c r="N4044" i="1"/>
  <c r="N4056" i="1"/>
  <c r="N4057" i="1"/>
  <c r="N4058" i="1"/>
  <c r="N4059" i="1"/>
  <c r="N4060" i="1"/>
  <c r="N4061" i="1"/>
  <c r="N4062" i="1"/>
  <c r="N4064" i="1"/>
  <c r="N4065" i="1"/>
  <c r="N4066" i="1"/>
  <c r="N4067" i="1"/>
  <c r="N4069" i="1"/>
  <c r="N4143" i="1"/>
  <c r="N4160" i="1"/>
  <c r="N4161" i="1"/>
  <c r="N4163" i="1"/>
  <c r="N4164" i="1"/>
  <c r="N4165" i="1"/>
  <c r="N4195" i="1"/>
  <c r="N4393" i="1"/>
  <c r="N4394" i="1"/>
  <c r="N4395" i="1"/>
  <c r="N3134" i="1"/>
  <c r="N1186" i="1"/>
  <c r="N1181" i="1"/>
  <c r="N1006" i="1"/>
  <c r="N1005" i="1"/>
  <c r="N1216" i="1"/>
  <c r="N1249" i="1"/>
  <c r="N959" i="1"/>
  <c r="N1056" i="1"/>
  <c r="N1082" i="1"/>
  <c r="N1068" i="1"/>
  <c r="N1059" i="1"/>
  <c r="N977" i="1"/>
  <c r="G3046" i="1"/>
  <c r="N1049" i="1"/>
  <c r="N1089" i="1"/>
  <c r="N1116" i="1"/>
  <c r="G3027" i="1"/>
  <c r="G129" i="1"/>
  <c r="N1025" i="1"/>
  <c r="N3019" i="1"/>
  <c r="N3018" i="1"/>
  <c r="N186" i="1"/>
  <c r="N1044" i="1"/>
  <c r="N1175" i="1"/>
  <c r="N178" i="1"/>
  <c r="G178" i="1"/>
  <c r="N177" i="1"/>
  <c r="G177" i="1"/>
  <c r="N176" i="1"/>
  <c r="G176" i="1"/>
  <c r="N1683" i="1"/>
  <c r="N151" i="1"/>
  <c r="G151" i="1"/>
  <c r="N150" i="1"/>
  <c r="G150" i="1"/>
  <c r="N149" i="1"/>
  <c r="G149" i="1"/>
  <c r="N130" i="1"/>
  <c r="G130" i="1"/>
  <c r="N129" i="1"/>
  <c r="N128" i="1"/>
  <c r="G128" i="1"/>
  <c r="N159" i="1"/>
  <c r="N1758" i="1"/>
  <c r="N1755" i="1"/>
  <c r="N1027" i="1"/>
  <c r="N1214" i="1"/>
  <c r="N1126" i="1"/>
  <c r="N1132" i="1"/>
  <c r="N1125" i="1"/>
  <c r="N1024" i="1"/>
  <c r="N1069" i="1"/>
  <c r="N1050" i="1"/>
  <c r="N1047" i="1"/>
  <c r="N2871" i="1"/>
  <c r="N2480" i="1"/>
  <c r="N2481" i="1"/>
  <c r="N2482" i="1"/>
  <c r="N1269" i="1"/>
  <c r="N1131" i="1"/>
  <c r="N1782" i="1"/>
  <c r="N1029" i="1"/>
  <c r="N1776" i="1"/>
  <c r="N1777" i="1"/>
  <c r="N1778" i="1"/>
  <c r="N1779" i="1"/>
  <c r="N1780" i="1"/>
  <c r="N1781" i="1"/>
  <c r="N1787" i="1"/>
  <c r="N988" i="1"/>
  <c r="N987" i="1"/>
  <c r="N978" i="1"/>
  <c r="N3027" i="1"/>
  <c r="N995" i="1"/>
  <c r="N997" i="1"/>
  <c r="N1008" i="1"/>
  <c r="N1009" i="1"/>
  <c r="N1012" i="1"/>
  <c r="N1011" i="1"/>
  <c r="N1034" i="1"/>
  <c r="N1271" i="1"/>
  <c r="N964" i="1"/>
  <c r="N966" i="1"/>
  <c r="N965" i="1"/>
  <c r="N963" i="1"/>
  <c r="N1172" i="1"/>
  <c r="N1129" i="1"/>
  <c r="N1052" i="1"/>
  <c r="N1077" i="1"/>
  <c r="N716" i="1"/>
  <c r="N1705" i="1"/>
  <c r="N1699" i="1"/>
  <c r="N1687" i="1"/>
  <c r="N1682" i="1"/>
  <c r="N1675" i="1"/>
  <c r="N1649" i="1"/>
  <c r="N982" i="1"/>
  <c r="N1031" i="1"/>
  <c r="N1001" i="1"/>
  <c r="N1735" i="1"/>
  <c r="N2674" i="1"/>
  <c r="N2676" i="1"/>
  <c r="N127" i="1"/>
  <c r="N135" i="1"/>
  <c r="N148" i="1"/>
  <c r="N156" i="1"/>
  <c r="N175" i="1"/>
  <c r="N183" i="1"/>
  <c r="N1178" i="1"/>
  <c r="N1177" i="1"/>
  <c r="N1111" i="1"/>
  <c r="N1110" i="1"/>
  <c r="N1212" i="1"/>
  <c r="N1128" i="1"/>
  <c r="N961" i="1"/>
  <c r="N960" i="1"/>
  <c r="N958" i="1"/>
  <c r="N1073" i="1"/>
  <c r="N1071" i="1"/>
  <c r="N1063" i="1"/>
  <c r="N1074" i="1"/>
  <c r="N1060" i="1"/>
  <c r="N1042" i="1"/>
  <c r="N1207" i="1"/>
  <c r="N1040" i="1"/>
  <c r="N983" i="1"/>
  <c r="N1775" i="1"/>
  <c r="N2239" i="1"/>
  <c r="N2238" i="1"/>
  <c r="N3047" i="1"/>
  <c r="N3046" i="1"/>
  <c r="N1048" i="1"/>
  <c r="N1185" i="1"/>
  <c r="N1180" i="1"/>
  <c r="N1053" i="1"/>
  <c r="N1055" i="1"/>
  <c r="N1058" i="1"/>
  <c r="N1191" i="1"/>
  <c r="N2880" i="1"/>
  <c r="N2890" i="1"/>
  <c r="N2863" i="1"/>
  <c r="N2864" i="1"/>
  <c r="N2934" i="1"/>
  <c r="N2906" i="1"/>
  <c r="N2877" i="1"/>
  <c r="N2876" i="1"/>
  <c r="N2875" i="1"/>
  <c r="N2873" i="1"/>
  <c r="N2867" i="1"/>
  <c r="N2866" i="1"/>
  <c r="N2865" i="1"/>
  <c r="N1086" i="1"/>
  <c r="N1100" i="1"/>
  <c r="N1103" i="1"/>
  <c r="N1104" i="1"/>
  <c r="N1105" i="1"/>
  <c r="N1152" i="1"/>
  <c r="N1153" i="1"/>
  <c r="N1154" i="1"/>
  <c r="N1155" i="1"/>
  <c r="N1030" i="1"/>
  <c r="N1130" i="1"/>
  <c r="N1124" i="1"/>
  <c r="N1127" i="1"/>
  <c r="N1133" i="1"/>
  <c r="N2637" i="1"/>
  <c r="N1134" i="1"/>
  <c r="N3045" i="1"/>
  <c r="N1051" i="1"/>
  <c r="N1070" i="1"/>
  <c r="N1078" i="1"/>
  <c r="N1107" i="1"/>
  <c r="N1117" i="1"/>
  <c r="N1004" i="1"/>
  <c r="N1139" i="1"/>
  <c r="N1135" i="1"/>
  <c r="N1137" i="1"/>
  <c r="N1203" i="1"/>
  <c r="N1206" i="1"/>
  <c r="N1204" i="1"/>
  <c r="N1151" i="1"/>
  <c r="N1087" i="1"/>
  <c r="N1084" i="1"/>
  <c r="N980" i="1"/>
  <c r="G183" i="1"/>
  <c r="G156" i="1"/>
  <c r="G135" i="1"/>
  <c r="N1045" i="1"/>
  <c r="N1076" i="1"/>
  <c r="N1026" i="1"/>
  <c r="N1174" i="1"/>
  <c r="N3013" i="1"/>
  <c r="N3012" i="1"/>
  <c r="N3011" i="1"/>
  <c r="N3010" i="1"/>
  <c r="N3001" i="1"/>
  <c r="N3000" i="1"/>
  <c r="N2999" i="1"/>
  <c r="N2998" i="1"/>
  <c r="N3004" i="1"/>
  <c r="N3003" i="1"/>
  <c r="N3002" i="1"/>
  <c r="N2997" i="1"/>
  <c r="N2996" i="1"/>
  <c r="N1375" i="1"/>
  <c r="N1066" i="1"/>
  <c r="N544" i="1"/>
  <c r="N3154" i="1"/>
  <c r="N3152" i="1"/>
  <c r="N1423" i="1"/>
  <c r="N3136" i="1"/>
  <c r="N1348" i="1"/>
  <c r="N1367" i="1"/>
  <c r="N1357" i="1"/>
  <c r="N1356" i="1"/>
  <c r="G175" i="1"/>
  <c r="N1376" i="1"/>
  <c r="N1355" i="1"/>
  <c r="N1354" i="1"/>
  <c r="N998" i="1"/>
  <c r="N1118" i="1"/>
  <c r="N1201" i="1"/>
  <c r="G127" i="1"/>
  <c r="N970" i="1"/>
  <c r="N985" i="1"/>
  <c r="N984" i="1"/>
  <c r="N1028" i="1"/>
  <c r="N1198" i="1"/>
  <c r="N1199" i="1"/>
  <c r="N1112" i="1"/>
  <c r="N1003" i="1"/>
  <c r="N996" i="1"/>
  <c r="N1195" i="1"/>
  <c r="N1097" i="1"/>
  <c r="N1096" i="1"/>
  <c r="N1041" i="1"/>
  <c r="N1039" i="1"/>
  <c r="N1000" i="1"/>
  <c r="N1274" i="1"/>
  <c r="N1176" i="1"/>
  <c r="N1165" i="1"/>
  <c r="N2465" i="1"/>
  <c r="N999" i="1"/>
  <c r="N1161" i="1"/>
  <c r="N993" i="1"/>
  <c r="N1114" i="1"/>
  <c r="N1272" i="1"/>
  <c r="N1038" i="1"/>
  <c r="N1159" i="1"/>
  <c r="N1710" i="1"/>
  <c r="N1075" i="1"/>
  <c r="N1072" i="1"/>
  <c r="N1065" i="1"/>
  <c r="N1064" i="1"/>
  <c r="N1062" i="1"/>
  <c r="N1046" i="1"/>
  <c r="N1190" i="1"/>
  <c r="N1032" i="1"/>
  <c r="N1023" i="1"/>
  <c r="N979" i="1"/>
  <c r="N986" i="1"/>
  <c r="N976" i="1"/>
  <c r="N975" i="1"/>
  <c r="N974" i="1"/>
  <c r="N973" i="1"/>
  <c r="N972" i="1"/>
  <c r="N971" i="1"/>
  <c r="N969" i="1"/>
  <c r="N2496" i="1"/>
  <c r="N2464" i="1"/>
  <c r="N990" i="1"/>
  <c r="N991" i="1"/>
  <c r="N992" i="1"/>
  <c r="N1022" i="1"/>
  <c r="N1083" i="1"/>
  <c r="N1094" i="1"/>
  <c r="N1095" i="1"/>
  <c r="N1098" i="1"/>
  <c r="N1099" i="1"/>
  <c r="N1101" i="1"/>
  <c r="N1113" i="1"/>
  <c r="N1158" i="1"/>
  <c r="N1160" i="1"/>
  <c r="N1162" i="1"/>
  <c r="N1163" i="1"/>
  <c r="N1164" i="1"/>
  <c r="N1166" i="1"/>
  <c r="N1167" i="1"/>
  <c r="N1170" i="1"/>
  <c r="N1188" i="1"/>
  <c r="N1189" i="1"/>
  <c r="N1192" i="1"/>
  <c r="N1193" i="1"/>
  <c r="N1194" i="1"/>
  <c r="N1196" i="1"/>
  <c r="N1202" i="1"/>
  <c r="N1208" i="1"/>
  <c r="N1209" i="1"/>
  <c r="N1210" i="1"/>
  <c r="N1211" i="1"/>
  <c r="N1270" i="1"/>
  <c r="N1339" i="1"/>
  <c r="N1340" i="1"/>
  <c r="N1341" i="1"/>
  <c r="N1343" i="1"/>
  <c r="N1344" i="1"/>
  <c r="N1345" i="1"/>
  <c r="N1346" i="1"/>
  <c r="N1349" i="1"/>
  <c r="N1358" i="1"/>
  <c r="N1359" i="1"/>
  <c r="N1360" i="1"/>
  <c r="N1361" i="1"/>
  <c r="N1362" i="1"/>
  <c r="N1363" i="1"/>
  <c r="N1364" i="1"/>
  <c r="N1368" i="1"/>
  <c r="N1369" i="1"/>
  <c r="N1370" i="1"/>
  <c r="N1371" i="1"/>
  <c r="N1372" i="1"/>
  <c r="N1373" i="1"/>
  <c r="N1377" i="1"/>
  <c r="N1378" i="1"/>
  <c r="N1379" i="1"/>
  <c r="N1380" i="1"/>
  <c r="N1383" i="1"/>
  <c r="N1384" i="1"/>
  <c r="N1385" i="1"/>
  <c r="N1388" i="1"/>
  <c r="N1389" i="1"/>
  <c r="N2460" i="1"/>
  <c r="N2461" i="1"/>
  <c r="N2462" i="1"/>
  <c r="N2479" i="1"/>
  <c r="N2485" i="1"/>
  <c r="N2545" i="1"/>
  <c r="N2645" i="1"/>
  <c r="N2995" i="1"/>
  <c r="N3009" i="1"/>
  <c r="N4767" i="1" l="1"/>
  <c r="O4767" i="1"/>
  <c r="Q4767" i="1" l="1"/>
  <c r="R4767" i="1"/>
  <c r="P4767" i="1"/>
</calcChain>
</file>

<file path=xl/sharedStrings.xml><?xml version="1.0" encoding="utf-8"?>
<sst xmlns="http://schemas.openxmlformats.org/spreadsheetml/2006/main" count="27334" uniqueCount="10923">
  <si>
    <t>Блютуз</t>
  </si>
  <si>
    <r>
      <t xml:space="preserve"> Переходник USB A "шт" - mini B 4Pin "шт" </t>
    </r>
    <r>
      <rPr>
        <sz val="8"/>
        <rFont val="Arial Cyr"/>
        <charset val="204"/>
      </rPr>
      <t>(артикул 6-093)</t>
    </r>
  </si>
  <si>
    <t xml:space="preserve">                                              Ждём Ваших заказов!</t>
  </si>
  <si>
    <t>New!</t>
  </si>
  <si>
    <t>+</t>
  </si>
  <si>
    <t>описание</t>
  </si>
  <si>
    <r>
      <t xml:space="preserve"> Переходник USB A "шт" - IEEE 1394 4P "шт" </t>
    </r>
    <r>
      <rPr>
        <sz val="8"/>
        <rFont val="Arial Cyr"/>
        <charset val="204"/>
      </rPr>
      <t>(артикул 6-090)</t>
    </r>
  </si>
  <si>
    <t>Ваш заказ составляет :</t>
  </si>
  <si>
    <t>сумма</t>
  </si>
  <si>
    <t>Фотобумага</t>
  </si>
  <si>
    <t>Прочее</t>
  </si>
  <si>
    <t>СЗУ</t>
  </si>
  <si>
    <t>АЗУ</t>
  </si>
  <si>
    <t>Фонарь</t>
  </si>
  <si>
    <t>Блок питания</t>
  </si>
  <si>
    <t>Аккумулятор фото</t>
  </si>
  <si>
    <r>
      <t xml:space="preserve"> Переходник USB A "гн" - A "гн" </t>
    </r>
    <r>
      <rPr>
        <sz val="8"/>
        <rFont val="Arial Cyr"/>
        <charset val="204"/>
      </rPr>
      <t>(артикул 6-083)</t>
    </r>
  </si>
  <si>
    <t>модель</t>
  </si>
  <si>
    <t>заказ</t>
  </si>
  <si>
    <t>Бумага офисная</t>
  </si>
  <si>
    <t>Разъём питания</t>
  </si>
  <si>
    <t>Data-cable</t>
  </si>
  <si>
    <t>Кабель</t>
  </si>
  <si>
    <t>Переходник</t>
  </si>
  <si>
    <t>Зарядное устройство</t>
  </si>
  <si>
    <t>Аккумулятор для р/т</t>
  </si>
  <si>
    <t>Аккумулятор LongLife</t>
  </si>
  <si>
    <t>Карта памяти</t>
  </si>
  <si>
    <t>Наушники</t>
  </si>
  <si>
    <t xml:space="preserve"> Универсальное ЗУ (лягушка)</t>
  </si>
  <si>
    <t>Носители данных</t>
  </si>
  <si>
    <t>наличие</t>
  </si>
  <si>
    <t>Чехол футляр-книга</t>
  </si>
  <si>
    <t>вид</t>
  </si>
  <si>
    <t>примечание</t>
  </si>
  <si>
    <t xml:space="preserve">                                              Уважаемые клиенты!</t>
  </si>
  <si>
    <t>Аккумулятор Activ</t>
  </si>
  <si>
    <r>
      <t xml:space="preserve"> Переходник USB A "шт" - B "шт" </t>
    </r>
    <r>
      <rPr>
        <sz val="8"/>
        <rFont val="Arial Cyr"/>
        <charset val="204"/>
      </rPr>
      <t>(артикул 6-082)</t>
    </r>
  </si>
  <si>
    <t>Аккумулятор 18650</t>
  </si>
  <si>
    <t>Аккумулятор (крона)</t>
  </si>
  <si>
    <t>Бампер</t>
  </si>
  <si>
    <t>Задняя накладка</t>
  </si>
  <si>
    <r>
      <t xml:space="preserve">Задняя накладка </t>
    </r>
    <r>
      <rPr>
        <b/>
        <sz val="9"/>
        <color indexed="30"/>
        <rFont val="Arial Cyr"/>
        <charset val="204"/>
      </rPr>
      <t>Jekod</t>
    </r>
  </si>
  <si>
    <r>
      <t xml:space="preserve"> Универсальное ЗУ (лягушка) </t>
    </r>
    <r>
      <rPr>
        <b/>
        <sz val="10"/>
        <color indexed="10"/>
        <rFont val="Arial Cyr"/>
        <charset val="204"/>
      </rPr>
      <t xml:space="preserve">с </t>
    </r>
    <r>
      <rPr>
        <b/>
        <sz val="10"/>
        <color indexed="10"/>
        <rFont val="Arial Cyr"/>
        <charset val="204"/>
      </rPr>
      <t>дисплеем и USB !!!</t>
    </r>
  </si>
  <si>
    <t>Усилитель</t>
  </si>
  <si>
    <t>Наушники с микрофоном</t>
  </si>
  <si>
    <t xml:space="preserve"> Переходник сетевой "TEFAL" чёрный</t>
  </si>
  <si>
    <t xml:space="preserve">Переходник </t>
  </si>
  <si>
    <t>Видеорегистратор</t>
  </si>
  <si>
    <t>Телефон проводной</t>
  </si>
  <si>
    <t>Радиотелефон</t>
  </si>
  <si>
    <t>Радиоприёмник</t>
  </si>
  <si>
    <t>Батарейка часовая</t>
  </si>
  <si>
    <t>Адаптер Wi-Fi</t>
  </si>
  <si>
    <t>Аккумулятор LIR 2032</t>
  </si>
  <si>
    <t>Аккумулятор 4/5SC</t>
  </si>
  <si>
    <t>Аккумулятор SC</t>
  </si>
  <si>
    <t>Монопод для селфи</t>
  </si>
  <si>
    <t xml:space="preserve"> F - разъем RG6, резьбовой</t>
  </si>
  <si>
    <t>Коннектор</t>
  </si>
  <si>
    <t>Аккумулятор 14500</t>
  </si>
  <si>
    <t>Аккумулятор Infinity</t>
  </si>
  <si>
    <t>Защитное стекло</t>
  </si>
  <si>
    <t>Кабель для фотокамеры</t>
  </si>
  <si>
    <t>Конвертер</t>
  </si>
  <si>
    <t xml:space="preserve"> Zip пакеты для ПДУ (8x22см), 1шт.</t>
  </si>
  <si>
    <t xml:space="preserve"> Zip пакеты для ПДУ (7x20см), 1шт.</t>
  </si>
  <si>
    <t xml:space="preserve"> Zip пакеты для ПДУ (9x25см), 1шт.</t>
  </si>
  <si>
    <t>Аккумулятор 6*AA, 7,2V</t>
  </si>
  <si>
    <t>Аккумулятор 8*AA, 9,6V</t>
  </si>
  <si>
    <t xml:space="preserve"> F - штекер RG6, резьбовой (мама), угловой</t>
  </si>
  <si>
    <t xml:space="preserve"> F - F - F соединительный разъём, Т-образный</t>
  </si>
  <si>
    <t>Аккумулятор TopSmart</t>
  </si>
  <si>
    <t>Плёнка для ламинир.</t>
  </si>
  <si>
    <t>Батарейка R03</t>
  </si>
  <si>
    <t>Батарейка LR6 (AA)</t>
  </si>
  <si>
    <t>Батарейка LR03 (AAA)</t>
  </si>
  <si>
    <t>Батарейка R6</t>
  </si>
  <si>
    <t>Батарейка LR14 (C)</t>
  </si>
  <si>
    <t>Батарейка R20</t>
  </si>
  <si>
    <t>Батарейка LR20 (D)</t>
  </si>
  <si>
    <t xml:space="preserve">Батарейка 6F22 </t>
  </si>
  <si>
    <t xml:space="preserve">Батарейка 6LR61 </t>
  </si>
  <si>
    <t>Батарейка 6LR61</t>
  </si>
  <si>
    <t>Батарейка A23</t>
  </si>
  <si>
    <t>Батарейка A27</t>
  </si>
  <si>
    <t>Батарейка CR123</t>
  </si>
  <si>
    <t>Батарейка CR2</t>
  </si>
  <si>
    <t>Батарейка CR1220</t>
  </si>
  <si>
    <t>Батарейка CR1616</t>
  </si>
  <si>
    <t>Батарейка CR1620</t>
  </si>
  <si>
    <t>Батарейка CR1216</t>
  </si>
  <si>
    <t>Батарейка CR1632</t>
  </si>
  <si>
    <t>Батарейка CR2016</t>
  </si>
  <si>
    <t>Батарейка CR2025</t>
  </si>
  <si>
    <t>Батарейка CR2032</t>
  </si>
  <si>
    <t>Батарейка CR2430</t>
  </si>
  <si>
    <t>Батарейка CR2450</t>
  </si>
  <si>
    <t xml:space="preserve"> LR20 DURACELL (в блистере по 2 шт)</t>
  </si>
  <si>
    <t xml:space="preserve"> CR1216 RENATA, в блистере</t>
  </si>
  <si>
    <t xml:space="preserve"> CR1616 RENATA, в блистере</t>
  </si>
  <si>
    <t xml:space="preserve"> CR2016 RENATA, в блистере</t>
  </si>
  <si>
    <t xml:space="preserve"> CR2025 RENATA, в блистере</t>
  </si>
  <si>
    <t xml:space="preserve"> A27 SAMSUNG, 12V (в блистере по 5 шт)</t>
  </si>
  <si>
    <t>Батарейка ZA10</t>
  </si>
  <si>
    <t>Батарейка ZA13</t>
  </si>
  <si>
    <t>Батарейка ZA312</t>
  </si>
  <si>
    <t>Батарейка ZA675</t>
  </si>
  <si>
    <t>Аккумулятор Prowin</t>
  </si>
  <si>
    <t>Аккумулятор HR6 (AA)</t>
  </si>
  <si>
    <t>Аккумулятор HR03 (AAA)</t>
  </si>
  <si>
    <t xml:space="preserve"> Шнур питания для ноутбука 3-pin, с заземлением, 3м</t>
  </si>
  <si>
    <t>Чехол силиконовый</t>
  </si>
  <si>
    <t xml:space="preserve"> Кабель монитор-SVGA card (15M-15M), 10м, 2 фильтра</t>
  </si>
  <si>
    <t>Блютуз-колонка</t>
  </si>
  <si>
    <t xml:space="preserve"> ZA10 RENATA (для слуховых аппаратов), в блистере по 6 шт</t>
  </si>
  <si>
    <t xml:space="preserve"> ZA312 RENATA (для слуховых аппаратов), в блистере по 6 шт</t>
  </si>
  <si>
    <t xml:space="preserve"> CR1216 SMARTBUY, в блистере</t>
  </si>
  <si>
    <t xml:space="preserve"> Разъем питания 2.5x0.8x9мм </t>
  </si>
  <si>
    <t xml:space="preserve"> Бумага офисная, A4, SvetoCopy (500л., 80г./м.), класс C</t>
  </si>
  <si>
    <t>Коммутатор</t>
  </si>
  <si>
    <r>
      <t xml:space="preserve"> DEFENDER Trendy MPH-702, внутриканальные, </t>
    </r>
    <r>
      <rPr>
        <sz val="10"/>
        <color indexed="32"/>
        <rFont val="Arial Cyr"/>
        <charset val="204"/>
      </rPr>
      <t>белые/голубые</t>
    </r>
  </si>
  <si>
    <t xml:space="preserve"> DEFENDER Gryphon HN-750, полноразмерные, чёрные</t>
  </si>
  <si>
    <t>Клавиатура</t>
  </si>
  <si>
    <t>Мышь беспроводная</t>
  </si>
  <si>
    <t>Мышь проводная</t>
  </si>
  <si>
    <t>Лампа светодиодная</t>
  </si>
  <si>
    <t>Беспроводной набор</t>
  </si>
  <si>
    <t>Колонки активные</t>
  </si>
  <si>
    <t>Смарт-ТВ приставка</t>
  </si>
  <si>
    <t>Коврик</t>
  </si>
  <si>
    <t>Коврик игровой</t>
  </si>
  <si>
    <t xml:space="preserve"> G2 (AG2) SMARTBUY (396,LR726,LR59), в блистере по 10 шт</t>
  </si>
  <si>
    <t xml:space="preserve"> G8 (AG8) SMARTBUY (391,LR1120,LR55), в блистере по 10 шт</t>
  </si>
  <si>
    <t xml:space="preserve"> RITMIX RH-525, полноразмерные, чёрные</t>
  </si>
  <si>
    <t>Картридер</t>
  </si>
  <si>
    <t>Пульт</t>
  </si>
  <si>
    <t>USB Hub</t>
  </si>
  <si>
    <t>Детектер</t>
  </si>
  <si>
    <t>Zip пакеты</t>
  </si>
  <si>
    <t>Штекер</t>
  </si>
  <si>
    <t>Защитное стекло 3D</t>
  </si>
  <si>
    <t>Сумка для ноутбука</t>
  </si>
  <si>
    <t xml:space="preserve"> DEFENDER Warhead G-120, накладные, игровые, чёрно-оранжевые</t>
  </si>
  <si>
    <t xml:space="preserve"> DEFENDER Warhead G-120, накладные, игровые, красно-белые</t>
  </si>
  <si>
    <t>Антенна комнатная</t>
  </si>
  <si>
    <t>Антенна наружная</t>
  </si>
  <si>
    <t>USB-флэш 2.0</t>
  </si>
  <si>
    <t>USB-флэш 3.0</t>
  </si>
  <si>
    <t xml:space="preserve"> A27 SMARTBUY, 12V (в блистере по 5 шт)</t>
  </si>
  <si>
    <t xml:space="preserve"> Портфель DEFENDER Ascetic, для ноутбука 15-16", чёрная</t>
  </si>
  <si>
    <t>Портфель для ноутбука</t>
  </si>
  <si>
    <t xml:space="preserve"> Сумка DEFENDER Monte, для ноутбука 17", чёрная</t>
  </si>
  <si>
    <t xml:space="preserve"> USB 8GB SMARTBUY Crown series, чёрный</t>
  </si>
  <si>
    <t xml:space="preserve"> USB 8GB SMARTBUY Crown series, белый</t>
  </si>
  <si>
    <t xml:space="preserve"> USB 16GB SMARTBUY Crown series, чёрный</t>
  </si>
  <si>
    <t xml:space="preserve"> USB 16GB SMARTBUY Crown series, белый</t>
  </si>
  <si>
    <t xml:space="preserve"> USB 16GB SMARTBUY Lara series (маленькая), чёрный</t>
  </si>
  <si>
    <t xml:space="preserve"> USB 16GB SMARTBUY Lara series (маленькая), белый</t>
  </si>
  <si>
    <r>
      <t xml:space="preserve"> USB 16GB SMARTBUY Lara series (маленькая), </t>
    </r>
    <r>
      <rPr>
        <sz val="10"/>
        <color indexed="30"/>
        <rFont val="Arial Cyr"/>
        <charset val="204"/>
      </rPr>
      <t>синий</t>
    </r>
  </si>
  <si>
    <t xml:space="preserve"> USB 8GB SMARTBUY Lara series (маленькая), белый</t>
  </si>
  <si>
    <r>
      <t xml:space="preserve"> USB 8GB SMARTBUY Lara series (маленькая), </t>
    </r>
    <r>
      <rPr>
        <sz val="10"/>
        <color indexed="30"/>
        <rFont val="Arial Cyr"/>
        <charset val="204"/>
      </rPr>
      <t>синий</t>
    </r>
  </si>
  <si>
    <t xml:space="preserve"> USB 4GB SMARTBUY Glossy series, чёрный</t>
  </si>
  <si>
    <t xml:space="preserve"> USB 8GB SMARTBUY V-Cut series, чёрный</t>
  </si>
  <si>
    <t xml:space="preserve"> USB 32GB SMARTBUY Glossy series, чёрный</t>
  </si>
  <si>
    <r>
      <t xml:space="preserve"> USB 4GB SMARTBUY Glossy series, </t>
    </r>
    <r>
      <rPr>
        <sz val="10"/>
        <color indexed="30"/>
        <rFont val="Arial Cyr"/>
        <charset val="204"/>
      </rPr>
      <t>синий</t>
    </r>
  </si>
  <si>
    <r>
      <t xml:space="preserve"> USB 8GB SMARTBUY Glossy series, </t>
    </r>
    <r>
      <rPr>
        <sz val="10"/>
        <color indexed="30"/>
        <rFont val="Arial Cyr"/>
        <charset val="204"/>
      </rPr>
      <t>синий</t>
    </r>
  </si>
  <si>
    <r>
      <t xml:space="preserve"> USB 8GB SMARTBUY V-Cut series, </t>
    </r>
    <r>
      <rPr>
        <sz val="10"/>
        <color indexed="30"/>
        <rFont val="Arial Cyr"/>
        <charset val="204"/>
      </rPr>
      <t>синий</t>
    </r>
  </si>
  <si>
    <r>
      <t xml:space="preserve"> USB 16GB SMARTBUY Glossy series, </t>
    </r>
    <r>
      <rPr>
        <sz val="10"/>
        <color indexed="30"/>
        <rFont val="Arial Cyr"/>
        <charset val="204"/>
      </rPr>
      <t>синий</t>
    </r>
  </si>
  <si>
    <r>
      <t xml:space="preserve"> USB 32GB SMARTBUY Click series, чёрно-</t>
    </r>
    <r>
      <rPr>
        <sz val="10"/>
        <color indexed="30"/>
        <rFont val="Arial Cyr"/>
        <charset val="204"/>
      </rPr>
      <t>синий</t>
    </r>
  </si>
  <si>
    <r>
      <t xml:space="preserve"> USB 32GB SMARTBUY Click series, чёрно-</t>
    </r>
    <r>
      <rPr>
        <sz val="10"/>
        <color indexed="10"/>
        <rFont val="Arial Cyr"/>
        <charset val="204"/>
      </rPr>
      <t>красный</t>
    </r>
  </si>
  <si>
    <r>
      <t xml:space="preserve"> USB 4GB SMARTBUY Glossy series, </t>
    </r>
    <r>
      <rPr>
        <sz val="10"/>
        <color indexed="17"/>
        <rFont val="Arial Cyr"/>
        <charset val="204"/>
      </rPr>
      <t>зелёный</t>
    </r>
  </si>
  <si>
    <r>
      <t xml:space="preserve"> USB 8GB SMARTBUY Glossy series, </t>
    </r>
    <r>
      <rPr>
        <sz val="10"/>
        <color indexed="17"/>
        <rFont val="Arial Cyr"/>
        <charset val="204"/>
      </rPr>
      <t>зелёный</t>
    </r>
  </si>
  <si>
    <r>
      <t xml:space="preserve"> USB 16GB SMARTBUY Glossy series, </t>
    </r>
    <r>
      <rPr>
        <sz val="10"/>
        <color indexed="17"/>
        <rFont val="Arial Cyr"/>
        <charset val="204"/>
      </rPr>
      <t>зелёный</t>
    </r>
  </si>
  <si>
    <r>
      <t xml:space="preserve"> USB 32GB SMARTBUY Glossy series, </t>
    </r>
    <r>
      <rPr>
        <sz val="10"/>
        <color indexed="17"/>
        <rFont val="Arial Cyr"/>
        <charset val="204"/>
      </rPr>
      <t>зелёный</t>
    </r>
  </si>
  <si>
    <r>
      <t xml:space="preserve"> USB 4GB SMARTBUY Glossy series, </t>
    </r>
    <r>
      <rPr>
        <sz val="10"/>
        <color indexed="10"/>
        <rFont val="Arial Cyr"/>
        <charset val="204"/>
      </rPr>
      <t>оранжевый</t>
    </r>
  </si>
  <si>
    <r>
      <t xml:space="preserve"> USB 8GB SMARTBUY Glossy series, </t>
    </r>
    <r>
      <rPr>
        <sz val="10"/>
        <color indexed="10"/>
        <rFont val="Arial Cyr"/>
        <charset val="204"/>
      </rPr>
      <t>оранжевый</t>
    </r>
  </si>
  <si>
    <r>
      <t xml:space="preserve"> USB 16GB SMARTBUY Glossy series, </t>
    </r>
    <r>
      <rPr>
        <sz val="10"/>
        <color indexed="10"/>
        <rFont val="Arial Cyr"/>
        <charset val="204"/>
      </rPr>
      <t>оранжевый</t>
    </r>
  </si>
  <si>
    <r>
      <t xml:space="preserve"> USB 32GB SMARTBUY Glossy series, </t>
    </r>
    <r>
      <rPr>
        <sz val="10"/>
        <color indexed="10"/>
        <rFont val="Arial Cyr"/>
        <charset val="204"/>
      </rPr>
      <t>оранжевый</t>
    </r>
  </si>
  <si>
    <t>Делитель TV сигнала</t>
  </si>
  <si>
    <r>
      <t xml:space="preserve"> USB 4GB OLTRAMAX 210, </t>
    </r>
    <r>
      <rPr>
        <sz val="10"/>
        <color indexed="10"/>
        <rFont val="Arial Cyr"/>
        <charset val="204"/>
      </rPr>
      <t>красный</t>
    </r>
  </si>
  <si>
    <t xml:space="preserve"> DEFENDER Optimus, USB 2.0, до 3Гбит/с</t>
  </si>
  <si>
    <t>Блютуз-адаптер</t>
  </si>
  <si>
    <r>
      <t xml:space="preserve"> USB 32GB EXPLOYD 570, </t>
    </r>
    <r>
      <rPr>
        <sz val="10"/>
        <color indexed="30"/>
        <rFont val="Arial Cyr"/>
        <charset val="204"/>
      </rPr>
      <t>синий</t>
    </r>
  </si>
  <si>
    <t xml:space="preserve"> Compact Flash 4GB </t>
  </si>
  <si>
    <t xml:space="preserve"> Compact Flash 8GB </t>
  </si>
  <si>
    <r>
      <t xml:space="preserve"> Compact Flash 2GB</t>
    </r>
    <r>
      <rPr>
        <sz val="8"/>
        <color indexed="10"/>
        <rFont val="Arial Cyr"/>
        <charset val="204"/>
      </rPr>
      <t xml:space="preserve"> (для станков с ЧПУ)</t>
    </r>
  </si>
  <si>
    <r>
      <t xml:space="preserve"> Compact Flash 1GB</t>
    </r>
    <r>
      <rPr>
        <sz val="8"/>
        <color indexed="10"/>
        <rFont val="Arial Cyr"/>
        <charset val="204"/>
      </rPr>
      <t xml:space="preserve"> (для станков с ЧПУ)</t>
    </r>
  </si>
  <si>
    <r>
      <t xml:space="preserve"> Compact Flash 512MB</t>
    </r>
    <r>
      <rPr>
        <sz val="8"/>
        <color indexed="10"/>
        <rFont val="Arial Cyr"/>
        <charset val="204"/>
      </rPr>
      <t xml:space="preserve"> (для станков с ЧПУ)</t>
    </r>
  </si>
  <si>
    <t xml:space="preserve"> USB 4GB SMARTBUY V-Cut series, чёрный</t>
  </si>
  <si>
    <t xml:space="preserve"> LR03 (AAA) KODAK colour box XTRALIFE (в коробке по 60 шт)</t>
  </si>
  <si>
    <t xml:space="preserve"> SMARTBUY SBF-89-Y, 15LED+10LED. Аккумулятор 4V, 0.8Ah. </t>
  </si>
  <si>
    <t xml:space="preserve"> MOTOROLA L6/L7/V3…, (mini USB)</t>
  </si>
  <si>
    <t xml:space="preserve"> NOKIA 6101/6280/7360/8800/E61…, (тонкий разъём)</t>
  </si>
  <si>
    <t xml:space="preserve"> SAMSUNG D880/M600…,</t>
  </si>
  <si>
    <t xml:space="preserve"> NOKIA 6101/6280/7360/8800/E61…</t>
  </si>
  <si>
    <t>Универсальный БП</t>
  </si>
  <si>
    <r>
      <t xml:space="preserve"> ROBITON LA612-1500 </t>
    </r>
    <r>
      <rPr>
        <sz val="10"/>
        <rFont val="Arial Cyr"/>
        <charset val="204"/>
      </rPr>
      <t>(заряжает свинцово-кислотные акб.)</t>
    </r>
  </si>
  <si>
    <t>БП для ноутбука</t>
  </si>
  <si>
    <t xml:space="preserve"> Бумага матовая, A4, 230г/м2, (50л), PERFEO</t>
  </si>
  <si>
    <t>Бескорпусной аккумулятор</t>
  </si>
  <si>
    <t xml:space="preserve"> USB 32GB SMARTBUY Quartz series, чёрный</t>
  </si>
  <si>
    <t xml:space="preserve"> USB 8GB SMARTBUY Quartz series, чёрный</t>
  </si>
  <si>
    <t xml:space="preserve"> USB 4GB SMARTBUY Quartz series, чёрный</t>
  </si>
  <si>
    <t xml:space="preserve"> USB 16GB SMARTBUY Quartz series, чёрный</t>
  </si>
  <si>
    <t>Пульт HUAYU</t>
  </si>
  <si>
    <t xml:space="preserve"> Термоусадочная трубка REXANT 9/4.5мм, 1 метр, белая</t>
  </si>
  <si>
    <t xml:space="preserve"> Термоусадочная трубка REXANT 9/4.5мм, 1 метр, жёлтая</t>
  </si>
  <si>
    <t xml:space="preserve"> Термоусадочная трубка REXANT 10/5мм, 1 метр, жёлтая</t>
  </si>
  <si>
    <t xml:space="preserve"> Термоусадочная трубка REXANT 10/5мм, 1 метр, зелёная</t>
  </si>
  <si>
    <t xml:space="preserve"> Термоусадочная трубка REXANT 10/5мм, 1 метр, синяя</t>
  </si>
  <si>
    <t xml:space="preserve"> Термоусадочная трубка REXANT 12/6мм, 1 метр, чёрная</t>
  </si>
  <si>
    <t xml:space="preserve"> Термоусадочная трубка REXANT 12/6мм, 1 метр, белая</t>
  </si>
  <si>
    <t xml:space="preserve"> Термоусадочная трубка REXANT 12/6мм, 1 метр, жёлтая</t>
  </si>
  <si>
    <t xml:space="preserve"> Термоусадочная трубка REXANT 12/6мм, 1 метр, зелёная</t>
  </si>
  <si>
    <t xml:space="preserve"> Термоусадочная трубка REXANT 12/6мм, 1 метр, синяя</t>
  </si>
  <si>
    <t xml:space="preserve"> Термоусадочная трубка REXANT 13/6.5мм, 1 метр, чёрная</t>
  </si>
  <si>
    <t xml:space="preserve"> Термоусадочная трубка REXANT 13/6.5мм, 1 метр, красная</t>
  </si>
  <si>
    <t xml:space="preserve"> Термоусадочная трубка REXANT 13/6.5мм, 1 метр, белая</t>
  </si>
  <si>
    <t xml:space="preserve"> Термоусадочная трубка REXANT 13/6.5мм, 1 метр, жёлтая</t>
  </si>
  <si>
    <t xml:space="preserve"> Термоусадочная трубка REXANT 13/6.5мм, 1 метр, зелёная</t>
  </si>
  <si>
    <t xml:space="preserve"> Термоусадочная трубка REXANT 13/6.5мм, 1 метр, синяя</t>
  </si>
  <si>
    <t xml:space="preserve"> Термоусадочная трубка REXANT 15/7.5мм, 1 метр, красная</t>
  </si>
  <si>
    <t xml:space="preserve"> Термоусадочная трубка REXANT 15/7.5мм, 1 метр, белая</t>
  </si>
  <si>
    <t xml:space="preserve"> Термоусадочная трубка REXANT 15/7.5мм, 1 метр, жёлтая</t>
  </si>
  <si>
    <t xml:space="preserve"> Термоусадочная трубка REXANT 15/7.5мм, 1 метр, зелёная</t>
  </si>
  <si>
    <t xml:space="preserve"> Термоусадочная трубка REXANT 15/7.5мм, 1 метр, синяя</t>
  </si>
  <si>
    <t xml:space="preserve"> Термоусадочная трубка REXANT 18/9мм, 1 метр, красная</t>
  </si>
  <si>
    <t xml:space="preserve"> Термоусадочная трубка REXANT 19/9.5мм, 1 метр, красная</t>
  </si>
  <si>
    <t xml:space="preserve"> Термоусадочная трубка REXANT 19/9.5мм, 1 метр, белая</t>
  </si>
  <si>
    <t xml:space="preserve"> Термоусадочная трубка REXANT 19/9.5мм, 1 метр, жёлтая</t>
  </si>
  <si>
    <t xml:space="preserve"> Термоусадочная трубка REXANT 19/9.5мм, 1 метр, зелёная</t>
  </si>
  <si>
    <t xml:space="preserve"> Термоусадочная трубка REXANT 25/12.5мм, 1 метр, белая</t>
  </si>
  <si>
    <t xml:space="preserve"> Термоусадочная трубка REXANT 25/12.5мм, 1 метр, жёлтая</t>
  </si>
  <si>
    <t xml:space="preserve"> Термоусадочная трубка REXANT 25/12.5мм, 1 метр, зелёная</t>
  </si>
  <si>
    <t xml:space="preserve"> Термоусадочная трубка REXANT 30/15мм, 1 метр, белая</t>
  </si>
  <si>
    <t xml:space="preserve"> Термоусадочная трубка REXANT 30/15мм, 1 метр, жёлтая</t>
  </si>
  <si>
    <t xml:space="preserve"> Термоусадочная трубка REXANT 35/17.5мм, 1 метр, красная</t>
  </si>
  <si>
    <t xml:space="preserve"> Термоусадочная трубка REXANT 35/17.5мм, 1 метр, белая</t>
  </si>
  <si>
    <t xml:space="preserve"> Термоусадочная трубка REXANT 35/17.5мм, 1 метр, жёлтая</t>
  </si>
  <si>
    <t xml:space="preserve"> Термоусадочная трубка REXANT 35/17.5мм, 1 метр, зелёная</t>
  </si>
  <si>
    <t xml:space="preserve"> Термоусадочная трубка REXANT 35/17.5мм, 1 метр, синяя</t>
  </si>
  <si>
    <t xml:space="preserve"> Термоусадочная трубка REXANT 40/20мм, 1 метр, красная</t>
  </si>
  <si>
    <t xml:space="preserve"> Термоусадочная трубка REXANT 40/20мм, 1 метр, белая</t>
  </si>
  <si>
    <t xml:space="preserve"> Термоусадочная трубка REXANT 40/20мм, 1 метр, синяя</t>
  </si>
  <si>
    <t xml:space="preserve"> Термоусадочная трубка REXANT 50/25мм, 1 метр, красная</t>
  </si>
  <si>
    <t xml:space="preserve"> Термоусадочная трубка REXANT 50/25мм, 1 метр, белая</t>
  </si>
  <si>
    <t xml:space="preserve"> Термоусадочная трубка REXANT 50/25мм, 1 метр, жёлтая</t>
  </si>
  <si>
    <t xml:space="preserve"> Термоусадочная трубка REXANT 50/25мм, 1 метр, зелёная</t>
  </si>
  <si>
    <t xml:space="preserve"> Термоусадочная трубка REXANT 50/25мм, 1 метр, синяя</t>
  </si>
  <si>
    <r>
      <t xml:space="preserve"> USB 32GB OLTRAMAX 250, </t>
    </r>
    <r>
      <rPr>
        <sz val="10"/>
        <color indexed="17"/>
        <rFont val="Arial Cyr"/>
        <charset val="204"/>
      </rPr>
      <t>зелёный</t>
    </r>
  </si>
  <si>
    <t xml:space="preserve"> USB 8GB SMARTBUY Lara series (маленькая), чёрный</t>
  </si>
  <si>
    <t xml:space="preserve"> USB 4GB SMARTBUY Crown series, чёрный</t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</si>
  <si>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EIMB-801B, для L-серии (black), 100ml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</si>
  <si>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EIMB-801M, для L-серии </t>
    </r>
    <r>
      <rPr>
        <sz val="10"/>
        <color indexed="10"/>
        <rFont val="Arial Cyr"/>
        <charset val="204"/>
      </rPr>
      <t>(magenta)</t>
    </r>
    <r>
      <rPr>
        <sz val="10"/>
        <rFont val="Arial Cyr"/>
        <charset val="204"/>
      </rPr>
      <t>, 100ml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</si>
  <si>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EIMB-801C, для L-серии </t>
    </r>
    <r>
      <rPr>
        <sz val="10"/>
        <color indexed="30"/>
        <rFont val="Arial Cyr"/>
        <charset val="204"/>
      </rPr>
      <t>(cyan)</t>
    </r>
    <r>
      <rPr>
        <sz val="10"/>
        <rFont val="Arial Cyr"/>
        <charset val="204"/>
      </rPr>
      <t>, 100ml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</si>
  <si>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EIMB-801LM, для L-серии </t>
    </r>
    <r>
      <rPr>
        <sz val="10"/>
        <color indexed="14"/>
        <rFont val="Arial Cyr"/>
        <charset val="204"/>
      </rPr>
      <t>(light magenta)</t>
    </r>
    <r>
      <rPr>
        <sz val="10"/>
        <rFont val="Arial Cyr"/>
        <charset val="204"/>
      </rPr>
      <t>, 500ml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</si>
  <si>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EIMB-801LC, для L-серии </t>
    </r>
    <r>
      <rPr>
        <sz val="10"/>
        <color indexed="30"/>
        <rFont val="Arial Cyr"/>
        <charset val="204"/>
      </rPr>
      <t>(light cyan)</t>
    </r>
    <r>
      <rPr>
        <sz val="10"/>
        <rFont val="Arial Cyr"/>
        <charset val="204"/>
      </rPr>
      <t>, 500ml</t>
    </r>
  </si>
  <si>
    <t xml:space="preserve"> USB 32GB SMARTBUY V-Cut series, чёрный</t>
  </si>
  <si>
    <t>FM-модулятор</t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</si>
  <si>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EIM-290, для R270/290/390/... (black), 100ml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</si>
  <si>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EIM-290, для R270/290/390/... (black), 500ml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</si>
  <si>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EIM-290, для R270/290/390/... </t>
    </r>
    <r>
      <rPr>
        <sz val="10"/>
        <color indexed="10"/>
        <rFont val="Arial Cyr"/>
        <charset val="204"/>
      </rPr>
      <t>(magenta)</t>
    </r>
    <r>
      <rPr>
        <sz val="10"/>
        <rFont val="Arial Cyr"/>
        <charset val="204"/>
      </rPr>
      <t>, 500ml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</si>
  <si>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EIM-290, для R270/290/390/... </t>
    </r>
    <r>
      <rPr>
        <sz val="10"/>
        <color indexed="30"/>
        <rFont val="Arial Cyr"/>
        <charset val="204"/>
      </rPr>
      <t>(cyan)</t>
    </r>
    <r>
      <rPr>
        <sz val="10"/>
        <rFont val="Arial Cyr"/>
        <charset val="204"/>
      </rPr>
      <t>, 500ml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</si>
  <si>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EIM-290, для R270/290/390/... </t>
    </r>
    <r>
      <rPr>
        <sz val="10"/>
        <color indexed="30"/>
        <rFont val="Arial Cyr"/>
        <charset val="204"/>
      </rPr>
      <t>(light cyan)</t>
    </r>
    <r>
      <rPr>
        <sz val="10"/>
        <rFont val="Arial Cyr"/>
        <charset val="204"/>
      </rPr>
      <t>, 500ml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</si>
  <si>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EIMB-801Y, для L-серии </t>
    </r>
    <r>
      <rPr>
        <sz val="10"/>
        <color indexed="16"/>
        <rFont val="Arial Cyr"/>
        <charset val="204"/>
      </rPr>
      <t>(yellow)</t>
    </r>
    <r>
      <rPr>
        <sz val="10"/>
        <rFont val="Arial Cyr"/>
        <charset val="204"/>
      </rPr>
      <t>, 100ml</t>
    </r>
  </si>
  <si>
    <r>
      <t xml:space="preserve"> HP </t>
    </r>
    <r>
      <rPr>
        <sz val="10"/>
        <rFont val="Arial Cyr"/>
        <charset val="204"/>
      </rPr>
      <t>(18.5V, 3.5A, разъём 4.8x1.7mm), с сетевым кабелем</t>
    </r>
  </si>
  <si>
    <r>
      <t xml:space="preserve"> USB 32GB EXPLOYD 570, </t>
    </r>
    <r>
      <rPr>
        <sz val="10"/>
        <color indexed="10"/>
        <rFont val="Arial Cyr"/>
        <charset val="204"/>
      </rPr>
      <t>красный</t>
    </r>
  </si>
  <si>
    <t xml:space="preserve"> USB 64GB SMARTBUY V-Cut series, чёрный</t>
  </si>
  <si>
    <t>Защитное стекло 2.5D</t>
  </si>
  <si>
    <t>Защитное стекло 5D</t>
  </si>
  <si>
    <t>Аудио-видео шнур</t>
  </si>
  <si>
    <t>Накладка силиконовая</t>
  </si>
  <si>
    <t xml:space="preserve"> USB 8GB SMARTBUY V-Cut series, серебро</t>
  </si>
  <si>
    <t xml:space="preserve"> USB 16GB OLTRAMAX 50 Mini (маленькая), белый</t>
  </si>
  <si>
    <t xml:space="preserve"> USB 16GB SMARTBUY V-Cut series, серебро</t>
  </si>
  <si>
    <t xml:space="preserve"> USB 32GB SMARTBUY V-Cut series, серебро</t>
  </si>
  <si>
    <r>
      <t xml:space="preserve"> USB 32GB SMARTBUY V-Cut series, </t>
    </r>
    <r>
      <rPr>
        <sz val="10"/>
        <color indexed="30"/>
        <rFont val="Arial Cyr"/>
        <charset val="204"/>
      </rPr>
      <t>синий</t>
    </r>
  </si>
  <si>
    <t xml:space="preserve"> LR6 (AA) PANASONIC Alkaline Power (в плёнке по 4 шт)</t>
  </si>
  <si>
    <t xml:space="preserve"> USB 32GB SMARTBUY Crown series, чёрный</t>
  </si>
  <si>
    <r>
      <t xml:space="preserve"> Apple iPhone X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красный</t>
    </r>
    <r>
      <rPr>
        <sz val="10"/>
        <color indexed="8"/>
        <rFont val="Arial Cyr"/>
        <charset val="204"/>
      </rPr>
      <t>, матовый</t>
    </r>
  </si>
  <si>
    <r>
      <t xml:space="preserve"> Xiaomi Redmi Note 5a</t>
    </r>
    <r>
      <rPr>
        <sz val="10"/>
        <color indexed="8"/>
        <rFont val="Arial Cyr"/>
        <charset val="204"/>
      </rPr>
      <t>, чёрный, матовый</t>
    </r>
  </si>
  <si>
    <t>Чернила INK-MATE</t>
  </si>
  <si>
    <t xml:space="preserve"> Бумага глянцевая, A4, 230г/м2, (50л), INK-MATE</t>
  </si>
  <si>
    <t xml:space="preserve"> Бумага глянцевая, A4, 260г/м2, (25л), INK-MATE</t>
  </si>
  <si>
    <t xml:space="preserve"> Бумага глянцевая, A3, 200г/м2, (20л), INK-MATE</t>
  </si>
  <si>
    <t xml:space="preserve"> Бумага матовая, A5, 230г/м2, (50л), INK-MATE</t>
  </si>
  <si>
    <r>
      <t xml:space="preserve"> PANASONIC RP-HJE120 E-R, вакуумные, </t>
    </r>
    <r>
      <rPr>
        <b/>
        <sz val="10"/>
        <color indexed="10"/>
        <rFont val="Arial Cyr"/>
        <charset val="204"/>
      </rPr>
      <t>красные</t>
    </r>
  </si>
  <si>
    <r>
      <t xml:space="preserve"> PANASONIC RP-HJE120 E-A, внутриканальные, </t>
    </r>
    <r>
      <rPr>
        <b/>
        <sz val="10"/>
        <color indexed="12"/>
        <rFont val="Arial Cyr"/>
        <charset val="204"/>
      </rPr>
      <t>синие</t>
    </r>
  </si>
  <si>
    <r>
      <t xml:space="preserve"> PANASONIC RP-HJE120 E-G, внутриканальные, </t>
    </r>
    <r>
      <rPr>
        <b/>
        <sz val="10"/>
        <color indexed="17"/>
        <rFont val="Arial Cyr"/>
        <charset val="204"/>
      </rPr>
      <t>зелёные</t>
    </r>
  </si>
  <si>
    <t>Задняя накладка Jekod</t>
  </si>
  <si>
    <r>
      <t xml:space="preserve">Задняя накладка </t>
    </r>
    <r>
      <rPr>
        <sz val="10"/>
        <rFont val="Arial Cyr"/>
        <charset val="204"/>
      </rPr>
      <t>Jekod</t>
    </r>
  </si>
  <si>
    <r>
      <t xml:space="preserve"> Apple iPhone X</t>
    </r>
    <r>
      <rPr>
        <sz val="10"/>
        <color indexed="8"/>
        <rFont val="Arial Cyr"/>
        <charset val="204"/>
      </rPr>
      <t>, с рисунком KENZO</t>
    </r>
  </si>
  <si>
    <r>
      <t xml:space="preserve"> Apple iPhone X</t>
    </r>
    <r>
      <rPr>
        <sz val="10"/>
        <color indexed="8"/>
        <rFont val="Arial Cyr"/>
        <charset val="204"/>
      </rPr>
      <t>, с рисунком NEVER STOP DREAMING</t>
    </r>
  </si>
  <si>
    <r>
      <t xml:space="preserve"> Apple iPhone X</t>
    </r>
    <r>
      <rPr>
        <sz val="10"/>
        <color indexed="8"/>
        <rFont val="Arial Cyr"/>
        <charset val="204"/>
      </rPr>
      <t>, с рисунком BORN TO BE FREE</t>
    </r>
  </si>
  <si>
    <r>
      <t xml:space="preserve"> Apple iPhone X</t>
    </r>
    <r>
      <rPr>
        <sz val="10"/>
        <color indexed="8"/>
        <rFont val="Arial Cyr"/>
        <charset val="204"/>
      </rPr>
      <t>, с рисунком SALUTE!</t>
    </r>
  </si>
  <si>
    <t xml:space="preserve"> USB 16GB OLTRAMAX 70 Mini (маленькая), белый</t>
  </si>
  <si>
    <r>
      <t xml:space="preserve"> PANASONIC RP-HJE120 E-G, внутриканальные, </t>
    </r>
    <r>
      <rPr>
        <b/>
        <sz val="10"/>
        <color indexed="10"/>
        <rFont val="Arial Cyr"/>
        <charset val="204"/>
      </rPr>
      <t>оранжевые</t>
    </r>
  </si>
  <si>
    <r>
      <t xml:space="preserve">Аккумулятор </t>
    </r>
    <r>
      <rPr>
        <sz val="7"/>
        <color indexed="10"/>
        <rFont val="Arial Cyr"/>
        <charset val="204"/>
      </rPr>
      <t>(copy original)</t>
    </r>
  </si>
  <si>
    <t>Беспроводное СЗУ</t>
  </si>
  <si>
    <r>
      <t xml:space="preserve"> Apple iPhone X</t>
    </r>
    <r>
      <rPr>
        <sz val="10"/>
        <color indexed="8"/>
        <rFont val="Arial Cyr"/>
        <charset val="204"/>
      </rPr>
      <t xml:space="preserve">, с рисунком </t>
    </r>
    <r>
      <rPr>
        <sz val="9"/>
        <color indexed="8"/>
        <rFont val="Arial Cyr"/>
        <charset val="204"/>
      </rPr>
      <t>PARENTAL ADVISORY …</t>
    </r>
  </si>
  <si>
    <r>
      <t xml:space="preserve"> ROBITON MasterCharger 2B </t>
    </r>
    <r>
      <rPr>
        <sz val="10"/>
        <rFont val="Arial Cyr"/>
        <charset val="204"/>
      </rPr>
      <t>(заряжает Li-ion акб размера 18650)</t>
    </r>
  </si>
  <si>
    <r>
      <t xml:space="preserve"> Оптический патч-корд </t>
    </r>
    <r>
      <rPr>
        <sz val="10"/>
        <color indexed="17"/>
        <rFont val="Arial Cyr"/>
        <charset val="204"/>
      </rPr>
      <t>SC/APC-SC/APC</t>
    </r>
    <r>
      <rPr>
        <sz val="10"/>
        <rFont val="Arial Cyr"/>
        <charset val="204"/>
      </rPr>
      <t xml:space="preserve"> (зелёный-зелёный), 5м</t>
    </r>
  </si>
  <si>
    <r>
      <t xml:space="preserve"> Оптический патч-корд </t>
    </r>
    <r>
      <rPr>
        <sz val="10"/>
        <color indexed="17"/>
        <rFont val="Arial Cyr"/>
        <charset val="204"/>
      </rPr>
      <t>SC/APC-SC/APC</t>
    </r>
    <r>
      <rPr>
        <sz val="10"/>
        <rFont val="Arial Cyr"/>
        <charset val="204"/>
      </rPr>
      <t xml:space="preserve"> (зелёный-зелёный), 15м</t>
    </r>
  </si>
  <si>
    <r>
      <t xml:space="preserve"> Оптический патч-корд </t>
    </r>
    <r>
      <rPr>
        <sz val="10"/>
        <color indexed="17"/>
        <rFont val="Arial Cyr"/>
        <charset val="204"/>
      </rPr>
      <t>SC/APC-SC/APC</t>
    </r>
    <r>
      <rPr>
        <sz val="10"/>
        <rFont val="Arial Cyr"/>
        <charset val="204"/>
      </rPr>
      <t xml:space="preserve"> (зелёный-зелёный), 20м</t>
    </r>
  </si>
  <si>
    <r>
      <t xml:space="preserve"> Оптический патч-корд</t>
    </r>
    <r>
      <rPr>
        <sz val="10"/>
        <color indexed="17"/>
        <rFont val="Arial Cyr"/>
        <charset val="204"/>
      </rPr>
      <t xml:space="preserve"> SC/APC-</t>
    </r>
    <r>
      <rPr>
        <sz val="10"/>
        <color indexed="30"/>
        <rFont val="Arial Cyr"/>
        <charset val="204"/>
      </rPr>
      <t>SC/UPC</t>
    </r>
    <r>
      <rPr>
        <sz val="10"/>
        <rFont val="Arial Cyr"/>
        <charset val="204"/>
      </rPr>
      <t xml:space="preserve"> (зелёный-синий), 10м</t>
    </r>
  </si>
  <si>
    <r>
      <t xml:space="preserve"> Оптический патч-корд </t>
    </r>
    <r>
      <rPr>
        <sz val="10"/>
        <color indexed="17"/>
        <rFont val="Arial Cyr"/>
        <charset val="204"/>
      </rPr>
      <t>SC/APC-</t>
    </r>
    <r>
      <rPr>
        <sz val="10"/>
        <color indexed="30"/>
        <rFont val="Arial Cyr"/>
        <charset val="204"/>
      </rPr>
      <t>SC/UPC</t>
    </r>
    <r>
      <rPr>
        <sz val="10"/>
        <rFont val="Arial Cyr"/>
        <charset val="204"/>
      </rPr>
      <t xml:space="preserve"> (зелёный-синий), 15м</t>
    </r>
  </si>
  <si>
    <t xml:space="preserve"> CR2032 BATTERY, в техупаковке по 20 шт</t>
  </si>
  <si>
    <r>
      <t xml:space="preserve"> Xiaomi Redmi 5x/A1</t>
    </r>
    <r>
      <rPr>
        <sz val="10"/>
        <color indexed="8"/>
        <rFont val="Arial Cyr"/>
        <charset val="204"/>
      </rPr>
      <t>, прозрачный</t>
    </r>
  </si>
  <si>
    <r>
      <t xml:space="preserve"> Xiaomi Redmi 5x/A1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красный c блёстками</t>
    </r>
  </si>
  <si>
    <r>
      <t xml:space="preserve"> Xiaomi Redmi 5x/A1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синий c блёстками</t>
    </r>
  </si>
  <si>
    <r>
      <t xml:space="preserve"> Xiaomi Redmi 5x/A1</t>
    </r>
    <r>
      <rPr>
        <sz val="10"/>
        <color indexed="8"/>
        <rFont val="Arial Cyr"/>
        <charset val="204"/>
      </rPr>
      <t>, серебро</t>
    </r>
    <r>
      <rPr>
        <sz val="10"/>
        <rFont val="Arial Cyr"/>
        <charset val="204"/>
      </rPr>
      <t xml:space="preserve"> c блёстками</t>
    </r>
  </si>
  <si>
    <r>
      <t xml:space="preserve"> Xiaomi Redmi 5x/A1</t>
    </r>
    <r>
      <rPr>
        <sz val="10"/>
        <color indexed="8"/>
        <rFont val="Arial Cyr"/>
        <charset val="204"/>
      </rPr>
      <t xml:space="preserve">, </t>
    </r>
    <r>
      <rPr>
        <sz val="10"/>
        <color indexed="16"/>
        <rFont val="Arial Cyr"/>
        <charset val="204"/>
      </rPr>
      <t>золото c блёстками</t>
    </r>
  </si>
  <si>
    <t>Радиопульт</t>
  </si>
  <si>
    <r>
      <t xml:space="preserve"> Compact Flash 256MB</t>
    </r>
    <r>
      <rPr>
        <sz val="8"/>
        <color indexed="10"/>
        <rFont val="Arial Cyr"/>
        <charset val="204"/>
      </rPr>
      <t xml:space="preserve"> (для станков с ЧПУ)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</si>
  <si>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EIMB-801B, для L-серии (black), 1L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</si>
  <si>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EIMB-801C, для L-серии </t>
    </r>
    <r>
      <rPr>
        <sz val="10"/>
        <color indexed="30"/>
        <rFont val="Arial Cyr"/>
        <charset val="204"/>
      </rPr>
      <t>(cyan)</t>
    </r>
    <r>
      <rPr>
        <sz val="10"/>
        <rFont val="Arial Cyr"/>
        <charset val="204"/>
      </rPr>
      <t>, 1L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</si>
  <si>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EIMB-801Y, для L-серии </t>
    </r>
    <r>
      <rPr>
        <sz val="10"/>
        <color indexed="16"/>
        <rFont val="Arial Cyr"/>
        <charset val="204"/>
      </rPr>
      <t>(yellow)</t>
    </r>
    <r>
      <rPr>
        <sz val="10"/>
        <rFont val="Arial Cyr"/>
        <charset val="204"/>
      </rPr>
      <t>, 1L</t>
    </r>
  </si>
  <si>
    <t xml:space="preserve">Задняя накладка </t>
  </si>
  <si>
    <t>Переходник питания</t>
  </si>
  <si>
    <r>
      <t xml:space="preserve"> ASUS</t>
    </r>
    <r>
      <rPr>
        <sz val="10"/>
        <rFont val="Arial Cyr"/>
        <charset val="204"/>
      </rPr>
      <t xml:space="preserve"> (19V, 2.1A, разъём 2.5x0.7mm), с сетевым кабелем</t>
    </r>
  </si>
  <si>
    <r>
      <t xml:space="preserve"> USB 8GB SMARTBUY Quartz series, </t>
    </r>
    <r>
      <rPr>
        <sz val="10"/>
        <color indexed="56"/>
        <rFont val="Arial Cyr"/>
        <charset val="204"/>
      </rPr>
      <t>фиолетовый</t>
    </r>
  </si>
  <si>
    <r>
      <t xml:space="preserve"> USB 4GB SMARTBUY Quartz series, </t>
    </r>
    <r>
      <rPr>
        <sz val="10"/>
        <color indexed="56"/>
        <rFont val="Arial Cyr"/>
        <charset val="204"/>
      </rPr>
      <t>фиолетовый</t>
    </r>
  </si>
  <si>
    <t>Аккумулятор</t>
  </si>
  <si>
    <t>Игровой набор</t>
  </si>
  <si>
    <r>
      <t xml:space="preserve"> SAMSUNG </t>
    </r>
    <r>
      <rPr>
        <sz val="10"/>
        <rFont val="Arial Cyr"/>
        <charset val="204"/>
      </rPr>
      <t>(19V, 2.1A, разъём 5.5x3mm с иглой), с сетевым кабелем</t>
    </r>
  </si>
  <si>
    <t xml:space="preserve"> Пульт TOSHIBA CT-90326 / RM-L890</t>
  </si>
  <si>
    <t xml:space="preserve"> SKYTECH 100G (DVB-T2), дисплей</t>
  </si>
  <si>
    <t>Сплиттер</t>
  </si>
  <si>
    <t>АЗУ USB</t>
  </si>
  <si>
    <t xml:space="preserve"> HDMI - разветвитель (HDMI вход на 2 HDMI выхода)</t>
  </si>
  <si>
    <r>
      <t xml:space="preserve"> ACER </t>
    </r>
    <r>
      <rPr>
        <sz val="10"/>
        <rFont val="Arial Cyr"/>
        <charset val="204"/>
      </rPr>
      <t>(19V, 3.42A, разъём 5.5x1.7mm), с сетевым кабелем</t>
    </r>
  </si>
  <si>
    <t xml:space="preserve"> USB 32GB SMARTBUY Crown series, белый</t>
  </si>
  <si>
    <r>
      <t xml:space="preserve"> Huawei Y7 (2017)</t>
    </r>
    <r>
      <rPr>
        <sz val="10"/>
        <color indexed="8"/>
        <rFont val="Arial Cyr"/>
        <charset val="204"/>
      </rPr>
      <t xml:space="preserve">, </t>
    </r>
    <r>
      <rPr>
        <sz val="10"/>
        <color indexed="53"/>
        <rFont val="Arial Cyr"/>
        <charset val="204"/>
      </rPr>
      <t>золото</t>
    </r>
    <r>
      <rPr>
        <sz val="10"/>
        <color indexed="8"/>
        <rFont val="Arial Cyr"/>
        <charset val="204"/>
      </rPr>
      <t xml:space="preserve"> (открывается вбок)</t>
    </r>
  </si>
  <si>
    <r>
      <t xml:space="preserve"> USB 16GB SMARTBUY Quartz series, </t>
    </r>
    <r>
      <rPr>
        <sz val="10"/>
        <color indexed="36"/>
        <rFont val="Arial Cyr"/>
        <charset val="204"/>
      </rPr>
      <t>фиолетовый</t>
    </r>
  </si>
  <si>
    <t xml:space="preserve"> USB 32GB EXPLOYD 570, пурпурный</t>
  </si>
  <si>
    <t>Аккумулятор 10*AA, 12V</t>
  </si>
  <si>
    <r>
      <t xml:space="preserve"> SAMSUNG Galaxy S7 (EO-EG920BW)</t>
    </r>
    <r>
      <rPr>
        <sz val="10"/>
        <rFont val="Arial Cyr"/>
        <charset val="204"/>
      </rPr>
      <t>, original, белые</t>
    </r>
  </si>
  <si>
    <r>
      <t xml:space="preserve"> LONGLIFE, внутриканальные, </t>
    </r>
    <r>
      <rPr>
        <sz val="10"/>
        <rFont val="Arial Cyr"/>
        <charset val="204"/>
      </rPr>
      <t>розовые</t>
    </r>
  </si>
  <si>
    <r>
      <t xml:space="preserve"> LONGLIFE, внутриканальные, </t>
    </r>
    <r>
      <rPr>
        <sz val="10"/>
        <rFont val="Arial Cyr"/>
        <charset val="204"/>
      </rPr>
      <t>жёлтые</t>
    </r>
  </si>
  <si>
    <t>СЗУ USB</t>
  </si>
  <si>
    <t xml:space="preserve"> OEM (без бренда), 300mA, (2 in 1: USB ЗУ + сетевой переходник)</t>
  </si>
  <si>
    <r>
      <t xml:space="preserve"> ASUS </t>
    </r>
    <r>
      <rPr>
        <sz val="10"/>
        <rFont val="Arial Cyr"/>
        <charset val="204"/>
      </rPr>
      <t>(19V, 2.37A, разъём 3.0x1.0mm), с сетевым кабелем</t>
    </r>
  </si>
  <si>
    <t>Блютуз-наушники</t>
  </si>
  <si>
    <t>Блютуз-адаптер (аудио)</t>
  </si>
  <si>
    <t>Кабель для фитнес-браслета</t>
  </si>
  <si>
    <t xml:space="preserve"> Кабель OTG-micro (USB "гн" - microUSB "шт"), чёрный</t>
  </si>
  <si>
    <t>Кабель OTG-micro</t>
  </si>
  <si>
    <r>
      <t xml:space="preserve"> LENOVO </t>
    </r>
    <r>
      <rPr>
        <sz val="10"/>
        <rFont val="Arial Cyr"/>
        <charset val="204"/>
      </rPr>
      <t>(20V, 4,5A, разъём 5.5x2.5mm), с сетевым кабелем</t>
    </r>
  </si>
  <si>
    <t>Набор переходников</t>
  </si>
  <si>
    <t xml:space="preserve"> Набор переходников для блока питания, 28 штук</t>
  </si>
  <si>
    <r>
      <t xml:space="preserve"> Xiaomi Redmi Note 5a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красный</t>
    </r>
    <r>
      <rPr>
        <sz val="10"/>
        <color indexed="8"/>
        <rFont val="Arial Cyr"/>
        <charset val="204"/>
      </rPr>
      <t>, матовый</t>
    </r>
  </si>
  <si>
    <r>
      <t xml:space="preserve"> Xiaomi Redmi Note 5a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голубой</t>
    </r>
    <r>
      <rPr>
        <sz val="10"/>
        <color indexed="8"/>
        <rFont val="Arial Cyr"/>
        <charset val="204"/>
      </rPr>
      <t>, матовый</t>
    </r>
  </si>
  <si>
    <r>
      <t xml:space="preserve"> Huawei P20 Lite</t>
    </r>
    <r>
      <rPr>
        <sz val="10"/>
        <color indexed="8"/>
        <rFont val="Arial Cyr"/>
        <charset val="204"/>
      </rPr>
      <t xml:space="preserve">, </t>
    </r>
    <r>
      <rPr>
        <sz val="10"/>
        <color indexed="14"/>
        <rFont val="Arial Cyr"/>
        <charset val="204"/>
      </rPr>
      <t>розовый</t>
    </r>
    <r>
      <rPr>
        <sz val="10"/>
        <color indexed="8"/>
        <rFont val="Arial Cyr"/>
        <charset val="204"/>
      </rPr>
      <t>, матовый</t>
    </r>
  </si>
  <si>
    <r>
      <t xml:space="preserve"> Huawei P20 Lite</t>
    </r>
    <r>
      <rPr>
        <sz val="10"/>
        <color indexed="8"/>
        <rFont val="Arial Cyr"/>
        <charset val="204"/>
      </rPr>
      <t xml:space="preserve">, </t>
    </r>
    <r>
      <rPr>
        <sz val="10"/>
        <color indexed="60"/>
        <rFont val="Arial Cyr"/>
        <charset val="204"/>
      </rPr>
      <t>жёлтый</t>
    </r>
    <r>
      <rPr>
        <sz val="10"/>
        <color indexed="8"/>
        <rFont val="Arial Cyr"/>
        <charset val="204"/>
      </rPr>
      <t>, матовый</t>
    </r>
  </si>
  <si>
    <r>
      <t xml:space="preserve"> USB 32GB SMARTBUY Quartz series, </t>
    </r>
    <r>
      <rPr>
        <sz val="10"/>
        <color indexed="36"/>
        <rFont val="Arial Cyr"/>
        <charset val="204"/>
      </rPr>
      <t>фиолетовый</t>
    </r>
  </si>
  <si>
    <t xml:space="preserve"> Кабель для фитнес-браслета XIAOMI Mi Band 3</t>
  </si>
  <si>
    <t>Переходник OTG-Type-C</t>
  </si>
  <si>
    <t xml:space="preserve"> Беспроводная мини клавиатура с тачскрином</t>
  </si>
  <si>
    <t xml:space="preserve"> i9s TWS, bluetooth-стерео, внутриканальные, белые</t>
  </si>
  <si>
    <r>
      <t xml:space="preserve"> USB 16GB SMARTBUY Lara series (маленькая), </t>
    </r>
    <r>
      <rPr>
        <sz val="10"/>
        <color indexed="10"/>
        <rFont val="Arial Cyr"/>
        <charset val="204"/>
      </rPr>
      <t>красный</t>
    </r>
  </si>
  <si>
    <t>Аккумулятор 2/3AAA</t>
  </si>
  <si>
    <r>
      <t xml:space="preserve"> Оптический патч-корд </t>
    </r>
    <r>
      <rPr>
        <sz val="10"/>
        <color indexed="17"/>
        <rFont val="Arial Cyr"/>
        <charset val="204"/>
      </rPr>
      <t>SC/APC</t>
    </r>
    <r>
      <rPr>
        <sz val="10"/>
        <color indexed="30"/>
        <rFont val="Arial Cyr"/>
        <charset val="204"/>
      </rPr>
      <t>-SC/UPC</t>
    </r>
    <r>
      <rPr>
        <sz val="10"/>
        <color indexed="17"/>
        <rFont val="Arial Cyr"/>
        <charset val="204"/>
      </rPr>
      <t xml:space="preserve"> </t>
    </r>
    <r>
      <rPr>
        <sz val="10"/>
        <rFont val="Arial Cyr"/>
        <charset val="204"/>
      </rPr>
      <t>(зелёный-синий), 3м</t>
    </r>
  </si>
  <si>
    <t>Роутер</t>
  </si>
  <si>
    <t xml:space="preserve"> LIITOKALA Lii-S2 (заряжает акб размера 18650, 14500, AA, AAA)</t>
  </si>
  <si>
    <t xml:space="preserve"> LIITOKALA Lii-S4 (заряжает акб размера 18650, 14500, AA, AAA)</t>
  </si>
  <si>
    <t xml:space="preserve"> LIITOKALA Lii-PD4 (заряжает акб размера 18650, 14500, AA, AAA)</t>
  </si>
  <si>
    <t xml:space="preserve"> 12V, 10A, (разъём 5.5x2.5)</t>
  </si>
  <si>
    <t xml:space="preserve"> NO NAME, 4 Port, USB 2.0, с выключателями</t>
  </si>
  <si>
    <r>
      <t xml:space="preserve"> USB 64GB SMARTBUY Quartz series, </t>
    </r>
    <r>
      <rPr>
        <sz val="10"/>
        <color indexed="36"/>
        <rFont val="Arial Cyr"/>
        <charset val="204"/>
      </rPr>
      <t>фиолетовый</t>
    </r>
  </si>
  <si>
    <t>Радиомикрофон-караоке</t>
  </si>
  <si>
    <t xml:space="preserve"> Конвертер VGA+аудио (вход) в HDMI (выход) </t>
  </si>
  <si>
    <t xml:space="preserve"> Конверт с окном под CD/DVD (100 шт)</t>
  </si>
  <si>
    <t xml:space="preserve"> WSTER WS-858, золото (оригинал)</t>
  </si>
  <si>
    <t xml:space="preserve"> WSTER WS-858, розовый (оригинал)</t>
  </si>
  <si>
    <t xml:space="preserve"> WSTER WS-858, чёрный (оригинал)</t>
  </si>
  <si>
    <t xml:space="preserve"> ROBITON TN3000S, 5-15V, 3000mA, (7 сменных штекеров)</t>
  </si>
  <si>
    <t xml:space="preserve"> ROBITON TN5000S, 6-16V, 5000mA, (7 сменных штекеров)</t>
  </si>
  <si>
    <r>
      <t xml:space="preserve"> ROBITON LAC6-1000 </t>
    </r>
    <r>
      <rPr>
        <sz val="10"/>
        <rFont val="Arial Cyr"/>
        <charset val="204"/>
      </rPr>
      <t>(заряжает свинцово-кислотные акб.)</t>
    </r>
  </si>
  <si>
    <r>
      <t xml:space="preserve"> ROBITON LAC12-1000/II </t>
    </r>
    <r>
      <rPr>
        <sz val="10"/>
        <rFont val="Arial Cyr"/>
        <charset val="204"/>
      </rPr>
      <t>(заряжает свинцово-кислотные акб.)</t>
    </r>
  </si>
  <si>
    <t xml:space="preserve">Пульт </t>
  </si>
  <si>
    <r>
      <t xml:space="preserve"> Xiaomi Redmi Note 6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красный</t>
    </r>
  </si>
  <si>
    <r>
      <t xml:space="preserve"> Оптический патч-корд </t>
    </r>
    <r>
      <rPr>
        <sz val="10"/>
        <color indexed="17"/>
        <rFont val="Arial Cyr"/>
        <charset val="204"/>
      </rPr>
      <t>SC/APC-</t>
    </r>
    <r>
      <rPr>
        <sz val="10"/>
        <color indexed="30"/>
        <rFont val="Arial Cyr"/>
        <charset val="204"/>
      </rPr>
      <t>SC/UPC</t>
    </r>
    <r>
      <rPr>
        <sz val="10"/>
        <rFont val="Arial Cyr"/>
        <charset val="204"/>
      </rPr>
      <t xml:space="preserve"> (зелёный-синий), 7м</t>
    </r>
  </si>
  <si>
    <t>АЗУ 2 in 1</t>
  </si>
  <si>
    <t>СЗУ 2 in 1</t>
  </si>
  <si>
    <t>Аккумулятор 26650</t>
  </si>
  <si>
    <r>
      <t xml:space="preserve"> Huawei Y9 (2019)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</si>
  <si>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Huawei P30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</si>
  <si>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Xiaomi Redmi 7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</si>
  <si>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t xml:space="preserve"> 24V, 1500mA, (разъём 5.5x2.5)</t>
  </si>
  <si>
    <t xml:space="preserve"> 24V, 3000mA, (разъём 5.5x2.5)</t>
  </si>
  <si>
    <t>Автомагнитола</t>
  </si>
  <si>
    <t>Кронштейн для TV</t>
  </si>
  <si>
    <t>Power Bank</t>
  </si>
  <si>
    <t>Фитнес-браслет</t>
  </si>
  <si>
    <t>Ремешок</t>
  </si>
  <si>
    <t xml:space="preserve">Кабель  </t>
  </si>
  <si>
    <t>Flash-игрушка</t>
  </si>
  <si>
    <t>Чехол для пульта</t>
  </si>
  <si>
    <t xml:space="preserve"> Чехол для пульта WiMAX 50x150 мм</t>
  </si>
  <si>
    <t xml:space="preserve"> Чехол для пульта WiMAX 50x170 мм</t>
  </si>
  <si>
    <t xml:space="preserve"> Чехол для пульта WiMAX 50x210 мм</t>
  </si>
  <si>
    <t xml:space="preserve"> Чехол для пульта WiMAX 50x250 мм</t>
  </si>
  <si>
    <t xml:space="preserve"> Чехол для пульта WiMAX 60x190 мм</t>
  </si>
  <si>
    <t xml:space="preserve"> Чехол для пульта WiMAX 60x210 мм</t>
  </si>
  <si>
    <t xml:space="preserve"> Чехол для пульта WiMAX 60x230 мм</t>
  </si>
  <si>
    <t xml:space="preserve"> Чехол для пульта WiMAX 60x250 мм</t>
  </si>
  <si>
    <t xml:space="preserve"> Чехол для пульта Zap 15 см</t>
  </si>
  <si>
    <t xml:space="preserve"> Чехол для пульта Zap 17 см</t>
  </si>
  <si>
    <t xml:space="preserve"> Пульт LG RM-002CB, универсальный (корпус 6710V00017H)</t>
  </si>
  <si>
    <t>Пульт-клавиатура</t>
  </si>
  <si>
    <r>
      <t xml:space="preserve"> MicroSD 4Gb, SMARTBUY (без адаптера), </t>
    </r>
    <r>
      <rPr>
        <sz val="8"/>
        <rFont val="Arial Cyr"/>
        <charset val="204"/>
      </rPr>
      <t>Class 10</t>
    </r>
  </si>
  <si>
    <r>
      <t xml:space="preserve"> MicroSD 64Gb, SMARTBUY UHS-I  (без адаптера), </t>
    </r>
    <r>
      <rPr>
        <sz val="8"/>
        <rFont val="Arial Cyr"/>
        <charset val="204"/>
      </rPr>
      <t>Class 10</t>
    </r>
  </si>
  <si>
    <t>Пульт-аэромышь</t>
  </si>
  <si>
    <r>
      <t xml:space="preserve"> NOKIA/Samsung/Huawei/Lenovo/…, (micro USB), </t>
    </r>
    <r>
      <rPr>
        <sz val="10"/>
        <rFont val="Arial Cyr"/>
        <charset val="204"/>
      </rPr>
      <t>TopStar</t>
    </r>
  </si>
  <si>
    <t xml:space="preserve"> Фитнес-браслет RITMIX RFB-400, 0.96" OLED, Bluetooth 4.0</t>
  </si>
  <si>
    <t>Торговые принадлежности</t>
  </si>
  <si>
    <t xml:space="preserve"> Ремешок сменный для XIAOMI Mi Band 3 / 4, синий</t>
  </si>
  <si>
    <t xml:space="preserve"> Ремешок сменный для XIAOMI Mi Band 3 / 4, зелёный</t>
  </si>
  <si>
    <t xml:space="preserve"> Ремешок сменный для XIAOMI Mi Band 3 / 4, жёлтый</t>
  </si>
  <si>
    <t>Камера</t>
  </si>
  <si>
    <t>Адаптер</t>
  </si>
  <si>
    <t xml:space="preserve"> Адаптер Apple Lightning - Jack 3.5 mm, 0.1м</t>
  </si>
  <si>
    <t xml:space="preserve"> USB 4GB SMARTBUY V-Cut series, серебро</t>
  </si>
  <si>
    <t xml:space="preserve"> LR03 (AAA) ENERGIZER Max (в блистере по 4 шт)</t>
  </si>
  <si>
    <r>
      <t xml:space="preserve"> Xiaomi Redmi 7A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</si>
  <si>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Xiaomi Redmi 7A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</si>
  <si>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Xiaomi Redmi K20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</si>
  <si>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Xiaomi Redmi K20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синяя</t>
    </r>
  </si>
  <si>
    <r>
      <t xml:space="preserve"> Xiaomi Redmi K20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</si>
  <si>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Xiaomi Redmi K20 Pro</t>
    </r>
    <r>
      <rPr>
        <sz val="10"/>
        <color indexed="8"/>
        <rFont val="Arial Cyr"/>
        <charset val="204"/>
      </rPr>
      <t>, чёрная</t>
    </r>
  </si>
  <si>
    <r>
      <t xml:space="preserve"> Xiaomi Redmi K20 Pro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</si>
  <si>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Xiaomi Redmi K20 Pro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синяя</t>
    </r>
  </si>
  <si>
    <r>
      <t xml:space="preserve"> Xiaomi Redmi K20 Pro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</si>
  <si>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Huawei Honor 20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</si>
  <si>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Huawei Honor 20 Lite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</si>
  <si>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Huawei Honor 20 Pro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</si>
  <si>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Huawei P30</t>
    </r>
    <r>
      <rPr>
        <sz val="10"/>
        <color indexed="8"/>
        <rFont val="Arial Cyr"/>
        <charset val="204"/>
      </rPr>
      <t xml:space="preserve">, </t>
    </r>
    <r>
      <rPr>
        <sz val="10"/>
        <color indexed="40"/>
        <rFont val="Arial Cyr"/>
        <charset val="204"/>
      </rPr>
      <t>голубая</t>
    </r>
  </si>
  <si>
    <r>
      <t xml:space="preserve"> Huawei P30</t>
    </r>
    <r>
      <rPr>
        <sz val="10"/>
        <color indexed="8"/>
        <rFont val="Arial Cyr"/>
        <charset val="204"/>
      </rPr>
      <t>, серая</t>
    </r>
  </si>
  <si>
    <r>
      <t xml:space="preserve"> Xiaomi A3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</si>
  <si>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Xiaomi A3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синяя</t>
    </r>
  </si>
  <si>
    <r>
      <t xml:space="preserve"> Xiaomi A3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</si>
  <si>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Xiaomi A3 Lite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</si>
  <si>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Xiaomi A3 Lite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синяя</t>
    </r>
  </si>
  <si>
    <r>
      <t xml:space="preserve"> Xiaomi A3 Lite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</si>
  <si>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t xml:space="preserve"> CR2032 GP, в блистере по 5 шт</t>
  </si>
  <si>
    <t xml:space="preserve"> CR2032 KODAK, в блистере по 5 шт</t>
  </si>
  <si>
    <t>Мобильный телефон</t>
  </si>
  <si>
    <r>
      <t xml:space="preserve"> MicroSD 8Gb, SMARTBUY (без адаптера), </t>
    </r>
    <r>
      <rPr>
        <sz val="8"/>
        <rFont val="Arial Cyr"/>
        <charset val="204"/>
      </rPr>
      <t>Class 10</t>
    </r>
  </si>
  <si>
    <t xml:space="preserve"> Ремешок сменный для XIAOMI Mi Band 3 / 4, оранжевый</t>
  </si>
  <si>
    <t xml:space="preserve"> Пульт универсальный для LCD/LED - телевизоров RM-L1130+8</t>
  </si>
  <si>
    <t>Софт</t>
  </si>
  <si>
    <r>
      <t xml:space="preserve"> Xiaomi Redmi Note 8 Pro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</si>
  <si>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Apple iPhone 11 Pro Max</t>
    </r>
    <r>
      <rPr>
        <sz val="10"/>
        <color indexed="8"/>
        <rFont val="Arial Cyr"/>
        <charset val="204"/>
      </rPr>
      <t xml:space="preserve">, </t>
    </r>
    <r>
      <rPr>
        <sz val="10"/>
        <color indexed="17"/>
        <rFont val="Arial Cyr"/>
        <charset val="204"/>
      </rPr>
      <t>зелёная</t>
    </r>
  </si>
  <si>
    <r>
      <t xml:space="preserve"> Apple iPhone XS MAX</t>
    </r>
    <r>
      <rPr>
        <sz val="10"/>
        <color indexed="8"/>
        <rFont val="Arial Cyr"/>
        <charset val="204"/>
      </rPr>
      <t>, серая</t>
    </r>
  </si>
  <si>
    <r>
      <t xml:space="preserve"> USB 32GB OLTRAMAX 250, </t>
    </r>
    <r>
      <rPr>
        <sz val="10"/>
        <color indexed="10"/>
        <rFont val="Arial Cyr"/>
        <charset val="204"/>
      </rPr>
      <t>красный</t>
    </r>
  </si>
  <si>
    <t xml:space="preserve"> Ручка гелевая со стилусом и колпачком-держателем, красная</t>
  </si>
  <si>
    <t xml:space="preserve"> Ручка гелевая со стилусом и колпачком-держателем, синяя</t>
  </si>
  <si>
    <t xml:space="preserve"> USB 64GB OLTRAMAX 70 Mini (маленькая), белый</t>
  </si>
  <si>
    <t xml:space="preserve"> SELENGA T20DI (DVB-T/T2/C)</t>
  </si>
  <si>
    <r>
      <t xml:space="preserve"> ROBITON LAC612-1000 </t>
    </r>
    <r>
      <rPr>
        <sz val="10"/>
        <rFont val="Arial Cyr"/>
        <charset val="204"/>
      </rPr>
      <t>(заряжает свинцово-кислотные акб.)</t>
    </r>
  </si>
  <si>
    <t>Тестер пультов</t>
  </si>
  <si>
    <t xml:space="preserve"> Универсальный тестер для пультов HUAYU HY-T860E</t>
  </si>
  <si>
    <r>
      <t xml:space="preserve"> Xiaomi Redmi 8/8A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</si>
  <si>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Пульт - мини клавиатура с тачскрином </t>
    </r>
    <r>
      <rPr>
        <sz val="10"/>
        <color indexed="10"/>
        <rFont val="Arial Cyr"/>
        <charset val="204"/>
      </rPr>
      <t>(с подсветкой)</t>
    </r>
  </si>
  <si>
    <t xml:space="preserve"> Пульт - мини клавиатура с тачскрином (подходит для ВСЕГО!!!)</t>
  </si>
  <si>
    <t xml:space="preserve"> Щупы для мультиметров REXANT REX04</t>
  </si>
  <si>
    <t xml:space="preserve"> 36V, 2000mA, (разъём 5.5x2.5)</t>
  </si>
  <si>
    <t>Универсальное ЗУ</t>
  </si>
  <si>
    <t>Зарядная станция</t>
  </si>
  <si>
    <t xml:space="preserve"> RITMIX RT-330, настольно-настенный, чёрный</t>
  </si>
  <si>
    <t xml:space="preserve"> 8.5V, 5600mA, (разъём 4.0x1.7), SONY</t>
  </si>
  <si>
    <t>Сетевой фильтр</t>
  </si>
  <si>
    <t>Удлинитель</t>
  </si>
  <si>
    <t xml:space="preserve"> DEFENDER ES, 1.8м, 5 розеток, чёрный</t>
  </si>
  <si>
    <t xml:space="preserve"> DEFENDER ES, 1.8м, 5 розеток, белый</t>
  </si>
  <si>
    <t xml:space="preserve"> DEFENDER ES, 3м, 5 розеток, чёрный</t>
  </si>
  <si>
    <t xml:space="preserve"> DEFENDER ES, 3м, 5 розеток, белый</t>
  </si>
  <si>
    <t xml:space="preserve"> DEFENDER ES, 5м, 5 розеток, чёрный</t>
  </si>
  <si>
    <t xml:space="preserve"> DEFENDER ES, 5м, 5 розеток, белый</t>
  </si>
  <si>
    <t xml:space="preserve"> UNIVERSAL, 30м, без заземления, на рамке</t>
  </si>
  <si>
    <t xml:space="preserve"> AWEI T55, bluetooth-стерео, внутриканальные, чёрные</t>
  </si>
  <si>
    <r>
      <t xml:space="preserve"> MicroSD 16Gb, SMARTBUY (без адаптера)</t>
    </r>
    <r>
      <rPr>
        <sz val="8"/>
        <rFont val="Arial Cyr"/>
        <charset val="204"/>
      </rPr>
      <t>, Class 10</t>
    </r>
  </si>
  <si>
    <r>
      <t xml:space="preserve"> </t>
    </r>
    <r>
      <rPr>
        <b/>
        <sz val="10"/>
        <rFont val="Arial Cyr"/>
        <charset val="204"/>
      </rPr>
      <t>PROFIT</t>
    </r>
    <r>
      <rPr>
        <sz val="10"/>
        <rFont val="Arial Cyr"/>
        <charset val="204"/>
      </rPr>
      <t xml:space="preserve">, 3xUSB, 6500mA, QC3.0, чёрный </t>
    </r>
    <r>
      <rPr>
        <sz val="10"/>
        <color indexed="10"/>
        <rFont val="Arial Cyr"/>
        <charset val="204"/>
      </rPr>
      <t>(быстрая зарядка)</t>
    </r>
  </si>
  <si>
    <t xml:space="preserve"> LIITOKALA Lii-S6 (заряжает акб размера 18650, 14500, AA, AAA)</t>
  </si>
  <si>
    <r>
      <t xml:space="preserve"> Конвертер Toslink (вход) в RCA (выход) </t>
    </r>
    <r>
      <rPr>
        <sz val="10"/>
        <color indexed="56"/>
        <rFont val="Arial Cyr"/>
        <charset val="204"/>
      </rPr>
      <t>(с блоком питания)</t>
    </r>
  </si>
  <si>
    <t>сумма 2</t>
  </si>
  <si>
    <t>розница</t>
  </si>
  <si>
    <t>опт 1</t>
  </si>
  <si>
    <t>сумма 1</t>
  </si>
  <si>
    <t>Категория "опт 1"</t>
  </si>
  <si>
    <t>Категория "опт 2"</t>
  </si>
  <si>
    <t>Дополнительная скидка</t>
  </si>
  <si>
    <t>Доставка</t>
  </si>
  <si>
    <t xml:space="preserve"> По Минску от 100 у.е.</t>
  </si>
  <si>
    <t>опт 2</t>
  </si>
  <si>
    <t xml:space="preserve"> - 2% от "опт 2" при заказе более 300 у.е. </t>
  </si>
  <si>
    <t xml:space="preserve"> - 3% от "опт 2" при заказе более 500 у.е. </t>
  </si>
  <si>
    <t xml:space="preserve"> - от 200 у.е. при заказе по прайсу</t>
  </si>
  <si>
    <t xml:space="preserve"> - 4% от "опт 2" при заказе более 1000 у.е. </t>
  </si>
  <si>
    <t xml:space="preserve"> - до 200 у.е.</t>
  </si>
  <si>
    <t xml:space="preserve"> Сумка DEFENDER Geek, для ноутбука 15.6", чёрная</t>
  </si>
  <si>
    <t xml:space="preserve"> Сумка DEFENDER Lite, для ноутбука 15.6", чёрная</t>
  </si>
  <si>
    <t xml:space="preserve"> DEFENDER Patch MS-759, USB, 1000dpi, 3 кнопки, чёрная</t>
  </si>
  <si>
    <t xml:space="preserve"> Чехол для пульта WiMAX 45x150 мм, Slim</t>
  </si>
  <si>
    <t xml:space="preserve"> Чехол для пульта WiMAX 50x130 мм</t>
  </si>
  <si>
    <t xml:space="preserve"> Чехол для пульта WiMAX 60x130 мм</t>
  </si>
  <si>
    <t xml:space="preserve"> Чехол для пульта WiMAX 60x150 мм</t>
  </si>
  <si>
    <t xml:space="preserve"> Чехол для пульта WiMAX 60x170 мм</t>
  </si>
  <si>
    <t>Беспроводная клавиатура</t>
  </si>
  <si>
    <t xml:space="preserve"> DIGMA DCI-150, выходная мощность до 150/300 Вт</t>
  </si>
  <si>
    <t xml:space="preserve"> DIGMA DCI-300, выходная мощность до 300/600 Вт</t>
  </si>
  <si>
    <t xml:space="preserve"> Бумага глянцевая, A4, 260г/м2, (50л), LOMOND Simply</t>
  </si>
  <si>
    <t xml:space="preserve"> Паяльник SMARTBUY, 40Вт, термостойкая рукоятка</t>
  </si>
  <si>
    <t>Сетевой фильтр с USB</t>
  </si>
  <si>
    <t xml:space="preserve"> DEFENDER DFS751, 2xUSB, 2.1A, 1.8м, 5 розеток, чёрный</t>
  </si>
  <si>
    <t xml:space="preserve"> DEFENDER DFS753, 2xUSB, 2.1A, 3.0м, 5 розеток, чёрный</t>
  </si>
  <si>
    <t>Метеостанция</t>
  </si>
  <si>
    <t xml:space="preserve"> ZA10 DURACELL (для слуховых аппаратов), в блистере по 6 шт</t>
  </si>
  <si>
    <t xml:space="preserve"> LR44 KODAK (357, LR1154, G13), в блистере по 10 шт</t>
  </si>
  <si>
    <t xml:space="preserve"> DEFENDER Aurora S8, 2.0, 8Вт, USB, 70-20000Гц, пластик, чёрный</t>
  </si>
  <si>
    <t>Проводной набор</t>
  </si>
  <si>
    <t xml:space="preserve"> Клей МОМЕНТ, для лодок и ПВХ-изделий, 30мл., в шоу-боксе</t>
  </si>
  <si>
    <t>Внутренний SSD</t>
  </si>
  <si>
    <t>Оперативная память</t>
  </si>
  <si>
    <r>
      <t xml:space="preserve"> MicroSD 8Gb, SMARTBUY (без адаптера)</t>
    </r>
    <r>
      <rPr>
        <sz val="8"/>
        <rFont val="Arial Cyr"/>
        <charset val="204"/>
      </rPr>
      <t>, Class 4</t>
    </r>
  </si>
  <si>
    <t xml:space="preserve"> Наклейки на клавиатуру, ламинированные (чёрно-бело-синие)</t>
  </si>
  <si>
    <t xml:space="preserve"> Наклейки на клавиатуру, ламинированные (чёрно-бело-жёлтые)</t>
  </si>
  <si>
    <t xml:space="preserve"> Наклейки на клавиатуру, ламинированные (чёрно-бело-красные)</t>
  </si>
  <si>
    <t xml:space="preserve"> Наклейки на клавиатуру, ламинированные (чёрно-бело-зелёные)</t>
  </si>
  <si>
    <t xml:space="preserve"> Наклейки на клавиатуру, ламинированные (чёрно-бело-бирюзовые)</t>
  </si>
  <si>
    <t xml:space="preserve"> Ручка гелевая со стилусом и колпачком-держателем, зелёная</t>
  </si>
  <si>
    <t xml:space="preserve"> Ручка гелевая со стилусом и колпачком-держателем, чёрная</t>
  </si>
  <si>
    <r>
      <t xml:space="preserve"> Huawei P40</t>
    </r>
    <r>
      <rPr>
        <sz val="10"/>
        <color indexed="8"/>
        <rFont val="Arial Cyr"/>
        <charset val="204"/>
      </rPr>
      <t xml:space="preserve">, </t>
    </r>
    <r>
      <rPr>
        <sz val="10"/>
        <color rgb="FF7030A0"/>
        <rFont val="Arial Cyr"/>
        <charset val="204"/>
      </rPr>
      <t>фиолетовая</t>
    </r>
  </si>
  <si>
    <r>
      <t xml:space="preserve"> Huawei P40</t>
    </r>
    <r>
      <rPr>
        <sz val="10"/>
        <color indexed="8"/>
        <rFont val="Arial Cyr"/>
        <charset val="204"/>
      </rPr>
      <t>, белая</t>
    </r>
  </si>
  <si>
    <r>
      <t xml:space="preserve"> Huawei P40</t>
    </r>
    <r>
      <rPr>
        <sz val="10"/>
        <color indexed="8"/>
        <rFont val="Arial Cyr"/>
        <charset val="204"/>
      </rPr>
      <t xml:space="preserve">, </t>
    </r>
    <r>
      <rPr>
        <sz val="10"/>
        <color rgb="FF00B050"/>
        <rFont val="Arial Cyr"/>
        <charset val="204"/>
      </rPr>
      <t>зелёная</t>
    </r>
  </si>
  <si>
    <r>
      <t xml:space="preserve"> Huawei P40 Lite</t>
    </r>
    <r>
      <rPr>
        <sz val="10"/>
        <color indexed="8"/>
        <rFont val="Arial Cyr"/>
        <charset val="204"/>
      </rPr>
      <t xml:space="preserve">, </t>
    </r>
    <r>
      <rPr>
        <sz val="10"/>
        <color rgb="FF0070C0"/>
        <rFont val="Arial Cyr"/>
        <charset val="204"/>
      </rPr>
      <t>синяя</t>
    </r>
  </si>
  <si>
    <r>
      <t xml:space="preserve"> Huawei P40 Lite</t>
    </r>
    <r>
      <rPr>
        <sz val="10"/>
        <color indexed="8"/>
        <rFont val="Arial Cyr"/>
        <charset val="204"/>
      </rPr>
      <t xml:space="preserve">, </t>
    </r>
    <r>
      <rPr>
        <sz val="10"/>
        <color theme="9" tint="-0.249977111117893"/>
        <rFont val="Arial Cyr"/>
        <charset val="204"/>
      </rPr>
      <t>желтая</t>
    </r>
  </si>
  <si>
    <r>
      <t xml:space="preserve"> Huawei P40 Lite E</t>
    </r>
    <r>
      <rPr>
        <sz val="10"/>
        <color indexed="8"/>
        <rFont val="Arial Cyr"/>
        <charset val="204"/>
      </rPr>
      <t>, чёрная</t>
    </r>
  </si>
  <si>
    <r>
      <t xml:space="preserve"> Huawei P40 Lite E</t>
    </r>
    <r>
      <rPr>
        <sz val="10"/>
        <color indexed="8"/>
        <rFont val="Arial Cyr"/>
        <charset val="204"/>
      </rPr>
      <t xml:space="preserve">, </t>
    </r>
    <r>
      <rPr>
        <sz val="10"/>
        <color rgb="FFFF0000"/>
        <rFont val="Arial Cyr"/>
        <charset val="204"/>
      </rPr>
      <t>красная</t>
    </r>
  </si>
  <si>
    <r>
      <t xml:space="preserve"> Huawei P40 Lite E</t>
    </r>
    <r>
      <rPr>
        <sz val="10"/>
        <color indexed="8"/>
        <rFont val="Arial Cyr"/>
        <charset val="204"/>
      </rPr>
      <t>, белая</t>
    </r>
  </si>
  <si>
    <t xml:space="preserve"> Салфетки влажные DEFENDER универсальные, в тубе 100шт.</t>
  </si>
  <si>
    <t xml:space="preserve"> 6LR61 DURACELL, 9V (щелочная крона)</t>
  </si>
  <si>
    <r>
      <t xml:space="preserve"> 6V-4,5Ah, DELTA DTM 6045 (70х47х101мм) </t>
    </r>
    <r>
      <rPr>
        <b/>
        <sz val="10"/>
        <color rgb="FFFF0000"/>
        <rFont val="Arial Cyr"/>
        <charset val="204"/>
      </rPr>
      <t>(премиум качество)</t>
    </r>
  </si>
  <si>
    <r>
      <t xml:space="preserve"> 6V-7Ah, DELTA DTM 607 (151х34х94мм) </t>
    </r>
    <r>
      <rPr>
        <b/>
        <sz val="10"/>
        <color rgb="FFFF0000"/>
        <rFont val="Arial Cyr"/>
        <charset val="204"/>
      </rPr>
      <t>(премиум качество)</t>
    </r>
  </si>
  <si>
    <t xml:space="preserve"> 6V-12Ah, DELTA DT 612 (151х50х94мм)</t>
  </si>
  <si>
    <r>
      <t xml:space="preserve"> 12V-7.2Ah, DELTA DTM 1207 (151х65х95мм) </t>
    </r>
    <r>
      <rPr>
        <b/>
        <sz val="10"/>
        <color rgb="FFFF0000"/>
        <rFont val="Arial Cyr"/>
        <charset val="204"/>
      </rPr>
      <t>(премиум качество)</t>
    </r>
  </si>
  <si>
    <r>
      <t xml:space="preserve"> 12V-12Ah, DELTA DTM 1212 (151х98х95мм) </t>
    </r>
    <r>
      <rPr>
        <b/>
        <sz val="10"/>
        <color rgb="FFFF0000"/>
        <rFont val="Arial Cyr"/>
        <charset val="204"/>
      </rPr>
      <t>(премиум качество)</t>
    </r>
  </si>
  <si>
    <r>
      <t xml:space="preserve"> MicroSD 32Gb, SANDISK Ultra</t>
    </r>
    <r>
      <rPr>
        <sz val="8"/>
        <rFont val="Arial Cyr"/>
        <charset val="204"/>
      </rPr>
      <t xml:space="preserve"> (без адаптера), Class 10, (скорость 80Mb/s)</t>
    </r>
  </si>
  <si>
    <t>Комплект биноклей</t>
  </si>
  <si>
    <t xml:space="preserve"> REKAM 6-30x30мм Robinzon 6x30&amp;4x30, черный</t>
  </si>
  <si>
    <t xml:space="preserve"> Печать самонаборная Colop Stamp Mouse R40/1 SET</t>
  </si>
  <si>
    <t xml:space="preserve"> Печать самонаборная Colop Stamp Mouse R40/1.5 SET</t>
  </si>
  <si>
    <t xml:space="preserve"> Самонаборный штамп Colop Printer 55 Set-F, 10 строк</t>
  </si>
  <si>
    <t>Чехол силиконовый "Блеск"</t>
  </si>
  <si>
    <r>
      <t xml:space="preserve"> Huawei P40 Lite</t>
    </r>
    <r>
      <rPr>
        <sz val="10"/>
        <color indexed="8"/>
        <rFont val="Arial Cyr"/>
        <charset val="204"/>
      </rPr>
      <t>, прозрачный</t>
    </r>
  </si>
  <si>
    <r>
      <t xml:space="preserve"> Huawei P40 Lite</t>
    </r>
    <r>
      <rPr>
        <sz val="10"/>
        <color indexed="8"/>
        <rFont val="Arial Cyr"/>
        <charset val="204"/>
      </rPr>
      <t>,</t>
    </r>
    <r>
      <rPr>
        <sz val="10"/>
        <color rgb="FF0070C0"/>
        <rFont val="Arial Cyr"/>
        <charset val="204"/>
      </rPr>
      <t xml:space="preserve"> синий</t>
    </r>
  </si>
  <si>
    <r>
      <t xml:space="preserve"> Huawei P40 Lite</t>
    </r>
    <r>
      <rPr>
        <sz val="10"/>
        <color indexed="8"/>
        <rFont val="Arial Cyr"/>
        <charset val="204"/>
      </rPr>
      <t xml:space="preserve">, </t>
    </r>
    <r>
      <rPr>
        <sz val="10"/>
        <color rgb="FFFF0000"/>
        <rFont val="Arial Cyr"/>
        <charset val="204"/>
      </rPr>
      <t>красный</t>
    </r>
  </si>
  <si>
    <r>
      <t xml:space="preserve"> Huawei P40 Lite E</t>
    </r>
    <r>
      <rPr>
        <sz val="10"/>
        <color indexed="8"/>
        <rFont val="Arial Cyr"/>
        <charset val="204"/>
      </rPr>
      <t>, чёрный</t>
    </r>
  </si>
  <si>
    <r>
      <t xml:space="preserve"> Huawei P40 Lite E</t>
    </r>
    <r>
      <rPr>
        <sz val="10"/>
        <color indexed="8"/>
        <rFont val="Arial Cyr"/>
        <charset val="204"/>
      </rPr>
      <t>, прозрачный</t>
    </r>
  </si>
  <si>
    <r>
      <t xml:space="preserve"> Huawei P40 Lite E</t>
    </r>
    <r>
      <rPr>
        <sz val="10"/>
        <color indexed="8"/>
        <rFont val="Arial Cyr"/>
        <charset val="204"/>
      </rPr>
      <t>,</t>
    </r>
    <r>
      <rPr>
        <sz val="10"/>
        <color rgb="FF0070C0"/>
        <rFont val="Arial Cyr"/>
        <charset val="204"/>
      </rPr>
      <t xml:space="preserve"> синий</t>
    </r>
  </si>
  <si>
    <r>
      <t xml:space="preserve"> Huawei P40 Lite E</t>
    </r>
    <r>
      <rPr>
        <sz val="10"/>
        <color indexed="8"/>
        <rFont val="Arial Cyr"/>
        <charset val="204"/>
      </rPr>
      <t xml:space="preserve">, </t>
    </r>
    <r>
      <rPr>
        <sz val="10"/>
        <color rgb="FFFF0000"/>
        <rFont val="Arial Cyr"/>
        <charset val="204"/>
      </rPr>
      <t>красный</t>
    </r>
  </si>
  <si>
    <r>
      <t xml:space="preserve"> Huawei P40 Lite E</t>
    </r>
    <r>
      <rPr>
        <sz val="10"/>
        <color indexed="8"/>
        <rFont val="Arial Cyr"/>
        <charset val="204"/>
      </rPr>
      <t xml:space="preserve">, </t>
    </r>
    <r>
      <rPr>
        <sz val="10"/>
        <color rgb="FF7030A0"/>
        <rFont val="Arial Cyr"/>
        <charset val="204"/>
      </rPr>
      <t>фиолетовый</t>
    </r>
  </si>
  <si>
    <t xml:space="preserve"> Текстовый штамп Trodat 4911/DB "КОПИЯ"</t>
  </si>
  <si>
    <t>Аккумулятор Bebat</t>
  </si>
  <si>
    <r>
      <t xml:space="preserve"> Huawei Honor 20</t>
    </r>
    <r>
      <rPr>
        <sz val="10"/>
        <color indexed="8"/>
        <rFont val="Arial Cyr"/>
        <charset val="204"/>
      </rPr>
      <t xml:space="preserve">, </t>
    </r>
    <r>
      <rPr>
        <sz val="10"/>
        <color rgb="FF00B0F0"/>
        <rFont val="Arial Cyr"/>
        <charset val="204"/>
      </rPr>
      <t>синяя</t>
    </r>
  </si>
  <si>
    <r>
      <t xml:space="preserve"> USB 64GB SMARTBUY Glossy series, </t>
    </r>
    <r>
      <rPr>
        <sz val="10"/>
        <color rgb="FF00B050"/>
        <rFont val="Arial Cyr"/>
        <charset val="204"/>
      </rPr>
      <t>зелёный</t>
    </r>
  </si>
  <si>
    <t xml:space="preserve"> CR1225 SMARTBUY, в блистере</t>
  </si>
  <si>
    <t>Акустическая система</t>
  </si>
  <si>
    <t xml:space="preserve"> USB 32GB SMARTBUY Lara series (маленькая), белый</t>
  </si>
  <si>
    <r>
      <t xml:space="preserve"> MicroSD 64Gb, SANDISK Ultra</t>
    </r>
    <r>
      <rPr>
        <sz val="8"/>
        <rFont val="Arial Cyr"/>
        <charset val="204"/>
      </rPr>
      <t xml:space="preserve"> (без адаптера), Class 10, (скорость 80Mb/s)</t>
    </r>
  </si>
  <si>
    <t>Рюкзак для ноутбука</t>
  </si>
  <si>
    <t>IP-камера</t>
  </si>
  <si>
    <t xml:space="preserve"> Рюкзак DEFENDER Carbon, для ноутбука 15-16", чёрный, органайзер</t>
  </si>
  <si>
    <r>
      <t xml:space="preserve"> Huawei P40 Lite</t>
    </r>
    <r>
      <rPr>
        <sz val="10"/>
        <color indexed="8"/>
        <rFont val="Arial Cyr"/>
        <charset val="204"/>
      </rPr>
      <t>, серый</t>
    </r>
  </si>
  <si>
    <r>
      <t xml:space="preserve"> Huawei P40 Lite</t>
    </r>
    <r>
      <rPr>
        <sz val="10"/>
        <color indexed="8"/>
        <rFont val="Arial Cyr"/>
        <charset val="204"/>
      </rPr>
      <t xml:space="preserve">, </t>
    </r>
    <r>
      <rPr>
        <sz val="10"/>
        <color rgb="FF0070C0"/>
        <rFont val="Arial Cyr"/>
        <charset val="204"/>
      </rPr>
      <t>синий</t>
    </r>
  </si>
  <si>
    <r>
      <t xml:space="preserve"> Huawei P40 Lite</t>
    </r>
    <r>
      <rPr>
        <sz val="10"/>
        <color indexed="8"/>
        <rFont val="Arial Cyr"/>
        <charset val="204"/>
      </rPr>
      <t xml:space="preserve">, </t>
    </r>
    <r>
      <rPr>
        <sz val="10"/>
        <color rgb="FF7030A0"/>
        <rFont val="Arial Cyr"/>
        <charset val="204"/>
      </rPr>
      <t>сиреневый</t>
    </r>
  </si>
  <si>
    <r>
      <t xml:space="preserve"> Huawei P40 Lite</t>
    </r>
    <r>
      <rPr>
        <sz val="10"/>
        <color indexed="8"/>
        <rFont val="Arial Cyr"/>
        <charset val="204"/>
      </rPr>
      <t xml:space="preserve">, </t>
    </r>
    <r>
      <rPr>
        <sz val="10"/>
        <color rgb="FF00B050"/>
        <rFont val="Arial Cyr"/>
        <charset val="204"/>
      </rPr>
      <t>зелёный</t>
    </r>
  </si>
  <si>
    <r>
      <t xml:space="preserve"> Huawei P40 Lite</t>
    </r>
    <r>
      <rPr>
        <sz val="10"/>
        <color indexed="8"/>
        <rFont val="Arial Cyr"/>
        <charset val="204"/>
      </rPr>
      <t xml:space="preserve">, </t>
    </r>
    <r>
      <rPr>
        <sz val="10"/>
        <color rgb="FFAC0468"/>
        <rFont val="Arial Cyr"/>
        <charset val="204"/>
      </rPr>
      <t>розовый</t>
    </r>
  </si>
  <si>
    <r>
      <t xml:space="preserve"> Huawei P40 Lite E</t>
    </r>
    <r>
      <rPr>
        <sz val="10"/>
        <color indexed="8"/>
        <rFont val="Arial Cyr"/>
        <charset val="204"/>
      </rPr>
      <t xml:space="preserve">, </t>
    </r>
    <r>
      <rPr>
        <sz val="10"/>
        <color rgb="FFAC0468"/>
        <rFont val="Arial Cyr"/>
        <charset val="204"/>
      </rPr>
      <t>розовый</t>
    </r>
  </si>
  <si>
    <t xml:space="preserve"> LENOVO (19V, 4,74A, разъём 5.5x2.5mm), с сетевым кабелем</t>
  </si>
  <si>
    <t xml:space="preserve"> HP (19.5V, 3.33A, разъём 4.8x1.7mm), с сетевым кабелем</t>
  </si>
  <si>
    <t xml:space="preserve"> Коннектор для магнитного кабеля Apple Lightning</t>
  </si>
  <si>
    <t xml:space="preserve"> Коннектор для магнитного кабеля microUSB</t>
  </si>
  <si>
    <r>
      <t xml:space="preserve"> Мультиметр цифровой </t>
    </r>
    <r>
      <rPr>
        <b/>
        <sz val="10"/>
        <color indexed="30"/>
        <rFont val="Arial Cyr"/>
        <charset val="204"/>
      </rPr>
      <t>ROBITON MASTER DMM-950</t>
    </r>
  </si>
  <si>
    <t xml:space="preserve"> Адаптер Lightning - MicroUSB, BLAST BMC-606, чёрный</t>
  </si>
  <si>
    <r>
      <t xml:space="preserve"> </t>
    </r>
    <r>
      <rPr>
        <b/>
        <sz val="10"/>
        <rFont val="Arial Cyr"/>
        <charset val="204"/>
      </rPr>
      <t>STARMOBILE</t>
    </r>
    <r>
      <rPr>
        <sz val="10"/>
        <rFont val="Arial Cyr"/>
        <charset val="204"/>
      </rPr>
      <t>, 1200mA, 1xUSB, чёрный</t>
    </r>
  </si>
  <si>
    <r>
      <t xml:space="preserve"> </t>
    </r>
    <r>
      <rPr>
        <b/>
        <sz val="10"/>
        <rFont val="Arial Cyr"/>
        <charset val="204"/>
      </rPr>
      <t>STARMOBILE</t>
    </r>
    <r>
      <rPr>
        <sz val="10"/>
        <rFont val="Arial Cyr"/>
        <charset val="204"/>
      </rPr>
      <t>, 2000mA, 1xUSB, чёрный</t>
    </r>
  </si>
  <si>
    <t xml:space="preserve"> HP (19.5V, 4.62A, разъём 4.5x3mm с иглой), с сетевым кабелем</t>
  </si>
  <si>
    <t xml:space="preserve"> Фитнес-браслет RITMIX RFB-600, 1.14"  TFT LCD, Bluetooth 4.2</t>
  </si>
  <si>
    <t>Электронная книга</t>
  </si>
  <si>
    <t xml:space="preserve"> RITMIX RBK-617, E-Ink Pearl, 6", 1024x758, DDR2, 128Mb</t>
  </si>
  <si>
    <r>
      <t xml:space="preserve"> F - разъем RG6, резьбовой  </t>
    </r>
    <r>
      <rPr>
        <b/>
        <sz val="10"/>
        <color rgb="FFFF0000"/>
        <rFont val="Arial Cyr"/>
        <charset val="204"/>
      </rPr>
      <t>(цена при заказе от 100 штук!!!)</t>
    </r>
  </si>
  <si>
    <r>
      <t xml:space="preserve"> Xiaomi Redmi 9</t>
    </r>
    <r>
      <rPr>
        <sz val="10"/>
        <color indexed="8"/>
        <rFont val="Arial Cyr"/>
        <charset val="204"/>
      </rPr>
      <t>, красная</t>
    </r>
  </si>
  <si>
    <r>
      <t xml:space="preserve"> Xiaomi Redmi 9</t>
    </r>
    <r>
      <rPr>
        <sz val="10"/>
        <color indexed="8"/>
        <rFont val="Arial Cyr"/>
        <charset val="204"/>
      </rPr>
      <t>, белая</t>
    </r>
  </si>
  <si>
    <r>
      <t xml:space="preserve"> Xiaomi Redmi 9</t>
    </r>
    <r>
      <rPr>
        <sz val="10"/>
        <color indexed="8"/>
        <rFont val="Arial Cyr"/>
        <charset val="204"/>
      </rPr>
      <t>, салатовая</t>
    </r>
  </si>
  <si>
    <t xml:space="preserve"> G1 (AG1) SMARTBUY (364,LR621,LR60), в блистере по 10 шт</t>
  </si>
  <si>
    <t>Разветвитель</t>
  </si>
  <si>
    <t xml:space="preserve"> SMARTBUY Rush, 360x270x3мм, Draco</t>
  </si>
  <si>
    <t xml:space="preserve"> SMARTBUY Rush, 360x270x3мм, Inferno</t>
  </si>
  <si>
    <r>
      <t xml:space="preserve"> КОСМОС KOSAccu9191LED,</t>
    </r>
    <r>
      <rPr>
        <sz val="9"/>
        <rFont val="Arial Cyr"/>
        <charset val="204"/>
      </rPr>
      <t xml:space="preserve"> а</t>
    </r>
    <r>
      <rPr>
        <sz val="10"/>
        <rFont val="Arial Cyr"/>
        <charset val="204"/>
      </rPr>
      <t>ккумулятор 4V-2Ah, до 24 час. работы</t>
    </r>
  </si>
  <si>
    <t xml:space="preserve"> Термопаста HY510, шприц, 12 гр.</t>
  </si>
  <si>
    <t>Фонарь велосипедный</t>
  </si>
  <si>
    <t xml:space="preserve"> Набор термоусадочных трубок 12/6мм (7 цветов по 3шт, 10см)</t>
  </si>
  <si>
    <t xml:space="preserve"> DEFENDER Hit MM-495, 3 кнопки, чёрная</t>
  </si>
  <si>
    <t xml:space="preserve"> Дальномер лазерный SMARTBUY LM-40, дальность 0.05-40м</t>
  </si>
  <si>
    <t xml:space="preserve"> Дальномер лазерный SMARTBUY LM-80, дальность 0.05-80м</t>
  </si>
  <si>
    <r>
      <t xml:space="preserve"> Apple iPhone 12 mini</t>
    </r>
    <r>
      <rPr>
        <sz val="10"/>
        <color indexed="8"/>
        <rFont val="Arial Cyr"/>
        <charset val="204"/>
      </rPr>
      <t>, красная</t>
    </r>
  </si>
  <si>
    <r>
      <t xml:space="preserve"> Apple iPhone 12 mini</t>
    </r>
    <r>
      <rPr>
        <sz val="10"/>
        <color indexed="8"/>
        <rFont val="Arial Cyr"/>
        <charset val="204"/>
      </rPr>
      <t>, зелёная</t>
    </r>
  </si>
  <si>
    <r>
      <t xml:space="preserve"> Apple iPhone 12 Pro Max</t>
    </r>
    <r>
      <rPr>
        <sz val="10"/>
        <color indexed="8"/>
        <rFont val="Arial Cyr"/>
        <charset val="204"/>
      </rPr>
      <t>, синяя</t>
    </r>
  </si>
  <si>
    <t>Аккумулятор BeBat</t>
  </si>
  <si>
    <r>
      <t xml:space="preserve"> Набор отвёрток REXANT (12-4702) для точных работ</t>
    </r>
    <r>
      <rPr>
        <sz val="8"/>
        <rFont val="Arial Cyr"/>
        <charset val="204"/>
      </rPr>
      <t>, 37 предметов</t>
    </r>
  </si>
  <si>
    <t xml:space="preserve"> Кабель для фитнес-браслета XIAOMI Mi Band 5</t>
  </si>
  <si>
    <t xml:space="preserve"> Кабель USB 2.0 AM - BM, 1.5м, (для принтера)</t>
  </si>
  <si>
    <t xml:space="preserve"> Кабель USB 2.0 AM - BM, 3м, (для принтера)</t>
  </si>
  <si>
    <t xml:space="preserve"> Кабель USB 2.0 AM - BM, 5м, (для принтера)</t>
  </si>
  <si>
    <t xml:space="preserve"> LIITOKALA Lii-L2 (заряжает акб размера 18650, 14500)</t>
  </si>
  <si>
    <t xml:space="preserve"> LIITOKALA Lii-L4 (заряжает акб размера 18650, 14500)</t>
  </si>
  <si>
    <t xml:space="preserve"> LIITOKALA Lii-PD2 (заряжает акб размера 18650, 14500, AA, AAA)</t>
  </si>
  <si>
    <t xml:space="preserve"> LIITOKALA Lii-100B (заряжает акб размера 18650, 14500, AA, AAA)</t>
  </si>
  <si>
    <t xml:space="preserve"> LIITOKALA Lii-NL4 (заряжает акб размера AA, AAA)</t>
  </si>
  <si>
    <r>
      <t xml:space="preserve"> MicroSD 16Gb, SMARTBUY (с адаптером)</t>
    </r>
    <r>
      <rPr>
        <sz val="8"/>
        <rFont val="Arial Cyr"/>
        <charset val="204"/>
      </rPr>
      <t>, Class 10</t>
    </r>
  </si>
  <si>
    <r>
      <t xml:space="preserve"> </t>
    </r>
    <r>
      <rPr>
        <b/>
        <sz val="10"/>
        <rFont val="Arial Cyr"/>
        <charset val="204"/>
      </rPr>
      <t>Универсальное защитное стекло 4,0'</t>
    </r>
  </si>
  <si>
    <r>
      <t xml:space="preserve"> </t>
    </r>
    <r>
      <rPr>
        <b/>
        <sz val="10"/>
        <rFont val="Arial Cyr"/>
        <charset val="204"/>
      </rPr>
      <t>Универсальное защитное стекло 4,3'</t>
    </r>
    <r>
      <rPr>
        <sz val="10"/>
        <rFont val="Arial Cyr"/>
        <charset val="204"/>
      </rPr>
      <t xml:space="preserve"> </t>
    </r>
  </si>
  <si>
    <r>
      <t xml:space="preserve"> </t>
    </r>
    <r>
      <rPr>
        <b/>
        <sz val="10"/>
        <rFont val="Arial Cyr"/>
        <charset val="204"/>
      </rPr>
      <t xml:space="preserve">Универсальное защитное стекло 4,5' </t>
    </r>
  </si>
  <si>
    <r>
      <t xml:space="preserve"> </t>
    </r>
    <r>
      <rPr>
        <b/>
        <sz val="10"/>
        <rFont val="Arial Cyr"/>
        <charset val="204"/>
      </rPr>
      <t>Универсальное защитное стекло 5,5'</t>
    </r>
    <r>
      <rPr>
        <sz val="10"/>
        <rFont val="Arial Cyr"/>
        <charset val="204"/>
      </rPr>
      <t xml:space="preserve"> </t>
    </r>
  </si>
  <si>
    <t xml:space="preserve"> Конвертер Type C (вход) в VGA (выход)</t>
  </si>
  <si>
    <t>Держатель</t>
  </si>
  <si>
    <t xml:space="preserve"> PopSocket, металл, красный</t>
  </si>
  <si>
    <t xml:space="preserve"> PopSocket, металл, синий</t>
  </si>
  <si>
    <t xml:space="preserve"> PopSocket, металл, зелёный</t>
  </si>
  <si>
    <t xml:space="preserve"> PopSocket, металл, коричневый</t>
  </si>
  <si>
    <t xml:space="preserve"> PopSocket, металл, розовый</t>
  </si>
  <si>
    <t xml:space="preserve"> PopSocket, металл, фиолетовый</t>
  </si>
  <si>
    <t xml:space="preserve"> PopSocket, металл, голубой</t>
  </si>
  <si>
    <t xml:space="preserve"> PopSocket, металл, салатовый</t>
  </si>
  <si>
    <t xml:space="preserve"> Мультиметр стрелочный</t>
  </si>
  <si>
    <r>
      <t xml:space="preserve"> Кабель 3 in 1: </t>
    </r>
    <r>
      <rPr>
        <sz val="9"/>
        <rFont val="Arial Cyr"/>
        <charset val="204"/>
      </rPr>
      <t>USB - microUSB, Apple Lightning, Type-C, магнитный</t>
    </r>
  </si>
  <si>
    <t xml:space="preserve"> Кабель USB - Apple 30 pin (iPhone 3G/4S), copy, белый</t>
  </si>
  <si>
    <t xml:space="preserve"> Кабель USB - Apple Lightning, витой, чёрный</t>
  </si>
  <si>
    <t xml:space="preserve"> Подставка для демонстрации чехлов на пульты</t>
  </si>
  <si>
    <t>Подставка</t>
  </si>
  <si>
    <r>
      <t xml:space="preserve"> Кабель USB - </t>
    </r>
    <r>
      <rPr>
        <sz val="10"/>
        <rFont val="Arial Cyr"/>
        <charset val="204"/>
      </rPr>
      <t>microUSB, HOCO X1, 1.0m, белый</t>
    </r>
  </si>
  <si>
    <t xml:space="preserve"> Кабель USB - microUSB, 1m (техпак), чёрный</t>
  </si>
  <si>
    <t xml:space="preserve"> Кабель USB - microUSB, 1m (техпак), белый</t>
  </si>
  <si>
    <t xml:space="preserve"> Кабель USB - microUSB, 0.2m, черный</t>
  </si>
  <si>
    <r>
      <t xml:space="preserve"> Кабель USB - microUSB, 1m, </t>
    </r>
    <r>
      <rPr>
        <b/>
        <sz val="10"/>
        <color indexed="10"/>
        <rFont val="Arial Cyr"/>
        <charset val="204"/>
      </rPr>
      <t>с фильтром</t>
    </r>
    <r>
      <rPr>
        <sz val="10"/>
        <rFont val="Arial Cyr"/>
        <charset val="204"/>
      </rPr>
      <t>, черный</t>
    </r>
  </si>
  <si>
    <t xml:space="preserve"> Кабель USB - microUSB, 1m, витой, белый</t>
  </si>
  <si>
    <t xml:space="preserve"> Кабель USB - microUSB, 1m, магнитный</t>
  </si>
  <si>
    <t xml:space="preserve"> Кабель USB - microUSB, XIAOMI, 1.2m, 2.0A, чёрный</t>
  </si>
  <si>
    <t xml:space="preserve"> Кабель USB - USB Type-C, 1m, магнитный</t>
  </si>
  <si>
    <t>СЗУ USB-C</t>
  </si>
  <si>
    <t xml:space="preserve"> G10 (AG10) GP (389,LR1130,LR54), в блистере по 10 шт</t>
  </si>
  <si>
    <t xml:space="preserve"> A23 GP, 12V (в блистере по 5 шт)</t>
  </si>
  <si>
    <t xml:space="preserve"> A27 GP, 12V (в блистере по 5 шт)</t>
  </si>
  <si>
    <t xml:space="preserve"> G3 (AG3) KODAK (392,LR736,LR41), в блистере по 10 шт</t>
  </si>
  <si>
    <t xml:space="preserve"> G4 (AG4) KODAK (377,LR626,LR66), в блистере по 10 шт</t>
  </si>
  <si>
    <t xml:space="preserve"> Набор термоусадочных трубок №6 (МАКСИМУМ), REXANT</t>
  </si>
  <si>
    <t xml:space="preserve"> AWEI T28, bluetooth-стерео, внутриканальные, белые</t>
  </si>
  <si>
    <t xml:space="preserve"> Набор изоленты из 5 цветов 0.15 х 15мм x 10м (ЦЕНА ЗА НАБОР)</t>
  </si>
  <si>
    <r>
      <t xml:space="preserve"> Конвертер VGA+аудио (вход) в HDMI (выход)</t>
    </r>
    <r>
      <rPr>
        <sz val="10"/>
        <color rgb="FF002060"/>
        <rFont val="Arial Cyr"/>
        <charset val="204"/>
      </rPr>
      <t xml:space="preserve"> (с кабелем VGA)</t>
    </r>
  </si>
  <si>
    <t xml:space="preserve"> MicroSD 2Gb, SMARTBUY (без адаптера)</t>
  </si>
  <si>
    <t xml:space="preserve"> RITMIX RPR-190, AM/FM/SW1-2, расширенный FM-диапазон</t>
  </si>
  <si>
    <t>Пленка гидрогелевая</t>
  </si>
  <si>
    <t xml:space="preserve"> Кабель-удлинитель USB 2.0 Am-Af, 1.8м</t>
  </si>
  <si>
    <t xml:space="preserve"> RITMIX IPC-203-Tuya, Wi-Fi, Full HD 1080p, магнитное основание</t>
  </si>
  <si>
    <t xml:space="preserve"> 12V, 2500mA, (разъём 3.5x1.35)</t>
  </si>
  <si>
    <t xml:space="preserve"> Nokia 2 </t>
  </si>
  <si>
    <t xml:space="preserve"> Nokia 2, 3D, чёрное</t>
  </si>
  <si>
    <t xml:space="preserve"> Nokia 6 </t>
  </si>
  <si>
    <t xml:space="preserve"> ИК детектор HYC-02A (для проверки пультов ДУ)</t>
  </si>
  <si>
    <r>
      <t xml:space="preserve"> </t>
    </r>
    <r>
      <rPr>
        <b/>
        <sz val="10"/>
        <rFont val="Arial Cyr"/>
        <charset val="204"/>
      </rPr>
      <t>Универсальное защитное стекло 5,0'</t>
    </r>
    <r>
      <rPr>
        <sz val="10"/>
        <rFont val="Arial Cyr"/>
        <charset val="204"/>
      </rPr>
      <t>, Exployd, 2,5D</t>
    </r>
    <r>
      <rPr>
        <sz val="8"/>
        <rFont val="Arial Cyr"/>
        <charset val="204"/>
      </rPr>
      <t>, + салфетки</t>
    </r>
  </si>
  <si>
    <t xml:space="preserve"> AWEI T29, bluetooth-стерео, внутриканальные, белые</t>
  </si>
  <si>
    <t>Кабель AUX</t>
  </si>
  <si>
    <r>
      <t xml:space="preserve"> Xiaomi Redmi 5x/A1</t>
    </r>
    <r>
      <rPr>
        <sz val="10"/>
        <color indexed="8"/>
        <rFont val="Arial Cyr"/>
        <charset val="204"/>
      </rPr>
      <t>, золото</t>
    </r>
  </si>
  <si>
    <r>
      <t xml:space="preserve"> Xiaomi Redmi 6 Pro</t>
    </r>
    <r>
      <rPr>
        <sz val="10"/>
        <color indexed="8"/>
        <rFont val="Arial Cyr"/>
        <charset val="204"/>
      </rPr>
      <t>, чёрный, матовый</t>
    </r>
  </si>
  <si>
    <r>
      <t xml:space="preserve"> Xiaomi Redmi Note 5a</t>
    </r>
    <r>
      <rPr>
        <sz val="10"/>
        <color indexed="8"/>
        <rFont val="Arial Cyr"/>
        <charset val="204"/>
      </rPr>
      <t>, прозрачный</t>
    </r>
  </si>
  <si>
    <r>
      <t xml:space="preserve"> Xiaomi Redmi Note 5a</t>
    </r>
    <r>
      <rPr>
        <sz val="10"/>
        <color indexed="8"/>
        <rFont val="Arial Cyr"/>
        <charset val="204"/>
      </rPr>
      <t>, розовый, матовый</t>
    </r>
  </si>
  <si>
    <r>
      <t xml:space="preserve"> Xiaomi Redmi Note 5a</t>
    </r>
    <r>
      <rPr>
        <sz val="10"/>
        <color indexed="8"/>
        <rFont val="Arial Cyr"/>
        <charset val="204"/>
      </rPr>
      <t>, жёлтый, матовый</t>
    </r>
  </si>
  <si>
    <r>
      <t xml:space="preserve"> Huawei Y7 (2017)</t>
    </r>
    <r>
      <rPr>
        <sz val="10"/>
        <color indexed="8"/>
        <rFont val="Arial Cyr"/>
        <charset val="204"/>
      </rPr>
      <t>, черная (открывается вбок)</t>
    </r>
  </si>
  <si>
    <r>
      <t xml:space="preserve"> Huawei Y7 (2017)</t>
    </r>
    <r>
      <rPr>
        <sz val="10"/>
        <color indexed="8"/>
        <rFont val="Arial Cyr"/>
        <charset val="204"/>
      </rPr>
      <t>, серая (открывается вбок)</t>
    </r>
  </si>
  <si>
    <r>
      <t xml:space="preserve"> Huawei Y7 (2017)</t>
    </r>
    <r>
      <rPr>
        <sz val="10"/>
        <color indexed="8"/>
        <rFont val="Arial Cyr"/>
        <charset val="204"/>
      </rPr>
      <t>, бордовая (открывается вбок)</t>
    </r>
  </si>
  <si>
    <t xml:space="preserve"> G10 (AG10) KODAK (389,LR1130,LR54), в блистере по 10 шт</t>
  </si>
  <si>
    <t>Кабель для БП</t>
  </si>
  <si>
    <t xml:space="preserve"> Alligator Clip (5.5х2.5 (гнездо) - два зажима типа "крокодил")</t>
  </si>
  <si>
    <t xml:space="preserve"> Кабель для фитнес-браслета XIAOMI Mi Band 4</t>
  </si>
  <si>
    <t xml:space="preserve"> G7 (AG7) SMARTBUY (399,LR929,LR57), в блистере по 10 шт</t>
  </si>
  <si>
    <t xml:space="preserve"> G11 (AG11) SMARTBUY (361,LR721,LR58), в блистере по 10 шт</t>
  </si>
  <si>
    <t>https://www.youtube.com/watch?v=ID53mq-h3PM</t>
  </si>
  <si>
    <t xml:space="preserve"> AWEI MK1 , клипса, 3.0м</t>
  </si>
  <si>
    <r>
      <t xml:space="preserve"> Samsung Galaxy S10 Plus</t>
    </r>
    <r>
      <rPr>
        <sz val="10"/>
        <color indexed="8"/>
        <rFont val="Arial Cyr"/>
        <charset val="204"/>
      </rPr>
      <t>, чёрный</t>
    </r>
  </si>
  <si>
    <r>
      <t xml:space="preserve"> Samsung Galaxy S10 Plus</t>
    </r>
    <r>
      <rPr>
        <sz val="10"/>
        <color indexed="8"/>
        <rFont val="Arial Cyr"/>
        <charset val="204"/>
      </rPr>
      <t>, синий (открывается вбок)</t>
    </r>
  </si>
  <si>
    <r>
      <t xml:space="preserve"> Samsung Galaxy S10</t>
    </r>
    <r>
      <rPr>
        <sz val="10"/>
        <color indexed="8"/>
        <rFont val="Arial Cyr"/>
        <charset val="204"/>
      </rPr>
      <t>, бронза (открывается вбок)</t>
    </r>
  </si>
  <si>
    <r>
      <t xml:space="preserve"> Samsung Galaxy S10</t>
    </r>
    <r>
      <rPr>
        <sz val="10"/>
        <color indexed="8"/>
        <rFont val="Arial Cyr"/>
        <charset val="204"/>
      </rPr>
      <t>, золото (открывается вбок)</t>
    </r>
  </si>
  <si>
    <r>
      <t xml:space="preserve"> Xiaomi Redmi Note 9T</t>
    </r>
    <r>
      <rPr>
        <sz val="10"/>
        <color indexed="8"/>
        <rFont val="Arial Cyr"/>
        <charset val="204"/>
      </rPr>
      <t>, чёрная</t>
    </r>
  </si>
  <si>
    <t>Накладка гидрогелевая</t>
  </si>
  <si>
    <r>
      <t xml:space="preserve"> </t>
    </r>
    <r>
      <rPr>
        <b/>
        <sz val="10"/>
        <rFont val="Arial Cyr"/>
        <charset val="204"/>
      </rPr>
      <t>Xiaomi Redmi Note 10 Pro Max</t>
    </r>
    <r>
      <rPr>
        <sz val="10"/>
        <rFont val="Arial Cyr"/>
        <charset val="204"/>
      </rPr>
      <t>, карбон чёрный (плёнка-накладка)</t>
    </r>
  </si>
  <si>
    <r>
      <t xml:space="preserve"> </t>
    </r>
    <r>
      <rPr>
        <b/>
        <sz val="10"/>
        <rFont val="Arial Cyr"/>
        <charset val="204"/>
      </rPr>
      <t>Xiaomi Poco X3</t>
    </r>
    <r>
      <rPr>
        <sz val="10"/>
        <rFont val="Arial Cyr"/>
        <charset val="204"/>
      </rPr>
      <t xml:space="preserve">, </t>
    </r>
    <r>
      <rPr>
        <sz val="10"/>
        <color theme="9" tint="-0.499984740745262"/>
        <rFont val="Arial Cyr"/>
        <charset val="204"/>
      </rPr>
      <t>кожа коричневая</t>
    </r>
    <r>
      <rPr>
        <sz val="10"/>
        <rFont val="Arial Cyr"/>
        <charset val="204"/>
      </rPr>
      <t xml:space="preserve"> (плёнка-накладка)</t>
    </r>
  </si>
  <si>
    <r>
      <t xml:space="preserve"> </t>
    </r>
    <r>
      <rPr>
        <b/>
        <sz val="10"/>
        <rFont val="Arial Cyr"/>
        <charset val="204"/>
      </rPr>
      <t>Xiaomi Mi 11 Lite</t>
    </r>
    <r>
      <rPr>
        <sz val="10"/>
        <rFont val="Arial Cyr"/>
        <charset val="204"/>
      </rPr>
      <t xml:space="preserve">, </t>
    </r>
    <r>
      <rPr>
        <sz val="10"/>
        <color theme="9" tint="-0.499984740745262"/>
        <rFont val="Arial Cyr"/>
        <charset val="204"/>
      </rPr>
      <t>кожа коричневая</t>
    </r>
    <r>
      <rPr>
        <sz val="10"/>
        <rFont val="Arial Cyr"/>
        <charset val="204"/>
      </rPr>
      <t xml:space="preserve"> (плёнка-накладка)</t>
    </r>
  </si>
  <si>
    <r>
      <t xml:space="preserve"> Samsung Galaxy S21 Ultra</t>
    </r>
    <r>
      <rPr>
        <sz val="10"/>
        <color indexed="8"/>
        <rFont val="Arial Cyr"/>
        <charset val="204"/>
      </rPr>
      <t>, прозрачный</t>
    </r>
  </si>
  <si>
    <t xml:space="preserve"> PROFIT C704Q (USB, microSD, Fast Charging, BlueTooth 5.0)</t>
  </si>
  <si>
    <t>Шпатель большой</t>
  </si>
  <si>
    <t xml:space="preserve"> Шпатель для поклейки гидрогелевых плёнок, 18 см</t>
  </si>
  <si>
    <r>
      <t xml:space="preserve"> PROFIT A60, LCD 4.0", Full HD, 30 к/с, G-sensor, </t>
    </r>
    <r>
      <rPr>
        <sz val="10"/>
        <color rgb="FFFF0000"/>
        <rFont val="Arial Cyr"/>
        <charset val="204"/>
      </rPr>
      <t>две камеры</t>
    </r>
  </si>
  <si>
    <r>
      <t xml:space="preserve"> </t>
    </r>
    <r>
      <rPr>
        <b/>
        <sz val="10"/>
        <color rgb="FF00B050"/>
        <rFont val="Arial Cyr"/>
        <charset val="204"/>
      </rPr>
      <t>APPLE iPhone 12 mini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</si>
  <si>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iPhone 12/ 12 Pro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</si>
  <si>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iPhone 12 Pro Max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</si>
  <si>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P Smart (2021)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</si>
  <si>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A02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</si>
  <si>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A02s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</si>
  <si>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A32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</si>
  <si>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A52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</si>
  <si>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A72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</si>
  <si>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M62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</si>
  <si>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VIVO Y1S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</si>
  <si>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VIVO Y20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</si>
  <si>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Mi 11 Lite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</si>
  <si>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Poco X3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</si>
  <si>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9T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</si>
  <si>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10 Pro</t>
    </r>
    <r>
      <rPr>
        <sz val="10"/>
        <color rgb="FF00B050"/>
        <rFont val="Arial Cyr"/>
        <charset val="204"/>
      </rPr>
      <t>, глянцевая (premium)</t>
    </r>
    <r>
      <rPr>
        <sz val="10"/>
        <rFont val="Arial Cyr"/>
        <charset val="204"/>
      </rPr>
      <t xml:space="preserve"> + две салфетки</t>
    </r>
  </si>
  <si>
    <t xml:space="preserve"> G3 (AG3) GP (392,LR736,LR41), в блистере по 10 шт</t>
  </si>
  <si>
    <r>
      <t xml:space="preserve"> </t>
    </r>
    <r>
      <rPr>
        <b/>
        <sz val="10"/>
        <color rgb="FF00B050"/>
        <rFont val="Arial Cyr"/>
        <charset val="204"/>
      </rPr>
      <t>Пленка гидрогелевая PROFIT</t>
    </r>
    <r>
      <rPr>
        <sz val="8"/>
        <color rgb="FF00B050"/>
        <rFont val="Arial Cyr"/>
        <charset val="204"/>
      </rPr>
      <t>, глянцевая, для планшетов (20х30 см)</t>
    </r>
  </si>
  <si>
    <r>
      <t xml:space="preserve"> </t>
    </r>
    <r>
      <rPr>
        <b/>
        <sz val="10"/>
        <color rgb="FF00B050"/>
        <rFont val="Arial Cyr"/>
        <charset val="204"/>
      </rPr>
      <t>Пленка гидрогелевая PROFIT</t>
    </r>
    <r>
      <rPr>
        <sz val="8"/>
        <color rgb="FF00B050"/>
        <rFont val="Arial Cyr"/>
        <charset val="204"/>
      </rPr>
      <t>, глянцевая (12х18 см)</t>
    </r>
  </si>
  <si>
    <t xml:space="preserve"> Спеццена!!!</t>
  </si>
  <si>
    <t xml:space="preserve"> видеообзор: краш-тест плёнки №1 </t>
  </si>
  <si>
    <t xml:space="preserve"> видеообзор: краш-тест плёнки №2 </t>
  </si>
  <si>
    <r>
      <t xml:space="preserve"> Apple iPhone 12 / Pro</t>
    </r>
    <r>
      <rPr>
        <sz val="10"/>
        <color indexed="8"/>
        <rFont val="Arial Cyr"/>
        <charset val="204"/>
      </rPr>
      <t>, белая</t>
    </r>
  </si>
  <si>
    <r>
      <t xml:space="preserve"> Apple iPhone 12 / Pro</t>
    </r>
    <r>
      <rPr>
        <sz val="10"/>
        <color indexed="8"/>
        <rFont val="Arial Cyr"/>
        <charset val="204"/>
      </rPr>
      <t>, синяя</t>
    </r>
  </si>
  <si>
    <r>
      <t xml:space="preserve"> Apple iPhone 12 / Pro</t>
    </r>
    <r>
      <rPr>
        <sz val="10"/>
        <color indexed="8"/>
        <rFont val="Arial Cyr"/>
        <charset val="204"/>
      </rPr>
      <t>, зелёная</t>
    </r>
  </si>
  <si>
    <r>
      <t xml:space="preserve"> Универсальная защитная плёнка 6'' </t>
    </r>
    <r>
      <rPr>
        <sz val="8"/>
        <rFont val="Arial Cyr"/>
        <charset val="204"/>
      </rPr>
      <t>(в комплекте 3шт + разметка)</t>
    </r>
  </si>
  <si>
    <t xml:space="preserve"> видеообзор</t>
  </si>
  <si>
    <r>
      <t xml:space="preserve"> Samsung Galaxy S21 Plus</t>
    </r>
    <r>
      <rPr>
        <sz val="10"/>
        <color indexed="8"/>
        <rFont val="Arial Cyr"/>
        <charset val="204"/>
      </rPr>
      <t>, чёрный (открывается вбок)</t>
    </r>
  </si>
  <si>
    <r>
      <t xml:space="preserve"> Samsung Galaxy S21 Ultra</t>
    </r>
    <r>
      <rPr>
        <sz val="10"/>
        <color indexed="8"/>
        <rFont val="Arial Cyr"/>
        <charset val="204"/>
      </rPr>
      <t>, чёрный (открывается вбок)</t>
    </r>
  </si>
  <si>
    <t xml:space="preserve">Плёнка обычная </t>
  </si>
  <si>
    <r>
      <t xml:space="preserve"> </t>
    </r>
    <r>
      <rPr>
        <b/>
        <sz val="10"/>
        <color rgb="FF00B050"/>
        <rFont val="Arial Cyr"/>
        <charset val="204"/>
      </rPr>
      <t>XIAOMI Redmi 6A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</si>
  <si>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Samsung Galaxy M21</t>
    </r>
    <r>
      <rPr>
        <sz val="10"/>
        <color indexed="8"/>
        <rFont val="Arial Cyr"/>
        <charset val="204"/>
      </rPr>
      <t>, чёрная</t>
    </r>
  </si>
  <si>
    <r>
      <t xml:space="preserve"> Samsung Galaxy A02S</t>
    </r>
    <r>
      <rPr>
        <sz val="10"/>
        <color indexed="8"/>
        <rFont val="Arial Cyr"/>
        <charset val="204"/>
      </rPr>
      <t>, чёрная</t>
    </r>
  </si>
  <si>
    <r>
      <t xml:space="preserve"> Samsung Galaxy A70</t>
    </r>
    <r>
      <rPr>
        <sz val="10"/>
        <color indexed="8"/>
        <rFont val="Arial Cyr"/>
        <charset val="204"/>
      </rPr>
      <t>, золото (открывается вбок)</t>
    </r>
  </si>
  <si>
    <r>
      <t xml:space="preserve"> Samsung Galaxy A70</t>
    </r>
    <r>
      <rPr>
        <sz val="10"/>
        <color indexed="8"/>
        <rFont val="Arial Cyr"/>
        <charset val="204"/>
      </rPr>
      <t>, синяя (открывается вбок)</t>
    </r>
  </si>
  <si>
    <r>
      <t xml:space="preserve"> Samsung Galaxy A70</t>
    </r>
    <r>
      <rPr>
        <sz val="10"/>
        <color indexed="8"/>
        <rFont val="Arial Cyr"/>
        <charset val="204"/>
      </rPr>
      <t>, бордовая (открывается вбок)</t>
    </r>
  </si>
  <si>
    <r>
      <t xml:space="preserve"> Samsung Galaxy A72</t>
    </r>
    <r>
      <rPr>
        <sz val="10"/>
        <color indexed="8"/>
        <rFont val="Arial Cyr"/>
        <charset val="204"/>
      </rPr>
      <t>, прозрачный</t>
    </r>
  </si>
  <si>
    <r>
      <t xml:space="preserve"> </t>
    </r>
    <r>
      <rPr>
        <b/>
        <sz val="10"/>
        <rFont val="Arial Cyr"/>
        <charset val="204"/>
      </rPr>
      <t>Samsung Galaxy A72</t>
    </r>
    <r>
      <rPr>
        <sz val="10"/>
        <rFont val="Arial Cyr"/>
        <charset val="204"/>
      </rPr>
      <t xml:space="preserve">, </t>
    </r>
    <r>
      <rPr>
        <sz val="10"/>
        <color theme="9" tint="-0.499984740745262"/>
        <rFont val="Arial Cyr"/>
        <charset val="204"/>
      </rPr>
      <t>кожа коричневая</t>
    </r>
    <r>
      <rPr>
        <sz val="10"/>
        <rFont val="Arial Cyr"/>
        <charset val="204"/>
      </rPr>
      <t xml:space="preserve"> (плёнка-накладка)</t>
    </r>
  </si>
  <si>
    <r>
      <t xml:space="preserve"> Samsung Galaxy A80/90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красная</t>
    </r>
  </si>
  <si>
    <r>
      <t xml:space="preserve"> Samsung Galaxy A80/90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синяя</t>
    </r>
  </si>
  <si>
    <r>
      <t xml:space="preserve"> Samsung Galaxy A80/90</t>
    </r>
    <r>
      <rPr>
        <sz val="10"/>
        <color indexed="8"/>
        <rFont val="Arial Cyr"/>
        <charset val="204"/>
      </rPr>
      <t xml:space="preserve">, </t>
    </r>
    <r>
      <rPr>
        <sz val="10"/>
        <color indexed="36"/>
        <rFont val="Arial Cyr"/>
        <charset val="204"/>
      </rPr>
      <t>фиолетовая</t>
    </r>
  </si>
  <si>
    <r>
      <t xml:space="preserve"> Samsung Galaxy J3 Prime</t>
    </r>
    <r>
      <rPr>
        <sz val="10"/>
        <color indexed="8"/>
        <rFont val="Arial Cyr"/>
        <charset val="204"/>
      </rPr>
      <t>, прозрачный</t>
    </r>
  </si>
  <si>
    <r>
      <t xml:space="preserve"> Samsung Galaxy A01/M01</t>
    </r>
    <r>
      <rPr>
        <sz val="10"/>
        <color indexed="8"/>
        <rFont val="Arial Cyr"/>
        <charset val="204"/>
      </rPr>
      <t>, синяя</t>
    </r>
  </si>
  <si>
    <r>
      <t xml:space="preserve"> Samsung Galaxy M01/A01</t>
    </r>
    <r>
      <rPr>
        <sz val="10"/>
        <color indexed="8"/>
        <rFont val="Arial Cyr"/>
        <charset val="204"/>
      </rPr>
      <t>, чёрная</t>
    </r>
  </si>
  <si>
    <r>
      <t xml:space="preserve"> Набор термоусадочных трубок 30/15мм</t>
    </r>
    <r>
      <rPr>
        <sz val="8"/>
        <color indexed="8"/>
        <rFont val="Arial"/>
        <family val="2"/>
        <charset val="204"/>
      </rPr>
      <t xml:space="preserve"> (7 цветов по 3шт, 10см), TDM</t>
    </r>
  </si>
  <si>
    <r>
      <t xml:space="preserve"> Набор термоусадочных трубок 40/20мм </t>
    </r>
    <r>
      <rPr>
        <sz val="8"/>
        <color indexed="8"/>
        <rFont val="Arial"/>
        <family val="2"/>
        <charset val="204"/>
      </rPr>
      <t>(7 цветов по 3шт, 10см), TDM</t>
    </r>
  </si>
  <si>
    <r>
      <t xml:space="preserve"> Samsung Galaxy M51</t>
    </r>
    <r>
      <rPr>
        <sz val="10"/>
        <color indexed="8"/>
        <rFont val="Arial Cyr"/>
        <charset val="204"/>
      </rPr>
      <t>, чёрная</t>
    </r>
  </si>
  <si>
    <r>
      <t xml:space="preserve"> </t>
    </r>
    <r>
      <rPr>
        <b/>
        <sz val="10"/>
        <rFont val="Arial Cyr"/>
        <charset val="204"/>
      </rPr>
      <t>PROFIT C10</t>
    </r>
    <r>
      <rPr>
        <sz val="10"/>
        <rFont val="Arial Cyr"/>
        <charset val="204"/>
      </rPr>
      <t>, MP3, Bluetooth, FM, 5Вт</t>
    </r>
  </si>
  <si>
    <r>
      <t xml:space="preserve"> </t>
    </r>
    <r>
      <rPr>
        <b/>
        <sz val="10"/>
        <rFont val="Arial Cyr"/>
        <charset val="204"/>
      </rPr>
      <t>PROFIT C20</t>
    </r>
    <r>
      <rPr>
        <sz val="10"/>
        <rFont val="Arial Cyr"/>
        <charset val="204"/>
      </rPr>
      <t>, MP3, Bluetooth, FM, 5Вт</t>
    </r>
  </si>
  <si>
    <t xml:space="preserve"> Кабель USB - microUSB, 2m, магнитный</t>
  </si>
  <si>
    <t xml:space="preserve"> Кабель USB - Apple Lightning, 1m, магнитный</t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</si>
  <si>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>, 2 in 1: 1xUSB + microUSB, 2100mA, чёрное</t>
    </r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</si>
  <si>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>, 1xUSB, 2100mA, белое</t>
    </r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</si>
  <si>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 xml:space="preserve">, 1xUSB, 2100mA, белое </t>
    </r>
    <r>
      <rPr>
        <b/>
        <sz val="10"/>
        <color rgb="FFFF0000"/>
        <rFont val="Arial Cyr"/>
        <charset val="204"/>
      </rPr>
      <t>(цена от 20 штук!)</t>
    </r>
  </si>
  <si>
    <t xml:space="preserve"> 17V, 500mA, (разъём 5.5x2.5)</t>
  </si>
  <si>
    <t xml:space="preserve"> 17V, 2000mA, (разъём 5.5x2.5)</t>
  </si>
  <si>
    <t xml:space="preserve"> 17V, 3000mA, (разъём 5.5x2.5)</t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</si>
  <si>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>, 2 in 1: 1xUSB + Type-C, 2100mA, белое</t>
    </r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</si>
  <si>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>, 2 in 1: 1xUSB + Type-C, 2100mA, чёрное</t>
    </r>
  </si>
  <si>
    <t xml:space="preserve"> PROFIT BT13R, Bluetooth 5.1, громкая связь</t>
  </si>
  <si>
    <t xml:space="preserve"> PROFIT BT15, Bluetooth 5.1</t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</si>
  <si>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EIM-100A, (black), 100ml </t>
    </r>
    <r>
      <rPr>
        <b/>
        <sz val="10"/>
        <rFont val="Arial Cyr"/>
        <charset val="204"/>
      </rPr>
      <t>(пигментные)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</si>
  <si>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EIM-100M, </t>
    </r>
    <r>
      <rPr>
        <sz val="10"/>
        <color rgb="FFFF0000"/>
        <rFont val="Arial Cyr"/>
        <charset val="204"/>
      </rPr>
      <t>(magenta)</t>
    </r>
    <r>
      <rPr>
        <sz val="10"/>
        <rFont val="Arial Cyr"/>
        <charset val="204"/>
      </rPr>
      <t xml:space="preserve">, 100ml </t>
    </r>
    <r>
      <rPr>
        <b/>
        <sz val="10"/>
        <rFont val="Arial Cyr"/>
        <charset val="204"/>
      </rPr>
      <t>(пигментные)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</si>
  <si>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EIM-100C, </t>
    </r>
    <r>
      <rPr>
        <sz val="10"/>
        <color rgb="FF0070C0"/>
        <rFont val="Arial Cyr"/>
        <charset val="204"/>
      </rPr>
      <t>(cyan)</t>
    </r>
    <r>
      <rPr>
        <sz val="10"/>
        <rFont val="Arial Cyr"/>
        <charset val="204"/>
      </rPr>
      <t xml:space="preserve">, 100ml </t>
    </r>
    <r>
      <rPr>
        <b/>
        <sz val="10"/>
        <rFont val="Arial Cyr"/>
        <charset val="204"/>
      </rPr>
      <t>(пигментные)</t>
    </r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</si>
  <si>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EIM-100Y, </t>
    </r>
    <r>
      <rPr>
        <sz val="10"/>
        <color theme="5" tint="-0.249977111117893"/>
        <rFont val="Arial Cyr"/>
        <charset val="204"/>
      </rPr>
      <t>(yellow)</t>
    </r>
    <r>
      <rPr>
        <sz val="10"/>
        <rFont val="Arial Cyr"/>
        <charset val="204"/>
      </rPr>
      <t xml:space="preserve">, 100ml </t>
    </r>
    <r>
      <rPr>
        <b/>
        <sz val="10"/>
        <rFont val="Arial Cyr"/>
        <charset val="204"/>
      </rPr>
      <t>(пигментные)</t>
    </r>
  </si>
  <si>
    <t xml:space="preserve"> Бумага глянцевая, A4, 200г/м2, (50л), INK-MATE</t>
  </si>
  <si>
    <r>
      <t xml:space="preserve"> </t>
    </r>
    <r>
      <rPr>
        <b/>
        <sz val="10"/>
        <color indexed="10"/>
        <rFont val="Arial Cyr"/>
        <charset val="204"/>
      </rPr>
      <t>Canon</t>
    </r>
    <r>
      <rPr>
        <sz val="10"/>
        <rFont val="Arial Cyr"/>
        <charset val="204"/>
      </rPr>
      <t>, универсальные (black), 100ml</t>
    </r>
  </si>
  <si>
    <r>
      <t xml:space="preserve"> </t>
    </r>
    <r>
      <rPr>
        <b/>
        <sz val="10"/>
        <color indexed="10"/>
        <rFont val="Arial Cyr"/>
        <charset val="204"/>
      </rPr>
      <t>Canon</t>
    </r>
    <r>
      <rPr>
        <sz val="10"/>
        <rFont val="Arial Cyr"/>
        <charset val="204"/>
      </rPr>
      <t xml:space="preserve">, универсальные </t>
    </r>
    <r>
      <rPr>
        <sz val="10"/>
        <color indexed="30"/>
        <rFont val="Arial Cyr"/>
        <charset val="204"/>
      </rPr>
      <t>(cyan)</t>
    </r>
    <r>
      <rPr>
        <sz val="10"/>
        <rFont val="Arial Cyr"/>
        <charset val="204"/>
      </rPr>
      <t>, 1L</t>
    </r>
  </si>
  <si>
    <r>
      <t xml:space="preserve"> </t>
    </r>
    <r>
      <rPr>
        <b/>
        <sz val="10"/>
        <color indexed="10"/>
        <rFont val="Arial Cyr"/>
        <charset val="204"/>
      </rPr>
      <t>Canon</t>
    </r>
    <r>
      <rPr>
        <sz val="10"/>
        <rFont val="Arial Cyr"/>
        <charset val="204"/>
      </rPr>
      <t xml:space="preserve">, универсальные </t>
    </r>
    <r>
      <rPr>
        <sz val="10"/>
        <color indexed="16"/>
        <rFont val="Arial Cyr"/>
        <charset val="204"/>
      </rPr>
      <t>(yellow)</t>
    </r>
    <r>
      <rPr>
        <sz val="10"/>
        <rFont val="Arial Cyr"/>
        <charset val="204"/>
      </rPr>
      <t>, 1L</t>
    </r>
  </si>
  <si>
    <r>
      <t xml:space="preserve"> </t>
    </r>
    <r>
      <rPr>
        <b/>
        <sz val="10"/>
        <rFont val="Arial Cyr"/>
        <charset val="204"/>
      </rPr>
      <t>HP</t>
    </r>
    <r>
      <rPr>
        <sz val="10"/>
        <rFont val="Arial Cyr"/>
        <charset val="204"/>
      </rPr>
      <t>, универсальные (black), 100ml</t>
    </r>
  </si>
  <si>
    <r>
      <t xml:space="preserve"> </t>
    </r>
    <r>
      <rPr>
        <b/>
        <sz val="10"/>
        <rFont val="Arial Cyr"/>
        <charset val="204"/>
      </rPr>
      <t>HP</t>
    </r>
    <r>
      <rPr>
        <sz val="10"/>
        <rFont val="Arial Cyr"/>
        <charset val="204"/>
      </rPr>
      <t xml:space="preserve">, универсальные </t>
    </r>
    <r>
      <rPr>
        <sz val="10"/>
        <color indexed="10"/>
        <rFont val="Arial Cyr"/>
        <charset val="204"/>
      </rPr>
      <t>(magenta)</t>
    </r>
    <r>
      <rPr>
        <sz val="10"/>
        <rFont val="Arial Cyr"/>
        <charset val="204"/>
      </rPr>
      <t>, 100ml</t>
    </r>
  </si>
  <si>
    <r>
      <t xml:space="preserve"> </t>
    </r>
    <r>
      <rPr>
        <b/>
        <sz val="10"/>
        <rFont val="Arial Cyr"/>
        <charset val="204"/>
      </rPr>
      <t>HP</t>
    </r>
    <r>
      <rPr>
        <sz val="10"/>
        <rFont val="Arial Cyr"/>
        <charset val="204"/>
      </rPr>
      <t xml:space="preserve">, универсальные </t>
    </r>
    <r>
      <rPr>
        <sz val="10"/>
        <color indexed="30"/>
        <rFont val="Arial Cyr"/>
        <charset val="204"/>
      </rPr>
      <t>(cyan)</t>
    </r>
    <r>
      <rPr>
        <sz val="10"/>
        <rFont val="Arial Cyr"/>
        <charset val="204"/>
      </rPr>
      <t>, 100ml</t>
    </r>
  </si>
  <si>
    <r>
      <t xml:space="preserve"> </t>
    </r>
    <r>
      <rPr>
        <b/>
        <sz val="10"/>
        <rFont val="Arial Cyr"/>
        <charset val="204"/>
      </rPr>
      <t>HP</t>
    </r>
    <r>
      <rPr>
        <sz val="10"/>
        <rFont val="Arial Cyr"/>
        <charset val="204"/>
      </rPr>
      <t xml:space="preserve">, универсальные </t>
    </r>
    <r>
      <rPr>
        <sz val="10"/>
        <color indexed="16"/>
        <rFont val="Arial Cyr"/>
        <charset val="204"/>
      </rPr>
      <t>(yellow)</t>
    </r>
    <r>
      <rPr>
        <sz val="10"/>
        <rFont val="Arial Cyr"/>
        <charset val="204"/>
      </rPr>
      <t>, 100ml</t>
    </r>
  </si>
  <si>
    <r>
      <t xml:space="preserve"> </t>
    </r>
    <r>
      <rPr>
        <b/>
        <sz val="10"/>
        <rFont val="Arial Cyr"/>
        <charset val="204"/>
      </rPr>
      <t>HP</t>
    </r>
    <r>
      <rPr>
        <sz val="10"/>
        <rFont val="Arial Cyr"/>
        <charset val="204"/>
      </rPr>
      <t xml:space="preserve">, универсальные </t>
    </r>
    <r>
      <rPr>
        <sz val="10"/>
        <color indexed="10"/>
        <rFont val="Arial Cyr"/>
        <charset val="204"/>
      </rPr>
      <t>(magenta)</t>
    </r>
    <r>
      <rPr>
        <sz val="10"/>
        <rFont val="Arial Cyr"/>
        <charset val="204"/>
      </rPr>
      <t>, 1L</t>
    </r>
  </si>
  <si>
    <r>
      <t xml:space="preserve"> </t>
    </r>
    <r>
      <rPr>
        <b/>
        <sz val="10"/>
        <rFont val="Arial Cyr"/>
        <charset val="204"/>
      </rPr>
      <t>HP</t>
    </r>
    <r>
      <rPr>
        <sz val="10"/>
        <rFont val="Arial Cyr"/>
        <charset val="204"/>
      </rPr>
      <t xml:space="preserve">, универсальные </t>
    </r>
    <r>
      <rPr>
        <sz val="10"/>
        <color indexed="30"/>
        <rFont val="Arial Cyr"/>
        <charset val="204"/>
      </rPr>
      <t>(cyan)</t>
    </r>
    <r>
      <rPr>
        <sz val="10"/>
        <rFont val="Arial Cyr"/>
        <charset val="204"/>
      </rPr>
      <t>, 1L</t>
    </r>
  </si>
  <si>
    <r>
      <t xml:space="preserve"> </t>
    </r>
    <r>
      <rPr>
        <b/>
        <sz val="10"/>
        <rFont val="Arial Cyr"/>
        <charset val="204"/>
      </rPr>
      <t>HP</t>
    </r>
    <r>
      <rPr>
        <sz val="10"/>
        <rFont val="Arial Cyr"/>
        <charset val="204"/>
      </rPr>
      <t>, универсальные</t>
    </r>
    <r>
      <rPr>
        <sz val="10"/>
        <color indexed="16"/>
        <rFont val="Arial Cyr"/>
        <charset val="204"/>
      </rPr>
      <t xml:space="preserve"> (yellow)</t>
    </r>
    <r>
      <rPr>
        <sz val="10"/>
        <rFont val="Arial Cyr"/>
        <charset val="204"/>
      </rPr>
      <t>, 1L</t>
    </r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</si>
  <si>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>, 1xUSB, 2100mA, чёрное</t>
    </r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</si>
  <si>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 xml:space="preserve">, 1xUSB, 2100mA, чёрное </t>
    </r>
    <r>
      <rPr>
        <b/>
        <sz val="10"/>
        <color rgb="FFFF0000"/>
        <rFont val="Arial Cyr"/>
        <charset val="204"/>
      </rPr>
      <t>(цена от 20 штук!)</t>
    </r>
  </si>
  <si>
    <t xml:space="preserve"> Бумага глянцевая, A4, 200г/м2, (20л), KODAK</t>
  </si>
  <si>
    <t xml:space="preserve"> PROFIT BT61, Bluetooth 5.1, громкая связь</t>
  </si>
  <si>
    <r>
      <t xml:space="preserve"> DEFENDER Patch MS-759, USB, чёрная </t>
    </r>
    <r>
      <rPr>
        <b/>
        <sz val="10"/>
        <color rgb="FFFF0000"/>
        <rFont val="Arial Cyr"/>
        <charset val="204"/>
      </rPr>
      <t>(цена от 10 штук!!!)</t>
    </r>
  </si>
  <si>
    <t xml:space="preserve"> Бумага глянцевая, A4, 200г/м2, (100л), KODAK</t>
  </si>
  <si>
    <t>Учебная программа</t>
  </si>
  <si>
    <t xml:space="preserve"> LIITOKALA Lii-600 (заряжает акб размера 18650, 14500, AA, AAA)</t>
  </si>
  <si>
    <t>Разветвитель AUX</t>
  </si>
  <si>
    <t xml:space="preserve"> J5 Vietnam, чёрные</t>
  </si>
  <si>
    <r>
      <t xml:space="preserve"> J5 Vietnam, чёрные </t>
    </r>
    <r>
      <rPr>
        <b/>
        <sz val="10"/>
        <color rgb="FFFF0000"/>
        <rFont val="Arial Cyr"/>
        <charset val="204"/>
      </rPr>
      <t>(цена от 20 штук!)</t>
    </r>
  </si>
  <si>
    <r>
      <t xml:space="preserve"> J5 Vietnam, чёрные </t>
    </r>
    <r>
      <rPr>
        <b/>
        <sz val="8"/>
        <color rgb="FFFF0000"/>
        <rFont val="Arial Cyr"/>
        <charset val="204"/>
      </rPr>
      <t>(цена от 20 штук!)</t>
    </r>
  </si>
  <si>
    <r>
      <t xml:space="preserve"> Кабель USB - USB Type-C, HOCO X1</t>
    </r>
    <r>
      <rPr>
        <sz val="10"/>
        <rFont val="Arial Cyr"/>
        <charset val="204"/>
      </rPr>
      <t>, 1.0m, белый</t>
    </r>
  </si>
  <si>
    <t xml:space="preserve"> Кронштейн TRONE LPS 20-10, 15"-23"</t>
  </si>
  <si>
    <t xml:space="preserve">   Пульты TECHNICS   (для раскрытия списка нажмите на "+" слева)</t>
  </si>
  <si>
    <t xml:space="preserve">   Пульты АТЛАНТ ТЕЛЕКОМ / VOKA TV   (для раскрытия списка нажмите на "+" слева)</t>
  </si>
  <si>
    <t xml:space="preserve">   Пульты НТВ+   (для раскрытия списка нажмите на "+" слева)</t>
  </si>
  <si>
    <t xml:space="preserve">   Пульты AIWA   (для раскрытия списка нажмите на "+" слева)</t>
  </si>
  <si>
    <t xml:space="preserve">   Пульты AKAI   (для раскрытия списка нажмите на "+" слева)</t>
  </si>
  <si>
    <t xml:space="preserve">   Пульты BLAUPUNKT   (для раскрытия списка нажмите на "+" слева)</t>
  </si>
  <si>
    <t xml:space="preserve">   Пульты DAEWOO   (для раскрытия списка нажмите на "+" слева)</t>
  </si>
  <si>
    <t xml:space="preserve">   Пульты DIALOG   (для раскрытия списка нажмите на "+" слева)</t>
  </si>
  <si>
    <t xml:space="preserve">   Пульты EPLUTUS   (для раскрытия списка нажмите на "+" слева)</t>
  </si>
  <si>
    <t xml:space="preserve">   Пульты FUNAI   (для раскрытия списка нажмите на "+" слева)</t>
  </si>
  <si>
    <t xml:space="preserve">   Пульты GALAXY INNOVATIONS   (для раскрытия списка нажмите на "+" слева)</t>
  </si>
  <si>
    <t xml:space="preserve">   Пульты GLOBO   (для раскрытия списка нажмите на "+" слева)</t>
  </si>
  <si>
    <t xml:space="preserve">   Пульты GRUNDIG   (для раскрытия списка нажмите на "+" слева)</t>
  </si>
  <si>
    <t xml:space="preserve">   Пульты HD BOX   (для раскрытия списка нажмите на "+" слева)</t>
  </si>
  <si>
    <t xml:space="preserve">   Пульты HITACHI   (для раскрытия списка нажмите на "+" слева)</t>
  </si>
  <si>
    <t xml:space="preserve">   Пульты HUMAX   (для раскрытия списка нажмите на "+" слева)</t>
  </si>
  <si>
    <t xml:space="preserve">   Пульты HYUNDAI   (для раскрытия списка нажмите на "+" слева)</t>
  </si>
  <si>
    <t xml:space="preserve">   Пульты JBL   (для раскрытия списка нажмите на "+" слева)</t>
  </si>
  <si>
    <t xml:space="preserve">   Пульты KENWOOD   (для раскрытия списка нажмите на "+" слева)</t>
  </si>
  <si>
    <t xml:space="preserve">   Пульты MICROLAB   (для раскрытия списка нажмите на "+" слева)</t>
  </si>
  <si>
    <t xml:space="preserve">   Пульты MYSTERY   (для раскрытия списка нажмите на "+" слева)</t>
  </si>
  <si>
    <t xml:space="preserve">   Пульты OPENBOX   (для раскрытия списка нажмите на "+" слева)</t>
  </si>
  <si>
    <t xml:space="preserve">   Пульты PIONEER   (для раскрытия списка нажмите на "+" слева)</t>
  </si>
  <si>
    <t xml:space="preserve">   Пульты ROLSEN   (для раскрытия списка нажмите на "+" слева)</t>
  </si>
  <si>
    <t xml:space="preserve">   Пульты SANYO   (для раскрытия списка нажмите на "+" слева)</t>
  </si>
  <si>
    <t xml:space="preserve">   Пульты SELENGA   (для раскрытия списка нажмите на "+" слева)</t>
  </si>
  <si>
    <t xml:space="preserve">   Пульты SHIVAKI   (для раскрытия списка нажмите на "+" слева)</t>
  </si>
  <si>
    <t xml:space="preserve">   Пульты SUPRA   (для раскрытия списка нажмите на "+" слева)</t>
  </si>
  <si>
    <t xml:space="preserve">   Пульты SVEN   (для раскрытия списка нажмите на "+" слева)</t>
  </si>
  <si>
    <t xml:space="preserve">   Пульты VESTEL   (для раскрытия списка нажмите на "+" слева)</t>
  </si>
  <si>
    <t xml:space="preserve">   Пульты XORO   (для раскрытия списка нажмите на "+" слева)</t>
  </si>
  <si>
    <r>
      <t xml:space="preserve">      </t>
    </r>
    <r>
      <rPr>
        <b/>
        <sz val="10"/>
        <rFont val="Arial Cyr"/>
        <charset val="204"/>
      </rPr>
      <t>HUAWEI</t>
    </r>
    <r>
      <rPr>
        <sz val="10"/>
        <rFont val="Arial Cyr"/>
        <charset val="204"/>
      </rPr>
      <t xml:space="preserve"> (старые модели) (чехлы, бампера, накладки, силикон)   (для раскрытия списка нажмите на "+" слева)</t>
    </r>
  </si>
  <si>
    <r>
      <t xml:space="preserve">      </t>
    </r>
    <r>
      <rPr>
        <b/>
        <sz val="10"/>
        <rFont val="Arial Cyr"/>
        <charset val="204"/>
      </rPr>
      <t>SAMSUNG</t>
    </r>
    <r>
      <rPr>
        <sz val="10"/>
        <rFont val="Arial Cyr"/>
        <charset val="204"/>
      </rPr>
      <t xml:space="preserve"> (старые модели) (чехлы, бампера, накладки, силикон)   (для раскрытия списка нажмите на "+" слева)</t>
    </r>
  </si>
  <si>
    <r>
      <t xml:space="preserve">      </t>
    </r>
    <r>
      <rPr>
        <b/>
        <sz val="10"/>
        <rFont val="Arial Cyr"/>
        <charset val="204"/>
      </rPr>
      <t>SAMSUNG</t>
    </r>
    <r>
      <rPr>
        <sz val="10"/>
        <rFont val="Arial Cyr"/>
        <charset val="204"/>
      </rPr>
      <t xml:space="preserve"> (новые модели) (чехлы, бампера, накладки, силикон)</t>
    </r>
  </si>
  <si>
    <r>
      <t xml:space="preserve">      </t>
    </r>
    <r>
      <rPr>
        <b/>
        <sz val="10"/>
        <rFont val="Arial Cyr"/>
        <charset val="204"/>
      </rPr>
      <t>HUAWEI</t>
    </r>
    <r>
      <rPr>
        <sz val="10"/>
        <rFont val="Arial Cyr"/>
        <charset val="204"/>
      </rPr>
      <t xml:space="preserve"> (новые модели) (чехлы, бампера, накладки, силикон)</t>
    </r>
  </si>
  <si>
    <r>
      <t xml:space="preserve">   </t>
    </r>
    <r>
      <rPr>
        <b/>
        <sz val="10"/>
        <rFont val="Arial Cyr"/>
        <charset val="204"/>
      </rPr>
      <t>XIAOMI</t>
    </r>
    <r>
      <rPr>
        <sz val="10"/>
        <rFont val="Arial Cyr"/>
        <charset val="204"/>
      </rPr>
      <t xml:space="preserve"> (пленки и стёкла)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</si>
  <si>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VIVO</t>
    </r>
    <r>
      <rPr>
        <sz val="10"/>
        <rFont val="Arial Cyr"/>
        <charset val="204"/>
      </rPr>
      <t xml:space="preserve"> (пленки и стёкла)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</si>
  <si>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SAMSUNG</t>
    </r>
    <r>
      <rPr>
        <sz val="10"/>
        <rFont val="Arial Cyr"/>
        <charset val="204"/>
      </rPr>
      <t xml:space="preserve"> (пленки и стёкла)   (для раскрытия списка нажмите на "+" слева)</t>
    </r>
  </si>
  <si>
    <r>
      <t xml:space="preserve"> </t>
    </r>
    <r>
      <rPr>
        <b/>
        <sz val="10"/>
        <color rgb="FF00B050"/>
        <rFont val="Arial Cyr"/>
        <charset val="204"/>
      </rPr>
      <t>VIVO X60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color rgb="FFFF0000"/>
        <rFont val="Arial Cyr"/>
        <charset val="204"/>
      </rPr>
      <t>(защищает лучше стекла!)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</si>
  <si>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VIVO X50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color rgb="FFFF0000"/>
        <rFont val="Arial Cyr"/>
        <charset val="204"/>
      </rPr>
      <t>(защищает лучше стекла!)</t>
    </r>
    <r>
      <rPr>
        <sz val="10"/>
        <rFont val="Arial Cyr"/>
        <charset val="204"/>
      </rPr>
      <t xml:space="preserve"> + две салфетки</t>
    </r>
  </si>
  <si>
    <t xml:space="preserve"> USB 64GB SMARTBUY Clue, чёрный</t>
  </si>
  <si>
    <r>
      <t xml:space="preserve"> </t>
    </r>
    <r>
      <rPr>
        <b/>
        <sz val="10"/>
        <color rgb="FF00B050"/>
        <rFont val="Arial Cyr"/>
        <charset val="204"/>
      </rPr>
      <t>HUAWEI Band 6</t>
    </r>
    <r>
      <rPr>
        <sz val="10"/>
        <color rgb="FF00B050"/>
        <rFont val="Arial Cyr"/>
        <charset val="204"/>
      </rPr>
      <t xml:space="preserve">, глянцевая, 6 штук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</si>
  <si>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rFont val="Arial Cyr"/>
        <charset val="204"/>
      </rPr>
      <t>HUAWEI Honor 20i/20 Lite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</si>
  <si>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Honor 30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>(защищает лучше стекла!)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</si>
  <si>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HUAWEI Mate 10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</si>
  <si>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HUAWEI P9 Lite Mini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</si>
  <si>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HUAWEI P20</t>
    </r>
    <r>
      <rPr>
        <sz val="10"/>
        <rFont val="Arial Cyr"/>
        <charset val="204"/>
      </rPr>
      <t>, 2.5D, чёрное + две салфетки</t>
    </r>
  </si>
  <si>
    <r>
      <t xml:space="preserve"> </t>
    </r>
    <r>
      <rPr>
        <b/>
        <sz val="10"/>
        <rFont val="Arial Cyr"/>
        <charset val="204"/>
      </rPr>
      <t>HUAWEI P30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</si>
  <si>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HUAWEI P30 Lite</t>
    </r>
    <r>
      <rPr>
        <sz val="10"/>
        <rFont val="Arial Cyr"/>
        <charset val="204"/>
      </rPr>
      <t>, 2.5D, чёрное + две салфетки</t>
    </r>
  </si>
  <si>
    <r>
      <t xml:space="preserve"> </t>
    </r>
    <r>
      <rPr>
        <b/>
        <sz val="10"/>
        <rFont val="Arial Cyr"/>
        <charset val="204"/>
      </rPr>
      <t>HUAWEI P40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</si>
  <si>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P40 Lite/P20 Lite (2019)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</si>
  <si>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P40 Lite E/P40 Lite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</si>
  <si>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P Smart (2021)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</si>
  <si>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rFont val="Arial Cyr"/>
        <charset val="204"/>
      </rPr>
      <t>HUAWEI Y5P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</si>
  <si>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APPLE iPhone 4S</t>
    </r>
    <r>
      <rPr>
        <sz val="10"/>
        <rFont val="Arial Cyr"/>
        <charset val="204"/>
      </rPr>
      <t xml:space="preserve"> + две салфетки</t>
    </r>
  </si>
  <si>
    <r>
      <rPr>
        <b/>
        <sz val="10"/>
        <rFont val="Arial Cyr"/>
        <charset val="204"/>
      </rPr>
      <t xml:space="preserve"> APPLE iPhone 5/5S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</si>
  <si>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APPLE iPhone 6/6S</t>
    </r>
    <r>
      <rPr>
        <sz val="10"/>
        <rFont val="Arial Cyr"/>
        <charset val="204"/>
      </rPr>
      <t xml:space="preserve"> (4,7"), 5D, чёрное + две салфетки</t>
    </r>
  </si>
  <si>
    <r>
      <t xml:space="preserve"> </t>
    </r>
    <r>
      <rPr>
        <b/>
        <sz val="10"/>
        <rFont val="Arial Cyr"/>
        <charset val="204"/>
      </rPr>
      <t>APPLE iPhone 6/6S</t>
    </r>
    <r>
      <rPr>
        <sz val="10"/>
        <rFont val="Arial Cyr"/>
        <charset val="204"/>
      </rPr>
      <t xml:space="preserve"> (4,7"), 5D, белое + две салфетки</t>
    </r>
  </si>
  <si>
    <r>
      <t xml:space="preserve"> </t>
    </r>
    <r>
      <rPr>
        <b/>
        <sz val="10"/>
        <rFont val="Arial Cyr"/>
        <charset val="204"/>
      </rPr>
      <t>APPLE iPhone 7/8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</si>
  <si>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rFont val="Arial Cyr"/>
        <charset val="204"/>
      </rPr>
      <t>APPLE iPhone 7/8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</si>
  <si>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APPLE iPhone 7/8</t>
    </r>
    <r>
      <rPr>
        <sz val="10"/>
        <rFont val="Arial Cyr"/>
        <charset val="204"/>
      </rPr>
      <t>, 5D, белое + две салфетки</t>
    </r>
  </si>
  <si>
    <r>
      <t xml:space="preserve"> </t>
    </r>
    <r>
      <rPr>
        <b/>
        <sz val="10"/>
        <rFont val="Arial Cyr"/>
        <charset val="204"/>
      </rPr>
      <t>APPLE iPhone 7/8 Plus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</si>
  <si>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APPLE iPhone 11 Pro/XS/X</t>
    </r>
    <r>
      <rPr>
        <sz val="10"/>
        <rFont val="Arial Cyr"/>
        <charset val="204"/>
      </rPr>
      <t>, 2.5D, чёрное + две салфетки</t>
    </r>
  </si>
  <si>
    <r>
      <t xml:space="preserve"> </t>
    </r>
    <r>
      <rPr>
        <b/>
        <sz val="10"/>
        <rFont val="Arial Cyr"/>
        <charset val="204"/>
      </rPr>
      <t>APPLE iPhone 11 Pro/XS/X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</si>
  <si>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APPLE iPhone 11 Pro Max/XS Max</t>
    </r>
    <r>
      <rPr>
        <sz val="10"/>
        <rFont val="Arial Cyr"/>
        <charset val="204"/>
      </rPr>
      <t>, 2.5D, чёрное + две салфетки</t>
    </r>
  </si>
  <si>
    <r>
      <t xml:space="preserve"> </t>
    </r>
    <r>
      <rPr>
        <b/>
        <sz val="10"/>
        <rFont val="Arial Cyr"/>
        <charset val="204"/>
      </rPr>
      <t>APPLE iPhone 12 mini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</si>
  <si>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APPLE iPhone 12/ 12 Pro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</si>
  <si>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 xml:space="preserve">APPLE iPhone 12 Pro Max </t>
    </r>
    <r>
      <rPr>
        <sz val="10"/>
        <rFont val="Arial Cyr"/>
        <charset val="204"/>
      </rPr>
      <t>(6,7"), 5D, чёрное + две салфетки</t>
    </r>
  </si>
  <si>
    <r>
      <t xml:space="preserve"> </t>
    </r>
    <r>
      <rPr>
        <b/>
        <sz val="10"/>
        <rFont val="Arial Cyr"/>
        <charset val="204"/>
      </rPr>
      <t>APPLE iPhone SE 2020</t>
    </r>
    <r>
      <rPr>
        <sz val="10"/>
        <rFont val="Arial Cyr"/>
        <charset val="204"/>
      </rPr>
      <t>, 5D, белое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</si>
  <si>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Watch 38mm</t>
    </r>
    <r>
      <rPr>
        <sz val="10"/>
        <color rgb="FF00B050"/>
        <rFont val="Arial Cyr"/>
        <charset val="204"/>
      </rPr>
      <t>, глянцевая, 6 штук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</si>
  <si>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Watch 42mm</t>
    </r>
    <r>
      <rPr>
        <sz val="10"/>
        <color rgb="FF00B050"/>
        <rFont val="Arial Cyr"/>
        <charset val="204"/>
      </rPr>
      <t xml:space="preserve">, глянцевая, 6 штук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</si>
  <si>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rFont val="Arial Cyr"/>
        <charset val="204"/>
      </rPr>
      <t>SAMSUNG Galaxy A01 Core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</si>
  <si>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A02s / A12 / A32 5G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</si>
  <si>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A10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</si>
  <si>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A12 / A02s / A32 5G</t>
    </r>
    <r>
      <rPr>
        <sz val="9"/>
        <color rgb="FF00B050"/>
        <rFont val="Arial Cyr"/>
        <charset val="204"/>
      </rPr>
      <t>, глянцевая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</si>
  <si>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SAMSUNG Galaxy A21s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</si>
  <si>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A41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</si>
  <si>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A42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</si>
  <si>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rFont val="Arial Cyr"/>
        <charset val="204"/>
      </rPr>
      <t>SAMSUNG Galaxy A52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</si>
  <si>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rFont val="Arial Cyr"/>
        <charset val="204"/>
      </rPr>
      <t>SAMSUNG Galaxy A60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</si>
  <si>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SAMSUNG Galaxy A71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</si>
  <si>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SAMSUNG Galaxy A72</t>
    </r>
    <r>
      <rPr>
        <sz val="10"/>
        <rFont val="Arial Cyr"/>
        <charset val="204"/>
      </rPr>
      <t>, 3D, матовое, чёрное + две салфетки</t>
    </r>
  </si>
  <si>
    <r>
      <t xml:space="preserve"> </t>
    </r>
    <r>
      <rPr>
        <b/>
        <sz val="10"/>
        <rFont val="Arial Cyr"/>
        <charset val="204"/>
      </rPr>
      <t>SAMSUNG Galaxy A80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</si>
  <si>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SAMSUNG Galaxy A90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</si>
  <si>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SAMSUNG Galaxy A91/A81/A71</t>
    </r>
    <r>
      <rPr>
        <sz val="8"/>
        <rFont val="Arial Cyr"/>
        <charset val="204"/>
      </rPr>
      <t>, 3D, чёрное  + две салфетки</t>
    </r>
  </si>
  <si>
    <r>
      <t xml:space="preserve"> </t>
    </r>
    <r>
      <rPr>
        <b/>
        <sz val="10"/>
        <rFont val="Arial Cyr"/>
        <charset val="204"/>
      </rPr>
      <t>SAMSUNG Galaxy J2 (2018)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</si>
  <si>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J2 (2018)</t>
    </r>
    <r>
      <rPr>
        <sz val="10"/>
        <rFont val="Arial Cyr"/>
        <charset val="204"/>
      </rPr>
      <t>, 3D, белое + две салфетки</t>
    </r>
  </si>
  <si>
    <r>
      <t xml:space="preserve"> </t>
    </r>
    <r>
      <rPr>
        <b/>
        <sz val="10"/>
        <rFont val="Arial Cyr"/>
        <charset val="204"/>
      </rPr>
      <t>SAMSUNG Galaxy J3/J330 (2017</t>
    </r>
    <r>
      <rPr>
        <b/>
        <sz val="8"/>
        <rFont val="Arial Cyr"/>
        <charset val="204"/>
      </rPr>
      <t>)</t>
    </r>
    <r>
      <rPr>
        <sz val="8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</si>
  <si>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SAMSUNG Galaxy J7 (2018)</t>
    </r>
    <r>
      <rPr>
        <sz val="10"/>
        <rFont val="Arial Cyr"/>
        <charset val="204"/>
      </rPr>
      <t>, 2.5D, золото + две салфетки</t>
    </r>
  </si>
  <si>
    <r>
      <t xml:space="preserve"> </t>
    </r>
    <r>
      <rPr>
        <b/>
        <sz val="10"/>
        <rFont val="Arial Cyr"/>
        <charset val="204"/>
      </rPr>
      <t>SAMSUNG Galaxy S10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</si>
  <si>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SAMSUNG Galaxy S10+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</si>
  <si>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XIAOMI Mi 11 Lite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</si>
  <si>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Poco M3 Pro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</si>
  <si>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4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</si>
  <si>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4A/3s/Pro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</si>
  <si>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4A/3s/Pro</t>
    </r>
    <r>
      <rPr>
        <sz val="10"/>
        <rFont val="Arial Cyr"/>
        <charset val="204"/>
      </rPr>
      <t>, 3D, белое + две салфетки</t>
    </r>
  </si>
  <si>
    <r>
      <t xml:space="preserve"> </t>
    </r>
    <r>
      <rPr>
        <b/>
        <sz val="10"/>
        <rFont val="Arial Cyr"/>
        <charset val="204"/>
      </rPr>
      <t>XIAOMI Redmi 4X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</si>
  <si>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5X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</si>
  <si>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5X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</si>
  <si>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5X</t>
    </r>
    <r>
      <rPr>
        <sz val="10"/>
        <rFont val="Arial Cyr"/>
        <charset val="204"/>
      </rPr>
      <t>, 3D, золото + две салфетки</t>
    </r>
  </si>
  <si>
    <r>
      <t xml:space="preserve"> </t>
    </r>
    <r>
      <rPr>
        <b/>
        <sz val="10"/>
        <rFont val="Arial Cyr"/>
        <charset val="204"/>
      </rPr>
      <t>XIAOMI Redmi 8/8A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</si>
  <si>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9A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</si>
  <si>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9C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</si>
  <si>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10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</si>
  <si>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GO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</si>
  <si>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K20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</si>
  <si>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K20 Pro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</si>
  <si>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Note 4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</si>
  <si>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Note 4X</t>
    </r>
    <r>
      <rPr>
        <sz val="10"/>
        <rFont val="Arial Cyr"/>
        <charset val="204"/>
      </rPr>
      <t>, 3D, золото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</si>
  <si>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4X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</si>
  <si>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5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</si>
  <si>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Note 5A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</si>
  <si>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Note 5A</t>
    </r>
    <r>
      <rPr>
        <sz val="10"/>
        <rFont val="Arial Cyr"/>
        <charset val="204"/>
      </rPr>
      <t>, 3D, белое + две салфетки</t>
    </r>
  </si>
  <si>
    <r>
      <t xml:space="preserve"> </t>
    </r>
    <r>
      <rPr>
        <b/>
        <sz val="10"/>
        <rFont val="Arial Cyr"/>
        <charset val="204"/>
      </rPr>
      <t>XIAOMI Redmi Note 6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</si>
  <si>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7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</si>
  <si>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XIAOMI Redmi Note 8T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</si>
  <si>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8T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</si>
  <si>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8 Pro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</si>
  <si>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9S / Pro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</si>
  <si>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9T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</si>
  <si>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9 Pro / 9S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</si>
  <si>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rFont val="Arial Cyr"/>
        <charset val="204"/>
      </rPr>
      <t>XIAOMI Redmi Note 10 / 10S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</si>
  <si>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10 / 10S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</si>
  <si>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10 Pro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</si>
  <si>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10 Pro Max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</si>
  <si>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rFont val="Arial Cyr"/>
        <charset val="204"/>
      </rPr>
      <t>XIAOMI Redmi S2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</si>
  <si>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6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</si>
  <si>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A22</t>
    </r>
    <r>
      <rPr>
        <sz val="10"/>
        <color rgb="FF00B050"/>
        <rFont val="Arial Cyr"/>
        <charset val="204"/>
      </rPr>
      <t xml:space="preserve">, </t>
    </r>
    <r>
      <rPr>
        <sz val="8"/>
        <color rgb="FF00B050"/>
        <rFont val="Arial Cyr"/>
        <charset val="204"/>
      </rPr>
      <t>глянцевая</t>
    </r>
    <r>
      <rPr>
        <sz val="8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</si>
  <si>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Y5 (2017)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</si>
  <si>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Y5 (2018)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</si>
  <si>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Y5 (2019)</t>
    </r>
    <r>
      <rPr>
        <sz val="10"/>
        <color rgb="FF00B050"/>
        <rFont val="Arial Cyr"/>
        <charset val="204"/>
      </rPr>
      <t xml:space="preserve">, </t>
    </r>
    <r>
      <rPr>
        <sz val="9"/>
        <color rgb="FF00B050"/>
        <rFont val="Arial Cyr"/>
        <charset val="204"/>
      </rPr>
      <t xml:space="preserve">глянцевая </t>
    </r>
    <r>
      <rPr>
        <sz val="9"/>
        <color rgb="FFFF0000"/>
        <rFont val="Arial Cyr"/>
        <charset val="204"/>
      </rPr>
      <t xml:space="preserve">(защищает лучше стекла!) </t>
    </r>
    <r>
      <rPr>
        <sz val="9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</si>
  <si>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Y6 (2017)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</si>
  <si>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Y6 (2018)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</si>
  <si>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Y7 (2017)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</si>
  <si>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Y7 (2018)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</si>
  <si>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Y7 (2019)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</si>
  <si>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Y9 (2018)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</si>
  <si>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HUAWEI P40 Pro</t>
    </r>
    <r>
      <rPr>
        <sz val="10"/>
        <color rgb="FF00B050"/>
        <rFont val="Arial Cyr"/>
        <charset val="204"/>
      </rPr>
      <t xml:space="preserve">, </t>
    </r>
    <r>
      <rPr>
        <sz val="9"/>
        <color rgb="FF00B050"/>
        <rFont val="Arial Cyr"/>
        <charset val="204"/>
      </rPr>
      <t xml:space="preserve">глянцевая </t>
    </r>
    <r>
      <rPr>
        <sz val="9"/>
        <color rgb="FFFF0000"/>
        <rFont val="Arial Cyr"/>
        <charset val="204"/>
      </rPr>
      <t xml:space="preserve">(защищает лучше стекла!) </t>
    </r>
    <r>
      <rPr>
        <sz val="9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</si>
  <si>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A32 5G</t>
    </r>
    <r>
      <rPr>
        <sz val="10"/>
        <color rgb="FF00B050"/>
        <rFont val="Arial Cyr"/>
        <charset val="204"/>
      </rPr>
      <t xml:space="preserve">, </t>
    </r>
    <r>
      <rPr>
        <sz val="8"/>
        <color rgb="FF00B050"/>
        <rFont val="Arial Cyr"/>
        <charset val="204"/>
      </rPr>
      <t>глянцевая</t>
    </r>
    <r>
      <rPr>
        <sz val="8"/>
        <rFont val="Arial Cyr"/>
        <charset val="204"/>
      </rPr>
      <t xml:space="preserve"> + две салфетки</t>
    </r>
  </si>
  <si>
    <t>ИБП</t>
  </si>
  <si>
    <t>Фонарь-светильник</t>
  </si>
  <si>
    <t>Фонарь налобный</t>
  </si>
  <si>
    <r>
      <t xml:space="preserve"> Sony Xperia J/ST26i</t>
    </r>
    <r>
      <rPr>
        <sz val="8"/>
        <color indexed="8"/>
        <rFont val="Arial Cyr"/>
        <charset val="204"/>
      </rPr>
      <t xml:space="preserve">, чёрный (арт. 211)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</si>
  <si>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J/ST26i</t>
    </r>
    <r>
      <rPr>
        <sz val="8"/>
        <color indexed="8"/>
        <rFont val="Arial Cyr"/>
        <charset val="204"/>
      </rPr>
      <t xml:space="preserve">, белый (арт. 212)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</si>
  <si>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J/ST26i</t>
    </r>
    <r>
      <rPr>
        <sz val="8"/>
        <color indexed="8"/>
        <rFont val="Arial Cyr"/>
        <charset val="204"/>
      </rPr>
      <t xml:space="preserve">, красный (арт. 213)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</si>
  <si>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M4 Aqua</t>
    </r>
    <r>
      <rPr>
        <sz val="8"/>
        <color indexed="8"/>
        <rFont val="Arial Cyr"/>
        <charset val="204"/>
      </rPr>
      <t xml:space="preserve">, чёрный (арт. 254)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</si>
  <si>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Sony Xperia Miro/ST23i</t>
    </r>
    <r>
      <rPr>
        <sz val="8"/>
        <rFont val="Arial Cyr"/>
        <charset val="204"/>
      </rPr>
      <t xml:space="preserve">, чёрный (арт. 286)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</si>
  <si>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ion/LT28i</t>
    </r>
    <r>
      <rPr>
        <sz val="8"/>
        <color indexed="8"/>
        <rFont val="Arial Cyr"/>
        <charset val="204"/>
      </rPr>
      <t xml:space="preserve">, чёрный (арт. 255)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</si>
  <si>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Go/ST27i</t>
    </r>
    <r>
      <rPr>
        <sz val="8"/>
        <color indexed="8"/>
        <rFont val="Arial Cyr"/>
        <charset val="204"/>
      </rPr>
      <t xml:space="preserve">, белый (арт. 231)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</si>
  <si>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Go/ST27i</t>
    </r>
    <r>
      <rPr>
        <sz val="8"/>
        <color indexed="8"/>
        <rFont val="Arial Cyr"/>
        <charset val="204"/>
      </rPr>
      <t xml:space="preserve">, чёрный (арт. 230)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</si>
  <si>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E2</t>
    </r>
    <r>
      <rPr>
        <sz val="8"/>
        <color indexed="8"/>
        <rFont val="Arial Cyr"/>
        <charset val="204"/>
      </rPr>
      <t xml:space="preserve">, красный (арт. 223)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</si>
  <si>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E2</t>
    </r>
    <r>
      <rPr>
        <sz val="8"/>
        <color indexed="8"/>
        <rFont val="Arial Cyr"/>
        <charset val="204"/>
      </rPr>
      <t xml:space="preserve">, белый (арт. 256)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</si>
  <si>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E2</t>
    </r>
    <r>
      <rPr>
        <sz val="8"/>
        <color indexed="8"/>
        <rFont val="Arial Cyr"/>
        <charset val="204"/>
      </rPr>
      <t xml:space="preserve">, чёрный (арт. 222)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</si>
  <si>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C/S39h</t>
    </r>
    <r>
      <rPr>
        <sz val="8"/>
        <color indexed="8"/>
        <rFont val="Arial Cyr"/>
        <charset val="204"/>
      </rPr>
      <t xml:space="preserve">, белый (арт. 259)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</si>
  <si>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E1</t>
    </r>
    <r>
      <rPr>
        <sz val="8"/>
        <color indexed="8"/>
        <rFont val="Arial Cyr"/>
        <charset val="204"/>
      </rPr>
      <t xml:space="preserve">, красный (арт. 250)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</si>
  <si>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L</t>
    </r>
    <r>
      <rPr>
        <sz val="8"/>
        <color indexed="8"/>
        <rFont val="Arial Cyr"/>
        <charset val="204"/>
      </rPr>
      <t xml:space="preserve">, белый (арт. 257)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</si>
  <si>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L</t>
    </r>
    <r>
      <rPr>
        <sz val="8"/>
        <color indexed="8"/>
        <rFont val="Arial Cyr"/>
        <charset val="204"/>
      </rPr>
      <t xml:space="preserve">, красный (арт. 258)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</si>
  <si>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L</t>
    </r>
    <r>
      <rPr>
        <sz val="8"/>
        <color indexed="8"/>
        <rFont val="Arial Cyr"/>
        <charset val="204"/>
      </rPr>
      <t xml:space="preserve">, красный, (арт. 290)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</si>
  <si>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Sola/MT27i</t>
    </r>
    <r>
      <rPr>
        <sz val="8"/>
        <color indexed="8"/>
        <rFont val="Arial Cyr"/>
        <charset val="204"/>
      </rPr>
      <t xml:space="preserve">, чёрный (арт. 226)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</si>
  <si>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Sola/MT27i</t>
    </r>
    <r>
      <rPr>
        <sz val="8"/>
        <color indexed="8"/>
        <rFont val="Arial Cyr"/>
        <charset val="204"/>
      </rPr>
      <t xml:space="preserve">, белый (арт. 227)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</si>
  <si>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SP/M35h</t>
    </r>
    <r>
      <rPr>
        <sz val="8"/>
        <color indexed="8"/>
        <rFont val="Arial Cyr"/>
        <charset val="204"/>
      </rPr>
      <t xml:space="preserve">, чёрный (арт. 218)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</si>
  <si>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SP/M35h</t>
    </r>
    <r>
      <rPr>
        <sz val="8"/>
        <color indexed="8"/>
        <rFont val="Arial Cyr"/>
        <charset val="204"/>
      </rPr>
      <t xml:space="preserve">, белый (арт. 219)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</si>
  <si>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SP/M35h</t>
    </r>
    <r>
      <rPr>
        <sz val="8"/>
        <color indexed="8"/>
        <rFont val="Arial Cyr"/>
        <charset val="204"/>
      </rPr>
      <t xml:space="preserve">, красный (арт. 220)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</si>
  <si>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SP/M35h</t>
    </r>
    <r>
      <rPr>
        <sz val="8"/>
        <color indexed="8"/>
        <rFont val="Arial Cyr"/>
        <charset val="204"/>
      </rPr>
      <t xml:space="preserve">, жёлтый (арт. 221)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</si>
  <si>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Sony Xperia T/LT30p</t>
    </r>
    <r>
      <rPr>
        <sz val="8"/>
        <rFont val="Arial Cyr"/>
        <charset val="204"/>
      </rPr>
      <t xml:space="preserve">, чёрный (арт. 285)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</si>
  <si>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Neo L</t>
    </r>
    <r>
      <rPr>
        <sz val="8"/>
        <color indexed="8"/>
        <rFont val="Arial Cyr"/>
        <charset val="204"/>
      </rPr>
      <t xml:space="preserve">, чёрный (арт. 266)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</si>
  <si>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T2 Ultra</t>
    </r>
    <r>
      <rPr>
        <sz val="8"/>
        <color indexed="8"/>
        <rFont val="Arial Cyr"/>
        <charset val="204"/>
      </rPr>
      <t xml:space="preserve">, чёрный (арт. 228)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</si>
  <si>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T2 Ultra</t>
    </r>
    <r>
      <rPr>
        <sz val="8"/>
        <color indexed="8"/>
        <rFont val="Arial Cyr"/>
        <charset val="204"/>
      </rPr>
      <t xml:space="preserve">, красный (арт. 229)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</si>
  <si>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Sony Xperia Tipo/ST21i</t>
    </r>
    <r>
      <rPr>
        <sz val="8"/>
        <color indexed="8"/>
        <rFont val="Arial Cyr"/>
        <charset val="204"/>
      </rPr>
      <t xml:space="preserve">, чёрный (арт. 238)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</si>
  <si>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Z1/L39h</t>
    </r>
    <r>
      <rPr>
        <sz val="8"/>
        <color indexed="8"/>
        <rFont val="Arial Cyr"/>
        <charset val="204"/>
      </rPr>
      <t xml:space="preserve">, чёрный (арт. 232)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</si>
  <si>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Z1/L39h</t>
    </r>
    <r>
      <rPr>
        <sz val="8"/>
        <color indexed="8"/>
        <rFont val="Arial Cyr"/>
        <charset val="204"/>
      </rPr>
      <t xml:space="preserve">, чёрный (арт. 233)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</si>
  <si>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Z1/L39h</t>
    </r>
    <r>
      <rPr>
        <sz val="8"/>
        <color indexed="8"/>
        <rFont val="Arial Cyr"/>
        <charset val="204"/>
      </rPr>
      <t xml:space="preserve">, белый (арт. 234)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</si>
  <si>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Z1/L39h</t>
    </r>
    <r>
      <rPr>
        <sz val="8"/>
        <color indexed="8"/>
        <rFont val="Arial Cyr"/>
        <charset val="204"/>
      </rPr>
      <t xml:space="preserve">, красный (арт. 235)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</si>
  <si>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Sony Xperia Z1</t>
    </r>
    <r>
      <rPr>
        <sz val="8"/>
        <rFont val="Arial Cyr"/>
        <charset val="204"/>
      </rPr>
      <t xml:space="preserve">, красный (арт. 267)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</si>
  <si>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Sony Xperia Z1</t>
    </r>
    <r>
      <rPr>
        <sz val="8"/>
        <rFont val="Arial Cyr"/>
        <charset val="204"/>
      </rPr>
      <t xml:space="preserve">, желтый (арт. 268)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</si>
  <si>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Sony Xperia Z1</t>
    </r>
    <r>
      <rPr>
        <sz val="8"/>
        <rFont val="Arial Cyr"/>
        <charset val="204"/>
      </rPr>
      <t xml:space="preserve">, зелёный (арт. 269)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</si>
  <si>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Sony Xperia Z1</t>
    </r>
    <r>
      <rPr>
        <sz val="8"/>
        <rFont val="Arial Cyr"/>
        <charset val="204"/>
      </rPr>
      <t xml:space="preserve">, синий (арт. 270)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</si>
  <si>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Z1 Compact</t>
    </r>
    <r>
      <rPr>
        <sz val="8"/>
        <color indexed="8"/>
        <rFont val="Arial Cyr"/>
        <charset val="204"/>
      </rPr>
      <t xml:space="preserve">, чёрный (арт. 253)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</si>
  <si>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Z2</t>
    </r>
    <r>
      <rPr>
        <sz val="8"/>
        <color indexed="8"/>
        <rFont val="Arial Cyr"/>
        <charset val="204"/>
      </rPr>
      <t>, чёрный</t>
    </r>
    <r>
      <rPr>
        <sz val="8"/>
        <rFont val="Arial Cyr"/>
        <charset val="204"/>
      </rPr>
      <t xml:space="preserve"> (арт. 224)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</si>
  <si>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Z2</t>
    </r>
    <r>
      <rPr>
        <sz val="8"/>
        <color indexed="8"/>
        <rFont val="Arial Cyr"/>
        <charset val="204"/>
      </rPr>
      <t>, белый</t>
    </r>
    <r>
      <rPr>
        <sz val="8"/>
        <rFont val="Arial Cyr"/>
        <charset val="204"/>
      </rPr>
      <t xml:space="preserve"> (арт. 225)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</si>
  <si>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Z2</t>
    </r>
    <r>
      <rPr>
        <sz val="8"/>
        <color indexed="8"/>
        <rFont val="Arial Cyr"/>
        <charset val="204"/>
      </rPr>
      <t>, красный</t>
    </r>
    <r>
      <rPr>
        <sz val="8"/>
        <rFont val="Arial Cyr"/>
        <charset val="204"/>
      </rPr>
      <t xml:space="preserve"> (арт. 252)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</si>
  <si>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10"/>
        <color indexed="8"/>
        <rFont val="Arial Cyr"/>
        <charset val="204"/>
      </rPr>
      <t xml:space="preserve"> </t>
    </r>
    <r>
      <rPr>
        <b/>
        <sz val="10"/>
        <color indexed="8"/>
        <rFont val="Arial Cyr"/>
        <charset val="204"/>
      </rPr>
      <t>Sony Xperia Z2 compact</t>
    </r>
    <r>
      <rPr>
        <sz val="8"/>
        <color indexed="8"/>
        <rFont val="Arial Cyr"/>
        <charset val="204"/>
      </rPr>
      <t>, чёрный (арт. 251)</t>
    </r>
    <r>
      <rPr>
        <sz val="8"/>
        <color rgb="FFFF0000"/>
        <rFont val="Arial Cyr"/>
        <charset val="204"/>
      </rPr>
      <t xml:space="preserve"> (на складе, предзаказ за 1 день)</t>
    </r>
  </si>
  <si>
    <r>
      <t xml:space="preserve"> Sony Xperia Z Ultra</t>
    </r>
    <r>
      <rPr>
        <sz val="8"/>
        <color indexed="8"/>
        <rFont val="Arial Cyr"/>
        <charset val="204"/>
      </rPr>
      <t>,</t>
    </r>
    <r>
      <rPr>
        <b/>
        <sz val="8"/>
        <color indexed="8"/>
        <rFont val="Arial Cyr"/>
        <charset val="204"/>
      </rPr>
      <t xml:space="preserve"> </t>
    </r>
    <r>
      <rPr>
        <sz val="8"/>
        <color indexed="8"/>
        <rFont val="Arial Cyr"/>
        <charset val="204"/>
      </rPr>
      <t xml:space="preserve">чёрный (арт. 236)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</si>
  <si>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J3 Prime Galaxy</t>
    </r>
    <r>
      <rPr>
        <sz val="8"/>
        <color indexed="8"/>
        <rFont val="Arial Cyr"/>
        <charset val="204"/>
      </rPr>
      <t xml:space="preserve">, прозрачный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</si>
  <si>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Galaxy S9</t>
    </r>
    <r>
      <rPr>
        <sz val="8"/>
        <color indexed="8"/>
        <rFont val="Arial Cyr"/>
        <charset val="204"/>
      </rPr>
      <t xml:space="preserve">, прозрачный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</si>
  <si>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Galaxy A3 (2017), </t>
    </r>
    <r>
      <rPr>
        <sz val="8"/>
        <color indexed="8"/>
        <rFont val="Arial Cyr"/>
        <charset val="204"/>
      </rPr>
      <t xml:space="preserve">прозрачный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</si>
  <si>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Galaxy A3 (2017), </t>
    </r>
    <r>
      <rPr>
        <sz val="8"/>
        <color indexed="8"/>
        <rFont val="Arial Cyr"/>
        <charset val="204"/>
      </rPr>
      <t xml:space="preserve">прозрачный, золотистая окантовка </t>
    </r>
    <r>
      <rPr>
        <sz val="8"/>
        <color rgb="FFFF0000"/>
        <rFont val="Arial Cyr"/>
        <charset val="204"/>
      </rPr>
      <t>(на складе)</t>
    </r>
  </si>
  <si>
    <r>
      <t xml:space="preserve"> Samsung i8160 Galaxy Ace II</t>
    </r>
    <r>
      <rPr>
        <sz val="8"/>
        <color indexed="8"/>
        <rFont val="Arial Cyr"/>
        <charset val="204"/>
      </rPr>
      <t xml:space="preserve">, белый (арт. 496) </t>
    </r>
    <r>
      <rPr>
        <sz val="8"/>
        <color rgb="FFFF0000"/>
        <rFont val="Arial Cyr"/>
        <charset val="204"/>
      </rPr>
      <t>(на складе)</t>
    </r>
  </si>
  <si>
    <r>
      <t xml:space="preserve"> Samsung i8160 Galaxy Ace II</t>
    </r>
    <r>
      <rPr>
        <sz val="8"/>
        <color indexed="8"/>
        <rFont val="Arial Cyr"/>
        <charset val="204"/>
      </rPr>
      <t xml:space="preserve">, красный (арт. 497) </t>
    </r>
    <r>
      <rPr>
        <sz val="8"/>
        <color rgb="FFFF0000"/>
        <rFont val="Arial Cyr"/>
        <charset val="204"/>
      </rPr>
      <t>(на складе)</t>
    </r>
  </si>
  <si>
    <r>
      <t xml:space="preserve"> Samsung i8160 Galaxy Ace II</t>
    </r>
    <r>
      <rPr>
        <sz val="8"/>
        <color indexed="8"/>
        <rFont val="Arial Cyr"/>
        <charset val="204"/>
      </rPr>
      <t xml:space="preserve">, синий (арт. 498) </t>
    </r>
    <r>
      <rPr>
        <sz val="8"/>
        <color rgb="FFFF0000"/>
        <rFont val="Arial Cyr"/>
        <charset val="204"/>
      </rPr>
      <t>(на складе)</t>
    </r>
  </si>
  <si>
    <r>
      <t xml:space="preserve"> </t>
    </r>
    <r>
      <rPr>
        <b/>
        <sz val="8"/>
        <rFont val="Arial Cyr"/>
        <charset val="204"/>
      </rPr>
      <t>Samsung i8160 Galaxy Ace II</t>
    </r>
    <r>
      <rPr>
        <sz val="8"/>
        <rFont val="Arial Cyr"/>
        <charset val="204"/>
      </rPr>
      <t xml:space="preserve">, белый (арт. 405) </t>
    </r>
    <r>
      <rPr>
        <sz val="8"/>
        <color rgb="FFFF0000"/>
        <rFont val="Arial Cyr"/>
        <charset val="204"/>
      </rPr>
      <t>(на складе)</t>
    </r>
  </si>
  <si>
    <r>
      <t xml:space="preserve"> </t>
    </r>
    <r>
      <rPr>
        <b/>
        <sz val="8"/>
        <rFont val="Arial Cyr"/>
        <charset val="204"/>
      </rPr>
      <t>Samsung i8160 Galaxy Ace II</t>
    </r>
    <r>
      <rPr>
        <sz val="8"/>
        <rFont val="Arial Cyr"/>
        <charset val="204"/>
      </rPr>
      <t xml:space="preserve">, красный (арт. 406) </t>
    </r>
    <r>
      <rPr>
        <sz val="8"/>
        <color rgb="FFFF0000"/>
        <rFont val="Arial Cyr"/>
        <charset val="204"/>
      </rPr>
      <t>(на складе)</t>
    </r>
  </si>
  <si>
    <r>
      <t xml:space="preserve"> Samsung i8190 Galaxy S III mini</t>
    </r>
    <r>
      <rPr>
        <sz val="8"/>
        <color indexed="8"/>
        <rFont val="Arial Cyr"/>
        <charset val="204"/>
      </rPr>
      <t>,</t>
    </r>
    <r>
      <rPr>
        <b/>
        <sz val="8"/>
        <color indexed="8"/>
        <rFont val="Arial Cyr"/>
        <charset val="204"/>
      </rPr>
      <t xml:space="preserve"> </t>
    </r>
    <r>
      <rPr>
        <sz val="8"/>
        <color indexed="8"/>
        <rFont val="Arial Cyr"/>
        <charset val="204"/>
      </rPr>
      <t>чёрный (Armor) (арт. 501)</t>
    </r>
    <r>
      <rPr>
        <sz val="8"/>
        <color rgb="FFFF0000"/>
        <rFont val="Arial Cyr"/>
        <charset val="204"/>
      </rPr>
      <t xml:space="preserve"> (на складе)</t>
    </r>
  </si>
  <si>
    <r>
      <t xml:space="preserve"> Samsung i8190 Galaxy S III mini</t>
    </r>
    <r>
      <rPr>
        <sz val="8"/>
        <rFont val="Arial Cyr"/>
        <charset val="204"/>
      </rPr>
      <t xml:space="preserve">, чёрный (арт. 375) </t>
    </r>
    <r>
      <rPr>
        <sz val="8"/>
        <color rgb="FFFF0000"/>
        <rFont val="Arial Cyr"/>
        <charset val="204"/>
      </rPr>
      <t>(на складе)</t>
    </r>
  </si>
  <si>
    <r>
      <t xml:space="preserve"> Samsung i8190 Galaxy S III mini</t>
    </r>
    <r>
      <rPr>
        <sz val="8"/>
        <rFont val="Arial Cyr"/>
        <charset val="204"/>
      </rPr>
      <t xml:space="preserve">, белый (арт. 376) </t>
    </r>
    <r>
      <rPr>
        <sz val="8"/>
        <color rgb="FFFF0000"/>
        <rFont val="Arial Cyr"/>
        <charset val="204"/>
      </rPr>
      <t>(на складе)</t>
    </r>
  </si>
  <si>
    <r>
      <t xml:space="preserve"> Samsung i8190 Galaxy S III mini</t>
    </r>
    <r>
      <rPr>
        <sz val="8"/>
        <rFont val="Arial Cyr"/>
        <charset val="204"/>
      </rPr>
      <t xml:space="preserve">, синий (арт. 377) </t>
    </r>
    <r>
      <rPr>
        <sz val="8"/>
        <color rgb="FFFF0000"/>
        <rFont val="Arial Cyr"/>
        <charset val="204"/>
      </rPr>
      <t>(на складе)</t>
    </r>
  </si>
  <si>
    <r>
      <t xml:space="preserve"> Samsung i8190 Galaxy S III mini</t>
    </r>
    <r>
      <rPr>
        <sz val="8"/>
        <rFont val="Arial Cyr"/>
        <charset val="204"/>
      </rPr>
      <t xml:space="preserve">, фиолетовый (арт. 378) </t>
    </r>
    <r>
      <rPr>
        <sz val="8"/>
        <color rgb="FFFF0000"/>
        <rFont val="Arial Cyr"/>
        <charset val="204"/>
      </rPr>
      <t>(на складе)</t>
    </r>
  </si>
  <si>
    <r>
      <t xml:space="preserve"> Samsung i8190 Galaxy S III mini</t>
    </r>
    <r>
      <rPr>
        <sz val="8"/>
        <rFont val="Arial Cyr"/>
        <charset val="204"/>
      </rPr>
      <t xml:space="preserve">, зелёный (арт. 379) </t>
    </r>
    <r>
      <rPr>
        <sz val="8"/>
        <color rgb="FFFF0000"/>
        <rFont val="Arial Cyr"/>
        <charset val="204"/>
      </rPr>
      <t>(на складе)</t>
    </r>
  </si>
  <si>
    <r>
      <t xml:space="preserve"> </t>
    </r>
    <r>
      <rPr>
        <b/>
        <sz val="8"/>
        <rFont val="Arial Cyr"/>
        <charset val="204"/>
      </rPr>
      <t>Samsung i8190 Galaxy S III mini</t>
    </r>
    <r>
      <rPr>
        <sz val="8"/>
        <rFont val="Arial Cyr"/>
        <charset val="204"/>
      </rPr>
      <t xml:space="preserve">, белый (арт. 388) </t>
    </r>
    <r>
      <rPr>
        <sz val="8"/>
        <color rgb="FFFF0000"/>
        <rFont val="Arial Cyr"/>
        <charset val="204"/>
      </rPr>
      <t>(на складе)</t>
    </r>
  </si>
  <si>
    <r>
      <t xml:space="preserve"> </t>
    </r>
    <r>
      <rPr>
        <b/>
        <sz val="8"/>
        <rFont val="Arial Cyr"/>
        <charset val="204"/>
      </rPr>
      <t>Samsung i8190 Galaxy S III mini</t>
    </r>
    <r>
      <rPr>
        <sz val="8"/>
        <rFont val="Arial Cyr"/>
        <charset val="204"/>
      </rPr>
      <t xml:space="preserve">, красный (арт. 389)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</si>
  <si>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i8190 Galaxy S III mini</t>
    </r>
    <r>
      <rPr>
        <sz val="8"/>
        <rFont val="Arial Cyr"/>
        <charset val="204"/>
      </rPr>
      <t xml:space="preserve">, коричневый (арт. 390) </t>
    </r>
    <r>
      <rPr>
        <sz val="8"/>
        <color rgb="FFFF0000"/>
        <rFont val="Arial Cyr"/>
        <charset val="204"/>
      </rPr>
      <t>(на складе)</t>
    </r>
  </si>
  <si>
    <r>
      <t xml:space="preserve"> </t>
    </r>
    <r>
      <rPr>
        <b/>
        <sz val="8"/>
        <rFont val="Arial Cyr"/>
        <charset val="204"/>
      </rPr>
      <t>Samsung i8190 Galaxy S III mini</t>
    </r>
    <r>
      <rPr>
        <sz val="8"/>
        <rFont val="Arial Cyr"/>
        <charset val="204"/>
      </rPr>
      <t xml:space="preserve">, чёрный (арт. 387)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</si>
  <si>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i8530 Galaxy Beam</t>
    </r>
    <r>
      <rPr>
        <sz val="8"/>
        <rFont val="Arial Cyr"/>
        <charset val="204"/>
      </rPr>
      <t xml:space="preserve">, чёрный (арт. 411)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</si>
  <si>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i8530 Galaxy Beam</t>
    </r>
    <r>
      <rPr>
        <sz val="8"/>
        <rFont val="Arial Cyr"/>
        <charset val="204"/>
      </rPr>
      <t xml:space="preserve">, белый (арт. 412) </t>
    </r>
    <r>
      <rPr>
        <sz val="8"/>
        <color rgb="FFFF0000"/>
        <rFont val="Arial Cyr"/>
        <charset val="204"/>
      </rPr>
      <t>(на складе, предзаказ)</t>
    </r>
  </si>
  <si>
    <r>
      <rPr>
        <sz val="8"/>
        <color indexed="8"/>
        <rFont val="Arial Cyr"/>
        <charset val="204"/>
      </rPr>
      <t xml:space="preserve"> </t>
    </r>
    <r>
      <rPr>
        <b/>
        <sz val="8"/>
        <color indexed="8"/>
        <rFont val="Arial Cyr"/>
        <charset val="204"/>
      </rPr>
      <t>Samsung i8552 Galaxy Win</t>
    </r>
    <r>
      <rPr>
        <sz val="8"/>
        <color indexed="8"/>
        <rFont val="Arial Cyr"/>
        <charset val="204"/>
      </rPr>
      <t xml:space="preserve">, белый (арт. 410)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</si>
  <si>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8"/>
        <color indexed="8"/>
        <rFont val="Arial Cyr"/>
        <charset val="204"/>
      </rPr>
      <t xml:space="preserve"> </t>
    </r>
    <r>
      <rPr>
        <b/>
        <sz val="8"/>
        <color indexed="8"/>
        <rFont val="Arial Cyr"/>
        <charset val="204"/>
      </rPr>
      <t>Samsung i8552 Galaxy Win</t>
    </r>
    <r>
      <rPr>
        <sz val="8"/>
        <color indexed="8"/>
        <rFont val="Arial Cyr"/>
        <charset val="204"/>
      </rPr>
      <t>,</t>
    </r>
    <r>
      <rPr>
        <b/>
        <sz val="8"/>
        <color indexed="8"/>
        <rFont val="Arial Cyr"/>
        <charset val="204"/>
      </rPr>
      <t xml:space="preserve"> </t>
    </r>
    <r>
      <rPr>
        <sz val="8"/>
        <rFont val="Arial Cyr"/>
        <charset val="204"/>
      </rPr>
      <t xml:space="preserve">красный (арт. 493)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</si>
  <si>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i8552 Galaxy Win</t>
    </r>
    <r>
      <rPr>
        <sz val="8"/>
        <rFont val="Arial Cyr"/>
        <charset val="204"/>
      </rPr>
      <t xml:space="preserve">, красный (арт. 383)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</si>
  <si>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i8552 Galaxy Win</t>
    </r>
    <r>
      <rPr>
        <sz val="8"/>
        <rFont val="Arial Cyr"/>
        <charset val="204"/>
      </rPr>
      <t xml:space="preserve">, розовый (арт. 384)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</si>
  <si>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i8552 Galaxy Win</t>
    </r>
    <r>
      <rPr>
        <sz val="8"/>
        <rFont val="Arial Cyr"/>
        <charset val="204"/>
      </rPr>
      <t xml:space="preserve">, красный (арт. 409) </t>
    </r>
    <r>
      <rPr>
        <sz val="8"/>
        <color rgb="FFFF0000"/>
        <rFont val="Arial Cyr"/>
        <charset val="204"/>
      </rPr>
      <t>(на складе, предзаказ)</t>
    </r>
  </si>
  <si>
    <r>
      <rPr>
        <sz val="8"/>
        <color indexed="8"/>
        <rFont val="Arial Cyr"/>
        <charset val="204"/>
      </rPr>
      <t xml:space="preserve"> </t>
    </r>
    <r>
      <rPr>
        <b/>
        <sz val="8"/>
        <color indexed="8"/>
        <rFont val="Arial Cyr"/>
        <charset val="204"/>
      </rPr>
      <t>Samsung i8750 Ativ S</t>
    </r>
    <r>
      <rPr>
        <sz val="8"/>
        <color indexed="8"/>
        <rFont val="Arial Cyr"/>
        <charset val="204"/>
      </rPr>
      <t>,</t>
    </r>
    <r>
      <rPr>
        <b/>
        <sz val="8"/>
        <color indexed="8"/>
        <rFont val="Arial Cyr"/>
        <charset val="204"/>
      </rPr>
      <t xml:space="preserve"> </t>
    </r>
    <r>
      <rPr>
        <sz val="8"/>
        <color indexed="8"/>
        <rFont val="Arial Cyr"/>
        <charset val="204"/>
      </rPr>
      <t xml:space="preserve">белый (арт. 512)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</si>
  <si>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8"/>
        <color indexed="8"/>
        <rFont val="Arial Cyr"/>
        <charset val="204"/>
      </rPr>
      <t xml:space="preserve"> </t>
    </r>
    <r>
      <rPr>
        <b/>
        <sz val="8"/>
        <color indexed="8"/>
        <rFont val="Arial Cyr"/>
        <charset val="204"/>
      </rPr>
      <t>Samsung i8750 Ativ S</t>
    </r>
    <r>
      <rPr>
        <sz val="8"/>
        <color indexed="8"/>
        <rFont val="Arial Cyr"/>
        <charset val="204"/>
      </rPr>
      <t>,</t>
    </r>
    <r>
      <rPr>
        <b/>
        <sz val="8"/>
        <color indexed="8"/>
        <rFont val="Arial Cyr"/>
        <charset val="204"/>
      </rPr>
      <t xml:space="preserve"> </t>
    </r>
    <r>
      <rPr>
        <sz val="8"/>
        <color indexed="8"/>
        <rFont val="Arial Cyr"/>
        <charset val="204"/>
      </rPr>
      <t xml:space="preserve">красный (арт. 513)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</si>
  <si>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rFont val="Arial Cyr"/>
        <charset val="204"/>
      </rPr>
      <t>Samsung i9070 Galaxy S Advance</t>
    </r>
    <r>
      <rPr>
        <sz val="8"/>
        <rFont val="Arial Cyr"/>
        <charset val="204"/>
      </rPr>
      <t xml:space="preserve">, красный (арт. 428)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</si>
  <si>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i9070 Galaxy S Advance</t>
    </r>
    <r>
      <rPr>
        <sz val="8"/>
        <rFont val="Arial Cyr"/>
        <charset val="204"/>
      </rPr>
      <t xml:space="preserve">, белый (арт. 427)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</si>
  <si>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i9082 Galaxy Grand,</t>
    </r>
    <r>
      <rPr>
        <sz val="8"/>
        <rFont val="Arial Cyr"/>
        <charset val="204"/>
      </rPr>
      <t xml:space="preserve"> белый (арт. 464) </t>
    </r>
    <r>
      <rPr>
        <sz val="8"/>
        <color rgb="FFFF0000"/>
        <rFont val="Arial Cyr"/>
        <charset val="204"/>
      </rPr>
      <t>(на складе, предзаказ)</t>
    </r>
  </si>
  <si>
    <r>
      <rPr>
        <sz val="8"/>
        <color indexed="8"/>
        <rFont val="Arial Cyr"/>
        <charset val="204"/>
      </rPr>
      <t xml:space="preserve"> </t>
    </r>
    <r>
      <rPr>
        <b/>
        <sz val="8"/>
        <color indexed="8"/>
        <rFont val="Arial Cyr"/>
        <charset val="204"/>
      </rPr>
      <t>Samsung i9100 Galaxy S II</t>
    </r>
    <r>
      <rPr>
        <sz val="8"/>
        <color indexed="8"/>
        <rFont val="Arial Cyr"/>
        <charset val="204"/>
      </rPr>
      <t>,</t>
    </r>
    <r>
      <rPr>
        <b/>
        <sz val="8"/>
        <color indexed="8"/>
        <rFont val="Arial Cyr"/>
        <charset val="204"/>
      </rPr>
      <t xml:space="preserve"> </t>
    </r>
    <r>
      <rPr>
        <sz val="8"/>
        <color indexed="8"/>
        <rFont val="Arial Cyr"/>
        <charset val="204"/>
      </rPr>
      <t xml:space="preserve">белый (арт. 399)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</si>
  <si>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sz val="8"/>
        <color indexed="8"/>
        <rFont val="Arial Cyr"/>
        <charset val="204"/>
      </rPr>
      <t xml:space="preserve"> </t>
    </r>
    <r>
      <rPr>
        <b/>
        <sz val="8"/>
        <color indexed="8"/>
        <rFont val="Arial Cyr"/>
        <charset val="204"/>
      </rPr>
      <t>Samsung i9100 Galaxy S II</t>
    </r>
    <r>
      <rPr>
        <sz val="8"/>
        <color indexed="8"/>
        <rFont val="Arial Cyr"/>
        <charset val="204"/>
      </rPr>
      <t>,</t>
    </r>
    <r>
      <rPr>
        <b/>
        <sz val="8"/>
        <color indexed="8"/>
        <rFont val="Arial Cyr"/>
        <charset val="204"/>
      </rPr>
      <t xml:space="preserve"> </t>
    </r>
    <r>
      <rPr>
        <sz val="8"/>
        <color indexed="8"/>
        <rFont val="Arial Cyr"/>
        <charset val="204"/>
      </rPr>
      <t xml:space="preserve">красный (арт. 400)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</si>
  <si>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i9100 Galaxy S II</t>
    </r>
    <r>
      <rPr>
        <sz val="8"/>
        <rFont val="Arial Cyr"/>
        <charset val="204"/>
      </rPr>
      <t xml:space="preserve">, белый (арт. 403)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</si>
  <si>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i9100 Galaxy S II</t>
    </r>
    <r>
      <rPr>
        <sz val="8"/>
        <rFont val="Arial Cyr"/>
        <charset val="204"/>
      </rPr>
      <t xml:space="preserve">, оранжевый (арт. 404)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</si>
  <si>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i9100 Galaxy S II</t>
    </r>
    <r>
      <rPr>
        <sz val="8"/>
        <rFont val="Arial Cyr"/>
        <charset val="204"/>
      </rPr>
      <t xml:space="preserve">, голубой (арт. 402)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</si>
  <si>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rFont val="Arial Cyr"/>
        <charset val="204"/>
      </rPr>
      <t>Samsung i9100 Galaxy S II</t>
    </r>
    <r>
      <rPr>
        <sz val="8"/>
        <rFont val="Arial Cyr"/>
        <charset val="204"/>
      </rPr>
      <t xml:space="preserve">, красный (арт. 398)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</si>
  <si>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rFont val="Arial Cyr"/>
        <charset val="204"/>
      </rPr>
      <t>Samsung i9100 Galaxy S II</t>
    </r>
    <r>
      <rPr>
        <sz val="8"/>
        <rFont val="Arial Cyr"/>
        <charset val="204"/>
      </rPr>
      <t xml:space="preserve">, белый (арт. 397)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</si>
  <si>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i9190 Galaxy S IV mini</t>
    </r>
    <r>
      <rPr>
        <sz val="8"/>
        <color indexed="8"/>
        <rFont val="Arial Cyr"/>
        <charset val="204"/>
      </rPr>
      <t xml:space="preserve">, белый (арт. 506)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</si>
  <si>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i9190 Galaxy S IV mini</t>
    </r>
    <r>
      <rPr>
        <sz val="8"/>
        <color indexed="8"/>
        <rFont val="Arial Cyr"/>
        <charset val="204"/>
      </rPr>
      <t xml:space="preserve">, белый (арт. 393)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</si>
  <si>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i9190 Galaxy S IV mini</t>
    </r>
    <r>
      <rPr>
        <sz val="8"/>
        <color indexed="8"/>
        <rFont val="Arial Cyr"/>
        <charset val="204"/>
      </rPr>
      <t xml:space="preserve">, </t>
    </r>
    <r>
      <rPr>
        <sz val="8"/>
        <rFont val="Arial Cyr"/>
        <charset val="204"/>
      </rPr>
      <t xml:space="preserve">красный (арт. 394)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</si>
  <si>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i9190 Galaxy S IV mini</t>
    </r>
    <r>
      <rPr>
        <sz val="8"/>
        <rFont val="Arial Cyr"/>
        <charset val="204"/>
      </rPr>
      <t xml:space="preserve">, чёрный (арт. 391)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</si>
  <si>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i9190 Galaxy S IV mini</t>
    </r>
    <r>
      <rPr>
        <sz val="8"/>
        <rFont val="Arial Cyr"/>
        <charset val="204"/>
      </rPr>
      <t xml:space="preserve">, белый (арт. 392) </t>
    </r>
    <r>
      <rPr>
        <sz val="8"/>
        <color rgb="FFFF0000"/>
        <rFont val="Arial Cyr"/>
        <charset val="204"/>
      </rPr>
      <t>(на складе, предзаказ</t>
    </r>
  </si>
  <si>
    <r>
      <t xml:space="preserve"> Samsung i9260 Galaxy Premier</t>
    </r>
    <r>
      <rPr>
        <sz val="8"/>
        <color indexed="8"/>
        <rFont val="Arial Cyr"/>
        <charset val="204"/>
      </rPr>
      <t xml:space="preserve">, чёрный (арт. 507)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</si>
  <si>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i9260 Galaxy Premier</t>
    </r>
    <r>
      <rPr>
        <sz val="8"/>
        <rFont val="Arial Cyr"/>
        <charset val="204"/>
      </rPr>
      <t xml:space="preserve">, чёрный (арт. 508)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</si>
  <si>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i9260 Galaxy Premier</t>
    </r>
    <r>
      <rPr>
        <sz val="8"/>
        <rFont val="Arial Cyr"/>
        <charset val="204"/>
      </rPr>
      <t xml:space="preserve">, красный (арт. 519) </t>
    </r>
    <r>
      <rPr>
        <sz val="8"/>
        <color rgb="FFFF0000"/>
        <rFont val="Arial Cyr"/>
        <charset val="204"/>
      </rPr>
      <t>(на складе, предзаказ)</t>
    </r>
  </si>
  <si>
    <r>
      <rPr>
        <sz val="8"/>
        <rFont val="Arial Cyr"/>
        <charset val="204"/>
      </rPr>
      <t xml:space="preserve"> </t>
    </r>
    <r>
      <rPr>
        <b/>
        <sz val="8"/>
        <rFont val="Arial Cyr"/>
        <charset val="204"/>
      </rPr>
      <t>Samsung G850F Galaxy Alpha</t>
    </r>
    <r>
      <rPr>
        <sz val="8"/>
        <rFont val="Arial Cyr"/>
        <charset val="204"/>
      </rPr>
      <t xml:space="preserve">, чёрный (арт. 514) </t>
    </r>
    <r>
      <rPr>
        <sz val="8"/>
        <color rgb="FFFF0000"/>
        <rFont val="Arial Cyr"/>
        <charset val="204"/>
      </rPr>
      <t>(на складе, предзаказ)</t>
    </r>
  </si>
  <si>
    <r>
      <rPr>
        <sz val="8"/>
        <rFont val="Arial Cyr"/>
        <charset val="204"/>
      </rPr>
      <t xml:space="preserve"> </t>
    </r>
    <r>
      <rPr>
        <b/>
        <sz val="8"/>
        <rFont val="Arial Cyr"/>
        <charset val="204"/>
      </rPr>
      <t>Samsung G850F Galaxy Alpha</t>
    </r>
    <r>
      <rPr>
        <sz val="8"/>
        <rFont val="Arial Cyr"/>
        <charset val="204"/>
      </rPr>
      <t xml:space="preserve">, белый (арт. 515)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</si>
  <si>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Grand 2 Duos G7102</t>
    </r>
    <r>
      <rPr>
        <sz val="8"/>
        <rFont val="Arial Cyr"/>
        <charset val="204"/>
      </rPr>
      <t xml:space="preserve">, белый (арт. 413)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</si>
  <si>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Galaxy Grand 3 G7200</t>
    </r>
    <r>
      <rPr>
        <sz val="8"/>
        <color indexed="8"/>
        <rFont val="Arial Cyr"/>
        <charset val="204"/>
      </rPr>
      <t xml:space="preserve">, чёрный (арт. 495)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</si>
  <si>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Galaxy Note 2 N7100</t>
    </r>
    <r>
      <rPr>
        <sz val="8"/>
        <color indexed="8"/>
        <rFont val="Arial Cyr"/>
        <charset val="204"/>
      </rPr>
      <t xml:space="preserve">, белый (арт. 502)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</si>
  <si>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2 N7100</t>
    </r>
    <r>
      <rPr>
        <sz val="8"/>
        <rFont val="Arial Cyr"/>
        <charset val="204"/>
      </rPr>
      <t xml:space="preserve">, красный (арт. 380)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</si>
  <si>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2 N7100</t>
    </r>
    <r>
      <rPr>
        <sz val="8"/>
        <rFont val="Arial Cyr"/>
        <charset val="204"/>
      </rPr>
      <t xml:space="preserve">, чёрный (арт. 381)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</si>
  <si>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2 N7100</t>
    </r>
    <r>
      <rPr>
        <sz val="8"/>
        <rFont val="Arial Cyr"/>
        <charset val="204"/>
      </rPr>
      <t xml:space="preserve">, белый (арт. 382)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</si>
  <si>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2 N7100</t>
    </r>
    <r>
      <rPr>
        <sz val="8"/>
        <rFont val="Arial Cyr"/>
        <charset val="204"/>
      </rPr>
      <t xml:space="preserve">, белый (арт. 424)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</si>
  <si>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2 N7100</t>
    </r>
    <r>
      <rPr>
        <sz val="8"/>
        <rFont val="Arial Cyr"/>
        <charset val="204"/>
      </rPr>
      <t xml:space="preserve">, чёрный (арт. 425)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</si>
  <si>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Galaxy Note III Neo N7505</t>
    </r>
    <r>
      <rPr>
        <sz val="8"/>
        <color indexed="8"/>
        <rFont val="Arial Cyr"/>
        <charset val="204"/>
      </rPr>
      <t xml:space="preserve">, чёрный (арт. 499)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</si>
  <si>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Galaxy Note III Neo N7505</t>
    </r>
    <r>
      <rPr>
        <sz val="8"/>
        <color indexed="8"/>
        <rFont val="Arial Cyr"/>
        <charset val="204"/>
      </rPr>
      <t xml:space="preserve">, красный (арт. 500)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</si>
  <si>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Galaxy Note 3 N9000</t>
    </r>
    <r>
      <rPr>
        <sz val="8"/>
        <color indexed="8"/>
        <rFont val="Arial Cyr"/>
        <charset val="204"/>
      </rPr>
      <t xml:space="preserve">, белый (арт. 418)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</si>
  <si>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3 N9000</t>
    </r>
    <r>
      <rPr>
        <sz val="8"/>
        <rFont val="Arial Cyr"/>
        <charset val="204"/>
      </rPr>
      <t xml:space="preserve">, белый (арт. 416)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</si>
  <si>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3 N9000</t>
    </r>
    <r>
      <rPr>
        <sz val="8"/>
        <rFont val="Arial Cyr"/>
        <charset val="204"/>
      </rPr>
      <t xml:space="preserve">, розовый (арт. 417)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</si>
  <si>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Galaxy Note 3 N9000</t>
    </r>
    <r>
      <rPr>
        <sz val="8"/>
        <rFont val="Arial Cyr"/>
        <charset val="204"/>
      </rPr>
      <t xml:space="preserve">, белый (арт. 415)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</si>
  <si>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Galaxy Note 8, </t>
    </r>
    <r>
      <rPr>
        <sz val="8"/>
        <color indexed="8"/>
        <rFont val="Arial Cyr"/>
        <charset val="204"/>
      </rPr>
      <t xml:space="preserve">прозрачный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</si>
  <si>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rFont val="Arial Cyr"/>
        <charset val="204"/>
      </rPr>
      <t>Samsung S5830 Galaxy Ace</t>
    </r>
    <r>
      <rPr>
        <sz val="8"/>
        <rFont val="Arial Cyr"/>
        <charset val="204"/>
      </rPr>
      <t xml:space="preserve">, белый (арт. 422)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</si>
  <si>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rFont val="Arial Cyr"/>
        <charset val="204"/>
      </rPr>
      <t>Samsung S5830 Galaxy Ace</t>
    </r>
    <r>
      <rPr>
        <sz val="8"/>
        <rFont val="Arial Cyr"/>
        <charset val="204"/>
      </rPr>
      <t xml:space="preserve">, красный (арт. 423)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</si>
  <si>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rFont val="Arial Cyr"/>
        <charset val="204"/>
      </rPr>
      <t>Samsung S7270 Galaxy Ace III</t>
    </r>
    <r>
      <rPr>
        <sz val="8"/>
        <rFont val="Arial Cyr"/>
        <charset val="204"/>
      </rPr>
      <t xml:space="preserve">, белый (арт. 426)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</si>
  <si>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S6802 Galaxy Ace Duos</t>
    </r>
    <r>
      <rPr>
        <sz val="8"/>
        <color indexed="8"/>
        <rFont val="Arial Cyr"/>
        <charset val="204"/>
      </rPr>
      <t xml:space="preserve">, розовый (арт. 510)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</si>
  <si>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S6810 Galaxy Fame</t>
    </r>
    <r>
      <rPr>
        <sz val="8"/>
        <color indexed="8"/>
        <rFont val="Arial Cyr"/>
        <charset val="204"/>
      </rPr>
      <t xml:space="preserve">, чёрный (арт. 494)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</si>
  <si>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Samsung S7270 Galaxy Ace III</t>
    </r>
    <r>
      <rPr>
        <sz val="8"/>
        <color indexed="8"/>
        <rFont val="Arial Cyr"/>
        <charset val="204"/>
      </rPr>
      <t xml:space="preserve">, розовый (арт. 504)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</si>
  <si>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S7270 Galaxy Ace III</t>
    </r>
    <r>
      <rPr>
        <sz val="8"/>
        <rFont val="Arial Cyr"/>
        <charset val="204"/>
      </rPr>
      <t xml:space="preserve">, красный (арт. 420)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</si>
  <si>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S7562 Galaxy S Duos</t>
    </r>
    <r>
      <rPr>
        <sz val="8"/>
        <color indexed="8"/>
        <rFont val="Arial Cyr"/>
        <charset val="204"/>
      </rPr>
      <t>, розовый</t>
    </r>
    <r>
      <rPr>
        <sz val="8"/>
        <rFont val="Arial Cyr"/>
        <charset val="204"/>
      </rPr>
      <t xml:space="preserve"> (арт. 396)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</si>
  <si>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S7562 Galaxy S Duos</t>
    </r>
    <r>
      <rPr>
        <sz val="8"/>
        <rFont val="Arial Cyr"/>
        <charset val="204"/>
      </rPr>
      <t xml:space="preserve">, розовый (арт. 385)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</si>
  <si>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S7562 Galaxy S Duos</t>
    </r>
    <r>
      <rPr>
        <sz val="8"/>
        <rFont val="Arial Cyr"/>
        <charset val="204"/>
      </rPr>
      <t xml:space="preserve">, голубой (арт. 386)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</si>
  <si>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Samsung S6102 Galaxy Y Duos</t>
    </r>
    <r>
      <rPr>
        <sz val="8"/>
        <color indexed="8"/>
        <rFont val="Arial Cyr"/>
        <charset val="204"/>
      </rPr>
      <t xml:space="preserve">, белый (арт. 511)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</si>
  <si>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S7270 Galaxy Ace III</t>
    </r>
    <r>
      <rPr>
        <sz val="8"/>
        <rFont val="Arial Cyr"/>
        <charset val="204"/>
      </rPr>
      <t xml:space="preserve">, чёрный (арт. 419)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</si>
  <si>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rFont val="Arial Cyr"/>
        <charset val="204"/>
      </rPr>
      <t>Samsung S7270 Galaxy Ace III</t>
    </r>
    <r>
      <rPr>
        <sz val="8"/>
        <rFont val="Arial Cyr"/>
        <charset val="204"/>
      </rPr>
      <t xml:space="preserve">, голубой (арт. 421) </t>
    </r>
    <r>
      <rPr>
        <sz val="8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</si>
  <si>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8"/>
        <color indexed="8"/>
        <rFont val="Arial Cyr"/>
        <charset val="204"/>
      </rPr>
      <t>HTC Desire 300,</t>
    </r>
    <r>
      <rPr>
        <sz val="8"/>
        <color indexed="8"/>
        <rFont val="Arial Cyr"/>
        <charset val="204"/>
      </rPr>
      <t xml:space="preserve"> чёрный (Rada) (арт. 153)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</si>
  <si>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300,</t>
    </r>
    <r>
      <rPr>
        <sz val="8"/>
        <color indexed="8"/>
        <rFont val="Arial Cyr"/>
        <charset val="204"/>
      </rPr>
      <t xml:space="preserve"> белый (Rada) (арт. 154)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</si>
  <si>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300,</t>
    </r>
    <r>
      <rPr>
        <sz val="8"/>
        <color indexed="8"/>
        <rFont val="Arial Cyr"/>
        <charset val="204"/>
      </rPr>
      <t xml:space="preserve"> красный (Armor) (арт. 155)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</si>
  <si>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300</t>
    </r>
    <r>
      <rPr>
        <sz val="8"/>
        <rFont val="Arial Cyr"/>
        <charset val="204"/>
      </rPr>
      <t xml:space="preserve">, белый (Jekod) (арт. 205)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</si>
  <si>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300</t>
    </r>
    <r>
      <rPr>
        <sz val="8"/>
        <rFont val="Arial Cyr"/>
        <charset val="204"/>
      </rPr>
      <t xml:space="preserve">, красный (Jekod) (арт. 206)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</si>
  <si>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400,</t>
    </r>
    <r>
      <rPr>
        <sz val="8"/>
        <color indexed="8"/>
        <rFont val="Arial Cyr"/>
        <charset val="204"/>
      </rPr>
      <t xml:space="preserve"> чёрный (Art Case) (арт. 156)</t>
    </r>
    <r>
      <rPr>
        <sz val="8"/>
        <color rgb="FFFF0000"/>
        <rFont val="Arial Cyr"/>
        <charset val="204"/>
      </rPr>
      <t xml:space="preserve"> 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</si>
  <si>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400,</t>
    </r>
    <r>
      <rPr>
        <sz val="8"/>
        <color indexed="8"/>
        <rFont val="Arial Cyr"/>
        <charset val="204"/>
      </rPr>
      <t xml:space="preserve"> белый (Art Case) (арт. 157)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</si>
  <si>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400,</t>
    </r>
    <r>
      <rPr>
        <sz val="8"/>
        <color indexed="8"/>
        <rFont val="Arial Cyr"/>
        <charset val="204"/>
      </rPr>
      <t xml:space="preserve"> красный (Art Case) (арт. 158)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</si>
  <si>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500,</t>
    </r>
    <r>
      <rPr>
        <sz val="8"/>
        <color indexed="8"/>
        <rFont val="Arial Cyr"/>
        <charset val="204"/>
      </rPr>
      <t xml:space="preserve"> чёрный (Rada) (арт. 159)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</si>
  <si>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500,</t>
    </r>
    <r>
      <rPr>
        <sz val="8"/>
        <color indexed="8"/>
        <rFont val="Arial Cyr"/>
        <charset val="204"/>
      </rPr>
      <t xml:space="preserve"> белый (Art Case) (арт. 160)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</si>
  <si>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500,</t>
    </r>
    <r>
      <rPr>
        <sz val="8"/>
        <color indexed="8"/>
        <rFont val="Arial Cyr"/>
        <charset val="204"/>
      </rPr>
      <t xml:space="preserve"> красный (Armor) (арт. 161)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</si>
  <si>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600,</t>
    </r>
    <r>
      <rPr>
        <sz val="8"/>
        <color indexed="8"/>
        <rFont val="Arial Cyr"/>
        <charset val="204"/>
      </rPr>
      <t xml:space="preserve"> чёрный (Rada) (арт. 162)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</si>
  <si>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600,</t>
    </r>
    <r>
      <rPr>
        <sz val="8"/>
        <color indexed="8"/>
        <rFont val="Arial Cyr"/>
        <charset val="204"/>
      </rPr>
      <t xml:space="preserve"> белый (Art Case) (арт. 163)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</si>
  <si>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600,</t>
    </r>
    <r>
      <rPr>
        <sz val="8"/>
        <color indexed="8"/>
        <rFont val="Arial Cyr"/>
        <charset val="204"/>
      </rPr>
      <t xml:space="preserve"> красный (Art Case) (арт. 164)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</si>
  <si>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600</t>
    </r>
    <r>
      <rPr>
        <sz val="8"/>
        <rFont val="Arial Cyr"/>
        <charset val="204"/>
      </rPr>
      <t xml:space="preserve">, чёрный (Jekod) (арт. 193)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</si>
  <si>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600</t>
    </r>
    <r>
      <rPr>
        <sz val="8"/>
        <rFont val="Arial Cyr"/>
        <charset val="204"/>
      </rPr>
      <t xml:space="preserve">, белый (Jekod) (арт. 194)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</si>
  <si>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600</t>
    </r>
    <r>
      <rPr>
        <sz val="8"/>
        <rFont val="Arial Cyr"/>
        <charset val="204"/>
      </rPr>
      <t xml:space="preserve">, красный (Jekod) (арт. 195)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</si>
  <si>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601</t>
    </r>
    <r>
      <rPr>
        <sz val="8"/>
        <rFont val="Arial Cyr"/>
        <charset val="204"/>
      </rPr>
      <t xml:space="preserve">, чёрный (Jekod) (арт. 196)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</si>
  <si>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601</t>
    </r>
    <r>
      <rPr>
        <sz val="8"/>
        <rFont val="Arial Cyr"/>
        <charset val="204"/>
      </rPr>
      <t xml:space="preserve">, белый (Jekod) (арт. 197)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</si>
  <si>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601</t>
    </r>
    <r>
      <rPr>
        <sz val="8"/>
        <rFont val="Arial Cyr"/>
        <charset val="204"/>
      </rPr>
      <t xml:space="preserve">, красный (Jekod) (арт. 198)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</si>
  <si>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700,</t>
    </r>
    <r>
      <rPr>
        <sz val="8"/>
        <color indexed="8"/>
        <rFont val="Arial Cyr"/>
        <charset val="204"/>
      </rPr>
      <t xml:space="preserve"> чёрный (Art Case) (арт. 166)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</si>
  <si>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700,</t>
    </r>
    <r>
      <rPr>
        <sz val="8"/>
        <color indexed="8"/>
        <rFont val="Arial Cyr"/>
        <charset val="204"/>
      </rPr>
      <t xml:space="preserve"> белый (Armor) (арт. 167)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</si>
  <si>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700,</t>
    </r>
    <r>
      <rPr>
        <sz val="8"/>
        <color indexed="8"/>
        <rFont val="Arial Cyr"/>
        <charset val="204"/>
      </rPr>
      <t xml:space="preserve"> красный (Armor) (арт. 265)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</si>
  <si>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700</t>
    </r>
    <r>
      <rPr>
        <sz val="8"/>
        <rFont val="Arial Cyr"/>
        <charset val="204"/>
      </rPr>
      <t xml:space="preserve">, чёрный (Jekod) (арт. 199)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</si>
  <si>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700</t>
    </r>
    <r>
      <rPr>
        <sz val="8"/>
        <rFont val="Arial Cyr"/>
        <charset val="204"/>
      </rPr>
      <t xml:space="preserve">, белый (Jekod) (арт. 200)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</si>
  <si>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700</t>
    </r>
    <r>
      <rPr>
        <sz val="8"/>
        <rFont val="Arial Cyr"/>
        <charset val="204"/>
      </rPr>
      <t xml:space="preserve">, красный (Jekod) (арт. 201)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</si>
  <si>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816,</t>
    </r>
    <r>
      <rPr>
        <sz val="8"/>
        <color indexed="8"/>
        <rFont val="Arial Cyr"/>
        <charset val="204"/>
      </rPr>
      <t xml:space="preserve"> белый (Art Case) (арт. 168)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</si>
  <si>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816,</t>
    </r>
    <r>
      <rPr>
        <sz val="8"/>
        <color indexed="8"/>
        <rFont val="Arial Cyr"/>
        <charset val="204"/>
      </rPr>
      <t xml:space="preserve"> красный (Art Case) (арт. 169)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</si>
  <si>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C,</t>
    </r>
    <r>
      <rPr>
        <sz val="8"/>
        <color indexed="8"/>
        <rFont val="Arial Cyr"/>
        <charset val="204"/>
      </rPr>
      <t xml:space="preserve"> чёрный (UP Case) (арт. 183)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</si>
  <si>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C,</t>
    </r>
    <r>
      <rPr>
        <sz val="8"/>
        <color indexed="8"/>
        <rFont val="Arial Cyr"/>
        <charset val="204"/>
      </rPr>
      <t xml:space="preserve"> красный (Armor) (арт. 184)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</si>
  <si>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SV,</t>
    </r>
    <r>
      <rPr>
        <sz val="8"/>
        <color indexed="8"/>
        <rFont val="Arial Cyr"/>
        <charset val="204"/>
      </rPr>
      <t xml:space="preserve"> чёрный (Art Case) (арт. 170)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</si>
  <si>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SV,</t>
    </r>
    <r>
      <rPr>
        <sz val="8"/>
        <color indexed="8"/>
        <rFont val="Arial Cyr"/>
        <charset val="204"/>
      </rPr>
      <t xml:space="preserve"> белый (Art Case) (арт. 171)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</si>
  <si>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SV,</t>
    </r>
    <r>
      <rPr>
        <sz val="8"/>
        <color indexed="8"/>
        <rFont val="Arial Cyr"/>
        <charset val="204"/>
      </rPr>
      <t xml:space="preserve"> красный (Armor) (арт. 172)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</si>
  <si>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Desire SV</t>
    </r>
    <r>
      <rPr>
        <sz val="8"/>
        <rFont val="Arial Cyr"/>
        <charset val="204"/>
      </rPr>
      <t xml:space="preserve">, чёрный (Jekod) (арт. 210)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</si>
  <si>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U,</t>
    </r>
    <r>
      <rPr>
        <sz val="8"/>
        <color indexed="8"/>
        <rFont val="Arial Cyr"/>
        <charset val="204"/>
      </rPr>
      <t xml:space="preserve"> чёрный (Armor) (арт. 173)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</si>
  <si>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U,</t>
    </r>
    <r>
      <rPr>
        <sz val="8"/>
        <color indexed="8"/>
        <rFont val="Arial Cyr"/>
        <charset val="204"/>
      </rPr>
      <t xml:space="preserve"> белый (Armor) (арт. 174)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</si>
  <si>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U,</t>
    </r>
    <r>
      <rPr>
        <sz val="8"/>
        <color indexed="8"/>
        <rFont val="Arial Cyr"/>
        <charset val="204"/>
      </rPr>
      <t xml:space="preserve"> красный (Armor) (арт. 175)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</si>
  <si>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V,</t>
    </r>
    <r>
      <rPr>
        <sz val="8"/>
        <color indexed="8"/>
        <rFont val="Arial Cyr"/>
        <charset val="204"/>
      </rPr>
      <t xml:space="preserve"> белый (Armor) (арт. 181)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</si>
  <si>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V,</t>
    </r>
    <r>
      <rPr>
        <sz val="8"/>
        <color indexed="8"/>
        <rFont val="Arial Cyr"/>
        <charset val="204"/>
      </rPr>
      <t xml:space="preserve"> красный (Art Case) (арт. 182)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</si>
  <si>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X,</t>
    </r>
    <r>
      <rPr>
        <sz val="8"/>
        <color indexed="8"/>
        <rFont val="Arial Cyr"/>
        <charset val="204"/>
      </rPr>
      <t xml:space="preserve"> белый (Armor) (арт. 185)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</si>
  <si>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X,</t>
    </r>
    <r>
      <rPr>
        <sz val="8"/>
        <color indexed="8"/>
        <rFont val="Arial Cyr"/>
        <charset val="204"/>
      </rPr>
      <t xml:space="preserve"> красный (Armor) (арт. 186)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</si>
  <si>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One,</t>
    </r>
    <r>
      <rPr>
        <sz val="8"/>
        <color indexed="8"/>
        <rFont val="Arial Cyr"/>
        <charset val="204"/>
      </rPr>
      <t xml:space="preserve"> чёрный (Hoco) (арт. 176)</t>
    </r>
    <r>
      <rPr>
        <sz val="8"/>
        <color rgb="FFFF0000"/>
        <rFont val="Arial Cyr"/>
        <charset val="204"/>
      </rPr>
      <t xml:space="preserve"> 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</si>
  <si>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One,</t>
    </r>
    <r>
      <rPr>
        <sz val="8"/>
        <color indexed="8"/>
        <rFont val="Arial Cyr"/>
        <charset val="204"/>
      </rPr>
      <t xml:space="preserve"> белый (Armor) (арт. 177)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</si>
  <si>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One,</t>
    </r>
    <r>
      <rPr>
        <sz val="8"/>
        <color indexed="8"/>
        <rFont val="Arial Cyr"/>
        <charset val="204"/>
      </rPr>
      <t xml:space="preserve"> красный (Armor) (арт. 178)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</si>
  <si>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One</t>
    </r>
    <r>
      <rPr>
        <sz val="8"/>
        <rFont val="Arial Cyr"/>
        <charset val="204"/>
      </rPr>
      <t xml:space="preserve">, белый (Jekod) (арт. 209)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</si>
  <si>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2,</t>
    </r>
    <r>
      <rPr>
        <sz val="8"/>
        <color indexed="8"/>
        <rFont val="Arial Cyr"/>
        <charset val="204"/>
      </rPr>
      <t xml:space="preserve"> белый (Art Case) (арт. 189)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</si>
  <si>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2,</t>
    </r>
    <r>
      <rPr>
        <sz val="8"/>
        <color indexed="8"/>
        <rFont val="Arial Cyr"/>
        <charset val="204"/>
      </rPr>
      <t xml:space="preserve"> красный (Art Case) (арт. 190)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</si>
  <si>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mini,</t>
    </r>
    <r>
      <rPr>
        <sz val="8"/>
        <color indexed="8"/>
        <rFont val="Arial Cyr"/>
        <charset val="204"/>
      </rPr>
      <t xml:space="preserve"> красный (Armor) (арт. 216)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</si>
  <si>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One mini</t>
    </r>
    <r>
      <rPr>
        <sz val="8"/>
        <rFont val="Arial Cyr"/>
        <charset val="204"/>
      </rPr>
      <t xml:space="preserve">, чёрный (Jekod) (арт. 207)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</si>
  <si>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HTC One mini</t>
    </r>
    <r>
      <rPr>
        <sz val="8"/>
        <rFont val="Arial Cyr"/>
        <charset val="204"/>
      </rPr>
      <t xml:space="preserve">, красный (Jekod) (арт. 208)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</si>
  <si>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mini 2,</t>
    </r>
    <r>
      <rPr>
        <sz val="8"/>
        <color indexed="8"/>
        <rFont val="Arial Cyr"/>
        <charset val="204"/>
      </rPr>
      <t xml:space="preserve"> чёрный (Experts) (арт. 215)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</si>
  <si>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Max,</t>
    </r>
    <r>
      <rPr>
        <sz val="8"/>
        <color indexed="8"/>
        <rFont val="Arial Cyr"/>
        <charset val="204"/>
      </rPr>
      <t xml:space="preserve"> чёрный (Armor) (арт. 217)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</si>
  <si>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S,</t>
    </r>
    <r>
      <rPr>
        <sz val="8"/>
        <color indexed="8"/>
        <rFont val="Arial Cyr"/>
        <charset val="204"/>
      </rPr>
      <t xml:space="preserve"> чёрный (Art Case) (арт. 187)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</si>
  <si>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S,</t>
    </r>
    <r>
      <rPr>
        <sz val="8"/>
        <color indexed="8"/>
        <rFont val="Arial Cyr"/>
        <charset val="204"/>
      </rPr>
      <t xml:space="preserve"> красный (Art Case) (арт. 188)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</si>
  <si>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SV,</t>
    </r>
    <r>
      <rPr>
        <sz val="8"/>
        <color indexed="8"/>
        <rFont val="Arial Cyr"/>
        <charset val="204"/>
      </rPr>
      <t xml:space="preserve"> чёрный (Armor) (арт. 214)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</si>
  <si>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V,</t>
    </r>
    <r>
      <rPr>
        <sz val="8"/>
        <color indexed="8"/>
        <rFont val="Arial Cyr"/>
        <charset val="204"/>
      </rPr>
      <t xml:space="preserve"> чёрный (Armor) (арт. 179)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</si>
  <si>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V,</t>
    </r>
    <r>
      <rPr>
        <sz val="8"/>
        <color indexed="8"/>
        <rFont val="Arial Cyr"/>
        <charset val="204"/>
      </rPr>
      <t xml:space="preserve"> красный (Armor) (арт. 180)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</si>
  <si>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X,</t>
    </r>
    <r>
      <rPr>
        <sz val="8"/>
        <color indexed="8"/>
        <rFont val="Arial Cyr"/>
        <charset val="204"/>
      </rPr>
      <t xml:space="preserve"> чёрный (Flip Case) (арт. 191)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</si>
  <si>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One X,</t>
    </r>
    <r>
      <rPr>
        <sz val="8"/>
        <color indexed="8"/>
        <rFont val="Arial Cyr"/>
        <charset val="204"/>
      </rPr>
      <t xml:space="preserve"> красный (Armor) (арт. 192)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</si>
  <si>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HTC Desire 600,</t>
    </r>
    <r>
      <rPr>
        <sz val="8"/>
        <color indexed="8"/>
        <rFont val="Arial Cyr"/>
        <charset val="204"/>
      </rPr>
      <t xml:space="preserve"> фиолетовый (арт. 165)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</si>
  <si>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P6,</t>
    </r>
    <r>
      <rPr>
        <sz val="8"/>
        <color indexed="8"/>
        <rFont val="Arial Cyr"/>
        <charset val="204"/>
      </rPr>
      <t xml:space="preserve"> белый (Hoco) (арт. 74)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</si>
  <si>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P6,</t>
    </r>
    <r>
      <rPr>
        <sz val="8"/>
        <color indexed="8"/>
        <rFont val="Arial Cyr"/>
        <charset val="204"/>
      </rPr>
      <t xml:space="preserve"> красный (Art Case) (арт. 78)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</si>
  <si>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Huawei Ascend P6</t>
    </r>
    <r>
      <rPr>
        <sz val="8"/>
        <rFont val="Arial Cyr"/>
        <charset val="204"/>
      </rPr>
      <t xml:space="preserve">, чёрный (Jekod) (арт. 86)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</si>
  <si>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Huawei Ascend P6</t>
    </r>
    <r>
      <rPr>
        <sz val="8"/>
        <rFont val="Arial Cyr"/>
        <charset val="204"/>
      </rPr>
      <t xml:space="preserve">, белый (Jekod) (арт. 87)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</si>
  <si>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Huawei Ascend P6</t>
    </r>
    <r>
      <rPr>
        <sz val="8"/>
        <rFont val="Arial Cyr"/>
        <charset val="204"/>
      </rPr>
      <t xml:space="preserve">, красный (Jekod) (арт. 88)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</si>
  <si>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W1,</t>
    </r>
    <r>
      <rPr>
        <sz val="8"/>
        <color indexed="8"/>
        <rFont val="Arial Cyr"/>
        <charset val="204"/>
      </rPr>
      <t xml:space="preserve"> чёрный (Art Case) (арт. 52)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</si>
  <si>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W1,</t>
    </r>
    <r>
      <rPr>
        <sz val="8"/>
        <color indexed="8"/>
        <rFont val="Arial Cyr"/>
        <charset val="204"/>
      </rPr>
      <t xml:space="preserve"> красный (Art Case) (арт. 53)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</si>
  <si>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Y300,</t>
    </r>
    <r>
      <rPr>
        <sz val="8"/>
        <color indexed="8"/>
        <rFont val="Arial Cyr"/>
        <charset val="204"/>
      </rPr>
      <t xml:space="preserve"> белый (Art Case) (арт. 46)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</si>
  <si>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Y511,</t>
    </r>
    <r>
      <rPr>
        <sz val="8"/>
        <color indexed="8"/>
        <rFont val="Arial Cyr"/>
        <charset val="204"/>
      </rPr>
      <t xml:space="preserve"> белый (Art Case) (арт. 65)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</si>
  <si>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Y600,</t>
    </r>
    <r>
      <rPr>
        <sz val="8"/>
        <color indexed="8"/>
        <rFont val="Arial Cyr"/>
        <charset val="204"/>
      </rPr>
      <t xml:space="preserve"> чёрный (Armor) (арт. 49)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</si>
  <si>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Y600,</t>
    </r>
    <r>
      <rPr>
        <sz val="8"/>
        <color indexed="8"/>
        <rFont val="Arial Cyr"/>
        <charset val="204"/>
      </rPr>
      <t xml:space="preserve"> красный (Armor) (арт. 50) </t>
    </r>
    <r>
      <rPr>
        <sz val="8"/>
        <color rgb="FFFF0000"/>
        <rFont val="Arial Cyr"/>
        <charset val="204"/>
      </rPr>
      <t>(на складе, предзаказ за 1 день)</t>
    </r>
  </si>
  <si>
    <r>
      <rPr>
        <b/>
        <sz val="8"/>
        <rFont val="Arial Cyr"/>
        <charset val="204"/>
      </rPr>
      <t xml:space="preserve"> Huawei Honor 3</t>
    </r>
    <r>
      <rPr>
        <sz val="8"/>
        <rFont val="Arial Cyr"/>
        <charset val="204"/>
      </rPr>
      <t xml:space="preserve">, белый (Jekod) (арт. 96)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</si>
  <si>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Honor 6,</t>
    </r>
    <r>
      <rPr>
        <sz val="8"/>
        <color indexed="8"/>
        <rFont val="Arial Cyr"/>
        <charset val="204"/>
      </rPr>
      <t xml:space="preserve"> белый (Flip Case) (арт. 68)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</si>
  <si>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P8,</t>
    </r>
    <r>
      <rPr>
        <sz val="8"/>
        <color indexed="8"/>
        <rFont val="Arial Cyr"/>
        <charset val="204"/>
      </rPr>
      <t xml:space="preserve"> чёрный (Art Case) (арт. 79)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</si>
  <si>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Sonic (U8650),</t>
    </r>
    <r>
      <rPr>
        <sz val="8"/>
        <color indexed="8"/>
        <rFont val="Arial Cyr"/>
        <charset val="204"/>
      </rPr>
      <t xml:space="preserve"> чёрный (арт. 85)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</si>
  <si>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Y511,</t>
    </r>
    <r>
      <rPr>
        <sz val="8"/>
        <color indexed="8"/>
        <rFont val="Arial Cyr"/>
        <charset val="204"/>
      </rPr>
      <t xml:space="preserve"> красный (арт. 66)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</si>
  <si>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Y511,</t>
    </r>
    <r>
      <rPr>
        <sz val="8"/>
        <color indexed="8"/>
        <rFont val="Arial Cyr"/>
        <charset val="204"/>
      </rPr>
      <t xml:space="preserve"> чёрный (арт. 64)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</si>
  <si>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Y300,</t>
    </r>
    <r>
      <rPr>
        <sz val="8"/>
        <color indexed="8"/>
        <rFont val="Arial Cyr"/>
        <charset val="204"/>
      </rPr>
      <t xml:space="preserve"> красный (арт. 48)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</si>
  <si>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Y300,</t>
    </r>
    <r>
      <rPr>
        <sz val="8"/>
        <color indexed="8"/>
        <rFont val="Arial Cyr"/>
        <charset val="204"/>
      </rPr>
      <t xml:space="preserve"> фиолетовый (арт. 47) </t>
    </r>
    <r>
      <rPr>
        <sz val="8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</si>
  <si>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8"/>
        <color indexed="8"/>
        <rFont val="Arial Cyr"/>
        <charset val="204"/>
      </rPr>
      <t>Huawei Ascend Y300,</t>
    </r>
    <r>
      <rPr>
        <sz val="8"/>
        <color indexed="8"/>
        <rFont val="Arial Cyr"/>
        <charset val="204"/>
      </rPr>
      <t xml:space="preserve"> чёрный (арт. 56) </t>
    </r>
    <r>
      <rPr>
        <sz val="8"/>
        <color rgb="FFFF0000"/>
        <rFont val="Arial Cyr"/>
        <charset val="204"/>
      </rPr>
      <t>(на складе, предзаказ за 1 день)</t>
    </r>
  </si>
  <si>
    <t xml:space="preserve">   Пульты TELEFUNKEN   (для раскрытия списка нажмите на "+" слева)</t>
  </si>
  <si>
    <t xml:space="preserve">   Пульты THOMSON   (для раскрытия списка нажмите на "+" слева)</t>
  </si>
  <si>
    <r>
      <t xml:space="preserve"> Кабель USB - microUSB, 1m (техпак), чёрный  </t>
    </r>
    <r>
      <rPr>
        <b/>
        <sz val="10"/>
        <color rgb="FFFF0000"/>
        <rFont val="Arial Cyr"/>
        <charset val="204"/>
      </rPr>
      <t>(цена от 20 штук!!!)</t>
    </r>
  </si>
  <si>
    <r>
      <t xml:space="preserve"> Кабель USB - microUSB, 1m (техпак), белый  </t>
    </r>
    <r>
      <rPr>
        <b/>
        <sz val="10"/>
        <color rgb="FFFF0000"/>
        <rFont val="Arial Cyr"/>
        <charset val="204"/>
      </rPr>
      <t>(цена от 20 штук!!!)</t>
    </r>
  </si>
  <si>
    <t xml:space="preserve"> Кабель USB - miniUSB, 1.5m</t>
  </si>
  <si>
    <t xml:space="preserve"> Шнур питания монитор-компьютер, 1.5м </t>
  </si>
  <si>
    <t>Усилитель Wi-Fi</t>
  </si>
  <si>
    <t xml:space="preserve"> Держатель автомобильный MRM SX33, магнитный, чёрный</t>
  </si>
  <si>
    <t xml:space="preserve"> Держатель автомобильный MRM SX31, магнитный на панель, золото</t>
  </si>
  <si>
    <t xml:space="preserve"> Держатель автомобильный MRM SX31, магнитный на панель, серебро</t>
  </si>
  <si>
    <t xml:space="preserve"> Держатель автомобильный MRM SX31, магнитный на панель, красный</t>
  </si>
  <si>
    <t xml:space="preserve"> Держатель автомобильный MRM SX32, магнитный на панель, синий</t>
  </si>
  <si>
    <t xml:space="preserve"> Держатель автомобильный MRM SX32, магнитный на панель, красный</t>
  </si>
  <si>
    <t xml:space="preserve"> Держатель автомобильный MRM SX32, магнитный на панель, золото</t>
  </si>
  <si>
    <t xml:space="preserve"> Держатель автомобильный MRM SX32, магнитный на панель, серебро</t>
  </si>
  <si>
    <t xml:space="preserve"> USB 4GB SMARTBUY Clue, чёрный</t>
  </si>
  <si>
    <t xml:space="preserve"> DEFENDER Columbia C-775 (мышь + клавиатура), черный</t>
  </si>
  <si>
    <r>
      <t xml:space="preserve"> </t>
    </r>
    <r>
      <rPr>
        <b/>
        <sz val="10"/>
        <color rgb="FF00B050"/>
        <rFont val="Arial Cyr"/>
        <charset val="204"/>
      </rPr>
      <t>APPLE iPhone 13/ 13 Pro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</si>
  <si>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iPhone 13 Pro Max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</si>
  <si>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iPhone 12 mini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</si>
  <si>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iPhone 12/ 12 Pro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</si>
  <si>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APPLE iPhone 12 Pro Max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</si>
  <si>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t xml:space="preserve"> Разветвитель прикуривателя OLESSON 1525, 4хАЗУ+2хUSB, 120W</t>
  </si>
  <si>
    <t xml:space="preserve"> Разветвитель прикуривателя OLESSON 1521, 3хАЗУ, 120W</t>
  </si>
  <si>
    <t xml:space="preserve"> Разветвитель прикуривателя OLESSON 1505, 3хАЗУ+2хUSB, 120W</t>
  </si>
  <si>
    <t xml:space="preserve"> Разветвитель прикуривателя OLESSON 1502, 2хАЗУ+2хUSB, 120W</t>
  </si>
  <si>
    <t xml:space="preserve"> Кабель для фитнес-браслета XIAOMI Mi Band 5 / 6</t>
  </si>
  <si>
    <r>
      <t xml:space="preserve"> </t>
    </r>
    <r>
      <rPr>
        <b/>
        <sz val="10"/>
        <color rgb="FF00B050"/>
        <rFont val="Arial Cyr"/>
        <charset val="204"/>
      </rPr>
      <t>VIVO X60 Pro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color rgb="FFFF0000"/>
        <rFont val="Arial Cyr"/>
        <charset val="204"/>
      </rPr>
      <t>(защищает лучше стекла!)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</si>
  <si>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VIVO V21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color rgb="FFFF0000"/>
        <rFont val="Arial Cyr"/>
        <charset val="204"/>
      </rPr>
      <t>(защищает лучше стекла!)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</si>
  <si>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VIVO Y31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color rgb="FFFF0000"/>
        <rFont val="Arial Cyr"/>
        <charset val="204"/>
      </rPr>
      <t>(защищает лучше стекла!)</t>
    </r>
    <r>
      <rPr>
        <sz val="10"/>
        <rFont val="Arial Cyr"/>
        <charset val="204"/>
      </rPr>
      <t xml:space="preserve"> + две салфетки</t>
    </r>
  </si>
  <si>
    <r>
      <t xml:space="preserve">   </t>
    </r>
    <r>
      <rPr>
        <b/>
        <sz val="10"/>
        <rFont val="Arial Cyr"/>
        <charset val="204"/>
      </rPr>
      <t>Пульты BBK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</si>
  <si>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GOLDMASTER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</si>
  <si>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JVC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</si>
  <si>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Пульты LG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</si>
  <si>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Пульты PANASONIC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</si>
  <si>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 xml:space="preserve">Пульты PHILIPS </t>
    </r>
    <r>
      <rPr>
        <sz val="10"/>
        <rFont val="Arial Cyr"/>
        <charset val="204"/>
      </rPr>
      <t xml:space="preserve">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</si>
  <si>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Пульты SAMSUNG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</si>
  <si>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SHARP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</si>
  <si>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SKYTECH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</si>
  <si>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Пульты SONY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</si>
  <si>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TOSHIBA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</si>
  <si>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WORLD VISION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</si>
  <si>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Пульты ZALA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</si>
  <si>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Универсальные пульты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</si>
  <si>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Пульты ВИТЯЗЬ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</si>
  <si>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color rgb="FFFF0000"/>
        <rFont val="Arial Cyr"/>
        <charset val="204"/>
      </rPr>
      <t>Пульты ГОРИЗОНТ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</si>
  <si>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ТРИКОЛОР</t>
    </r>
    <r>
      <rPr>
        <sz val="10"/>
        <rFont val="Arial Cyr"/>
        <charset val="204"/>
      </rPr>
      <t xml:space="preserve">   (для раскрытия списка нажмите на "+" слева)</t>
    </r>
  </si>
  <si>
    <t xml:space="preserve">   Пульты HAIER   (для раскрытия списка нажмите на "+" слева)</t>
  </si>
  <si>
    <t xml:space="preserve">   Пульты TCL   (для раскрытия списка нажмите на "+" слева)</t>
  </si>
  <si>
    <t xml:space="preserve"> PROFIT TWS 3, русская инструкция, белые</t>
  </si>
  <si>
    <r>
      <t xml:space="preserve"> </t>
    </r>
    <r>
      <rPr>
        <b/>
        <sz val="10"/>
        <color rgb="FF00B050"/>
        <rFont val="Arial Cyr"/>
        <charset val="204"/>
      </rPr>
      <t>HUAWEI Honor 10x Lite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</si>
  <si>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S10+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</si>
  <si>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rFont val="Arial Cyr"/>
        <charset val="204"/>
      </rPr>
      <t>SAMSUNG Galaxy A20/A30/A32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</si>
  <si>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rFont val="Arial Cyr"/>
        <charset val="204"/>
      </rPr>
      <t>SAMSUNG Galaxy A32/A30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</si>
  <si>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rFont val="Arial Cyr"/>
        <charset val="204"/>
      </rPr>
      <t>SAMSUNG Galaxy A32/A30</t>
    </r>
    <r>
      <rPr>
        <sz val="10"/>
        <rFont val="Arial Cyr"/>
        <charset val="204"/>
      </rPr>
      <t>, 5D, чёрное + две салфетки</t>
    </r>
  </si>
  <si>
    <r>
      <t xml:space="preserve"> </t>
    </r>
    <r>
      <rPr>
        <b/>
        <sz val="10"/>
        <rFont val="Arial Cyr"/>
        <charset val="204"/>
      </rPr>
      <t>SAMSUNG Galaxy A50/A30</t>
    </r>
    <r>
      <rPr>
        <sz val="10"/>
        <rFont val="Arial Cyr"/>
        <charset val="204"/>
      </rPr>
      <t>, 2.5D + две салфетки</t>
    </r>
  </si>
  <si>
    <r>
      <t xml:space="preserve"> </t>
    </r>
    <r>
      <rPr>
        <b/>
        <sz val="10"/>
        <rFont val="Arial Cyr"/>
        <charset val="204"/>
      </rPr>
      <t>SAMSUNG Galaxy A50/A30</t>
    </r>
    <r>
      <rPr>
        <sz val="10"/>
        <rFont val="Arial Cyr"/>
        <charset val="204"/>
      </rPr>
      <t>, 5D, чёрное + две салфетки</t>
    </r>
  </si>
  <si>
    <t xml:space="preserve"> АЗУ (разъём 2.5x0.7, угловой), 5V, 2000mA, 1.5м</t>
  </si>
  <si>
    <t xml:space="preserve"> АЗУ (разъём 2.5x0.7, угловой), 5V, 2000mA, 3.5м</t>
  </si>
  <si>
    <t>АЗУ для T2 приставок</t>
  </si>
  <si>
    <t>АЗУ для регистраторов</t>
  </si>
  <si>
    <t>АЗУ для планшетов</t>
  </si>
  <si>
    <t>Защитное стекло Super D</t>
  </si>
  <si>
    <r>
      <t xml:space="preserve"> </t>
    </r>
    <r>
      <rPr>
        <b/>
        <sz val="10"/>
        <rFont val="Arial Cyr"/>
        <charset val="204"/>
      </rPr>
      <t>SAMSUNG Galaxy A22</t>
    </r>
    <r>
      <rPr>
        <sz val="10"/>
        <rFont val="Arial Cyr"/>
        <charset val="204"/>
      </rPr>
      <t>, Super D, чёрное + две салфетки</t>
    </r>
  </si>
  <si>
    <r>
      <t xml:space="preserve"> </t>
    </r>
    <r>
      <rPr>
        <b/>
        <sz val="10"/>
        <rFont val="Arial Cyr"/>
        <charset val="204"/>
      </rPr>
      <t>SAMSUNG Galaxy A03s</t>
    </r>
    <r>
      <rPr>
        <sz val="10"/>
        <rFont val="Arial Cyr"/>
        <charset val="204"/>
      </rPr>
      <t>, Super D, чёрное + две салфетки</t>
    </r>
  </si>
  <si>
    <r>
      <t xml:space="preserve"> </t>
    </r>
    <r>
      <rPr>
        <b/>
        <sz val="10"/>
        <rFont val="Arial Cyr"/>
        <charset val="204"/>
      </rPr>
      <t>SAMSUNG Galaxy M32</t>
    </r>
    <r>
      <rPr>
        <sz val="10"/>
        <rFont val="Arial Cyr"/>
        <charset val="204"/>
      </rPr>
      <t>, Super D, чёрное + две салфетки</t>
    </r>
  </si>
  <si>
    <r>
      <t xml:space="preserve"> </t>
    </r>
    <r>
      <rPr>
        <b/>
        <sz val="10"/>
        <rFont val="Arial Cyr"/>
        <charset val="204"/>
      </rPr>
      <t>XIAOMI Redmi 10 New</t>
    </r>
    <r>
      <rPr>
        <sz val="10"/>
        <rFont val="Arial Cyr"/>
        <charset val="204"/>
      </rPr>
      <t>, Super D, чёрное + две салфетки</t>
    </r>
  </si>
  <si>
    <r>
      <t xml:space="preserve"> </t>
    </r>
    <r>
      <rPr>
        <b/>
        <sz val="10"/>
        <rFont val="Arial Cyr"/>
        <charset val="204"/>
      </rPr>
      <t>XIAOMI Redmi Note 10 Pro 5G</t>
    </r>
    <r>
      <rPr>
        <sz val="10"/>
        <rFont val="Arial Cyr"/>
        <charset val="204"/>
      </rPr>
      <t>, Super D, чёрное + две салфетки</t>
    </r>
  </si>
  <si>
    <t xml:space="preserve"> Кабель USB - microUSB, BOROFONE BX51, 1.0m, 2.0A, чёрный</t>
  </si>
  <si>
    <t xml:space="preserve">   Пульты ODEON   (для раскрытия списка нажмите на "+" слева)</t>
  </si>
  <si>
    <r>
      <t xml:space="preserve"> </t>
    </r>
    <r>
      <rPr>
        <b/>
        <sz val="10"/>
        <rFont val="Arial Cyr"/>
        <charset val="204"/>
      </rPr>
      <t>APPLE iPhone 13 mini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</si>
  <si>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APPLE iPhone 13 Pro Max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</si>
  <si>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BELKIN 20W</t>
    </r>
    <r>
      <rPr>
        <sz val="10"/>
        <rFont val="Arial Cyr"/>
        <charset val="204"/>
      </rPr>
      <t>, 2 in 1: 2xUSB + microUSB, 2100mA, черное</t>
    </r>
  </si>
  <si>
    <r>
      <t xml:space="preserve"> </t>
    </r>
    <r>
      <rPr>
        <b/>
        <sz val="10"/>
        <rFont val="Arial Cyr"/>
        <charset val="204"/>
      </rPr>
      <t>BELKIN 20W</t>
    </r>
    <r>
      <rPr>
        <sz val="10"/>
        <rFont val="Arial Cyr"/>
        <charset val="204"/>
      </rPr>
      <t>, 2 in 1: 2xUSB + microUSB, 2100mA, белое</t>
    </r>
  </si>
  <si>
    <t xml:space="preserve"> Кабель USB - Apple Lightning, BELKIN, 1.2m, 2.0A, белый (техпак)</t>
  </si>
  <si>
    <t xml:space="preserve"> Разветвитель прикуривателя OLESSON 1635, 3хАЗУ+2хUSB, 100W</t>
  </si>
  <si>
    <t xml:space="preserve"> Держатель автомобильный MRM SX20, магнитный</t>
  </si>
  <si>
    <t xml:space="preserve"> Адаптер MicroUSB - Lightning, MRM-Power T03, в блистере</t>
  </si>
  <si>
    <t xml:space="preserve"> Адаптер MicroUSB - Lightning, metal</t>
  </si>
  <si>
    <t xml:space="preserve"> Чехол для пульта WiMAX 50x190 мм (белый)</t>
  </si>
  <si>
    <t xml:space="preserve"> Чехол для пульта WiMAX 50x230 мм (белый)</t>
  </si>
  <si>
    <t xml:space="preserve">   Пульты PRESTIGIO   (для раскрытия списка нажмите на "+" слева)</t>
  </si>
  <si>
    <t xml:space="preserve">   Пульты KIVI   (для раскрытия списка нажмите на "+" слева)</t>
  </si>
  <si>
    <t>Пульт оригинальный</t>
  </si>
  <si>
    <t>Органайзер для пультов</t>
  </si>
  <si>
    <t xml:space="preserve"> Органайзер для пультов WiMAX</t>
  </si>
  <si>
    <t xml:space="preserve">   Пульты для кондиционеров   (для раскрытия списка нажмите на "+" слева)</t>
  </si>
  <si>
    <t>Ассортимент пультов</t>
  </si>
  <si>
    <r>
      <t xml:space="preserve">   </t>
    </r>
    <r>
      <rPr>
        <b/>
        <sz val="10"/>
        <color rgb="FF0070C0"/>
        <rFont val="Arial Cyr"/>
        <charset val="204"/>
      </rPr>
      <t>Предложение для начинающих - подборка начальных ассортиментов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</si>
  <si>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Оптический патч-корд</t>
    </r>
    <r>
      <rPr>
        <sz val="10"/>
        <color indexed="17"/>
        <rFont val="Arial Cyr"/>
        <charset val="204"/>
      </rPr>
      <t xml:space="preserve"> SC/APC-SC/APC (зелёный-зелёный)</t>
    </r>
    <r>
      <rPr>
        <sz val="10"/>
        <rFont val="Arial Cyr"/>
        <charset val="204"/>
      </rPr>
      <t>, 10м</t>
    </r>
  </si>
  <si>
    <t xml:space="preserve"> USB 8GB SMARTBUY Clue, бордовый</t>
  </si>
  <si>
    <t xml:space="preserve"> USB 8GB SMARTBUY Clue, желтый</t>
  </si>
  <si>
    <t xml:space="preserve"> USB 8GB SMARTBUY Clue, красный</t>
  </si>
  <si>
    <t xml:space="preserve"> USB 8GB SMARTBUY Clue, синий</t>
  </si>
  <si>
    <t xml:space="preserve"> USB 16GB SMARTBUY Clue, синий</t>
  </si>
  <si>
    <t xml:space="preserve"> USB 16GB SMARTBUY Clue, красный</t>
  </si>
  <si>
    <t xml:space="preserve"> USB 16GB SMARTBUY Clue, бордовый</t>
  </si>
  <si>
    <t xml:space="preserve"> USB 32GB SMARTBUY Clue, бордовый</t>
  </si>
  <si>
    <t xml:space="preserve"> USB 32GB SMARTBUY Clue, желтый</t>
  </si>
  <si>
    <t xml:space="preserve"> USB 32GB SMARTBUY Clue, красный</t>
  </si>
  <si>
    <t xml:space="preserve"> USB 32GB SMARTBUY Clue, синий</t>
  </si>
  <si>
    <t xml:space="preserve"> USB 64GB SMARTBUY Clue, синий</t>
  </si>
  <si>
    <r>
      <t xml:space="preserve"> </t>
    </r>
    <r>
      <rPr>
        <b/>
        <sz val="10"/>
        <rFont val="Arial Cyr"/>
        <charset val="204"/>
      </rPr>
      <t>HOCO C81A</t>
    </r>
    <r>
      <rPr>
        <sz val="10"/>
        <rFont val="Arial Cyr"/>
        <charset val="204"/>
      </rPr>
      <t>, 1xUSB, 2100mA, белое</t>
    </r>
  </si>
  <si>
    <t xml:space="preserve"> SELENGA 104A, 14дБ, комнатная с усилителем</t>
  </si>
  <si>
    <t xml:space="preserve"> Иглы для снятия SIM-карт (цена за 10 штук)</t>
  </si>
  <si>
    <t xml:space="preserve"> USB 4GB SMARTBUY Clue, бордовый</t>
  </si>
  <si>
    <t xml:space="preserve"> USB 4GB SMARTBUY Clue, желтый</t>
  </si>
  <si>
    <t xml:space="preserve"> USB 4GB SMARTBUY Clue, красный</t>
  </si>
  <si>
    <t xml:space="preserve"> USB 4GB SMARTBUY Clue, синий</t>
  </si>
  <si>
    <t xml:space="preserve"> USB 64GB SMARTBUY Clue, желтый</t>
  </si>
  <si>
    <t xml:space="preserve"> USB 64GB SMARTBUY Clue, красный</t>
  </si>
  <si>
    <t xml:space="preserve"> Кабель HDMI - HDMI, 19M/19M, ver 1.4, 1м</t>
  </si>
  <si>
    <t xml:space="preserve"> Кабель HDMI - HDMI, 19M/19M, ver 1.4, 1.5м</t>
  </si>
  <si>
    <t xml:space="preserve"> Разветвитель прикуривателя OLESSON 1648, 2хUSB, дисплей, резак</t>
  </si>
  <si>
    <t xml:space="preserve"> Кабель USB - microUSB, 1m, в металлической оплётке, золото</t>
  </si>
  <si>
    <t xml:space="preserve"> Кабель USB - microUSB, 1m, в металлической оплётке, серебро</t>
  </si>
  <si>
    <t xml:space="preserve"> Кабель USB - microUSB, 1m, в металлической оплётке, черный</t>
  </si>
  <si>
    <t xml:space="preserve"> Кабель USB - Apple Lightning, 1m, в металлической оплётке, серебро</t>
  </si>
  <si>
    <t xml:space="preserve"> Мультиметр цифровой LIVE-POWER DT-9208</t>
  </si>
  <si>
    <t>Микрофон петличный</t>
  </si>
  <si>
    <r>
      <t xml:space="preserve"> USB 16GB, Санта </t>
    </r>
    <r>
      <rPr>
        <sz val="10"/>
        <color rgb="FFFF0000"/>
        <rFont val="Arial Cyr"/>
        <charset val="204"/>
      </rPr>
      <t>(SmartBuy)</t>
    </r>
  </si>
  <si>
    <t>СЗУ USB C+A</t>
  </si>
  <si>
    <t xml:space="preserve"> Тепловентилятор DUX Compact Power 0055, 2000Вт</t>
  </si>
  <si>
    <t xml:space="preserve"> USB 4GB SMARTBUY Clue, белый</t>
  </si>
  <si>
    <t xml:space="preserve"> USB 8GB SMARTBUY Clue, белый</t>
  </si>
  <si>
    <t xml:space="preserve"> USB 16GB SMARTBUY Clue, черный</t>
  </si>
  <si>
    <t xml:space="preserve"> USB 16GB SMARTBUY Clue, белый</t>
  </si>
  <si>
    <t xml:space="preserve"> USB 32GB SMARTBUY Clue, белый</t>
  </si>
  <si>
    <t>USB-флэш 3.1</t>
  </si>
  <si>
    <t xml:space="preserve"> LIVE POWER, выходная мощность до 300 Вт</t>
  </si>
  <si>
    <t xml:space="preserve"> LIVE POWER, выходная мощность до 500 Вт</t>
  </si>
  <si>
    <t xml:space="preserve"> 24V, 5000mA, (разъём 5.5x2.5)</t>
  </si>
  <si>
    <t xml:space="preserve"> SONY AZ-008 (копия), Bluetooth-стерео, полноразмерные, серебро</t>
  </si>
  <si>
    <t xml:space="preserve">тел.: +37529 650-86-53 (A1)(Viber, Telegram, WhatsApp), +37544 575-41-50 (A1)(Viber, Telegram), +37529 578-30-57 (МТС) </t>
  </si>
  <si>
    <t>e-mail:  andrey.minsk@inbox.ru, сайт: https://gegemon.by</t>
  </si>
  <si>
    <t>РАДИОТОВАРЫ - наше сообщество в Viber</t>
  </si>
  <si>
    <t xml:space="preserve">РАДИОТОВАРЫ - наш канал в Telegram      </t>
  </si>
  <si>
    <t>Ценовые колонки в прайсе: "опт 1" - до 200 у.е., "опт 2" - от 200 у.е.</t>
  </si>
  <si>
    <t xml:space="preserve">2% от "опт 2" при заказе более 300 у.е., 3% от "опт 2" при заказе более 500 у.е, 4% от "опт 2" при заказе более 1000 у.е. </t>
  </si>
  <si>
    <r>
      <rPr>
        <b/>
        <sz val="12"/>
        <color indexed="12"/>
        <rFont val="Arial Cyr"/>
        <charset val="204"/>
      </rPr>
      <t xml:space="preserve">(обновляется еженедельно по воскресеньям, пользуйтесь </t>
    </r>
    <r>
      <rPr>
        <b/>
        <u/>
        <sz val="12"/>
        <color indexed="12"/>
        <rFont val="Arial Cyr"/>
        <charset val="204"/>
      </rPr>
      <t>свежей версией</t>
    </r>
    <r>
      <rPr>
        <b/>
        <sz val="12"/>
        <color indexed="12"/>
        <rFont val="Arial Cyr"/>
        <charset val="204"/>
      </rPr>
      <t>)</t>
    </r>
  </si>
  <si>
    <r>
      <t xml:space="preserve"> Пульт ГОРИЗОНТ RC 6-7 </t>
    </r>
    <r>
      <rPr>
        <b/>
        <sz val="10"/>
        <color rgb="FFFF0000"/>
        <rFont val="Arial Cyr"/>
        <charset val="204"/>
      </rPr>
      <t>(цена от 10 штук!)</t>
    </r>
  </si>
  <si>
    <r>
      <t xml:space="preserve"> </t>
    </r>
    <r>
      <rPr>
        <b/>
        <sz val="10"/>
        <rFont val="Arial Cyr"/>
        <charset val="204"/>
      </rPr>
      <t>PROFIT C18</t>
    </r>
    <r>
      <rPr>
        <sz val="10"/>
        <rFont val="Arial Cyr"/>
        <charset val="204"/>
      </rPr>
      <t>, MP3, Bluetooth, FM, 10Вт, солнечная батарея</t>
    </r>
  </si>
  <si>
    <t xml:space="preserve">   Пульты КОСМОС ТВ   (для раскрытия списка нажмите на "+" слева)</t>
  </si>
  <si>
    <t xml:space="preserve"> Кабель USB - microUSB, MRM X04, 1.0m, жилочный, чёрный</t>
  </si>
  <si>
    <t xml:space="preserve"> Кабель USB - microUSB, MRM X04, 1.0m, жилочный, красный</t>
  </si>
  <si>
    <t xml:space="preserve"> Кабель USB - microUSB, MRM X04, 1.0m, жилочный, синий</t>
  </si>
  <si>
    <t xml:space="preserve"> Кабель USB - microUSB, MRM X04, 1.0m, жилочный, золото</t>
  </si>
  <si>
    <t xml:space="preserve"> Кабель USB - microUSB, MRM X12, 1.0m, тканевый, чёрный</t>
  </si>
  <si>
    <t xml:space="preserve"> Разветвитель прикуривателя OLESSON WF4008, 4хАЗУ+2хUSB</t>
  </si>
  <si>
    <t xml:space="preserve"> LIVE-POWER LP3826 3G/4G, стационарный</t>
  </si>
  <si>
    <t xml:space="preserve"> Кронштейн LIVE-POWER HT-001, 15"-42", наклонный</t>
  </si>
  <si>
    <t xml:space="preserve"> Кронштейн LIVE-POWER HT-002, 32"-55", наклонный</t>
  </si>
  <si>
    <t>USB-флэш 3.2</t>
  </si>
  <si>
    <t xml:space="preserve"> Блок питания для активной антенны</t>
  </si>
  <si>
    <t xml:space="preserve"> Блок питания для активной антенны, регулируемый</t>
  </si>
  <si>
    <r>
      <t xml:space="preserve"> </t>
    </r>
    <r>
      <rPr>
        <b/>
        <sz val="10"/>
        <rFont val="Arial Cyr"/>
        <charset val="204"/>
      </rPr>
      <t>MRM MR55A</t>
    </r>
    <r>
      <rPr>
        <sz val="10"/>
        <rFont val="Arial Cyr"/>
        <charset val="204"/>
      </rPr>
      <t>, 2400mA, 2xUSB, металл, чёрное</t>
    </r>
  </si>
  <si>
    <r>
      <t xml:space="preserve"> </t>
    </r>
    <r>
      <rPr>
        <b/>
        <sz val="10"/>
        <rFont val="Arial Cyr"/>
        <charset val="204"/>
      </rPr>
      <t>MRM MR59A</t>
    </r>
    <r>
      <rPr>
        <sz val="10"/>
        <rFont val="Arial Cyr"/>
        <charset val="204"/>
      </rPr>
      <t xml:space="preserve">, 2100mA, 1xUSB, металл, </t>
    </r>
    <r>
      <rPr>
        <sz val="10"/>
        <color rgb="FFFF0000"/>
        <rFont val="Arial Cyr"/>
        <charset val="204"/>
      </rPr>
      <t>удлиненное</t>
    </r>
    <r>
      <rPr>
        <sz val="10"/>
        <rFont val="Arial Cyr"/>
        <charset val="204"/>
      </rPr>
      <t>, чёрное</t>
    </r>
  </si>
  <si>
    <t xml:space="preserve"> Nokia 505 Lumia, задняя накладка + плёнка, белый</t>
  </si>
  <si>
    <t xml:space="preserve"> Nokia 808 Lumia, задняя накладка + плёнка, белый</t>
  </si>
  <si>
    <t xml:space="preserve"> OEM (без бренда), 300mA</t>
  </si>
  <si>
    <t xml:space="preserve"> LG D325 L70 Dual, белый (Experts)</t>
  </si>
  <si>
    <t xml:space="preserve"> LG D325 L70 Dual, чёрный (Jekod) </t>
  </si>
  <si>
    <t xml:space="preserve"> LG D380 L80, белый (Flip Case) </t>
  </si>
  <si>
    <t xml:space="preserve"> LG D380 L80, красный (Flip Case) </t>
  </si>
  <si>
    <t xml:space="preserve"> LG D410 L90 Dual, чёрный (Art Case) </t>
  </si>
  <si>
    <t xml:space="preserve"> LG D410 L90 Dual, белый (Art Case) </t>
  </si>
  <si>
    <t xml:space="preserve"> SMARTBUY LI14500, 800mAh, 3.7V, с защитой </t>
  </si>
  <si>
    <t xml:space="preserve"> SUPEREX, 2600mAh, 3.7V, высокотоковый, без защиты</t>
  </si>
  <si>
    <t xml:space="preserve"> LIVE-POWER G70, 3350mAh, 3.7V, без защиты </t>
  </si>
  <si>
    <t xml:space="preserve"> 3RCA - 3RCA ("Тюльпан" - "Тюльпан"), 1.2м</t>
  </si>
  <si>
    <t xml:space="preserve"> Настольная подставка для планшетов AWEI X23</t>
  </si>
  <si>
    <t xml:space="preserve"> NO NAME A01, 10Вт, красно-чёрное</t>
  </si>
  <si>
    <r>
      <t xml:space="preserve"> Пульт универсальный для LCD/LED RM-L1195+8 </t>
    </r>
    <r>
      <rPr>
        <b/>
        <sz val="10"/>
        <color rgb="FFFF0000"/>
        <rFont val="Arial Cyr"/>
        <charset val="204"/>
      </rPr>
      <t>(цена от 5 штук!)</t>
    </r>
  </si>
  <si>
    <r>
      <t xml:space="preserve"> </t>
    </r>
    <r>
      <rPr>
        <b/>
        <sz val="10"/>
        <color rgb="FF00B050"/>
        <rFont val="Arial Cyr"/>
        <charset val="204"/>
      </rPr>
      <t>XIAOMI Redmi 7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</si>
  <si>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7A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</si>
  <si>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11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</si>
  <si>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11T 5G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</si>
  <si>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11 Pro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</si>
  <si>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t xml:space="preserve"> DEFENDER DFS755, 2xUSB, 2.1A, 5.0м, 5 розеток, чёрный</t>
  </si>
  <si>
    <t xml:space="preserve"> GOPOWER ProLab 6, 6V, 1A (заряжает свинцово-кислотные акб.)</t>
  </si>
  <si>
    <t xml:space="preserve"> CR1620 KODAK, в блистере по 1 шт</t>
  </si>
  <si>
    <t xml:space="preserve"> CR1632 KODAK, в блистере по 1 шт</t>
  </si>
  <si>
    <t xml:space="preserve"> G1 (AG1) KODAK (364,LR621,LR60), в блистере по 10 шт</t>
  </si>
  <si>
    <t xml:space="preserve"> LR14 KODAK (в блистере по 2 шт)</t>
  </si>
  <si>
    <t>Аккумулятор Profit</t>
  </si>
  <si>
    <t xml:space="preserve"> Камера заднего вида ET-6388 (7080 solution)</t>
  </si>
  <si>
    <r>
      <t xml:space="preserve"> Переходник </t>
    </r>
    <r>
      <rPr>
        <sz val="9"/>
        <rFont val="Arial Cyr"/>
        <charset val="204"/>
      </rPr>
      <t>SCART "шт" - 3 x RCA "гн"  "вход-выход"</t>
    </r>
  </si>
  <si>
    <t xml:space="preserve"> SMARTBUY SBF-25-B, аккумуляторный, 1Вт, 8LED</t>
  </si>
  <si>
    <t>Чехол для ВСЕГО</t>
  </si>
  <si>
    <r>
      <t xml:space="preserve"> </t>
    </r>
    <r>
      <rPr>
        <sz val="10"/>
        <color indexed="8"/>
        <rFont val="Arial Cyr"/>
        <charset val="204"/>
      </rPr>
      <t xml:space="preserve">Чехол для </t>
    </r>
    <r>
      <rPr>
        <b/>
        <sz val="10"/>
        <color rgb="FF00B050"/>
        <rFont val="Arial Cyr"/>
        <charset val="204"/>
      </rPr>
      <t>ВСЕГО</t>
    </r>
    <r>
      <rPr>
        <sz val="10"/>
        <color indexed="8"/>
        <rFont val="Arial Cyr"/>
        <charset val="204"/>
      </rPr>
      <t xml:space="preserve">, в ассортименте. </t>
    </r>
    <r>
      <rPr>
        <b/>
        <sz val="10"/>
        <color rgb="FFFF0000"/>
        <rFont val="Arial Cyr"/>
        <charset val="204"/>
      </rPr>
      <t>РАСПРОДАЖА!!!</t>
    </r>
  </si>
  <si>
    <t xml:space="preserve"> Huawei Ascend D1, белый (Jekod) </t>
  </si>
  <si>
    <t xml:space="preserve"> Huawei Ascend G6, чёрный (Experts) </t>
  </si>
  <si>
    <t xml:space="preserve"> Huawei Ascend G6, красный (Experts) </t>
  </si>
  <si>
    <t xml:space="preserve"> Huawei Ascend G510, красный </t>
  </si>
  <si>
    <t xml:space="preserve"> RITMIX RT-550, FSK/ DTMF/ AUX/ спикерфон, чёрный</t>
  </si>
  <si>
    <t>A002</t>
  </si>
  <si>
    <t>A003</t>
  </si>
  <si>
    <t>A005</t>
  </si>
  <si>
    <t>A006</t>
  </si>
  <si>
    <t>B302</t>
  </si>
  <si>
    <t xml:space="preserve"> Li-Pol аккумулятор 3.7V, 28*95*130 (2.8x95x130mm), 5000mAh</t>
  </si>
  <si>
    <t>B213</t>
  </si>
  <si>
    <t xml:space="preserve"> Li-Pol аккумулятор 3.7V, 30*45*60 (3.0x45x60mm), 700mAh, ROBITON</t>
  </si>
  <si>
    <t>B217</t>
  </si>
  <si>
    <t>B306</t>
  </si>
  <si>
    <t xml:space="preserve"> Li-Pol аккумулятор 3.7V, 30*50*60 (3.0x50x60mm), 800mAh, ROBITON</t>
  </si>
  <si>
    <t>B305</t>
  </si>
  <si>
    <t xml:space="preserve"> Li-Pol аккумулятор 3.7V, 30*60*90 (3x60x90mm), 3500mAh</t>
  </si>
  <si>
    <t>B309</t>
  </si>
  <si>
    <t xml:space="preserve"> Li-Pol аккумулятор 3.7V, 30*73*95 (3x73x95mm), 4000mAh</t>
  </si>
  <si>
    <t>B310</t>
  </si>
  <si>
    <t>B218</t>
  </si>
  <si>
    <t xml:space="preserve"> Li-Pol аккумулятор 3.7V, 31*42*96 (3.1x42x96mm), 1400mAh</t>
  </si>
  <si>
    <t xml:space="preserve"> Li-Pol аккумулятор 3.7V, 31*85*99 (3.1x85x99mm), 4000mAh</t>
  </si>
  <si>
    <t xml:space="preserve"> MRM GP60B Buldog, 30000mAh, дисплей, PD20W, QC3.0, чёрный</t>
  </si>
  <si>
    <t xml:space="preserve"> Разветвитель прикуривателя OLESSON 1504, 4хАЗУ+2хUSB, 120W</t>
  </si>
  <si>
    <t xml:space="preserve"> Разветвитель прикуривателя OLESSON 1633, 3хАЗУ, 120W, дисплей</t>
  </si>
  <si>
    <t>B294</t>
  </si>
  <si>
    <t>B238</t>
  </si>
  <si>
    <t xml:space="preserve"> Li-Pol аккумулятор 3.7V, 40*20*40 (4x20x40mm), 380mAh</t>
  </si>
  <si>
    <t xml:space="preserve"> Li-Pol аккумулятор 3.7V, 23*26*35 (2.3x26x35mm), 130mAh</t>
  </si>
  <si>
    <t xml:space="preserve"> Li-Pol аккумулятор 3.7V, 11*51*81 (11x51x81mm), 5000mAh</t>
  </si>
  <si>
    <t>B365</t>
  </si>
  <si>
    <t>B342</t>
  </si>
  <si>
    <t xml:space="preserve"> Li-Pol аккумулятор 3.7V, 12*60*90 (12x60x90mm), 8000mAh</t>
  </si>
  <si>
    <t xml:space="preserve"> Li-Pol аккумулятор 3.7V, 12*60*103 (12x60x103mm), 10000mAh</t>
  </si>
  <si>
    <t>B328</t>
  </si>
  <si>
    <t>B338</t>
  </si>
  <si>
    <t xml:space="preserve"> Переходник VGA "гн" - VGA "гн"</t>
  </si>
  <si>
    <t xml:space="preserve"> Переходник "Джек 3,5мм" "шт" - 2 x RCA "гн" </t>
  </si>
  <si>
    <t xml:space="preserve"> Переходник "Джек 6,3мм" "шт" - "Джек 3,5мм" "гн"</t>
  </si>
  <si>
    <t>B311</t>
  </si>
  <si>
    <t>B219</t>
  </si>
  <si>
    <t>B220</t>
  </si>
  <si>
    <t xml:space="preserve"> Li-Pol аккумулятор 3.7V, 32*48*148 (3.2x48x148mm), 4000mAh</t>
  </si>
  <si>
    <t xml:space="preserve"> Li-Pol аккумулятор 3.7V, 32*48*150 (3.2x48x150mm), 4000mAh</t>
  </si>
  <si>
    <t>B312</t>
  </si>
  <si>
    <t>B313</t>
  </si>
  <si>
    <t>B314</t>
  </si>
  <si>
    <t>B316</t>
  </si>
  <si>
    <t>B317</t>
  </si>
  <si>
    <t xml:space="preserve"> Li-Pol аккумулятор 3.7V, 32*50*130 (3.2x50x130mm), 4000mAh</t>
  </si>
  <si>
    <t xml:space="preserve"> Li-Pol аккумулятор 3.7V, 32*55*135 (3.2x55x135mm), 4000mAh</t>
  </si>
  <si>
    <t xml:space="preserve"> Li-Pol аккумулятор 3.7V, 32*65*100 (3.2x65x100mm), 4000mAh</t>
  </si>
  <si>
    <t xml:space="preserve"> Li-Pol аккумулятор 3.7V, 32*70*80 (3.2x65x100mm), 4000mAh</t>
  </si>
  <si>
    <t xml:space="preserve"> Li-Pol аккумулятор 3.7V, 34*55*131 (3.4x55x131mm), 4000mAh</t>
  </si>
  <si>
    <t xml:space="preserve"> Li-Pol аккумулятор 3.7V, 34*58*123 (3.4x58x123mm), 4000mAh</t>
  </si>
  <si>
    <t>B223</t>
  </si>
  <si>
    <t xml:space="preserve"> Li-Pol аккумулятор 3.7V, 35*47*90 (3.5x47x90mm), 3500mAh</t>
  </si>
  <si>
    <t>B224</t>
  </si>
  <si>
    <t>B319</t>
  </si>
  <si>
    <t>B320</t>
  </si>
  <si>
    <t>B321</t>
  </si>
  <si>
    <t>B322</t>
  </si>
  <si>
    <t>B323</t>
  </si>
  <si>
    <t>B324</t>
  </si>
  <si>
    <t>B325</t>
  </si>
  <si>
    <t>B326</t>
  </si>
  <si>
    <t>B327</t>
  </si>
  <si>
    <t>B329</t>
  </si>
  <si>
    <t>B331</t>
  </si>
  <si>
    <t>B332</t>
  </si>
  <si>
    <t xml:space="preserve"> Li-Pol аккумулятор 3.7V, 35*53*123 (3.5x53x123mm), 4000mAh</t>
  </si>
  <si>
    <t xml:space="preserve"> Li-Pol аккумулятор 3.7V, 35*55*102 (3.5x55x102mm), 4000mAh</t>
  </si>
  <si>
    <t xml:space="preserve"> Li-Pol аккумулятор 3.7V, 35*55*131 (3.5x55x131mm), 4000mAh</t>
  </si>
  <si>
    <t xml:space="preserve"> Li-Pol аккумулятор 3.7V, 35*55*135 (3.5x55x135mm), 4000mAh</t>
  </si>
  <si>
    <t xml:space="preserve"> Li-Pol аккумулятор 3.7V, 35*55*142 (3.5x55x142mm), 4500mAh</t>
  </si>
  <si>
    <t xml:space="preserve"> Li-Pol аккумулятор 3.7V, 35*60*80 (3.5x60x80mm), 4000mAh</t>
  </si>
  <si>
    <t xml:space="preserve"> Li-Pol аккумулятор 3.7V, 35*60*110 (3.5x60x110mm), 4000mAh</t>
  </si>
  <si>
    <t xml:space="preserve"> Li-Pol аккумулятор 3.7V, 35*63*77 (3.5x63x77mm), 4000mAh</t>
  </si>
  <si>
    <t xml:space="preserve"> Li-Pol аккумулятор 3.7V, 35*65*95 (3.5x65x95mm), 4000mAh</t>
  </si>
  <si>
    <t xml:space="preserve"> Li-Pol аккумулятор 3.7V, 35*68*103 (3.5x68x103mm), 4000mAh</t>
  </si>
  <si>
    <t xml:space="preserve"> Li-Pol аккумулятор 3.7V, 35*70*80 (3.5x70x80mm), 4000mAh</t>
  </si>
  <si>
    <t>B333</t>
  </si>
  <si>
    <t>B335</t>
  </si>
  <si>
    <t>B336</t>
  </si>
  <si>
    <t>B337</t>
  </si>
  <si>
    <t>B339</t>
  </si>
  <si>
    <t xml:space="preserve"> Li-Pol аккумулятор 3.7V, 35*70*100 (3.5x70x100mm), 4000mAh</t>
  </si>
  <si>
    <t xml:space="preserve"> Li-Pol аккумулятор 3.7V, 35*70*140 (3.5x70x140mm), 4500mAh</t>
  </si>
  <si>
    <t xml:space="preserve"> Li-Pol аккумулятор 3.7V, 35*75*85 (3.5x75x85mm), 4000mAh</t>
  </si>
  <si>
    <t>B340</t>
  </si>
  <si>
    <t xml:space="preserve"> Li-Pol аккумулятор 3.7V, 35*75*90 (3.5x75x90mm), 4000mAh</t>
  </si>
  <si>
    <t>B344</t>
  </si>
  <si>
    <t>B345</t>
  </si>
  <si>
    <t>B346</t>
  </si>
  <si>
    <t>B347</t>
  </si>
  <si>
    <t>B348</t>
  </si>
  <si>
    <t>B349</t>
  </si>
  <si>
    <t>B350</t>
  </si>
  <si>
    <t>B353</t>
  </si>
  <si>
    <t xml:space="preserve"> Li-Pol аккумулятор 3.7V, 35*80*90 (3.5x80x90mm), 4000mAh</t>
  </si>
  <si>
    <t xml:space="preserve"> Li-Pol аккумулятор 3.7V, 35*80*100 (3.5x80x100mm), 4000mAh</t>
  </si>
  <si>
    <t xml:space="preserve"> Li-Pol аккумулятор 3.7V, 35*80*110 (3.5x80x110mm), 4000mAh</t>
  </si>
  <si>
    <t xml:space="preserve"> Li-Pol аккумулятор 3.7V, 35*85*99 (3.5x85x99mm), 4000mAh</t>
  </si>
  <si>
    <t xml:space="preserve"> Li-Pol аккумулятор 3.7V, 35*90*100 (3.5x90x100mm), 4500mAh</t>
  </si>
  <si>
    <t xml:space="preserve"> Li-Pol аккумулятор 3.7V, 35*90*110 (3.5x90x110mm), 4500mAh</t>
  </si>
  <si>
    <t xml:space="preserve"> Li-Pol аккумулятор 3.7V, 35*94*95 (3.5x94x95mm), 4500mAh</t>
  </si>
  <si>
    <t xml:space="preserve"> Li-Pol аккумулятор 3.7V, 36*90*118 (3.6x90x118mm), 4500mAh</t>
  </si>
  <si>
    <t>B354</t>
  </si>
  <si>
    <t xml:space="preserve"> Li-Pol аккумулятор 3.7V, 37*27*75 (3.7x27x75mm), 1500mAh</t>
  </si>
  <si>
    <t xml:space="preserve"> Li-Pol аккумулятор 3.7V, 37*74*103 (3.7x74x103mm), 4000mAh</t>
  </si>
  <si>
    <t>B356</t>
  </si>
  <si>
    <t>B231</t>
  </si>
  <si>
    <t xml:space="preserve"> Li-Pol аккумулятор 3.7V, 38*35*80 (3.8x35x80mm), 2000mAh</t>
  </si>
  <si>
    <t>B357</t>
  </si>
  <si>
    <t>B358</t>
  </si>
  <si>
    <t>B359</t>
  </si>
  <si>
    <t>B360</t>
  </si>
  <si>
    <t>B361</t>
  </si>
  <si>
    <t>B362</t>
  </si>
  <si>
    <t xml:space="preserve"> Li-Pol аккумулятор 3.7V, 39*80*88 (3.9x80x88mm), 4000mAh</t>
  </si>
  <si>
    <t xml:space="preserve"> Li-Pol аккумулятор 3.7V, 38*82*90 (3.8x82x90mm), 4000mAh</t>
  </si>
  <si>
    <t xml:space="preserve"> Li-Pol аккумулятор 3.7V, 38*70*80 (3.8x70x80mm), 4000mAh</t>
  </si>
  <si>
    <t xml:space="preserve"> Li-Pol аккумулятор 3.7V, 38*59*72 (3.8x59x72mm), 3500mAh</t>
  </si>
  <si>
    <t xml:space="preserve"> Li-Pol аккумулятор 3.7V, 38*51*135 (3.8x51x135mm), 4000mAh</t>
  </si>
  <si>
    <t xml:space="preserve"> Li-Pol аккумулятор 3.7V, 38*50*90 (3.8x50x90mm), 3500mAh</t>
  </si>
  <si>
    <t>B116</t>
  </si>
  <si>
    <t>B117</t>
  </si>
  <si>
    <t xml:space="preserve"> Li-Pol аккумулятор 3.7V, 40*17*30 (4x17x30mm), 150mAh, ROBITON</t>
  </si>
  <si>
    <t>B254</t>
  </si>
  <si>
    <t xml:space="preserve"> Li-Pol аккумулятор 3.7V, 40*45*130 (4x45x130mm), 4000mAh</t>
  </si>
  <si>
    <t>B255</t>
  </si>
  <si>
    <t>B270</t>
  </si>
  <si>
    <t xml:space="preserve"> Li-Pol аккумулятор 3.7V, 40*100*100 (4x100x100mm), 6000mAh</t>
  </si>
  <si>
    <t xml:space="preserve"> Li-Pol аккумулятор 3.7V, 40*94*95 (4x94x95mm), 4500mAh</t>
  </si>
  <si>
    <t>B364</t>
  </si>
  <si>
    <t>B368</t>
  </si>
  <si>
    <t>B369</t>
  </si>
  <si>
    <t>B370</t>
  </si>
  <si>
    <t>B371</t>
  </si>
  <si>
    <t>B372</t>
  </si>
  <si>
    <t>B374</t>
  </si>
  <si>
    <t>B375</t>
  </si>
  <si>
    <t xml:space="preserve"> Li-Pol аккумулятор 3.7V, 40*75*90 (4x75x90mm), 4000mAh</t>
  </si>
  <si>
    <t xml:space="preserve"> Li-Pol аккумулятор 3.7V, 40*70*80 (4x70x80mm), 4000mAh</t>
  </si>
  <si>
    <t xml:space="preserve"> Li-Pol аккумулятор 3.7V, 40*65*95 (4x65x95mm), 4000mAh</t>
  </si>
  <si>
    <t>B376</t>
  </si>
  <si>
    <t>B377</t>
  </si>
  <si>
    <t>B258</t>
  </si>
  <si>
    <t xml:space="preserve"> Li-Pol аккумулятор 3.7V, 43*60*63 (4.3x60x63mm), 3500mAh</t>
  </si>
  <si>
    <t>B378</t>
  </si>
  <si>
    <t>B379</t>
  </si>
  <si>
    <t xml:space="preserve"> Li-Pol аккумулятор 3.7V, 44*34*42 (4.4x34x42mm), 600mAh, ROBITON</t>
  </si>
  <si>
    <t xml:space="preserve"> Li-Pol аккумулятор 3.7V, 43*60*65 (4.3x60x65mm), 3500mAh</t>
  </si>
  <si>
    <t xml:space="preserve"> Li-Pol аккумулятор 3.7V, 45*11*24 (4.5x11x24mm), 65mAh, ROBITON</t>
  </si>
  <si>
    <t>B385</t>
  </si>
  <si>
    <t xml:space="preserve"> Термопаста GD100-SY1, шприц, 1 гр.</t>
  </si>
  <si>
    <t xml:space="preserve"> Термопаста GD220-SY1, шприц, 1 гр.</t>
  </si>
  <si>
    <t xml:space="preserve"> Термопаста GD280-SY1, шприц, 1 гр.</t>
  </si>
  <si>
    <t xml:space="preserve"> Термопаста GD450-SY1, шприц, 1 гр.</t>
  </si>
  <si>
    <t xml:space="preserve"> Кабель HDMI - microHDMI, 19M/19M, ver 1.4, 1.5м</t>
  </si>
  <si>
    <t>B272</t>
  </si>
  <si>
    <t xml:space="preserve"> Li-Pol аккумулятор 3.7V, 60*20*30 (6.0x20x30mm), 300mAh</t>
  </si>
  <si>
    <t>B273</t>
  </si>
  <si>
    <t>B276</t>
  </si>
  <si>
    <t>B279</t>
  </si>
  <si>
    <t xml:space="preserve"> Li-Pol аккумулятор 3.7V, 60*30*30 (6.0x30x30mm), 500mAh, ROBITON </t>
  </si>
  <si>
    <t xml:space="preserve"> Li-Pol аккумулятор 3.7V, 60*20*30 (6.0x20x30mm), 300mAh, ROBITON </t>
  </si>
  <si>
    <t>B288</t>
  </si>
  <si>
    <t>B389</t>
  </si>
  <si>
    <t>B390</t>
  </si>
  <si>
    <t>B392</t>
  </si>
  <si>
    <t xml:space="preserve"> Li-Pol аккумулятор 3.7V, 10*34*50 (10x34x50mm), 1800mAh, ROBITON</t>
  </si>
  <si>
    <t xml:space="preserve"> Li-Pol аккумулятор 3.7V, 85*25*26 (8.5x25x26mm), 500mAh, ROBITON </t>
  </si>
  <si>
    <t>CA005</t>
  </si>
  <si>
    <t>CA006</t>
  </si>
  <si>
    <t>CA007</t>
  </si>
  <si>
    <t>CA008</t>
  </si>
  <si>
    <t>CA009</t>
  </si>
  <si>
    <t>CA010</t>
  </si>
  <si>
    <t>CA012</t>
  </si>
  <si>
    <t>CA019</t>
  </si>
  <si>
    <t>CA022</t>
  </si>
  <si>
    <t>CA024</t>
  </si>
  <si>
    <t>CA026</t>
  </si>
  <si>
    <t>CA028</t>
  </si>
  <si>
    <t>CA029</t>
  </si>
  <si>
    <t>CA033</t>
  </si>
  <si>
    <t xml:space="preserve"> По Беларуси от 200 у.е. через Автолайтэкспресс или маршрутки, </t>
  </si>
  <si>
    <t xml:space="preserve"> при согласовании оплаты (вторник, среда, четверг)</t>
  </si>
  <si>
    <t xml:space="preserve"> LIVE-POWER FL-117, 600mAh, налобный</t>
  </si>
  <si>
    <t>CS001</t>
  </si>
  <si>
    <t>CS002</t>
  </si>
  <si>
    <t>CS006</t>
  </si>
  <si>
    <t>CS013</t>
  </si>
  <si>
    <t>CS014</t>
  </si>
  <si>
    <t>CS015</t>
  </si>
  <si>
    <t>CS016</t>
  </si>
  <si>
    <t>CS017</t>
  </si>
  <si>
    <t>CS018</t>
  </si>
  <si>
    <t>CS019</t>
  </si>
  <si>
    <t>CS020</t>
  </si>
  <si>
    <t>CS021</t>
  </si>
  <si>
    <t>CS022</t>
  </si>
  <si>
    <t>CS025</t>
  </si>
  <si>
    <t>CS026</t>
  </si>
  <si>
    <t>CS028</t>
  </si>
  <si>
    <t>CS030</t>
  </si>
  <si>
    <t>CS031</t>
  </si>
  <si>
    <r>
      <t xml:space="preserve"> Samsung Galaxy S10 Plus</t>
    </r>
    <r>
      <rPr>
        <sz val="10"/>
        <color indexed="8"/>
        <rFont val="Arial Cyr"/>
        <charset val="204"/>
      </rPr>
      <t>, серый (открывается вбок)</t>
    </r>
  </si>
  <si>
    <t>CS035</t>
  </si>
  <si>
    <t>CS036</t>
  </si>
  <si>
    <t>CS038</t>
  </si>
  <si>
    <t>Автоинвертор (220V)</t>
  </si>
  <si>
    <t xml:space="preserve"> Вентилятор AWEI F5, настольный, розовый</t>
  </si>
  <si>
    <t xml:space="preserve"> Вентилятор PROFIT, настольный, розовый</t>
  </si>
  <si>
    <t xml:space="preserve"> Вентилятор PROFIT, настольный, белый</t>
  </si>
  <si>
    <t>CH002</t>
  </si>
  <si>
    <t>CH003</t>
  </si>
  <si>
    <t>CH004</t>
  </si>
  <si>
    <t>CH005</t>
  </si>
  <si>
    <t>CH039</t>
  </si>
  <si>
    <t>CH042</t>
  </si>
  <si>
    <t>CH043</t>
  </si>
  <si>
    <t>CH044</t>
  </si>
  <si>
    <t>CH045</t>
  </si>
  <si>
    <t>CH036</t>
  </si>
  <si>
    <t>CH035</t>
  </si>
  <si>
    <t>CH034</t>
  </si>
  <si>
    <t>CH033</t>
  </si>
  <si>
    <t>CH032</t>
  </si>
  <si>
    <t>CH031</t>
  </si>
  <si>
    <t>CH030</t>
  </si>
  <si>
    <t>CH048</t>
  </si>
  <si>
    <t>CX001</t>
  </si>
  <si>
    <t>CX002</t>
  </si>
  <si>
    <t>CX003</t>
  </si>
  <si>
    <t>CX004</t>
  </si>
  <si>
    <t>CX005</t>
  </si>
  <si>
    <t>CX006</t>
  </si>
  <si>
    <t>CA074</t>
  </si>
  <si>
    <r>
      <t xml:space="preserve"> Apple iPhone 7 / 8 / SE</t>
    </r>
    <r>
      <rPr>
        <sz val="10"/>
        <color indexed="8"/>
        <rFont val="Arial Cyr"/>
        <charset val="204"/>
      </rPr>
      <t>, голубая</t>
    </r>
  </si>
  <si>
    <r>
      <t xml:space="preserve"> Samsung Galaxy A03S</t>
    </r>
    <r>
      <rPr>
        <sz val="10"/>
        <color indexed="8"/>
        <rFont val="Arial Cyr"/>
        <charset val="204"/>
      </rPr>
      <t>, прозрачный</t>
    </r>
  </si>
  <si>
    <t>CS042</t>
  </si>
  <si>
    <t>CX008</t>
  </si>
  <si>
    <r>
      <t xml:space="preserve"> Xiaomi Redmi 5x/A1</t>
    </r>
    <r>
      <rPr>
        <sz val="10"/>
        <color indexed="8"/>
        <rFont val="Arial Cyr"/>
        <charset val="204"/>
      </rPr>
      <t>, чёрный</t>
    </r>
  </si>
  <si>
    <t>CX009</t>
  </si>
  <si>
    <t>CX010</t>
  </si>
  <si>
    <t>CX011</t>
  </si>
  <si>
    <t>CX012</t>
  </si>
  <si>
    <t>CX013</t>
  </si>
  <si>
    <t>CX014</t>
  </si>
  <si>
    <t>CX015</t>
  </si>
  <si>
    <t>CX017</t>
  </si>
  <si>
    <t>CX020</t>
  </si>
  <si>
    <t>CX022</t>
  </si>
  <si>
    <t xml:space="preserve"> USB 64GB SMARTBUY V-Cut series, серебро</t>
  </si>
  <si>
    <t>CX024</t>
  </si>
  <si>
    <t>CX025</t>
  </si>
  <si>
    <t>CX026</t>
  </si>
  <si>
    <t>CX028</t>
  </si>
  <si>
    <t>CX036</t>
  </si>
  <si>
    <t>CX037</t>
  </si>
  <si>
    <t>CX038</t>
  </si>
  <si>
    <t>CX039</t>
  </si>
  <si>
    <t>CX040</t>
  </si>
  <si>
    <t>CX041</t>
  </si>
  <si>
    <t>CX042</t>
  </si>
  <si>
    <t>CX043</t>
  </si>
  <si>
    <t>CX044</t>
  </si>
  <si>
    <t>CX045</t>
  </si>
  <si>
    <t>CX046</t>
  </si>
  <si>
    <t>CX047</t>
  </si>
  <si>
    <t>CX048</t>
  </si>
  <si>
    <t>CX049</t>
  </si>
  <si>
    <t>CX053</t>
  </si>
  <si>
    <t>CX054</t>
  </si>
  <si>
    <r>
      <t xml:space="preserve"> Samsung Galaxy A73 (5G)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</si>
  <si>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Samsung Galaxy A33 (5G)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</si>
  <si>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Huawei Honor 50 Pro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</si>
  <si>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Huawei Honor 50 / Nova 9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</si>
  <si>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Huawei Honor 50 Lite / Nova 8i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</si>
  <si>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Apple iPhone XS MAX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</si>
  <si>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Xiaomi Mi 11T / Mi 11T Pro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</si>
  <si>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Xiaomi Mi 11</t>
    </r>
    <r>
      <rPr>
        <sz val="10"/>
        <color indexed="8"/>
        <rFont val="Arial Cyr"/>
        <charset val="204"/>
      </rPr>
      <t>, прозрачный, с закрытой камерой</t>
    </r>
  </si>
  <si>
    <r>
      <t xml:space="preserve"> Xiaomi Mi 12 (5G)</t>
    </r>
    <r>
      <rPr>
        <sz val="10"/>
        <color indexed="8"/>
        <rFont val="Arial Cyr"/>
        <charset val="204"/>
      </rPr>
      <t>, прозрачный, с закрытой камерой</t>
    </r>
  </si>
  <si>
    <t>Смарт-часы</t>
  </si>
  <si>
    <t xml:space="preserve"> MRM A7018, 2DIN, сенсорный дисплей 7"</t>
  </si>
  <si>
    <t xml:space="preserve"> MRM GP40T Freeway, 10000mAh, дисплей, 2 USB, 2.1A, белый</t>
  </si>
  <si>
    <t xml:space="preserve"> Шнур сетевой для электробритв, 1.0м</t>
  </si>
  <si>
    <t xml:space="preserve"> F2 KV07, МИГ-35, 20х24см</t>
  </si>
  <si>
    <t xml:space="preserve"> F2 KV01, Яблоко, 20х24см</t>
  </si>
  <si>
    <t xml:space="preserve"> F2 KV09, Подсолнух, 20х24см</t>
  </si>
  <si>
    <t xml:space="preserve"> F2 KV10, Карусель, 20х24см</t>
  </si>
  <si>
    <t xml:space="preserve"> F2 KV14, Ветрогенератор, 20х24см</t>
  </si>
  <si>
    <t xml:space="preserve"> Набор для пайки REXANT (12-0167): (паяльник 8 Вт, оловоотсос,
 подставка, припой, отвертка, интрумент для монтажа)</t>
  </si>
  <si>
    <t xml:space="preserve"> Набор для выжигания №2 REXANT (12-0937): 
 доски для выжигания 5 шт., формат А5</t>
  </si>
  <si>
    <t xml:space="preserve"> Набор для выжигания №3 REXANT (12-0938): 
 доски для выжигания 5 шт., формат А5</t>
  </si>
  <si>
    <t xml:space="preserve"> Набор для выжигания №1 REXANT (12-0936):
 доски для выжигания 5 шт., формат А5</t>
  </si>
  <si>
    <t>CH050</t>
  </si>
  <si>
    <t>CH051</t>
  </si>
  <si>
    <t>CH052</t>
  </si>
  <si>
    <t>CS048</t>
  </si>
  <si>
    <t>CS050</t>
  </si>
  <si>
    <t>CA084</t>
  </si>
  <si>
    <t>CX058</t>
  </si>
  <si>
    <t>CX060</t>
  </si>
  <si>
    <t>CX061</t>
  </si>
  <si>
    <t>CX066</t>
  </si>
  <si>
    <t xml:space="preserve"> QCY T13, bluetooth 5.1, внутриканальные, чёрные</t>
  </si>
  <si>
    <t xml:space="preserve"> QCY T17, bluetooth 5.1, внутриканальные, белые</t>
  </si>
  <si>
    <t xml:space="preserve"> QCY T1C, bluetooth 5.0, внутриканальные, чёрные</t>
  </si>
  <si>
    <t xml:space="preserve"> QCY T5, bluetooth 5.0, внутриканальные, чёрные</t>
  </si>
  <si>
    <t xml:space="preserve"> LOGITECH B100, USB, чёрная</t>
  </si>
  <si>
    <r>
      <t xml:space="preserve"> OLYMPUS </t>
    </r>
    <r>
      <rPr>
        <sz val="10"/>
        <color indexed="8"/>
        <rFont val="Arial"/>
        <family val="2"/>
        <charset val="204"/>
      </rPr>
      <t>Li-70B, 700mAh</t>
    </r>
  </si>
  <si>
    <t xml:space="preserve"> CANON NB-3L, 800mAh</t>
  </si>
  <si>
    <t xml:space="preserve"> CANON NB-4L, 1000mAh</t>
  </si>
  <si>
    <t xml:space="preserve"> CANON NB-10L, 920mAh</t>
  </si>
  <si>
    <t xml:space="preserve"> CANON NB-11L, 1000mAh</t>
  </si>
  <si>
    <t xml:space="preserve"> CASIO NP-20, 1200mAh</t>
  </si>
  <si>
    <t xml:space="preserve"> CASIO NP-30/Fuji NP-60/ KLIC-5000/Samsung 1137/ Li-20</t>
  </si>
  <si>
    <t xml:space="preserve"> CASIO NP-60</t>
  </si>
  <si>
    <t xml:space="preserve"> CASIO NP-70, 1200mAh</t>
  </si>
  <si>
    <t xml:space="preserve"> CASIO NP-90, 1950mAh</t>
  </si>
  <si>
    <t xml:space="preserve"> CASIO NP-120, 1200mAh</t>
  </si>
  <si>
    <t xml:space="preserve"> FUJI NP-45/Nikon EN-EL10/Olympus Li-42/Kodak KLIC-7006</t>
  </si>
  <si>
    <t xml:space="preserve"> NIKON EN-EL8, 1350mAh</t>
  </si>
  <si>
    <t xml:space="preserve"> NIKON EN-EL10/Fuji NP-45/Olympus Li-42/Kodak KLIC-7006</t>
  </si>
  <si>
    <t xml:space="preserve"> NIKON EN-EL11/Pentax D-LI 78/Olympus Li60B</t>
  </si>
  <si>
    <t xml:space="preserve"> NIKON EN-EL12, 1200mAh</t>
  </si>
  <si>
    <t xml:space="preserve"> NIKON EN-EL21, 1485mAh</t>
  </si>
  <si>
    <t xml:space="preserve"> NIKON EN-EL22, 1500mAh</t>
  </si>
  <si>
    <t xml:space="preserve"> PANASONIC S001/S001E</t>
  </si>
  <si>
    <t xml:space="preserve"> PANASONIC S007/S007E, 1400mAh</t>
  </si>
  <si>
    <r>
      <t xml:space="preserve"> CANON </t>
    </r>
    <r>
      <rPr>
        <sz val="10"/>
        <color indexed="8"/>
        <rFont val="Arial Cyr"/>
        <charset val="204"/>
      </rPr>
      <t>LP-E5, 1080mAh</t>
    </r>
  </si>
  <si>
    <r>
      <t xml:space="preserve"> CASIO NP-20, 1200mAh </t>
    </r>
    <r>
      <rPr>
        <sz val="10"/>
        <color indexed="10"/>
        <rFont val="Arial Cyr"/>
        <charset val="204"/>
      </rPr>
      <t>+ ЗУ с LCD !!!</t>
    </r>
  </si>
  <si>
    <r>
      <t xml:space="preserve"> FUJI NP-50/Kodak </t>
    </r>
    <r>
      <rPr>
        <sz val="10"/>
        <color indexed="8"/>
        <rFont val="Arial Cyr"/>
        <charset val="204"/>
      </rPr>
      <t>KLIC-7004/Pentax D-LI 68</t>
    </r>
  </si>
  <si>
    <r>
      <t xml:space="preserve"> FUJI NP-60/Kodak </t>
    </r>
    <r>
      <rPr>
        <sz val="10"/>
        <color indexed="8"/>
        <rFont val="Arial Cyr"/>
        <charset val="204"/>
      </rPr>
      <t>KLIC-5000/Samsung 1137/Olympus Li-20</t>
    </r>
  </si>
  <si>
    <r>
      <t xml:space="preserve"> KODAK KLIC-5000/Fuji NP-60/</t>
    </r>
    <r>
      <rPr>
        <sz val="10"/>
        <color indexed="8"/>
        <rFont val="Arial Cyr"/>
        <charset val="204"/>
      </rPr>
      <t>Samsung 1137/Olympus Li-20</t>
    </r>
  </si>
  <si>
    <r>
      <t xml:space="preserve"> KODAK </t>
    </r>
    <r>
      <rPr>
        <sz val="10"/>
        <color indexed="8"/>
        <rFont val="Arial Cyr"/>
        <charset val="204"/>
      </rPr>
      <t>KLIC-7002</t>
    </r>
  </si>
  <si>
    <r>
      <t xml:space="preserve"> KODAK </t>
    </r>
    <r>
      <rPr>
        <sz val="10"/>
        <color indexed="8"/>
        <rFont val="Arial Cyr"/>
        <charset val="204"/>
      </rPr>
      <t>KLIC-7004/Fuji NP-50/Pentax D-LI 68</t>
    </r>
  </si>
  <si>
    <r>
      <t xml:space="preserve"> KODAK </t>
    </r>
    <r>
      <rPr>
        <sz val="10"/>
        <color indexed="8"/>
        <rFont val="Arial Cyr"/>
        <charset val="204"/>
      </rPr>
      <t>KLIC-7006/Olympus Li-42/Nikon EN-EL10/Fuji NP-45</t>
    </r>
  </si>
  <si>
    <r>
      <t xml:space="preserve"> OLYMPUS Li-20B/Kodak KLIC-5000/Fuji NP-60/</t>
    </r>
    <r>
      <rPr>
        <sz val="10"/>
        <color indexed="8"/>
        <rFont val="Arial Cyr"/>
        <charset val="204"/>
      </rPr>
      <t>Samsung 1137</t>
    </r>
  </si>
  <si>
    <r>
      <t xml:space="preserve"> OLYMPUS </t>
    </r>
    <r>
      <rPr>
        <sz val="10"/>
        <color indexed="8"/>
        <rFont val="Arial"/>
        <family val="2"/>
        <charset val="204"/>
      </rPr>
      <t>Li-40B/Li42B/KLIC-7006/Nikon EN-EL10/Fuji NP-45</t>
    </r>
  </si>
  <si>
    <r>
      <t xml:space="preserve"> OLYMPUS </t>
    </r>
    <r>
      <rPr>
        <sz val="10"/>
        <color indexed="8"/>
        <rFont val="Arial"/>
        <family val="2"/>
        <charset val="204"/>
      </rPr>
      <t>Li-60B/Nikon EN-EL11/Pentax D-Li 78</t>
    </r>
  </si>
  <si>
    <r>
      <t xml:space="preserve"> OLYMPUS </t>
    </r>
    <r>
      <rPr>
        <sz val="10"/>
        <color indexed="8"/>
        <rFont val="Arial"/>
        <family val="2"/>
        <charset val="204"/>
      </rPr>
      <t>Li-80B, 800mAh</t>
    </r>
  </si>
  <si>
    <r>
      <t xml:space="preserve"> PANASONIC  DMW-BCG10E</t>
    </r>
    <r>
      <rPr>
        <sz val="10"/>
        <color indexed="8"/>
        <rFont val="Arial Cyr"/>
        <charset val="204"/>
      </rPr>
      <t>, 1200 mAh</t>
    </r>
  </si>
  <si>
    <r>
      <t xml:space="preserve"> PANASONIC  </t>
    </r>
    <r>
      <rPr>
        <sz val="10"/>
        <color indexed="8"/>
        <rFont val="Arial Cyr"/>
        <charset val="204"/>
      </rPr>
      <t>DU06/DU07, 1000 mAh</t>
    </r>
  </si>
  <si>
    <r>
      <t xml:space="preserve"> PENTAX D-LI 68/Fuji NP-50/Kodak </t>
    </r>
    <r>
      <rPr>
        <sz val="10"/>
        <color indexed="8"/>
        <rFont val="Arial Cyr"/>
        <charset val="204"/>
      </rPr>
      <t>KLIC-7004</t>
    </r>
  </si>
  <si>
    <r>
      <t xml:space="preserve"> PENTAX </t>
    </r>
    <r>
      <rPr>
        <sz val="10"/>
        <color indexed="8"/>
        <rFont val="Arial Cyr"/>
        <charset val="204"/>
      </rPr>
      <t xml:space="preserve">D-LI 78/Olympus Li60B/Nikon EN-EL11 </t>
    </r>
    <r>
      <rPr>
        <sz val="10"/>
        <rFont val="Arial Cyr"/>
        <charset val="204"/>
      </rPr>
      <t xml:space="preserve">     </t>
    </r>
  </si>
  <si>
    <r>
      <t xml:space="preserve"> SAMSUNG </t>
    </r>
    <r>
      <rPr>
        <sz val="10"/>
        <color indexed="8"/>
        <rFont val="Arial Cyr"/>
        <charset val="204"/>
      </rPr>
      <t>SLB-0837B, 800mAh</t>
    </r>
  </si>
  <si>
    <r>
      <t xml:space="preserve"> SAMSUNG </t>
    </r>
    <r>
      <rPr>
        <sz val="10"/>
        <color indexed="8"/>
        <rFont val="Arial Cyr"/>
        <charset val="204"/>
      </rPr>
      <t>SLB-0937, 900mAh</t>
    </r>
  </si>
  <si>
    <r>
      <t xml:space="preserve"> SAMSUNG </t>
    </r>
    <r>
      <rPr>
        <sz val="10"/>
        <color indexed="8"/>
        <rFont val="Arial Cyr"/>
        <charset val="204"/>
      </rPr>
      <t>SLB-1037/1137/Li20B/KLIC-5000/Fuji NP-60</t>
    </r>
  </si>
  <si>
    <r>
      <t xml:space="preserve"> SAMSUNG </t>
    </r>
    <r>
      <rPr>
        <sz val="10"/>
        <color indexed="8"/>
        <rFont val="Arial Cyr"/>
        <charset val="204"/>
      </rPr>
      <t>SLB-1137C, 1100mAh</t>
    </r>
  </si>
  <si>
    <r>
      <t xml:space="preserve"> SAMSUNG </t>
    </r>
    <r>
      <rPr>
        <sz val="10"/>
        <color indexed="8"/>
        <rFont val="Arial Cyr"/>
        <charset val="204"/>
      </rPr>
      <t>SLB-1437/1437A, 1440mAh</t>
    </r>
  </si>
  <si>
    <r>
      <t xml:space="preserve"> SAMSUNG </t>
    </r>
    <r>
      <rPr>
        <sz val="10"/>
        <color indexed="8"/>
        <rFont val="Arial Cyr"/>
        <charset val="204"/>
      </rPr>
      <t>SLB-07A, 720mAh</t>
    </r>
  </si>
  <si>
    <r>
      <t xml:space="preserve"> SAMSUNG </t>
    </r>
    <r>
      <rPr>
        <sz val="10"/>
        <color indexed="8"/>
        <rFont val="Arial Cyr"/>
        <charset val="204"/>
      </rPr>
      <t>BP70A, 700mAh</t>
    </r>
  </si>
  <si>
    <r>
      <t xml:space="preserve"> SAMSUNG BP88A</t>
    </r>
    <r>
      <rPr>
        <sz val="10"/>
        <color indexed="8"/>
        <rFont val="Arial Cyr"/>
        <charset val="204"/>
      </rPr>
      <t>, 880mAh</t>
    </r>
  </si>
  <si>
    <r>
      <t xml:space="preserve"> SAMSUNG BP90A</t>
    </r>
    <r>
      <rPr>
        <sz val="10"/>
        <color indexed="8"/>
        <rFont val="Arial Cyr"/>
        <charset val="204"/>
      </rPr>
      <t>, 900mAh</t>
    </r>
  </si>
  <si>
    <r>
      <t xml:space="preserve"> SONY NP-</t>
    </r>
    <r>
      <rPr>
        <sz val="10"/>
        <color indexed="8"/>
        <rFont val="Arial Cyr"/>
        <charset val="204"/>
      </rPr>
      <t>FE1, 750mAh</t>
    </r>
  </si>
  <si>
    <r>
      <t xml:space="preserve"> SONY NP-</t>
    </r>
    <r>
      <rPr>
        <sz val="10"/>
        <color indexed="8"/>
        <rFont val="Arial Cyr"/>
        <charset val="204"/>
      </rPr>
      <t>BK1/FK1, 950mAh</t>
    </r>
  </si>
  <si>
    <r>
      <t xml:space="preserve"> SONY NP-BX1</t>
    </r>
    <r>
      <rPr>
        <sz val="10"/>
        <color indexed="8"/>
        <rFont val="Arial Cyr"/>
        <charset val="204"/>
      </rPr>
      <t>, 1240mAh</t>
    </r>
  </si>
  <si>
    <r>
      <t xml:space="preserve"> </t>
    </r>
    <r>
      <rPr>
        <b/>
        <sz val="10"/>
        <rFont val="Arial Cyr"/>
        <charset val="204"/>
      </rPr>
      <t>MRM MR30i</t>
    </r>
    <r>
      <rPr>
        <sz val="10"/>
        <rFont val="Arial Cyr"/>
        <charset val="204"/>
      </rPr>
      <t>, 2 in 1: 1xUSB + Lightning, QC3.0, 3100mA, чёрное</t>
    </r>
  </si>
  <si>
    <t xml:space="preserve"> Кабель Display Port - Display Port 4K, 3.0м</t>
  </si>
  <si>
    <t>Пуско-зарядное устройство</t>
  </si>
  <si>
    <t xml:space="preserve"> MRM TM150, 10000mAh, 12V (с компрессором)</t>
  </si>
  <si>
    <t xml:space="preserve"> SKYTECH UHF-23, 12дБ,  наружная пассивная</t>
  </si>
  <si>
    <t xml:space="preserve"> Huawei Ascend G525, белый (Art Case)</t>
  </si>
  <si>
    <t xml:space="preserve"> Huawei Ascend G525, красный</t>
  </si>
  <si>
    <t xml:space="preserve"> Huawei Ascend G730, красный</t>
  </si>
  <si>
    <t xml:space="preserve"> Huawei Ascend P2, чёрный (Art Case)</t>
  </si>
  <si>
    <t xml:space="preserve"> Huawei Ascend P2, чёрный (Jekod) </t>
  </si>
  <si>
    <t>Лента светодиодная</t>
  </si>
  <si>
    <r>
      <t xml:space="preserve"> </t>
    </r>
    <r>
      <rPr>
        <b/>
        <sz val="10"/>
        <rFont val="Arial Cyr"/>
        <charset val="204"/>
      </rPr>
      <t>HOCO C12Q</t>
    </r>
    <r>
      <rPr>
        <sz val="10"/>
        <rFont val="Arial Cyr"/>
        <charset val="204"/>
      </rPr>
      <t>, 2 in 1: 1xUSB + microUSB, 3000mA, QC3.0, белое</t>
    </r>
  </si>
  <si>
    <r>
      <t xml:space="preserve"> </t>
    </r>
    <r>
      <rPr>
        <b/>
        <sz val="10"/>
        <rFont val="Arial Cyr"/>
        <charset val="204"/>
      </rPr>
      <t>HOCO C12Q</t>
    </r>
    <r>
      <rPr>
        <sz val="10"/>
        <rFont val="Arial Cyr"/>
        <charset val="204"/>
      </rPr>
      <t>, 2 in 1: 1xUSB + microUSB, 3000mA, QC3.0, чёрное</t>
    </r>
  </si>
  <si>
    <t xml:space="preserve">                           andrey.minsk@inbox.ru</t>
  </si>
  <si>
    <t xml:space="preserve">                                             Отправляйте Ваши заказы ЗАРАНЕЕ - тогда процент набора будет максимально высоким. </t>
  </si>
  <si>
    <t xml:space="preserve"> PROFIT BT10MF (USB, microSD, BlueTooth 5.1, громкая связь)</t>
  </si>
  <si>
    <t xml:space="preserve"> Новое поступление!</t>
  </si>
  <si>
    <t xml:space="preserve"> LIVE-POWER LP510, 19V, 4.74A, разъём 5.5x2.5mm + 28 насадок</t>
  </si>
  <si>
    <t xml:space="preserve"> LIVE-POWER LP508, 12-24V, 8 насадок, 150 Вт</t>
  </si>
  <si>
    <r>
      <t xml:space="preserve"> Мультиметр (профессиональный) </t>
    </r>
    <r>
      <rPr>
        <b/>
        <sz val="10"/>
        <rFont val="Arial Cyr"/>
        <charset val="204"/>
      </rPr>
      <t>UNI-T UT39C</t>
    </r>
  </si>
  <si>
    <r>
      <t xml:space="preserve"> Мультиметр (профессиональный) </t>
    </r>
    <r>
      <rPr>
        <b/>
        <sz val="10"/>
        <rFont val="Arial Cyr"/>
        <charset val="204"/>
      </rPr>
      <t>UNI-T UT120A</t>
    </r>
    <r>
      <rPr>
        <sz val="10"/>
        <rFont val="Arial Cyr"/>
        <charset val="204"/>
      </rPr>
      <t>, карманный (авто)</t>
    </r>
  </si>
  <si>
    <r>
      <t xml:space="preserve"> Мультиметр (профессиональный) </t>
    </r>
    <r>
      <rPr>
        <b/>
        <sz val="10"/>
        <rFont val="Arial Cyr"/>
        <charset val="204"/>
      </rPr>
      <t>UNI-T UT120C</t>
    </r>
    <r>
      <rPr>
        <sz val="10"/>
        <rFont val="Arial Cyr"/>
        <charset val="204"/>
      </rPr>
      <t>, карманный (авто)</t>
    </r>
  </si>
  <si>
    <r>
      <t xml:space="preserve"> Мультиметр (профессиональный) </t>
    </r>
    <r>
      <rPr>
        <b/>
        <sz val="10"/>
        <rFont val="Arial Cyr"/>
        <charset val="204"/>
      </rPr>
      <t>UNI-T UT136B</t>
    </r>
  </si>
  <si>
    <r>
      <t xml:space="preserve"> Мультиметр (профессиональный) </t>
    </r>
    <r>
      <rPr>
        <b/>
        <sz val="10"/>
        <rFont val="Arial Cyr"/>
        <charset val="204"/>
      </rPr>
      <t>UNI-T UT603</t>
    </r>
  </si>
  <si>
    <r>
      <t xml:space="preserve"> Мультиметр (тестер) (профессиональный) </t>
    </r>
    <r>
      <rPr>
        <b/>
        <sz val="10"/>
        <rFont val="Arial Cyr"/>
        <charset val="204"/>
      </rPr>
      <t>UNI-T UT15C</t>
    </r>
  </si>
  <si>
    <t xml:space="preserve"> Переходник 5.5x2.1мм (гн) - 2.5x2pin (шт)</t>
  </si>
  <si>
    <t xml:space="preserve"> Переходник 5.5x2.1мм (гн) - 3.5x2pin (шт)</t>
  </si>
  <si>
    <t xml:space="preserve"> Переходник 5.5x2.1мм (гн) - 5.5x1.5 (шт)</t>
  </si>
  <si>
    <t xml:space="preserve"> Переходник 5.5x2.1мм (гн) - 3pin (шт)</t>
  </si>
  <si>
    <t xml:space="preserve"> Переходник 5.5x2.1мм (гн) - 4pin (шт)</t>
  </si>
  <si>
    <t xml:space="preserve"> Переходник 5.5x2.1мм (гн) - 7.9x3pin (шт)</t>
  </si>
  <si>
    <t xml:space="preserve"> Переходник 5.5x2.1мм (гн) - 2.0x0.6мм (шт)</t>
  </si>
  <si>
    <t xml:space="preserve"> Переходник 5.5x2.1мм (гн) - 4.8x1.7мм (шт)</t>
  </si>
  <si>
    <t xml:space="preserve"> Переходник 5.5x2.1мм (гн) - 5.5x2.1x12мм (шт)</t>
  </si>
  <si>
    <t xml:space="preserve"> Переходник 5.5x2.1мм (гн) - 5.5x2.5мм (шт)</t>
  </si>
  <si>
    <t xml:space="preserve"> Переходник 5.5x2.1мм (гн) - 6.0x3.0мм (шт)</t>
  </si>
  <si>
    <t xml:space="preserve"> Переходник 5.5x2.1мм (гн) - 7.4x5.0мм с иглой (шт)</t>
  </si>
  <si>
    <t xml:space="preserve"> Переходник 5.5x2.1мм (гн) - 7.9x5.5мм с иглой (шт)</t>
  </si>
  <si>
    <t>A020</t>
  </si>
  <si>
    <t>A021</t>
  </si>
  <si>
    <t>A022</t>
  </si>
  <si>
    <t>A024</t>
  </si>
  <si>
    <t xml:space="preserve"> PROFIT BT895C (USB, microSD, AUX, BlueTooth 4.2)</t>
  </si>
  <si>
    <t>Ламинатор</t>
  </si>
  <si>
    <t>A025</t>
  </si>
  <si>
    <t>A027</t>
  </si>
  <si>
    <t>A029</t>
  </si>
  <si>
    <t>A030</t>
  </si>
  <si>
    <t>A032</t>
  </si>
  <si>
    <t>A033</t>
  </si>
  <si>
    <t>A034</t>
  </si>
  <si>
    <t>A035</t>
  </si>
  <si>
    <t>A036</t>
  </si>
  <si>
    <t>A038</t>
  </si>
  <si>
    <t>A039</t>
  </si>
  <si>
    <t>A040</t>
  </si>
  <si>
    <t>A042</t>
  </si>
  <si>
    <t>A043</t>
  </si>
  <si>
    <t xml:space="preserve"> 27.5V, 600mA, (разъём 5.5x2.5)</t>
  </si>
  <si>
    <t xml:space="preserve"> 30V, 500mA, (разъём 5.5x2.1)</t>
  </si>
  <si>
    <t xml:space="preserve"> MRM CQ-021 (Lightning)</t>
  </si>
  <si>
    <t xml:space="preserve"> MRM CQ-021 (Type-C)</t>
  </si>
  <si>
    <r>
      <t xml:space="preserve"> </t>
    </r>
    <r>
      <rPr>
        <b/>
        <sz val="10"/>
        <rFont val="Arial Cyr"/>
        <charset val="204"/>
      </rPr>
      <t>MRM GH-DS13</t>
    </r>
    <r>
      <rPr>
        <sz val="10"/>
        <rFont val="Arial Cyr"/>
        <charset val="204"/>
      </rPr>
      <t xml:space="preserve"> (врезное), 4200mA, 2xUSB (квадратное)</t>
    </r>
  </si>
  <si>
    <t xml:space="preserve"> ZA312 DURACELL (для слуховых аппаратов), в блистере по 6 шт</t>
  </si>
  <si>
    <t>Солнечная панель</t>
  </si>
  <si>
    <t xml:space="preserve"> Бумага офисная, A3, IQ Ultra (500л., 80г./м.), класс A</t>
  </si>
  <si>
    <r>
      <t xml:space="preserve"> USB 64GB SMARTBUY Glossy series, </t>
    </r>
    <r>
      <rPr>
        <sz val="10"/>
        <color theme="9" tint="-0.249977111117893"/>
        <rFont val="Arial Cyr"/>
        <charset val="204"/>
      </rPr>
      <t>оранжевый</t>
    </r>
  </si>
  <si>
    <t xml:space="preserve"> MRM AVH-AN770D, 7", Android 9.1, 2DIN, 1Gb+16Gb</t>
  </si>
  <si>
    <t xml:space="preserve"> MRM AVH-AN990D, 9", Android 9.1, 2DIN, 1Gb+16Gb</t>
  </si>
  <si>
    <r>
      <t xml:space="preserve"> Дальномер лазерный SNDWAY SW-T40</t>
    </r>
    <r>
      <rPr>
        <sz val="8"/>
        <rFont val="Arial Cyr"/>
        <charset val="204"/>
      </rPr>
      <t>, дальность 40м, точность 2мм</t>
    </r>
  </si>
  <si>
    <r>
      <t xml:space="preserve"> Дальномер лазерный SNDWAY SW-T60</t>
    </r>
    <r>
      <rPr>
        <sz val="8"/>
        <rFont val="Arial Cyr"/>
        <charset val="204"/>
      </rPr>
      <t>, дальность 60м, точность 2мм</t>
    </r>
  </si>
  <si>
    <t xml:space="preserve"> R6 SMARTBUY (в коробке по 60 шт)</t>
  </si>
  <si>
    <r>
      <t xml:space="preserve"> </t>
    </r>
    <r>
      <rPr>
        <b/>
        <sz val="10"/>
        <color rgb="FFFF0000"/>
        <rFont val="Arial Cyr"/>
        <charset val="204"/>
      </rPr>
      <t>Xiaomi Mi Band 7</t>
    </r>
    <r>
      <rPr>
        <sz val="10"/>
        <color rgb="FFFF0000"/>
        <rFont val="Arial Cyr"/>
        <charset val="204"/>
      </rPr>
      <t>, глянцевая, 9 штук</t>
    </r>
  </si>
  <si>
    <t xml:space="preserve"> Бумага глянцевая, A3, 230г/м2, (20л), KODAK</t>
  </si>
  <si>
    <t>СЗУ USB-C+С</t>
  </si>
  <si>
    <r>
      <t xml:space="preserve"> </t>
    </r>
    <r>
      <rPr>
        <b/>
        <sz val="10"/>
        <rFont val="Arial Cyr"/>
        <charset val="204"/>
      </rPr>
      <t>XIAOMI Redmi Note 9/9T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</si>
  <si>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Note 10 Pro 5G/10 Pro Max/K40/К40 Pro/
 Note 11 5G/Note 11T 5G/Poco X3 GT/Poco X4 Pro (5G)</t>
    </r>
    <r>
      <rPr>
        <sz val="10"/>
        <rFont val="Arial Cyr"/>
        <charset val="204"/>
      </rPr>
      <t>,
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</si>
  <si>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A31/A32 4G/A33/A22 4G/F22 4G/M22/M32 4G</t>
    </r>
    <r>
      <rPr>
        <sz val="10"/>
        <rFont val="Arial Cyr"/>
        <charset val="204"/>
      </rPr>
      <t>,
 3D, чёрное + две салфетки</t>
    </r>
  </si>
  <si>
    <r>
      <t xml:space="preserve"> </t>
    </r>
    <r>
      <rPr>
        <b/>
        <sz val="10"/>
        <rFont val="Arial Cyr"/>
        <charset val="204"/>
      </rPr>
      <t>HUAWEI P20 Lite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</si>
  <si>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HUAWEI Nova 8i/Honor 50 Lite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</si>
  <si>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HUAWEI Nova 9 SE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</si>
  <si>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HUAWEI Honor 30i</t>
    </r>
    <r>
      <rPr>
        <sz val="10"/>
        <rFont val="Arial Cyr"/>
        <charset val="204"/>
      </rPr>
      <t>, 3D, чёрное + две салфетки</t>
    </r>
  </si>
  <si>
    <r>
      <t xml:space="preserve">   </t>
    </r>
    <r>
      <rPr>
        <b/>
        <sz val="10"/>
        <rFont val="Arial Cyr"/>
        <charset val="204"/>
      </rPr>
      <t>REALME</t>
    </r>
    <r>
      <rPr>
        <sz val="10"/>
        <rFont val="Arial Cyr"/>
        <charset val="204"/>
      </rPr>
      <t xml:space="preserve"> (пленки и стёкла)   (для раскрытия списка нажмите на "+" слева)</t>
    </r>
  </si>
  <si>
    <t xml:space="preserve">           Дополнительные скидки:          </t>
  </si>
  <si>
    <r>
      <t xml:space="preserve"> MicroSD 128Gb, NETAC P500</t>
    </r>
    <r>
      <rPr>
        <sz val="8"/>
        <rFont val="Arial Cyr"/>
        <charset val="204"/>
      </rPr>
      <t xml:space="preserve"> (с адаптером), Class 10, (ск. 90Mb/s)</t>
    </r>
  </si>
  <si>
    <t xml:space="preserve"> Клей МОМЕНТ-88, особопрочный, 30гр., в шоу-боксе</t>
  </si>
  <si>
    <t>время работы павильона: с 10:00 до 16:00, воскресенье и понедельник - выходные.</t>
  </si>
  <si>
    <r>
      <t xml:space="preserve"> </t>
    </r>
    <r>
      <rPr>
        <b/>
        <sz val="10"/>
        <color rgb="FF00B050"/>
        <rFont val="Arial Cyr"/>
        <charset val="204"/>
      </rPr>
      <t>Пленка гидрогелевая PROFIT</t>
    </r>
    <r>
      <rPr>
        <sz val="8"/>
        <color rgb="FF00B050"/>
        <rFont val="Arial Cyr"/>
        <charset val="204"/>
      </rPr>
      <t xml:space="preserve">, глянцевая </t>
    </r>
    <r>
      <rPr>
        <b/>
        <sz val="8"/>
        <color rgb="FFFF0000"/>
        <rFont val="Arial Cyr"/>
        <charset val="204"/>
      </rPr>
      <t xml:space="preserve">(цена от 50 штук!) </t>
    </r>
  </si>
  <si>
    <t xml:space="preserve"> 24V, 4000mA, (разъём 5.5x2.5)</t>
  </si>
  <si>
    <t>Портативная акустика</t>
  </si>
  <si>
    <t xml:space="preserve"> НАРОДНЫЙ, 4 гнезда, 20м, без заземл., 1300Вт, на катушке</t>
  </si>
  <si>
    <t xml:space="preserve"> НАРОДНЫЙ, 4 гнезда, 40м, без заземл., 1300Вт, на катушке</t>
  </si>
  <si>
    <t xml:space="preserve"> НАРОДНЫЙ, 4 гнезда, 50м, без заземл., 1300Вт, на катушке</t>
  </si>
  <si>
    <r>
      <t xml:space="preserve"> Набор ударных отвёрток SMARTBUY</t>
    </r>
    <r>
      <rPr>
        <sz val="8"/>
        <rFont val="Arial Cyr"/>
        <charset val="204"/>
      </rPr>
      <t>, 12 предметов</t>
    </r>
  </si>
  <si>
    <t>Рамка</t>
  </si>
  <si>
    <t xml:space="preserve"> Рамка RM10 для двухдиновых магнитол</t>
  </si>
  <si>
    <t xml:space="preserve"> Шнур телефонный витой (трубочный) 4P4C, 4м, чёрный</t>
  </si>
  <si>
    <t xml:space="preserve"> Шнур телефонный витой (трубочный) 4P4C, 4м, белый</t>
  </si>
  <si>
    <t xml:space="preserve"> Шнур телефонный RJ-11 (6P4C), 3м, белый</t>
  </si>
  <si>
    <t xml:space="preserve"> Шнур телефонный RJ-11 (6P4C), 5м, белый</t>
  </si>
  <si>
    <t xml:space="preserve"> Шнур телефонный RJ-11 (6P4C), 7м, белый</t>
  </si>
  <si>
    <t xml:space="preserve"> Шнур телефонный RJ-11 (6P4C), 10м, белый</t>
  </si>
  <si>
    <t xml:space="preserve"> Шнур телефонный RJ-11 (6P4C), 15м, белый</t>
  </si>
  <si>
    <t xml:space="preserve"> Мультиметр цифровой LIVE-POWER DT-830B</t>
  </si>
  <si>
    <t xml:space="preserve"> Мультиметр цифровой LIVE-POWER DT-832</t>
  </si>
  <si>
    <t xml:space="preserve"> Мультиметр цифровой LIVE-POWER DT-838</t>
  </si>
  <si>
    <r>
      <t xml:space="preserve"> 128GB NETAC SA500</t>
    </r>
    <r>
      <rPr>
        <sz val="8"/>
        <rFont val="Arial Cyr"/>
        <charset val="204"/>
      </rPr>
      <t>, SATA-III, R/W - 500/400 MB/s, 2.5", 3D NAND</t>
    </r>
  </si>
  <si>
    <r>
      <t xml:space="preserve"> </t>
    </r>
    <r>
      <rPr>
        <b/>
        <sz val="10"/>
        <rFont val="Arial Cyr"/>
        <charset val="204"/>
      </rPr>
      <t>MRM H5004</t>
    </r>
    <r>
      <rPr>
        <sz val="10"/>
        <rFont val="Arial Cyr"/>
        <charset val="204"/>
      </rPr>
      <t>, 4xUSB, 40W, белое</t>
    </r>
  </si>
  <si>
    <t xml:space="preserve"> Припой SN63PB37, 0.8мм, 10гр.</t>
  </si>
  <si>
    <t xml:space="preserve"> Шнур телефонный RJ-11 (6P4C), 2м, белый</t>
  </si>
  <si>
    <t xml:space="preserve"> Разветвитель прикуривателя OLESSON WF0120, 3хАЗУ+1хUSB</t>
  </si>
  <si>
    <t xml:space="preserve"> Подходит к PS-2</t>
  </si>
  <si>
    <t xml:space="preserve"> 28V, 1000mA, (разъём 5.5x2.1)</t>
  </si>
  <si>
    <r>
      <t xml:space="preserve"> 240GB NETAC SA500</t>
    </r>
    <r>
      <rPr>
        <sz val="8"/>
        <rFont val="Arial Cyr"/>
        <charset val="204"/>
      </rPr>
      <t>, SATA-III, R/W - 520/450 MB/s, 2.5", 3D NAND</t>
    </r>
  </si>
  <si>
    <t xml:space="preserve"> USB 256GB KINGSTON DataTravele Exodia, чёрно-розовый</t>
  </si>
  <si>
    <r>
      <t xml:space="preserve"> ROBITON SmartHobby 8</t>
    </r>
    <r>
      <rPr>
        <sz val="9"/>
        <rFont val="Arial Cyr"/>
        <charset val="204"/>
      </rPr>
      <t xml:space="preserve"> (заряжает аккумуляторные сборки на 2.4-9.6V)</t>
    </r>
  </si>
  <si>
    <t xml:space="preserve">   Пульты HARPER   (для раскрытия списка нажмите на "+" слева)</t>
  </si>
  <si>
    <r>
      <t xml:space="preserve"> </t>
    </r>
    <r>
      <rPr>
        <b/>
        <sz val="10"/>
        <rFont val="Arial Cyr"/>
        <charset val="204"/>
      </rPr>
      <t>APPLE iPhone 14 Max/ 13 Pro Max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</si>
  <si>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APPLE iPhone 14 Pro Max</t>
    </r>
    <r>
      <rPr>
        <sz val="10"/>
        <rFont val="Arial Cyr"/>
        <charset val="204"/>
      </rPr>
      <t>, 3D, чёрное + две салфетки</t>
    </r>
  </si>
  <si>
    <t xml:space="preserve"> SCART - SCART, 5м, GOLD (премиум качество!!!)</t>
  </si>
  <si>
    <t xml:space="preserve"> Набор паяльный ТЕРМОЛЮКС, 25Вт (паяльник, подставка, жало,
 канифоль, припой)</t>
  </si>
  <si>
    <t xml:space="preserve"> Набор паяльный ТЕРМОЛЮКС, 40Вт (паяльник, подставка, жало,
 канифоль, припой)</t>
  </si>
  <si>
    <t xml:space="preserve"> Набор паяльный ТЕРМОЛЮКС, 65Вт (паяльник, подставка, жало,
 канифоль, припой)</t>
  </si>
  <si>
    <t xml:space="preserve"> Набор паяльный ТЕРМОЛЮКС, 80Вт (паяльник, подставка, жало,
 канифоль, припой)</t>
  </si>
  <si>
    <t xml:space="preserve"> Изолента PREMIER 15мм x 25м, красная</t>
  </si>
  <si>
    <t xml:space="preserve"> Кабель USB - microUSB, MRM ХОРОШИЙ, 1.0m, 3.1A, чёрный</t>
  </si>
  <si>
    <t xml:space="preserve"> Кабель USB - microUSB, MRM ХОРОШИЙ, 1.0m, 3.1A, белый</t>
  </si>
  <si>
    <t xml:space="preserve"> HDMI - разветвитель (1x2 port), MRM H137, с доп. питанием</t>
  </si>
  <si>
    <t xml:space="preserve"> VGA - разветвитель (1x2 port), MRM VGA-2002, с доп. питанием</t>
  </si>
  <si>
    <t xml:space="preserve"> USB 256GB NETAC U185, с LED индикатором</t>
  </si>
  <si>
    <t xml:space="preserve"> DIGMA DCI-75, выходная мощность до 75/150 Вт</t>
  </si>
  <si>
    <t xml:space="preserve"> LIVE POWER W2000, выходная мощность до 2000 Вт</t>
  </si>
  <si>
    <t xml:space="preserve"> PROFIT R3001, 30000mAh, 2 USB, 2.1A, чёрный</t>
  </si>
  <si>
    <t xml:space="preserve"> HDMI - коммутатор (свитч) (3 HDMI входа на HDMI выход), с пультом</t>
  </si>
  <si>
    <t xml:space="preserve"> Разветвитель прикуривателя OLESSON 1644, 2хАЗУ, 100W</t>
  </si>
  <si>
    <t xml:space="preserve"> QCY T13, bluetooth 5.1, внутриканальные, белые</t>
  </si>
  <si>
    <r>
      <t xml:space="preserve"> </t>
    </r>
    <r>
      <rPr>
        <b/>
        <sz val="10"/>
        <rFont val="Arial Cyr"/>
        <charset val="204"/>
      </rPr>
      <t>MRM E6656C</t>
    </r>
    <r>
      <rPr>
        <sz val="10"/>
        <rFont val="Arial Cyr"/>
        <charset val="204"/>
      </rPr>
      <t>, 3xUSB, 4800mA, белое (без упаковки)</t>
    </r>
  </si>
  <si>
    <t xml:space="preserve"> Кабель HDMI - DVI-D, M/M, 3м</t>
  </si>
  <si>
    <t xml:space="preserve"> Кабель HDMI - DVI-D, M/M, 5м</t>
  </si>
  <si>
    <t>Студийный микрофон</t>
  </si>
  <si>
    <t xml:space="preserve"> MRM BM-800, со звуковой картой V8 (MF58)</t>
  </si>
  <si>
    <t xml:space="preserve"> VGA - разветвитель (1x4 port), MRM VGA-2004, с доп. питанием</t>
  </si>
  <si>
    <t>Судовая врезная панель</t>
  </si>
  <si>
    <r>
      <t xml:space="preserve"> </t>
    </r>
    <r>
      <rPr>
        <b/>
        <sz val="10"/>
        <rFont val="Arial Cyr"/>
        <charset val="204"/>
      </rPr>
      <t>MRM GH-3UP</t>
    </r>
    <r>
      <rPr>
        <sz val="10"/>
        <rFont val="Arial Cyr"/>
        <charset val="204"/>
      </rPr>
      <t>, 3100mA, 3+2</t>
    </r>
  </si>
  <si>
    <r>
      <t xml:space="preserve"> </t>
    </r>
    <r>
      <rPr>
        <b/>
        <sz val="10"/>
        <rFont val="Arial Cyr"/>
        <charset val="204"/>
      </rPr>
      <t>MRM SKU-5028</t>
    </r>
    <r>
      <rPr>
        <sz val="10"/>
        <rFont val="Arial Cyr"/>
        <charset val="204"/>
      </rPr>
      <t>, 3100mA, 4+2</t>
    </r>
  </si>
  <si>
    <t xml:space="preserve"> Фитнес-браслет XIAOMI Mi Band 4 (копия)</t>
  </si>
  <si>
    <t xml:space="preserve"> Фитнес-браслет XIAOMI Mi Band 5 (копия)</t>
  </si>
  <si>
    <t xml:space="preserve"> Адаптер 3.5 мм jack (3.5 мм jack - Nokia 2.0 мм jack), в блистере</t>
  </si>
  <si>
    <t>Удлинитель-рулетка</t>
  </si>
  <si>
    <t xml:space="preserve"> SMARTBUY SBF-99-B, 5LED. Аккумулятор 4V, 0.8Ah. </t>
  </si>
  <si>
    <t xml:space="preserve"> Смарт-часы T500+, series 7, 44mm</t>
  </si>
  <si>
    <t xml:space="preserve"> Смарт-часы T500+ Pro, series 8, 45mm</t>
  </si>
  <si>
    <t xml:space="preserve"> Смарт-часы T700S, series 7, 45mm</t>
  </si>
  <si>
    <t>Дисплей-приёмник Wi-Fi</t>
  </si>
  <si>
    <r>
      <rPr>
        <b/>
        <sz val="10"/>
        <rFont val="Arial Cyr"/>
        <charset val="204"/>
      </rPr>
      <t xml:space="preserve"> PROFIT ES-D72</t>
    </r>
    <r>
      <rPr>
        <sz val="10"/>
        <rFont val="Arial Cyr"/>
        <charset val="204"/>
      </rPr>
      <t>, 2xPD + QC3.0, 65W, чёрное</t>
    </r>
  </si>
  <si>
    <r>
      <rPr>
        <b/>
        <sz val="10"/>
        <rFont val="Arial Cyr"/>
        <charset val="204"/>
      </rPr>
      <t xml:space="preserve"> PROFIT ES-D71</t>
    </r>
    <r>
      <rPr>
        <sz val="10"/>
        <rFont val="Arial Cyr"/>
        <charset val="204"/>
      </rPr>
      <t>, PD + QC3.0, 33W, белое</t>
    </r>
  </si>
  <si>
    <t xml:space="preserve"> Гарантия СЦ</t>
  </si>
  <si>
    <t>Смартфон</t>
  </si>
  <si>
    <t xml:space="preserve"> MRM A2, внутриканальные, чёрные</t>
  </si>
  <si>
    <t xml:space="preserve"> MRM A4, внутриканальные, чёрные</t>
  </si>
  <si>
    <t xml:space="preserve"> MRM A6, внутриканальные, чёрные</t>
  </si>
  <si>
    <t xml:space="preserve"> MRM A7, внутриканальные, чёрные</t>
  </si>
  <si>
    <t>Кнопка Start-Stop</t>
  </si>
  <si>
    <t xml:space="preserve"> Кнопка Start-Stop с бесключевым доступом ML505C</t>
  </si>
  <si>
    <t xml:space="preserve"> Кабель USB - AUX (Jack 3.5mm), 1м</t>
  </si>
  <si>
    <t>Кабель телевизионный</t>
  </si>
  <si>
    <t xml:space="preserve"> Витая пара GOLD MASTER UTP 4pr B500-CCA, 305м</t>
  </si>
  <si>
    <t xml:space="preserve"> 24V, 8300mA (клеммы для проводов)</t>
  </si>
  <si>
    <t>Автовизитка</t>
  </si>
  <si>
    <t xml:space="preserve"> HX-26 с номером телефона</t>
  </si>
  <si>
    <t>Алкотестер</t>
  </si>
  <si>
    <t xml:space="preserve"> Переходник сетевой "АНГЛИЯ" (стальной контакт)</t>
  </si>
  <si>
    <t>Разъём</t>
  </si>
  <si>
    <t xml:space="preserve"> Кабель USB - USB Type-C, AAA-class, 1.0m, 5A, белый</t>
  </si>
  <si>
    <t xml:space="preserve"> Кабель USB - USB Type-C, AAA-class, 3.0m, 5A, белый</t>
  </si>
  <si>
    <t xml:space="preserve"> Бумага глянцевая, A4, 230г/м2, (25л), INK-MATE</t>
  </si>
  <si>
    <t xml:space="preserve"> Бумага глянцевая, A4, 260г/м2, (50л), INK-MATE</t>
  </si>
  <si>
    <t xml:space="preserve"> Оптический кабель для аудиоаппаратуры (Toslink), 5м </t>
  </si>
  <si>
    <t xml:space="preserve"> Оптический кабель для аудиоаппаратуры (Toslink), 25.0м</t>
  </si>
  <si>
    <t xml:space="preserve"> Оптический кабель для аудиоаппаратуры (Toslink), 30.0м</t>
  </si>
  <si>
    <t xml:space="preserve"> Кабель USB - USB Type-C, MRM 540t, 1.0m, магнитный, 540°</t>
  </si>
  <si>
    <t xml:space="preserve"> Кабель USB - microUSB, MRM 540m, 1.0m, магнитный, 540°</t>
  </si>
  <si>
    <t xml:space="preserve"> Кабель USB - Apple Lightning, MRM 540i, 1.0m, магнитный, 540°</t>
  </si>
  <si>
    <t xml:space="preserve"> Бумага глянцевая, A4, 200г/м2, (25л), LOMOND</t>
  </si>
  <si>
    <t xml:space="preserve">Радиомикрофон </t>
  </si>
  <si>
    <t xml:space="preserve"> RITMIX RWM-100, радиус 15-30м, чёрный</t>
  </si>
  <si>
    <t xml:space="preserve"> RITMIX RVR-400, для AR-приложений, VR-игр и 3D-фильмов</t>
  </si>
  <si>
    <t xml:space="preserve"> VR glasses, для смартфонов от 3.5" до 6"</t>
  </si>
  <si>
    <t xml:space="preserve"> VR glasses, для смартфонов от 3.5" до 6", Bluetooth</t>
  </si>
  <si>
    <t xml:space="preserve"> КОСМОС KOC126LED, аккумулятор 4V/4Ah</t>
  </si>
  <si>
    <r>
      <t xml:space="preserve"> </t>
    </r>
    <r>
      <rPr>
        <b/>
        <sz val="10"/>
        <rFont val="Arial Cyr"/>
        <charset val="204"/>
      </rPr>
      <t>DEFENDER G30</t>
    </r>
    <r>
      <rPr>
        <sz val="10"/>
        <rFont val="Arial Cyr"/>
        <charset val="204"/>
      </rPr>
      <t>, Bluetooth 5.0, 16 Ватт, MP3-плеер, FM-радио</t>
    </r>
  </si>
  <si>
    <r>
      <t xml:space="preserve"> Кабель USB - microUSB, BOROFONE BX51</t>
    </r>
    <r>
      <rPr>
        <sz val="8"/>
        <rFont val="Arial Cyr"/>
        <charset val="204"/>
      </rPr>
      <t>, чёрный</t>
    </r>
    <r>
      <rPr>
        <b/>
        <sz val="8"/>
        <color rgb="FFFF0000"/>
        <rFont val="Arial Cyr"/>
        <charset val="204"/>
      </rPr>
      <t xml:space="preserve"> (цена от 34 штук!)</t>
    </r>
  </si>
  <si>
    <t xml:space="preserve">Микрофон </t>
  </si>
  <si>
    <t xml:space="preserve"> RITMIX RDM-130, шнур 3м, чёрный</t>
  </si>
  <si>
    <t>Кольцевая лампа</t>
  </si>
  <si>
    <r>
      <t xml:space="preserve"> RITMIX RPL-262, 26см</t>
    </r>
    <r>
      <rPr>
        <sz val="9"/>
        <rFont val="Arial Cyr"/>
        <charset val="204"/>
      </rPr>
      <t xml:space="preserve">, с настольным штативом </t>
    </r>
  </si>
  <si>
    <r>
      <t xml:space="preserve"> QCY T13ANC, bluetooth 5.1, </t>
    </r>
    <r>
      <rPr>
        <b/>
        <sz val="10"/>
        <color rgb="FFFF0000"/>
        <rFont val="Arial Cyr"/>
        <charset val="204"/>
      </rPr>
      <t>с шумоподавлением</t>
    </r>
    <r>
      <rPr>
        <sz val="10"/>
        <rFont val="Arial Cyr"/>
        <charset val="204"/>
      </rPr>
      <t>, чёрные</t>
    </r>
  </si>
  <si>
    <t>Разветвитель + АЗУ</t>
  </si>
  <si>
    <t xml:space="preserve"> Мечта дальнобойщика !</t>
  </si>
  <si>
    <r>
      <t xml:space="preserve"> Разветвитель PROFIT</t>
    </r>
    <r>
      <rPr>
        <sz val="8"/>
        <rFont val="Arial Cyr"/>
        <charset val="204"/>
      </rPr>
      <t xml:space="preserve">, 2хАЗУ, USB, QC3.0, PD, 120W, дисплей </t>
    </r>
    <r>
      <rPr>
        <b/>
        <sz val="8"/>
        <color rgb="FFFF0000"/>
        <rFont val="Arial Cyr"/>
        <charset val="204"/>
      </rPr>
      <t>(ЕСТЬ ВСЁ!)</t>
    </r>
  </si>
  <si>
    <t xml:space="preserve"> Мечта мигранта !</t>
  </si>
  <si>
    <r>
      <t xml:space="preserve"> AWEI P171K, 60000mAh, дисплей, 65W </t>
    </r>
    <r>
      <rPr>
        <b/>
        <sz val="10"/>
        <color rgb="FFFF0000"/>
        <rFont val="Arial Cyr"/>
        <charset val="204"/>
      </rPr>
      <t>(скоростной)</t>
    </r>
  </si>
  <si>
    <t xml:space="preserve"> RITMIX RRL-260, 26см</t>
  </si>
  <si>
    <t xml:space="preserve"> RITMIX RRL-360, 36см</t>
  </si>
  <si>
    <t xml:space="preserve"> A23 KODAK, в блистере по 1 шт</t>
  </si>
  <si>
    <t xml:space="preserve"> A27 KODAK, в блистере по 1 шт</t>
  </si>
  <si>
    <t>Колонка-труба</t>
  </si>
  <si>
    <r>
      <t xml:space="preserve"> </t>
    </r>
    <r>
      <rPr>
        <b/>
        <sz val="10"/>
        <rFont val="Arial Cyr"/>
        <charset val="204"/>
      </rPr>
      <t>DIALOG Progressive AP-30</t>
    </r>
    <r>
      <rPr>
        <sz val="10"/>
        <rFont val="Arial Cyr"/>
        <charset val="204"/>
      </rPr>
      <t>, Bluetooth, MP3, LED, 40 Ватт</t>
    </r>
  </si>
  <si>
    <t xml:space="preserve">   Пульты LOWIEW   (для раскрытия списка нажмите на "+" слева)</t>
  </si>
  <si>
    <t>/8000/2188/</t>
  </si>
  <si>
    <t>/08F7/6122A/</t>
  </si>
  <si>
    <t>/3/9148/</t>
  </si>
  <si>
    <t>/49b6/1A/6122/</t>
  </si>
  <si>
    <t>/00dF/1C/6122/</t>
  </si>
  <si>
    <t>/00bF/0d/6122/</t>
  </si>
  <si>
    <t>/08F7/05/6122/</t>
  </si>
  <si>
    <t>/19E6/1b/6122/</t>
  </si>
  <si>
    <t>/C0,E0/0C/3010/</t>
  </si>
  <si>
    <t>/04/C7/*C-6/</t>
  </si>
  <si>
    <t>/00/0C/*C-6/</t>
  </si>
  <si>
    <t>/8000/bd3d/2188/</t>
  </si>
  <si>
    <t>/01/15/6124/</t>
  </si>
  <si>
    <t>/007F/15/6122/</t>
  </si>
  <si>
    <t>/A05F/1C/6122/</t>
  </si>
  <si>
    <t>/40bF/12/6122/</t>
  </si>
  <si>
    <t xml:space="preserve"> Цена окончательная! Без доп скидок!</t>
  </si>
  <si>
    <t>/03/17/JuC/</t>
  </si>
  <si>
    <t>/04Fb/08/6122/</t>
  </si>
  <si>
    <t>/01/16/0773/</t>
  </si>
  <si>
    <t xml:space="preserve"> ЛОГОС-9, 14дБ, сотовая</t>
  </si>
  <si>
    <t>/807F/82/6122/</t>
  </si>
  <si>
    <t>/08F7/0b/6122/</t>
  </si>
  <si>
    <t>/0707/02/9012A/</t>
  </si>
  <si>
    <t xml:space="preserve"> LR20 KODAK MAX (в блистере по 2 шт)</t>
  </si>
  <si>
    <t xml:space="preserve"> Набор изоленты из 4 цветов по 5м, REXANT (ЦЕНА ЗА НАБОР)</t>
  </si>
  <si>
    <t>09-2011</t>
  </si>
  <si>
    <t xml:space="preserve"> Плёнка для ламинирования (глянц.), A4, 100мкм, (25л), FELLOWES</t>
  </si>
  <si>
    <t>цена</t>
  </si>
  <si>
    <t>сумма -2%</t>
  </si>
  <si>
    <t>/007F/0A/6122/</t>
  </si>
  <si>
    <t>???</t>
  </si>
  <si>
    <t>цена со скидкой 2%</t>
  </si>
  <si>
    <t>цена со скидкой 3%</t>
  </si>
  <si>
    <t>цена со скидкой 4%</t>
  </si>
  <si>
    <t>сумма -3%</t>
  </si>
  <si>
    <t>сумма -4%</t>
  </si>
  <si>
    <t>Power Bank с выходом на 220В</t>
  </si>
  <si>
    <t xml:space="preserve"> STORAGE Power Bank, 60000mAh, 5V/12V/220V, QC3.0/PD,
 2xUSB, дисплей + инвертор 150W</t>
  </si>
  <si>
    <t>/03/16/0773/</t>
  </si>
  <si>
    <t>/8F5AAA/F141/7051/</t>
  </si>
  <si>
    <t>/718E/4A/6122/</t>
  </si>
  <si>
    <t>/00bd/01/6122/</t>
  </si>
  <si>
    <t xml:space="preserve"> АЗУ (разъём 2.5x0.7, угловой), 12V, 3500mA, 3.5м</t>
  </si>
  <si>
    <t>/08F7/12/6122/</t>
  </si>
  <si>
    <t>/0E0E/14/9012A/</t>
  </si>
  <si>
    <t>/0E0E/14/9012/</t>
  </si>
  <si>
    <t>/01FE/01/6122/</t>
  </si>
  <si>
    <t>/00EF/11/6122/</t>
  </si>
  <si>
    <t>/4040/14/9012/</t>
  </si>
  <si>
    <t>/011C/12/7461/</t>
  </si>
  <si>
    <t>/04Fb/0C/6122/</t>
  </si>
  <si>
    <t>/0E0E/0b/9012/</t>
  </si>
  <si>
    <t>/b000/8d3d/2188/</t>
  </si>
  <si>
    <t>/9000/Ad3d/2188/</t>
  </si>
  <si>
    <t>/A01C/813d/2188/</t>
  </si>
  <si>
    <t>/718E/4A/6122A/</t>
  </si>
  <si>
    <t>/40bF,40bE,45bA/12/6122/</t>
  </si>
  <si>
    <t>/40bF,44bb,45bA/12/6122/</t>
  </si>
  <si>
    <t>/40bF/0b/6122/</t>
  </si>
  <si>
    <t>/00/7E/C100/</t>
  </si>
  <si>
    <t>/08/1d/C100/</t>
  </si>
  <si>
    <t>/07/1d/C100/</t>
  </si>
  <si>
    <t>/1F,17/1d/3004/</t>
  </si>
  <si>
    <t>/08F7/0A/6122/</t>
  </si>
  <si>
    <t>/02/0E/50560/</t>
  </si>
  <si>
    <t>/00EE/00/6122/</t>
  </si>
  <si>
    <t>/00/0F/50560/</t>
  </si>
  <si>
    <t>/0066/91/7461/</t>
  </si>
  <si>
    <t>/0505/48/9012A/</t>
  </si>
  <si>
    <t>/15EA/0A/6122/</t>
  </si>
  <si>
    <t>/00FF/40/6122/</t>
  </si>
  <si>
    <r>
      <t xml:space="preserve"> </t>
    </r>
    <r>
      <rPr>
        <b/>
        <sz val="10"/>
        <color rgb="FF00B050"/>
        <rFont val="Arial Cyr"/>
        <charset val="204"/>
      </rPr>
      <t>XIAOMI Redmi 10A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</si>
  <si>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t>/0010/00/6122/</t>
  </si>
  <si>
    <t>/02F9/0A/6122/</t>
  </si>
  <si>
    <t xml:space="preserve"> ИТОГО со скидкой 2%</t>
  </si>
  <si>
    <t xml:space="preserve"> плюс 000 (долг)</t>
  </si>
  <si>
    <t xml:space="preserve"> ВСЕГО:</t>
  </si>
  <si>
    <t>/00FF/0C/6122/</t>
  </si>
  <si>
    <t>/01dE/12/6122/</t>
  </si>
  <si>
    <t xml:space="preserve"> USB 4GB SMARTBUY Scout, чёрный</t>
  </si>
  <si>
    <t xml:space="preserve"> USB 8GB SMARTBUY Scout, белый</t>
  </si>
  <si>
    <t xml:space="preserve"> USB 16GB SMARTBUY Scout, белый</t>
  </si>
  <si>
    <t xml:space="preserve"> USB 16GB SMARTBUY Scout, красный</t>
  </si>
  <si>
    <t xml:space="preserve"> USB 16GB SMARTBUY Scout, синий</t>
  </si>
  <si>
    <t xml:space="preserve"> USB 32GB SMARTBUY Scout, белый</t>
  </si>
  <si>
    <t xml:space="preserve"> USB 32GB SMARTBUY Scout, красный</t>
  </si>
  <si>
    <t xml:space="preserve"> USB 32GB SMARTBUY Scout, чёрный</t>
  </si>
  <si>
    <t xml:space="preserve"> USB 64GB SMARTBUY Scout, белый</t>
  </si>
  <si>
    <t xml:space="preserve"> USB 64GB SMARTBUY Scout, красный</t>
  </si>
  <si>
    <t xml:space="preserve"> USB 64GB SMARTBUY Scout, синий</t>
  </si>
  <si>
    <t xml:space="preserve">   Пульты DREAM SKY   (для раскрытия списка нажмите на "+" слева)</t>
  </si>
  <si>
    <t>/1818/0b/9012/</t>
  </si>
  <si>
    <t>/2d2d/30/9012/</t>
  </si>
  <si>
    <t xml:space="preserve"> HDMI - коммутатор (свитч) (3 HDMI входа на HDMI выход)</t>
  </si>
  <si>
    <t>(A4108)</t>
  </si>
  <si>
    <t>/01/15/6124/, /1CSA/15/6124b/, /093A/15/6124b/, /50/15/6124A/</t>
  </si>
  <si>
    <t>/0F/2A/*CA/</t>
  </si>
  <si>
    <t xml:space="preserve"> inPods12 ( с анимацией), сенсорные, внутриканальные, розовые</t>
  </si>
  <si>
    <t xml:space="preserve"> inPods12 ( с анимацией), сенсорные, внутриканальные, синие</t>
  </si>
  <si>
    <t xml:space="preserve"> inPods12 ( с анимацией), сенсорные, внутриканальные, зелёные</t>
  </si>
  <si>
    <t xml:space="preserve"> inPods12 ( с анимацией), сенсорные, внутриканальные, серые</t>
  </si>
  <si>
    <r>
      <t xml:space="preserve"> SD HC 8GB, SMARTBUY, </t>
    </r>
    <r>
      <rPr>
        <sz val="8"/>
        <rFont val="Arial Cyr"/>
        <charset val="204"/>
      </rPr>
      <t>Class 10</t>
    </r>
  </si>
  <si>
    <t xml:space="preserve"> inPods12 ( с анимацией), сенсорные, внутриканальные, желтые</t>
  </si>
  <si>
    <r>
      <t xml:space="preserve"> </t>
    </r>
    <r>
      <rPr>
        <b/>
        <sz val="10"/>
        <rFont val="Arial Cyr"/>
        <charset val="204"/>
      </rPr>
      <t>HOCO Z2</t>
    </r>
    <r>
      <rPr>
        <sz val="10"/>
        <rFont val="Arial Cyr"/>
        <charset val="204"/>
      </rPr>
      <t>, 2 in 1: 2xUSB + microUSB, 1500mA, белое</t>
    </r>
  </si>
  <si>
    <t>/40bF/12/6122/, /40bE/12/6122/, /45bA/12/6122/</t>
  </si>
  <si>
    <t xml:space="preserve"> PROFIT BT25S (2xUSB, microSD, BlueTooth 5.0, QC3.0+PD20W)</t>
  </si>
  <si>
    <t>Кабель для смарт-часов</t>
  </si>
  <si>
    <t xml:space="preserve"> Кабель для смарт-часов, вид 1</t>
  </si>
  <si>
    <r>
      <t xml:space="preserve"> PANASONIC RP-HJE120 E-Y, внутриканальные, </t>
    </r>
    <r>
      <rPr>
        <b/>
        <sz val="10"/>
        <color rgb="FFFFC000"/>
        <rFont val="Arial Cyr"/>
        <charset val="204"/>
      </rPr>
      <t>жёлтые</t>
    </r>
  </si>
  <si>
    <t>(A1539)</t>
  </si>
  <si>
    <t xml:space="preserve"> Разветвитель прикуривателя OLESSON 1672, 2хАЗУ+2хUSB, 120W</t>
  </si>
  <si>
    <t>(B3423)</t>
  </si>
  <si>
    <t>Аудио шнур</t>
  </si>
  <si>
    <t>(A4786)</t>
  </si>
  <si>
    <t>A010 (A4901)</t>
  </si>
  <si>
    <r>
      <t xml:space="preserve"> </t>
    </r>
    <r>
      <rPr>
        <b/>
        <sz val="10"/>
        <rFont val="Arial Cyr"/>
        <charset val="204"/>
      </rPr>
      <t>MRM MR61A</t>
    </r>
    <r>
      <rPr>
        <sz val="10"/>
        <rFont val="Arial Cyr"/>
        <charset val="204"/>
      </rPr>
      <t>, 2400mA, 2xUSB, металл, чёрное</t>
    </r>
  </si>
  <si>
    <t>(B3442)</t>
  </si>
  <si>
    <t xml:space="preserve"> Автомобильный тестер-индикатор DT-250 (6-24V), металл</t>
  </si>
  <si>
    <t>(A711)</t>
  </si>
  <si>
    <t>(A4794)</t>
  </si>
  <si>
    <t>(A4798)</t>
  </si>
  <si>
    <t>(A3407)</t>
  </si>
  <si>
    <t>A047 (A4902)</t>
  </si>
  <si>
    <t xml:space="preserve">   Пульты POLAR   (для раскрытия списка нажмите на "+" слева)</t>
  </si>
  <si>
    <t xml:space="preserve"> CAR INVERTER, выходная мощность до 150 Вт</t>
  </si>
  <si>
    <t>(A2839)</t>
  </si>
  <si>
    <t xml:space="preserve"> Под заказ! Срок исполнения 2 дня!</t>
  </si>
  <si>
    <t xml:space="preserve"> LIVE-POWER 2255, аккумуляторный</t>
  </si>
  <si>
    <t>(A4942)</t>
  </si>
  <si>
    <t>(A4943)</t>
  </si>
  <si>
    <t>(A4945)</t>
  </si>
  <si>
    <t xml:space="preserve"> Задний фонарь для велосипеда, аккумуляторный</t>
  </si>
  <si>
    <t>(B3196)</t>
  </si>
  <si>
    <t>(B3438)</t>
  </si>
  <si>
    <t xml:space="preserve"> BUNSEY BY-43, 20000mAh, 2 USB, Type-C, microUSB, Fast charging</t>
  </si>
  <si>
    <t>(C3252)</t>
  </si>
  <si>
    <r>
      <t xml:space="preserve"> </t>
    </r>
    <r>
      <rPr>
        <b/>
        <sz val="10"/>
        <rFont val="Arial Cyr"/>
        <charset val="204"/>
      </rPr>
      <t>MRM S7</t>
    </r>
    <r>
      <rPr>
        <sz val="10"/>
        <rFont val="Arial Cyr"/>
        <charset val="204"/>
      </rPr>
      <t>, 1xUSB, QC3.0, 5V/2A, белое</t>
    </r>
  </si>
  <si>
    <t>(B2211)</t>
  </si>
  <si>
    <t>/007F/82/6122/</t>
  </si>
  <si>
    <t xml:space="preserve"> SMARTBUY ONE  236374AG (мышь + клавиатура), чёрный</t>
  </si>
  <si>
    <r>
      <t xml:space="preserve"> Клеевые стержни L-200мм D-11мм (</t>
    </r>
    <r>
      <rPr>
        <sz val="10"/>
        <color rgb="FFFF0000"/>
        <rFont val="Arial Cyr"/>
        <charset val="204"/>
      </rPr>
      <t>цветные</t>
    </r>
    <r>
      <rPr>
        <sz val="10"/>
        <rFont val="Arial Cyr"/>
        <charset val="204"/>
      </rPr>
      <t>), SMARTBUY, 10 шт</t>
    </r>
  </si>
  <si>
    <t xml:space="preserve"> LIVE-POWER 7588, аккумуляторный, с сиреной</t>
  </si>
  <si>
    <t>(A3746)</t>
  </si>
  <si>
    <t>(A3517)</t>
  </si>
  <si>
    <t>(B3601)</t>
  </si>
  <si>
    <t>(B2384)</t>
  </si>
  <si>
    <t>(A4418)</t>
  </si>
  <si>
    <t>(A4417)</t>
  </si>
  <si>
    <t xml:space="preserve"> Кабель Display Port - Display Port 4K, 1.5м</t>
  </si>
  <si>
    <t xml:space="preserve"> 18V, 500mA, (разъём 5.5x2.5)</t>
  </si>
  <si>
    <t>(A975)</t>
  </si>
  <si>
    <t>(A4388)</t>
  </si>
  <si>
    <t xml:space="preserve"> Кабель USB - Apple Lightning, AAA-class, 1.0m, 3A, белый</t>
  </si>
  <si>
    <t xml:space="preserve"> Кабель USB - Apple Lightning, AAA-class, 1.5m, 3A, белый</t>
  </si>
  <si>
    <t xml:space="preserve"> Кабель USB - Apple Lightning, AAA-class, 2.0m, 3A, белый</t>
  </si>
  <si>
    <t xml:space="preserve"> Кабель USB - Apple Lightning, AAA-class, 3.0m, 5A, белый</t>
  </si>
  <si>
    <t xml:space="preserve"> Кабель USB - microUSB, AAA-class, 1.0m, 3A, белый</t>
  </si>
  <si>
    <t xml:space="preserve"> Кабель USB - microUSB, AAA-class, 1.5m, 3A, белый</t>
  </si>
  <si>
    <t xml:space="preserve"> Кабель USB - microUSB, AAA-class, 2.0m, 3A, белый</t>
  </si>
  <si>
    <t xml:space="preserve"> Кабель USB - microUSB, AAA-class, 3.0m, 5A, белый</t>
  </si>
  <si>
    <t>(A1419)</t>
  </si>
  <si>
    <t>Аккумулятор 21700</t>
  </si>
  <si>
    <t xml:space="preserve"> Блютуз-гарнитура MRM BTG-01, чёрная</t>
  </si>
  <si>
    <t>(C2837)</t>
  </si>
  <si>
    <t>(A1648)</t>
  </si>
  <si>
    <t>(A1846)</t>
  </si>
  <si>
    <t>(A784)</t>
  </si>
  <si>
    <t xml:space="preserve"> Разветвитель прикуривателя OLESSON 1523, 3хАЗУ+1хUSB, 120W</t>
  </si>
  <si>
    <r>
      <t xml:space="preserve"> </t>
    </r>
    <r>
      <rPr>
        <b/>
        <sz val="10"/>
        <rFont val="Arial Cyr"/>
        <charset val="204"/>
      </rPr>
      <t>MRM KC08</t>
    </r>
    <r>
      <rPr>
        <sz val="10"/>
        <rFont val="Arial Cyr"/>
        <charset val="204"/>
      </rPr>
      <t>, 7000mA, 4xUSB, QC3.0, чёрное</t>
    </r>
  </si>
  <si>
    <t>(B882)</t>
  </si>
  <si>
    <t>(A4016)</t>
  </si>
  <si>
    <t xml:space="preserve"> LIVE-POWER G70 LTP-19, 4000mAh, без защиты </t>
  </si>
  <si>
    <t>(A2430)</t>
  </si>
  <si>
    <t xml:space="preserve"> KISONLI V400, 2.0, чёрный</t>
  </si>
  <si>
    <t>Набор кабелей</t>
  </si>
  <si>
    <t xml:space="preserve"> 5V, 1500mA, (разъём 5.5x2.5)</t>
  </si>
  <si>
    <t xml:space="preserve"> Патч-корд RJ45 (8P8C "шт" - 8P8C "шт"), GOLDMASTER, 25м</t>
  </si>
  <si>
    <r>
      <t xml:space="preserve"> Пульт LG RM-L1162 3D LED TV, маленький</t>
    </r>
    <r>
      <rPr>
        <sz val="10"/>
        <rFont val="Arial Cyr"/>
        <charset val="204"/>
      </rPr>
      <t xml:space="preserve"> </t>
    </r>
    <r>
      <rPr>
        <b/>
        <sz val="10"/>
        <color rgb="FFFF0000"/>
        <rFont val="Arial Cyr"/>
        <charset val="204"/>
      </rPr>
      <t>(цена от 5 штук!)</t>
    </r>
  </si>
  <si>
    <r>
      <t xml:space="preserve"> Пульт SAMSUNG RM-D1078, большой </t>
    </r>
    <r>
      <rPr>
        <b/>
        <sz val="10"/>
        <color rgb="FFFF0000"/>
        <rFont val="Arial Cyr"/>
        <charset val="204"/>
      </rPr>
      <t>(цена от 5 штук!)</t>
    </r>
  </si>
  <si>
    <r>
      <t xml:space="preserve"> Пульт LG RM-L999 LCD TV 3D</t>
    </r>
    <r>
      <rPr>
        <sz val="9"/>
        <rFont val="Arial Cyr"/>
        <charset val="204"/>
      </rPr>
      <t xml:space="preserve">, большой </t>
    </r>
    <r>
      <rPr>
        <b/>
        <sz val="9"/>
        <color rgb="FFFF0000"/>
        <rFont val="Arial Cyr"/>
        <charset val="204"/>
      </rPr>
      <t>(цена от 5 штук!)</t>
    </r>
  </si>
  <si>
    <t>N01</t>
  </si>
  <si>
    <t>N02</t>
  </si>
  <si>
    <t>N04</t>
  </si>
  <si>
    <t>N05</t>
  </si>
  <si>
    <t>N07</t>
  </si>
  <si>
    <t>N08</t>
  </si>
  <si>
    <t>N10</t>
  </si>
  <si>
    <t>N14</t>
  </si>
  <si>
    <t>N15</t>
  </si>
  <si>
    <t>N16</t>
  </si>
  <si>
    <t>N19</t>
  </si>
  <si>
    <t>N20</t>
  </si>
  <si>
    <t>N21</t>
  </si>
  <si>
    <t>N22</t>
  </si>
  <si>
    <t>N23</t>
  </si>
  <si>
    <t>N24</t>
  </si>
  <si>
    <t>N26</t>
  </si>
  <si>
    <t>N27</t>
  </si>
  <si>
    <t>N28</t>
  </si>
  <si>
    <t>N29</t>
  </si>
  <si>
    <t>N33</t>
  </si>
  <si>
    <t>архив</t>
  </si>
  <si>
    <t>N34</t>
  </si>
  <si>
    <t>S01</t>
  </si>
  <si>
    <t>S02</t>
  </si>
  <si>
    <t>S03</t>
  </si>
  <si>
    <t>S04</t>
  </si>
  <si>
    <t>S06</t>
  </si>
  <si>
    <t>S09</t>
  </si>
  <si>
    <t>S11</t>
  </si>
  <si>
    <t>S14</t>
  </si>
  <si>
    <t>S15</t>
  </si>
  <si>
    <t>S16</t>
  </si>
  <si>
    <t>S19</t>
  </si>
  <si>
    <t>S21</t>
  </si>
  <si>
    <t>S23</t>
  </si>
  <si>
    <t>S24</t>
  </si>
  <si>
    <t>S28</t>
  </si>
  <si>
    <t>S30</t>
  </si>
  <si>
    <t>S31</t>
  </si>
  <si>
    <t>S32</t>
  </si>
  <si>
    <t>S33</t>
  </si>
  <si>
    <t>S34</t>
  </si>
  <si>
    <t>S35</t>
  </si>
  <si>
    <t>S36</t>
  </si>
  <si>
    <t>S37</t>
  </si>
  <si>
    <t>S38</t>
  </si>
  <si>
    <t>S39</t>
  </si>
  <si>
    <t>S40</t>
  </si>
  <si>
    <t>S42</t>
  </si>
  <si>
    <t>S44</t>
  </si>
  <si>
    <t>S45</t>
  </si>
  <si>
    <t>S47</t>
  </si>
  <si>
    <t>S48</t>
  </si>
  <si>
    <t>S51</t>
  </si>
  <si>
    <t>S53</t>
  </si>
  <si>
    <t>S54</t>
  </si>
  <si>
    <t>S55</t>
  </si>
  <si>
    <t>S56</t>
  </si>
  <si>
    <t>S57</t>
  </si>
  <si>
    <t>S58</t>
  </si>
  <si>
    <t>S59</t>
  </si>
  <si>
    <t>S60</t>
  </si>
  <si>
    <t>S61</t>
  </si>
  <si>
    <t>S62</t>
  </si>
  <si>
    <t>S64</t>
  </si>
  <si>
    <t>S66</t>
  </si>
  <si>
    <t>S69</t>
  </si>
  <si>
    <t>S70</t>
  </si>
  <si>
    <t>S71</t>
  </si>
  <si>
    <t>S73</t>
  </si>
  <si>
    <t>S74</t>
  </si>
  <si>
    <t xml:space="preserve"> 24V, 800mA, (разъём 5.5x2.5)</t>
  </si>
  <si>
    <t xml:space="preserve"> LIVE-POWER LP507 (сеть+авто), 8 сменных штекеров, 150 Вт</t>
  </si>
  <si>
    <t>(A359)</t>
  </si>
  <si>
    <t>(A1321)</t>
  </si>
  <si>
    <r>
      <t xml:space="preserve"> SKYTECH UHF-23, 12дБ,  наружная </t>
    </r>
    <r>
      <rPr>
        <b/>
        <sz val="10"/>
        <color rgb="FFFF0000"/>
        <rFont val="Arial Cyr"/>
        <charset val="204"/>
      </rPr>
      <t>(цена при заказе от 10 штук!)</t>
    </r>
  </si>
  <si>
    <t xml:space="preserve"> XLR-M to XLR-F, 3.0м (Premium качество)</t>
  </si>
  <si>
    <t xml:space="preserve"> БЕСПЛАТНО!!!</t>
  </si>
  <si>
    <t>X01</t>
  </si>
  <si>
    <t>X02</t>
  </si>
  <si>
    <t>X03</t>
  </si>
  <si>
    <t>X05</t>
  </si>
  <si>
    <t>X06</t>
  </si>
  <si>
    <t>X07</t>
  </si>
  <si>
    <t>X08</t>
  </si>
  <si>
    <t>X09</t>
  </si>
  <si>
    <t>X10</t>
  </si>
  <si>
    <t>X11</t>
  </si>
  <si>
    <t>X12</t>
  </si>
  <si>
    <t>X13</t>
  </si>
  <si>
    <t>X14</t>
  </si>
  <si>
    <t>X15</t>
  </si>
  <si>
    <t>X16</t>
  </si>
  <si>
    <t>X17</t>
  </si>
  <si>
    <t>X18</t>
  </si>
  <si>
    <t>X19</t>
  </si>
  <si>
    <t>X20</t>
  </si>
  <si>
    <t>X21</t>
  </si>
  <si>
    <t>X22</t>
  </si>
  <si>
    <t>X23</t>
  </si>
  <si>
    <t>X24</t>
  </si>
  <si>
    <t>X25</t>
  </si>
  <si>
    <t>X26</t>
  </si>
  <si>
    <t>X27</t>
  </si>
  <si>
    <t>X28</t>
  </si>
  <si>
    <t>X29</t>
  </si>
  <si>
    <t>X30</t>
  </si>
  <si>
    <t>X31</t>
  </si>
  <si>
    <t>X32</t>
  </si>
  <si>
    <t>X34</t>
  </si>
  <si>
    <t>X35</t>
  </si>
  <si>
    <t>X36</t>
  </si>
  <si>
    <t>X37</t>
  </si>
  <si>
    <t>X38</t>
  </si>
  <si>
    <t>X39</t>
  </si>
  <si>
    <t>X40</t>
  </si>
  <si>
    <t>(A2432)</t>
  </si>
  <si>
    <t>(A782)</t>
  </si>
  <si>
    <t>(A1403)</t>
  </si>
  <si>
    <t>(A1322)</t>
  </si>
  <si>
    <t>(A1542)</t>
  </si>
  <si>
    <t>(A2159)</t>
  </si>
  <si>
    <t>(A151)</t>
  </si>
  <si>
    <t>S22</t>
  </si>
  <si>
    <t xml:space="preserve"> 2RCA - Jack 3.5mm ("Тюльпан" - Jack 3.5mm), 1.5м</t>
  </si>
  <si>
    <t xml:space="preserve"> Бумага глянцевая, A4, 180г/м2, (50л), LOMOND Simply</t>
  </si>
  <si>
    <t xml:space="preserve"> Калькулятор научный DELI ED991ES, 10+2-разрядный, 417 функций</t>
  </si>
  <si>
    <r>
      <t xml:space="preserve"> </t>
    </r>
    <r>
      <rPr>
        <b/>
        <sz val="10"/>
        <color rgb="FF00B050"/>
        <rFont val="Arial Cyr"/>
        <charset val="204"/>
      </rPr>
      <t>XIAOMI Redmi Note 12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rFont val="Arial Cyr"/>
        <charset val="204"/>
      </rPr>
      <t>+ две салфетки</t>
    </r>
  </si>
  <si>
    <t>(A150)</t>
  </si>
  <si>
    <t>(A1640)</t>
  </si>
  <si>
    <t>(A416)</t>
  </si>
  <si>
    <t>(A4167)</t>
  </si>
  <si>
    <t>(A5189)</t>
  </si>
  <si>
    <t>(A5190)</t>
  </si>
  <si>
    <t xml:space="preserve"> Держатель для вело-мототехники MRM BM3230</t>
  </si>
  <si>
    <t>(B4991)</t>
  </si>
  <si>
    <t>(B4992)</t>
  </si>
  <si>
    <t xml:space="preserve"> Кабель eSATA - SATA (VHC7668), 0.45м</t>
  </si>
  <si>
    <t xml:space="preserve"> Кабель SATA интерфейсный (VHC7660), 0.45м</t>
  </si>
  <si>
    <t>Разветвитель + инвертор</t>
  </si>
  <si>
    <t>(A4709)</t>
  </si>
  <si>
    <t>Инвертор + разветвитель</t>
  </si>
  <si>
    <t xml:space="preserve"> Держатель для вело-мототехники MRM BM3220 (металлический)</t>
  </si>
  <si>
    <r>
      <t xml:space="preserve"> Пульт ZALA, для IP TV приставки, чёрный</t>
    </r>
    <r>
      <rPr>
        <b/>
        <sz val="10"/>
        <color rgb="FFFF0000"/>
        <rFont val="Arial Cyr"/>
        <charset val="204"/>
      </rPr>
      <t xml:space="preserve"> </t>
    </r>
    <r>
      <rPr>
        <b/>
        <sz val="8"/>
        <color rgb="FFFF0000"/>
        <rFont val="Arial Cyr"/>
        <charset val="204"/>
      </rPr>
      <t>(цена от 20 штук!!!)</t>
    </r>
  </si>
  <si>
    <r>
      <t xml:space="preserve"> Пульт ZALA, для IP TV приставки, белый </t>
    </r>
    <r>
      <rPr>
        <b/>
        <sz val="8"/>
        <color rgb="FFFF0000"/>
        <rFont val="Arial Cyr"/>
        <charset val="204"/>
      </rPr>
      <t>(цена от 20 штук!!!)</t>
    </r>
  </si>
  <si>
    <t xml:space="preserve"> Бумага офисная, A4, SVETOCOPY Eco (500л., 80г./м.), класс C</t>
  </si>
  <si>
    <r>
      <t xml:space="preserve"> Бумага офисная, A4, SVETOCOPY Eco  </t>
    </r>
    <r>
      <rPr>
        <b/>
        <sz val="10"/>
        <color rgb="FFFF0000"/>
        <rFont val="Arial Cyr"/>
        <charset val="204"/>
      </rPr>
      <t>(цена от 5 штук!)</t>
    </r>
  </si>
  <si>
    <t xml:space="preserve"> OLESSON 1661, 2хАЗУ+6хUSB, вых. мощность до 200 Вт, 12-24V</t>
  </si>
  <si>
    <t>(A1420)</t>
  </si>
  <si>
    <r>
      <t xml:space="preserve"> Блок питания для активной антенны </t>
    </r>
    <r>
      <rPr>
        <b/>
        <sz val="10"/>
        <color rgb="FFFF0000"/>
        <rFont val="Arial Cyr"/>
        <charset val="204"/>
      </rPr>
      <t>(цена от 10 шт!)</t>
    </r>
  </si>
  <si>
    <r>
      <t xml:space="preserve"> Блок питания для активной антенны, регулируемый </t>
    </r>
    <r>
      <rPr>
        <b/>
        <sz val="10"/>
        <color rgb="FFFF0000"/>
        <rFont val="Arial Cyr"/>
        <charset val="204"/>
      </rPr>
      <t>(цена от 10 шт!)</t>
    </r>
  </si>
  <si>
    <t>(B2216)</t>
  </si>
  <si>
    <t>(B2218)</t>
  </si>
  <si>
    <t>(B2217)</t>
  </si>
  <si>
    <t>(B640)</t>
  </si>
  <si>
    <r>
      <t xml:space="preserve"> Кабель Type-C - Apple Lightning, 1.0m, белый </t>
    </r>
    <r>
      <rPr>
        <sz val="10"/>
        <color rgb="FFFF0000"/>
        <rFont val="Arial Cyr"/>
        <charset val="204"/>
      </rPr>
      <t>(копия 100%)</t>
    </r>
  </si>
  <si>
    <t>(B3726) (RAR)</t>
  </si>
  <si>
    <t>(A4823) (RAR)</t>
  </si>
  <si>
    <t>(B639)</t>
  </si>
  <si>
    <t>HUA01</t>
  </si>
  <si>
    <t>HUA02</t>
  </si>
  <si>
    <t>HUA03</t>
  </si>
  <si>
    <t>HUA04</t>
  </si>
  <si>
    <t>HUA05</t>
  </si>
  <si>
    <t>HUA06</t>
  </si>
  <si>
    <t>HUA07</t>
  </si>
  <si>
    <t>HUA08</t>
  </si>
  <si>
    <t>HUA09</t>
  </si>
  <si>
    <t>HUA10</t>
  </si>
  <si>
    <t>HUA11</t>
  </si>
  <si>
    <t>HUA12</t>
  </si>
  <si>
    <t>HUA13</t>
  </si>
  <si>
    <t>HUA14</t>
  </si>
  <si>
    <t>HUA15</t>
  </si>
  <si>
    <t>HUA16</t>
  </si>
  <si>
    <t>HUA17</t>
  </si>
  <si>
    <t>HUA18</t>
  </si>
  <si>
    <t>HUA19</t>
  </si>
  <si>
    <t>HUA20</t>
  </si>
  <si>
    <t>HUA21</t>
  </si>
  <si>
    <t>HUA22</t>
  </si>
  <si>
    <t>HUA23</t>
  </si>
  <si>
    <t>HUA24</t>
  </si>
  <si>
    <t>HUA25</t>
  </si>
  <si>
    <t>HUA26</t>
  </si>
  <si>
    <t>HUA27</t>
  </si>
  <si>
    <t>HUA28</t>
  </si>
  <si>
    <t>HUA29</t>
  </si>
  <si>
    <t>HUA30</t>
  </si>
  <si>
    <t>HUA31</t>
  </si>
  <si>
    <t>(A3585)</t>
  </si>
  <si>
    <t xml:space="preserve"> Кабель монитор-SVGA card (15M-15M), 5м, 2 фильтра</t>
  </si>
  <si>
    <t>(A409)</t>
  </si>
  <si>
    <t>(A411)</t>
  </si>
  <si>
    <t>(A3778)</t>
  </si>
  <si>
    <t xml:space="preserve"> NO NAME USB61, 15 in 1</t>
  </si>
  <si>
    <t xml:space="preserve"> Кабель USB - разъём 2.0x0.5</t>
  </si>
  <si>
    <t>(B637)</t>
  </si>
  <si>
    <t xml:space="preserve"> GOLDMASTER 4G Super Micro (с поддержкой SIM-карт)</t>
  </si>
  <si>
    <t xml:space="preserve"> GOLDMASTER 4G ZLT P21, аккумулятор (с поддержкой SIM-карт)</t>
  </si>
  <si>
    <t xml:space="preserve"> SKYTECH UHF-061, 8дБ,  наружная пассивная</t>
  </si>
  <si>
    <r>
      <t xml:space="preserve"> SKYTECH UHF-061, 8дБ,  наружная </t>
    </r>
    <r>
      <rPr>
        <b/>
        <sz val="10"/>
        <color rgb="FFFF0000"/>
        <rFont val="Arial Cyr"/>
        <charset val="204"/>
      </rPr>
      <t>(цена при заказе от 10 штук!)</t>
    </r>
  </si>
  <si>
    <t xml:space="preserve"> USB 4GB SMARTBUY Scout, красный</t>
  </si>
  <si>
    <t xml:space="preserve"> USB 4GB SMARTBUY Scout, синий</t>
  </si>
  <si>
    <t xml:space="preserve"> USB 8GB SMARTBUY Scout, синий</t>
  </si>
  <si>
    <t xml:space="preserve"> USB 8GB SMARTBUY Scout, чёрный</t>
  </si>
  <si>
    <t>(CLN30322)</t>
  </si>
  <si>
    <t>Микрофонная система</t>
  </si>
  <si>
    <t xml:space="preserve"> RITMIX RWM-210, 2 микрофона, 2 канала, беспроводная</t>
  </si>
  <si>
    <t xml:space="preserve"> Смарт-часы LOONA FIT-03, водостойкие</t>
  </si>
  <si>
    <r>
      <t xml:space="preserve"> PROFIT D408, LCD 4.0", Full HD, 30 к/с, G-sensor, </t>
    </r>
    <r>
      <rPr>
        <sz val="10"/>
        <color rgb="FFFF0000"/>
        <rFont val="Arial Cyr"/>
        <charset val="204"/>
      </rPr>
      <t>две камеры</t>
    </r>
  </si>
  <si>
    <t xml:space="preserve"> Пульт SHIVAKI RC-813 </t>
  </si>
  <si>
    <t>(A2492)</t>
  </si>
  <si>
    <t>SBT-GGGC-10</t>
  </si>
  <si>
    <t xml:space="preserve"> 18V, 3000mA, (разъём 5.5x2.5)</t>
  </si>
  <si>
    <t>LP96 (A3685)</t>
  </si>
  <si>
    <t xml:space="preserve"> Кабель Display Port - Display Port 8K, 5.0м</t>
  </si>
  <si>
    <t>(A4422)</t>
  </si>
  <si>
    <t>LP-75 (A1420)</t>
  </si>
  <si>
    <t>/47/02/50462/</t>
  </si>
  <si>
    <t>(A793)</t>
  </si>
  <si>
    <r>
      <t xml:space="preserve"> </t>
    </r>
    <r>
      <rPr>
        <b/>
        <sz val="10"/>
        <color indexed="30"/>
        <rFont val="Arial Cyr"/>
        <charset val="204"/>
      </rPr>
      <t>APPLE</t>
    </r>
    <r>
      <rPr>
        <sz val="10"/>
        <color indexed="30"/>
        <rFont val="Arial Cyr"/>
        <charset val="204"/>
      </rPr>
      <t xml:space="preserve"> USB-C Power Adapter (MHJ83ZM/A), 25W, </t>
    </r>
    <r>
      <rPr>
        <sz val="10"/>
        <color rgb="FFFF0000"/>
        <rFont val="Arial Cyr"/>
        <charset val="204"/>
      </rPr>
      <t>(копия)</t>
    </r>
  </si>
  <si>
    <t>(A3249)</t>
  </si>
  <si>
    <t>(A3402)</t>
  </si>
  <si>
    <t>(A3403)</t>
  </si>
  <si>
    <t>(A3244)</t>
  </si>
  <si>
    <t xml:space="preserve"> Кронштейн LIVE-POWER KT-1442, 14"-42", наклонный</t>
  </si>
  <si>
    <t>(A5056)</t>
  </si>
  <si>
    <t xml:space="preserve"> LIVE-POWER ANT06, 18дБ, комнатная с усилителем</t>
  </si>
  <si>
    <t>(A5057)</t>
  </si>
  <si>
    <t xml:space="preserve"> LIVE-POWER ANT07, 15дБ, комнатная с усилителем</t>
  </si>
  <si>
    <t xml:space="preserve"> Li-Pol аккумулятор 3.7V, 30*30*30 (3x30x30mm), 180mAh, DELTA</t>
  </si>
  <si>
    <t>B110-2</t>
  </si>
  <si>
    <t>B210-2</t>
  </si>
  <si>
    <t xml:space="preserve"> Li-Pol аккумулятор 3.7V, 40*12*25 (4x12x25mm), 90mAh, DELTA</t>
  </si>
  <si>
    <t xml:space="preserve"> Li-Pol аккумулятор 3.7V, 40*70*100 (4x70x100mm), 3000mAh, DELTA</t>
  </si>
  <si>
    <t>B371-2</t>
  </si>
  <si>
    <t xml:space="preserve"> Li-Pol аккумулятор 3.7V, 50*20*20 (5x20x20mm), 150mAh, DELTA</t>
  </si>
  <si>
    <t>B260-2</t>
  </si>
  <si>
    <t xml:space="preserve"> Li-Pol аккумулятор 3.7V, 50*20*30 (5x20x30mm), 250mAh, DELTA</t>
  </si>
  <si>
    <t>B262-2</t>
  </si>
  <si>
    <t xml:space="preserve"> Li-Pol аккумулятор 3.7V, 50*20*35 (5x20x35mm), 300mAh, DELTA</t>
  </si>
  <si>
    <t>B264-2</t>
  </si>
  <si>
    <t xml:space="preserve"> Li-Pol аккумулятор 3.7V, 50*25*40 (5x25x40mm), 450mAh, DELTA</t>
  </si>
  <si>
    <t>B267-2</t>
  </si>
  <si>
    <t>B121-2</t>
  </si>
  <si>
    <t xml:space="preserve"> Li-Pol аккумулятор 3.7V, 55*12*30 (5.5x12x30mm), 150mAh, DELTA</t>
  </si>
  <si>
    <t>/06,07,17,1F/1d,3F/C100,3004/</t>
  </si>
  <si>
    <r>
      <t xml:space="preserve"> </t>
    </r>
    <r>
      <rPr>
        <b/>
        <sz val="10"/>
        <rFont val="Arial Cyr"/>
        <charset val="204"/>
      </rPr>
      <t>HOCO HC8 Pulsating</t>
    </r>
    <r>
      <rPr>
        <sz val="10"/>
        <rFont val="Arial Cyr"/>
        <charset val="204"/>
      </rPr>
      <t>, MP3, Bluetooth, FM, красная</t>
    </r>
  </si>
  <si>
    <t xml:space="preserve"> AUX  (Jack 3.5mm - Jack 3.5mm), 0.3м</t>
  </si>
  <si>
    <r>
      <t xml:space="preserve"> AUX  (Jack 3.5mm - Jack 3.5mm), 1м</t>
    </r>
    <r>
      <rPr>
        <sz val="9"/>
        <rFont val="Arial Cyr"/>
        <charset val="204"/>
      </rPr>
      <t>, в тканевой оплётке</t>
    </r>
  </si>
  <si>
    <r>
      <t xml:space="preserve"> AUX  (Jack 3.5mm 4pin - Jack 3.5mm 4pin), 3м</t>
    </r>
    <r>
      <rPr>
        <sz val="9"/>
        <rFont val="Arial Cyr"/>
        <charset val="204"/>
      </rPr>
      <t>, плоский</t>
    </r>
  </si>
  <si>
    <r>
      <t xml:space="preserve"> AUX  (Jack 3.5mm - Jack 3.5mm), 1м, тканевый, </t>
    </r>
    <r>
      <rPr>
        <sz val="10"/>
        <color rgb="FFFF0000"/>
        <rFont val="Arial Cyr"/>
        <charset val="204"/>
      </rPr>
      <t>р</t>
    </r>
    <r>
      <rPr>
        <sz val="10"/>
        <color rgb="FFFFC000"/>
        <rFont val="Arial Cyr"/>
        <charset val="204"/>
      </rPr>
      <t>а</t>
    </r>
    <r>
      <rPr>
        <sz val="10"/>
        <color rgb="FFFF3399"/>
        <rFont val="Arial Cyr"/>
        <charset val="204"/>
      </rPr>
      <t>д</t>
    </r>
    <r>
      <rPr>
        <sz val="10"/>
        <color rgb="FF00B050"/>
        <rFont val="Arial Cyr"/>
        <charset val="204"/>
      </rPr>
      <t>у</t>
    </r>
    <r>
      <rPr>
        <sz val="10"/>
        <color rgb="FF00B0F0"/>
        <rFont val="Arial Cyr"/>
        <charset val="204"/>
      </rPr>
      <t>ж</t>
    </r>
    <r>
      <rPr>
        <sz val="10"/>
        <color rgb="FF0070C0"/>
        <rFont val="Arial Cyr"/>
        <charset val="204"/>
      </rPr>
      <t>н</t>
    </r>
    <r>
      <rPr>
        <sz val="10"/>
        <color rgb="FF7030A0"/>
        <rFont val="Arial Cyr"/>
        <charset val="204"/>
      </rPr>
      <t>ы</t>
    </r>
    <r>
      <rPr>
        <sz val="10"/>
        <color rgb="FFC00000"/>
        <rFont val="Arial Cyr"/>
        <charset val="204"/>
      </rPr>
      <t>й</t>
    </r>
  </si>
  <si>
    <t xml:space="preserve"> Кабель Type-C - Type-C, BOROFONE BX51, 1.0m, 3.0A, белый</t>
  </si>
  <si>
    <t xml:space="preserve">   Пульты DEXP   (для раскрытия списка нажмите на "+" слева)</t>
  </si>
  <si>
    <t>(A2647)</t>
  </si>
  <si>
    <t xml:space="preserve"> Кабель Display Port - Display Port 8K, 1.5м</t>
  </si>
  <si>
    <t>(A4420)</t>
  </si>
  <si>
    <t xml:space="preserve">   Пульты МТС   (для раскрытия списка нажмите на "+" слева)</t>
  </si>
  <si>
    <t xml:space="preserve"> Кабель Display Port - Display Port 4K, 5.0м</t>
  </si>
  <si>
    <t>(A4419)</t>
  </si>
  <si>
    <r>
      <t xml:space="preserve"> </t>
    </r>
    <r>
      <rPr>
        <b/>
        <sz val="10"/>
        <rFont val="Arial Cyr"/>
        <charset val="204"/>
      </rPr>
      <t>MRM S50m</t>
    </r>
    <r>
      <rPr>
        <sz val="10"/>
        <rFont val="Arial Cyr"/>
        <charset val="204"/>
      </rPr>
      <t>, 2 in 1: 1xUSB + microUSB, QC3.0, 3100mA, 18W, чёрное</t>
    </r>
  </si>
  <si>
    <t>(B4279)</t>
  </si>
  <si>
    <t>(B4280)</t>
  </si>
  <si>
    <t>A049 (A1771)</t>
  </si>
  <si>
    <t xml:space="preserve"> AUX - разветвитель  (Jack 3.5mm (M) - 2 x Jack 3.5mm (F))</t>
  </si>
  <si>
    <t xml:space="preserve"> AWEI T29P, bluetooth-стерео, внутриканальные, чёрные</t>
  </si>
  <si>
    <t>(C3188)</t>
  </si>
  <si>
    <t>(B5049)</t>
  </si>
  <si>
    <r>
      <t xml:space="preserve"> </t>
    </r>
    <r>
      <rPr>
        <b/>
        <sz val="10"/>
        <rFont val="Arial Cyr"/>
        <charset val="204"/>
      </rPr>
      <t>MRM</t>
    </r>
    <r>
      <rPr>
        <sz val="10"/>
        <rFont val="Arial Cyr"/>
        <charset val="204"/>
      </rPr>
      <t>, 2 in 1: 1xUSB + Type-C, QC3.0, 67W, белое</t>
    </r>
  </si>
  <si>
    <t>(B4566)</t>
  </si>
  <si>
    <t>(B4567)</t>
  </si>
  <si>
    <t>Автоинвертор (24V на 12V)</t>
  </si>
  <si>
    <r>
      <t xml:space="preserve"> </t>
    </r>
    <r>
      <rPr>
        <b/>
        <sz val="10"/>
        <rFont val="Arial Cyr"/>
        <charset val="204"/>
      </rPr>
      <t>MRM N77</t>
    </r>
    <r>
      <rPr>
        <sz val="10"/>
        <rFont val="Arial Cyr"/>
        <charset val="204"/>
      </rPr>
      <t>, 1xUSB, QC3.0, 10W, чёрное</t>
    </r>
  </si>
  <si>
    <r>
      <t xml:space="preserve"> </t>
    </r>
    <r>
      <rPr>
        <b/>
        <sz val="10"/>
        <rFont val="Arial Cyr"/>
        <charset val="204"/>
      </rPr>
      <t>MRM N77</t>
    </r>
    <r>
      <rPr>
        <sz val="10"/>
        <rFont val="Arial Cyr"/>
        <charset val="204"/>
      </rPr>
      <t>, 1xUSB, QC3.0, 10W, белое</t>
    </r>
  </si>
  <si>
    <t>(A1045)</t>
  </si>
  <si>
    <t>(A1541)</t>
  </si>
  <si>
    <t>(A1052)</t>
  </si>
  <si>
    <t>(A797)</t>
  </si>
  <si>
    <t>/0707,0066,0909,00ff,0505/02,91,0f/9012A,7461,6122/</t>
  </si>
  <si>
    <t>(A1408)</t>
  </si>
  <si>
    <t>(A4917)</t>
  </si>
  <si>
    <t xml:space="preserve"> MRM GP11M Minimalist, 10000mAh, 2 USB, 2.1A, чёрный</t>
  </si>
  <si>
    <t xml:space="preserve"> MRM GP12M Minimalist, 20000mAh, 2 USB, 2.1A, чёрный</t>
  </si>
  <si>
    <t xml:space="preserve"> MRM GP13M Minimalist, 30000mAh, 2 USB, 2.1A, чёрный</t>
  </si>
  <si>
    <t xml:space="preserve"> MRM GP13M Minimalist, 30000mAh, 2 USB, 2.1A, белый</t>
  </si>
  <si>
    <t xml:space="preserve"> Смарт-часы HOCO Y12 Ultra, 1.96, bluetooth 5.0, IP67, золото</t>
  </si>
  <si>
    <t xml:space="preserve"> Смарт-часы HOCO Y14, 1.32, bluetooth 5.0, IP67, чёрный</t>
  </si>
  <si>
    <t xml:space="preserve"> Смарт-часы HOCO Y13, 1.09, bluetooth 5.0, оранжевый</t>
  </si>
  <si>
    <t xml:space="preserve"> Смарт-часы HOCO Y13, 1.09, bluetooth 5.0, синий</t>
  </si>
  <si>
    <t xml:space="preserve"> Смарт-часы HOCO Y13, 1.09, bluetooth 5.0, чёрный</t>
  </si>
  <si>
    <t xml:space="preserve"> RITMIX RVR-500, для AR-приложений, VR-игр и 3D-фильмов</t>
  </si>
  <si>
    <t xml:space="preserve"> RITMIX RVR-600, для AR-приложений, VR-игр и 3D-фильмов</t>
  </si>
  <si>
    <r>
      <t xml:space="preserve"> </t>
    </r>
    <r>
      <rPr>
        <b/>
        <sz val="10"/>
        <rFont val="Arial Cyr"/>
        <charset val="204"/>
      </rPr>
      <t>DIGMA S-32</t>
    </r>
    <r>
      <rPr>
        <sz val="10"/>
        <rFont val="Arial Cyr"/>
        <charset val="204"/>
      </rPr>
      <t>, MP3, Bluetooth, FM, 6 Вт, со светомузыкой</t>
    </r>
  </si>
  <si>
    <t xml:space="preserve"> HOCO DB31A, 80000mAh, 3xUSB, QC3.0, чёрный</t>
  </si>
  <si>
    <t>Новый год!</t>
  </si>
  <si>
    <t xml:space="preserve"> Гирлянда на батарейках (CR2032), 3 м (30 диодов), мультиколор</t>
  </si>
  <si>
    <t xml:space="preserve"> Гирлянда на батарейках (АА), 5 м (50 диодов), мультиколор</t>
  </si>
  <si>
    <t xml:space="preserve"> Комплект готовый NEON-NIGHT "Подарочный", мультиколор</t>
  </si>
  <si>
    <t>(A4812)</t>
  </si>
  <si>
    <t>под заказ</t>
  </si>
  <si>
    <t>(C3225)</t>
  </si>
  <si>
    <t>Power Bank (Solar Energy)</t>
  </si>
  <si>
    <t xml:space="preserve"> BUNSEY BY-14, 20000mAh, 2 USB, дисплей, фонарик, Solar Energy</t>
  </si>
  <si>
    <t>Спецпредложение</t>
  </si>
  <si>
    <t>Автомобильная электроника</t>
  </si>
  <si>
    <t>(C2667)</t>
  </si>
  <si>
    <t>(C2678)</t>
  </si>
  <si>
    <t>(C2681)</t>
  </si>
  <si>
    <t xml:space="preserve"> MRM A1, внутриканальные, чёрные</t>
  </si>
  <si>
    <t>(C2665)</t>
  </si>
  <si>
    <t xml:space="preserve"> Кабель  USB 2.0 A(F) (гнездо) - A(F) (гнездо), 1.0м</t>
  </si>
  <si>
    <t>(A1531)</t>
  </si>
  <si>
    <t>(A2810)</t>
  </si>
  <si>
    <t xml:space="preserve"> LIVE-POWER LP302-K (мышь + клавиатура), игровой, черный</t>
  </si>
  <si>
    <t>(A4804)</t>
  </si>
  <si>
    <t xml:space="preserve"> LIVE-POWER KV101, влагозащищённая (классический дизайн)</t>
  </si>
  <si>
    <t xml:space="preserve"> PROFIT BT93L (2xUSB, microSD, BlueTooth 5.0, QC3.0, LCD 1.8")</t>
  </si>
  <si>
    <t>Телефоны, рации</t>
  </si>
  <si>
    <t xml:space="preserve"> MOTOROLA C350 (BA200)</t>
  </si>
  <si>
    <t xml:space="preserve"> MOTOROLA L7/L6/K1 (BC-50)</t>
  </si>
  <si>
    <t xml:space="preserve"> MOTOROLA V3 (BR50)</t>
  </si>
  <si>
    <t xml:space="preserve"> MOTOROLA V360/V980/E770 (BT50)</t>
  </si>
  <si>
    <t xml:space="preserve"> NOKIA E61/7710/9500 (BP-5L)</t>
  </si>
  <si>
    <t xml:space="preserve"> SAMSUNG A800 (BST1178SE)</t>
  </si>
  <si>
    <t xml:space="preserve"> SAMSUNG D800 (BST5268BE)</t>
  </si>
  <si>
    <t xml:space="preserve"> SAMSUNG D820/P300 (BST3958SE)</t>
  </si>
  <si>
    <t xml:space="preserve"> SAMSUNG E350 (BST4208SE)</t>
  </si>
  <si>
    <t xml:space="preserve"> SAMSUNG S8300 (AB483640BE)</t>
  </si>
  <si>
    <t xml:space="preserve"> SONYERICSSON K800i/V800 (BST-33)</t>
  </si>
  <si>
    <t xml:space="preserve"> ZTE Roamer (V860) (Li3715T42P3h415266)</t>
  </si>
  <si>
    <r>
      <t xml:space="preserve"> ALCATEL One Touch 2040D </t>
    </r>
    <r>
      <rPr>
        <sz val="9"/>
        <rFont val="Arial Cyr"/>
        <charset val="204"/>
      </rPr>
      <t>(CAB3010010C1)</t>
    </r>
    <r>
      <rPr>
        <sz val="10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850mAh</t>
    </r>
  </si>
  <si>
    <r>
      <t xml:space="preserve"> APPLE iPhone 4 (616-0521), </t>
    </r>
    <r>
      <rPr>
        <sz val="10"/>
        <color indexed="10"/>
        <rFont val="Arial Cyr"/>
        <charset val="204"/>
      </rPr>
      <t>2100mAh</t>
    </r>
  </si>
  <si>
    <r>
      <t xml:space="preserve"> APPLE iPhone 4S (616-0579), </t>
    </r>
    <r>
      <rPr>
        <sz val="10"/>
        <color indexed="10"/>
        <rFont val="Arial Cyr"/>
        <charset val="204"/>
      </rPr>
      <t>2130mAh</t>
    </r>
  </si>
  <si>
    <r>
      <t xml:space="preserve"> APPLE iPhone 5 (616-0610), </t>
    </r>
    <r>
      <rPr>
        <sz val="10"/>
        <color indexed="10"/>
        <rFont val="Arial Cyr"/>
        <charset val="204"/>
      </rPr>
      <t>2140mAh</t>
    </r>
  </si>
  <si>
    <r>
      <t xml:space="preserve"> APPLE iPhone 5S (A69TA006H), </t>
    </r>
    <r>
      <rPr>
        <sz val="10"/>
        <color indexed="10"/>
        <rFont val="Arial Cyr"/>
        <charset val="204"/>
      </rPr>
      <t>1560mAh</t>
    </r>
  </si>
  <si>
    <r>
      <t xml:space="preserve"> APPLE iPhone 6G (616-0807), </t>
    </r>
    <r>
      <rPr>
        <sz val="10"/>
        <color indexed="10"/>
        <rFont val="Arial Cyr"/>
        <charset val="204"/>
      </rPr>
      <t>1810mAh</t>
    </r>
  </si>
  <si>
    <r>
      <t xml:space="preserve"> APPLE iPhone 6S (616-00036), </t>
    </r>
    <r>
      <rPr>
        <sz val="10"/>
        <color indexed="10"/>
        <rFont val="Arial Cyr"/>
        <charset val="204"/>
      </rPr>
      <t>2115mAh</t>
    </r>
  </si>
  <si>
    <r>
      <t xml:space="preserve"> APPLE iPhone 6 Plus (616-0770), </t>
    </r>
    <r>
      <rPr>
        <sz val="10"/>
        <color indexed="10"/>
        <rFont val="Arial Cyr"/>
        <charset val="204"/>
      </rPr>
      <t>3115mAh</t>
    </r>
  </si>
  <si>
    <r>
      <t xml:space="preserve"> APPLE iPhone 7G (616-00258), </t>
    </r>
    <r>
      <rPr>
        <sz val="10"/>
        <color indexed="10"/>
        <rFont val="Arial Cyr"/>
        <charset val="204"/>
      </rPr>
      <t>1960mAh</t>
    </r>
  </si>
  <si>
    <r>
      <t xml:space="preserve"> APPLE iPhone 8G (616-00357), </t>
    </r>
    <r>
      <rPr>
        <sz val="10"/>
        <color indexed="10"/>
        <rFont val="Arial Cyr"/>
        <charset val="204"/>
      </rPr>
      <t>1821mAh</t>
    </r>
  </si>
  <si>
    <r>
      <t xml:space="preserve"> APPLE iPhone X (616-00351), </t>
    </r>
    <r>
      <rPr>
        <sz val="10"/>
        <color indexed="10"/>
        <rFont val="Arial Cyr"/>
        <charset val="204"/>
      </rPr>
      <t>2716mAh</t>
    </r>
  </si>
  <si>
    <r>
      <t xml:space="preserve"> ASUS A400CG </t>
    </r>
    <r>
      <rPr>
        <sz val="9"/>
        <rFont val="Arial Cyr"/>
        <charset val="204"/>
      </rPr>
      <t>(C11P1404)</t>
    </r>
    <r>
      <rPr>
        <sz val="10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>1600mAh</t>
    </r>
  </si>
  <si>
    <r>
      <t xml:space="preserve"> EXPLAY A400 (A400), </t>
    </r>
    <r>
      <rPr>
        <sz val="10"/>
        <color indexed="10"/>
        <rFont val="Arial Cyr"/>
        <charset val="204"/>
      </rPr>
      <t>2000mAh</t>
    </r>
  </si>
  <si>
    <r>
      <t xml:space="preserve"> EXPLAY Easy/Onyx/Bit (EASY), </t>
    </r>
    <r>
      <rPr>
        <sz val="10"/>
        <color indexed="10"/>
        <rFont val="Arial Cyr"/>
        <charset val="204"/>
      </rPr>
      <t>1300mAh</t>
    </r>
  </si>
  <si>
    <r>
      <t xml:space="preserve"> EXPLAY Five/X5 (FIVE), </t>
    </r>
    <r>
      <rPr>
        <sz val="10"/>
        <color indexed="10"/>
        <rFont val="Arial Cyr"/>
        <charset val="204"/>
      </rPr>
      <t>2000mAh</t>
    </r>
  </si>
  <si>
    <r>
      <t xml:space="preserve"> EXPLAY Golf (GOLF), </t>
    </r>
    <r>
      <rPr>
        <sz val="10"/>
        <color indexed="10"/>
        <rFont val="Arial Cyr"/>
        <charset val="204"/>
      </rPr>
      <t>1600mAh</t>
    </r>
  </si>
  <si>
    <r>
      <t xml:space="preserve"> EXPLAY Polo (POLO), </t>
    </r>
    <r>
      <rPr>
        <sz val="10"/>
        <color indexed="10"/>
        <rFont val="Arial Cyr"/>
        <charset val="204"/>
      </rPr>
      <t>2000mAh</t>
    </r>
  </si>
  <si>
    <r>
      <t xml:space="preserve"> FLY FS405 Stratus 4 (BL9202), </t>
    </r>
    <r>
      <rPr>
        <sz val="10"/>
        <color indexed="10"/>
        <rFont val="Arial Cyr"/>
        <charset val="204"/>
      </rPr>
      <t>1250mAh</t>
    </r>
  </si>
  <si>
    <r>
      <t xml:space="preserve"> FLY IQ239/ Era Nano 2 (BL6408), </t>
    </r>
    <r>
      <rPr>
        <sz val="10"/>
        <color indexed="10"/>
        <rFont val="Arial Cyr"/>
        <charset val="204"/>
      </rPr>
      <t>1100mAh</t>
    </r>
  </si>
  <si>
    <r>
      <t xml:space="preserve"> FLY IQ4410/ Quad Phoenix (BL4027), </t>
    </r>
    <r>
      <rPr>
        <sz val="10"/>
        <color indexed="10"/>
        <rFont val="Arial Cyr"/>
        <charset val="204"/>
      </rPr>
      <t>1800mAh</t>
    </r>
  </si>
  <si>
    <r>
      <t xml:space="preserve"> FLY IQ442/ Quad Miracle 2 (BL5203), </t>
    </r>
    <r>
      <rPr>
        <sz val="10"/>
        <color indexed="10"/>
        <rFont val="Arial Cyr"/>
        <charset val="204"/>
      </rPr>
      <t>1500mAh</t>
    </r>
  </si>
  <si>
    <r>
      <t xml:space="preserve"> FLY IQ451/ Vista (BL4257), </t>
    </r>
    <r>
      <rPr>
        <sz val="10"/>
        <color indexed="10"/>
        <rFont val="Arial Cyr"/>
        <charset val="204"/>
      </rPr>
      <t>2000mAh</t>
    </r>
  </si>
  <si>
    <r>
      <t xml:space="preserve"> FLY IQ4405 Evo Chic 1 / Gigabyte GSmart Rey R3 (BL7203), </t>
    </r>
    <r>
      <rPr>
        <sz val="10"/>
        <color indexed="10"/>
        <rFont val="Arial Cyr"/>
        <charset val="204"/>
      </rPr>
      <t>2000mAh</t>
    </r>
  </si>
  <si>
    <r>
      <t xml:space="preserve"> FLY IQ4514 Evo Tech 4 (BL3819), </t>
    </r>
    <r>
      <rPr>
        <sz val="10"/>
        <color indexed="10"/>
        <rFont val="Arial Cyr"/>
        <charset val="204"/>
      </rPr>
      <t>2000mAh</t>
    </r>
  </si>
  <si>
    <r>
      <t xml:space="preserve"> HTC A510e Wildfire S/T9292 HD7 (BD29100), </t>
    </r>
    <r>
      <rPr>
        <sz val="10"/>
        <color indexed="10"/>
        <rFont val="Arial Cyr"/>
        <charset val="204"/>
      </rPr>
      <t>1600mAh</t>
    </r>
  </si>
  <si>
    <r>
      <t xml:space="preserve"> HTC A6161 Magic (SAPP160), </t>
    </r>
    <r>
      <rPr>
        <sz val="10"/>
        <color indexed="10"/>
        <rFont val="Arial Cyr"/>
        <charset val="204"/>
      </rPr>
      <t>1650mAh</t>
    </r>
  </si>
  <si>
    <r>
      <t xml:space="preserve"> HTC A6262 Hero (TWIN160), </t>
    </r>
    <r>
      <rPr>
        <sz val="10"/>
        <color indexed="10"/>
        <rFont val="Arial Cyr"/>
        <charset val="204"/>
      </rPr>
      <t>1900mAh</t>
    </r>
  </si>
  <si>
    <r>
      <t xml:space="preserve"> HTC A6363 Legend/Wildfire (BB00100), </t>
    </r>
    <r>
      <rPr>
        <sz val="10"/>
        <color indexed="10"/>
        <rFont val="Arial Cyr"/>
        <charset val="204"/>
      </rPr>
      <t>1700mAh</t>
    </r>
  </si>
  <si>
    <r>
      <t xml:space="preserve"> HTC A9191 Desire HD (BD26100), </t>
    </r>
    <r>
      <rPr>
        <sz val="10"/>
        <color indexed="10"/>
        <rFont val="Arial Cyr"/>
        <charset val="204"/>
      </rPr>
      <t>1850mAh</t>
    </r>
  </si>
  <si>
    <r>
      <t xml:space="preserve"> HTC T5353 Touch Diamond 2 (TOPA160), </t>
    </r>
    <r>
      <rPr>
        <sz val="10"/>
        <color indexed="10"/>
        <rFont val="Arial Cyr"/>
        <charset val="204"/>
      </rPr>
      <t>1800mAh</t>
    </r>
  </si>
  <si>
    <r>
      <t xml:space="preserve"> HTC T8282 Touch HD (BLAC160), </t>
    </r>
    <r>
      <rPr>
        <sz val="10"/>
        <color indexed="10"/>
        <rFont val="Arial Cyr"/>
        <charset val="204"/>
      </rPr>
      <t>1900mAh</t>
    </r>
  </si>
  <si>
    <r>
      <t xml:space="preserve"> HTC T8585 Touch HD2 (BB81100), </t>
    </r>
    <r>
      <rPr>
        <sz val="10"/>
        <color indexed="10"/>
        <rFont val="Arial Cyr"/>
        <charset val="204"/>
      </rPr>
      <t>1600mAh</t>
    </r>
  </si>
  <si>
    <r>
      <t xml:space="preserve"> HTC Desire 210 (B0PD2100), </t>
    </r>
    <r>
      <rPr>
        <sz val="10"/>
        <color indexed="10"/>
        <rFont val="Arial Cyr"/>
        <charset val="204"/>
      </rPr>
      <t>1300mAh</t>
    </r>
  </si>
  <si>
    <r>
      <t xml:space="preserve"> HTC Desire 516 (B0PB5100), </t>
    </r>
    <r>
      <rPr>
        <sz val="10"/>
        <color indexed="10"/>
        <rFont val="Arial Cyr"/>
        <charset val="204"/>
      </rPr>
      <t>1950mAh</t>
    </r>
  </si>
  <si>
    <r>
      <t xml:space="preserve"> HTC Desire 600/500/400/One SV (BM60100), </t>
    </r>
    <r>
      <rPr>
        <sz val="10"/>
        <color indexed="10"/>
        <rFont val="Arial Cyr"/>
        <charset val="204"/>
      </rPr>
      <t>2500mAh</t>
    </r>
  </si>
  <si>
    <r>
      <t xml:space="preserve"> HTC Desire 616 (BOPBM100), </t>
    </r>
    <r>
      <rPr>
        <sz val="10"/>
        <color indexed="10"/>
        <rFont val="Arial Cyr"/>
        <charset val="204"/>
      </rPr>
      <t>2000mAh</t>
    </r>
  </si>
  <si>
    <r>
      <t xml:space="preserve"> HTC Desire 620 (BOPE6100), </t>
    </r>
    <r>
      <rPr>
        <sz val="10"/>
        <color indexed="10"/>
        <rFont val="Arial Cyr"/>
        <charset val="204"/>
      </rPr>
      <t>2100mAh</t>
    </r>
  </si>
  <si>
    <r>
      <t xml:space="preserve"> HTC Desire 700/501/601 (BM65100), </t>
    </r>
    <r>
      <rPr>
        <sz val="10"/>
        <color indexed="10"/>
        <rFont val="Arial Cyr"/>
        <charset val="204"/>
      </rPr>
      <t>2300mAh</t>
    </r>
  </si>
  <si>
    <r>
      <t xml:space="preserve"> HTC Desire 800/816/820 (B0P9C100), </t>
    </r>
    <r>
      <rPr>
        <sz val="10"/>
        <color indexed="10"/>
        <rFont val="Arial Cyr"/>
        <charset val="204"/>
      </rPr>
      <t>2600mAh</t>
    </r>
  </si>
  <si>
    <r>
      <t xml:space="preserve"> HTC Desire SV (BH98100), </t>
    </r>
    <r>
      <rPr>
        <sz val="10"/>
        <color indexed="10"/>
        <rFont val="Arial Cyr"/>
        <charset val="204"/>
      </rPr>
      <t>1350mAh</t>
    </r>
  </si>
  <si>
    <r>
      <t xml:space="preserve"> HTC Desire X /Desire V (BL11100), </t>
    </r>
    <r>
      <rPr>
        <sz val="10"/>
        <color indexed="10"/>
        <rFont val="Arial Cyr"/>
        <charset val="204"/>
      </rPr>
      <t>1660mAh</t>
    </r>
  </si>
  <si>
    <r>
      <t xml:space="preserve"> HTC Evo 3D/Sensation (BG86100), </t>
    </r>
    <r>
      <rPr>
        <sz val="10"/>
        <color indexed="10"/>
        <rFont val="Arial Cyr"/>
        <charset val="204"/>
      </rPr>
      <t>1950mAh</t>
    </r>
  </si>
  <si>
    <r>
      <t xml:space="preserve"> HTC One (BN07100), </t>
    </r>
    <r>
      <rPr>
        <sz val="10"/>
        <color indexed="10"/>
        <rFont val="Arial Cyr"/>
        <charset val="204"/>
      </rPr>
      <t>3800mAh</t>
    </r>
  </si>
  <si>
    <r>
      <t xml:space="preserve"> HTC One M8/One Max (BOP6B100), </t>
    </r>
    <r>
      <rPr>
        <sz val="10"/>
        <color indexed="10"/>
        <rFont val="Arial Cyr"/>
        <charset val="204"/>
      </rPr>
      <t>2600mAh</t>
    </r>
  </si>
  <si>
    <r>
      <t xml:space="preserve"> HTC One X (BJ83100), </t>
    </r>
    <r>
      <rPr>
        <sz val="10"/>
        <color indexed="10"/>
        <rFont val="Arial Cyr"/>
        <charset val="204"/>
      </rPr>
      <t>1800mAh</t>
    </r>
  </si>
  <si>
    <r>
      <t xml:space="preserve"> HUAWEI U8150 (HB4J1), </t>
    </r>
    <r>
      <rPr>
        <sz val="10"/>
        <color indexed="10"/>
        <rFont val="Arial Cyr"/>
        <charset val="204"/>
      </rPr>
      <t>1350mAh</t>
    </r>
  </si>
  <si>
    <r>
      <t xml:space="preserve"> HUAWEI U8230/U8800/МТС NEO (HB4F1), </t>
    </r>
    <r>
      <rPr>
        <sz val="10"/>
        <color indexed="10"/>
        <rFont val="Arial Cyr"/>
        <charset val="204"/>
      </rPr>
      <t>1400mAh</t>
    </r>
  </si>
  <si>
    <r>
      <t xml:space="preserve"> HUAWEI U8500/U8110/МТС ANDROID (HB5A2H), </t>
    </r>
    <r>
      <rPr>
        <sz val="10"/>
        <color indexed="10"/>
        <rFont val="Arial Cyr"/>
        <charset val="204"/>
      </rPr>
      <t>1900mAh</t>
    </r>
  </si>
  <si>
    <r>
      <t xml:space="preserve"> HUAWEI C7600/C5900/U7300/U7310 (HB5B2H), </t>
    </r>
    <r>
      <rPr>
        <sz val="10"/>
        <color indexed="10"/>
        <rFont val="Arial Cyr"/>
        <charset val="204"/>
      </rPr>
      <t>1100mAh</t>
    </r>
  </si>
  <si>
    <r>
      <t xml:space="preserve"> HUAWEI Ascend G300 (U8815)/G330D  (HB5N1), </t>
    </r>
    <r>
      <rPr>
        <sz val="10"/>
        <color indexed="10"/>
        <rFont val="Arial Cyr"/>
        <charset val="204"/>
      </rPr>
      <t>1450mAh</t>
    </r>
  </si>
  <si>
    <r>
      <t xml:space="preserve"> HUAWEI Ascend G510/G520/G525/Y210 (HB4W1H), </t>
    </r>
    <r>
      <rPr>
        <sz val="10"/>
        <color indexed="10"/>
        <rFont val="Arial Cyr"/>
        <charset val="204"/>
      </rPr>
      <t>1600mAh</t>
    </r>
  </si>
  <si>
    <r>
      <t xml:space="preserve"> HUAWEI Ascend G600/G500 (HB5R1), </t>
    </r>
    <r>
      <rPr>
        <sz val="10"/>
        <color indexed="10"/>
        <rFont val="Arial Cyr"/>
        <charset val="204"/>
      </rPr>
      <t>1850mAh</t>
    </r>
  </si>
  <si>
    <r>
      <t xml:space="preserve"> HUAWEI Ascend G615/G620/Honor 3C Lite (HB474284RBC), </t>
    </r>
    <r>
      <rPr>
        <sz val="10"/>
        <color indexed="10"/>
        <rFont val="Arial Cyr"/>
        <charset val="204"/>
      </rPr>
      <t>2000mAh</t>
    </r>
  </si>
  <si>
    <r>
      <t xml:space="preserve"> HUAWEI Ascend G710/G610/G700/Y600 (HB505076RBC), </t>
    </r>
    <r>
      <rPr>
        <sz val="10"/>
        <color indexed="10"/>
        <rFont val="Arial Cyr"/>
        <charset val="204"/>
      </rPr>
      <t>1600mAh</t>
    </r>
  </si>
  <si>
    <r>
      <t xml:space="preserve"> HUAWEI Ascend G730/Honor 3C (HB4742AORBC), </t>
    </r>
    <r>
      <rPr>
        <sz val="10"/>
        <color indexed="10"/>
        <rFont val="Arial Cyr"/>
        <charset val="204"/>
      </rPr>
      <t>1800mAh</t>
    </r>
  </si>
  <si>
    <r>
      <t xml:space="preserve"> HUAWEI Ascend G750/Honor 3X (HB476387RBC), </t>
    </r>
    <r>
      <rPr>
        <sz val="10"/>
        <color indexed="10"/>
        <rFont val="Arial Cyr"/>
        <charset val="204"/>
      </rPr>
      <t>3000mAh</t>
    </r>
  </si>
  <si>
    <r>
      <t xml:space="preserve"> HUAWEI Ascend Mate 7 (HB417094EBC), </t>
    </r>
    <r>
      <rPr>
        <sz val="10"/>
        <color indexed="10"/>
        <rFont val="Arial Cyr"/>
        <charset val="204"/>
      </rPr>
      <t>4100mAh</t>
    </r>
  </si>
  <si>
    <r>
      <t xml:space="preserve"> HUAWEI Ascend P6/ P7 mini / G630 / G6 (HB3742AOEBC), </t>
    </r>
    <r>
      <rPr>
        <sz val="10"/>
        <color indexed="10"/>
        <rFont val="Arial Cyr"/>
        <charset val="204"/>
      </rPr>
      <t>2000mAh</t>
    </r>
  </si>
  <si>
    <r>
      <t xml:space="preserve"> HUAWEI Ascend P7 (HB3543B4EBW), </t>
    </r>
    <r>
      <rPr>
        <sz val="10"/>
        <color indexed="10"/>
        <rFont val="Arial Cyr"/>
        <charset val="204"/>
      </rPr>
      <t>2730mAh</t>
    </r>
  </si>
  <si>
    <r>
      <t xml:space="preserve"> HUAWEI Ascend P8 (HB3447A9EBW), </t>
    </r>
    <r>
      <rPr>
        <sz val="10"/>
        <color indexed="10"/>
        <rFont val="Arial Cyr"/>
        <charset val="204"/>
      </rPr>
      <t>2600mAh</t>
    </r>
  </si>
  <si>
    <r>
      <t xml:space="preserve"> HUAWEI Ascend P8 Lite (HB3742A0EZC+), </t>
    </r>
    <r>
      <rPr>
        <sz val="10"/>
        <color indexed="10"/>
        <rFont val="Arial Cyr"/>
        <charset val="204"/>
      </rPr>
      <t>2200mAh</t>
    </r>
  </si>
  <si>
    <r>
      <t xml:space="preserve"> HUAWEI Ascend P9/ P9 Lite/ P8 Lite(17) (HB366481ECW), </t>
    </r>
    <r>
      <rPr>
        <sz val="10"/>
        <color indexed="10"/>
        <rFont val="Arial Cyr"/>
        <charset val="204"/>
      </rPr>
      <t>3000mAh</t>
    </r>
  </si>
  <si>
    <r>
      <t xml:space="preserve"> HUAWEI Ascend Y200/ Sonic/ Vision (HB5K1H), </t>
    </r>
    <r>
      <rPr>
        <sz val="10"/>
        <color indexed="10"/>
        <rFont val="Arial Cyr"/>
        <charset val="204"/>
      </rPr>
      <t>1450mAh</t>
    </r>
  </si>
  <si>
    <r>
      <t xml:space="preserve"> HUAWEI Ascend Y300/ Y500/ Y511/ Y900/ G350 (HB5V1), </t>
    </r>
    <r>
      <rPr>
        <sz val="10"/>
        <color indexed="10"/>
        <rFont val="Arial Cyr"/>
        <charset val="204"/>
      </rPr>
      <t>1730mAh</t>
    </r>
  </si>
  <si>
    <r>
      <t xml:space="preserve"> HUAWEI GR5 (HB396481EBC), </t>
    </r>
    <r>
      <rPr>
        <sz val="10"/>
        <color indexed="10"/>
        <rFont val="Arial Cyr"/>
        <charset val="204"/>
      </rPr>
      <t>3000mAh</t>
    </r>
  </si>
  <si>
    <r>
      <t xml:space="preserve"> HUAWEI Honor (HB5F1H), </t>
    </r>
    <r>
      <rPr>
        <sz val="10"/>
        <color indexed="10"/>
        <rFont val="Arial Cyr"/>
        <charset val="204"/>
      </rPr>
      <t>1600mAh</t>
    </r>
  </si>
  <si>
    <r>
      <t xml:space="preserve"> HUAWEI Honor 2/ Honor 3 (HB5R1V), </t>
    </r>
    <r>
      <rPr>
        <sz val="10"/>
        <color indexed="10"/>
        <rFont val="Arial Cyr"/>
        <charset val="204"/>
      </rPr>
      <t>2180mAh</t>
    </r>
  </si>
  <si>
    <r>
      <t xml:space="preserve"> HUAWEI Honor 6 (HB4242B4EBW), </t>
    </r>
    <r>
      <rPr>
        <sz val="10"/>
        <color indexed="10"/>
        <rFont val="Arial Cyr"/>
        <charset val="204"/>
      </rPr>
      <t>3000mAh</t>
    </r>
  </si>
  <si>
    <r>
      <t xml:space="preserve"> HUAWEI Honor 7 (HB494590EBC), </t>
    </r>
    <r>
      <rPr>
        <sz val="10"/>
        <color indexed="10"/>
        <rFont val="Arial Cyr"/>
        <charset val="204"/>
      </rPr>
      <t>3000mAh</t>
    </r>
  </si>
  <si>
    <r>
      <t xml:space="preserve"> HUAWEI Honor 9/P10 (HB386280ECW), </t>
    </r>
    <r>
      <rPr>
        <sz val="10"/>
        <color indexed="10"/>
        <rFont val="Arial Cyr"/>
        <charset val="204"/>
      </rPr>
      <t>3200mAh</t>
    </r>
  </si>
  <si>
    <r>
      <t xml:space="preserve"> HUAWEI Honor 10/P20 (HB396285ECW), </t>
    </r>
    <r>
      <rPr>
        <sz val="10"/>
        <color indexed="10"/>
        <rFont val="Arial Cyr"/>
        <charset val="204"/>
      </rPr>
      <t>3400mAh</t>
    </r>
  </si>
  <si>
    <r>
      <t xml:space="preserve"> HUAWEI Mate 8 (HB396693ECW), </t>
    </r>
    <r>
      <rPr>
        <sz val="10"/>
        <color indexed="10"/>
        <rFont val="Arial Cyr"/>
        <charset val="204"/>
      </rPr>
      <t>4000mAh</t>
    </r>
  </si>
  <si>
    <r>
      <t xml:space="preserve"> HUAWEI Y5 (2017) (HB405979ECW), </t>
    </r>
    <r>
      <rPr>
        <sz val="10"/>
        <color indexed="10"/>
        <rFont val="Arial Cyr"/>
        <charset val="204"/>
      </rPr>
      <t>3020mAh</t>
    </r>
  </si>
  <si>
    <r>
      <t xml:space="preserve"> HUAWEI Y6/ Y5 II/ Honor 4A (HB4342A1RBC), </t>
    </r>
    <r>
      <rPr>
        <sz val="10"/>
        <color indexed="10"/>
        <rFont val="Arial Cyr"/>
        <charset val="204"/>
      </rPr>
      <t>2200mAh</t>
    </r>
  </si>
  <si>
    <r>
      <t xml:space="preserve"> HUAWEI Y6 Pro (HB526379EBC), </t>
    </r>
    <r>
      <rPr>
        <sz val="10"/>
        <color indexed="10"/>
        <rFont val="Arial Cyr"/>
        <charset val="204"/>
      </rPr>
      <t>4000mAh</t>
    </r>
  </si>
  <si>
    <r>
      <t xml:space="preserve"> HUAWEI Y7 (2017)/ Mate 9 (HB406689ECW), </t>
    </r>
    <r>
      <rPr>
        <sz val="10"/>
        <color indexed="10"/>
        <rFont val="Arial Cyr"/>
        <charset val="204"/>
      </rPr>
      <t>4000mAh</t>
    </r>
  </si>
  <si>
    <r>
      <t xml:space="preserve"> LG KC550/KC560/KF700/KP500 (LGIP-570A), </t>
    </r>
    <r>
      <rPr>
        <sz val="10"/>
        <color indexed="10"/>
        <rFont val="Arial Cyr"/>
        <charset val="204"/>
      </rPr>
      <t>1600mAh</t>
    </r>
  </si>
  <si>
    <r>
      <t xml:space="preserve"> LG KS660 (LGIP-340N), </t>
    </r>
    <r>
      <rPr>
        <sz val="10"/>
        <color indexed="10"/>
        <rFont val="Arial Cyr"/>
        <charset val="204"/>
      </rPr>
      <t>1550mAh</t>
    </r>
  </si>
  <si>
    <r>
      <t xml:space="preserve"> LG D221 OPTIMUS L50/Leon (BL-41ZH), </t>
    </r>
    <r>
      <rPr>
        <sz val="10"/>
        <color indexed="10"/>
        <rFont val="Arial Cyr"/>
        <charset val="204"/>
      </rPr>
      <t>1900mAh</t>
    </r>
  </si>
  <si>
    <r>
      <t xml:space="preserve"> LG D320 OPTIMUS L70 (BL-52UH), </t>
    </r>
    <r>
      <rPr>
        <sz val="10"/>
        <color indexed="10"/>
        <rFont val="Arial Cyr"/>
        <charset val="204"/>
      </rPr>
      <t>2100mAh</t>
    </r>
  </si>
  <si>
    <r>
      <t xml:space="preserve"> LG D410 OPTIMUS L90/L80 (BL-54SH), </t>
    </r>
    <r>
      <rPr>
        <sz val="10"/>
        <color indexed="10"/>
        <rFont val="Arial Cyr"/>
        <charset val="204"/>
      </rPr>
      <t>2540mAh</t>
    </r>
  </si>
  <si>
    <r>
      <t xml:space="preserve"> LG D618 OPTIMUS G2 mini (FL-59UH), </t>
    </r>
    <r>
      <rPr>
        <sz val="10"/>
        <color indexed="10"/>
        <rFont val="Arial Cyr"/>
        <charset val="204"/>
      </rPr>
      <t>2440mAh</t>
    </r>
  </si>
  <si>
    <r>
      <t xml:space="preserve"> LG D686 OPTIMUS G Pro Lite Dual (BL-48TH), </t>
    </r>
    <r>
      <rPr>
        <sz val="10"/>
        <color indexed="10"/>
        <rFont val="Arial Cyr"/>
        <charset val="204"/>
      </rPr>
      <t>2200mAh</t>
    </r>
  </si>
  <si>
    <r>
      <t xml:space="preserve"> LG D802 OPTIMUS G2 (BL-T7), </t>
    </r>
    <r>
      <rPr>
        <sz val="10"/>
        <color indexed="10"/>
        <rFont val="Arial Cyr"/>
        <charset val="204"/>
      </rPr>
      <t>3000mAh</t>
    </r>
  </si>
  <si>
    <r>
      <t xml:space="preserve"> LG D820 NEXUS 5 (BL-T9), </t>
    </r>
    <r>
      <rPr>
        <sz val="10"/>
        <color indexed="10"/>
        <rFont val="Arial Cyr"/>
        <charset val="204"/>
      </rPr>
      <t>2300mAh</t>
    </r>
  </si>
  <si>
    <r>
      <t xml:space="preserve"> LG D855 OPTIMUS G3 (BL-53YH), </t>
    </r>
    <r>
      <rPr>
        <sz val="10"/>
        <color indexed="10"/>
        <rFont val="Arial Cyr"/>
        <charset val="204"/>
      </rPr>
      <t>3000mAh</t>
    </r>
  </si>
  <si>
    <r>
      <t xml:space="preserve"> LG E612 OPTIMUS L5/L3/L3 II/P940 (BL-44JN), </t>
    </r>
    <r>
      <rPr>
        <sz val="10"/>
        <color indexed="10"/>
        <rFont val="Arial Cyr"/>
        <charset val="204"/>
      </rPr>
      <t>1540mAh</t>
    </r>
  </si>
  <si>
    <r>
      <t xml:space="preserve"> LG H836 OPTIMUS G4s (BL-49SF), </t>
    </r>
    <r>
      <rPr>
        <sz val="10"/>
        <color indexed="10"/>
        <rFont val="Arial Cyr"/>
        <charset val="204"/>
      </rPr>
      <t>2210mAh</t>
    </r>
  </si>
  <si>
    <r>
      <t xml:space="preserve"> LG H818 OPTIMUS G4 (BL-51YF), </t>
    </r>
    <r>
      <rPr>
        <sz val="10"/>
        <color indexed="10"/>
        <rFont val="Arial Cyr"/>
        <charset val="204"/>
      </rPr>
      <t>3000mAh</t>
    </r>
  </si>
  <si>
    <r>
      <t xml:space="preserve"> LG K7/K8 (BL-46ZH), </t>
    </r>
    <r>
      <rPr>
        <sz val="10"/>
        <color indexed="10"/>
        <rFont val="Arial Cyr"/>
        <charset val="204"/>
      </rPr>
      <t>2125mAh</t>
    </r>
  </si>
  <si>
    <r>
      <t xml:space="preserve"> LG K10 (BL-46G1F), </t>
    </r>
    <r>
      <rPr>
        <sz val="10"/>
        <color indexed="10"/>
        <rFont val="Arial Cyr"/>
        <charset val="204"/>
      </rPr>
      <t>2800mAh</t>
    </r>
  </si>
  <si>
    <r>
      <t xml:space="preserve"> LG P705 OPTIMUS L7/L4 II/L5 II (BL-44JH), </t>
    </r>
    <r>
      <rPr>
        <sz val="10"/>
        <color indexed="10"/>
        <rFont val="Arial Cyr"/>
        <charset val="204"/>
      </rPr>
      <t>1700mAh</t>
    </r>
  </si>
  <si>
    <r>
      <t xml:space="preserve"> LG P760 OPTIMUS L9/P880 (BL-53QH), </t>
    </r>
    <r>
      <rPr>
        <sz val="10"/>
        <color indexed="10"/>
        <rFont val="Arial Cyr"/>
        <charset val="204"/>
      </rPr>
      <t>1600mAh</t>
    </r>
  </si>
  <si>
    <r>
      <t xml:space="preserve"> LG P720 OPTIMUS 3D Max (BL-48LN), </t>
    </r>
    <r>
      <rPr>
        <sz val="10"/>
        <color indexed="10"/>
        <rFont val="Arial Cyr"/>
        <charset val="204"/>
      </rPr>
      <t>1200mAh</t>
    </r>
  </si>
  <si>
    <r>
      <t xml:space="preserve"> LG P920/P990 OPTIMUS 2X (FL-53HN), </t>
    </r>
    <r>
      <rPr>
        <sz val="10"/>
        <color indexed="10"/>
        <rFont val="Arial Cyr"/>
        <charset val="204"/>
      </rPr>
      <t>1500mAh</t>
    </r>
  </si>
  <si>
    <r>
      <t xml:space="preserve"> LG Xpression C395 (BL-40MN), </t>
    </r>
    <r>
      <rPr>
        <sz val="10"/>
        <color indexed="10"/>
        <rFont val="Arial Cyr"/>
        <charset val="204"/>
      </rPr>
      <t>920mAh</t>
    </r>
  </si>
  <si>
    <r>
      <t xml:space="preserve"> LENOVO A316 (BL214/BL203), </t>
    </r>
    <r>
      <rPr>
        <sz val="10"/>
        <color indexed="10"/>
        <rFont val="Arial Cyr"/>
        <charset val="204"/>
      </rPr>
      <t>1300mAh</t>
    </r>
  </si>
  <si>
    <r>
      <t xml:space="preserve"> LENOVO A366T (BL190), </t>
    </r>
    <r>
      <rPr>
        <sz val="10"/>
        <color indexed="10"/>
        <rFont val="Arial Cyr"/>
        <charset val="204"/>
      </rPr>
      <t>1350mAh</t>
    </r>
  </si>
  <si>
    <r>
      <t xml:space="preserve"> LENOVO A369 (BL203/BL214), </t>
    </r>
    <r>
      <rPr>
        <sz val="10"/>
        <color indexed="10"/>
        <rFont val="Arial Cyr"/>
        <charset val="204"/>
      </rPr>
      <t>1600mAh</t>
    </r>
  </si>
  <si>
    <r>
      <t xml:space="preserve"> LENOVO A388 (BL194), </t>
    </r>
    <r>
      <rPr>
        <sz val="10"/>
        <color indexed="10"/>
        <rFont val="Arial Cyr"/>
        <charset val="204"/>
      </rPr>
      <t>1450mAh</t>
    </r>
  </si>
  <si>
    <r>
      <t xml:space="preserve"> LENOVO A390 (BL171), </t>
    </r>
    <r>
      <rPr>
        <sz val="10"/>
        <color indexed="10"/>
        <rFont val="Arial Cyr"/>
        <charset val="204"/>
      </rPr>
      <t>1400mAh</t>
    </r>
  </si>
  <si>
    <r>
      <t xml:space="preserve"> LENOVO A706 (BL209), </t>
    </r>
    <r>
      <rPr>
        <sz val="10"/>
        <color indexed="10"/>
        <rFont val="Arial Cyr"/>
        <charset val="204"/>
      </rPr>
      <t>1800mAh</t>
    </r>
  </si>
  <si>
    <r>
      <t xml:space="preserve"> LENOVO A750 (BL192), </t>
    </r>
    <r>
      <rPr>
        <sz val="10"/>
        <color indexed="10"/>
        <rFont val="Arial Cyr"/>
        <charset val="204"/>
      </rPr>
      <t>2000mAh</t>
    </r>
  </si>
  <si>
    <r>
      <t xml:space="preserve"> LENOVO A785E (BL225), </t>
    </r>
    <r>
      <rPr>
        <sz val="10"/>
        <color indexed="10"/>
        <rFont val="Arial Cyr"/>
        <charset val="204"/>
      </rPr>
      <t>1800mAh</t>
    </r>
  </si>
  <si>
    <r>
      <t xml:space="preserve"> LENOVO A806/A8 (BL229), </t>
    </r>
    <r>
      <rPr>
        <sz val="10"/>
        <color indexed="10"/>
        <rFont val="Arial Cyr"/>
        <charset val="204"/>
      </rPr>
      <t>2500mAh</t>
    </r>
  </si>
  <si>
    <r>
      <t xml:space="preserve"> LENOVO A850/A880 (BL219), </t>
    </r>
    <r>
      <rPr>
        <sz val="10"/>
        <color indexed="10"/>
        <rFont val="Arial Cyr"/>
        <charset val="204"/>
      </rPr>
      <t>2100mAh</t>
    </r>
  </si>
  <si>
    <r>
      <t xml:space="preserve"> LENOVO A3600D (BL233), </t>
    </r>
    <r>
      <rPr>
        <sz val="10"/>
        <color indexed="10"/>
        <rFont val="Arial Cyr"/>
        <charset val="204"/>
      </rPr>
      <t>1700mAh</t>
    </r>
  </si>
  <si>
    <r>
      <t xml:space="preserve"> LENOVO A6000/K3 (BL242), </t>
    </r>
    <r>
      <rPr>
        <sz val="10"/>
        <color indexed="10"/>
        <rFont val="Arial Cyr"/>
        <charset val="204"/>
      </rPr>
      <t>2300mAh</t>
    </r>
  </si>
  <si>
    <r>
      <t xml:space="preserve"> LENOVO A6020/K5 (BL259), </t>
    </r>
    <r>
      <rPr>
        <sz val="10"/>
        <color indexed="10"/>
        <rFont val="Arial Cyr"/>
        <charset val="204"/>
      </rPr>
      <t>2750mAh</t>
    </r>
  </si>
  <si>
    <r>
      <t xml:space="preserve"> LENOVO A7000/K3 Note (BL243), </t>
    </r>
    <r>
      <rPr>
        <sz val="10"/>
        <color indexed="10"/>
        <rFont val="Arial Cyr"/>
        <charset val="204"/>
      </rPr>
      <t>3000mAh</t>
    </r>
  </si>
  <si>
    <r>
      <t xml:space="preserve"> LENOVO A7010 (BL256), </t>
    </r>
    <r>
      <rPr>
        <sz val="10"/>
        <color indexed="10"/>
        <rFont val="Arial Cyr"/>
        <charset val="204"/>
      </rPr>
      <t>3300mAh</t>
    </r>
  </si>
  <si>
    <r>
      <t xml:space="preserve"> LENOVO A7020/K5 Note (BL261), </t>
    </r>
    <r>
      <rPr>
        <sz val="10"/>
        <color indexed="10"/>
        <rFont val="Arial Cyr"/>
        <charset val="204"/>
      </rPr>
      <t>3500mAh</t>
    </r>
  </si>
  <si>
    <r>
      <t xml:space="preserve"> LENOVO K800 (BL189), </t>
    </r>
    <r>
      <rPr>
        <sz val="10"/>
        <color indexed="10"/>
        <rFont val="Arial Cyr"/>
        <charset val="204"/>
      </rPr>
      <t>1400mAh</t>
    </r>
  </si>
  <si>
    <r>
      <t xml:space="preserve"> LENOVO K900 (BL207), </t>
    </r>
    <r>
      <rPr>
        <sz val="10"/>
        <color indexed="10"/>
        <rFont val="Arial Cyr"/>
        <charset val="204"/>
      </rPr>
      <t>2500mAh</t>
    </r>
  </si>
  <si>
    <r>
      <t xml:space="preserve"> LENOVO K910 (BL216), </t>
    </r>
    <r>
      <rPr>
        <sz val="10"/>
        <color indexed="10"/>
        <rFont val="Arial Cyr"/>
        <charset val="204"/>
      </rPr>
      <t>3050mAh</t>
    </r>
  </si>
  <si>
    <r>
      <t xml:space="preserve"> LENOVO P1 (BL244), </t>
    </r>
    <r>
      <rPr>
        <sz val="10"/>
        <color indexed="10"/>
        <rFont val="Arial Cyr"/>
        <charset val="204"/>
      </rPr>
      <t>5000mAh</t>
    </r>
  </si>
  <si>
    <r>
      <t xml:space="preserve"> LENOVO P70/A789/S560/P800 (BL169),  </t>
    </r>
    <r>
      <rPr>
        <sz val="10"/>
        <color indexed="10"/>
        <rFont val="Arial Cyr"/>
        <charset val="204"/>
      </rPr>
      <t>2200mAh</t>
    </r>
  </si>
  <si>
    <r>
      <t xml:space="preserve"> LENOVO P70A/P90/A5000 (BL234), </t>
    </r>
    <r>
      <rPr>
        <sz val="10"/>
        <color indexed="10"/>
        <rFont val="Arial Cyr"/>
        <charset val="204"/>
      </rPr>
      <t>3900mAh</t>
    </r>
  </si>
  <si>
    <r>
      <t xml:space="preserve"> LENOVO P700 (BL196), </t>
    </r>
    <r>
      <rPr>
        <sz val="10"/>
        <color indexed="10"/>
        <rFont val="Arial Cyr"/>
        <charset val="204"/>
      </rPr>
      <t>2400mAh</t>
    </r>
  </si>
  <si>
    <r>
      <t xml:space="preserve"> LENOVO P770 (BL205), </t>
    </r>
    <r>
      <rPr>
        <sz val="10"/>
        <color indexed="10"/>
        <rFont val="Arial Cyr"/>
        <charset val="204"/>
      </rPr>
      <t>3000mAh</t>
    </r>
  </si>
  <si>
    <r>
      <t xml:space="preserve"> LENOVO P780 (BL211), </t>
    </r>
    <r>
      <rPr>
        <sz val="10"/>
        <color indexed="10"/>
        <rFont val="Arial Cyr"/>
        <charset val="204"/>
      </rPr>
      <t>4100mAh</t>
    </r>
  </si>
  <si>
    <r>
      <t xml:space="preserve"> LENOVO S1 (BL250), </t>
    </r>
    <r>
      <rPr>
        <sz val="10"/>
        <color indexed="10"/>
        <rFont val="Arial Cyr"/>
        <charset val="204"/>
      </rPr>
      <t>2420mAh</t>
    </r>
  </si>
  <si>
    <r>
      <t xml:space="preserve"> LENOVO S60 (BL245), </t>
    </r>
    <r>
      <rPr>
        <sz val="10"/>
        <color indexed="10"/>
        <rFont val="Arial Cyr"/>
        <charset val="204"/>
      </rPr>
      <t>2150mAh</t>
    </r>
  </si>
  <si>
    <r>
      <t xml:space="preserve"> LENOVO S90 (BL231), </t>
    </r>
    <r>
      <rPr>
        <sz val="10"/>
        <color indexed="10"/>
        <rFont val="Arial Cyr"/>
        <charset val="204"/>
      </rPr>
      <t>2300mAh</t>
    </r>
  </si>
  <si>
    <r>
      <t xml:space="preserve"> LENOVO S580 (BL212), </t>
    </r>
    <r>
      <rPr>
        <sz val="10"/>
        <color indexed="10"/>
        <rFont val="Arial Cyr"/>
        <charset val="204"/>
      </rPr>
      <t>2000mAh</t>
    </r>
  </si>
  <si>
    <r>
      <t xml:space="preserve"> LENOVO S660 (BL222), </t>
    </r>
    <r>
      <rPr>
        <sz val="10"/>
        <color indexed="10"/>
        <rFont val="Arial Cyr"/>
        <charset val="204"/>
      </rPr>
      <t>3000mAh</t>
    </r>
  </si>
  <si>
    <r>
      <t xml:space="preserve"> LENOVO S820 (BL210), </t>
    </r>
    <r>
      <rPr>
        <sz val="10"/>
        <color indexed="10"/>
        <rFont val="Arial Cyr"/>
        <charset val="204"/>
      </rPr>
      <t>2350mAh</t>
    </r>
  </si>
  <si>
    <r>
      <t xml:space="preserve"> LENOVO S850 (BL220), </t>
    </r>
    <r>
      <rPr>
        <sz val="10"/>
        <color indexed="10"/>
        <rFont val="Arial Cyr"/>
        <charset val="204"/>
      </rPr>
      <t>2150mAh</t>
    </r>
  </si>
  <si>
    <r>
      <t xml:space="preserve"> LENOVO S860 (BL226), </t>
    </r>
    <r>
      <rPr>
        <sz val="10"/>
        <color indexed="10"/>
        <rFont val="Arial Cyr"/>
        <charset val="204"/>
      </rPr>
      <t>4000mAh</t>
    </r>
  </si>
  <si>
    <r>
      <t xml:space="preserve"> LENOVO S880/S890 (BL198), </t>
    </r>
    <r>
      <rPr>
        <sz val="10"/>
        <color indexed="10"/>
        <rFont val="Arial Cyr"/>
        <charset val="204"/>
      </rPr>
      <t>2300mAh</t>
    </r>
  </si>
  <si>
    <r>
      <t xml:space="preserve"> LENOVO S920 (BL208), </t>
    </r>
    <r>
      <rPr>
        <sz val="10"/>
        <color indexed="10"/>
        <rFont val="Arial Cyr"/>
        <charset val="204"/>
      </rPr>
      <t>2100mAh</t>
    </r>
  </si>
  <si>
    <r>
      <t xml:space="preserve"> LENOVO S930 (BL217), </t>
    </r>
    <r>
      <rPr>
        <sz val="10"/>
        <color indexed="10"/>
        <rFont val="Arial Cyr"/>
        <charset val="204"/>
      </rPr>
      <t>2300mAh</t>
    </r>
  </si>
  <si>
    <r>
      <t xml:space="preserve"> LENOVO S960 Vibe X (BL215), </t>
    </r>
    <r>
      <rPr>
        <sz val="10"/>
        <color indexed="10"/>
        <rFont val="Arial Cyr"/>
        <charset val="204"/>
      </rPr>
      <t>2050mAh</t>
    </r>
  </si>
  <si>
    <r>
      <t xml:space="preserve"> LENOVO Vibe C2 Power K10a40 (BL264), </t>
    </r>
    <r>
      <rPr>
        <sz val="10"/>
        <color indexed="10"/>
        <rFont val="Arial Cyr"/>
        <charset val="204"/>
      </rPr>
      <t>3500mAh</t>
    </r>
  </si>
  <si>
    <r>
      <t xml:space="preserve"> LENOVO Vibe S1 Lite (BL260), </t>
    </r>
    <r>
      <rPr>
        <sz val="10"/>
        <color indexed="10"/>
        <rFont val="Arial Cyr"/>
        <charset val="204"/>
      </rPr>
      <t>2800mAh</t>
    </r>
  </si>
  <si>
    <r>
      <t xml:space="preserve"> LENOVO Z2 (BL230), </t>
    </r>
    <r>
      <rPr>
        <sz val="10"/>
        <color indexed="10"/>
        <rFont val="Arial Cyr"/>
        <charset val="204"/>
      </rPr>
      <t>3000mAh</t>
    </r>
  </si>
  <si>
    <r>
      <t xml:space="preserve"> LENOVO Z90 Vibe Shot (BL246), </t>
    </r>
    <r>
      <rPr>
        <sz val="10"/>
        <color indexed="10"/>
        <rFont val="Arial Cyr"/>
        <charset val="204"/>
      </rPr>
      <t>3000mAh</t>
    </r>
  </si>
  <si>
    <r>
      <t xml:space="preserve"> MOTOROLA C200 (BA240), </t>
    </r>
    <r>
      <rPr>
        <sz val="10"/>
        <color indexed="10"/>
        <rFont val="Arial Cyr"/>
        <charset val="204"/>
      </rPr>
      <t>1600mAh</t>
    </r>
  </si>
  <si>
    <r>
      <t xml:space="preserve"> MICROSOFT Lumia 435/532 (BV-5J), </t>
    </r>
    <r>
      <rPr>
        <sz val="10"/>
        <color indexed="10"/>
        <rFont val="Arial Cyr"/>
        <charset val="204"/>
      </rPr>
      <t>1560mAh</t>
    </r>
  </si>
  <si>
    <r>
      <t xml:space="preserve"> MICROSOFT Lumia 535 (BV-L4A), </t>
    </r>
    <r>
      <rPr>
        <sz val="10"/>
        <color indexed="10"/>
        <rFont val="Arial Cyr"/>
        <charset val="204"/>
      </rPr>
      <t>1905mAh</t>
    </r>
  </si>
  <si>
    <r>
      <t xml:space="preserve"> MICROSOFT Lumia 950 (BV-T5E), </t>
    </r>
    <r>
      <rPr>
        <sz val="10"/>
        <color indexed="10"/>
        <rFont val="Arial Cyr"/>
        <charset val="204"/>
      </rPr>
      <t>3000mAh</t>
    </r>
  </si>
  <si>
    <r>
      <t xml:space="preserve"> MICROSOFT Lumia 950XL (BV-T4D), </t>
    </r>
    <r>
      <rPr>
        <sz val="10"/>
        <color indexed="10"/>
        <rFont val="Arial Cyr"/>
        <charset val="204"/>
      </rPr>
      <t>3340mAh</t>
    </r>
  </si>
  <si>
    <r>
      <t xml:space="preserve"> NOKIA 1100/6230/2600/7610 (BL-5C), </t>
    </r>
    <r>
      <rPr>
        <sz val="10"/>
        <color indexed="10"/>
        <rFont val="Arial Cyr"/>
        <charset val="204"/>
      </rPr>
      <t>1020mAh</t>
    </r>
  </si>
  <si>
    <r>
      <t xml:space="preserve"> NOKIA 1100/6230/2600/7610 (BL-5C), </t>
    </r>
    <r>
      <rPr>
        <sz val="10"/>
        <color indexed="10"/>
        <rFont val="Arial Cyr"/>
        <charset val="204"/>
      </rPr>
      <t>1150mAh</t>
    </r>
  </si>
  <si>
    <r>
      <t xml:space="preserve"> NOKIA 3120/8800 Arte (BL-4U), </t>
    </r>
    <r>
      <rPr>
        <sz val="10"/>
        <color indexed="10"/>
        <rFont val="Arial Cyr"/>
        <charset val="204"/>
      </rPr>
      <t>1000mAh</t>
    </r>
  </si>
  <si>
    <r>
      <t xml:space="preserve"> NOKIA 5140/6020/3220/7260 (BL-5B), </t>
    </r>
    <r>
      <rPr>
        <sz val="10"/>
        <color indexed="10"/>
        <rFont val="Arial Cyr"/>
        <charset val="204"/>
      </rPr>
      <t>890mAh</t>
    </r>
  </si>
  <si>
    <r>
      <t xml:space="preserve"> NOKIA 5310 (BL-4CT), </t>
    </r>
    <r>
      <rPr>
        <sz val="10"/>
        <color indexed="10"/>
        <rFont val="Arial Cyr"/>
        <charset val="204"/>
      </rPr>
      <t>860mAh</t>
    </r>
  </si>
  <si>
    <r>
      <t xml:space="preserve"> NOKIA 5320/5220/6303 (BL-5CT), </t>
    </r>
    <r>
      <rPr>
        <sz val="10"/>
        <color indexed="10"/>
        <rFont val="Arial Cyr"/>
        <charset val="204"/>
      </rPr>
      <t>1050mAh</t>
    </r>
  </si>
  <si>
    <r>
      <t xml:space="preserve"> NOKIA 5800/Lumia 520 (BL-5J), </t>
    </r>
    <r>
      <rPr>
        <sz val="10"/>
        <color indexed="10"/>
        <rFont val="Arial Cyr"/>
        <charset val="204"/>
      </rPr>
      <t>1320mAh</t>
    </r>
  </si>
  <si>
    <r>
      <t xml:space="preserve"> NOKIA 6100/6300/2650 (BL-4C), </t>
    </r>
    <r>
      <rPr>
        <sz val="10"/>
        <color indexed="10"/>
        <rFont val="Arial Cyr"/>
        <charset val="204"/>
      </rPr>
      <t>890mAh</t>
    </r>
  </si>
  <si>
    <r>
      <t xml:space="preserve"> NOKIA 6500classic/7900 (BL-6P), </t>
    </r>
    <r>
      <rPr>
        <sz val="10"/>
        <color rgb="FFFF0000"/>
        <rFont val="Arial Cyr"/>
        <charset val="204"/>
      </rPr>
      <t>830mAh</t>
    </r>
  </si>
  <si>
    <r>
      <t xml:space="preserve"> NOKIA 6500slide/7390/8600 (BP-5M), </t>
    </r>
    <r>
      <rPr>
        <sz val="10"/>
        <color indexed="10"/>
        <rFont val="Arial Cyr"/>
        <charset val="204"/>
      </rPr>
      <t>900mAh</t>
    </r>
  </si>
  <si>
    <r>
      <t xml:space="preserve"> NOKIA 8800 Sirocco (BL-6X), </t>
    </r>
    <r>
      <rPr>
        <sz val="10"/>
        <color rgb="FFFF0000"/>
        <rFont val="Arial Cyr"/>
        <charset val="204"/>
      </rPr>
      <t>700mAh</t>
    </r>
  </si>
  <si>
    <r>
      <t xml:space="preserve"> NOKIA N85/C7 (BL-5K), </t>
    </r>
    <r>
      <rPr>
        <sz val="10"/>
        <color indexed="10"/>
        <rFont val="Arial Cyr"/>
        <charset val="204"/>
      </rPr>
      <t>1800mAh</t>
    </r>
  </si>
  <si>
    <r>
      <t xml:space="preserve"> NOKIA 225 (BL-4UL), </t>
    </r>
    <r>
      <rPr>
        <sz val="10"/>
        <color indexed="10"/>
        <rFont val="Arial Cyr"/>
        <charset val="204"/>
      </rPr>
      <t>1200mAh</t>
    </r>
  </si>
  <si>
    <r>
      <t xml:space="preserve"> NOKIA Lumia 430 (BN-06), </t>
    </r>
    <r>
      <rPr>
        <sz val="10"/>
        <color indexed="10"/>
        <rFont val="Arial Cyr"/>
        <charset val="204"/>
      </rPr>
      <t>1500mAh</t>
    </r>
  </si>
  <si>
    <r>
      <t xml:space="preserve"> NOKIA Lumia 640 (BV-T5C), </t>
    </r>
    <r>
      <rPr>
        <sz val="10"/>
        <color indexed="10"/>
        <rFont val="Arial Cyr"/>
        <charset val="204"/>
      </rPr>
      <t>2500mAh</t>
    </r>
  </si>
  <si>
    <r>
      <t xml:space="preserve"> NOKIA Lumia 720/625 (BP-4GWA), </t>
    </r>
    <r>
      <rPr>
        <sz val="10"/>
        <color indexed="10"/>
        <rFont val="Arial Cyr"/>
        <charset val="204"/>
      </rPr>
      <t>2000mAh</t>
    </r>
  </si>
  <si>
    <r>
      <t xml:space="preserve"> NOKIA Lumia 730/735 (BV-T5A), </t>
    </r>
    <r>
      <rPr>
        <sz val="10"/>
        <color indexed="10"/>
        <rFont val="Arial Cyr"/>
        <charset val="204"/>
      </rPr>
      <t>2220mAh</t>
    </r>
  </si>
  <si>
    <r>
      <t xml:space="preserve"> NOKIA Lumia 800 (BV-5JW), </t>
    </r>
    <r>
      <rPr>
        <sz val="10"/>
        <color indexed="10"/>
        <rFont val="Arial Cyr"/>
        <charset val="204"/>
      </rPr>
      <t>1450mAh</t>
    </r>
  </si>
  <si>
    <r>
      <t xml:space="preserve"> NOKIA Lumia 820 (BP-5T), </t>
    </r>
    <r>
      <rPr>
        <sz val="10"/>
        <color indexed="10"/>
        <rFont val="Arial Cyr"/>
        <charset val="204"/>
      </rPr>
      <t>1650mAh</t>
    </r>
  </si>
  <si>
    <r>
      <t xml:space="preserve"> NOKIA Lumia 822 (BP-4W), </t>
    </r>
    <r>
      <rPr>
        <sz val="10"/>
        <color indexed="10"/>
        <rFont val="Arial Cyr"/>
        <charset val="204"/>
      </rPr>
      <t>1800mAh</t>
    </r>
  </si>
  <si>
    <r>
      <t xml:space="preserve"> NOKIA Lumia 830/535 (BV-L4A), </t>
    </r>
    <r>
      <rPr>
        <sz val="10"/>
        <color indexed="10"/>
        <rFont val="Arial Cyr"/>
        <charset val="204"/>
      </rPr>
      <t>2200mAh</t>
    </r>
  </si>
  <si>
    <r>
      <t xml:space="preserve"> NOKIA Lumia 925 (BL-4YW), </t>
    </r>
    <r>
      <rPr>
        <sz val="10"/>
        <color indexed="10"/>
        <rFont val="Arial Cyr"/>
        <charset val="204"/>
      </rPr>
      <t>2000mAh</t>
    </r>
  </si>
  <si>
    <r>
      <t xml:space="preserve"> NOKIA X (BN-01), </t>
    </r>
    <r>
      <rPr>
        <sz val="10"/>
        <color indexed="10"/>
        <rFont val="Arial Cyr"/>
        <charset val="204"/>
      </rPr>
      <t>1500mAh</t>
    </r>
  </si>
  <si>
    <r>
      <t xml:space="preserve"> NOKIA XL (BN-02), </t>
    </r>
    <r>
      <rPr>
        <sz val="10"/>
        <color indexed="10"/>
        <rFont val="Arial Cyr"/>
        <charset val="204"/>
      </rPr>
      <t>2000mAh</t>
    </r>
  </si>
  <si>
    <r>
      <t xml:space="preserve"> PHILIPS S301 (AB1400BWMT), </t>
    </r>
    <r>
      <rPr>
        <sz val="10"/>
        <color indexed="10"/>
        <rFont val="Arial Cyr"/>
        <charset val="204"/>
      </rPr>
      <t>1400mAh</t>
    </r>
  </si>
  <si>
    <r>
      <t xml:space="preserve"> PHILIPS S337 (AB2000JWML), </t>
    </r>
    <r>
      <rPr>
        <sz val="10"/>
        <color indexed="10"/>
        <rFont val="Arial Cyr"/>
        <charset val="204"/>
      </rPr>
      <t>2000mAh</t>
    </r>
  </si>
  <si>
    <r>
      <t xml:space="preserve"> PHILIPS Xenium W536 (AB1630DWMC), </t>
    </r>
    <r>
      <rPr>
        <sz val="10"/>
        <color indexed="10"/>
        <rFont val="Arial Cyr"/>
        <charset val="204"/>
      </rPr>
      <t>1630mAh</t>
    </r>
  </si>
  <si>
    <r>
      <t xml:space="preserve"> PHILIPS Xenium W6610 (AB5300AWMT), </t>
    </r>
    <r>
      <rPr>
        <sz val="10"/>
        <color indexed="10"/>
        <rFont val="Arial Cyr"/>
        <charset val="204"/>
      </rPr>
      <t>5300mAh</t>
    </r>
  </si>
  <si>
    <r>
      <t xml:space="preserve"> PHILIPS Xenium X513 (AB2000AWMC), </t>
    </r>
    <r>
      <rPr>
        <sz val="10"/>
        <color indexed="10"/>
        <rFont val="Arial Cyr"/>
        <charset val="204"/>
      </rPr>
      <t>2000mAh</t>
    </r>
  </si>
  <si>
    <r>
      <t xml:space="preserve"> PRESTIGIO 3350 MultiPhone Duo (PAP3350 DUO), </t>
    </r>
    <r>
      <rPr>
        <sz val="10"/>
        <color indexed="10"/>
        <rFont val="Arial Cyr"/>
        <charset val="204"/>
      </rPr>
      <t>1200mAh</t>
    </r>
  </si>
  <si>
    <r>
      <t xml:space="preserve"> PRESTIGIO 3404 MultiPhone Duo (PAP3404 DUO), </t>
    </r>
    <r>
      <rPr>
        <sz val="10"/>
        <color indexed="10"/>
        <rFont val="Arial Cyr"/>
        <charset val="204"/>
      </rPr>
      <t>2000mAh</t>
    </r>
  </si>
  <si>
    <r>
      <t xml:space="preserve"> PRESTIGIO 3501 MultiPhone Duo (PAP3501 DUO), </t>
    </r>
    <r>
      <rPr>
        <sz val="10"/>
        <color indexed="10"/>
        <rFont val="Arial Cyr"/>
        <charset val="204"/>
      </rPr>
      <t>3300mAh</t>
    </r>
  </si>
  <si>
    <r>
      <t xml:space="preserve"> PRESTIGIO 3540 MultiPhone Duo (PAP3540 DUO), </t>
    </r>
    <r>
      <rPr>
        <sz val="10"/>
        <color indexed="10"/>
        <rFont val="Arial Cyr"/>
        <charset val="204"/>
      </rPr>
      <t>2000mAh</t>
    </r>
  </si>
  <si>
    <r>
      <t xml:space="preserve"> PRESTIGIO 4020/3500 MultiPhone Duo (PAP4020 DUO), </t>
    </r>
    <r>
      <rPr>
        <sz val="10"/>
        <color indexed="10"/>
        <rFont val="Arial Cyr"/>
        <charset val="204"/>
      </rPr>
      <t>1700mAh</t>
    </r>
  </si>
  <si>
    <r>
      <t xml:space="preserve"> PRESTIGIO 4505 MultiPhone Duo (PAR4505 DUO), </t>
    </r>
    <r>
      <rPr>
        <sz val="10"/>
        <color indexed="10"/>
        <rFont val="Arial Cyr"/>
        <charset val="204"/>
      </rPr>
      <t>1850mAh</t>
    </r>
  </si>
  <si>
    <r>
      <t xml:space="preserve"> PRESTIGIO 5000 MultiPhone Duo (PAP5000 DUO), </t>
    </r>
    <r>
      <rPr>
        <sz val="10"/>
        <color indexed="10"/>
        <rFont val="Arial Cyr"/>
        <charset val="204"/>
      </rPr>
      <t>2200mAh</t>
    </r>
  </si>
  <si>
    <r>
      <t xml:space="preserve"> PRESTIGIO 5400 MultiPhone Duo (PAP5400 DUO), </t>
    </r>
    <r>
      <rPr>
        <sz val="10"/>
        <color indexed="10"/>
        <rFont val="Arial Cyr"/>
        <charset val="204"/>
      </rPr>
      <t>1600mAh</t>
    </r>
  </si>
  <si>
    <r>
      <t xml:space="preserve"> PRESTIGIO 5430 MultiPhone Duo (PAP5430 DUO), </t>
    </r>
    <r>
      <rPr>
        <sz val="10"/>
        <color indexed="10"/>
        <rFont val="Arial Cyr"/>
        <charset val="204"/>
      </rPr>
      <t>2000mAh</t>
    </r>
  </si>
  <si>
    <r>
      <t xml:space="preserve"> PRESTIGIO 5450/BL171 MultiPhone Duo (PAP5450 DUO), </t>
    </r>
    <r>
      <rPr>
        <sz val="10"/>
        <color indexed="10"/>
        <rFont val="Arial Cyr"/>
        <charset val="204"/>
      </rPr>
      <t>1500mAh</t>
    </r>
  </si>
  <si>
    <r>
      <t xml:space="preserve"> PRESTIGIO 5500 MultiPhone Duo (PAP5500 DUO), </t>
    </r>
    <r>
      <rPr>
        <sz val="10"/>
        <color indexed="10"/>
        <rFont val="Arial Cyr"/>
        <charset val="204"/>
      </rPr>
      <t>2000mAh</t>
    </r>
  </si>
  <si>
    <r>
      <t xml:space="preserve"> SAMSUNG Galaxy A3 / A300F (EB-BA300ABE), </t>
    </r>
    <r>
      <rPr>
        <sz val="10"/>
        <color indexed="10"/>
        <rFont val="Arial Cyr"/>
        <charset val="204"/>
      </rPr>
      <t>1900mAh</t>
    </r>
  </si>
  <si>
    <r>
      <t xml:space="preserve"> SAMSUNG Galaxy A3 (2016) / A310F (EB-BA310ABE), </t>
    </r>
    <r>
      <rPr>
        <sz val="10"/>
        <color indexed="10"/>
        <rFont val="Arial Cyr"/>
        <charset val="204"/>
      </rPr>
      <t>2300mAh</t>
    </r>
  </si>
  <si>
    <r>
      <t xml:space="preserve"> SAMSUNG Galaxy A5 / A500F (EB-BA500ABE), </t>
    </r>
    <r>
      <rPr>
        <sz val="10"/>
        <color indexed="10"/>
        <rFont val="Arial Cyr"/>
        <charset val="204"/>
      </rPr>
      <t>2550mAh</t>
    </r>
  </si>
  <si>
    <r>
      <t xml:space="preserve"> SAMSUNG Galaxy A5 (2016) / A510F (EB-BA510ABE), </t>
    </r>
    <r>
      <rPr>
        <sz val="10"/>
        <color indexed="10"/>
        <rFont val="Arial Cyr"/>
        <charset val="204"/>
      </rPr>
      <t>2900mAh</t>
    </r>
  </si>
  <si>
    <r>
      <t xml:space="preserve"> SAMSUNG Galaxy A7 / A700F (EB-BA700ABE), </t>
    </r>
    <r>
      <rPr>
        <sz val="10"/>
        <color indexed="10"/>
        <rFont val="Arial Cyr"/>
        <charset val="204"/>
      </rPr>
      <t>2600mAh</t>
    </r>
  </si>
  <si>
    <r>
      <t xml:space="preserve"> SAMSUNG Galaxy A7 (2016) / A710F (EB-BA710ABE), </t>
    </r>
    <r>
      <rPr>
        <sz val="10"/>
        <color indexed="10"/>
        <rFont val="Arial Cyr"/>
        <charset val="204"/>
      </rPr>
      <t>3300mAh</t>
    </r>
  </si>
  <si>
    <r>
      <t xml:space="preserve"> SAMSUNG Galaxy A01 (QL1695), </t>
    </r>
    <r>
      <rPr>
        <sz val="10"/>
        <color indexed="10"/>
        <rFont val="Arial Cyr"/>
        <charset val="204"/>
      </rPr>
      <t>3000mAh</t>
    </r>
  </si>
  <si>
    <r>
      <t xml:space="preserve"> SAMSUNG Galaxy A20s (WT-N6), </t>
    </r>
    <r>
      <rPr>
        <sz val="10"/>
        <color indexed="10"/>
        <rFont val="Arial Cyr"/>
        <charset val="204"/>
      </rPr>
      <t>3800mAh</t>
    </r>
  </si>
  <si>
    <r>
      <t xml:space="preserve"> SAMSUNG Galaxy A21s / A02 / A12 (EB-BA217ABY), </t>
    </r>
    <r>
      <rPr>
        <sz val="10"/>
        <color indexed="10"/>
        <rFont val="Arial Cyr"/>
        <charset val="204"/>
      </rPr>
      <t>5000mAh</t>
    </r>
  </si>
  <si>
    <r>
      <t xml:space="preserve"> SAMSUNG Galaxy A50 / A20 / A30 / A30s (EB-BA505ABU), </t>
    </r>
    <r>
      <rPr>
        <sz val="10"/>
        <color indexed="10"/>
        <rFont val="Arial Cyr"/>
        <charset val="204"/>
      </rPr>
      <t>4000mAh</t>
    </r>
  </si>
  <si>
    <r>
      <t xml:space="preserve"> SAMSUNG Galaxy A70 (EB-BA705ABU), </t>
    </r>
    <r>
      <rPr>
        <sz val="10"/>
        <color indexed="10"/>
        <rFont val="Arial Cyr"/>
        <charset val="204"/>
      </rPr>
      <t>4500mAh</t>
    </r>
  </si>
  <si>
    <r>
      <t xml:space="preserve"> SAMSUNG Galaxy A71 (EB-BA715ABY), </t>
    </r>
    <r>
      <rPr>
        <sz val="10"/>
        <color indexed="10"/>
        <rFont val="Arial Cyr"/>
        <charset val="204"/>
      </rPr>
      <t>4500mAh</t>
    </r>
  </si>
  <si>
    <r>
      <t xml:space="preserve"> SAMSUNG Galaxy M31 / M20s / M30s (EB-BM207ABY), </t>
    </r>
    <r>
      <rPr>
        <sz val="10"/>
        <color indexed="10"/>
        <rFont val="Arial Cyr"/>
        <charset val="204"/>
      </rPr>
      <t>4000mAh</t>
    </r>
  </si>
  <si>
    <r>
      <t xml:space="preserve"> SAMSUNG Galaxy M51 (EB-BM415ABY), </t>
    </r>
    <r>
      <rPr>
        <sz val="10"/>
        <color indexed="10"/>
        <rFont val="Arial Cyr"/>
        <charset val="204"/>
      </rPr>
      <t>4500mAh</t>
    </r>
  </si>
  <si>
    <r>
      <t xml:space="preserve"> SAMSUNG C5212 (AB553446BU), </t>
    </r>
    <r>
      <rPr>
        <sz val="10"/>
        <color indexed="10"/>
        <rFont val="Arial Cyr"/>
        <charset val="204"/>
      </rPr>
      <t xml:space="preserve"> 1120mAh</t>
    </r>
  </si>
  <si>
    <r>
      <t xml:space="preserve"> SAMSUNG D900/E480/E490 (AB503442CE), </t>
    </r>
    <r>
      <rPr>
        <sz val="10"/>
        <color indexed="10"/>
        <rFont val="Arial Cyr"/>
        <charset val="204"/>
      </rPr>
      <t>1500mAh</t>
    </r>
  </si>
  <si>
    <r>
      <t xml:space="preserve"> SAMSUNG i900 (AB653850CE), </t>
    </r>
    <r>
      <rPr>
        <sz val="10"/>
        <color indexed="10"/>
        <rFont val="Arial Cyr"/>
        <charset val="204"/>
      </rPr>
      <t xml:space="preserve"> 2150mAh</t>
    </r>
  </si>
  <si>
    <r>
      <t xml:space="preserve"> SAMSUNG i8160/ i8190/ S7562 (EB425161LU),  </t>
    </r>
    <r>
      <rPr>
        <sz val="10"/>
        <color indexed="10"/>
        <rFont val="Arial Cyr"/>
        <charset val="204"/>
      </rPr>
      <t>1500mAh</t>
    </r>
  </si>
  <si>
    <r>
      <t xml:space="preserve"> SAMSUNG i8260/ i8262 Galaxy Core /G350E (B150AE),  </t>
    </r>
    <r>
      <rPr>
        <sz val="10"/>
        <color indexed="10"/>
        <rFont val="Arial Cyr"/>
        <charset val="204"/>
      </rPr>
      <t>1800mAh</t>
    </r>
  </si>
  <si>
    <r>
      <t xml:space="preserve"> SAMSUNG i8552/i8530 /G355H (EB585157LU),  </t>
    </r>
    <r>
      <rPr>
        <sz val="10"/>
        <color indexed="10"/>
        <rFont val="Arial Cyr"/>
        <charset val="204"/>
      </rPr>
      <t>2000mAh</t>
    </r>
  </si>
  <si>
    <r>
      <t xml:space="preserve"> SAMSUNG i8730 Galaxy Express (EB-L1H9KLU),  </t>
    </r>
    <r>
      <rPr>
        <sz val="10"/>
        <color indexed="10"/>
        <rFont val="Arial Cyr"/>
        <charset val="204"/>
      </rPr>
      <t>1850mAh</t>
    </r>
  </si>
  <si>
    <r>
      <t xml:space="preserve"> SAMSUNG i8910/i5800 (EB504465VU),  </t>
    </r>
    <r>
      <rPr>
        <sz val="10"/>
        <color indexed="10"/>
        <rFont val="Arial Cyr"/>
        <charset val="204"/>
      </rPr>
      <t>2100mAh</t>
    </r>
  </si>
  <si>
    <r>
      <t xml:space="preserve"> SAMSUNG i9000 Galaxy S (EB575152VU),  </t>
    </r>
    <r>
      <rPr>
        <sz val="10"/>
        <color indexed="10"/>
        <rFont val="Arial Cyr"/>
        <charset val="204"/>
      </rPr>
      <t>1660mAh</t>
    </r>
  </si>
  <si>
    <r>
      <t xml:space="preserve"> SAMSUNG i9070 Galaxy Advance (EB535151VU), </t>
    </r>
    <r>
      <rPr>
        <sz val="10"/>
        <color indexed="10"/>
        <rFont val="Arial Cyr"/>
        <charset val="204"/>
      </rPr>
      <t>1700mAh</t>
    </r>
  </si>
  <si>
    <r>
      <t xml:space="preserve"> SAMSUNG i9100 Galaxy S2 (EB-F1A2GBU), </t>
    </r>
    <r>
      <rPr>
        <sz val="10"/>
        <color indexed="10"/>
        <rFont val="Arial Cyr"/>
        <charset val="204"/>
      </rPr>
      <t>1650mAh</t>
    </r>
  </si>
  <si>
    <r>
      <t xml:space="preserve"> SAMSUNG i9190 Galaxy S4 mini/i9195 (B500AE), </t>
    </r>
    <r>
      <rPr>
        <sz val="10"/>
        <color indexed="10"/>
        <rFont val="Arial Cyr"/>
        <charset val="204"/>
      </rPr>
      <t>1650mAh</t>
    </r>
  </si>
  <si>
    <r>
      <t xml:space="preserve"> SAMSUNG i9250 Galaxy Nexus (EB-L1F2HVU), </t>
    </r>
    <r>
      <rPr>
        <sz val="10"/>
        <color indexed="10"/>
        <rFont val="Arial Cyr"/>
        <charset val="204"/>
      </rPr>
      <t>2600mAh</t>
    </r>
  </si>
  <si>
    <r>
      <t xml:space="preserve"> SAMSUNG i9300 Galaxy S3 / i9082 (EB-L1G6LLU), </t>
    </r>
    <r>
      <rPr>
        <sz val="10"/>
        <color indexed="10"/>
        <rFont val="Arial Cyr"/>
        <charset val="204"/>
      </rPr>
      <t>2100mAh</t>
    </r>
  </si>
  <si>
    <r>
      <t xml:space="preserve"> SAMSUNG i9500 Galaxy S4 / G7102 (B600BE), </t>
    </r>
    <r>
      <rPr>
        <sz val="10"/>
        <color indexed="10"/>
        <rFont val="Arial Cyr"/>
        <charset val="204"/>
      </rPr>
      <t>2600mAh</t>
    </r>
  </si>
  <si>
    <r>
      <t xml:space="preserve"> SAMSUNG G360P Galaxy Core Prime (EB-BG360BBE), </t>
    </r>
    <r>
      <rPr>
        <sz val="10"/>
        <color indexed="10"/>
        <rFont val="Arial Cyr"/>
        <charset val="204"/>
      </rPr>
      <t>2000mAh</t>
    </r>
  </si>
  <si>
    <r>
      <t xml:space="preserve"> SAMSUNG G800F Galaxy S5 Mini (EB-BG800CBE), </t>
    </r>
    <r>
      <rPr>
        <sz val="10"/>
        <color indexed="10"/>
        <rFont val="Arial Cyr"/>
        <charset val="204"/>
      </rPr>
      <t>2100mAh</t>
    </r>
  </si>
  <si>
    <r>
      <t xml:space="preserve"> SAMSUNG G850F Galaxy Alfa (EB-BG850BBC), </t>
    </r>
    <r>
      <rPr>
        <sz val="10"/>
        <color indexed="10"/>
        <rFont val="Arial Cyr"/>
        <charset val="204"/>
      </rPr>
      <t>1860mAh</t>
    </r>
  </si>
  <si>
    <r>
      <t xml:space="preserve"> SAMSUNG G900F Galaxy S5 (EB-BG900BBE), </t>
    </r>
    <r>
      <rPr>
        <sz val="10"/>
        <color indexed="10"/>
        <rFont val="Arial Cyr"/>
        <charset val="204"/>
      </rPr>
      <t>2800mAh</t>
    </r>
  </si>
  <si>
    <r>
      <t xml:space="preserve"> SAMSUNG G920F Galaxy S6 (EB-BG920ABE), </t>
    </r>
    <r>
      <rPr>
        <sz val="10"/>
        <color indexed="10"/>
        <rFont val="Arial Cyr"/>
        <charset val="204"/>
      </rPr>
      <t>2550mAh</t>
    </r>
  </si>
  <si>
    <r>
      <t xml:space="preserve"> SAMSUNG G9250 Galaxy S6 edge (EB-BG925ABE), </t>
    </r>
    <r>
      <rPr>
        <sz val="10"/>
        <color indexed="10"/>
        <rFont val="Arial Cyr"/>
        <charset val="204"/>
      </rPr>
      <t>2600mAh</t>
    </r>
  </si>
  <si>
    <r>
      <t xml:space="preserve"> SAMSUNG G930F Galaxy S7 (EB-BG930ABE), </t>
    </r>
    <r>
      <rPr>
        <sz val="10"/>
        <color indexed="10"/>
        <rFont val="Arial Cyr"/>
        <charset val="204"/>
      </rPr>
      <t>3000mAh</t>
    </r>
  </si>
  <si>
    <r>
      <t xml:space="preserve"> SAMSUNG J1 Galaxy (2015) (EB-BJ100BBE), </t>
    </r>
    <r>
      <rPr>
        <sz val="10"/>
        <color indexed="10"/>
        <rFont val="Arial Cyr"/>
        <charset val="204"/>
      </rPr>
      <t>1850mAh</t>
    </r>
  </si>
  <si>
    <r>
      <t xml:space="preserve"> SAMSUNG J1 Galaxy (2016) (EB-BJ120CBE), </t>
    </r>
    <r>
      <rPr>
        <sz val="10"/>
        <color indexed="10"/>
        <rFont val="Arial Cyr"/>
        <charset val="204"/>
      </rPr>
      <t>2050mAh</t>
    </r>
  </si>
  <si>
    <r>
      <t xml:space="preserve"> SAMSUNG J3/J5 Galaxy (2015)/G530H (EB-BG530BBC), </t>
    </r>
    <r>
      <rPr>
        <sz val="10"/>
        <color indexed="10"/>
        <rFont val="Arial Cyr"/>
        <charset val="204"/>
      </rPr>
      <t>2600mAh</t>
    </r>
  </si>
  <si>
    <r>
      <t xml:space="preserve"> SAMSUNG J5 Galaxy (2016) (EB-BJ510CBC), </t>
    </r>
    <r>
      <rPr>
        <sz val="10"/>
        <color indexed="10"/>
        <rFont val="Arial Cyr"/>
        <charset val="204"/>
      </rPr>
      <t>3100mAh</t>
    </r>
  </si>
  <si>
    <r>
      <t xml:space="preserve"> SAMSUNG J6 Galaxy (2018) (EB-BJ610ABE), </t>
    </r>
    <r>
      <rPr>
        <sz val="10"/>
        <color indexed="10"/>
        <rFont val="Arial Cyr"/>
        <charset val="204"/>
      </rPr>
      <t>3300mAh</t>
    </r>
  </si>
  <si>
    <r>
      <t xml:space="preserve"> SAMSUNG J7 Galaxy (2015) (EB-BJ700CBE), </t>
    </r>
    <r>
      <rPr>
        <sz val="10"/>
        <color indexed="10"/>
        <rFont val="Arial Cyr"/>
        <charset val="204"/>
      </rPr>
      <t>3000mAh</t>
    </r>
  </si>
  <si>
    <r>
      <t xml:space="preserve"> SAMSUNG J7 Galaxy (2016) (EB-BJ710CBE), </t>
    </r>
    <r>
      <rPr>
        <sz val="10"/>
        <color indexed="10"/>
        <rFont val="Arial Cyr"/>
        <charset val="204"/>
      </rPr>
      <t>3300mAh</t>
    </r>
  </si>
  <si>
    <r>
      <t xml:space="preserve"> SAMSUNG J7 Galaxy (2017) (EB-BJ730ABE), </t>
    </r>
    <r>
      <rPr>
        <sz val="10"/>
        <color indexed="10"/>
        <rFont val="Arial Cyr"/>
        <charset val="204"/>
      </rPr>
      <t>3600mAh</t>
    </r>
  </si>
  <si>
    <r>
      <t xml:space="preserve"> SAMSUNG J600/B3210 (AB483640BE), </t>
    </r>
    <r>
      <rPr>
        <sz val="10"/>
        <color indexed="10"/>
        <rFont val="Arial Cyr"/>
        <charset val="204"/>
      </rPr>
      <t>950mAh</t>
    </r>
  </si>
  <si>
    <r>
      <t xml:space="preserve"> SAMSUNG N7100 Galaxy Note 2 (EB595675LU), </t>
    </r>
    <r>
      <rPr>
        <sz val="10"/>
        <color indexed="10"/>
        <rFont val="Arial Cyr"/>
        <charset val="204"/>
      </rPr>
      <t>2900mAh</t>
    </r>
  </si>
  <si>
    <r>
      <t xml:space="preserve"> SAMSUNG N9000 Galaxy Note 3 (B800BE), </t>
    </r>
    <r>
      <rPr>
        <sz val="10"/>
        <color indexed="10"/>
        <rFont val="Arial Cyr"/>
        <charset val="204"/>
      </rPr>
      <t>2500mAh</t>
    </r>
  </si>
  <si>
    <r>
      <t xml:space="preserve"> SAMSUNG N910 Galaxy Note 4 (EB-BN910BBE), </t>
    </r>
    <r>
      <rPr>
        <sz val="10"/>
        <color indexed="10"/>
        <rFont val="Arial Cyr"/>
        <charset val="204"/>
      </rPr>
      <t>3200mAh</t>
    </r>
  </si>
  <si>
    <r>
      <t xml:space="preserve"> SAMSUNG S3600/G600 (AB533640AE), </t>
    </r>
    <r>
      <rPr>
        <sz val="10"/>
        <color indexed="10"/>
        <rFont val="Arial Cyr"/>
        <charset val="204"/>
      </rPr>
      <t xml:space="preserve"> 1000mAh</t>
    </r>
  </si>
  <si>
    <r>
      <t xml:space="preserve"> SAMSUNG S3650/S5620 (AB463651BE), </t>
    </r>
    <r>
      <rPr>
        <sz val="10"/>
        <color indexed="10"/>
        <rFont val="Arial Cyr"/>
        <charset val="204"/>
      </rPr>
      <t xml:space="preserve"> 1050mAh</t>
    </r>
  </si>
  <si>
    <r>
      <t xml:space="preserve"> SAMSUNG S5360/S5380 (EB454357VU),  </t>
    </r>
    <r>
      <rPr>
        <sz val="10"/>
        <color indexed="10"/>
        <rFont val="Arial Cyr"/>
        <charset val="204"/>
      </rPr>
      <t>1280mAh</t>
    </r>
  </si>
  <si>
    <r>
      <t xml:space="preserve"> SAMSUNG S5570/S5250/S7230 (EB494353VU),  </t>
    </r>
    <r>
      <rPr>
        <sz val="10"/>
        <color indexed="10"/>
        <rFont val="Arial Cyr"/>
        <charset val="204"/>
      </rPr>
      <t>1450mAh</t>
    </r>
  </si>
  <si>
    <r>
      <t xml:space="preserve"> SAMSUNG S5830/S6102/S6802 (EB494358VU),  </t>
    </r>
    <r>
      <rPr>
        <sz val="10"/>
        <color indexed="10"/>
        <rFont val="Arial Cyr"/>
        <charset val="204"/>
      </rPr>
      <t>1280mAh</t>
    </r>
  </si>
  <si>
    <r>
      <t xml:space="preserve"> SAMSUNG S7710 (EB485159LU),  </t>
    </r>
    <r>
      <rPr>
        <sz val="10"/>
        <color indexed="10"/>
        <rFont val="Arial Cyr"/>
        <charset val="204"/>
      </rPr>
      <t>1700mAh</t>
    </r>
  </si>
  <si>
    <r>
      <t xml:space="preserve"> SAMSUNG X200/X210/X160 (BST3108BC), </t>
    </r>
    <r>
      <rPr>
        <sz val="10"/>
        <color indexed="10"/>
        <rFont val="Arial Cyr"/>
        <charset val="204"/>
      </rPr>
      <t>800mAh</t>
    </r>
  </si>
  <si>
    <r>
      <t xml:space="preserve"> SONYERICSSON X1/X10 (BST-41),</t>
    </r>
    <r>
      <rPr>
        <sz val="10"/>
        <color indexed="10"/>
        <rFont val="Arial Cyr"/>
        <charset val="204"/>
      </rPr>
      <t xml:space="preserve"> 1800mAh</t>
    </r>
  </si>
  <si>
    <r>
      <t xml:space="preserve"> SONY Xperia Arc S/LT15i (BA750), </t>
    </r>
    <r>
      <rPr>
        <sz val="10"/>
        <color rgb="FFFF0000"/>
        <rFont val="Arial Cyr"/>
        <charset val="204"/>
      </rPr>
      <t>900mAh</t>
    </r>
  </si>
  <si>
    <r>
      <t xml:space="preserve"> SONY Xperia E5 (LIS1618ERPC), </t>
    </r>
    <r>
      <rPr>
        <sz val="10"/>
        <color indexed="10"/>
        <rFont val="Arial Cyr"/>
        <charset val="204"/>
      </rPr>
      <t>2300mAh</t>
    </r>
  </si>
  <si>
    <r>
      <t xml:space="preserve"> SONY Xperia Neo/MT15i (BA700), </t>
    </r>
    <r>
      <rPr>
        <sz val="10"/>
        <color rgb="FFFF0000"/>
        <rFont val="Arial Cyr"/>
        <charset val="204"/>
      </rPr>
      <t>950mAh</t>
    </r>
  </si>
  <si>
    <r>
      <t xml:space="preserve"> SONY Xperia SP C5303/C5302/C5306 (LIS1509ERPC), </t>
    </r>
    <r>
      <rPr>
        <sz val="10"/>
        <color indexed="10"/>
        <rFont val="Arial Cyr"/>
        <charset val="204"/>
      </rPr>
      <t>2300mAh</t>
    </r>
  </si>
  <si>
    <r>
      <t xml:space="preserve"> SONY Xperia TX/LT29i/J/ST26i  (BA900), </t>
    </r>
    <r>
      <rPr>
        <sz val="10"/>
        <color indexed="10"/>
        <rFont val="Arial Cyr"/>
        <charset val="204"/>
      </rPr>
      <t>1700mAh</t>
    </r>
  </si>
  <si>
    <r>
      <t xml:space="preserve"> SONY Xperia V/LT26i (BA800), </t>
    </r>
    <r>
      <rPr>
        <sz val="10"/>
        <color indexed="10"/>
        <rFont val="Arial Cyr"/>
        <charset val="204"/>
      </rPr>
      <t>2200mAh</t>
    </r>
  </si>
  <si>
    <r>
      <t xml:space="preserve"> SONY Xperia U/ST25i (BA600), </t>
    </r>
    <r>
      <rPr>
        <sz val="10"/>
        <color indexed="10"/>
        <rFont val="Arial Cyr"/>
        <charset val="204"/>
      </rPr>
      <t>1850mAh</t>
    </r>
  </si>
  <si>
    <r>
      <t xml:space="preserve"> SONY Xperia ZR/M36h (BA950),</t>
    </r>
    <r>
      <rPr>
        <sz val="10"/>
        <color indexed="10"/>
        <rFont val="Arial Cyr"/>
        <charset val="204"/>
      </rPr>
      <t xml:space="preserve"> 2750mAh</t>
    </r>
  </si>
  <si>
    <r>
      <t xml:space="preserve"> SONY Xperia Z/C6603 (LIS1502ERPC), </t>
    </r>
    <r>
      <rPr>
        <sz val="10"/>
        <color indexed="10"/>
        <rFont val="Arial Cyr"/>
        <charset val="204"/>
      </rPr>
      <t>2330mAh</t>
    </r>
  </si>
  <si>
    <r>
      <t xml:space="preserve"> SONY Xperia Z1 (LIS1525ERPC), </t>
    </r>
    <r>
      <rPr>
        <sz val="10"/>
        <color indexed="10"/>
        <rFont val="Arial Cyr"/>
        <charset val="204"/>
      </rPr>
      <t>3000mAh</t>
    </r>
  </si>
  <si>
    <r>
      <t xml:space="preserve"> SONY Xperia Z3 Compact/D5803/D5833 (LIS1561ERPC), </t>
    </r>
    <r>
      <rPr>
        <sz val="10"/>
        <color indexed="10"/>
        <rFont val="Arial Cyr"/>
        <charset val="204"/>
      </rPr>
      <t>2600mAh</t>
    </r>
  </si>
  <si>
    <r>
      <t xml:space="preserve"> SONY Xperia Z3/D6603 (LIS1558ERPC), </t>
    </r>
    <r>
      <rPr>
        <sz val="10"/>
        <color indexed="10"/>
        <rFont val="Arial Cyr"/>
        <charset val="204"/>
      </rPr>
      <t>3100mAh</t>
    </r>
  </si>
  <si>
    <r>
      <t xml:space="preserve"> XIAOMI Mi4 (BM32), </t>
    </r>
    <r>
      <rPr>
        <sz val="10"/>
        <color indexed="10"/>
        <rFont val="Arial Cyr"/>
        <charset val="204"/>
      </rPr>
      <t>3080mAh</t>
    </r>
  </si>
  <si>
    <r>
      <t xml:space="preserve"> XIAOMI Mi4i (BM33), </t>
    </r>
    <r>
      <rPr>
        <sz val="10"/>
        <color indexed="10"/>
        <rFont val="Arial Cyr"/>
        <charset val="204"/>
      </rPr>
      <t>3030mAh</t>
    </r>
  </si>
  <si>
    <r>
      <t xml:space="preserve"> XIAOMI Mi4c (BM35), </t>
    </r>
    <r>
      <rPr>
        <sz val="10"/>
        <color indexed="10"/>
        <rFont val="Arial Cyr"/>
        <charset val="204"/>
      </rPr>
      <t>3000mAh</t>
    </r>
  </si>
  <si>
    <r>
      <t xml:space="preserve"> XIAOMI Mi5 (BM22), </t>
    </r>
    <r>
      <rPr>
        <sz val="10"/>
        <color indexed="10"/>
        <rFont val="Arial Cyr"/>
        <charset val="204"/>
      </rPr>
      <t>2910mAh</t>
    </r>
  </si>
  <si>
    <r>
      <t xml:space="preserve"> XIAOMI Mi5c (BN20), </t>
    </r>
    <r>
      <rPr>
        <sz val="10"/>
        <color indexed="10"/>
        <rFont val="Arial Cyr"/>
        <charset val="204"/>
      </rPr>
      <t>2810mAh</t>
    </r>
  </si>
  <si>
    <r>
      <t xml:space="preserve"> XIAOMI Mi5s (BM36), </t>
    </r>
    <r>
      <rPr>
        <sz val="10"/>
        <color indexed="10"/>
        <rFont val="Arial Cyr"/>
        <charset val="204"/>
      </rPr>
      <t>3200mAh</t>
    </r>
  </si>
  <si>
    <r>
      <t xml:space="preserve"> XIAOMI Mi6 (BM39), </t>
    </r>
    <r>
      <rPr>
        <sz val="10"/>
        <color indexed="10"/>
        <rFont val="Arial Cyr"/>
        <charset val="204"/>
      </rPr>
      <t>3250mAh</t>
    </r>
  </si>
  <si>
    <r>
      <t xml:space="preserve"> XIAOMI Mi8 (BM3E), </t>
    </r>
    <r>
      <rPr>
        <sz val="10"/>
        <color rgb="FFFF0000"/>
        <rFont val="Arial Cyr"/>
        <charset val="204"/>
      </rPr>
      <t>34</t>
    </r>
    <r>
      <rPr>
        <sz val="10"/>
        <color indexed="10"/>
        <rFont val="Arial Cyr"/>
        <charset val="204"/>
      </rPr>
      <t>00mAh</t>
    </r>
  </si>
  <si>
    <r>
      <t xml:space="preserve"> XIAOMI Mi8 Lite (BM3J), </t>
    </r>
    <r>
      <rPr>
        <sz val="10"/>
        <color rgb="FFFF0000"/>
        <rFont val="Arial Cyr"/>
        <charset val="204"/>
      </rPr>
      <t>335</t>
    </r>
    <r>
      <rPr>
        <sz val="10"/>
        <color indexed="10"/>
        <rFont val="Arial Cyr"/>
        <charset val="204"/>
      </rPr>
      <t>0mAh</t>
    </r>
  </si>
  <si>
    <r>
      <t xml:space="preserve"> XIAOMI Mi8 Pro (BM3F), </t>
    </r>
    <r>
      <rPr>
        <sz val="10"/>
        <color rgb="FFFF0000"/>
        <rFont val="Arial Cyr"/>
        <charset val="204"/>
      </rPr>
      <t>3</t>
    </r>
    <r>
      <rPr>
        <sz val="10"/>
        <color indexed="10"/>
        <rFont val="Arial Cyr"/>
        <charset val="204"/>
      </rPr>
      <t>000mAh</t>
    </r>
  </si>
  <si>
    <r>
      <t xml:space="preserve"> XIAOMI Mi9 (BM3L), </t>
    </r>
    <r>
      <rPr>
        <sz val="10"/>
        <color rgb="FFFF0000"/>
        <rFont val="Arial Cyr"/>
        <charset val="204"/>
      </rPr>
      <t>33</t>
    </r>
    <r>
      <rPr>
        <sz val="10"/>
        <color indexed="10"/>
        <rFont val="Arial Cyr"/>
        <charset val="204"/>
      </rPr>
      <t>00mAh</t>
    </r>
  </si>
  <si>
    <r>
      <t xml:space="preserve"> XIAOMI Mi A2 (BN36), </t>
    </r>
    <r>
      <rPr>
        <sz val="10"/>
        <color indexed="10"/>
        <rFont val="Arial Cyr"/>
        <charset val="204"/>
      </rPr>
      <t>3010mAh</t>
    </r>
  </si>
  <si>
    <r>
      <t xml:space="preserve"> XIAOMI Mi A2 Lite (BN47), </t>
    </r>
    <r>
      <rPr>
        <sz val="10"/>
        <color indexed="10"/>
        <rFont val="Arial Cyr"/>
        <charset val="204"/>
      </rPr>
      <t>4000mAh</t>
    </r>
  </si>
  <si>
    <r>
      <t xml:space="preserve"> XIAOMI Mi Max (BM49), </t>
    </r>
    <r>
      <rPr>
        <sz val="10"/>
        <color indexed="10"/>
        <rFont val="Arial Cyr"/>
        <charset val="204"/>
      </rPr>
      <t>4850mAh</t>
    </r>
  </si>
  <si>
    <r>
      <t xml:space="preserve"> XIAOMI Redmi Go (BN3A), </t>
    </r>
    <r>
      <rPr>
        <sz val="10"/>
        <color rgb="FFFF0000"/>
        <rFont val="Arial Cyr"/>
        <charset val="204"/>
      </rPr>
      <t>3</t>
    </r>
    <r>
      <rPr>
        <sz val="10"/>
        <color indexed="10"/>
        <rFont val="Arial Cyr"/>
        <charset val="204"/>
      </rPr>
      <t>000mAh</t>
    </r>
  </si>
  <si>
    <r>
      <t xml:space="preserve"> XIAOMI Redmi Pro (BM4A), </t>
    </r>
    <r>
      <rPr>
        <sz val="10"/>
        <color rgb="FFFF0000"/>
        <rFont val="Arial Cyr"/>
        <charset val="204"/>
      </rPr>
      <t>4</t>
    </r>
    <r>
      <rPr>
        <sz val="10"/>
        <color indexed="10"/>
        <rFont val="Arial Cyr"/>
        <charset val="204"/>
      </rPr>
      <t>050mAh</t>
    </r>
  </si>
  <si>
    <r>
      <t xml:space="preserve"> XIAOMI REDMI 1S (BM41), </t>
    </r>
    <r>
      <rPr>
        <sz val="10"/>
        <color indexed="10"/>
        <rFont val="Arial Cyr"/>
        <charset val="204"/>
      </rPr>
      <t>2050mAh</t>
    </r>
  </si>
  <si>
    <r>
      <t xml:space="preserve"> XIAOMI REDMI 2 (BM44), </t>
    </r>
    <r>
      <rPr>
        <sz val="10"/>
        <color indexed="10"/>
        <rFont val="Arial Cyr"/>
        <charset val="204"/>
      </rPr>
      <t>2200mAh</t>
    </r>
  </si>
  <si>
    <r>
      <t xml:space="preserve"> XIAOMI REDMI 3/4X (BM47), </t>
    </r>
    <r>
      <rPr>
        <sz val="10"/>
        <color indexed="10"/>
        <rFont val="Arial Cyr"/>
        <charset val="204"/>
      </rPr>
      <t>4100mAh</t>
    </r>
  </si>
  <si>
    <r>
      <t xml:space="preserve"> XIAOMI REDMI 4 (BN42), </t>
    </r>
    <r>
      <rPr>
        <sz val="10"/>
        <color indexed="10"/>
        <rFont val="Arial Cyr"/>
        <charset val="204"/>
      </rPr>
      <t>4100mAh</t>
    </r>
  </si>
  <si>
    <r>
      <t xml:space="preserve"> XIAOMI REDMI 4A (BN30), </t>
    </r>
    <r>
      <rPr>
        <sz val="10"/>
        <color indexed="10"/>
        <rFont val="Arial Cyr"/>
        <charset val="204"/>
      </rPr>
      <t>3120mAh</t>
    </r>
  </si>
  <si>
    <r>
      <t xml:space="preserve"> XIAOMI REDMI 4 Pro (BN40), </t>
    </r>
    <r>
      <rPr>
        <sz val="10"/>
        <color indexed="10"/>
        <rFont val="Arial Cyr"/>
        <charset val="204"/>
      </rPr>
      <t>4100mAh</t>
    </r>
  </si>
  <si>
    <r>
      <t xml:space="preserve"> XIAOMI REDMI 5 (BN35), </t>
    </r>
    <r>
      <rPr>
        <sz val="10"/>
        <color indexed="10"/>
        <rFont val="Arial Cyr"/>
        <charset val="204"/>
      </rPr>
      <t>3200mAh</t>
    </r>
  </si>
  <si>
    <r>
      <t xml:space="preserve"> XIAOMI REDMI 5A (BN34), </t>
    </r>
    <r>
      <rPr>
        <sz val="10"/>
        <color indexed="10"/>
        <rFont val="Arial Cyr"/>
        <charset val="204"/>
      </rPr>
      <t>3000mAh</t>
    </r>
  </si>
  <si>
    <r>
      <t xml:space="preserve"> XIAOMI REDMI 5 Plus (BN44), </t>
    </r>
    <r>
      <rPr>
        <sz val="10"/>
        <color indexed="10"/>
        <rFont val="Arial Cyr"/>
        <charset val="204"/>
      </rPr>
      <t>4000mAh</t>
    </r>
  </si>
  <si>
    <r>
      <t xml:space="preserve"> XIAOMI REDMI 6A (BN37), </t>
    </r>
    <r>
      <rPr>
        <sz val="10"/>
        <color indexed="10"/>
        <rFont val="Arial Cyr"/>
        <charset val="204"/>
      </rPr>
      <t>3000mAh</t>
    </r>
  </si>
  <si>
    <r>
      <t xml:space="preserve"> XIAOMI REDMI 7 / REDMI NOTE 8 (BN46), </t>
    </r>
    <r>
      <rPr>
        <sz val="10"/>
        <color indexed="10"/>
        <rFont val="Arial Cyr"/>
        <charset val="204"/>
      </rPr>
      <t>4000mAh</t>
    </r>
  </si>
  <si>
    <r>
      <t xml:space="preserve"> XIAOMI REDMI 7A (BN49), </t>
    </r>
    <r>
      <rPr>
        <sz val="10"/>
        <color indexed="10"/>
        <rFont val="Arial Cyr"/>
        <charset val="204"/>
      </rPr>
      <t>4000mAh</t>
    </r>
  </si>
  <si>
    <r>
      <t xml:space="preserve"> XIAOMI REDMI 8A (BN51), </t>
    </r>
    <r>
      <rPr>
        <sz val="10"/>
        <color indexed="10"/>
        <rFont val="Arial Cyr"/>
        <charset val="204"/>
      </rPr>
      <t>5000mAh</t>
    </r>
  </si>
  <si>
    <r>
      <t xml:space="preserve"> XIAOMI REDMI 9A / 9C (BN56), </t>
    </r>
    <r>
      <rPr>
        <sz val="10"/>
        <color indexed="10"/>
        <rFont val="Arial Cyr"/>
        <charset val="204"/>
      </rPr>
      <t>5000mAh</t>
    </r>
  </si>
  <si>
    <r>
      <t xml:space="preserve"> XIAOMI REDMI 9S (BN55), </t>
    </r>
    <r>
      <rPr>
        <sz val="10"/>
        <color indexed="10"/>
        <rFont val="Arial Cyr"/>
        <charset val="204"/>
      </rPr>
      <t>5020mAh</t>
    </r>
  </si>
  <si>
    <r>
      <t xml:space="preserve"> XIAOMI REDMI 9T / Poco M3 (BN62), </t>
    </r>
    <r>
      <rPr>
        <sz val="10"/>
        <color indexed="10"/>
        <rFont val="Arial Cyr"/>
        <charset val="204"/>
      </rPr>
      <t>6000mAh</t>
    </r>
  </si>
  <si>
    <r>
      <t xml:space="preserve"> XIAOMI REDMI NOTE 2 (BM45), </t>
    </r>
    <r>
      <rPr>
        <sz val="10"/>
        <color indexed="10"/>
        <rFont val="Arial Cyr"/>
        <charset val="204"/>
      </rPr>
      <t>3060mAh</t>
    </r>
  </si>
  <si>
    <r>
      <t xml:space="preserve"> XIAOMI REDMI NOTE 3 (BM46), </t>
    </r>
    <r>
      <rPr>
        <sz val="10"/>
        <color indexed="10"/>
        <rFont val="Arial Cyr"/>
        <charset val="204"/>
      </rPr>
      <t>4050mAh</t>
    </r>
  </si>
  <si>
    <r>
      <t xml:space="preserve"> XIAOMI REDMI NOTE 4 (BN41), </t>
    </r>
    <r>
      <rPr>
        <sz val="10"/>
        <color indexed="10"/>
        <rFont val="Arial Cyr"/>
        <charset val="204"/>
      </rPr>
      <t>4100mAh</t>
    </r>
  </si>
  <si>
    <r>
      <t xml:space="preserve"> XIAOMI REDMI NOTE 4X (BN43), </t>
    </r>
    <r>
      <rPr>
        <sz val="10"/>
        <color indexed="10"/>
        <rFont val="Arial Cyr"/>
        <charset val="204"/>
      </rPr>
      <t>4100mAh</t>
    </r>
  </si>
  <si>
    <r>
      <t xml:space="preserve"> XIAOMI REDMI NOTE 5A (BN31), </t>
    </r>
    <r>
      <rPr>
        <sz val="10"/>
        <color indexed="10"/>
        <rFont val="Arial Cyr"/>
        <charset val="204"/>
      </rPr>
      <t>3080mAh</t>
    </r>
  </si>
  <si>
    <r>
      <t xml:space="preserve"> XIAOMI REDMI NOTE 7 (BN4A), </t>
    </r>
    <r>
      <rPr>
        <sz val="10"/>
        <color rgb="FFFF0000"/>
        <rFont val="Arial Cyr"/>
        <charset val="204"/>
      </rPr>
      <t>4</t>
    </r>
    <r>
      <rPr>
        <sz val="10"/>
        <color indexed="10"/>
        <rFont val="Arial Cyr"/>
        <charset val="204"/>
      </rPr>
      <t>000mAh</t>
    </r>
  </si>
  <si>
    <r>
      <t xml:space="preserve"> XIAOMI REDMI NOTE 9 Pro (BN52), </t>
    </r>
    <r>
      <rPr>
        <sz val="10"/>
        <color indexed="10"/>
        <rFont val="Arial Cyr"/>
        <charset val="204"/>
      </rPr>
      <t>5020mAh</t>
    </r>
  </si>
  <si>
    <r>
      <t xml:space="preserve"> ZOPO C2/C3/ZP980+ (BT78S), </t>
    </r>
    <r>
      <rPr>
        <sz val="10"/>
        <color indexed="10"/>
        <rFont val="Arial Cyr"/>
        <charset val="204"/>
      </rPr>
      <t>2000mAh</t>
    </r>
  </si>
  <si>
    <r>
      <t xml:space="preserve"> ZTE Blade A320 (LI3822T43P3h716043), </t>
    </r>
    <r>
      <rPr>
        <sz val="10"/>
        <color indexed="10"/>
        <rFont val="Arial Cyr"/>
        <charset val="204"/>
      </rPr>
      <t>2200mAh</t>
    </r>
  </si>
  <si>
    <r>
      <t xml:space="preserve"> ZTE Blade A430 Q Lux </t>
    </r>
    <r>
      <rPr>
        <sz val="8"/>
        <rFont val="Arial Cyr"/>
        <charset val="204"/>
      </rPr>
      <t xml:space="preserve">(Li3704T42P3h675053/Li3822T43P3h675053), </t>
    </r>
    <r>
      <rPr>
        <sz val="8"/>
        <color indexed="10"/>
        <rFont val="Arial Cyr"/>
        <charset val="204"/>
      </rPr>
      <t>2200mAh</t>
    </r>
  </si>
  <si>
    <r>
      <t xml:space="preserve"> ZTE Blade A510 (LI3822T43P8H725640), </t>
    </r>
    <r>
      <rPr>
        <sz val="10"/>
        <color indexed="10"/>
        <rFont val="Arial Cyr"/>
        <charset val="204"/>
      </rPr>
      <t>2200mAh</t>
    </r>
  </si>
  <si>
    <r>
      <t xml:space="preserve"> ZTE Blade A520 (LI3824T44P4h716043), </t>
    </r>
    <r>
      <rPr>
        <sz val="10"/>
        <color indexed="10"/>
        <rFont val="Arial Cyr"/>
        <charset val="204"/>
      </rPr>
      <t>2400mAh</t>
    </r>
  </si>
  <si>
    <r>
      <t xml:space="preserve"> ZTE Blade A610 (466380PLV), </t>
    </r>
    <r>
      <rPr>
        <sz val="10"/>
        <color indexed="10"/>
        <rFont val="Arial Cyr"/>
        <charset val="204"/>
      </rPr>
      <t>4000mAh</t>
    </r>
  </si>
  <si>
    <r>
      <t xml:space="preserve"> ZTE Blade L3 (Li3820T43P3h785439), </t>
    </r>
    <r>
      <rPr>
        <sz val="10"/>
        <color indexed="10"/>
        <rFont val="Arial Cyr"/>
        <charset val="204"/>
      </rPr>
      <t>2000mAh</t>
    </r>
  </si>
  <si>
    <r>
      <t xml:space="preserve"> ZTE Blade L4 / A460 (Li3822T43P3h736044), </t>
    </r>
    <r>
      <rPr>
        <sz val="10"/>
        <color indexed="10"/>
        <rFont val="Arial Cyr"/>
        <charset val="204"/>
      </rPr>
      <t>2200mAh</t>
    </r>
  </si>
  <si>
    <r>
      <t xml:space="preserve"> ZTE Blade L4 PRO / A465 (Li3822T43P4h746241), </t>
    </r>
    <r>
      <rPr>
        <sz val="10"/>
        <color indexed="10"/>
        <rFont val="Arial Cyr"/>
        <charset val="204"/>
      </rPr>
      <t>2200mAh</t>
    </r>
  </si>
  <si>
    <r>
      <t xml:space="preserve"> ZTE Blade L5 (Li3821T43P3h745741), </t>
    </r>
    <r>
      <rPr>
        <sz val="10"/>
        <color indexed="10"/>
        <rFont val="Arial Cyr"/>
        <charset val="204"/>
      </rPr>
      <t>2150mAh</t>
    </r>
  </si>
  <si>
    <r>
      <t xml:space="preserve"> ZTE Blade </t>
    </r>
    <r>
      <rPr>
        <sz val="9"/>
        <rFont val="Arial Cyr"/>
        <charset val="204"/>
      </rPr>
      <t xml:space="preserve">L110/V815W </t>
    </r>
    <r>
      <rPr>
        <sz val="8"/>
        <rFont val="Arial Cyr"/>
        <charset val="204"/>
      </rPr>
      <t xml:space="preserve">(Li3712T42P3h634445/Li3814T43P3H634445), </t>
    </r>
    <r>
      <rPr>
        <sz val="8"/>
        <color indexed="10"/>
        <rFont val="Arial Cyr"/>
        <charset val="204"/>
      </rPr>
      <t>1200mAh</t>
    </r>
  </si>
  <si>
    <r>
      <t xml:space="preserve"> ZTE Blade L370 (Li3820T43P3h785440), </t>
    </r>
    <r>
      <rPr>
        <sz val="10"/>
        <color indexed="10"/>
        <rFont val="Arial Cyr"/>
        <charset val="204"/>
      </rPr>
      <t>2000mAh</t>
    </r>
  </si>
  <si>
    <r>
      <t xml:space="preserve"> ZTE Blade S7 (Li3823T43P6hA54236), </t>
    </r>
    <r>
      <rPr>
        <sz val="10"/>
        <color indexed="10"/>
        <rFont val="Arial Cyr"/>
        <charset val="204"/>
      </rPr>
      <t>2300mAh</t>
    </r>
  </si>
  <si>
    <r>
      <t xml:space="preserve"> ZTE Blade V7 Lite (LI3825T43P3H736037), </t>
    </r>
    <r>
      <rPr>
        <sz val="10"/>
        <color indexed="10"/>
        <rFont val="Arial Cyr"/>
        <charset val="204"/>
      </rPr>
      <t>2500mAh</t>
    </r>
  </si>
  <si>
    <r>
      <t xml:space="preserve"> ZTE Geek (V975)/V976 (Li3823T43P3h735350), </t>
    </r>
    <r>
      <rPr>
        <sz val="10"/>
        <color indexed="10"/>
        <rFont val="Arial Cyr"/>
        <charset val="204"/>
      </rPr>
      <t>2300mAh</t>
    </r>
  </si>
  <si>
    <r>
      <t xml:space="preserve"> ZTE Skate (V960)/Tanya (V965w) (Li3714T42P3h853448), </t>
    </r>
    <r>
      <rPr>
        <sz val="10"/>
        <color indexed="10"/>
        <rFont val="Arial Cyr"/>
        <charset val="204"/>
      </rPr>
      <t>1500mAh</t>
    </r>
  </si>
  <si>
    <r>
      <t xml:space="preserve"> ZTE </t>
    </r>
    <r>
      <rPr>
        <sz val="8"/>
        <rFont val="Arial Cyr"/>
        <charset val="204"/>
      </rPr>
      <t xml:space="preserve">Grand X Quad (V987)/Grand Era (V985) (Li3825T43P3h775549 ), </t>
    </r>
    <r>
      <rPr>
        <sz val="8"/>
        <color indexed="10"/>
        <rFont val="Arial Cyr"/>
        <charset val="204"/>
      </rPr>
      <t>1850mAh</t>
    </r>
  </si>
  <si>
    <r>
      <t xml:space="preserve"> ZTE T320 (LI3818T43P3h6653445), </t>
    </r>
    <r>
      <rPr>
        <sz val="10"/>
        <color indexed="10"/>
        <rFont val="Arial Cyr"/>
        <charset val="204"/>
      </rPr>
      <t>1850mAh</t>
    </r>
  </si>
  <si>
    <r>
      <t xml:space="preserve"> ZTE U887 (Li3702T42P3h736445), </t>
    </r>
    <r>
      <rPr>
        <sz val="10"/>
        <color indexed="10"/>
        <rFont val="Arial Cyr"/>
        <charset val="204"/>
      </rPr>
      <t>1800mAh</t>
    </r>
  </si>
  <si>
    <r>
      <t xml:space="preserve"> SAMSUNG Galaxy A32 / A22 / A31 / A72 (EB-BA426ABY), </t>
    </r>
    <r>
      <rPr>
        <sz val="10"/>
        <color indexed="10"/>
        <rFont val="Arial Cyr"/>
        <charset val="204"/>
      </rPr>
      <t>5000mAh</t>
    </r>
  </si>
  <si>
    <r>
      <t xml:space="preserve"> SAMSUNG Galaxy A7 (2018) / A750F / A10 (EB-BA750ABU), </t>
    </r>
    <r>
      <rPr>
        <sz val="10"/>
        <color indexed="10"/>
        <rFont val="Arial Cyr"/>
        <charset val="204"/>
      </rPr>
      <t>3300mAh</t>
    </r>
  </si>
  <si>
    <r>
      <t>Аккумулятор</t>
    </r>
    <r>
      <rPr>
        <sz val="10"/>
        <color indexed="12"/>
        <rFont val="Arial Cyr"/>
        <charset val="204"/>
      </rPr>
      <t xml:space="preserve"> </t>
    </r>
    <r>
      <rPr>
        <sz val="9"/>
        <color indexed="12"/>
        <rFont val="Arial Cyr"/>
        <charset val="204"/>
      </rPr>
      <t>Rexpower</t>
    </r>
  </si>
  <si>
    <t>Аккумулятор (деш. копия)</t>
  </si>
  <si>
    <t xml:space="preserve"> LG E450/E455/E460 Optimus L5 II, чёрный </t>
  </si>
  <si>
    <t xml:space="preserve"> LG E450/E455/E460 Optimus L5 II, белый </t>
  </si>
  <si>
    <t xml:space="preserve"> LG E450/E455/E460 Optimus L5 II, красный </t>
  </si>
  <si>
    <t xml:space="preserve"> Nokia 520 Lumia, красный </t>
  </si>
  <si>
    <t xml:space="preserve"> Nokia 620 Lumia, белый </t>
  </si>
  <si>
    <t xml:space="preserve"> Nokia 620 Lumia, красный </t>
  </si>
  <si>
    <t xml:space="preserve"> Nokia 625 Lumia, белый </t>
  </si>
  <si>
    <r>
      <t xml:space="preserve"> Sony Xperia C/S39h</t>
    </r>
    <r>
      <rPr>
        <sz val="8"/>
        <rFont val="Arial Cyr"/>
        <charset val="204"/>
      </rPr>
      <t xml:space="preserve">, белый </t>
    </r>
  </si>
  <si>
    <r>
      <t xml:space="preserve"> Sony Xperia E/C150X</t>
    </r>
    <r>
      <rPr>
        <sz val="8"/>
        <rFont val="Arial Cyr"/>
        <charset val="204"/>
      </rPr>
      <t xml:space="preserve">, белый </t>
    </r>
  </si>
  <si>
    <r>
      <t xml:space="preserve"> Sony Xperia E/C150X</t>
    </r>
    <r>
      <rPr>
        <sz val="8"/>
        <rFont val="Arial Cyr"/>
        <charset val="204"/>
      </rPr>
      <t xml:space="preserve">, красный </t>
    </r>
  </si>
  <si>
    <r>
      <t xml:space="preserve"> Sony Xperia J/ST26i</t>
    </r>
    <r>
      <rPr>
        <sz val="8"/>
        <rFont val="Arial Cyr"/>
        <charset val="204"/>
      </rPr>
      <t xml:space="preserve">, белый </t>
    </r>
  </si>
  <si>
    <r>
      <t xml:space="preserve"> Sony Xperia T2 Ultra</t>
    </r>
    <r>
      <rPr>
        <sz val="8"/>
        <rFont val="Arial Cyr"/>
        <charset val="204"/>
      </rPr>
      <t xml:space="preserve">, чёрный </t>
    </r>
  </si>
  <si>
    <r>
      <t xml:space="preserve"> Sony Xperia T2 Ultra</t>
    </r>
    <r>
      <rPr>
        <sz val="8"/>
        <rFont val="Arial Cyr"/>
        <charset val="204"/>
      </rPr>
      <t xml:space="preserve">, белый </t>
    </r>
  </si>
  <si>
    <r>
      <t xml:space="preserve"> Sony Xperia T2 Ultra</t>
    </r>
    <r>
      <rPr>
        <sz val="8"/>
        <rFont val="Arial Cyr"/>
        <charset val="204"/>
      </rPr>
      <t xml:space="preserve">, красный </t>
    </r>
  </si>
  <si>
    <r>
      <t xml:space="preserve"> Sony Xperia U</t>
    </r>
    <r>
      <rPr>
        <sz val="8"/>
        <rFont val="Arial Cyr"/>
        <charset val="204"/>
      </rPr>
      <t xml:space="preserve">, чёрный </t>
    </r>
  </si>
  <si>
    <r>
      <t xml:space="preserve"> Sony Xperia ZL/L35h</t>
    </r>
    <r>
      <rPr>
        <sz val="8"/>
        <rFont val="Arial Cyr"/>
        <charset val="204"/>
      </rPr>
      <t>, чёрный</t>
    </r>
  </si>
  <si>
    <r>
      <t xml:space="preserve"> Sony Xperia ZL/L35h</t>
    </r>
    <r>
      <rPr>
        <sz val="8"/>
        <rFont val="Arial Cyr"/>
        <charset val="204"/>
      </rPr>
      <t xml:space="preserve">, белый </t>
    </r>
  </si>
  <si>
    <r>
      <t xml:space="preserve"> Sony Xperia ZL/L35h</t>
    </r>
    <r>
      <rPr>
        <sz val="8"/>
        <rFont val="Arial Cyr"/>
        <charset val="204"/>
      </rPr>
      <t xml:space="preserve">, красный </t>
    </r>
  </si>
  <si>
    <r>
      <t xml:space="preserve"> Sony Xperia ZR/M36h</t>
    </r>
    <r>
      <rPr>
        <sz val="8"/>
        <rFont val="Arial Cyr"/>
        <charset val="204"/>
      </rPr>
      <t xml:space="preserve">, белый </t>
    </r>
  </si>
  <si>
    <r>
      <t xml:space="preserve"> Sony Xperia ZR/M36h</t>
    </r>
    <r>
      <rPr>
        <sz val="8"/>
        <rFont val="Arial Cyr"/>
        <charset val="204"/>
      </rPr>
      <t xml:space="preserve">, красный </t>
    </r>
  </si>
  <si>
    <r>
      <t xml:space="preserve"> </t>
    </r>
    <r>
      <rPr>
        <b/>
        <sz val="10"/>
        <color indexed="30"/>
        <rFont val="Arial Cyr"/>
        <charset val="204"/>
      </rPr>
      <t>XIAOMI MDY-11-EZ, PD Fast Charger, 33W</t>
    </r>
    <r>
      <rPr>
        <sz val="10"/>
        <color indexed="30"/>
        <rFont val="Arial Cyr"/>
        <charset val="204"/>
      </rPr>
      <t xml:space="preserve">, белый </t>
    </r>
    <r>
      <rPr>
        <sz val="10"/>
        <color rgb="FFFF0000"/>
        <rFont val="Arial Cyr"/>
        <charset val="204"/>
      </rPr>
      <t>(копия)</t>
    </r>
  </si>
  <si>
    <t>N35</t>
  </si>
  <si>
    <r>
      <t xml:space="preserve"> Кабель Type-C - Type-C, 1.0m, APPLE, белый </t>
    </r>
    <r>
      <rPr>
        <sz val="10"/>
        <color rgb="FFFF0000"/>
        <rFont val="Arial Cyr"/>
        <charset val="204"/>
      </rPr>
      <t>(копия 100%)</t>
    </r>
  </si>
  <si>
    <r>
      <t xml:space="preserve"> SAMSUNG S7270 Galaxy Ace III / G313 (B100AE), </t>
    </r>
    <r>
      <rPr>
        <sz val="10"/>
        <color indexed="10"/>
        <rFont val="Arial Cyr"/>
        <charset val="204"/>
      </rPr>
      <t>1500mAh</t>
    </r>
  </si>
  <si>
    <r>
      <t xml:space="preserve"> NOKIA 8000 4G/6300 4G (BL-4XL), </t>
    </r>
    <r>
      <rPr>
        <sz val="10"/>
        <color rgb="FFFF0000"/>
        <rFont val="Arial Cyr"/>
        <charset val="204"/>
      </rPr>
      <t>1500mAh</t>
    </r>
  </si>
  <si>
    <t xml:space="preserve"> CBR Simple S9 Angel, в виде смайла, 20х20см</t>
  </si>
  <si>
    <t>фото</t>
  </si>
  <si>
    <t>Фитнес-браслеты, смарт-часы и аксессуары к ним</t>
  </si>
  <si>
    <t>Видеорегистраторы, видеонаблюдение, муляжи и т. д.</t>
  </si>
  <si>
    <t>Портативная техника</t>
  </si>
  <si>
    <t xml:space="preserve"> GOLDMASTER GM-210, 13 дб,  наружная пассивная</t>
  </si>
  <si>
    <r>
      <t xml:space="preserve"> GOLDMASTER GM-210, 13 дб </t>
    </r>
    <r>
      <rPr>
        <b/>
        <sz val="10"/>
        <color rgb="FFFF0000"/>
        <rFont val="Arial Cyr"/>
        <charset val="204"/>
      </rPr>
      <t>(цена при заказе от 10 штук!)</t>
    </r>
  </si>
  <si>
    <t xml:space="preserve"> GOLDMASTER GM-500, 20 дб, трехлучевая, наружная пассивная</t>
  </si>
  <si>
    <t xml:space="preserve"> GOLDMASTER GM-510, 20 дб, трехлучевая, наружная пассивная</t>
  </si>
  <si>
    <t xml:space="preserve"> HD BEKO T5000C (DVB-T2/C), дисплей, металлический корпус</t>
  </si>
  <si>
    <r>
      <t xml:space="preserve"> HD BEKO T5000C (DVB-T2/C), дисплей, </t>
    </r>
    <r>
      <rPr>
        <b/>
        <sz val="9"/>
        <color rgb="FFFF0000"/>
        <rFont val="Arial Cyr"/>
        <charset val="204"/>
      </rPr>
      <t>(цена при заказе от 10 штук!)</t>
    </r>
  </si>
  <si>
    <t xml:space="preserve"> YASIN T777 (DVB-T2/C), дисплей, металлический корпус</t>
  </si>
  <si>
    <r>
      <t xml:space="preserve"> YASIN T777 (DVB-T2/C), дисплей, </t>
    </r>
    <r>
      <rPr>
        <b/>
        <sz val="9"/>
        <color rgb="FFFF0000"/>
        <rFont val="Arial Cyr"/>
        <charset val="204"/>
      </rPr>
      <t>(цена при заказе от 10 штук!)</t>
    </r>
  </si>
  <si>
    <t xml:space="preserve"> HD OPENBOX DVB-009 (DVB-T2/C), дисплей, металлический корпус</t>
  </si>
  <si>
    <t xml:space="preserve"> ОРБИТА HD-999C (DVB-T2/C), дисплей, металлический корпус</t>
  </si>
  <si>
    <r>
      <t xml:space="preserve"> ОРБИТА HD-999C (DVB-T2/C), дисплей, </t>
    </r>
    <r>
      <rPr>
        <b/>
        <sz val="9"/>
        <color rgb="FFFF0000"/>
        <rFont val="Arial Cyr"/>
        <charset val="204"/>
      </rPr>
      <t>(цена при заказе от 10 штук!)</t>
    </r>
  </si>
  <si>
    <r>
      <t xml:space="preserve"> </t>
    </r>
    <r>
      <rPr>
        <b/>
        <sz val="10"/>
        <rFont val="Arial Cyr"/>
        <charset val="204"/>
      </rPr>
      <t>SAMSUNG Galaxy A24 4G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</si>
  <si>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A34 5G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</si>
  <si>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SAMSUNG Galaxy A54 5G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</si>
  <si>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REALME 9 Pro+ (5G)/8/10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</si>
  <si>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APPLE iPhone 15 Pro Max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</si>
  <si>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APPLE iPhone 15 Pro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</si>
  <si>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Mi 13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</si>
  <si>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12/12R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</si>
  <si>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XIAOMI Redmi Note 12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</si>
  <si>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color indexed="30"/>
        <rFont val="Arial Cyr"/>
        <charset val="204"/>
      </rPr>
      <t>SAMSUNG</t>
    </r>
    <r>
      <rPr>
        <sz val="10"/>
        <color indexed="30"/>
        <rFont val="Arial Cyr"/>
        <charset val="204"/>
      </rPr>
      <t xml:space="preserve"> USB-C, 45W, белый </t>
    </r>
    <r>
      <rPr>
        <sz val="10"/>
        <color rgb="FFFF0000"/>
        <rFont val="Arial Cyr"/>
        <charset val="204"/>
      </rPr>
      <t>(с наклейкой Samsung Original)</t>
    </r>
  </si>
  <si>
    <t xml:space="preserve"> RITMIX RT-550, FSK/ DTMF/ AUX/ спикерфон, АОН, особый
 режим "Детский звонок", белый</t>
  </si>
  <si>
    <t xml:space="preserve"> RITMIX RT-520, очень большие кнопки, слоновая кость</t>
  </si>
  <si>
    <t xml:space="preserve"> RITMIX RT-420, АОН/ часы/ будильник, с дисплеем, белый</t>
  </si>
  <si>
    <r>
      <t xml:space="preserve"> </t>
    </r>
    <r>
      <rPr>
        <b/>
        <sz val="10"/>
        <rFont val="Arial Cyr"/>
        <charset val="204"/>
      </rPr>
      <t>VIVO V25E/V25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</si>
  <si>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VIVO V27E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</si>
  <si>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VIVO Y16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</si>
  <si>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VIVO Y22</t>
    </r>
    <r>
      <rPr>
        <sz val="10"/>
        <rFont val="Arial Cyr"/>
        <charset val="204"/>
      </rPr>
      <t>, 3D, чёрное + две салфетки</t>
    </r>
  </si>
  <si>
    <r>
      <t xml:space="preserve">   </t>
    </r>
    <r>
      <rPr>
        <b/>
        <sz val="10"/>
        <rFont val="Arial Cyr"/>
        <charset val="204"/>
      </rPr>
      <t>INFINIX</t>
    </r>
    <r>
      <rPr>
        <sz val="10"/>
        <rFont val="Arial Cyr"/>
        <charset val="204"/>
      </rPr>
      <t xml:space="preserve"> (пленки и стёкла)   (для раскрытия списка нажмите на "+" слева)</t>
    </r>
  </si>
  <si>
    <r>
      <t xml:space="preserve"> </t>
    </r>
    <r>
      <rPr>
        <b/>
        <sz val="10"/>
        <rFont val="Arial Cyr"/>
        <charset val="204"/>
      </rPr>
      <t>INFINIX HOT 20 / HOT 20 NFC</t>
    </r>
    <r>
      <rPr>
        <sz val="10"/>
        <rFont val="Arial Cyr"/>
        <charset val="204"/>
      </rPr>
      <t>, 3D, чёрное + две салфетки</t>
    </r>
  </si>
  <si>
    <r>
      <t xml:space="preserve"> </t>
    </r>
    <r>
      <rPr>
        <b/>
        <sz val="10"/>
        <rFont val="Arial Cyr"/>
        <charset val="204"/>
      </rPr>
      <t>INFINIX HOT 20i / TCL 408</t>
    </r>
    <r>
      <rPr>
        <sz val="10"/>
        <rFont val="Arial Cyr"/>
        <charset val="204"/>
      </rPr>
      <t>, 3D, чёрное + две салфетки</t>
    </r>
  </si>
  <si>
    <r>
      <t xml:space="preserve"> BQ 2455 Boom Quattro</t>
    </r>
    <r>
      <rPr>
        <sz val="10"/>
        <rFont val="Arial Cyr"/>
        <charset val="204"/>
      </rPr>
      <t>, 2.40", 240x320, 4SIM, 2700mAh, чёрный</t>
    </r>
  </si>
  <si>
    <r>
      <t xml:space="preserve"> GEOFOX PS5w</t>
    </r>
    <r>
      <rPr>
        <sz val="10"/>
        <rFont val="Arial Cyr"/>
        <charset val="204"/>
      </rPr>
      <t>, USB, Type-C, 12V, 5Вт (крокодилы, прикуриватель)</t>
    </r>
  </si>
  <si>
    <r>
      <t xml:space="preserve"> GEOFOX PS10w</t>
    </r>
    <r>
      <rPr>
        <sz val="10"/>
        <rFont val="Arial Cyr"/>
        <charset val="204"/>
      </rPr>
      <t>, USB, Type-C, 12V, 10Вт
 (присоски, крокодилы, прикуриватель)</t>
    </r>
  </si>
  <si>
    <t>Сетевые зарядные устройства для смартфонов, планшетов, навигаторов, …</t>
  </si>
  <si>
    <t>Картридеры, хабы, блютуз-адаптеры</t>
  </si>
  <si>
    <t>Автомобильные зарядные устройства для смартфонов, планшетов, навигаторов, …</t>
  </si>
  <si>
    <t xml:space="preserve"> USB 4GB SMARTBUY Scout, белый</t>
  </si>
  <si>
    <t xml:space="preserve"> Samsung S7390 Galaxy Trend Lite, красный </t>
  </si>
  <si>
    <t xml:space="preserve"> Samsung S7390 Galaxy Trend Lite, белый </t>
  </si>
  <si>
    <t xml:space="preserve"> Samsung i9500 Galaxy S IV, зелёный </t>
  </si>
  <si>
    <t xml:space="preserve"> Samsung i9500 Galaxy S IV, фиолетовый </t>
  </si>
  <si>
    <t xml:space="preserve"> Samsung i9500 Galaxy S IV, жёлтый </t>
  </si>
  <si>
    <t xml:space="preserve"> Samsung i9500 Galaxy S IV, малиновый </t>
  </si>
  <si>
    <t xml:space="preserve"> Samsung i9500 Galaxy S IV, розовый </t>
  </si>
  <si>
    <t>(A368)</t>
  </si>
  <si>
    <t>(A1143)</t>
  </si>
  <si>
    <t>Блоки питания для  ноутбуков и нетбуков</t>
  </si>
  <si>
    <t>Блоки питания, инверторы, трансформаторы</t>
  </si>
  <si>
    <t>Прочие зарядные устройства</t>
  </si>
  <si>
    <t>Зарядные устройства для Ni-Cd, Ni-Mg аккумуляторов</t>
  </si>
  <si>
    <t>Чехлы, бампера, накладки, силикон для телефонов</t>
  </si>
  <si>
    <t>Защитные плёнки и стёкла для дисплея</t>
  </si>
  <si>
    <t>Универсальные сумки, чехлы, кошельки для телефонов</t>
  </si>
  <si>
    <t>Чехлы и сумки для планшетов, ноутбуков, фотокамер</t>
  </si>
  <si>
    <t>Батарейки</t>
  </si>
  <si>
    <t>Аккумуляторы</t>
  </si>
  <si>
    <t>Аккумуляторы для сотовых телефонов</t>
  </si>
  <si>
    <t>Универсальные аккумуляторы с контактами на шлейфе</t>
  </si>
  <si>
    <t>Внешние аккумуляторы (Power Bank)</t>
  </si>
  <si>
    <t>Аккумуляторы для фото- и видеокамер</t>
  </si>
  <si>
    <t>Аккумуляторы для электроинструментов</t>
  </si>
  <si>
    <t>Аккумуляторы типа AA, AAA, C, D, Крона.</t>
  </si>
  <si>
    <t>Ni-Cd, Ni-Mg аккумуляторы для радиотелефонов, плееров, игрушек,  …</t>
  </si>
  <si>
    <t>Бескорпусные Li-Pol аккумуляторы для планшетов, навигаторов, видеорегистраторов и т. д.</t>
  </si>
  <si>
    <t>Свинцово-кислотные (гелевые)  аккумуляторы</t>
  </si>
  <si>
    <t>Аккумуляторы типа 18650, 14500, 16340 и т. д.</t>
  </si>
  <si>
    <t>Технологические и прочие аккумуляторы</t>
  </si>
  <si>
    <t>Блоки питания, зарядные устройства</t>
  </si>
  <si>
    <t>Аудиосистемы</t>
  </si>
  <si>
    <t>Универсальные плёнки и стекла + сопутствующие товары</t>
  </si>
  <si>
    <t>Наушники, микрофоны</t>
  </si>
  <si>
    <t>Проводные наушники, микрофоны</t>
  </si>
  <si>
    <t>Блютуз-гарнитуры</t>
  </si>
  <si>
    <t>Кабели, шнуры, переходники, штекеры, конвертеры, адаптеры</t>
  </si>
  <si>
    <t>Переходники, штекеры, конвертеры, адаптеры</t>
  </si>
  <si>
    <t>Сетевые фильтры, удлинители, переходники</t>
  </si>
  <si>
    <t>Чернила, тонер и картриджи для принтеров</t>
  </si>
  <si>
    <t>Расходные материаллы для печати</t>
  </si>
  <si>
    <t>Бумага, фотобумага</t>
  </si>
  <si>
    <t>Штативы, кольцевые лампы</t>
  </si>
  <si>
    <t>Компьютерные комплектующие</t>
  </si>
  <si>
    <t>Пульты</t>
  </si>
  <si>
    <t>Инструменты и принадлежности</t>
  </si>
  <si>
    <t>Торговое оборудование и рекламные материаллы</t>
  </si>
  <si>
    <t>Развлечения</t>
  </si>
  <si>
    <t>Держатели, разветвители</t>
  </si>
  <si>
    <t>ХАЛЯВА !!!</t>
  </si>
  <si>
    <t>HUA32</t>
  </si>
  <si>
    <r>
      <t xml:space="preserve"> Разветвитель прикуривателя OLESSON 1675</t>
    </r>
    <r>
      <rPr>
        <sz val="10"/>
        <rFont val="Arial Cyr"/>
        <charset val="204"/>
      </rPr>
      <t>, 2хАЗУ+2хUSB,
 120W, дисплей</t>
    </r>
  </si>
  <si>
    <r>
      <t xml:space="preserve"> Разветвитель прикуривателя OLESSON 1676</t>
    </r>
    <r>
      <rPr>
        <sz val="10"/>
        <rFont val="Arial Cyr"/>
        <charset val="204"/>
      </rPr>
      <t>, 2хАЗУ+2хUSB,
 120W, дисплей</t>
    </r>
  </si>
  <si>
    <r>
      <t xml:space="preserve"> Разветвитель прикуривателя OLESSON 1679</t>
    </r>
    <r>
      <rPr>
        <sz val="10"/>
        <rFont val="Arial Cyr"/>
        <charset val="204"/>
      </rPr>
      <t>, 3хАЗУ, вкл/выкл,
 120W, дисплей</t>
    </r>
  </si>
  <si>
    <t xml:space="preserve"> Держатель автомобильный NO NAME ZYZ-139,
 для планшета (7-11")</t>
  </si>
  <si>
    <t xml:space="preserve"> Держатель автомобильный NO NAME ZYZ-189,
 для планшета (4.3-7.8")</t>
  </si>
  <si>
    <r>
      <t xml:space="preserve"> Держатель автомобильный BLAST BCH-103 AirVent,
 </t>
    </r>
    <r>
      <rPr>
        <sz val="10"/>
        <rFont val="Arial Cyr"/>
        <charset val="204"/>
      </rPr>
      <t>крепление-присоска</t>
    </r>
  </si>
  <si>
    <t>L01</t>
  </si>
  <si>
    <t>L16</t>
  </si>
  <si>
    <t>L05</t>
  </si>
  <si>
    <t>L18</t>
  </si>
  <si>
    <t>L20</t>
  </si>
  <si>
    <t>L30</t>
  </si>
  <si>
    <t>L40</t>
  </si>
  <si>
    <t>L07</t>
  </si>
  <si>
    <t>L08</t>
  </si>
  <si>
    <t>L06</t>
  </si>
  <si>
    <t>L32</t>
  </si>
  <si>
    <t>L15</t>
  </si>
  <si>
    <t>L02</t>
  </si>
  <si>
    <t>L03</t>
  </si>
  <si>
    <t>L04</t>
  </si>
  <si>
    <t>L09</t>
  </si>
  <si>
    <t>L10</t>
  </si>
  <si>
    <t>L12</t>
  </si>
  <si>
    <t>L13</t>
  </si>
  <si>
    <t>L14</t>
  </si>
  <si>
    <t>L17</t>
  </si>
  <si>
    <t>L19</t>
  </si>
  <si>
    <t>L21</t>
  </si>
  <si>
    <t>L22</t>
  </si>
  <si>
    <t>L23</t>
  </si>
  <si>
    <t>L24</t>
  </si>
  <si>
    <t>L25</t>
  </si>
  <si>
    <t>L26</t>
  </si>
  <si>
    <t>L27</t>
  </si>
  <si>
    <t>L28</t>
  </si>
  <si>
    <t>L29</t>
  </si>
  <si>
    <t>L31</t>
  </si>
  <si>
    <t>L33</t>
  </si>
  <si>
    <t>L34</t>
  </si>
  <si>
    <t>L35</t>
  </si>
  <si>
    <t>L36</t>
  </si>
  <si>
    <t>L37</t>
  </si>
  <si>
    <t>L38</t>
  </si>
  <si>
    <t>L39</t>
  </si>
  <si>
    <t>L41</t>
  </si>
  <si>
    <t>L42</t>
  </si>
  <si>
    <t>L43</t>
  </si>
  <si>
    <t>L44</t>
  </si>
  <si>
    <t>L45</t>
  </si>
  <si>
    <t>L46</t>
  </si>
  <si>
    <t>L47</t>
  </si>
  <si>
    <r>
      <t xml:space="preserve"> HUAWEI E5573 (HB434667RBC), </t>
    </r>
    <r>
      <rPr>
        <sz val="10"/>
        <color indexed="10"/>
        <rFont val="Arial Cyr"/>
        <charset val="204"/>
      </rPr>
      <t xml:space="preserve">1500mAh </t>
    </r>
    <r>
      <rPr>
        <sz val="10"/>
        <color theme="1"/>
        <rFont val="Arial Cyr"/>
        <charset val="204"/>
      </rPr>
      <t>(для роутеров)</t>
    </r>
  </si>
  <si>
    <r>
      <t xml:space="preserve"> </t>
    </r>
    <r>
      <rPr>
        <b/>
        <sz val="10"/>
        <color indexed="30"/>
        <rFont val="Arial Cyr"/>
        <charset val="204"/>
      </rPr>
      <t>XIAOMI MDY-12-ES, 2 in 1: 1xUSB + Type-C PD Fast Charger,
 67W</t>
    </r>
    <r>
      <rPr>
        <sz val="10"/>
        <color indexed="30"/>
        <rFont val="Arial Cyr"/>
        <charset val="204"/>
      </rPr>
      <t xml:space="preserve">, белый </t>
    </r>
    <r>
      <rPr>
        <sz val="10"/>
        <color rgb="FFFF0000"/>
        <rFont val="Arial Cyr"/>
        <charset val="204"/>
      </rPr>
      <t>(копия)</t>
    </r>
  </si>
  <si>
    <t>(A3589)</t>
  </si>
  <si>
    <t>Автомобильные
 динамики</t>
  </si>
  <si>
    <r>
      <t xml:space="preserve"> Оптический патч-корд </t>
    </r>
    <r>
      <rPr>
        <sz val="10"/>
        <color indexed="17"/>
        <rFont val="Arial Cyr"/>
        <charset val="204"/>
      </rPr>
      <t>SC/APC-</t>
    </r>
    <r>
      <rPr>
        <sz val="10"/>
        <color rgb="FF0070C0"/>
        <rFont val="Arial Cyr"/>
        <charset val="204"/>
      </rPr>
      <t>SC/APC</t>
    </r>
    <r>
      <rPr>
        <sz val="10"/>
        <rFont val="Arial Cyr"/>
        <charset val="204"/>
      </rPr>
      <t xml:space="preserve"> (зелёный-синий), 20м</t>
    </r>
  </si>
  <si>
    <r>
      <t xml:space="preserve"> </t>
    </r>
    <r>
      <rPr>
        <b/>
        <sz val="10"/>
        <color indexed="30"/>
        <rFont val="Arial Cyr"/>
        <charset val="204"/>
      </rPr>
      <t>SAMSUNG</t>
    </r>
    <r>
      <rPr>
        <sz val="10"/>
        <color indexed="30"/>
        <rFont val="Arial Cyr"/>
        <charset val="204"/>
      </rPr>
      <t xml:space="preserve"> USB-C, 25W, чёрный </t>
    </r>
    <r>
      <rPr>
        <sz val="10"/>
        <color rgb="FFFF0000"/>
        <rFont val="Arial Cyr"/>
        <charset val="204"/>
      </rPr>
      <t>(копия)</t>
    </r>
  </si>
  <si>
    <r>
      <t xml:space="preserve"> </t>
    </r>
    <r>
      <rPr>
        <b/>
        <sz val="10"/>
        <color indexed="30"/>
        <rFont val="Arial Cyr"/>
        <charset val="204"/>
      </rPr>
      <t>SAMSUNG</t>
    </r>
    <r>
      <rPr>
        <sz val="10"/>
        <color indexed="30"/>
        <rFont val="Arial Cyr"/>
        <charset val="204"/>
      </rPr>
      <t xml:space="preserve"> USB-C, 25W, белый </t>
    </r>
    <r>
      <rPr>
        <sz val="10"/>
        <color rgb="FFFF0000"/>
        <rFont val="Arial Cyr"/>
        <charset val="204"/>
      </rPr>
      <t>(копия)</t>
    </r>
  </si>
  <si>
    <t>дешево</t>
  </si>
  <si>
    <r>
      <t xml:space="preserve"> </t>
    </r>
    <r>
      <rPr>
        <sz val="10"/>
        <color indexed="17"/>
        <rFont val="Arial Cyr"/>
        <charset val="204"/>
      </rPr>
      <t>Чехол универсальный №1 (3,3-3,8") с силиконовой вставкой,</t>
    </r>
    <r>
      <rPr>
        <sz val="10"/>
        <rFont val="Arial Cyr"/>
        <charset val="204"/>
      </rPr>
      <t xml:space="preserve"> белый</t>
    </r>
  </si>
  <si>
    <r>
      <t xml:space="preserve"> </t>
    </r>
    <r>
      <rPr>
        <sz val="10"/>
        <color indexed="17"/>
        <rFont val="Arial Cyr"/>
        <charset val="204"/>
      </rPr>
      <t>Чехол унив. №1 (3,3-3,8")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>с рисунком - man of steel</t>
    </r>
  </si>
  <si>
    <r>
      <t xml:space="preserve"> </t>
    </r>
    <r>
      <rPr>
        <sz val="10"/>
        <color indexed="17"/>
        <rFont val="Arial Cyr"/>
        <charset val="204"/>
      </rPr>
      <t>Чехол унив. №1 (3,3-3,8")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>с рисунком - птенец</t>
    </r>
  </si>
  <si>
    <r>
      <t xml:space="preserve"> </t>
    </r>
    <r>
      <rPr>
        <sz val="10"/>
        <color indexed="17"/>
        <rFont val="Arial Cyr"/>
        <charset val="204"/>
      </rPr>
      <t>Чехол универсальный №2 (3,8-4,3") с силиконовой вставкой,</t>
    </r>
    <r>
      <rPr>
        <sz val="10"/>
        <rFont val="Arial Cyr"/>
        <charset val="204"/>
      </rPr>
      <t xml:space="preserve"> белый</t>
    </r>
  </si>
  <si>
    <r>
      <t xml:space="preserve"> </t>
    </r>
    <r>
      <rPr>
        <sz val="10"/>
        <color indexed="17"/>
        <rFont val="Arial Cyr"/>
        <charset val="204"/>
      </rPr>
      <t>Чехол унив. №2 (3,8-4,3")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>с рисунком - кот</t>
    </r>
  </si>
  <si>
    <r>
      <t xml:space="preserve"> </t>
    </r>
    <r>
      <rPr>
        <sz val="10"/>
        <color indexed="17"/>
        <rFont val="Arial Cyr"/>
        <charset val="204"/>
      </rPr>
      <t>Чехол унив. №2 (3,8-4,3")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>с рисунком - лев</t>
    </r>
  </si>
  <si>
    <r>
      <t xml:space="preserve"> </t>
    </r>
    <r>
      <rPr>
        <sz val="10"/>
        <color indexed="17"/>
        <rFont val="Arial Cyr"/>
        <charset val="204"/>
      </rPr>
      <t>Чехол унив. №2 (3,8-4,3")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>с рисунком - рысь</t>
    </r>
  </si>
  <si>
    <r>
      <t xml:space="preserve"> </t>
    </r>
    <r>
      <rPr>
        <sz val="10"/>
        <color indexed="17"/>
        <rFont val="Arial Cyr"/>
        <charset val="204"/>
      </rPr>
      <t>Чехол унив. №3 (4,3-4,8")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>с рисунком - сова</t>
    </r>
  </si>
  <si>
    <r>
      <t xml:space="preserve"> </t>
    </r>
    <r>
      <rPr>
        <sz val="10"/>
        <color indexed="17"/>
        <rFont val="Arial Cyr"/>
        <charset val="204"/>
      </rPr>
      <t xml:space="preserve">Чехол универсальный №2 (3,8-4,3") с силиконовой вставкой,
</t>
    </r>
    <r>
      <rPr>
        <sz val="10"/>
        <rFont val="Arial Cyr"/>
        <charset val="204"/>
      </rPr>
      <t xml:space="preserve"> </t>
    </r>
    <r>
      <rPr>
        <sz val="10"/>
        <color indexed="14"/>
        <rFont val="Arial Cyr"/>
        <charset val="204"/>
      </rPr>
      <t>розовый</t>
    </r>
  </si>
  <si>
    <r>
      <t xml:space="preserve"> </t>
    </r>
    <r>
      <rPr>
        <sz val="10"/>
        <color indexed="17"/>
        <rFont val="Arial Cyr"/>
        <charset val="204"/>
      </rPr>
      <t xml:space="preserve">Чехол универсальный №2 (3,8-4,3") с силиконовой вставкой,
</t>
    </r>
    <r>
      <rPr>
        <sz val="10"/>
        <rFont val="Arial Cyr"/>
        <charset val="204"/>
      </rPr>
      <t xml:space="preserve"> </t>
    </r>
    <r>
      <rPr>
        <sz val="10"/>
        <color indexed="40"/>
        <rFont val="Arial Cyr"/>
        <charset val="204"/>
      </rPr>
      <t>зелёный</t>
    </r>
  </si>
  <si>
    <r>
      <t xml:space="preserve"> </t>
    </r>
    <r>
      <rPr>
        <sz val="10"/>
        <color indexed="17"/>
        <rFont val="Arial Cyr"/>
        <charset val="204"/>
      </rPr>
      <t>Чехол унив. №2 (3,8-4,3")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 xml:space="preserve">с рисунком - Париж
 </t>
    </r>
    <r>
      <rPr>
        <sz val="10"/>
        <color indexed="17"/>
        <rFont val="Arial Cyr"/>
        <charset val="204"/>
      </rPr>
      <t>(зелёный)</t>
    </r>
  </si>
  <si>
    <r>
      <t xml:space="preserve"> </t>
    </r>
    <r>
      <rPr>
        <sz val="10"/>
        <color indexed="17"/>
        <rFont val="Arial Cyr"/>
        <charset val="204"/>
      </rPr>
      <t>Чехол унив. №2 (3,8-4,3")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 xml:space="preserve">с рисунком - детский
 </t>
    </r>
    <r>
      <rPr>
        <sz val="10"/>
        <color rgb="FF0070C0"/>
        <rFont val="Arial Cyr"/>
        <charset val="204"/>
      </rPr>
      <t>(голубой)</t>
    </r>
  </si>
  <si>
    <r>
      <t xml:space="preserve"> </t>
    </r>
    <r>
      <rPr>
        <sz val="10"/>
        <color indexed="17"/>
        <rFont val="Arial Cyr"/>
        <charset val="204"/>
      </rPr>
      <t>Чехол унив. №5 (5,3-5,8") с сил. вставкой,</t>
    </r>
    <r>
      <rPr>
        <sz val="10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 xml:space="preserve">с рисунком - детский
 </t>
    </r>
    <r>
      <rPr>
        <sz val="10"/>
        <color indexed="32"/>
        <rFont val="Arial Cyr"/>
        <charset val="204"/>
      </rPr>
      <t>(голубой)</t>
    </r>
  </si>
  <si>
    <r>
      <t xml:space="preserve"> Очищающий комплекс для экранов DEFENDER
</t>
    </r>
    <r>
      <rPr>
        <sz val="10"/>
        <rFont val="Arial Cyr"/>
        <charset val="204"/>
      </rPr>
      <t xml:space="preserve"> (спрей 200 мл. + 1 салфетка)</t>
    </r>
  </si>
  <si>
    <t>(A398)</t>
  </si>
  <si>
    <t>(A408)</t>
  </si>
  <si>
    <t xml:space="preserve"> Переходник 3.5" jack - 2x3.5" jack (разветвитель AUX)</t>
  </si>
  <si>
    <t>(A3718)</t>
  </si>
  <si>
    <t xml:space="preserve"> Кабель Type-C - Apple Lightning, BOROFONE BX51, 1.0m, 2.4A,
 белый</t>
  </si>
  <si>
    <r>
      <t xml:space="preserve"> Шнур светодиодный Дюралайт, КОСМОС</t>
    </r>
    <r>
      <rPr>
        <sz val="10"/>
        <rFont val="Arial Cyr"/>
        <charset val="204"/>
      </rPr>
      <t xml:space="preserve">, 6 м, с контроллером,
 синий </t>
    </r>
  </si>
  <si>
    <r>
      <t xml:space="preserve"> Шнур светодиодный Дюралайт, КОСМОС</t>
    </r>
    <r>
      <rPr>
        <sz val="10"/>
        <rFont val="Arial Cyr"/>
        <charset val="204"/>
      </rPr>
      <t>, 6 м, с контроллером,
 зелёный</t>
    </r>
  </si>
  <si>
    <r>
      <t xml:space="preserve"> Шнур светодиодный Дюралайт, КОСМОС</t>
    </r>
    <r>
      <rPr>
        <sz val="10"/>
        <rFont val="Arial Cyr"/>
        <charset val="204"/>
      </rPr>
      <t>, 6 м, с контроллером,
 красный</t>
    </r>
  </si>
  <si>
    <r>
      <t xml:space="preserve"> Шнур светодиодный Дюралайт, КОСМОС</t>
    </r>
    <r>
      <rPr>
        <sz val="10"/>
        <rFont val="Arial Cyr"/>
        <charset val="204"/>
      </rPr>
      <t>, 6 м, с контроллером,
 жёлтый</t>
    </r>
  </si>
  <si>
    <r>
      <t xml:space="preserve"> СОЮЗ </t>
    </r>
    <r>
      <rPr>
        <sz val="10"/>
        <rFont val="Arial Cyr"/>
        <charset val="204"/>
      </rPr>
      <t>"свеча на ветру" SLED-SMD2835-CW37-6Вт-500Лм-220В
 -2700К-E27</t>
    </r>
  </si>
  <si>
    <r>
      <t xml:space="preserve"> СОЮЗ </t>
    </r>
    <r>
      <rPr>
        <sz val="10"/>
        <rFont val="Arial Cyr"/>
        <charset val="204"/>
      </rPr>
      <t>"свеча на ветру" SLED-SMD2835-CW37-8Вт-650Лм-220В
 -6500К-E27</t>
    </r>
  </si>
  <si>
    <t xml:space="preserve"> SMARTBUY SMD 5050/60, IP65-14.4W/CW, 5 м, влагозащищенная,
 белая</t>
  </si>
  <si>
    <r>
      <t xml:space="preserve"> Набор часовых отвёрток REXANT (12-6050)</t>
    </r>
    <r>
      <rPr>
        <sz val="10"/>
        <rFont val="Arial Cyr"/>
        <charset val="204"/>
      </rPr>
      <t>, 6 предметов</t>
    </r>
  </si>
  <si>
    <r>
      <t xml:space="preserve"> Набор свёрл SMARTBUY по металлу</t>
    </r>
    <r>
      <rPr>
        <sz val="10"/>
        <rFont val="Arial Cyr"/>
        <charset val="204"/>
      </rPr>
      <t>, 19 шт, D от1 до 10мм
 с шагом 0.5мм</t>
    </r>
  </si>
  <si>
    <r>
      <t xml:space="preserve"> Набор велосипедный SMARTBUY</t>
    </r>
    <r>
      <rPr>
        <sz val="10"/>
        <rFont val="Arial Cyr"/>
        <charset val="204"/>
      </rPr>
      <t>, 9 шт, 2 отв.:SL5;
 PH2,HEX:2,2.5,3,4,5,6,TORX:30 CR-V</t>
    </r>
  </si>
  <si>
    <t xml:space="preserve"> Бинокуляр монтажный REXANT, налобный, 1.2х/1.8x/2.5x/3.5x,
 2xLED</t>
  </si>
  <si>
    <t xml:space="preserve"> inPods12 ( с анимацией), сенсорные,
 внутриканальные, белые</t>
  </si>
  <si>
    <t xml:space="preserve"> GAUSS Basic 12V, 10W/m, 700lm/m, 4000K, 8mm, IP20, 2 метра,
 белая</t>
  </si>
  <si>
    <t xml:space="preserve"> GAUSS Basic 12V, 4.8W/m, 312lm/m, 4000K, 8mm, IP20, 2 метра,
 белая</t>
  </si>
  <si>
    <t xml:space="preserve"> АЗУ (разъём 3.5x1.35, угловой), 12V, 2000mA, 1.5м</t>
  </si>
  <si>
    <t>(A1147)</t>
  </si>
  <si>
    <t xml:space="preserve"> АЗУ (разъём 3.5x1.35, угловой), 12V, 2000mA, 3.5м</t>
  </si>
  <si>
    <t>(A1706)</t>
  </si>
  <si>
    <t>(A1709)</t>
  </si>
  <si>
    <t>(A1710)</t>
  </si>
  <si>
    <t xml:space="preserve"> АЗУ (разъём 5.5x2.5, угловой), 12V, 2000mA, 3.5м
 (основное применение - регистраторы, навигаторы, DVB-T2
 приставки)</t>
  </si>
  <si>
    <t xml:space="preserve"> АЗУ (разъём 5.5x2.5, угловой), 12V, 2000mA, 1.5м
 (основное применение - регистраторы, навигаторы, DVB-T2
 приставки)</t>
  </si>
  <si>
    <r>
      <t xml:space="preserve"> </t>
    </r>
    <r>
      <rPr>
        <b/>
        <sz val="10"/>
        <rFont val="Arial Cyr"/>
        <charset val="204"/>
      </rPr>
      <t>MRM S50c</t>
    </r>
    <r>
      <rPr>
        <sz val="10"/>
        <rFont val="Arial Cyr"/>
        <charset val="204"/>
      </rPr>
      <t>, 2 in 1: 1xUSB + microUSB, QC3.0, 3100mA, 18W, белое</t>
    </r>
  </si>
  <si>
    <t xml:space="preserve"> Бумага суперглянцевая, A4, 260г/м2, (25л), INK-MATE</t>
  </si>
  <si>
    <t>(B5008)</t>
  </si>
  <si>
    <r>
      <t xml:space="preserve"> </t>
    </r>
    <r>
      <rPr>
        <b/>
        <sz val="10"/>
        <rFont val="Arial Cyr"/>
        <charset val="204"/>
      </rPr>
      <t>MRM XQ10</t>
    </r>
    <r>
      <rPr>
        <sz val="10"/>
        <rFont val="Arial Cyr"/>
        <charset val="204"/>
      </rPr>
      <t>, 2 in 1: 1xUSB + кабель Lightning, QC3.0, 3100mA, 18W,
 белое</t>
    </r>
  </si>
  <si>
    <t>(B5006)</t>
  </si>
  <si>
    <r>
      <t xml:space="preserve"> </t>
    </r>
    <r>
      <rPr>
        <b/>
        <sz val="10"/>
        <rFont val="Arial Cyr"/>
        <charset val="204"/>
      </rPr>
      <t>MRM XQ10</t>
    </r>
    <r>
      <rPr>
        <sz val="10"/>
        <rFont val="Arial Cyr"/>
        <charset val="204"/>
      </rPr>
      <t>, 2 in 1: 1xUSB + кабель microUSB, QC3.0, 3100mA, 18W,
 белое</t>
    </r>
  </si>
  <si>
    <r>
      <t xml:space="preserve"> </t>
    </r>
    <r>
      <rPr>
        <b/>
        <sz val="10"/>
        <rFont val="Arial Cyr"/>
        <charset val="204"/>
      </rPr>
      <t>MRM XQ10</t>
    </r>
    <r>
      <rPr>
        <sz val="10"/>
        <rFont val="Arial Cyr"/>
        <charset val="204"/>
      </rPr>
      <t>, 2 in 1: 1xUSB + кабель Type-C, QC3.0, 3100mA, 18W,
 чёрное</t>
    </r>
  </si>
  <si>
    <t>(B5009)</t>
  </si>
  <si>
    <t>(B5010)</t>
  </si>
  <si>
    <r>
      <t xml:space="preserve"> </t>
    </r>
    <r>
      <rPr>
        <b/>
        <sz val="10"/>
        <rFont val="Arial Cyr"/>
        <charset val="204"/>
      </rPr>
      <t>MRM XQ10</t>
    </r>
    <r>
      <rPr>
        <sz val="10"/>
        <rFont val="Arial Cyr"/>
        <charset val="204"/>
      </rPr>
      <t>, 2 in 1: 1xUSB + кабель Type-C, QC3.0, 3100mA, 18W,
 белое</t>
    </r>
  </si>
  <si>
    <t xml:space="preserve"> Кабель USB - Apple Lightning, MRM MR15i LED, 1.0m, 5A,
 светящийся</t>
  </si>
  <si>
    <t xml:space="preserve"> Кабель USB - Apple Lightning, MRM R35, 1.0m, резиновый, белый</t>
  </si>
  <si>
    <t xml:space="preserve"> Кабель USB - Apple Lightning, MRM R35, 3.0m, резиновый, белый</t>
  </si>
  <si>
    <t xml:space="preserve"> Кабель USB - Apple Lightning, MRM RL55, 3.0m, резиновый, чёрный</t>
  </si>
  <si>
    <r>
      <t xml:space="preserve"> Начальный ассортимент из 24 пультов (смотрите описание)
 </t>
    </r>
    <r>
      <rPr>
        <sz val="10"/>
        <color rgb="FFFF0000"/>
        <rFont val="Arial Cyr"/>
        <charset val="204"/>
      </rPr>
      <t>цена будет рассчитана исходя из текущей стоимости пультов, 
 входящих в ассортимент</t>
    </r>
  </si>
  <si>
    <r>
      <t xml:space="preserve"> Начальный ассортимент из 40 пультов (смотрите описание)
 </t>
    </r>
    <r>
      <rPr>
        <sz val="10"/>
        <color rgb="FFFF0000"/>
        <rFont val="Arial Cyr"/>
        <charset val="204"/>
      </rPr>
      <t>цена будет рассчитана исходя из текущей стоимости пультов, 
 входящих в ассортимент</t>
    </r>
  </si>
  <si>
    <r>
      <t xml:space="preserve"> Начальный ассортимент из 60 пультов (смотрите описание)
 </t>
    </r>
    <r>
      <rPr>
        <sz val="10"/>
        <color rgb="FFFF0000"/>
        <rFont val="Arial Cyr"/>
        <charset val="204"/>
      </rPr>
      <t>цена будет рассчитана исходя из текущей стоимости пультов, 
 входящих в ассортимент</t>
    </r>
  </si>
  <si>
    <r>
      <t xml:space="preserve"> Кабель USB - microUSB, MRM ХОРОШИЙ</t>
    </r>
    <r>
      <rPr>
        <sz val="10"/>
        <rFont val="Arial Cyr"/>
        <charset val="204"/>
      </rPr>
      <t xml:space="preserve">, чёрный </t>
    </r>
    <r>
      <rPr>
        <b/>
        <sz val="10"/>
        <color rgb="FFFF0000"/>
        <rFont val="Arial Cyr"/>
        <charset val="204"/>
      </rPr>
      <t>(цена от 10 шт!)</t>
    </r>
  </si>
  <si>
    <r>
      <t xml:space="preserve"> Кабель USB - microUSB, MRM ХОРОШИЙ, белый </t>
    </r>
    <r>
      <rPr>
        <b/>
        <sz val="10"/>
        <color rgb="FFFF0000"/>
        <rFont val="Arial Cyr"/>
        <charset val="204"/>
      </rPr>
      <t>(цена от 10 шт!)</t>
    </r>
  </si>
  <si>
    <r>
      <t xml:space="preserve"> Кабель USB - microUSB, MRM MR56m, 1.0m, 6A </t>
    </r>
    <r>
      <rPr>
        <sz val="9"/>
        <rFont val="Arial Cyr"/>
        <charset val="204"/>
      </rPr>
      <t>(Качество-ВАУ!!!)</t>
    </r>
  </si>
  <si>
    <t xml:space="preserve"> 2RCA - Jack 3.5mm ("Тюльпан" - Jack 3.5mm), 1.8м
 (Premium качество)</t>
  </si>
  <si>
    <t>(A2266)</t>
  </si>
  <si>
    <t xml:space="preserve"> Кабель USB - microUSB, 1m, витой, красный</t>
  </si>
  <si>
    <t xml:space="preserve"> Кабель USB - microUSB, 1m, витой, синий</t>
  </si>
  <si>
    <t xml:space="preserve"> Кабель USB - USB Type-C, 1m, витой, белый</t>
  </si>
  <si>
    <t xml:space="preserve"> Кабель USB - USB Type-C, 1m, витой, красный</t>
  </si>
  <si>
    <t xml:space="preserve"> Кабель USB - USB Type-C, 1m, витой, синий</t>
  </si>
  <si>
    <r>
      <t xml:space="preserve"> Кабель HDMI - microHDMI</t>
    </r>
    <r>
      <rPr>
        <sz val="10"/>
        <rFont val="Arial Cyr"/>
        <charset val="204"/>
      </rPr>
      <t xml:space="preserve">, 19M/19M, ver 2.0, 1м
 </t>
    </r>
    <r>
      <rPr>
        <sz val="10"/>
        <color rgb="FFFF0000"/>
        <rFont val="Arial Cyr"/>
        <charset val="204"/>
      </rPr>
      <t>(поддерживает разрешение 4K)</t>
    </r>
  </si>
  <si>
    <r>
      <t xml:space="preserve"> Кабель HDMI - microHDMI</t>
    </r>
    <r>
      <rPr>
        <sz val="10"/>
        <rFont val="Arial Cyr"/>
        <charset val="204"/>
      </rPr>
      <t xml:space="preserve">, 19M/19M, ver 2.0, 2м
 </t>
    </r>
    <r>
      <rPr>
        <sz val="10"/>
        <color rgb="FFFF0000"/>
        <rFont val="Arial Cyr"/>
        <charset val="204"/>
      </rPr>
      <t>(поддерживает разрешение 4K)</t>
    </r>
  </si>
  <si>
    <t>/00bF/03/6122/</t>
  </si>
  <si>
    <t>(A2267)</t>
  </si>
  <si>
    <r>
      <t xml:space="preserve"> 2RCA - 2RCA, 4.5м</t>
    </r>
    <r>
      <rPr>
        <sz val="10"/>
        <rFont val="Arial Cyr"/>
        <charset val="204"/>
      </rPr>
      <t>, акустический кабель для усилителя, MD-211</t>
    </r>
  </si>
  <si>
    <t xml:space="preserve"> 2RCA - 2RCA, 4.5м, акустический кабель для усилителя, MD-213</t>
  </si>
  <si>
    <t>(A1517)</t>
  </si>
  <si>
    <t xml:space="preserve"> LIVE-POWER G60 LTP-01, 1200mAh=800mAh, с защитой </t>
  </si>
  <si>
    <t>(A3909)</t>
  </si>
  <si>
    <t xml:space="preserve"> Переходник 2х3.5мм jack - USB, DEFENDER</t>
  </si>
  <si>
    <t xml:space="preserve"> inPods12 ( с анимацией), сенсорные,
 внутриканальные, чёрные</t>
  </si>
  <si>
    <t>A045 (A1774)</t>
  </si>
  <si>
    <t xml:space="preserve"> Разъем питания 5.5x2.1мм (папа) - колодка с зажимами</t>
  </si>
  <si>
    <t>(A4787)</t>
  </si>
  <si>
    <t xml:space="preserve"> Разъем питания 5.5x2.1мм (мама) - колодка с зажимами</t>
  </si>
  <si>
    <t xml:space="preserve"> Переходник MINI HDMI "шт" --- HDMI "гн"</t>
  </si>
  <si>
    <t xml:space="preserve"> Переходник MINI HDMI "шт" --- HDMI "шт"</t>
  </si>
  <si>
    <t xml:space="preserve"> Переходник HDMI "гн" --- HDMI "гн"</t>
  </si>
  <si>
    <r>
      <t xml:space="preserve"> 29V, 2000mA, (разъём 5.5x2.5)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</si>
  <si>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t>SP201 (A5355)</t>
  </si>
  <si>
    <r>
      <t xml:space="preserve"> Паяльник ТЕРМОЛЮКС</t>
    </r>
    <r>
      <rPr>
        <sz val="9"/>
        <color indexed="8"/>
        <rFont val="Arial"/>
        <family val="2"/>
        <charset val="204"/>
      </rPr>
      <t xml:space="preserve">, 40Вт, деревянная ручка
</t>
    </r>
    <r>
      <rPr>
        <b/>
        <sz val="9"/>
        <color rgb="FFFF0000"/>
        <rFont val="Arial"/>
        <family val="2"/>
        <charset val="204"/>
      </rPr>
      <t xml:space="preserve"> (премиум качество!)</t>
    </r>
  </si>
  <si>
    <r>
      <t xml:space="preserve"> Паяльник ТЕРМОЛЮКС</t>
    </r>
    <r>
      <rPr>
        <sz val="9"/>
        <color indexed="8"/>
        <rFont val="Arial"/>
        <family val="2"/>
        <charset val="204"/>
      </rPr>
      <t xml:space="preserve">, 65Вт, деревянная ручка
 </t>
    </r>
    <r>
      <rPr>
        <b/>
        <sz val="9"/>
        <color rgb="FFFF0000"/>
        <rFont val="Arial"/>
        <family val="2"/>
        <charset val="204"/>
      </rPr>
      <t>(премиум качество!)</t>
    </r>
  </si>
  <si>
    <t xml:space="preserve"> Блютуз-гарнитура MRM BTG-02, чёрная</t>
  </si>
  <si>
    <t>(C3171)</t>
  </si>
  <si>
    <t>(A4383)</t>
  </si>
  <si>
    <t xml:space="preserve"> CARLIVE BT-CR14, мини-адаптер с BlueTooth</t>
  </si>
  <si>
    <t xml:space="preserve"> LR03 (AAA) OPTICELL Simply (DURACELL) (отрывной 2*10 BL20)</t>
  </si>
  <si>
    <t xml:space="preserve"> LR6 (AA) OPTICELL Simply (DURACELL) (отрывной 2*10 BL20)</t>
  </si>
  <si>
    <t xml:space="preserve"> Бумага самоклеящаяся (мат.), A4, 70г/м2, (50л), на 10 дел.,
 LOMOND</t>
  </si>
  <si>
    <t xml:space="preserve"> Бумага самоклеящаяся (мат.), A4, 70г/м2, (50л), на 40 дел.,
 LOMOND</t>
  </si>
  <si>
    <t xml:space="preserve"> Бумага самоклеящаяся (мат.), A4, 80г/м2, (50л), голубая, LOMOND</t>
  </si>
  <si>
    <t xml:space="preserve"> Бумага самоклеящаяся (мат.), A4, 80г/м2, (50л), зелёная, LOMOND</t>
  </si>
  <si>
    <t>85-0026</t>
  </si>
  <si>
    <t xml:space="preserve"> Размораживатель замков с силиконом, 150 мл, аэрозоль, REXANT</t>
  </si>
  <si>
    <r>
      <t xml:space="preserve"> Кабель USB SAMSUNG SUC-C3(C5,C7,C8)
</t>
    </r>
    <r>
      <rPr>
        <sz val="10"/>
        <rFont val="Arial Cyr"/>
        <charset val="204"/>
      </rPr>
      <t xml:space="preserve"> (Samsung L110/L200/L210 и др.)</t>
    </r>
  </si>
  <si>
    <t xml:space="preserve"> 6V-4,5Ah, LIVE-POWER LP6045 (70х47х101мм) </t>
  </si>
  <si>
    <t>(S031)</t>
  </si>
  <si>
    <t>(S033)</t>
  </si>
  <si>
    <t xml:space="preserve"> 12V-7Ah, LIVE-POWER LP1270 Base (151х65х96мм) </t>
  </si>
  <si>
    <t>(S034)</t>
  </si>
  <si>
    <t>(S035)</t>
  </si>
  <si>
    <t xml:space="preserve"> 12V-9Ah, LIVE-POWER LP1290 (151х65х98мм) </t>
  </si>
  <si>
    <t xml:space="preserve"> 12V-7Ah, LIVE-POWER LP1270 (151х65х96мм) </t>
  </si>
  <si>
    <t xml:space="preserve"> 12V-12Ah, LIVE-POWER LP1212 (151х98х95мм) </t>
  </si>
  <si>
    <t>(S036)</t>
  </si>
  <si>
    <t>(S030)</t>
  </si>
  <si>
    <t xml:space="preserve"> 4V-4Ah, LIVE-POWER LP4040 (47х47х101мм) </t>
  </si>
  <si>
    <t xml:space="preserve"> Кабель монитор-SVGA card (15M-15M), 3м</t>
  </si>
  <si>
    <t xml:space="preserve"> Переходник "Джек 3,5мм" 4pin "шт" - "Джек 3,5мм" "гн", угловой</t>
  </si>
  <si>
    <t>(A4809)</t>
  </si>
  <si>
    <t xml:space="preserve"> SAMSUNG (14V, 3A, разъём 5.5x3.0mm с иглой), с сетевым кабелем</t>
  </si>
  <si>
    <t>(A5366)</t>
  </si>
  <si>
    <t xml:space="preserve"> RITMIX RT-420, АОН/ часы/ будильник, с дисплеем, чёрный</t>
  </si>
  <si>
    <t>Фонари, светодиодное освещение</t>
  </si>
  <si>
    <t xml:space="preserve"> LIVE-POWER, 3-12V, 10000mA, плавный регулятор напряжения,
 дисплей</t>
  </si>
  <si>
    <t>(S227)</t>
  </si>
  <si>
    <t xml:space="preserve"> LIVE-POWER, 9-24V, 5000mA, плавный регулятор напряжения,
 дисплей</t>
  </si>
  <si>
    <t>(S226)</t>
  </si>
  <si>
    <t xml:space="preserve"> LIVE-POWER, 9-36V, 3000mA, плавный регулятор напряжения,
 дисплей</t>
  </si>
  <si>
    <t>(S225)</t>
  </si>
  <si>
    <t xml:space="preserve"> LIVE-POWER, 12-24V, 5000mA, плавный регулятор напряжения,
 дисплей</t>
  </si>
  <si>
    <t>(S224)</t>
  </si>
  <si>
    <t xml:space="preserve"> Конвертер Display Port Mini (вход) в VGA (выход) </t>
  </si>
  <si>
    <t>(A3380)</t>
  </si>
  <si>
    <t xml:space="preserve"> MOTOROLA C1001LB+, бирюзовый</t>
  </si>
  <si>
    <t xml:space="preserve"> Таймер Apple </t>
  </si>
  <si>
    <r>
      <t xml:space="preserve"> </t>
    </r>
    <r>
      <rPr>
        <b/>
        <sz val="10"/>
        <rFont val="Arial Cyr"/>
        <charset val="204"/>
      </rPr>
      <t>BOROFONE BA21A</t>
    </r>
    <r>
      <rPr>
        <sz val="10"/>
        <rFont val="Arial Cyr"/>
        <charset val="204"/>
      </rPr>
      <t>, 2 in 1: 1xUSB + microUSB, 3000mA, 18W, 
 быстрая зарядка 3.0, белое</t>
    </r>
  </si>
  <si>
    <r>
      <t xml:space="preserve"> </t>
    </r>
    <r>
      <rPr>
        <b/>
        <sz val="10"/>
        <rFont val="Arial Cyr"/>
        <charset val="204"/>
      </rPr>
      <t>MRM</t>
    </r>
    <r>
      <rPr>
        <sz val="10"/>
        <rFont val="Arial Cyr"/>
        <charset val="204"/>
      </rPr>
      <t>, 2 in 1: 1xUSB + Type-C, QC3.0, 120W, белое</t>
    </r>
  </si>
  <si>
    <t>(B5087)</t>
  </si>
  <si>
    <r>
      <t xml:space="preserve"> Разветвитель прикуривателя OLESSON 1661</t>
    </r>
    <r>
      <rPr>
        <sz val="10"/>
        <rFont val="Arial Cyr"/>
        <charset val="204"/>
      </rPr>
      <t>, 2хАЗУ+6хUSB, 200W</t>
    </r>
  </si>
  <si>
    <t xml:space="preserve"> MRM UPS02 (12V, 2A-20A), для автомобильных аккумуляторов</t>
  </si>
  <si>
    <t>(S060)</t>
  </si>
  <si>
    <t xml:space="preserve"> GIGASET A170 SYS, АОН, белый (made in GERMANY)</t>
  </si>
  <si>
    <t xml:space="preserve"> 36V, 1000mA, (разъём 5.5x2.5), с контроллером питания,
 для пылесосов, шнур 1.5 метра</t>
  </si>
  <si>
    <t>SP205 (A5359)</t>
  </si>
  <si>
    <t xml:space="preserve"> Клей герметик для ремонта B-7000, 50 мл.</t>
  </si>
  <si>
    <t xml:space="preserve"> LENOVO (20V, 3,25A, разъём 7.9x5.5mm с иглой),
 с сетевым кабелем</t>
  </si>
  <si>
    <t xml:space="preserve"> Набор разъёмов для автомагнитол "ЕВРО" (2 гнезда акустика +
 питание), REXANT</t>
  </si>
  <si>
    <t>16-0501</t>
  </si>
  <si>
    <t>16-0502</t>
  </si>
  <si>
    <t>16-0503</t>
  </si>
  <si>
    <t>(A5280)</t>
  </si>
  <si>
    <t>(A1680)</t>
  </si>
  <si>
    <t>(A5157)</t>
  </si>
  <si>
    <t>(B5051)</t>
  </si>
  <si>
    <r>
      <t xml:space="preserve"> AUX - разветвитель</t>
    </r>
    <r>
      <rPr>
        <sz val="10"/>
        <rFont val="Arial Cyr"/>
        <charset val="204"/>
      </rPr>
      <t xml:space="preserve">  (Jack 3.5mm (F) - 2 x Jack 3.5mm (M))
 (Premium качество)</t>
    </r>
  </si>
  <si>
    <t>(S260)
RAR</t>
  </si>
  <si>
    <t>(B4364)
RAR</t>
  </si>
  <si>
    <t>(A4428)
RAR</t>
  </si>
  <si>
    <t>(A4427)
RAR</t>
  </si>
  <si>
    <t>(A4426)
RAR</t>
  </si>
  <si>
    <t>(S262)
RAR</t>
  </si>
  <si>
    <t>(S264)
RAR</t>
  </si>
  <si>
    <t>(S266)
RAR</t>
  </si>
  <si>
    <t>(S267)
RAR</t>
  </si>
  <si>
    <t>(S268)
RAR</t>
  </si>
  <si>
    <t xml:space="preserve"> 2RCA - 2RCA, 1.8м (Premium качество)</t>
  </si>
  <si>
    <t>(S273)
RAR</t>
  </si>
  <si>
    <t>(A4425),
(S277) RAR</t>
  </si>
  <si>
    <t xml:space="preserve"> XLR-F to Jack 6.35mm, 3.0м (Premium качество)</t>
  </si>
  <si>
    <t xml:space="preserve"> XLR-F to Jack 6.35mm, 1.8м (Premium качество)</t>
  </si>
  <si>
    <t xml:space="preserve">
(S280) 
RAR</t>
  </si>
  <si>
    <t xml:space="preserve">
(S276) 
RAR</t>
  </si>
  <si>
    <t xml:space="preserve"> XLR-F to 2RCA, 1.8м (Premium качество)</t>
  </si>
  <si>
    <t>Стационарный
сотовый телефон</t>
  </si>
  <si>
    <t xml:space="preserve"> RITMIX RT-311, повтор номера, отключение микрофона,
 настольно-настенный, чёрный</t>
  </si>
  <si>
    <r>
      <t xml:space="preserve"> </t>
    </r>
    <r>
      <rPr>
        <b/>
        <sz val="10"/>
        <rFont val="Arial Cyr"/>
        <charset val="204"/>
      </rPr>
      <t>BOROFONE BR1</t>
    </r>
    <r>
      <rPr>
        <sz val="10"/>
        <rFont val="Arial Cyr"/>
        <charset val="204"/>
      </rPr>
      <t>, MP3, Bluetooth, FM, красная</t>
    </r>
  </si>
  <si>
    <t>A051
(A4905)</t>
  </si>
  <si>
    <t>Батарейка CR3032</t>
  </si>
  <si>
    <t xml:space="preserve"> CR3032, с выводами, 600mAh (используется
 для игрушек, калькуляторов, медицинских 
 устройств, часов, материнских плат)</t>
  </si>
  <si>
    <t xml:space="preserve"> AUX - разветвитель  (Jack 3.5mm (M) - 2 x Jack 3.5mm (F))
 (Premium качество)</t>
  </si>
  <si>
    <t xml:space="preserve"> AUX - разветвитель  (Jack 6.35mm (M) - 2 x Jack 6.35mm (F)), 0.3м
 (Premium качество)</t>
  </si>
  <si>
    <t>(A1928)</t>
  </si>
  <si>
    <t>Блютуз-адаптер 2 в 1</t>
  </si>
  <si>
    <t>(A4031)</t>
  </si>
  <si>
    <t xml:space="preserve"> MRM BT620, AUX+USB</t>
  </si>
  <si>
    <t xml:space="preserve"> USB 16GB SMARTBUY V-Cut series, чёрный
 (корпус из алюминия)</t>
  </si>
  <si>
    <r>
      <t xml:space="preserve"> USB 16GB SMARTBUY V-Cut series, </t>
    </r>
    <r>
      <rPr>
        <sz val="10"/>
        <color indexed="30"/>
        <rFont val="Arial Cyr"/>
        <charset val="204"/>
      </rPr>
      <t>синий</t>
    </r>
    <r>
      <rPr>
        <sz val="10"/>
        <rFont val="Arial Cyr"/>
        <charset val="204"/>
      </rPr>
      <t xml:space="preserve">
 (корпус из алюминия)</t>
    </r>
  </si>
  <si>
    <r>
      <t xml:space="preserve"> BQ 2800L Art 4G</t>
    </r>
    <r>
      <rPr>
        <sz val="10"/>
        <rFont val="Arial Cyr"/>
        <charset val="204"/>
      </rPr>
      <t>, 2.80", 240x320, 0.3Mp, 2SIM, 1800mAh, чёрный</t>
    </r>
  </si>
  <si>
    <t>(A3383)</t>
  </si>
  <si>
    <t xml:space="preserve"> Конвертер Display Port Mini (вход) в VGA / HDMI / DVI (выход)</t>
  </si>
  <si>
    <t xml:space="preserve"> CR2032 KODAK, в блистере по 2 шт</t>
  </si>
  <si>
    <t>(S250)
RAR</t>
  </si>
  <si>
    <t>(S251)
RAR</t>
  </si>
  <si>
    <t>(S252)
RAR</t>
  </si>
  <si>
    <t>(S253)
RAR</t>
  </si>
  <si>
    <t>(S254)
RAR</t>
  </si>
  <si>
    <t>(S255)
RAR</t>
  </si>
  <si>
    <t>(S257)
RAR</t>
  </si>
  <si>
    <t>(S261)
RAR</t>
  </si>
  <si>
    <t>(S271)
RAR</t>
  </si>
  <si>
    <t xml:space="preserve"> 2RCA(M) - 2RCA(F), 1.8м (Premium качество)</t>
  </si>
  <si>
    <t>(S274)
RAR</t>
  </si>
  <si>
    <t>(S275)
RAR</t>
  </si>
  <si>
    <t xml:space="preserve"> 2RCA - 2xJack 6.35mm, 1.8м (Premium качество)</t>
  </si>
  <si>
    <t xml:space="preserve"> 2RCA to Jack 3.5mm (F), 0.3м (Premium качество)</t>
  </si>
  <si>
    <t>(S279)
RAR</t>
  </si>
  <si>
    <t xml:space="preserve"> XLR-M to XLR-F, 1.8м (Premium качество)</t>
  </si>
  <si>
    <r>
      <t xml:space="preserve"> Apple iPhone 3G</t>
    </r>
    <r>
      <rPr>
        <sz val="10"/>
        <color indexed="8"/>
        <rFont val="Arial Cyr"/>
        <charset val="204"/>
      </rPr>
      <t xml:space="preserve">, чёрный (Activ) (арт. 11)
</t>
    </r>
    <r>
      <rPr>
        <sz val="10"/>
        <color rgb="FFFF0000"/>
        <rFont val="Arial Cyr"/>
        <charset val="204"/>
      </rPr>
      <t xml:space="preserve"> (на складе, предзаказ за 1 день)</t>
    </r>
  </si>
  <si>
    <r>
      <t xml:space="preserve"> Apple iPhone 3G</t>
    </r>
    <r>
      <rPr>
        <sz val="10"/>
        <color indexed="8"/>
        <rFont val="Arial Cyr"/>
        <charset val="204"/>
      </rPr>
      <t xml:space="preserve">, белый (Art Case) (арт. 12)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</si>
  <si>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rgb="FF00B050"/>
        <rFont val="Arial Cyr"/>
        <charset val="204"/>
      </rPr>
      <t>A1 Alpha 20+ / ZTE Blade V2020</t>
    </r>
    <r>
      <rPr>
        <sz val="10"/>
        <color rgb="FF00B050"/>
        <rFont val="Arial Cyr"/>
        <charset val="204"/>
      </rPr>
      <t>, глянцевая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</si>
  <si>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A1 Alpha / ZTE Blade V10 Vita</t>
    </r>
    <r>
      <rPr>
        <sz val="10"/>
        <color rgb="FF00B050"/>
        <rFont val="Arial Cyr"/>
        <charset val="204"/>
      </rPr>
      <t xml:space="preserve">, глянцевая
 </t>
    </r>
    <r>
      <rPr>
        <sz val="10"/>
        <color rgb="FFFF0000"/>
        <rFont val="Arial Cyr"/>
        <charset val="204"/>
      </rPr>
      <t>(защищает лучше стекла!)</t>
    </r>
    <r>
      <rPr>
        <sz val="10"/>
        <rFont val="Arial Cyr"/>
        <charset val="204"/>
      </rPr>
      <t xml:space="preserve"> + две салфетки</t>
    </r>
  </si>
  <si>
    <t xml:space="preserve"> CASIO NP-80 / Olympus Li42B</t>
  </si>
  <si>
    <t>(S278) RAR</t>
  </si>
  <si>
    <r>
      <t xml:space="preserve"> LR03 (AAA) VARTA LongLife Power (в блистере по 8 шт)
 </t>
    </r>
    <r>
      <rPr>
        <sz val="10"/>
        <color rgb="FFFF0000"/>
        <rFont val="Arial Cyr"/>
        <charset val="204"/>
      </rPr>
      <t>(Самые мощные из элементов питания VARTA)</t>
    </r>
    <r>
      <rPr>
        <sz val="10"/>
        <rFont val="Arial Cyr"/>
        <charset val="204"/>
      </rPr>
      <t xml:space="preserve"> (Германия)</t>
    </r>
  </si>
  <si>
    <t xml:space="preserve"> RITMIX RH-524TV, 20-20000 Гц, кабель 5м, полноразмерные, чёрные</t>
  </si>
  <si>
    <t xml:space="preserve"> DEFENDER Line C-511 RU (мышь + клавиатура), 1.8м, чёрный</t>
  </si>
  <si>
    <t>Пульт Bluetooth</t>
  </si>
  <si>
    <r>
      <t xml:space="preserve"> Lenovo S750</t>
    </r>
    <r>
      <rPr>
        <sz val="10"/>
        <color indexed="8"/>
        <rFont val="Arial Cyr"/>
        <charset val="204"/>
      </rPr>
      <t>,</t>
    </r>
    <r>
      <rPr>
        <b/>
        <sz val="10"/>
        <color indexed="8"/>
        <rFont val="Arial Cyr"/>
        <charset val="204"/>
      </rPr>
      <t xml:space="preserve"> </t>
    </r>
    <r>
      <rPr>
        <sz val="10"/>
        <color indexed="8"/>
        <rFont val="Arial Cyr"/>
        <charset val="204"/>
      </rPr>
      <t xml:space="preserve">чёрный (Expert) (арт. 103)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</si>
  <si>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S750</t>
    </r>
    <r>
      <rPr>
        <sz val="10"/>
        <color indexed="8"/>
        <rFont val="Arial Cyr"/>
        <charset val="204"/>
      </rPr>
      <t>,</t>
    </r>
    <r>
      <rPr>
        <b/>
        <sz val="10"/>
        <color indexed="8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 xml:space="preserve">красный </t>
    </r>
    <r>
      <rPr>
        <sz val="10"/>
        <rFont val="Arial Cyr"/>
        <charset val="204"/>
      </rPr>
      <t xml:space="preserve">(Expert) (арт. 104)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</si>
  <si>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S90 Sisley</t>
    </r>
    <r>
      <rPr>
        <sz val="10"/>
        <color indexed="8"/>
        <rFont val="Arial Cyr"/>
        <charset val="204"/>
      </rPr>
      <t>,</t>
    </r>
    <r>
      <rPr>
        <b/>
        <sz val="10"/>
        <color indexed="8"/>
        <rFont val="Arial Cyr"/>
        <charset val="204"/>
      </rPr>
      <t xml:space="preserve"> </t>
    </r>
    <r>
      <rPr>
        <sz val="10"/>
        <color indexed="8"/>
        <rFont val="Arial Cyr"/>
        <charset val="204"/>
      </rPr>
      <t xml:space="preserve">чёрный, (арт. 102)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</si>
  <si>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A7000</t>
    </r>
    <r>
      <rPr>
        <sz val="10"/>
        <color indexed="8"/>
        <rFont val="Arial Cyr"/>
        <charset val="204"/>
      </rPr>
      <t xml:space="preserve">, прозрачный, (арт. 98)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</si>
  <si>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A6010</t>
    </r>
    <r>
      <rPr>
        <sz val="10"/>
        <color indexed="8"/>
        <rFont val="Arial Cyr"/>
        <charset val="204"/>
      </rPr>
      <t xml:space="preserve">, прозрачный, (арт. 99)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</si>
  <si>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A6000/K3</t>
    </r>
    <r>
      <rPr>
        <sz val="10"/>
        <color indexed="8"/>
        <rFont val="Arial Cyr"/>
        <charset val="204"/>
      </rPr>
      <t xml:space="preserve">, прозрачный, (арт. 97)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</si>
  <si>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A5000</t>
    </r>
    <r>
      <rPr>
        <sz val="10"/>
        <color indexed="8"/>
        <rFont val="Arial Cyr"/>
        <charset val="204"/>
      </rPr>
      <t xml:space="preserve">, прозрачный, (арт. 100)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</si>
  <si>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A850</t>
    </r>
    <r>
      <rPr>
        <sz val="10"/>
        <color indexed="8"/>
        <rFont val="Arial Cyr"/>
        <charset val="204"/>
      </rPr>
      <t xml:space="preserve">, чёрный (Art Case) (арт. 107)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</si>
  <si>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A850</t>
    </r>
    <r>
      <rPr>
        <sz val="10"/>
        <color indexed="8"/>
        <rFont val="Arial Cyr"/>
        <charset val="204"/>
      </rPr>
      <t xml:space="preserve">, белый (Art Case) (арт. 106)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</si>
  <si>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A850</t>
    </r>
    <r>
      <rPr>
        <sz val="10"/>
        <color indexed="8"/>
        <rFont val="Arial Cyr"/>
        <charset val="204"/>
      </rPr>
      <t>,</t>
    </r>
    <r>
      <rPr>
        <b/>
        <sz val="10"/>
        <color indexed="8"/>
        <rFont val="Arial Cyr"/>
        <charset val="204"/>
      </rPr>
      <t xml:space="preserve"> </t>
    </r>
    <r>
      <rPr>
        <sz val="10"/>
        <color indexed="10"/>
        <rFont val="Arial Cyr"/>
        <charset val="204"/>
      </rPr>
      <t>красный</t>
    </r>
    <r>
      <rPr>
        <sz val="10"/>
        <rFont val="Arial Cyr"/>
        <charset val="204"/>
      </rPr>
      <t xml:space="preserve"> (Art Case) (арт. 105)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</si>
  <si>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Lenovo A390</t>
    </r>
    <r>
      <rPr>
        <sz val="10"/>
        <color indexed="8"/>
        <rFont val="Arial Cyr"/>
        <charset val="204"/>
      </rPr>
      <t>,</t>
    </r>
    <r>
      <rPr>
        <b/>
        <sz val="10"/>
        <color indexed="8"/>
        <rFont val="Arial Cyr"/>
        <charset val="204"/>
      </rPr>
      <t xml:space="preserve"> </t>
    </r>
    <r>
      <rPr>
        <sz val="10"/>
        <color indexed="8"/>
        <rFont val="Arial Cyr"/>
        <charset val="204"/>
      </rPr>
      <t xml:space="preserve">чёрный (Armor) (арт. 101)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</si>
  <si>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D410 L90 Dual,</t>
    </r>
    <r>
      <rPr>
        <sz val="10"/>
        <rFont val="Arial Cyr"/>
        <charset val="204"/>
      </rPr>
      <t xml:space="preserve"> белый (Jekod) (арт. 327)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</si>
  <si>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D410 L90 Dual,</t>
    </r>
    <r>
      <rPr>
        <sz val="10"/>
        <rFont val="Arial Cyr"/>
        <charset val="204"/>
      </rPr>
      <t xml:space="preserve"> красный (Jekod) (арт. 328)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</si>
  <si>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D618 G2 mini,</t>
    </r>
    <r>
      <rPr>
        <sz val="10"/>
        <color indexed="8"/>
        <rFont val="Arial Cyr"/>
        <charset val="204"/>
      </rPr>
      <t xml:space="preserve"> чёрный (Flip Case) (арт. 349)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</si>
  <si>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D618 G2 mini,</t>
    </r>
    <r>
      <rPr>
        <sz val="10"/>
        <color indexed="8"/>
        <rFont val="Arial Cyr"/>
        <charset val="204"/>
      </rPr>
      <t xml:space="preserve"> белый (Flip Case) (арт. 357)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</si>
  <si>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D618 G2 mini,</t>
    </r>
    <r>
      <rPr>
        <sz val="10"/>
        <color indexed="8"/>
        <rFont val="Arial Cyr"/>
        <charset val="204"/>
      </rPr>
      <t xml:space="preserve"> красный (Flip Case) (арт. 350)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</si>
  <si>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D838 Optimus G Pro 2,</t>
    </r>
    <r>
      <rPr>
        <sz val="10"/>
        <color indexed="8"/>
        <rFont val="Arial Cyr"/>
        <charset val="204"/>
      </rPr>
      <t xml:space="preserve"> чёрный (арт. 369)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</si>
  <si>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D838 Optimus G Pro 2,</t>
    </r>
    <r>
      <rPr>
        <sz val="10"/>
        <color indexed="8"/>
        <rFont val="Arial Cyr"/>
        <charset val="204"/>
      </rPr>
      <t xml:space="preserve"> белый (арт. 370)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</si>
  <si>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D838 Optimus G Pro 2,</t>
    </r>
    <r>
      <rPr>
        <sz val="10"/>
        <color indexed="8"/>
        <rFont val="Arial Cyr"/>
        <charset val="204"/>
      </rPr>
      <t xml:space="preserve"> красный (арт. 371)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</si>
  <si>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D958 G Flex,</t>
    </r>
    <r>
      <rPr>
        <sz val="10"/>
        <color indexed="8"/>
        <rFont val="Arial Cyr"/>
        <charset val="204"/>
      </rPr>
      <t xml:space="preserve"> чёрный (Flip Case) (арт. 351)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</si>
  <si>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E400 Optimus L3,</t>
    </r>
    <r>
      <rPr>
        <sz val="10"/>
        <color indexed="8"/>
        <rFont val="Arial Cyr"/>
        <charset val="204"/>
      </rPr>
      <t xml:space="preserve"> чёрный (Armor) (арт. 374)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</si>
  <si>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E430/E435 Optimus L3 II,</t>
    </r>
    <r>
      <rPr>
        <sz val="10"/>
        <rFont val="Arial Cyr"/>
        <charset val="204"/>
      </rPr>
      <t xml:space="preserve"> чёрный (арт. 307)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</si>
  <si>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E430/E435 Optimus L3 II,</t>
    </r>
    <r>
      <rPr>
        <sz val="10"/>
        <rFont val="Arial Cyr"/>
        <charset val="204"/>
      </rPr>
      <t xml:space="preserve"> белый (арт. 308)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</si>
  <si>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E430/E435 Optimus L3 II,</t>
    </r>
    <r>
      <rPr>
        <sz val="10"/>
        <rFont val="Arial Cyr"/>
        <charset val="204"/>
      </rPr>
      <t xml:space="preserve"> красный (арт. 309)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</si>
  <si>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E430/E435 Optimus L3 II,</t>
    </r>
    <r>
      <rPr>
        <sz val="10"/>
        <rFont val="Arial Cyr"/>
        <charset val="204"/>
      </rPr>
      <t xml:space="preserve"> жёлтый (арт. 310)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</si>
  <si>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E430/E435 Optimus L3 II,</t>
    </r>
    <r>
      <rPr>
        <sz val="10"/>
        <rFont val="Arial Cyr"/>
        <charset val="204"/>
      </rPr>
      <t xml:space="preserve"> синий (арт. 311)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</si>
  <si>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E430/E435 Optimus L3 II,</t>
    </r>
    <r>
      <rPr>
        <sz val="10"/>
        <rFont val="Arial Cyr"/>
        <charset val="204"/>
      </rPr>
      <t xml:space="preserve"> зелёный (арт. 312)
</t>
    </r>
    <r>
      <rPr>
        <sz val="10"/>
        <color rgb="FFFF0000"/>
        <rFont val="Arial Cyr"/>
        <charset val="204"/>
      </rPr>
      <t xml:space="preserve"> 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</si>
  <si>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E440 Optimus L4 II,</t>
    </r>
    <r>
      <rPr>
        <sz val="10"/>
        <color indexed="8"/>
        <rFont val="Arial Cyr"/>
        <charset val="204"/>
      </rPr>
      <t xml:space="preserve"> чёрный (Armor) (арт. 372)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</si>
  <si>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E450/E455/E460 Optimus L5 II,</t>
    </r>
    <r>
      <rPr>
        <sz val="10"/>
        <color indexed="8"/>
        <rFont val="Arial Cyr"/>
        <charset val="204"/>
      </rPr>
      <t xml:space="preserve"> чёрный (арт. 353)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</si>
  <si>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color indexed="8"/>
        <rFont val="Arial Cyr"/>
        <charset val="204"/>
      </rPr>
      <t>LG E450/E455/E460 Optimus L5 II,</t>
    </r>
    <r>
      <rPr>
        <sz val="10"/>
        <color indexed="8"/>
        <rFont val="Arial Cyr"/>
        <charset val="204"/>
      </rPr>
      <t xml:space="preserve"> белый (арт. 365)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</si>
  <si>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color indexed="8"/>
        <rFont val="Arial Cyr"/>
        <charset val="204"/>
      </rPr>
      <t>LG E450/E455/E460 Optimus L5 II,</t>
    </r>
    <r>
      <rPr>
        <sz val="10"/>
        <color indexed="8"/>
        <rFont val="Arial Cyr"/>
        <charset val="204"/>
      </rPr>
      <t xml:space="preserve"> красный (арт. 366)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</si>
  <si>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rFont val="Arial Cyr"/>
        <charset val="204"/>
      </rPr>
      <t>LG E450/E455/E460 Optimus L5 II,</t>
    </r>
    <r>
      <rPr>
        <sz val="10"/>
        <rFont val="Arial Cyr"/>
        <charset val="204"/>
      </rPr>
      <t xml:space="preserve"> жёлтый (арт. 303)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</si>
  <si>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rFont val="Arial Cyr"/>
        <charset val="204"/>
      </rPr>
      <t>LG E450/E455/E460 Optimus L5 II,</t>
    </r>
    <r>
      <rPr>
        <sz val="10"/>
        <rFont val="Arial Cyr"/>
        <charset val="204"/>
      </rPr>
      <t xml:space="preserve"> синий (арт. 304)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</si>
  <si>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rFont val="Arial Cyr"/>
        <charset val="204"/>
      </rPr>
      <t>LG E450/E455/E460 Optimus L5 II,</t>
    </r>
    <r>
      <rPr>
        <sz val="10"/>
        <rFont val="Arial Cyr"/>
        <charset val="204"/>
      </rPr>
      <t xml:space="preserve"> зелёный (арт. 305)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</si>
  <si>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color indexed="8"/>
        <rFont val="Arial Cyr"/>
        <charset val="204"/>
      </rPr>
      <t>LG E612 Optimus L5,</t>
    </r>
    <r>
      <rPr>
        <sz val="10"/>
        <color indexed="8"/>
        <rFont val="Arial Cyr"/>
        <charset val="204"/>
      </rPr>
      <t xml:space="preserve"> чёрный (Armor) (арт. 362)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</si>
  <si>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E612 Optimus L5,</t>
    </r>
    <r>
      <rPr>
        <sz val="10"/>
        <color indexed="8"/>
        <rFont val="Arial Cyr"/>
        <charset val="204"/>
      </rPr>
      <t xml:space="preserve"> белый (Art Case) (арт. 363)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</si>
  <si>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E612 Optimus L5,</t>
    </r>
    <r>
      <rPr>
        <sz val="10"/>
        <color indexed="8"/>
        <rFont val="Arial Cyr"/>
        <charset val="204"/>
      </rPr>
      <t xml:space="preserve"> красный (Armor) (арт. 364)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</si>
  <si>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E973 Optimus G,</t>
    </r>
    <r>
      <rPr>
        <sz val="10"/>
        <color indexed="8"/>
        <rFont val="Arial Cyr"/>
        <charset val="204"/>
      </rPr>
      <t xml:space="preserve"> чёрный (Armor) (арт. 354)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</si>
  <si>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E973 Optimus G,</t>
    </r>
    <r>
      <rPr>
        <sz val="10"/>
        <rFont val="Arial Cyr"/>
        <charset val="204"/>
      </rPr>
      <t xml:space="preserve"> чёрный (Jekod) (арт. 324)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</si>
  <si>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E973 Optimus G,</t>
    </r>
    <r>
      <rPr>
        <sz val="10"/>
        <rFont val="Arial Cyr"/>
        <charset val="204"/>
      </rPr>
      <t xml:space="preserve"> красный (Jekod) (арт. 325)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</si>
  <si>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E973 Optimus G,</t>
    </r>
    <r>
      <rPr>
        <sz val="10"/>
        <rFont val="Arial Cyr"/>
        <charset val="204"/>
      </rPr>
      <t xml:space="preserve"> синий (Jekod) (арт. 326)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</si>
  <si>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E980/E988 Optimus G Pro,</t>
    </r>
    <r>
      <rPr>
        <sz val="10"/>
        <color indexed="8"/>
        <rFont val="Arial Cyr"/>
        <charset val="204"/>
      </rPr>
      <t xml:space="preserve"> чёрный (арт. 373)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</si>
  <si>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E980/E988 Optimus G Pro,</t>
    </r>
    <r>
      <rPr>
        <sz val="10"/>
        <rFont val="Arial Cyr"/>
        <charset val="204"/>
      </rPr>
      <t xml:space="preserve"> чёрный (арт. 321)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</si>
  <si>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E980/E988 Optimus G Pro,</t>
    </r>
    <r>
      <rPr>
        <sz val="10"/>
        <rFont val="Arial Cyr"/>
        <charset val="204"/>
      </rPr>
      <t xml:space="preserve"> белый (арт. 322)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</si>
  <si>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E980/E988 Optimus G Pro,</t>
    </r>
    <r>
      <rPr>
        <sz val="10"/>
        <rFont val="Arial Cyr"/>
        <charset val="204"/>
      </rPr>
      <t xml:space="preserve"> красный (арт. 323)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</si>
  <si>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P705/P700 Optimus L7,</t>
    </r>
    <r>
      <rPr>
        <sz val="10"/>
        <color indexed="8"/>
        <rFont val="Arial Cyr"/>
        <charset val="204"/>
      </rPr>
      <t xml:space="preserve"> чёрный (арт. 358)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</si>
  <si>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P705/P700 Optimus L7,</t>
    </r>
    <r>
      <rPr>
        <sz val="10"/>
        <color indexed="8"/>
        <rFont val="Arial Cyr"/>
        <charset val="204"/>
      </rPr>
      <t xml:space="preserve"> белый (арт. 338)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</si>
  <si>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P705/P700 Optimus L7,</t>
    </r>
    <r>
      <rPr>
        <sz val="10"/>
        <rFont val="Arial Cyr"/>
        <charset val="204"/>
      </rPr>
      <t xml:space="preserve"> чёрный (арт. 318)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</si>
  <si>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P705/P700 Optimus L7,</t>
    </r>
    <r>
      <rPr>
        <sz val="10"/>
        <rFont val="Arial Cyr"/>
        <charset val="204"/>
      </rPr>
      <t xml:space="preserve"> красный (арт. 320)
</t>
    </r>
    <r>
      <rPr>
        <sz val="10"/>
        <color rgb="FFFF0000"/>
        <rFont val="Arial Cyr"/>
        <charset val="204"/>
      </rPr>
      <t xml:space="preserve"> 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</si>
  <si>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P710/P713/P715 Optimus L7 II,</t>
    </r>
    <r>
      <rPr>
        <sz val="10"/>
        <rFont val="Arial Cyr"/>
        <charset val="204"/>
      </rPr>
      <t xml:space="preserve"> чёрный (арт. 313)
</t>
    </r>
    <r>
      <rPr>
        <sz val="10"/>
        <color rgb="FFFF0000"/>
        <rFont val="Arial Cyr"/>
        <charset val="204"/>
      </rPr>
      <t xml:space="preserve"> (на складе, предзаказ)</t>
    </r>
  </si>
  <si>
    <r>
      <t xml:space="preserve"> </t>
    </r>
    <r>
      <rPr>
        <b/>
        <sz val="10"/>
        <rFont val="Arial Cyr"/>
        <charset val="204"/>
      </rPr>
      <t>LG P710/P713/P715 Optimus L7 II,</t>
    </r>
    <r>
      <rPr>
        <sz val="10"/>
        <rFont val="Arial Cyr"/>
        <charset val="204"/>
      </rPr>
      <t xml:space="preserve"> красный (арт. 314)
</t>
    </r>
    <r>
      <rPr>
        <sz val="10"/>
        <color rgb="FFFF0000"/>
        <rFont val="Arial Cyr"/>
        <charset val="204"/>
      </rPr>
      <t xml:space="preserve"> (на складе, предзаказ)</t>
    </r>
  </si>
  <si>
    <r>
      <t xml:space="preserve"> </t>
    </r>
    <r>
      <rPr>
        <b/>
        <sz val="10"/>
        <rFont val="Arial Cyr"/>
        <charset val="204"/>
      </rPr>
      <t>LG P710/P713/P715 Optimus L7 II,</t>
    </r>
    <r>
      <rPr>
        <sz val="10"/>
        <rFont val="Arial Cyr"/>
        <charset val="204"/>
      </rPr>
      <t xml:space="preserve"> жёлтый (арт. 315)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</si>
  <si>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rFont val="Arial Cyr"/>
        <charset val="204"/>
      </rPr>
      <t>LG P710/P713/P715 Optimus L7 II,</t>
    </r>
    <r>
      <rPr>
        <sz val="10"/>
        <rFont val="Arial Cyr"/>
        <charset val="204"/>
      </rPr>
      <t xml:space="preserve"> синий (арт. 316)
 </t>
    </r>
    <r>
      <rPr>
        <sz val="10"/>
        <color rgb="FFFF0000"/>
        <rFont val="Arial Cyr"/>
        <charset val="204"/>
      </rPr>
      <t>(на складе, предзаказ)</t>
    </r>
  </si>
  <si>
    <r>
      <t xml:space="preserve"> </t>
    </r>
    <r>
      <rPr>
        <b/>
        <sz val="10"/>
        <rFont val="Arial Cyr"/>
        <charset val="204"/>
      </rPr>
      <t>LG P710/P713/P715 Optimus L7 II,</t>
    </r>
    <r>
      <rPr>
        <sz val="10"/>
        <rFont val="Arial Cyr"/>
        <charset val="204"/>
      </rPr>
      <t xml:space="preserve"> зелёный (арт. 317)
</t>
    </r>
    <r>
      <rPr>
        <sz val="10"/>
        <color rgb="FFFF0000"/>
        <rFont val="Arial Cyr"/>
        <charset val="204"/>
      </rPr>
      <t xml:space="preserve"> (на складе, предзаказ)</t>
    </r>
  </si>
  <si>
    <r>
      <t xml:space="preserve"> </t>
    </r>
    <r>
      <rPr>
        <b/>
        <sz val="10"/>
        <color indexed="8"/>
        <rFont val="Arial Cyr"/>
        <charset val="204"/>
      </rPr>
      <t>LG P760/P765 Optimus L9,</t>
    </r>
    <r>
      <rPr>
        <sz val="10"/>
        <color indexed="8"/>
        <rFont val="Arial Cyr"/>
        <charset val="204"/>
      </rPr>
      <t xml:space="preserve"> чёрный (арт. 367)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</si>
  <si>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P760/P765 Optimus L9,</t>
    </r>
    <r>
      <rPr>
        <sz val="10"/>
        <color indexed="8"/>
        <rFont val="Arial Cyr"/>
        <charset val="204"/>
      </rPr>
      <t xml:space="preserve"> розовый (арт. 361)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</si>
  <si>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LG P875 Optimus F5,</t>
    </r>
    <r>
      <rPr>
        <sz val="10"/>
        <color indexed="8"/>
        <rFont val="Arial Cyr"/>
        <charset val="204"/>
      </rPr>
      <t xml:space="preserve"> красный (арт. 341)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</si>
  <si>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LG P705/P700 Optimus L7,</t>
    </r>
    <r>
      <rPr>
        <sz val="10"/>
        <rFont val="Arial Cyr"/>
        <charset val="204"/>
      </rPr>
      <t xml:space="preserve"> белый (арт. 319)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</si>
  <si>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Nokia 510 Lumia</t>
    </r>
    <r>
      <rPr>
        <sz val="10"/>
        <rFont val="Arial Cyr"/>
        <charset val="204"/>
      </rPr>
      <t xml:space="preserve">, белый (Jekod) (арт. 148)
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</si>
  <si>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603</t>
    </r>
    <r>
      <rPr>
        <sz val="10"/>
        <color indexed="8"/>
        <rFont val="Arial Cyr"/>
        <charset val="204"/>
      </rPr>
      <t xml:space="preserve">, чёрный (Art Case) (арт. 141)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</si>
  <si>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625 Lumia</t>
    </r>
    <r>
      <rPr>
        <sz val="10"/>
        <color indexed="8"/>
        <rFont val="Arial Cyr"/>
        <charset val="204"/>
      </rPr>
      <t xml:space="preserve">, чёрный (Armor) (арт. 128)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</si>
  <si>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700</t>
    </r>
    <r>
      <rPr>
        <sz val="10"/>
        <color indexed="8"/>
        <rFont val="Arial Cyr"/>
        <charset val="204"/>
      </rPr>
      <t xml:space="preserve">, чёрный (Art Case) (арт. 129)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</si>
  <si>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XL Dual Sim</t>
    </r>
    <r>
      <rPr>
        <sz val="10"/>
        <color indexed="8"/>
        <rFont val="Arial Cyr"/>
        <charset val="204"/>
      </rPr>
      <t xml:space="preserve">, чёрный (Armor) (арт. 123)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</si>
  <si>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X2 Dual Sim</t>
    </r>
    <r>
      <rPr>
        <sz val="10"/>
        <color indexed="8"/>
        <rFont val="Arial Cyr"/>
        <charset val="204"/>
      </rPr>
      <t xml:space="preserve">, красный (арт. 139)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</si>
  <si>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X2 Dual Sim</t>
    </r>
    <r>
      <rPr>
        <sz val="10"/>
        <color indexed="8"/>
        <rFont val="Arial Cyr"/>
        <charset val="204"/>
      </rPr>
      <t xml:space="preserve">, чёрный (M-Case) (арт. 138)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</si>
  <si>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1520 Lumia</t>
    </r>
    <r>
      <rPr>
        <sz val="10"/>
        <color indexed="8"/>
        <rFont val="Arial Cyr"/>
        <charset val="204"/>
      </rPr>
      <t xml:space="preserve">, красный (Armor) (арт. 133)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</si>
  <si>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1520 Lumia</t>
    </r>
    <r>
      <rPr>
        <sz val="10"/>
        <color indexed="8"/>
        <rFont val="Arial Cyr"/>
        <charset val="204"/>
      </rPr>
      <t xml:space="preserve">, белый (Armor) (арт. 132)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</si>
  <si>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1020 Lumia</t>
    </r>
    <r>
      <rPr>
        <sz val="10"/>
        <color indexed="8"/>
        <rFont val="Arial Cyr"/>
        <charset val="204"/>
      </rPr>
      <t xml:space="preserve">, чёрный (Hoco) (арт. 137)
</t>
    </r>
    <r>
      <rPr>
        <sz val="10"/>
        <color rgb="FFFF0000"/>
        <rFont val="Arial Cyr"/>
        <charset val="204"/>
      </rPr>
      <t xml:space="preserve"> (на складе, предзаказ за 1 день)</t>
    </r>
  </si>
  <si>
    <r>
      <t xml:space="preserve"> Nokia 1020 Lumia</t>
    </r>
    <r>
      <rPr>
        <sz val="10"/>
        <color indexed="8"/>
        <rFont val="Arial Cyr"/>
        <charset val="204"/>
      </rPr>
      <t xml:space="preserve">, чёрный (Armor) (арт. 136)
</t>
    </r>
    <r>
      <rPr>
        <sz val="10"/>
        <color rgb="FFFF0000"/>
        <rFont val="Arial Cyr"/>
        <charset val="204"/>
      </rPr>
      <t xml:space="preserve"> (на складе, предзаказ за 1 день)</t>
    </r>
  </si>
  <si>
    <r>
      <t xml:space="preserve"> Nokia 930 Lumia</t>
    </r>
    <r>
      <rPr>
        <sz val="10"/>
        <color indexed="8"/>
        <rFont val="Arial Cyr"/>
        <charset val="204"/>
      </rPr>
      <t xml:space="preserve">, белый (Flip Case) (арт. 134)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</si>
  <si>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928 Lumia</t>
    </r>
    <r>
      <rPr>
        <sz val="10"/>
        <color indexed="8"/>
        <rFont val="Arial Cyr"/>
        <charset val="204"/>
      </rPr>
      <t xml:space="preserve">, красный (Art Case) (арт. 111)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</si>
  <si>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928 Lumia</t>
    </r>
    <r>
      <rPr>
        <sz val="10"/>
        <color indexed="8"/>
        <rFont val="Arial Cyr"/>
        <charset val="204"/>
      </rPr>
      <t xml:space="preserve">, белый (Art Case) (арт. 109)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</si>
  <si>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928 Lumia</t>
    </r>
    <r>
      <rPr>
        <sz val="10"/>
        <color indexed="8"/>
        <rFont val="Arial Cyr"/>
        <charset val="204"/>
      </rPr>
      <t xml:space="preserve">, чёрный (Art Case) (арт. 108)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</si>
  <si>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Nokia 920 Lumia</t>
    </r>
    <r>
      <rPr>
        <sz val="10"/>
        <rFont val="Arial Cyr"/>
        <charset val="204"/>
      </rPr>
      <t xml:space="preserve">, белый (Jekod) (арт. 145)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</si>
  <si>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Nokia 920 Lumia</t>
    </r>
    <r>
      <rPr>
        <sz val="10"/>
        <rFont val="Arial Cyr"/>
        <charset val="204"/>
      </rPr>
      <t xml:space="preserve">, чёрный (Jekod) (арт. 144)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</si>
  <si>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920 Lumia</t>
    </r>
    <r>
      <rPr>
        <sz val="10"/>
        <color indexed="8"/>
        <rFont val="Arial Cyr"/>
        <charset val="204"/>
      </rPr>
      <t xml:space="preserve">, </t>
    </r>
    <r>
      <rPr>
        <sz val="10"/>
        <color indexed="10"/>
        <rFont val="Arial Cyr"/>
        <charset val="204"/>
      </rPr>
      <t xml:space="preserve">оранжевый </t>
    </r>
    <r>
      <rPr>
        <sz val="10"/>
        <rFont val="Arial Cyr"/>
        <charset val="204"/>
      </rPr>
      <t xml:space="preserve">(Activ) (арт. 122)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</si>
  <si>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920 Lumia</t>
    </r>
    <r>
      <rPr>
        <sz val="10"/>
        <color indexed="8"/>
        <rFont val="Arial Cyr"/>
        <charset val="204"/>
      </rPr>
      <t xml:space="preserve">, </t>
    </r>
    <r>
      <rPr>
        <sz val="10"/>
        <color indexed="30"/>
        <rFont val="Arial Cyr"/>
        <charset val="204"/>
      </rPr>
      <t>синий</t>
    </r>
    <r>
      <rPr>
        <sz val="10"/>
        <rFont val="Arial Cyr"/>
        <charset val="204"/>
      </rPr>
      <t xml:space="preserve"> (Activ) (арт. 121)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</si>
  <si>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920 Lumia</t>
    </r>
    <r>
      <rPr>
        <sz val="10"/>
        <color indexed="8"/>
        <rFont val="Arial Cyr"/>
        <charset val="204"/>
      </rPr>
      <t>, чёрный</t>
    </r>
    <r>
      <rPr>
        <sz val="10"/>
        <rFont val="Arial Cyr"/>
        <charset val="204"/>
      </rPr>
      <t xml:space="preserve"> (Activ) (арт. 120)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</si>
  <si>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920 Lumia</t>
    </r>
    <r>
      <rPr>
        <sz val="10"/>
        <color indexed="8"/>
        <rFont val="Arial Cyr"/>
        <charset val="204"/>
      </rPr>
      <t>, белый</t>
    </r>
    <r>
      <rPr>
        <sz val="10"/>
        <rFont val="Arial Cyr"/>
        <charset val="204"/>
      </rPr>
      <t xml:space="preserve"> (Activ) (арт. 119)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</si>
  <si>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920 Lumia</t>
    </r>
    <r>
      <rPr>
        <sz val="10"/>
        <color indexed="8"/>
        <rFont val="Arial Cyr"/>
        <charset val="204"/>
      </rPr>
      <t>, чёрный</t>
    </r>
    <r>
      <rPr>
        <sz val="10"/>
        <rFont val="Arial Cyr"/>
        <charset val="204"/>
      </rPr>
      <t xml:space="preserve"> (Activ) (арт. 118)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</si>
  <si>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830 Lumia</t>
    </r>
    <r>
      <rPr>
        <sz val="10"/>
        <color indexed="8"/>
        <rFont val="Arial Cyr"/>
        <charset val="204"/>
      </rPr>
      <t xml:space="preserve">, чёрный (Experts) (арт. 126)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</si>
  <si>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Nokia 820 Lumia</t>
    </r>
    <r>
      <rPr>
        <sz val="10"/>
        <rFont val="Arial Cyr"/>
        <charset val="204"/>
      </rPr>
      <t xml:space="preserve">, чёрный (Jekod) (арт. 147)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</si>
  <si>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Nokia 820 Lumia</t>
    </r>
    <r>
      <rPr>
        <sz val="10"/>
        <rFont val="Arial Cyr"/>
        <charset val="204"/>
      </rPr>
      <t xml:space="preserve">, белый (Jekod) (арт. 146)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</si>
  <si>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820 Lumia</t>
    </r>
    <r>
      <rPr>
        <sz val="10"/>
        <color indexed="8"/>
        <rFont val="Arial Cyr"/>
        <charset val="204"/>
      </rPr>
      <t xml:space="preserve">, оранжевый (Activ) (арт. 114)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</si>
  <si>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820 Lumia</t>
    </r>
    <r>
      <rPr>
        <sz val="10"/>
        <color indexed="8"/>
        <rFont val="Arial Cyr"/>
        <charset val="204"/>
      </rPr>
      <t xml:space="preserve">, красный (Activ) (арт. 113)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</si>
  <si>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820 Lumia</t>
    </r>
    <r>
      <rPr>
        <sz val="10"/>
        <color indexed="8"/>
        <rFont val="Arial Cyr"/>
        <charset val="204"/>
      </rPr>
      <t xml:space="preserve">, белый (Art Case) (арт. 112)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</si>
  <si>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820 Lumia</t>
    </r>
    <r>
      <rPr>
        <sz val="10"/>
        <color indexed="8"/>
        <rFont val="Arial Cyr"/>
        <charset val="204"/>
      </rPr>
      <t xml:space="preserve">, чёрный (Armor) (арт. 111)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</si>
  <si>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800 Lumia</t>
    </r>
    <r>
      <rPr>
        <sz val="10"/>
        <color indexed="8"/>
        <rFont val="Arial Cyr"/>
        <charset val="204"/>
      </rPr>
      <t xml:space="preserve">, чёрный (Armor) (арт. 115)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</si>
  <si>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Nokia 730 Lumia</t>
    </r>
    <r>
      <rPr>
        <sz val="10"/>
        <color indexed="8"/>
        <rFont val="Arial Cyr"/>
        <charset val="204"/>
      </rPr>
      <t xml:space="preserve">, чёрный (Experts) (арт. 127)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</si>
  <si>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rFont val="Arial Cyr"/>
        <charset val="204"/>
      </rPr>
      <t>Nokia 720 Lumia</t>
    </r>
    <r>
      <rPr>
        <sz val="10"/>
        <rFont val="Arial Cyr"/>
        <charset val="204"/>
      </rPr>
      <t xml:space="preserve">, зелёный (Jekod) (арт. 149)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</si>
  <si>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SAMSUNG G530H Galaxy Grand Prime/J3/J5 (EB-BG530BBC),
 </t>
    </r>
    <r>
      <rPr>
        <sz val="10"/>
        <color indexed="10"/>
        <rFont val="Arial Cyr"/>
        <charset val="204"/>
      </rPr>
      <t>2600mAh</t>
    </r>
  </si>
  <si>
    <r>
      <t xml:space="preserve"> Xiaomi Redmi Note 10 (5G) / Poco M3 Pro</t>
    </r>
    <r>
      <rPr>
        <sz val="10"/>
        <color indexed="8"/>
        <rFont val="Arial Cyr"/>
        <charset val="204"/>
      </rPr>
      <t>, прозрачный,
 с закрытой камерой</t>
    </r>
  </si>
  <si>
    <r>
      <t xml:space="preserve"> </t>
    </r>
    <r>
      <rPr>
        <b/>
        <sz val="10"/>
        <color rgb="FF00B050"/>
        <rFont val="Arial Cyr"/>
        <charset val="204"/>
      </rPr>
      <t>SAMSUNG Galaxy S20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</si>
  <si>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S21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</si>
  <si>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S21+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</si>
  <si>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M62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</si>
  <si>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M32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</si>
  <si>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M12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</si>
  <si>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A72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</si>
  <si>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A71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</si>
  <si>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A70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</si>
  <si>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A52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</si>
  <si>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A51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</si>
  <si>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A40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</si>
  <si>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A32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</si>
  <si>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SAMSUNG Galaxy A31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</si>
  <si>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rFont val="Arial Cyr"/>
        <charset val="204"/>
      </rPr>
      <t>SAMSUNG Galaxy A14 4G/A14 5G/M14 5G</t>
    </r>
    <r>
      <rPr>
        <sz val="10"/>
        <rFont val="Arial Cyr"/>
        <charset val="204"/>
      </rPr>
      <t>, 3D, чёрное
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</si>
  <si>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Poco X3</t>
    </r>
    <r>
      <rPr>
        <sz val="10"/>
        <color rgb="FF00B050"/>
        <rFont val="Arial Cyr"/>
        <charset val="204"/>
      </rPr>
      <t xml:space="preserve">, глянцевая </t>
    </r>
    <r>
      <rPr>
        <sz val="10"/>
        <color rgb="FFFF0000"/>
        <rFont val="Arial Cyr"/>
        <charset val="204"/>
      </rPr>
      <t xml:space="preserve">(защищает лучше стекла!)
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</si>
  <si>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10 Pro Max</t>
    </r>
    <r>
      <rPr>
        <sz val="10"/>
        <color rgb="FF00B050"/>
        <rFont val="Arial Cyr"/>
        <charset val="204"/>
      </rPr>
      <t xml:space="preserve">, глянцевая (premium)
</t>
    </r>
    <r>
      <rPr>
        <sz val="10"/>
        <rFont val="Arial Cyr"/>
        <charset val="204"/>
      </rPr>
      <t xml:space="preserve"> + две салфетки</t>
    </r>
  </si>
  <si>
    <r>
      <t xml:space="preserve"> </t>
    </r>
    <r>
      <rPr>
        <b/>
        <sz val="10"/>
        <color rgb="FF00B050"/>
        <rFont val="Arial Cyr"/>
        <charset val="204"/>
      </rPr>
      <t>XIAOMI Redmi Note 8</t>
    </r>
    <r>
      <rPr>
        <sz val="9"/>
        <color rgb="FF00B050"/>
        <rFont val="Arial Cyr"/>
        <charset val="204"/>
      </rPr>
      <t xml:space="preserve">, глянцевая </t>
    </r>
    <r>
      <rPr>
        <sz val="9"/>
        <color rgb="FFFF0000"/>
        <rFont val="Arial Cyr"/>
        <charset val="204"/>
      </rPr>
      <t xml:space="preserve">(защищает лучше стекла!)
</t>
    </r>
    <r>
      <rPr>
        <sz val="9"/>
        <rFont val="Arial Cyr"/>
        <charset val="204"/>
      </rPr>
      <t xml:space="preserve"> + две салфетки</t>
    </r>
  </si>
  <si>
    <t xml:space="preserve"> Патч-корд RJ45 (8P8C "шт" - 8P8C "шт"), GOLDMASTER, 15м</t>
  </si>
  <si>
    <t xml:space="preserve"> Патч-корд RJ45 (8P8C "шт" - 8P8C "шт"), GOLDMASTER, 10м</t>
  </si>
  <si>
    <t xml:space="preserve"> Патч-корд RJ45 (8P8C "шт" - 8P8C "шт"), GOLDMASTER, 20м</t>
  </si>
  <si>
    <t>(S123)</t>
  </si>
  <si>
    <t xml:space="preserve"> LIVE-POWER Y02, ультраяркий, 30W</t>
  </si>
  <si>
    <t xml:space="preserve"> Адаптер Type C - MicroUSB, MRM-Power MR120, в блистере</t>
  </si>
  <si>
    <t>(A4058)</t>
  </si>
  <si>
    <t xml:space="preserve"> Универсальный аккумулятор A13 (5.0x34x52mm), 1450mAh,
 с контактами на шлейфе</t>
  </si>
  <si>
    <t xml:space="preserve"> Универсальный аккумулятор A20 (3.8x34x50mm), 1200mAh,
 с контактами на шлейфе</t>
  </si>
  <si>
    <t xml:space="preserve"> Универсальный аккумулятор A25 (5.0x40x60mm), 1900mAh,
 с контактами на шлейфе</t>
  </si>
  <si>
    <t xml:space="preserve"> Универсальный аккумулятор A30 (4.5x38x59mm), 1800mAh,
 с контактами на шлейфе</t>
  </si>
  <si>
    <t xml:space="preserve"> Универсальный аккумулятор A33 (5.2x38x56mm), 1950mAh,
 с контактами на шлейфе</t>
  </si>
  <si>
    <t xml:space="preserve"> Универсальный аккумулятор A38 (4.0x43x51mm), 1700mAh,
 с контактами на шлейфе</t>
  </si>
  <si>
    <t xml:space="preserve"> Универсальный аккумулятор A43 (4.0x34x58mm), 1650mAh,
 с контактами на шлейфе</t>
  </si>
  <si>
    <t xml:space="preserve"> Универсальный аккумулятор A48 (5.0x34x60mm), 1800mAh,
 с контактами на шлейфе</t>
  </si>
  <si>
    <t xml:space="preserve"> Универсальный аккумулятор A49 (5.0x37x60mm), 1800mAh,
 с контактами на шлейфе</t>
  </si>
  <si>
    <t xml:space="preserve"> Универсальный аккумулятор A54 (4.0x37x47mm), 1450mAh,
 с контактами на шлейфе</t>
  </si>
  <si>
    <t xml:space="preserve"> Универсальный аккумулятор A59 (4.0x40x47mm), 1300mAh,
 с контактами на шлейфе</t>
  </si>
  <si>
    <t xml:space="preserve"> Универсальный аккумулятор A64 (5.0x37x71mm), 1900mAh,
 с контактами на шлейфе</t>
  </si>
  <si>
    <t xml:space="preserve"> Универсальный аккумулятор A78 (4.0x46x47mm), 1300mAh,
 с контактами на шлейфе</t>
  </si>
  <si>
    <t xml:space="preserve"> Универсальный аккумулятор A80 (4.0x44x47mm), 1300mAh,
 с контактами на шлейфе</t>
  </si>
  <si>
    <t xml:space="preserve"> Универсальный аккумулятор A81 (4.0x46x54mm), 1300mAh,
 с контактами на шлейфе</t>
  </si>
  <si>
    <t xml:space="preserve"> Универсальный аккумулятор A82 (4.5x46x56mm), 2000mAh,
 с контактами на шлейфе</t>
  </si>
  <si>
    <t xml:space="preserve"> Универсальный аккумулятор A83 (4.0x43x63mm), 2200mAh,
 с контактами на шлейфе</t>
  </si>
  <si>
    <t xml:space="preserve"> Универсальный аккумулятор A84 (4.1x52x50mm), 2200mAh,
 с контактами на шлейфе</t>
  </si>
  <si>
    <t xml:space="preserve"> Универсальный аккумулятор A85 (4.0x49x63mm), 2400mAh,
 с контактами на шлейфе</t>
  </si>
  <si>
    <t xml:space="preserve"> Универсальный аккумулятор A86 (4.0x56x66mm), 2800mAh,
 с контактами на шлейфе</t>
  </si>
  <si>
    <t xml:space="preserve"> Универсальный аккумулятор A87 (4.0x50x67mm), 2700mAh,
 с контактами на шлейфе</t>
  </si>
  <si>
    <t xml:space="preserve"> Универсальный аккумулятор A88 (4.0x55x60mm), 2500mAh,
 с контактами на шлейфе</t>
  </si>
  <si>
    <t xml:space="preserve"> Универсальный аккумулятор A89 (3.6x58x67mm), 2700mAh,
 с контактами на шлейфе</t>
  </si>
  <si>
    <t xml:space="preserve"> Универсальный аккумулятор A90 (4.0x47x70mm), 2500mAh,
 с контактами на шлейфе</t>
  </si>
  <si>
    <t xml:space="preserve"> Универсальный аккумулятор A91 (4.0x45x69mm), 2500mAh,
 с контактами на шлейфе</t>
  </si>
  <si>
    <t xml:space="preserve"> Универсальный аккумулятор A92 (3.5x59x72mm), 3300mAh,
 с контактами на шлейфе</t>
  </si>
  <si>
    <t xml:space="preserve"> Универсальный аккумулятор A95 (3.3x60x85mm), 3800mAh,
 с контактами на шлейфе</t>
  </si>
  <si>
    <t xml:space="preserve"> Li-Pol аккумулятор 3.7V, 31*39*103 (3.1x39x103mm), 1700mAh
 (три провода)</t>
  </si>
  <si>
    <t>(A5277)</t>
  </si>
  <si>
    <r>
      <t xml:space="preserve"> CBR Simple S9 Angel, в виде смайла, 20х20см </t>
    </r>
    <r>
      <rPr>
        <b/>
        <sz val="10"/>
        <color rgb="FFFF0000"/>
        <rFont val="Arial Cyr"/>
        <charset val="204"/>
      </rPr>
      <t>(цена от 10 штук!!!)</t>
    </r>
  </si>
  <si>
    <t xml:space="preserve"> DEFENDER B220, 2 гнезда, 5 метров, 10А/2,2кВт, белый
 без заземления, ПВС 2х1.0мм</t>
  </si>
  <si>
    <r>
      <t xml:space="preserve"> </t>
    </r>
    <r>
      <rPr>
        <sz val="10"/>
        <color indexed="10"/>
        <rFont val="Arial Cyr"/>
        <charset val="204"/>
      </rPr>
      <t>3RCA - Jack 3.5mm</t>
    </r>
    <r>
      <rPr>
        <sz val="10"/>
        <rFont val="Arial Cyr"/>
        <charset val="204"/>
      </rPr>
      <t xml:space="preserve"> ("Тюльпан" - Jack 3.5mm), 1.5м
 (дешевый)</t>
    </r>
  </si>
  <si>
    <t>(A367)</t>
  </si>
  <si>
    <r>
      <t xml:space="preserve"> </t>
    </r>
    <r>
      <rPr>
        <b/>
        <sz val="10"/>
        <rFont val="Arial Cyr"/>
        <charset val="204"/>
      </rPr>
      <t>CARLIVE CR29</t>
    </r>
    <r>
      <rPr>
        <sz val="10"/>
        <rFont val="Arial Cyr"/>
        <charset val="204"/>
      </rPr>
      <t>, 2xUSB+QC3.0, 18W, с вольтметром, чёрное
 (без упаковки)</t>
    </r>
  </si>
  <si>
    <t>(B4999)</t>
  </si>
  <si>
    <t>(A4424)
(S269)</t>
  </si>
  <si>
    <t xml:space="preserve"> Переходник 5.5x2.5мм (гн) - 5.5x1.7мм (шт), 20 см</t>
  </si>
  <si>
    <t>A033_2
(A3541)</t>
  </si>
  <si>
    <t>A021_2
(A3545)</t>
  </si>
  <si>
    <t xml:space="preserve"> Переходник 5.5x2.5мм (гн) - 2.5x0.7мм (шт), 20 см</t>
  </si>
  <si>
    <t xml:space="preserve"> Переходник сетевой XD602</t>
  </si>
  <si>
    <t>(A2122)</t>
  </si>
  <si>
    <t xml:space="preserve"> Пневматический распылитель DEFENDERCLN 30805 Optima
 520/400 мл</t>
  </si>
  <si>
    <t xml:space="preserve"> HOCO M101 Max Crystal, внутриканальные, кабель 1.2 метра, чёрные</t>
  </si>
  <si>
    <t xml:space="preserve"> Переходник 5.5x2.1мм (гн) - 2.5x0.7мм (шт)</t>
  </si>
  <si>
    <t xml:space="preserve"> Переходник 5.5x2.1мм (гн) - 3.5x1.35мм (шт) (H)</t>
  </si>
  <si>
    <t xml:space="preserve"> Переходник 5.5x2.1мм (гн) - 4.0x1.7мм (шт)</t>
  </si>
  <si>
    <t xml:space="preserve"> Переходник 5.5x2.1мм (гн) - 5.5x1.7мм (шт)</t>
  </si>
  <si>
    <r>
      <t xml:space="preserve"> </t>
    </r>
    <r>
      <rPr>
        <b/>
        <sz val="10"/>
        <rFont val="Arial Cyr"/>
        <charset val="204"/>
      </rPr>
      <t>MRM XQ10</t>
    </r>
    <r>
      <rPr>
        <sz val="10"/>
        <rFont val="Arial Cyr"/>
        <charset val="204"/>
      </rPr>
      <t>, 2 in 1: 1xUSB + кабель Lightning, QC3.0, 3100mA, 18W,
 чёрное</t>
    </r>
  </si>
  <si>
    <t>(B5007)</t>
  </si>
  <si>
    <t xml:space="preserve"> Конвертер VGA+аудио (вход) в RCA(AV) (выход) </t>
  </si>
  <si>
    <t>(A4777)</t>
  </si>
  <si>
    <t>Переходник OTG-Lightning</t>
  </si>
  <si>
    <t>(A3704)</t>
  </si>
  <si>
    <t xml:space="preserve"> Переходник OTG-Lightning, MRM-Power CQ066, Metal, в блистере</t>
  </si>
  <si>
    <t xml:space="preserve"> LIVE POWER LP80, 3-12/3A + 8 насадок</t>
  </si>
  <si>
    <t>(A4189)</t>
  </si>
  <si>
    <t xml:space="preserve"> HOCO K19 Soul, Bluetooth 4.0, штатив, трипод, с пультом, чёрный
 (длина*ширина*высота) 5.0х3.2х19.8 см</t>
  </si>
  <si>
    <t xml:space="preserve"> Li-Pol аккумулятор 3.7V, 35*53*125 (3.5x53x125mm), 3700mAh
 (три провода)</t>
  </si>
  <si>
    <t>Кабели, шнуры (HDMI, Display Port, DVI, VGA)</t>
  </si>
  <si>
    <t>Кабели, шнуры (SCART, RCA, AUX)</t>
  </si>
  <si>
    <t>Кабели, шнуры питания 220V</t>
  </si>
  <si>
    <t>Кабели, шнуры USB</t>
  </si>
  <si>
    <t>Кабели, шнуры (RJ45, RJ11, SATA, оптика, пигтейл)</t>
  </si>
  <si>
    <t>Кабели, шнуры прочие</t>
  </si>
  <si>
    <t>(B3221)</t>
  </si>
  <si>
    <t>B234_2</t>
  </si>
  <si>
    <t xml:space="preserve"> Li-Pol аккумулятор 3.7V, 40*20*25 (4x20x25mm), 150mAh, DELTA</t>
  </si>
  <si>
    <t xml:space="preserve"> LR03 (AAA) PHILIPS Power (в блистере по 4 шт)</t>
  </si>
  <si>
    <t xml:space="preserve"> LR6 (AA) PHILIPS Power (в блистере по 4 шт)</t>
  </si>
  <si>
    <t>Data-cable (Lightning, microUSB, miniUSB, Type-C, OTG)</t>
  </si>
  <si>
    <r>
      <t xml:space="preserve"> </t>
    </r>
    <r>
      <rPr>
        <b/>
        <sz val="10"/>
        <rFont val="Arial Cyr"/>
        <charset val="204"/>
      </rPr>
      <t>MRM XQ10</t>
    </r>
    <r>
      <rPr>
        <sz val="10"/>
        <rFont val="Arial Cyr"/>
        <charset val="204"/>
      </rPr>
      <t>, PD20W, чёрное</t>
    </r>
  </si>
  <si>
    <t>(B5001)</t>
  </si>
  <si>
    <t>(B5002)</t>
  </si>
  <si>
    <r>
      <t xml:space="preserve"> </t>
    </r>
    <r>
      <rPr>
        <b/>
        <sz val="10"/>
        <rFont val="Arial Cyr"/>
        <charset val="204"/>
      </rPr>
      <t>MRM XQ10</t>
    </r>
    <r>
      <rPr>
        <sz val="10"/>
        <rFont val="Arial Cyr"/>
        <charset val="204"/>
      </rPr>
      <t>, PD20W, белое</t>
    </r>
  </si>
  <si>
    <t xml:space="preserve"> Набор ножей SMARTBUY для точных работ, 13 лезвий, 3 ручки</t>
  </si>
  <si>
    <t xml:space="preserve"> USB 32GB SMARTBUY Lara series (маленькая), синий</t>
  </si>
  <si>
    <t xml:space="preserve"> Сумка DEFENDER Solid, для ноутбука 15-16", кожа, карман, серая</t>
  </si>
  <si>
    <t xml:space="preserve"> HOCO LV03 Plus Showfull, Bluetooth 4.2, трипод, вспышка, чёрный</t>
  </si>
  <si>
    <t xml:space="preserve"> USB 32GB SMARTBUY Lara series (маленькая), красный</t>
  </si>
  <si>
    <t>CH007</t>
  </si>
  <si>
    <t>CH009</t>
  </si>
  <si>
    <t>CH010</t>
  </si>
  <si>
    <t>CH011</t>
  </si>
  <si>
    <t>CH014</t>
  </si>
  <si>
    <t>CH015</t>
  </si>
  <si>
    <t>CH016</t>
  </si>
  <si>
    <t>CH017</t>
  </si>
  <si>
    <t>CH018</t>
  </si>
  <si>
    <t>CH019</t>
  </si>
  <si>
    <t>CH020</t>
  </si>
  <si>
    <t>CH021</t>
  </si>
  <si>
    <t>CH023</t>
  </si>
  <si>
    <t>CH024</t>
  </si>
  <si>
    <t>CH025</t>
  </si>
  <si>
    <t>CH026</t>
  </si>
  <si>
    <t>CH027</t>
  </si>
  <si>
    <t>CH028</t>
  </si>
  <si>
    <t>CH029</t>
  </si>
  <si>
    <t>(A4242)</t>
  </si>
  <si>
    <t>(A3349)</t>
  </si>
  <si>
    <t xml:space="preserve"> BQ 2455 Boom Quattro, 2.40", 240x320, 4SIM, 2700mAh, золото</t>
  </si>
  <si>
    <t>(A407)</t>
  </si>
  <si>
    <r>
      <t xml:space="preserve"> Оптический патч-корд </t>
    </r>
    <r>
      <rPr>
        <sz val="10"/>
        <color rgb="FF00B050"/>
        <rFont val="Arial Cyr"/>
        <charset val="204"/>
      </rPr>
      <t>SC/APC-</t>
    </r>
    <r>
      <rPr>
        <sz val="10"/>
        <color rgb="FF0070C0"/>
        <rFont val="Arial Cyr"/>
        <charset val="204"/>
      </rPr>
      <t>SC/UPC</t>
    </r>
    <r>
      <rPr>
        <sz val="10"/>
        <rFont val="Arial Cyr"/>
        <charset val="204"/>
      </rPr>
      <t xml:space="preserve"> (зелёный-синий), 5м</t>
    </r>
  </si>
  <si>
    <t xml:space="preserve"> Кронштейн LIVE-POWER X2663, 26"-63"</t>
  </si>
  <si>
    <t>отслеж</t>
  </si>
  <si>
    <t>(A4788)</t>
  </si>
  <si>
    <t xml:space="preserve"> Разъем питания BNC (штекер), под винт</t>
  </si>
  <si>
    <t>АЗУ (врезное)</t>
  </si>
  <si>
    <t>(S298)</t>
  </si>
  <si>
    <t>(S299)</t>
  </si>
  <si>
    <t>(S300)</t>
  </si>
  <si>
    <t>Проводные телефоны</t>
  </si>
  <si>
    <t>Смартфоны</t>
  </si>
  <si>
    <t>Сотовые телефоны</t>
  </si>
  <si>
    <t>Радиотелефоны, рации</t>
  </si>
  <si>
    <t>Карты памяти, флешки, накопители</t>
  </si>
  <si>
    <t>Флешки USB 2.0, USB 3.0</t>
  </si>
  <si>
    <t>Накопители SSD, HDD, оперативная память</t>
  </si>
  <si>
    <t>Карты памяти microSD, SD, CF, MMC</t>
  </si>
  <si>
    <t xml:space="preserve"> Патч-корд RJ45 (8P8C "шт" - 8P8C "шт"), GOLDMASTER, 5м</t>
  </si>
  <si>
    <t>(A3364)</t>
  </si>
  <si>
    <t>(A3365)</t>
  </si>
  <si>
    <t xml:space="preserve"> Разъем питания 5.5x2.1мм (папа) - колодка под винт</t>
  </si>
  <si>
    <t xml:space="preserve"> Разъем питания 5.5x2.1мм (мама) - колодка под винт</t>
  </si>
  <si>
    <t>Внешний твердотельный
накопитель  SSD</t>
  </si>
  <si>
    <t xml:space="preserve"> USB 512GB SMARTBUY Scout, белый</t>
  </si>
  <si>
    <t>Внешний жесткий
диск HDD</t>
  </si>
  <si>
    <t xml:space="preserve"> 4TB SILICON POWER S05 Stream, 2.5", USB 3.2, чёрный</t>
  </si>
  <si>
    <t xml:space="preserve"> Патч-корд RJ45 (8P8C "шт" - 8P8C "шт"), GOLDMASTER, 7м</t>
  </si>
  <si>
    <t xml:space="preserve"> BQ 2455 Boom Quattro, 2.40", 240x320, 4SIM, 2700mAh, синий</t>
  </si>
  <si>
    <t>Внешний корпус</t>
  </si>
  <si>
    <t>/00FF/dC/6122/</t>
  </si>
  <si>
    <t>/007F/F3/6122/</t>
  </si>
  <si>
    <t>(S609)</t>
  </si>
  <si>
    <t>АЗУ USB для
телефонов и ноутбуков</t>
  </si>
  <si>
    <r>
      <t xml:space="preserve"> </t>
    </r>
    <r>
      <rPr>
        <b/>
        <sz val="10"/>
        <rFont val="Arial Cyr"/>
        <charset val="204"/>
      </rPr>
      <t>CARLIVE CR41,</t>
    </r>
    <r>
      <rPr>
        <sz val="10"/>
        <rFont val="Arial Cyr"/>
        <charset val="204"/>
      </rPr>
      <t xml:space="preserve"> 230W, QC45W + PD45W + PD140W, чёрное</t>
    </r>
  </si>
  <si>
    <t xml:space="preserve"> 12V, 1000mA, (разъём 5.5x2.1), HUAWEI (оригинал!)</t>
  </si>
  <si>
    <t xml:space="preserve"> 12V, 500mA, (разъём 5.5x2.5), HUAWEI (оригинал!)</t>
  </si>
  <si>
    <t xml:space="preserve"> 12V, 700mA, (разъём 5.5x2.5), HUAWEI (оригинал!)</t>
  </si>
  <si>
    <t xml:space="preserve"> 12V, 1200mA, (разъём 3.5x1.3), HUAWEI (оригинал!)</t>
  </si>
  <si>
    <t xml:space="preserve"> Li-Pol аккумулятор 3.7V, 48*67*89 (4.8x67x89mm),
 4200mAh (три провода)</t>
  </si>
  <si>
    <t xml:space="preserve"> Li-Pol аккумулятор 3.7V, 35*70*100 (3.5x70x100mm), 3200mAh
 (три провода)</t>
  </si>
  <si>
    <t xml:space="preserve"> Li-Pol аккумулятор 3.7V, 35*70*95 (3.5x70x95mm), 3200mAh
 (три провода)</t>
  </si>
  <si>
    <t xml:space="preserve"> Li-Pol аккумулятор 3.7V, 38*55*90 (3.8x55x90mm), 2300mAh,
 ROBITON</t>
  </si>
  <si>
    <t xml:space="preserve"> Li-Pol аккумулятор 3.7V, 11*65*110 (11x65x110mm), 10000mAh,
 без контроллера</t>
  </si>
  <si>
    <t xml:space="preserve"> Li-Pol аккумулятор 3.7V, 88*47*62 (8.8x47x62mm), 3200mAh,
 ROBITON</t>
  </si>
  <si>
    <t xml:space="preserve"> Li-Pol аккумулятор 3.7V, 88*34*50 (8.8x34x50mm), 1600mAh,
 ROBITON </t>
  </si>
  <si>
    <t xml:space="preserve"> Li-Pol аккумулятор 3.7V, 60*34*49 (6.0x34x49mm), 1100mAh,
 ROBITON</t>
  </si>
  <si>
    <t xml:space="preserve"> Li-Pol аккумулятор 3.7V, 40*54*100 (4x54x100mm), 2900mAh
 (три провода)</t>
  </si>
  <si>
    <t xml:space="preserve"> Li-Pol аккумулятор 3.7V, 40*60*130 (4x60x130mm), 4200mAh
 (три провода)</t>
  </si>
  <si>
    <t xml:space="preserve"> Li-Pol аккумулятор 3.7V, 40*70*100 (4x70x100mm), 3000mAh,
 ROBITON</t>
  </si>
  <si>
    <t xml:space="preserve"> Li-Pol аккумулятор 3.7V, 41*46*61 (4.1x46x61mm), 1300mAh,
 ROBITON</t>
  </si>
  <si>
    <t xml:space="preserve"> Li-Pol аккумулятор 3.7V, 41*75*96 (4.1x75x96mm), 3500mAh,
 ROBITON</t>
  </si>
  <si>
    <r>
      <t xml:space="preserve"> 2RCA - 2RCA (набор), 4.5м</t>
    </r>
    <r>
      <rPr>
        <sz val="10"/>
        <rFont val="Arial Cyr"/>
        <charset val="204"/>
      </rPr>
      <t>, акустич. кабель для усилителя, MD-60</t>
    </r>
  </si>
  <si>
    <t xml:space="preserve"> Конвертер AV(RCA) (вход) в VGA (выход)</t>
  </si>
  <si>
    <r>
      <t xml:space="preserve"> 1TB NETAC SA500</t>
    </r>
    <r>
      <rPr>
        <sz val="10"/>
        <rFont val="Arial Cyr"/>
        <charset val="204"/>
      </rPr>
      <t>, SATA-III, R/W - 530/475 MB/s, 2.5", 3D NAND</t>
    </r>
  </si>
  <si>
    <t xml:space="preserve"> Li-Pol аккумулятор 3.7V, 50*43*68 (5.0x43x68mm), 1600mAh,
 ROBITON</t>
  </si>
  <si>
    <t xml:space="preserve"> Бумага матовая, A6, 220г/м2, (500л), INK-MATE</t>
  </si>
  <si>
    <t>(A4349)</t>
  </si>
  <si>
    <t xml:space="preserve"> Конвертер HDMI (вход) в AV(RCA) (выход), H73, euro composite</t>
  </si>
  <si>
    <t xml:space="preserve"> Конвертер HDMI (вход) в AV(RCA) (выход), H77, 4K, 1800mm</t>
  </si>
  <si>
    <t>(A4353)</t>
  </si>
  <si>
    <t>(A2585)</t>
  </si>
  <si>
    <r>
      <t xml:space="preserve"> Кабель HDMI - HDMI, 19M/19M, ver 2.0, 1.5м
 </t>
    </r>
    <r>
      <rPr>
        <sz val="10"/>
        <color rgb="FFFF0000"/>
        <rFont val="Arial Cyr"/>
        <charset val="204"/>
      </rPr>
      <t>(поддерживает разрешение 4K)</t>
    </r>
  </si>
  <si>
    <t>(A2587)</t>
  </si>
  <si>
    <r>
      <t xml:space="preserve"> Кабель HDMI - HDMI, 19M/19M, ver 2.0, 10м, резиновый
 </t>
    </r>
    <r>
      <rPr>
        <sz val="10"/>
        <color rgb="FFFF0000"/>
        <rFont val="Arial Cyr"/>
        <charset val="204"/>
      </rPr>
      <t>(поддерживает разрешение 4K)</t>
    </r>
  </si>
  <si>
    <t>BL_003
(S234)</t>
  </si>
  <si>
    <t xml:space="preserve"> CARLIVE A55, 2DIN, сенсорный дисплей 9", TS18 1.7Ghz, Android 13,
 4G, DSP, IPS, 2+32Gb, 8 ядер</t>
  </si>
  <si>
    <t>BL_004
(S701)</t>
  </si>
  <si>
    <t xml:space="preserve"> CARLIVE A55 Pro, 2DIN, сенсорный дисплей 9", TS18 1.7Ghz,
 Android 13, 4G, DSP, IPS, 4+64Gb, 8 ядер</t>
  </si>
  <si>
    <t>BL_006
(S702)</t>
  </si>
  <si>
    <t>(A1773)</t>
  </si>
  <si>
    <t xml:space="preserve"> CARLIVE A56 Pro, 2DIN, сенсорный дисплей 10", TS18 1.7Ghz,
 Android 13, 4G, DSP, IPS Qled, 4+64Gb, 8 ядер</t>
  </si>
  <si>
    <t>BL_009
(S237)</t>
  </si>
  <si>
    <t xml:space="preserve"> CARLIVE A60, 2DIN, сенсорный дисплей 10", TS10 2Ghz
 Android 13, 4G, DSP, IPS Qled, 4+64Gb, 8 ядер</t>
  </si>
  <si>
    <t>BL_010
(S230)</t>
  </si>
  <si>
    <t xml:space="preserve"> CARLIVE A7, 2DIN, сенсорный дисплей 7", 8163
 Android 12, IPS, 2+32Gb, 4 ядра</t>
  </si>
  <si>
    <t>BL_011
(S232)</t>
  </si>
  <si>
    <t xml:space="preserve"> CARLIVE A9, 2DIN, сенсорный дисплей Toyota 7", 8163
 Android 12, IPS, 2+32Gb, 4 ядра</t>
  </si>
  <si>
    <r>
      <t xml:space="preserve"> Кабель 3 in 1: </t>
    </r>
    <r>
      <rPr>
        <sz val="9"/>
        <rFont val="Arial Cyr"/>
        <charset val="204"/>
      </rPr>
      <t>USB - microUSB, Apple Lightning, Type-C, MRM DS971</t>
    </r>
  </si>
  <si>
    <t>(S542)</t>
  </si>
  <si>
    <t xml:space="preserve"> LIVE POWER 24V на 12V, 50A</t>
  </si>
  <si>
    <t>(A5185)</t>
  </si>
  <si>
    <r>
      <t xml:space="preserve"> </t>
    </r>
    <r>
      <rPr>
        <b/>
        <sz val="10"/>
        <rFont val="Arial Cyr"/>
        <charset val="204"/>
      </rPr>
      <t>SMARTBUY Valkyr</t>
    </r>
    <r>
      <rPr>
        <b/>
        <i/>
        <sz val="10"/>
        <rFont val="Arial Cyr"/>
        <charset val="204"/>
      </rPr>
      <t xml:space="preserve"> (</t>
    </r>
    <r>
      <rPr>
        <b/>
        <sz val="10"/>
        <rFont val="Arial Cyr"/>
        <charset val="204"/>
      </rPr>
      <t>SBS-115)</t>
    </r>
    <r>
      <rPr>
        <sz val="10"/>
        <rFont val="Arial Cyr"/>
        <charset val="204"/>
      </rPr>
      <t>, Bluetooth 5.0, 22 Ватт, MP3-плеер,
 FM-радио</t>
    </r>
  </si>
  <si>
    <t xml:space="preserve"> Патч-корд RJ45 (8P8C "шт" - 8P8C "шт"), GOLDMASTER, 3м</t>
  </si>
  <si>
    <t>LP180
(A5309)</t>
  </si>
  <si>
    <r>
      <t xml:space="preserve"> 12V, 5A (разъём "прикуриватель")</t>
    </r>
    <r>
      <rPr>
        <sz val="10"/>
        <color indexed="10"/>
        <rFont val="Arial Cyr"/>
        <charset val="204"/>
      </rPr>
      <t>, кабель 1.3 метра
 для автомобильных устройств</t>
    </r>
  </si>
  <si>
    <t xml:space="preserve"> Карта видеозахвата H51 HDMI to USB</t>
  </si>
  <si>
    <t>(A4102)</t>
  </si>
  <si>
    <r>
      <t xml:space="preserve"> 480GB NETAC SA500</t>
    </r>
    <r>
      <rPr>
        <sz val="10"/>
        <rFont val="Arial Cyr"/>
        <charset val="204"/>
      </rPr>
      <t xml:space="preserve"> SATA-III, R/W - 520/450 MB/s, 2.5", 3D NAND</t>
    </r>
  </si>
  <si>
    <t>(B4998)</t>
  </si>
  <si>
    <t>LP524
(A311)</t>
  </si>
  <si>
    <t xml:space="preserve"> LIVE-POWER K05, лазерный диод 30W, ультраяркий (с Powerbank)</t>
  </si>
  <si>
    <t>(S220)</t>
  </si>
  <si>
    <t xml:space="preserve"> Шнур сетевой, 0.8м (восьмёрка)</t>
  </si>
  <si>
    <r>
      <t xml:space="preserve"> </t>
    </r>
    <r>
      <rPr>
        <b/>
        <sz val="10"/>
        <rFont val="Arial Cyr"/>
        <charset val="204"/>
      </rPr>
      <t>SMARTBUY Solid SBS-4430</t>
    </r>
    <r>
      <rPr>
        <sz val="10"/>
        <rFont val="Arial Cyr"/>
        <charset val="204"/>
      </rPr>
      <t>, Bluetooth 4.1, 12 Ватт,
  MP3-плеер, FM-радио</t>
    </r>
  </si>
  <si>
    <r>
      <t xml:space="preserve"> </t>
    </r>
    <r>
      <rPr>
        <b/>
        <sz val="10"/>
        <rFont val="Arial Cyr"/>
        <charset val="204"/>
      </rPr>
      <t>CARLIVE CR28</t>
    </r>
    <r>
      <rPr>
        <sz val="10"/>
        <rFont val="Arial Cyr"/>
        <charset val="204"/>
      </rPr>
      <t>, QC3.0 18W + PD25W, с вольтметром</t>
    </r>
  </si>
  <si>
    <t>(A2586)</t>
  </si>
  <si>
    <t xml:space="preserve"> LIVE-POWER W603, налобный</t>
  </si>
  <si>
    <t>(S393)</t>
  </si>
  <si>
    <t xml:space="preserve"> LIVE-POWER W609, налобный</t>
  </si>
  <si>
    <t>(S387)</t>
  </si>
  <si>
    <t xml:space="preserve"> LIVE-POWER W643, налобный</t>
  </si>
  <si>
    <t xml:space="preserve"> LIVE-POWER W644, налобный</t>
  </si>
  <si>
    <t>(S386)</t>
  </si>
  <si>
    <t xml:space="preserve"> LIVE-POWER W645, налобный</t>
  </si>
  <si>
    <t xml:space="preserve"> LIVE-POWER W646, налобный</t>
  </si>
  <si>
    <t>(S385)</t>
  </si>
  <si>
    <t>(S384)</t>
  </si>
  <si>
    <t xml:space="preserve"> LIVE-POWER W647 2*P50, налобный</t>
  </si>
  <si>
    <t xml:space="preserve"> LIVE-POWER W648, налобный</t>
  </si>
  <si>
    <t>(S383)</t>
  </si>
  <si>
    <t>(S382)</t>
  </si>
  <si>
    <t>(S392)</t>
  </si>
  <si>
    <t xml:space="preserve"> Li-Pol аккумулятор 3.7V, 54*55*90 (5.4x55x90mm), 2900mAh,
 ROBITON</t>
  </si>
  <si>
    <t xml:space="preserve"> GOPOWER Ni-Mh (HR6/AA), 1300mAh (в блистере по 2 шт)</t>
  </si>
  <si>
    <t>Аккумулятор HR14 (C)</t>
  </si>
  <si>
    <t xml:space="preserve"> GOPOWER Ni-Mh (HR14/C), 4500mAh (в блистере по 2 шт)</t>
  </si>
  <si>
    <t xml:space="preserve"> GOPOWER T157, 3.6V (3*2/3AA), Ni-MH, 300mAh</t>
  </si>
  <si>
    <t xml:space="preserve"> GOPOWER T314, 3.6V (3*2/3AAA), Ni-MH, 300mAh</t>
  </si>
  <si>
    <t xml:space="preserve"> GOPOWER T393, 4.8V (4*AA), Ni-MH, 1500mAh</t>
  </si>
  <si>
    <t xml:space="preserve"> Li-Pol аккумулятор 3.7V, 40*20*30 (4x20x30mm), 180mAh, GoPower</t>
  </si>
  <si>
    <t>B236_3</t>
  </si>
  <si>
    <t>B241_3</t>
  </si>
  <si>
    <t xml:space="preserve"> Li-Pol аккумулятор 3.7V, 40*25*35 (4x25x35mm), 320mAh, GoPower</t>
  </si>
  <si>
    <t>D001</t>
  </si>
  <si>
    <t xml:space="preserve"> LIR2032, 3,6V, (аналог бат. CR2032), с выводами</t>
  </si>
  <si>
    <t xml:space="preserve"> BATTERY Ni-Mh (SC), 2200 mAh (для шуруповёртов)</t>
  </si>
  <si>
    <t>D005</t>
  </si>
  <si>
    <t>D006</t>
  </si>
  <si>
    <t>D007</t>
  </si>
  <si>
    <r>
      <t xml:space="preserve"> BATTERY 6*AA, 7.2V, Ni-Cd, 1000mAh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</si>
  <si>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r>
      <t xml:space="preserve"> BATTERY 6*AA, 7.2V, Ni-MH, 1800mAh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</si>
  <si>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t>D009</t>
  </si>
  <si>
    <t>D010</t>
  </si>
  <si>
    <r>
      <t xml:space="preserve"> BATTERY 8*AA, 9,6V, Ni-Cd, 1000mAh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</si>
  <si>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r>
      <t xml:space="preserve"> BATTERY 8*AA, 9,6V, Ni-MH, 1800mAh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</si>
  <si>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r>
      <t xml:space="preserve"> BATTERY 10*AA, 12V, Ni-MH, 1800mAh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</si>
  <si>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t>D011</t>
  </si>
  <si>
    <t>D012</t>
  </si>
  <si>
    <t>D013</t>
  </si>
  <si>
    <t xml:space="preserve"> ROBITON 1800MH4/5SC-2, Ni-Mh, 1.2V, 1800 mAh (23х34мм)</t>
  </si>
  <si>
    <t>D015</t>
  </si>
  <si>
    <t xml:space="preserve"> ET H-2/3AAA300, Ni-Mh, 1.2V, 300 mAh (10.5х29мм)</t>
  </si>
  <si>
    <t>Аккумулятор 1/3AAA</t>
  </si>
  <si>
    <t>D017</t>
  </si>
  <si>
    <t xml:space="preserve"> ET H-1/3AAA120, Ni-Mh, 1.2V, 120 mAh (10.5х15мм)</t>
  </si>
  <si>
    <t>D018</t>
  </si>
  <si>
    <t>Аккумулятор 1/3AA</t>
  </si>
  <si>
    <t xml:space="preserve"> ET H-1/3AA350, Ni-Mh, 1.2V, 350 mAh (14.5х17мм)</t>
  </si>
  <si>
    <t>D019</t>
  </si>
  <si>
    <t>Аккумулятор 1/3A</t>
  </si>
  <si>
    <t xml:space="preserve"> ET H-1/3A550, Ni-Mh, 1.2V, 550 mAh (17х17мм)</t>
  </si>
  <si>
    <t>D020</t>
  </si>
  <si>
    <t>Аккумулятор 1/2AAA</t>
  </si>
  <si>
    <t xml:space="preserve"> ET H-1/2AAA240, Ni-Mh, 1.2V, 240 mAh (10.5х23мм)</t>
  </si>
  <si>
    <t>D021</t>
  </si>
  <si>
    <t>Аккумулятор 1/2AA</t>
  </si>
  <si>
    <t xml:space="preserve"> ET H-1/2AA600, Ni-Mh, 1.2V, 600 mAh (14.5х25мм)</t>
  </si>
  <si>
    <t>D022</t>
  </si>
  <si>
    <t>Аккумулятор 4/5AAA</t>
  </si>
  <si>
    <t xml:space="preserve"> ET H-4/5AAA500, Ni-Mh, 1.2V, 500 mAh (10.5х36мм)</t>
  </si>
  <si>
    <t>D024</t>
  </si>
  <si>
    <t>Аккумулятор 4/3AA</t>
  </si>
  <si>
    <t xml:space="preserve"> ET H-4/3AA1800, Ni-Mh, 1.2V, 1800 mAh (14.5х65мм)</t>
  </si>
  <si>
    <t>D025</t>
  </si>
  <si>
    <t>Аккумулятор 5/4AAAA</t>
  </si>
  <si>
    <t xml:space="preserve"> ET H-5/4AAAA500, Ni-Mh, 1.2V, 500 mAh (8.6х52мм)</t>
  </si>
  <si>
    <r>
      <t xml:space="preserve"> ET RC-7208VSM 6*AA, 7.2V, Ni-Cd, 800mAh, разъем SM-2P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</si>
  <si>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r>
      <t xml:space="preserve"> ET RC-7220VSM 6*AA, 7.2V, Ni-MH, 2000mAh, разъем SM-2P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</si>
  <si>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r>
      <t xml:space="preserve"> ET RC-7208TB 6*AA, 7.2V, Ni-Cd, 800mAh, разъем Tamiya
</t>
    </r>
    <r>
      <rPr>
        <sz val="10"/>
        <color indexed="10"/>
        <rFont val="Arial Cyr"/>
        <charset val="204"/>
      </rPr>
      <t xml:space="preserve"> (для радиоуправляемых игрушек)</t>
    </r>
  </si>
  <si>
    <t>(S648)</t>
  </si>
  <si>
    <t xml:space="preserve"> Рюкзак LIVE-POWER RK01, много кармашек,
 разъемы для зарядки, AUX, чёрный</t>
  </si>
  <si>
    <t xml:space="preserve"> Рюкзак LIVE-POWER RK03, много кармашек,
 разъемы для зарядки, AUX, чёрный</t>
  </si>
  <si>
    <t>(S650)</t>
  </si>
  <si>
    <t>(S652)</t>
  </si>
  <si>
    <t xml:space="preserve"> Рюкзак LIVE-POWER RK05, много кармашек,
 разъемы для зарядки, AUX, размеры 39.5*30*14.5 см, чёрный</t>
  </si>
  <si>
    <t>(S657)</t>
  </si>
  <si>
    <t>(S397)</t>
  </si>
  <si>
    <t>(S396)</t>
  </si>
  <si>
    <t>D028</t>
  </si>
  <si>
    <t xml:space="preserve"> Делитель на 3 телевизора LIVE-POWER, 5-1000MHz
 с пропуском питания для активных антенн</t>
  </si>
  <si>
    <t xml:space="preserve"> LIVE-POWER W5161-2 (с Powerbank), 3000 мАч</t>
  </si>
  <si>
    <t xml:space="preserve"> LIVE-POWER W5166 (с Powerbank), солнечная батарея</t>
  </si>
  <si>
    <r>
      <t xml:space="preserve"> 16.8V, 1000mA, (разъём 5.5x2.1)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</si>
  <si>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t>(A951)</t>
  </si>
  <si>
    <t xml:space="preserve">Адаптер </t>
  </si>
  <si>
    <t>(S294)
RAR</t>
  </si>
  <si>
    <t xml:space="preserve"> GOLDMASTER RG-6U 48W12SS, 75 Ом, 100м, омеднённый,
 плотность экранировки 48%, белый</t>
  </si>
  <si>
    <t xml:space="preserve"> GOLDMASTER F660 64W16SS, 75 Ом, 305м, омеднённый,
 морозостойкий, плотность экранировки 64%, чёрный</t>
  </si>
  <si>
    <t xml:space="preserve"> GOLDMASTER F690 96W16SS, 75 Ом, 305м, омеднённый,
 морозостойкий, плотность экранировки 96%, белый</t>
  </si>
  <si>
    <t xml:space="preserve"> GOLDMASTER F690 96W16SS, 75 Ом, 305м, омеднённый,
 морозостойкий, плотность экранировки 96%, чёрный</t>
  </si>
  <si>
    <t xml:space="preserve"> Кронштейн TRONE LPS 51-21, 17"-37"</t>
  </si>
  <si>
    <t xml:space="preserve"> Кронштейн TRONE LPS 51-30, 23"-42"</t>
  </si>
  <si>
    <t xml:space="preserve"> Кронштейн TRONE LPS 52-30, 23"-42",
 наклонно-поворотный, до 45 кг</t>
  </si>
  <si>
    <t xml:space="preserve"> Кронштейн TRONE Smile S100, 17"-23"</t>
  </si>
  <si>
    <t>00001</t>
  </si>
  <si>
    <t>00003</t>
  </si>
  <si>
    <t>00008</t>
  </si>
  <si>
    <t>00006</t>
  </si>
  <si>
    <t>00007</t>
  </si>
  <si>
    <t>00011</t>
  </si>
  <si>
    <t>00012</t>
  </si>
  <si>
    <t>00013</t>
  </si>
  <si>
    <t>00014</t>
  </si>
  <si>
    <t>00018</t>
  </si>
  <si>
    <t>00022</t>
  </si>
  <si>
    <t>00025</t>
  </si>
  <si>
    <t>00032</t>
  </si>
  <si>
    <t>00033</t>
  </si>
  <si>
    <t>00034</t>
  </si>
  <si>
    <t>00047</t>
  </si>
  <si>
    <t>00057</t>
  </si>
  <si>
    <t>00058</t>
  </si>
  <si>
    <t>00059</t>
  </si>
  <si>
    <t>00060</t>
  </si>
  <si>
    <t>00061</t>
  </si>
  <si>
    <t>00062</t>
  </si>
  <si>
    <t>00063</t>
  </si>
  <si>
    <t>00066</t>
  </si>
  <si>
    <t>00067</t>
  </si>
  <si>
    <t>00068</t>
  </si>
  <si>
    <t>00069</t>
  </si>
  <si>
    <t>00070</t>
  </si>
  <si>
    <t>00071</t>
  </si>
  <si>
    <t>00072</t>
  </si>
  <si>
    <t>00073</t>
  </si>
  <si>
    <t>00074</t>
  </si>
  <si>
    <t>00075</t>
  </si>
  <si>
    <t>00076</t>
  </si>
  <si>
    <t>00077</t>
  </si>
  <si>
    <t>00078</t>
  </si>
  <si>
    <t>00105</t>
  </si>
  <si>
    <t>00106</t>
  </si>
  <si>
    <t>00107</t>
  </si>
  <si>
    <t>00108</t>
  </si>
  <si>
    <t>00109</t>
  </si>
  <si>
    <t>00110</t>
  </si>
  <si>
    <t>00111</t>
  </si>
  <si>
    <t>00114</t>
  </si>
  <si>
    <t>00115</t>
  </si>
  <si>
    <t>00116</t>
  </si>
  <si>
    <t>00117</t>
  </si>
  <si>
    <t>00118</t>
  </si>
  <si>
    <t>00119</t>
  </si>
  <si>
    <t>00120</t>
  </si>
  <si>
    <t>00121</t>
  </si>
  <si>
    <t>00122</t>
  </si>
  <si>
    <t>00123</t>
  </si>
  <si>
    <t>00124</t>
  </si>
  <si>
    <t>00125</t>
  </si>
  <si>
    <t>00126</t>
  </si>
  <si>
    <t>00127</t>
  </si>
  <si>
    <t>00129</t>
  </si>
  <si>
    <t>00130</t>
  </si>
  <si>
    <t>00143</t>
  </si>
  <si>
    <t>00145</t>
  </si>
  <si>
    <t>00160</t>
  </si>
  <si>
    <t>00161</t>
  </si>
  <si>
    <t>00162</t>
  </si>
  <si>
    <t>00164</t>
  </si>
  <si>
    <t>00165</t>
  </si>
  <si>
    <t>00166</t>
  </si>
  <si>
    <t>00167</t>
  </si>
  <si>
    <t>00168</t>
  </si>
  <si>
    <t>00169</t>
  </si>
  <si>
    <t>00170</t>
  </si>
  <si>
    <t>00171</t>
  </si>
  <si>
    <t>00173</t>
  </si>
  <si>
    <t>00174</t>
  </si>
  <si>
    <t>00175</t>
  </si>
  <si>
    <t>00176</t>
  </si>
  <si>
    <t>00177</t>
  </si>
  <si>
    <t>00178</t>
  </si>
  <si>
    <t>00179</t>
  </si>
  <si>
    <t>00180</t>
  </si>
  <si>
    <t>00181</t>
  </si>
  <si>
    <t>00182</t>
  </si>
  <si>
    <t>00183</t>
  </si>
  <si>
    <t>00184</t>
  </si>
  <si>
    <t>00185</t>
  </si>
  <si>
    <t>00191</t>
  </si>
  <si>
    <t>00193</t>
  </si>
  <si>
    <t>00194</t>
  </si>
  <si>
    <t>00203</t>
  </si>
  <si>
    <t>00206</t>
  </si>
  <si>
    <t>00212</t>
  </si>
  <si>
    <t>00213</t>
  </si>
  <si>
    <t>00214</t>
  </si>
  <si>
    <t>00215</t>
  </si>
  <si>
    <t>00216</t>
  </si>
  <si>
    <t>00217</t>
  </si>
  <si>
    <t>00218</t>
  </si>
  <si>
    <t>00219</t>
  </si>
  <si>
    <t>00220</t>
  </si>
  <si>
    <t>00221</t>
  </si>
  <si>
    <t>00222</t>
  </si>
  <si>
    <t>00223</t>
  </si>
  <si>
    <t>00226</t>
  </si>
  <si>
    <t>00227</t>
  </si>
  <si>
    <t>00228</t>
  </si>
  <si>
    <t>00229</t>
  </si>
  <si>
    <t>00230</t>
  </si>
  <si>
    <t>00231</t>
  </si>
  <si>
    <t>00232</t>
  </si>
  <si>
    <t>00233</t>
  </si>
  <si>
    <t>00234</t>
  </si>
  <si>
    <t>00236</t>
  </si>
  <si>
    <t>00237</t>
  </si>
  <si>
    <t>00238</t>
  </si>
  <si>
    <t>00253</t>
  </si>
  <si>
    <t>00263</t>
  </si>
  <si>
    <t>00265</t>
  </si>
  <si>
    <t>00266</t>
  </si>
  <si>
    <t>00267</t>
  </si>
  <si>
    <t>00271</t>
  </si>
  <si>
    <t>00273</t>
  </si>
  <si>
    <t>00275</t>
  </si>
  <si>
    <t>00276</t>
  </si>
  <si>
    <t>00277</t>
  </si>
  <si>
    <t>00278</t>
  </si>
  <si>
    <t>00279</t>
  </si>
  <si>
    <t>00283</t>
  </si>
  <si>
    <t>00284</t>
  </si>
  <si>
    <t>00325</t>
  </si>
  <si>
    <t>00296</t>
  </si>
  <si>
    <t>00299</t>
  </si>
  <si>
    <t>00305</t>
  </si>
  <si>
    <t>00310</t>
  </si>
  <si>
    <t>00314</t>
  </si>
  <si>
    <t>00323</t>
  </si>
  <si>
    <t>00326</t>
  </si>
  <si>
    <t>00348</t>
  </si>
  <si>
    <t>00349</t>
  </si>
  <si>
    <t>00351</t>
  </si>
  <si>
    <t>00354</t>
  </si>
  <si>
    <t>00355</t>
  </si>
  <si>
    <t>00356</t>
  </si>
  <si>
    <t>00363</t>
  </si>
  <si>
    <t>00365</t>
  </si>
  <si>
    <t>00367</t>
  </si>
  <si>
    <t>00375</t>
  </si>
  <si>
    <t>00378</t>
  </si>
  <si>
    <t>00396</t>
  </si>
  <si>
    <t>00397</t>
  </si>
  <si>
    <t>00398</t>
  </si>
  <si>
    <t>00399</t>
  </si>
  <si>
    <t>00400</t>
  </si>
  <si>
    <t>00405</t>
  </si>
  <si>
    <t>00407</t>
  </si>
  <si>
    <t>00436</t>
  </si>
  <si>
    <t>00448</t>
  </si>
  <si>
    <t>00474</t>
  </si>
  <si>
    <t>00477</t>
  </si>
  <si>
    <t>00479</t>
  </si>
  <si>
    <t>00480</t>
  </si>
  <si>
    <t>00482</t>
  </si>
  <si>
    <t>00484</t>
  </si>
  <si>
    <t>00488</t>
  </si>
  <si>
    <t>00489</t>
  </si>
  <si>
    <t>00493</t>
  </si>
  <si>
    <t>00494</t>
  </si>
  <si>
    <t>00495</t>
  </si>
  <si>
    <t>00496</t>
  </si>
  <si>
    <t>00522</t>
  </si>
  <si>
    <t>00502</t>
  </si>
  <si>
    <t>00504</t>
  </si>
  <si>
    <t>00505</t>
  </si>
  <si>
    <t>00508</t>
  </si>
  <si>
    <t>00509</t>
  </si>
  <si>
    <t>00510</t>
  </si>
  <si>
    <t>00514</t>
  </si>
  <si>
    <t>00517</t>
  </si>
  <si>
    <t>00523</t>
  </si>
  <si>
    <t>00595</t>
  </si>
  <si>
    <t>00596</t>
  </si>
  <si>
    <t>00597</t>
  </si>
  <si>
    <t>00599</t>
  </si>
  <si>
    <t>00682</t>
  </si>
  <si>
    <t>00683</t>
  </si>
  <si>
    <t>00685</t>
  </si>
  <si>
    <t>00686</t>
  </si>
  <si>
    <t>00694</t>
  </si>
  <si>
    <t>00719</t>
  </si>
  <si>
    <t>00728</t>
  </si>
  <si>
    <t>00729</t>
  </si>
  <si>
    <t>00730</t>
  </si>
  <si>
    <t>00731</t>
  </si>
  <si>
    <t>00734</t>
  </si>
  <si>
    <t>00735</t>
  </si>
  <si>
    <t>00736</t>
  </si>
  <si>
    <t>00737</t>
  </si>
  <si>
    <t>00739</t>
  </si>
  <si>
    <t>00741</t>
  </si>
  <si>
    <t>00742</t>
  </si>
  <si>
    <t>00743</t>
  </si>
  <si>
    <t>00744</t>
  </si>
  <si>
    <t>00746</t>
  </si>
  <si>
    <t>00747</t>
  </si>
  <si>
    <t>00748</t>
  </si>
  <si>
    <t>00749</t>
  </si>
  <si>
    <t>00753</t>
  </si>
  <si>
    <t>00754</t>
  </si>
  <si>
    <t>00755</t>
  </si>
  <si>
    <t>код</t>
  </si>
  <si>
    <t>00759</t>
  </si>
  <si>
    <t>00760</t>
  </si>
  <si>
    <t>00761</t>
  </si>
  <si>
    <t>00763</t>
  </si>
  <si>
    <t>00766</t>
  </si>
  <si>
    <t>00767</t>
  </si>
  <si>
    <t>00768</t>
  </si>
  <si>
    <t xml:space="preserve">код </t>
  </si>
  <si>
    <t>00786</t>
  </si>
  <si>
    <t>00787</t>
  </si>
  <si>
    <t>00789</t>
  </si>
  <si>
    <t>00790</t>
  </si>
  <si>
    <t>00803</t>
  </si>
  <si>
    <t>00804</t>
  </si>
  <si>
    <t>00805</t>
  </si>
  <si>
    <t>00807</t>
  </si>
  <si>
    <t>00808</t>
  </si>
  <si>
    <t>00809</t>
  </si>
  <si>
    <t>00810</t>
  </si>
  <si>
    <t>00811</t>
  </si>
  <si>
    <t>00823</t>
  </si>
  <si>
    <t>00814</t>
  </si>
  <si>
    <t>00815</t>
  </si>
  <si>
    <t>00817</t>
  </si>
  <si>
    <t>00818</t>
  </si>
  <si>
    <t>00820</t>
  </si>
  <si>
    <t>00821</t>
  </si>
  <si>
    <t>00822</t>
  </si>
  <si>
    <t>00824</t>
  </si>
  <si>
    <t>00825</t>
  </si>
  <si>
    <t>00826</t>
  </si>
  <si>
    <t>00827</t>
  </si>
  <si>
    <t>00828</t>
  </si>
  <si>
    <t>00829</t>
  </si>
  <si>
    <t>00833</t>
  </si>
  <si>
    <t>00834</t>
  </si>
  <si>
    <t>00835</t>
  </si>
  <si>
    <t>00837</t>
  </si>
  <si>
    <t>00841</t>
  </si>
  <si>
    <t>00842</t>
  </si>
  <si>
    <t>00845</t>
  </si>
  <si>
    <t>00850</t>
  </si>
  <si>
    <t>00851</t>
  </si>
  <si>
    <t>00852</t>
  </si>
  <si>
    <t>00858</t>
  </si>
  <si>
    <t>00862</t>
  </si>
  <si>
    <t>00863</t>
  </si>
  <si>
    <t>00866</t>
  </si>
  <si>
    <t>00872</t>
  </si>
  <si>
    <t>00873</t>
  </si>
  <si>
    <t>00878</t>
  </si>
  <si>
    <t>00879</t>
  </si>
  <si>
    <t>00880</t>
  </si>
  <si>
    <t>00881</t>
  </si>
  <si>
    <t>00883</t>
  </si>
  <si>
    <t>00884</t>
  </si>
  <si>
    <t>00885</t>
  </si>
  <si>
    <t>00886</t>
  </si>
  <si>
    <t>00887</t>
  </si>
  <si>
    <t>00888</t>
  </si>
  <si>
    <t>00889</t>
  </si>
  <si>
    <t>00891</t>
  </si>
  <si>
    <t>00892</t>
  </si>
  <si>
    <t>00893</t>
  </si>
  <si>
    <t>00899</t>
  </si>
  <si>
    <t>00900</t>
  </si>
  <si>
    <t>00902</t>
  </si>
  <si>
    <t>00903</t>
  </si>
  <si>
    <t>00907</t>
  </si>
  <si>
    <t>00908</t>
  </si>
  <si>
    <t>00917</t>
  </si>
  <si>
    <t>00911</t>
  </si>
  <si>
    <t>00915</t>
  </si>
  <si>
    <t>00916</t>
  </si>
  <si>
    <t>00918</t>
  </si>
  <si>
    <t>00920</t>
  </si>
  <si>
    <t>00922</t>
  </si>
  <si>
    <t>00923</t>
  </si>
  <si>
    <t>00924</t>
  </si>
  <si>
    <t>00925</t>
  </si>
  <si>
    <t>00926</t>
  </si>
  <si>
    <t>00927</t>
  </si>
  <si>
    <t>00930</t>
  </si>
  <si>
    <t>00931</t>
  </si>
  <si>
    <t>00933</t>
  </si>
  <si>
    <t>00934</t>
  </si>
  <si>
    <t>00935</t>
  </si>
  <si>
    <t>00936</t>
  </si>
  <si>
    <t>00943</t>
  </si>
  <si>
    <t>00946</t>
  </si>
  <si>
    <t>00949</t>
  </si>
  <si>
    <t>00950</t>
  </si>
  <si>
    <t>00952</t>
  </si>
  <si>
    <t>00954</t>
  </si>
  <si>
    <t>00955</t>
  </si>
  <si>
    <t>00956</t>
  </si>
  <si>
    <t>00957</t>
  </si>
  <si>
    <t>00959</t>
  </si>
  <si>
    <t>00960</t>
  </si>
  <si>
    <t>00961</t>
  </si>
  <si>
    <t>00963</t>
  </si>
  <si>
    <t>00964</t>
  </si>
  <si>
    <t>00965</t>
  </si>
  <si>
    <t>00967</t>
  </si>
  <si>
    <t>00969</t>
  </si>
  <si>
    <t>00970</t>
  </si>
  <si>
    <t>00973</t>
  </si>
  <si>
    <t>00976</t>
  </si>
  <si>
    <t>00980</t>
  </si>
  <si>
    <t>00981</t>
  </si>
  <si>
    <t>00983</t>
  </si>
  <si>
    <t>00984</t>
  </si>
  <si>
    <t>00985</t>
  </si>
  <si>
    <t>00986</t>
  </si>
  <si>
    <t>00989</t>
  </si>
  <si>
    <t>00990</t>
  </si>
  <si>
    <t>00991</t>
  </si>
  <si>
    <t>00994</t>
  </si>
  <si>
    <t>00995</t>
  </si>
  <si>
    <t>00998</t>
  </si>
  <si>
    <t>01001</t>
  </si>
  <si>
    <t>01003</t>
  </si>
  <si>
    <t>01011</t>
  </si>
  <si>
    <t>01013</t>
  </si>
  <si>
    <t>01015</t>
  </si>
  <si>
    <t>01017</t>
  </si>
  <si>
    <t>01019</t>
  </si>
  <si>
    <t>01023</t>
  </si>
  <si>
    <t>01026</t>
  </si>
  <si>
    <t>01030</t>
  </si>
  <si>
    <t>01034</t>
  </si>
  <si>
    <t>01035</t>
  </si>
  <si>
    <t>01036</t>
  </si>
  <si>
    <t>01037</t>
  </si>
  <si>
    <t>01038</t>
  </si>
  <si>
    <t>01041</t>
  </si>
  <si>
    <t>01042</t>
  </si>
  <si>
    <t>01045</t>
  </si>
  <si>
    <t>01046</t>
  </si>
  <si>
    <t>01048</t>
  </si>
  <si>
    <t>01049</t>
  </si>
  <si>
    <t>01050</t>
  </si>
  <si>
    <t>01051</t>
  </si>
  <si>
    <t>01058</t>
  </si>
  <si>
    <t>01059</t>
  </si>
  <si>
    <t>01060</t>
  </si>
  <si>
    <t>01061</t>
  </si>
  <si>
    <t>01062</t>
  </si>
  <si>
    <t>01063</t>
  </si>
  <si>
    <t>01064</t>
  </si>
  <si>
    <t>01067</t>
  </si>
  <si>
    <t>01068</t>
  </si>
  <si>
    <t>01070</t>
  </si>
  <si>
    <t>01071</t>
  </si>
  <si>
    <t>01072</t>
  </si>
  <si>
    <t>01073</t>
  </si>
  <si>
    <t>01075</t>
  </si>
  <si>
    <t>01077</t>
  </si>
  <si>
    <t>01078</t>
  </si>
  <si>
    <t>01079</t>
  </si>
  <si>
    <t>01080</t>
  </si>
  <si>
    <t>01081</t>
  </si>
  <si>
    <t>01082</t>
  </si>
  <si>
    <t>01083</t>
  </si>
  <si>
    <t>01084</t>
  </si>
  <si>
    <t>01085</t>
  </si>
  <si>
    <t>01086</t>
  </si>
  <si>
    <t>01087</t>
  </si>
  <si>
    <t>01088</t>
  </si>
  <si>
    <t>01089</t>
  </si>
  <si>
    <t>01090</t>
  </si>
  <si>
    <t>01091</t>
  </si>
  <si>
    <t>01092</t>
  </si>
  <si>
    <t>01093</t>
  </si>
  <si>
    <t>01095</t>
  </si>
  <si>
    <t>01096</t>
  </si>
  <si>
    <t>01098</t>
  </si>
  <si>
    <t>01099</t>
  </si>
  <si>
    <t>01100</t>
  </si>
  <si>
    <t>01101</t>
  </si>
  <si>
    <t>01103</t>
  </si>
  <si>
    <t>01104</t>
  </si>
  <si>
    <t>01105</t>
  </si>
  <si>
    <t>01106</t>
  </si>
  <si>
    <t>01107</t>
  </si>
  <si>
    <t>01109</t>
  </si>
  <si>
    <t>01111</t>
  </si>
  <si>
    <t>01112</t>
  </si>
  <si>
    <t>01113</t>
  </si>
  <si>
    <t>01114</t>
  </si>
  <si>
    <t>01115</t>
  </si>
  <si>
    <t>01116</t>
  </si>
  <si>
    <t>01120</t>
  </si>
  <si>
    <t>01122</t>
  </si>
  <si>
    <t>01128</t>
  </si>
  <si>
    <t>01129</t>
  </si>
  <si>
    <t>01130</t>
  </si>
  <si>
    <t>01131</t>
  </si>
  <si>
    <t>01133</t>
  </si>
  <si>
    <t>01134</t>
  </si>
  <si>
    <t>01135</t>
  </si>
  <si>
    <t>01136</t>
  </si>
  <si>
    <t>01138</t>
  </si>
  <si>
    <t>01140</t>
  </si>
  <si>
    <t>01141</t>
  </si>
  <si>
    <t>01142</t>
  </si>
  <si>
    <t>01143</t>
  </si>
  <si>
    <t>01146</t>
  </si>
  <si>
    <t>01147</t>
  </si>
  <si>
    <t>01148</t>
  </si>
  <si>
    <t>01149</t>
  </si>
  <si>
    <t>01150</t>
  </si>
  <si>
    <t>01151</t>
  </si>
  <si>
    <t>01152</t>
  </si>
  <si>
    <t>01153</t>
  </si>
  <si>
    <t>01154</t>
  </si>
  <si>
    <t>01155</t>
  </si>
  <si>
    <t>01156</t>
  </si>
  <si>
    <t>01157</t>
  </si>
  <si>
    <t>01159</t>
  </si>
  <si>
    <t>01160</t>
  </si>
  <si>
    <t>01161</t>
  </si>
  <si>
    <t>01162</t>
  </si>
  <si>
    <t>01163</t>
  </si>
  <si>
    <t>01164</t>
  </si>
  <si>
    <t>01166</t>
  </si>
  <si>
    <t>01167</t>
  </si>
  <si>
    <t>01168</t>
  </si>
  <si>
    <t>01169</t>
  </si>
  <si>
    <t>01170</t>
  </si>
  <si>
    <t>01171</t>
  </si>
  <si>
    <t>01172</t>
  </si>
  <si>
    <t>01173</t>
  </si>
  <si>
    <t>01174</t>
  </si>
  <si>
    <t>01175</t>
  </si>
  <si>
    <t>01176</t>
  </si>
  <si>
    <t>01177</t>
  </si>
  <si>
    <t>01178</t>
  </si>
  <si>
    <t>01179</t>
  </si>
  <si>
    <t>01180</t>
  </si>
  <si>
    <t>01181</t>
  </si>
  <si>
    <t>01182</t>
  </si>
  <si>
    <t>01183</t>
  </si>
  <si>
    <t>01184</t>
  </si>
  <si>
    <t>01185</t>
  </si>
  <si>
    <t>01186</t>
  </si>
  <si>
    <t>01187</t>
  </si>
  <si>
    <t>01188</t>
  </si>
  <si>
    <t>01189</t>
  </si>
  <si>
    <t>01190</t>
  </si>
  <si>
    <t>01191</t>
  </si>
  <si>
    <t>01192</t>
  </si>
  <si>
    <t>01193</t>
  </si>
  <si>
    <t>01194</t>
  </si>
  <si>
    <t>01195</t>
  </si>
  <si>
    <t>01196</t>
  </si>
  <si>
    <t>01197</t>
  </si>
  <si>
    <t>01198</t>
  </si>
  <si>
    <t>01199</t>
  </si>
  <si>
    <t>01200</t>
  </si>
  <si>
    <t>01201</t>
  </si>
  <si>
    <t>01202</t>
  </si>
  <si>
    <t>01203</t>
  </si>
  <si>
    <t>01204</t>
  </si>
  <si>
    <t>01205</t>
  </si>
  <si>
    <t>01206</t>
  </si>
  <si>
    <t>01207</t>
  </si>
  <si>
    <t>01208</t>
  </si>
  <si>
    <t>01209</t>
  </si>
  <si>
    <t>01210</t>
  </si>
  <si>
    <t>01211</t>
  </si>
  <si>
    <t>01212</t>
  </si>
  <si>
    <t>01213</t>
  </si>
  <si>
    <t>01214</t>
  </si>
  <si>
    <t>01215</t>
  </si>
  <si>
    <t>01216</t>
  </si>
  <si>
    <t>01217</t>
  </si>
  <si>
    <t>01218</t>
  </si>
  <si>
    <t>01219</t>
  </si>
  <si>
    <t>01220</t>
  </si>
  <si>
    <t>01221</t>
  </si>
  <si>
    <t>01222</t>
  </si>
  <si>
    <t>01223</t>
  </si>
  <si>
    <t>01224</t>
  </si>
  <si>
    <t>01225</t>
  </si>
  <si>
    <t>01226</t>
  </si>
  <si>
    <t>01229</t>
  </si>
  <si>
    <t>01230</t>
  </si>
  <si>
    <t>01231</t>
  </si>
  <si>
    <t>01232</t>
  </si>
  <si>
    <t>01233</t>
  </si>
  <si>
    <t>01234</t>
  </si>
  <si>
    <t>01235</t>
  </si>
  <si>
    <t>01236</t>
  </si>
  <si>
    <t>01237</t>
  </si>
  <si>
    <t>01238</t>
  </si>
  <si>
    <t>01239</t>
  </si>
  <si>
    <t>01240</t>
  </si>
  <si>
    <t>01241</t>
  </si>
  <si>
    <t>01242</t>
  </si>
  <si>
    <t>01243</t>
  </si>
  <si>
    <t>01245</t>
  </si>
  <si>
    <t>01246</t>
  </si>
  <si>
    <t>01247</t>
  </si>
  <si>
    <t>01248</t>
  </si>
  <si>
    <t>01249</t>
  </si>
  <si>
    <t>01250</t>
  </si>
  <si>
    <t>01251</t>
  </si>
  <si>
    <t>01252</t>
  </si>
  <si>
    <t>01253</t>
  </si>
  <si>
    <t>01254</t>
  </si>
  <si>
    <t>01255</t>
  </si>
  <si>
    <t>01256</t>
  </si>
  <si>
    <t>01257</t>
  </si>
  <si>
    <t>01258</t>
  </si>
  <si>
    <t>01260</t>
  </si>
  <si>
    <t>01261</t>
  </si>
  <si>
    <t>01262</t>
  </si>
  <si>
    <t>01263</t>
  </si>
  <si>
    <t>01264</t>
  </si>
  <si>
    <t>01265</t>
  </si>
  <si>
    <t>01266</t>
  </si>
  <si>
    <t>01267</t>
  </si>
  <si>
    <t>01268</t>
  </si>
  <si>
    <t>01269</t>
  </si>
  <si>
    <t>01270</t>
  </si>
  <si>
    <t>01271</t>
  </si>
  <si>
    <t>01272</t>
  </si>
  <si>
    <t>01273</t>
  </si>
  <si>
    <t>01274</t>
  </si>
  <si>
    <t>01275</t>
  </si>
  <si>
    <t>01276</t>
  </si>
  <si>
    <t>01277</t>
  </si>
  <si>
    <t>01278</t>
  </si>
  <si>
    <t>01279</t>
  </si>
  <si>
    <t>01280</t>
  </si>
  <si>
    <t>01281</t>
  </si>
  <si>
    <t>01282</t>
  </si>
  <si>
    <t>01283</t>
  </si>
  <si>
    <t>01284</t>
  </si>
  <si>
    <t>01285</t>
  </si>
  <si>
    <t>01286</t>
  </si>
  <si>
    <t>01287</t>
  </si>
  <si>
    <t>01288</t>
  </si>
  <si>
    <t>01289</t>
  </si>
  <si>
    <t>01290</t>
  </si>
  <si>
    <t>01291</t>
  </si>
  <si>
    <t>01292</t>
  </si>
  <si>
    <t>01293</t>
  </si>
  <si>
    <t>01294</t>
  </si>
  <si>
    <t>01295</t>
  </si>
  <si>
    <t>01296</t>
  </si>
  <si>
    <t>01297</t>
  </si>
  <si>
    <t>01298</t>
  </si>
  <si>
    <t>01299</t>
  </si>
  <si>
    <t>01300</t>
  </si>
  <si>
    <t>01301</t>
  </si>
  <si>
    <t>01303</t>
  </si>
  <si>
    <t>01305</t>
  </si>
  <si>
    <t>01306</t>
  </si>
  <si>
    <t>01307</t>
  </si>
  <si>
    <t>01308</t>
  </si>
  <si>
    <t>01309</t>
  </si>
  <si>
    <t>01312</t>
  </si>
  <si>
    <t>01313</t>
  </si>
  <si>
    <t>01315</t>
  </si>
  <si>
    <t>01316</t>
  </si>
  <si>
    <t>01318</t>
  </si>
  <si>
    <t>01320</t>
  </si>
  <si>
    <t>01323</t>
  </si>
  <si>
    <t>01324</t>
  </si>
  <si>
    <t>01325</t>
  </si>
  <si>
    <t>01326</t>
  </si>
  <si>
    <t>01327</t>
  </si>
  <si>
    <t>01328</t>
  </si>
  <si>
    <t>01329</t>
  </si>
  <si>
    <t>01330</t>
  </si>
  <si>
    <t>01331</t>
  </si>
  <si>
    <t>01332</t>
  </si>
  <si>
    <t>01333</t>
  </si>
  <si>
    <t>01334</t>
  </si>
  <si>
    <t>01336</t>
  </si>
  <si>
    <t>01337</t>
  </si>
  <si>
    <t>01339</t>
  </si>
  <si>
    <t>01341</t>
  </si>
  <si>
    <t>01342</t>
  </si>
  <si>
    <t>01344</t>
  </si>
  <si>
    <t>01345</t>
  </si>
  <si>
    <t>01346</t>
  </si>
  <si>
    <t>01347</t>
  </si>
  <si>
    <t>01348</t>
  </si>
  <si>
    <t>01349</t>
  </si>
  <si>
    <t>01350</t>
  </si>
  <si>
    <t>01351</t>
  </si>
  <si>
    <t>01352</t>
  </si>
  <si>
    <t>01353</t>
  </si>
  <si>
    <t>01354</t>
  </si>
  <si>
    <t>01355</t>
  </si>
  <si>
    <t>01356</t>
  </si>
  <si>
    <t>01357</t>
  </si>
  <si>
    <t>01358</t>
  </si>
  <si>
    <t>01359</t>
  </si>
  <si>
    <t>01360</t>
  </si>
  <si>
    <t>01361</t>
  </si>
  <si>
    <t>01362</t>
  </si>
  <si>
    <t>01363</t>
  </si>
  <si>
    <t>01364</t>
  </si>
  <si>
    <t>01365</t>
  </si>
  <si>
    <t>01366</t>
  </si>
  <si>
    <t>01367</t>
  </si>
  <si>
    <t>01368</t>
  </si>
  <si>
    <t>01369</t>
  </si>
  <si>
    <t>01370</t>
  </si>
  <si>
    <t>01371</t>
  </si>
  <si>
    <t>01373</t>
  </si>
  <si>
    <t>01374</t>
  </si>
  <si>
    <t>01376</t>
  </si>
  <si>
    <t>01377</t>
  </si>
  <si>
    <t>01379</t>
  </si>
  <si>
    <t>01382</t>
  </si>
  <si>
    <t>01388</t>
  </si>
  <si>
    <t>01391</t>
  </si>
  <si>
    <t>01392</t>
  </si>
  <si>
    <t>01393</t>
  </si>
  <si>
    <t>01395</t>
  </si>
  <si>
    <t>01396</t>
  </si>
  <si>
    <t>01397</t>
  </si>
  <si>
    <t>01398</t>
  </si>
  <si>
    <t>01399</t>
  </si>
  <si>
    <t>01400</t>
  </si>
  <si>
    <t>01401</t>
  </si>
  <si>
    <t>01403</t>
  </si>
  <si>
    <t>01404</t>
  </si>
  <si>
    <t>01405</t>
  </si>
  <si>
    <t>01406</t>
  </si>
  <si>
    <t>01407</t>
  </si>
  <si>
    <t>01408</t>
  </si>
  <si>
    <t>01409</t>
  </si>
  <si>
    <t>01411</t>
  </si>
  <si>
    <t>01412</t>
  </si>
  <si>
    <t>01413</t>
  </si>
  <si>
    <t>01414</t>
  </si>
  <si>
    <t>01415</t>
  </si>
  <si>
    <t>01417</t>
  </si>
  <si>
    <t>01418</t>
  </si>
  <si>
    <t>01419</t>
  </si>
  <si>
    <t>01420</t>
  </si>
  <si>
    <t>01421</t>
  </si>
  <si>
    <t>01422</t>
  </si>
  <si>
    <t>01423</t>
  </si>
  <si>
    <t>01424</t>
  </si>
  <si>
    <t>01425</t>
  </si>
  <si>
    <t>01428</t>
  </si>
  <si>
    <t>01429</t>
  </si>
  <si>
    <t>01430</t>
  </si>
  <si>
    <t>01431</t>
  </si>
  <si>
    <t>01432</t>
  </si>
  <si>
    <t>01435</t>
  </si>
  <si>
    <t>01436</t>
  </si>
  <si>
    <t>01438</t>
  </si>
  <si>
    <t>01439</t>
  </si>
  <si>
    <t>01440</t>
  </si>
  <si>
    <t>01443</t>
  </si>
  <si>
    <t>01445</t>
  </si>
  <si>
    <t>01451</t>
  </si>
  <si>
    <t>01452</t>
  </si>
  <si>
    <t>01453</t>
  </si>
  <si>
    <t>01457</t>
  </si>
  <si>
    <t>01458</t>
  </si>
  <si>
    <t>01460</t>
  </si>
  <si>
    <t>01461</t>
  </si>
  <si>
    <t>01462</t>
  </si>
  <si>
    <t>01463</t>
  </si>
  <si>
    <t>01464</t>
  </si>
  <si>
    <t>01465</t>
  </si>
  <si>
    <t>01466</t>
  </si>
  <si>
    <t>01467</t>
  </si>
  <si>
    <t>01468</t>
  </si>
  <si>
    <t>01469</t>
  </si>
  <si>
    <t>01470</t>
  </si>
  <si>
    <t>01471</t>
  </si>
  <si>
    <t>01472</t>
  </si>
  <si>
    <t>01473</t>
  </si>
  <si>
    <t>01474</t>
  </si>
  <si>
    <t>01475</t>
  </si>
  <si>
    <t>01476</t>
  </si>
  <si>
    <t>01477</t>
  </si>
  <si>
    <t>01478</t>
  </si>
  <si>
    <t>01479</t>
  </si>
  <si>
    <t>01480</t>
  </si>
  <si>
    <t>01481</t>
  </si>
  <si>
    <t>01482</t>
  </si>
  <si>
    <t>01483</t>
  </si>
  <si>
    <t>01484</t>
  </si>
  <si>
    <t>01485</t>
  </si>
  <si>
    <t>01486</t>
  </si>
  <si>
    <t>01487</t>
  </si>
  <si>
    <t>01488</t>
  </si>
  <si>
    <t>01489</t>
  </si>
  <si>
    <t>01490</t>
  </si>
  <si>
    <t>01491</t>
  </si>
  <si>
    <t>01492</t>
  </si>
  <si>
    <t>01493</t>
  </si>
  <si>
    <t>01494</t>
  </si>
  <si>
    <t>01495</t>
  </si>
  <si>
    <t>01496</t>
  </si>
  <si>
    <t>01497</t>
  </si>
  <si>
    <t>01498</t>
  </si>
  <si>
    <t>01499</t>
  </si>
  <si>
    <t>01500</t>
  </si>
  <si>
    <t>01501</t>
  </si>
  <si>
    <t>01502</t>
  </si>
  <si>
    <t>01503</t>
  </si>
  <si>
    <t>01505</t>
  </si>
  <si>
    <t>01506</t>
  </si>
  <si>
    <t>01507</t>
  </si>
  <si>
    <t>01508</t>
  </si>
  <si>
    <t>01509</t>
  </si>
  <si>
    <t>01510</t>
  </si>
  <si>
    <t>01511</t>
  </si>
  <si>
    <t>01512</t>
  </si>
  <si>
    <t>01513</t>
  </si>
  <si>
    <t>01514</t>
  </si>
  <si>
    <t>01515</t>
  </si>
  <si>
    <t>01516</t>
  </si>
  <si>
    <t>01517</t>
  </si>
  <si>
    <t>01518</t>
  </si>
  <si>
    <t>01519</t>
  </si>
  <si>
    <t>01520</t>
  </si>
  <si>
    <t>01521</t>
  </si>
  <si>
    <t>01522</t>
  </si>
  <si>
    <t>01523</t>
  </si>
  <si>
    <t>01524</t>
  </si>
  <si>
    <t>01525</t>
  </si>
  <si>
    <t>01526</t>
  </si>
  <si>
    <t>01527</t>
  </si>
  <si>
    <t>01528</t>
  </si>
  <si>
    <t>01529</t>
  </si>
  <si>
    <t>01530</t>
  </si>
  <si>
    <t>01531</t>
  </si>
  <si>
    <t>01532</t>
  </si>
  <si>
    <t>01533</t>
  </si>
  <si>
    <t>01534</t>
  </si>
  <si>
    <t>01535</t>
  </si>
  <si>
    <t>01536</t>
  </si>
  <si>
    <t>01537</t>
  </si>
  <si>
    <t>01538</t>
  </si>
  <si>
    <t>01539</t>
  </si>
  <si>
    <t>01540</t>
  </si>
  <si>
    <t>01541</t>
  </si>
  <si>
    <t>01542</t>
  </si>
  <si>
    <t>01543</t>
  </si>
  <si>
    <t>01544</t>
  </si>
  <si>
    <t>01545</t>
  </si>
  <si>
    <t>01546</t>
  </si>
  <si>
    <t>01547</t>
  </si>
  <si>
    <t>01548</t>
  </si>
  <si>
    <t>01549</t>
  </si>
  <si>
    <t>01550</t>
  </si>
  <si>
    <t>01551</t>
  </si>
  <si>
    <t>01552</t>
  </si>
  <si>
    <t>01553</t>
  </si>
  <si>
    <t>01554</t>
  </si>
  <si>
    <t>01555</t>
  </si>
  <si>
    <t>01556</t>
  </si>
  <si>
    <t>01557</t>
  </si>
  <si>
    <t>01558</t>
  </si>
  <si>
    <t>01559</t>
  </si>
  <si>
    <t>01565</t>
  </si>
  <si>
    <t>01566</t>
  </si>
  <si>
    <t>01576</t>
  </si>
  <si>
    <t>01578</t>
  </si>
  <si>
    <t>01579</t>
  </si>
  <si>
    <t>01580</t>
  </si>
  <si>
    <t>01581</t>
  </si>
  <si>
    <t>01582</t>
  </si>
  <si>
    <t>01583</t>
  </si>
  <si>
    <t>01587</t>
  </si>
  <si>
    <t>01588</t>
  </si>
  <si>
    <t>01589</t>
  </si>
  <si>
    <t>01590</t>
  </si>
  <si>
    <t>01591</t>
  </si>
  <si>
    <t>01592</t>
  </si>
  <si>
    <t>01593</t>
  </si>
  <si>
    <t>01595</t>
  </si>
  <si>
    <t>01596</t>
  </si>
  <si>
    <t>01597</t>
  </si>
  <si>
    <t>01598</t>
  </si>
  <si>
    <t>01599</t>
  </si>
  <si>
    <t>01600</t>
  </si>
  <si>
    <t>01601</t>
  </si>
  <si>
    <t>01602</t>
  </si>
  <si>
    <t>01603</t>
  </si>
  <si>
    <t>01604</t>
  </si>
  <si>
    <t>01605</t>
  </si>
  <si>
    <t>01606</t>
  </si>
  <si>
    <t>01607</t>
  </si>
  <si>
    <t>01608</t>
  </si>
  <si>
    <t>01609</t>
  </si>
  <si>
    <t>01610</t>
  </si>
  <si>
    <t>01612</t>
  </si>
  <si>
    <t>01613</t>
  </si>
  <si>
    <t>01616</t>
  </si>
  <si>
    <t>01617</t>
  </si>
  <si>
    <t>01618</t>
  </si>
  <si>
    <t>01619</t>
  </si>
  <si>
    <t>01621</t>
  </si>
  <si>
    <t>01622</t>
  </si>
  <si>
    <t>01623</t>
  </si>
  <si>
    <t>01625</t>
  </si>
  <si>
    <t>01627</t>
  </si>
  <si>
    <t>01628</t>
  </si>
  <si>
    <t>01629</t>
  </si>
  <si>
    <t>01630</t>
  </si>
  <si>
    <t>01631</t>
  </si>
  <si>
    <t>01632</t>
  </si>
  <si>
    <t>01633</t>
  </si>
  <si>
    <t>01635</t>
  </si>
  <si>
    <t>01636</t>
  </si>
  <si>
    <t>01639</t>
  </si>
  <si>
    <t>01640</t>
  </si>
  <si>
    <t>01641</t>
  </si>
  <si>
    <t>01642</t>
  </si>
  <si>
    <t>01644</t>
  </si>
  <si>
    <t>01645</t>
  </si>
  <si>
    <t>01646</t>
  </si>
  <si>
    <t>01647</t>
  </si>
  <si>
    <t>01648</t>
  </si>
  <si>
    <t>01649</t>
  </si>
  <si>
    <t>01650</t>
  </si>
  <si>
    <t>01651</t>
  </si>
  <si>
    <t>01652</t>
  </si>
  <si>
    <t>01671</t>
  </si>
  <si>
    <t>01677</t>
  </si>
  <si>
    <t>01680</t>
  </si>
  <si>
    <t>01685</t>
  </si>
  <si>
    <t>01687</t>
  </si>
  <si>
    <t>01692</t>
  </si>
  <si>
    <t>01693</t>
  </si>
  <si>
    <t>01694</t>
  </si>
  <si>
    <t>01695</t>
  </si>
  <si>
    <t>01696</t>
  </si>
  <si>
    <t>01697</t>
  </si>
  <si>
    <t>01698</t>
  </si>
  <si>
    <t>01699</t>
  </si>
  <si>
    <t>01700</t>
  </si>
  <si>
    <t>01701</t>
  </si>
  <si>
    <t>01704</t>
  </si>
  <si>
    <t>01705</t>
  </si>
  <si>
    <t>01707</t>
  </si>
  <si>
    <t>01708</t>
  </si>
  <si>
    <t>01709</t>
  </si>
  <si>
    <t>01710</t>
  </si>
  <si>
    <t>01711</t>
  </si>
  <si>
    <t>01712</t>
  </si>
  <si>
    <t>01713</t>
  </si>
  <si>
    <t>01714</t>
  </si>
  <si>
    <t>01715</t>
  </si>
  <si>
    <t>01716</t>
  </si>
  <si>
    <t>01717</t>
  </si>
  <si>
    <t>01718</t>
  </si>
  <si>
    <t>01719</t>
  </si>
  <si>
    <t>01720</t>
  </si>
  <si>
    <t>01721</t>
  </si>
  <si>
    <t>01722</t>
  </si>
  <si>
    <t>01723</t>
  </si>
  <si>
    <t>01724</t>
  </si>
  <si>
    <t>01725</t>
  </si>
  <si>
    <t>01726</t>
  </si>
  <si>
    <t>01727</t>
  </si>
  <si>
    <t>01728</t>
  </si>
  <si>
    <t>01729</t>
  </si>
  <si>
    <t>01730</t>
  </si>
  <si>
    <t>01731</t>
  </si>
  <si>
    <t>01732</t>
  </si>
  <si>
    <t>01733</t>
  </si>
  <si>
    <t>01734</t>
  </si>
  <si>
    <t>01737</t>
  </si>
  <si>
    <t>01739</t>
  </si>
  <si>
    <t>01735</t>
  </si>
  <si>
    <t>01736</t>
  </si>
  <si>
    <t>01738</t>
  </si>
  <si>
    <t>01740</t>
  </si>
  <si>
    <t>01741</t>
  </si>
  <si>
    <t>01742</t>
  </si>
  <si>
    <t>01743</t>
  </si>
  <si>
    <t>01744</t>
  </si>
  <si>
    <t>01745</t>
  </si>
  <si>
    <t>01746</t>
  </si>
  <si>
    <t>01747</t>
  </si>
  <si>
    <t>01757</t>
  </si>
  <si>
    <t>01748</t>
  </si>
  <si>
    <t>01749</t>
  </si>
  <si>
    <t>01750</t>
  </si>
  <si>
    <t>01751</t>
  </si>
  <si>
    <t>01752</t>
  </si>
  <si>
    <t>01753</t>
  </si>
  <si>
    <t>01754</t>
  </si>
  <si>
    <t>01755</t>
  </si>
  <si>
    <t>01756</t>
  </si>
  <si>
    <t>01759</t>
  </si>
  <si>
    <t>01760</t>
  </si>
  <si>
    <t>01761</t>
  </si>
  <si>
    <t>01771</t>
  </si>
  <si>
    <t>01762</t>
  </si>
  <si>
    <t>01763</t>
  </si>
  <si>
    <t>01764</t>
  </si>
  <si>
    <t>01766</t>
  </si>
  <si>
    <t>01767</t>
  </si>
  <si>
    <t>01768</t>
  </si>
  <si>
    <t>01769</t>
  </si>
  <si>
    <t>01770</t>
  </si>
  <si>
    <t>01772</t>
  </si>
  <si>
    <t>01773</t>
  </si>
  <si>
    <t>01774</t>
  </si>
  <si>
    <t>01775</t>
  </si>
  <si>
    <t>01776</t>
  </si>
  <si>
    <t>01777</t>
  </si>
  <si>
    <t>01778</t>
  </si>
  <si>
    <t>01779</t>
  </si>
  <si>
    <t>01780</t>
  </si>
  <si>
    <t>01781</t>
  </si>
  <si>
    <t>01782</t>
  </si>
  <si>
    <t>01783</t>
  </si>
  <si>
    <t>01785</t>
  </si>
  <si>
    <t>01784</t>
  </si>
  <si>
    <t>01786</t>
  </si>
  <si>
    <t>01789</t>
  </si>
  <si>
    <t>01792</t>
  </si>
  <si>
    <t>01793</t>
  </si>
  <si>
    <t>01794</t>
  </si>
  <si>
    <t>01795</t>
  </si>
  <si>
    <t>01797</t>
  </si>
  <si>
    <t>01798</t>
  </si>
  <si>
    <t>01799</t>
  </si>
  <si>
    <t>01800</t>
  </si>
  <si>
    <t>01801</t>
  </si>
  <si>
    <t>01802</t>
  </si>
  <si>
    <t>01803</t>
  </si>
  <si>
    <t>01804</t>
  </si>
  <si>
    <t>01805</t>
  </si>
  <si>
    <t>01806</t>
  </si>
  <si>
    <t>01815</t>
  </si>
  <si>
    <t>01816</t>
  </si>
  <si>
    <t>01819</t>
  </si>
  <si>
    <t>01820</t>
  </si>
  <si>
    <t>01824</t>
  </si>
  <si>
    <t>01825</t>
  </si>
  <si>
    <t>01826</t>
  </si>
  <si>
    <t>01830</t>
  </si>
  <si>
    <t>01832</t>
  </si>
  <si>
    <t>01833</t>
  </si>
  <si>
    <t>01838</t>
  </si>
  <si>
    <t>01841</t>
  </si>
  <si>
    <t>01842</t>
  </si>
  <si>
    <t>01843</t>
  </si>
  <si>
    <t>01844</t>
  </si>
  <si>
    <t>01846</t>
  </si>
  <si>
    <t>01848</t>
  </si>
  <si>
    <t>01849</t>
  </si>
  <si>
    <t>01850</t>
  </si>
  <si>
    <t>01851</t>
  </si>
  <si>
    <t>01852</t>
  </si>
  <si>
    <t>01855</t>
  </si>
  <si>
    <t>01857</t>
  </si>
  <si>
    <t>01858</t>
  </si>
  <si>
    <t>01861</t>
  </si>
  <si>
    <t>01863</t>
  </si>
  <si>
    <t>01868</t>
  </si>
  <si>
    <t>01876</t>
  </si>
  <si>
    <t>01877</t>
  </si>
  <si>
    <t>01881</t>
  </si>
  <si>
    <t>01882</t>
  </si>
  <si>
    <t>01991</t>
  </si>
  <si>
    <t>01884</t>
  </si>
  <si>
    <t>01888</t>
  </si>
  <si>
    <t>01893</t>
  </si>
  <si>
    <t>01895</t>
  </si>
  <si>
    <t>01897</t>
  </si>
  <si>
    <t>01898</t>
  </si>
  <si>
    <t>01899</t>
  </si>
  <si>
    <t>01904</t>
  </si>
  <si>
    <t>01907</t>
  </si>
  <si>
    <t>01911</t>
  </si>
  <si>
    <t>01912</t>
  </si>
  <si>
    <t>02229</t>
  </si>
  <si>
    <t>02023</t>
  </si>
  <si>
    <t>01917</t>
  </si>
  <si>
    <t>01923</t>
  </si>
  <si>
    <t>01926</t>
  </si>
  <si>
    <t>01927</t>
  </si>
  <si>
    <t>01931</t>
  </si>
  <si>
    <t>01932</t>
  </si>
  <si>
    <t>01935</t>
  </si>
  <si>
    <t>01936</t>
  </si>
  <si>
    <t>01942</t>
  </si>
  <si>
    <t>01946</t>
  </si>
  <si>
    <t>01949</t>
  </si>
  <si>
    <t>01951</t>
  </si>
  <si>
    <t>01953</t>
  </si>
  <si>
    <t>01960</t>
  </si>
  <si>
    <t>01972</t>
  </si>
  <si>
    <t>01973</t>
  </si>
  <si>
    <t>01974</t>
  </si>
  <si>
    <t>01975</t>
  </si>
  <si>
    <t>01976</t>
  </si>
  <si>
    <t>01978</t>
  </si>
  <si>
    <t>01981</t>
  </si>
  <si>
    <t>01982</t>
  </si>
  <si>
    <t>01984</t>
  </si>
  <si>
    <t>01985</t>
  </si>
  <si>
    <t>01992</t>
  </si>
  <si>
    <t>01996</t>
  </si>
  <si>
    <t>01997</t>
  </si>
  <si>
    <t>02002</t>
  </si>
  <si>
    <t>02003</t>
  </si>
  <si>
    <t>02004</t>
  </si>
  <si>
    <t>02005</t>
  </si>
  <si>
    <t>02006</t>
  </si>
  <si>
    <t>02007</t>
  </si>
  <si>
    <t>02008</t>
  </si>
  <si>
    <t>02010</t>
  </si>
  <si>
    <t>02012</t>
  </si>
  <si>
    <t>02014</t>
  </si>
  <si>
    <t>02015</t>
  </si>
  <si>
    <t>02016</t>
  </si>
  <si>
    <t>02017</t>
  </si>
  <si>
    <t>02018</t>
  </si>
  <si>
    <t>02019</t>
  </si>
  <si>
    <t>02020</t>
  </si>
  <si>
    <t>02021</t>
  </si>
  <si>
    <t>02022</t>
  </si>
  <si>
    <t>02024</t>
  </si>
  <si>
    <t>02025</t>
  </si>
  <si>
    <t>02026</t>
  </si>
  <si>
    <t>02027</t>
  </si>
  <si>
    <t>02033</t>
  </si>
  <si>
    <t>02036</t>
  </si>
  <si>
    <t>02043</t>
  </si>
  <si>
    <t>02044</t>
  </si>
  <si>
    <t>02045</t>
  </si>
  <si>
    <t>02046</t>
  </si>
  <si>
    <t>02047</t>
  </si>
  <si>
    <t>02048</t>
  </si>
  <si>
    <t>02050</t>
  </si>
  <si>
    <t>02051</t>
  </si>
  <si>
    <t>02054</t>
  </si>
  <si>
    <t>02056</t>
  </si>
  <si>
    <t>02057</t>
  </si>
  <si>
    <t>02059</t>
  </si>
  <si>
    <t>02061</t>
  </si>
  <si>
    <t>02062</t>
  </si>
  <si>
    <t>02068</t>
  </si>
  <si>
    <t>02092</t>
  </si>
  <si>
    <t>02093</t>
  </si>
  <si>
    <t>02094</t>
  </si>
  <si>
    <t>02095</t>
  </si>
  <si>
    <t>02096</t>
  </si>
  <si>
    <t>02097</t>
  </si>
  <si>
    <t>02098</t>
  </si>
  <si>
    <t>02099</t>
  </si>
  <si>
    <t>02100</t>
  </si>
  <si>
    <t>02101</t>
  </si>
  <si>
    <t>02102</t>
  </si>
  <si>
    <t>02103</t>
  </si>
  <si>
    <t>02104</t>
  </si>
  <si>
    <t>02105</t>
  </si>
  <si>
    <t>02106</t>
  </si>
  <si>
    <t>02107</t>
  </si>
  <si>
    <t>02108</t>
  </si>
  <si>
    <t>02109</t>
  </si>
  <si>
    <t>02110</t>
  </si>
  <si>
    <t>02111</t>
  </si>
  <si>
    <t>02112</t>
  </si>
  <si>
    <t>02113</t>
  </si>
  <si>
    <t>02114</t>
  </si>
  <si>
    <t>02115</t>
  </si>
  <si>
    <t>02116</t>
  </si>
  <si>
    <t>02117</t>
  </si>
  <si>
    <t>02118</t>
  </si>
  <si>
    <t>02119</t>
  </si>
  <si>
    <t>02120</t>
  </si>
  <si>
    <t>02121</t>
  </si>
  <si>
    <t>02122</t>
  </si>
  <si>
    <t>02123</t>
  </si>
  <si>
    <t>02124</t>
  </si>
  <si>
    <t>02125</t>
  </si>
  <si>
    <t>02126</t>
  </si>
  <si>
    <t>02127</t>
  </si>
  <si>
    <t>02128</t>
  </si>
  <si>
    <t>02129</t>
  </si>
  <si>
    <t>02130</t>
  </si>
  <si>
    <t>02131</t>
  </si>
  <si>
    <t>02132</t>
  </si>
  <si>
    <t>02133</t>
  </si>
  <si>
    <t>02134</t>
  </si>
  <si>
    <t>02135</t>
  </si>
  <si>
    <t>02136</t>
  </si>
  <si>
    <t>02137</t>
  </si>
  <si>
    <t>02138</t>
  </si>
  <si>
    <t>02139</t>
  </si>
  <si>
    <t>02140</t>
  </si>
  <si>
    <t>02141</t>
  </si>
  <si>
    <t>02142</t>
  </si>
  <si>
    <t>02143</t>
  </si>
  <si>
    <t>02144</t>
  </si>
  <si>
    <t>02145</t>
  </si>
  <si>
    <t>02146</t>
  </si>
  <si>
    <t>02147</t>
  </si>
  <si>
    <t>02148</t>
  </si>
  <si>
    <t>02149</t>
  </si>
  <si>
    <t>02150</t>
  </si>
  <si>
    <t>02151</t>
  </si>
  <si>
    <t>02152</t>
  </si>
  <si>
    <t>02153</t>
  </si>
  <si>
    <t>02154</t>
  </si>
  <si>
    <t>02155</t>
  </si>
  <si>
    <t>02156</t>
  </si>
  <si>
    <t>02157</t>
  </si>
  <si>
    <t>02159</t>
  </si>
  <si>
    <t>02160</t>
  </si>
  <si>
    <t>02161</t>
  </si>
  <si>
    <t>02162</t>
  </si>
  <si>
    <t>02163</t>
  </si>
  <si>
    <t>02166</t>
  </si>
  <si>
    <t>02168</t>
  </si>
  <si>
    <t>02171</t>
  </si>
  <si>
    <t>02172</t>
  </si>
  <si>
    <t>02173</t>
  </si>
  <si>
    <t>02174</t>
  </si>
  <si>
    <t>02175</t>
  </si>
  <si>
    <t>02177</t>
  </si>
  <si>
    <t>02178</t>
  </si>
  <si>
    <t>02179</t>
  </si>
  <si>
    <t>02180</t>
  </si>
  <si>
    <t>02181</t>
  </si>
  <si>
    <t>02182</t>
  </si>
  <si>
    <t>02183</t>
  </si>
  <si>
    <t>02187</t>
  </si>
  <si>
    <t>02189</t>
  </si>
  <si>
    <t>02190</t>
  </si>
  <si>
    <t>02192</t>
  </si>
  <si>
    <t>02193</t>
  </si>
  <si>
    <t>02194</t>
  </si>
  <si>
    <t>02195</t>
  </si>
  <si>
    <t>02196</t>
  </si>
  <si>
    <t>02197</t>
  </si>
  <si>
    <t>02198</t>
  </si>
  <si>
    <t>02199</t>
  </si>
  <si>
    <t>02200</t>
  </si>
  <si>
    <t>02201</t>
  </si>
  <si>
    <t>02202</t>
  </si>
  <si>
    <t>02203</t>
  </si>
  <si>
    <t>02206</t>
  </si>
  <si>
    <t>02207</t>
  </si>
  <si>
    <t>02208</t>
  </si>
  <si>
    <t>02209</t>
  </si>
  <si>
    <t>02210</t>
  </si>
  <si>
    <t>02211</t>
  </si>
  <si>
    <t>02212</t>
  </si>
  <si>
    <t>02213</t>
  </si>
  <si>
    <t>02214</t>
  </si>
  <si>
    <t>02215</t>
  </si>
  <si>
    <t>02216</t>
  </si>
  <si>
    <t>02217</t>
  </si>
  <si>
    <t>02218</t>
  </si>
  <si>
    <t>02219</t>
  </si>
  <si>
    <t>02220</t>
  </si>
  <si>
    <t>02221</t>
  </si>
  <si>
    <t>02222</t>
  </si>
  <si>
    <t>02223</t>
  </si>
  <si>
    <t>02224</t>
  </si>
  <si>
    <t>02225</t>
  </si>
  <si>
    <t>02226</t>
  </si>
  <si>
    <t>02227</t>
  </si>
  <si>
    <t>02230</t>
  </si>
  <si>
    <t>02231</t>
  </si>
  <si>
    <t>02232</t>
  </si>
  <si>
    <t>02233</t>
  </si>
  <si>
    <t>02235</t>
  </si>
  <si>
    <t>02236</t>
  </si>
  <si>
    <t>02237</t>
  </si>
  <si>
    <t>02238</t>
  </si>
  <si>
    <t>02239</t>
  </si>
  <si>
    <t>02240</t>
  </si>
  <si>
    <t>02241</t>
  </si>
  <si>
    <t>02242</t>
  </si>
  <si>
    <t>02243</t>
  </si>
  <si>
    <t>02244</t>
  </si>
  <si>
    <t>02245</t>
  </si>
  <si>
    <t>02246</t>
  </si>
  <si>
    <t>02247</t>
  </si>
  <si>
    <t>02248</t>
  </si>
  <si>
    <t>02251</t>
  </si>
  <si>
    <t>02252</t>
  </si>
  <si>
    <t>02253</t>
  </si>
  <si>
    <t>02258</t>
  </si>
  <si>
    <t>02259</t>
  </si>
  <si>
    <t>02260</t>
  </si>
  <si>
    <t>02261</t>
  </si>
  <si>
    <t>02262</t>
  </si>
  <si>
    <t>02266</t>
  </si>
  <si>
    <t>02267</t>
  </si>
  <si>
    <t>02268</t>
  </si>
  <si>
    <t>02269</t>
  </si>
  <si>
    <t>02270</t>
  </si>
  <si>
    <t>02271</t>
  </si>
  <si>
    <t>02272</t>
  </si>
  <si>
    <t>02274</t>
  </si>
  <si>
    <t>02275</t>
  </si>
  <si>
    <t>02276</t>
  </si>
  <si>
    <t>02277</t>
  </si>
  <si>
    <t>02278</t>
  </si>
  <si>
    <t>02279</t>
  </si>
  <si>
    <t>02280</t>
  </si>
  <si>
    <t>02281</t>
  </si>
  <si>
    <t>02282</t>
  </si>
  <si>
    <t>02283</t>
  </si>
  <si>
    <t>02284</t>
  </si>
  <si>
    <t>02285</t>
  </si>
  <si>
    <t>02286</t>
  </si>
  <si>
    <t>02287</t>
  </si>
  <si>
    <t>02288</t>
  </si>
  <si>
    <t>02289</t>
  </si>
  <si>
    <t>02290</t>
  </si>
  <si>
    <t>02291</t>
  </si>
  <si>
    <t>02292</t>
  </si>
  <si>
    <t>02294</t>
  </si>
  <si>
    <t>02295</t>
  </si>
  <si>
    <t>02296</t>
  </si>
  <si>
    <t>02297</t>
  </si>
  <si>
    <t>02298</t>
  </si>
  <si>
    <t>02299</t>
  </si>
  <si>
    <t>02300</t>
  </si>
  <si>
    <t>02301</t>
  </si>
  <si>
    <t>02302</t>
  </si>
  <si>
    <t>02303</t>
  </si>
  <si>
    <t>02307</t>
  </si>
  <si>
    <t>02310</t>
  </si>
  <si>
    <t>02325</t>
  </si>
  <si>
    <t>02320</t>
  </si>
  <si>
    <t>02311</t>
  </si>
  <si>
    <t>02312</t>
  </si>
  <si>
    <t>02313</t>
  </si>
  <si>
    <t>02314</t>
  </si>
  <si>
    <t>02315</t>
  </si>
  <si>
    <t>02316</t>
  </si>
  <si>
    <t>02317</t>
  </si>
  <si>
    <t>02318</t>
  </si>
  <si>
    <t>02319</t>
  </si>
  <si>
    <t>02321</t>
  </si>
  <si>
    <t>02322</t>
  </si>
  <si>
    <t>02323</t>
  </si>
  <si>
    <t>02324</t>
  </si>
  <si>
    <t>02326</t>
  </si>
  <si>
    <t>02327</t>
  </si>
  <si>
    <t>02328</t>
  </si>
  <si>
    <t>02329</t>
  </si>
  <si>
    <t>02330</t>
  </si>
  <si>
    <t>02331</t>
  </si>
  <si>
    <t>02332</t>
  </si>
  <si>
    <t>02333</t>
  </si>
  <si>
    <t>02334</t>
  </si>
  <si>
    <t>02335</t>
  </si>
  <si>
    <t>02336</t>
  </si>
  <si>
    <t>02337</t>
  </si>
  <si>
    <t>02338</t>
  </si>
  <si>
    <t>02339</t>
  </si>
  <si>
    <t>02340</t>
  </si>
  <si>
    <t>02341</t>
  </si>
  <si>
    <t>02342</t>
  </si>
  <si>
    <t>02343</t>
  </si>
  <si>
    <t>02348</t>
  </si>
  <si>
    <t>02351</t>
  </si>
  <si>
    <t>02352</t>
  </si>
  <si>
    <t>02353</t>
  </si>
  <si>
    <t>02354</t>
  </si>
  <si>
    <t>02355</t>
  </si>
  <si>
    <t>02356</t>
  </si>
  <si>
    <t>02357</t>
  </si>
  <si>
    <t>02358</t>
  </si>
  <si>
    <t>02359</t>
  </si>
  <si>
    <t>02360</t>
  </si>
  <si>
    <t>02361</t>
  </si>
  <si>
    <t>02362</t>
  </si>
  <si>
    <t>02363</t>
  </si>
  <si>
    <t>02364</t>
  </si>
  <si>
    <t>02365</t>
  </si>
  <si>
    <t>02367</t>
  </si>
  <si>
    <t>02370</t>
  </si>
  <si>
    <t>02376</t>
  </si>
  <si>
    <t>02377</t>
  </si>
  <si>
    <t>02378</t>
  </si>
  <si>
    <t>02379</t>
  </si>
  <si>
    <t>02380</t>
  </si>
  <si>
    <t>02381</t>
  </si>
  <si>
    <t>02382</t>
  </si>
  <si>
    <t>02384</t>
  </si>
  <si>
    <t>02385</t>
  </si>
  <si>
    <t>02386</t>
  </si>
  <si>
    <t>02389</t>
  </si>
  <si>
    <t>02390</t>
  </si>
  <si>
    <t>02393</t>
  </si>
  <si>
    <t>02395</t>
  </si>
  <si>
    <t>02396</t>
  </si>
  <si>
    <t>02398</t>
  </si>
  <si>
    <t>02399</t>
  </si>
  <si>
    <t>02400</t>
  </si>
  <si>
    <t>02401</t>
  </si>
  <si>
    <t>02402</t>
  </si>
  <si>
    <t>02403</t>
  </si>
  <si>
    <t>02404</t>
  </si>
  <si>
    <t>02405</t>
  </si>
  <si>
    <t>02406</t>
  </si>
  <si>
    <t>02407</t>
  </si>
  <si>
    <t>02409</t>
  </si>
  <si>
    <t>02410</t>
  </si>
  <si>
    <t>02411</t>
  </si>
  <si>
    <t>02422</t>
  </si>
  <si>
    <t>02423</t>
  </si>
  <si>
    <t>02427</t>
  </si>
  <si>
    <t>02430</t>
  </si>
  <si>
    <t>02431</t>
  </si>
  <si>
    <t>02434</t>
  </si>
  <si>
    <t>02435</t>
  </si>
  <si>
    <t>02436</t>
  </si>
  <si>
    <t>02437</t>
  </si>
  <si>
    <t>02438</t>
  </si>
  <si>
    <t>02439</t>
  </si>
  <si>
    <t>02440</t>
  </si>
  <si>
    <t>02441</t>
  </si>
  <si>
    <t>02445</t>
  </si>
  <si>
    <t>02446</t>
  </si>
  <si>
    <t>02447</t>
  </si>
  <si>
    <t>02448</t>
  </si>
  <si>
    <t>02451</t>
  </si>
  <si>
    <t>02453</t>
  </si>
  <si>
    <t>02454</t>
  </si>
  <si>
    <t>02455</t>
  </si>
  <si>
    <t>02458</t>
  </si>
  <si>
    <t>02459</t>
  </si>
  <si>
    <t>02467</t>
  </si>
  <si>
    <t>02469</t>
  </si>
  <si>
    <t>02470</t>
  </si>
  <si>
    <t>02471</t>
  </si>
  <si>
    <t>02472</t>
  </si>
  <si>
    <t>02473</t>
  </si>
  <si>
    <t>02475</t>
  </si>
  <si>
    <t>02476</t>
  </si>
  <si>
    <t>02477</t>
  </si>
  <si>
    <t>02478</t>
  </si>
  <si>
    <t>02479</t>
  </si>
  <si>
    <t>02481</t>
  </si>
  <si>
    <t>02488</t>
  </si>
  <si>
    <t>02496</t>
  </si>
  <si>
    <t>02497</t>
  </si>
  <si>
    <t>02498</t>
  </si>
  <si>
    <t>02499</t>
  </si>
  <si>
    <t>02500</t>
  </si>
  <si>
    <t>02501</t>
  </si>
  <si>
    <t>02502</t>
  </si>
  <si>
    <t>02503</t>
  </si>
  <si>
    <t>02504</t>
  </si>
  <si>
    <t>02505</t>
  </si>
  <si>
    <t>02506</t>
  </si>
  <si>
    <t>02507</t>
  </si>
  <si>
    <t>02508</t>
  </si>
  <si>
    <t>02511</t>
  </si>
  <si>
    <t>02512</t>
  </si>
  <si>
    <t>02514</t>
  </si>
  <si>
    <t>02515</t>
  </si>
  <si>
    <t>02516</t>
  </si>
  <si>
    <t>02520</t>
  </si>
  <si>
    <t>02521</t>
  </si>
  <si>
    <t>02522</t>
  </si>
  <si>
    <t>(A1586)</t>
  </si>
  <si>
    <t>02526</t>
  </si>
  <si>
    <t>02528</t>
  </si>
  <si>
    <t>02529</t>
  </si>
  <si>
    <t>02530</t>
  </si>
  <si>
    <t>02531</t>
  </si>
  <si>
    <t>02532</t>
  </si>
  <si>
    <t>02533</t>
  </si>
  <si>
    <t>02534</t>
  </si>
  <si>
    <t>02535</t>
  </si>
  <si>
    <t>02536</t>
  </si>
  <si>
    <t>02537</t>
  </si>
  <si>
    <t>02538</t>
  </si>
  <si>
    <t>02539</t>
  </si>
  <si>
    <t>02540</t>
  </si>
  <si>
    <t>02541</t>
  </si>
  <si>
    <t>02542</t>
  </si>
  <si>
    <t>02543</t>
  </si>
  <si>
    <t>02544</t>
  </si>
  <si>
    <t>02545</t>
  </si>
  <si>
    <t>02547</t>
  </si>
  <si>
    <t>02548</t>
  </si>
  <si>
    <t>02549</t>
  </si>
  <si>
    <t>02550</t>
  </si>
  <si>
    <t>02551</t>
  </si>
  <si>
    <t>02552</t>
  </si>
  <si>
    <t>02553</t>
  </si>
  <si>
    <t>02554</t>
  </si>
  <si>
    <t>02555</t>
  </si>
  <si>
    <t>02557</t>
  </si>
  <si>
    <t>02562</t>
  </si>
  <si>
    <t>02563</t>
  </si>
  <si>
    <t>02564</t>
  </si>
  <si>
    <t>02565</t>
  </si>
  <si>
    <t>02566</t>
  </si>
  <si>
    <t>02567</t>
  </si>
  <si>
    <t>02568</t>
  </si>
  <si>
    <t>02569</t>
  </si>
  <si>
    <t>02570</t>
  </si>
  <si>
    <t>02571</t>
  </si>
  <si>
    <t>02572</t>
  </si>
  <si>
    <t>02573</t>
  </si>
  <si>
    <t>02574</t>
  </si>
  <si>
    <t>02579</t>
  </si>
  <si>
    <t>02581</t>
  </si>
  <si>
    <t>02582</t>
  </si>
  <si>
    <t>02583</t>
  </si>
  <si>
    <t>02584</t>
  </si>
  <si>
    <t>02585</t>
  </si>
  <si>
    <t>02586</t>
  </si>
  <si>
    <t>02587</t>
  </si>
  <si>
    <t>02588</t>
  </si>
  <si>
    <t>02590</t>
  </si>
  <si>
    <t>02591</t>
  </si>
  <si>
    <t>02593</t>
  </si>
  <si>
    <t>02594</t>
  </si>
  <si>
    <t>02595</t>
  </si>
  <si>
    <t>02596</t>
  </si>
  <si>
    <t>02597</t>
  </si>
  <si>
    <t>02598</t>
  </si>
  <si>
    <t>02599</t>
  </si>
  <si>
    <t>02600</t>
  </si>
  <si>
    <t>02602</t>
  </si>
  <si>
    <t>02603</t>
  </si>
  <si>
    <t>02606</t>
  </si>
  <si>
    <t>02608</t>
  </si>
  <si>
    <t>02610</t>
  </si>
  <si>
    <t>02612</t>
  </si>
  <si>
    <t>02613</t>
  </si>
  <si>
    <t>02615</t>
  </si>
  <si>
    <t>02625</t>
  </si>
  <si>
    <t>02626</t>
  </si>
  <si>
    <t>02627</t>
  </si>
  <si>
    <t>02628</t>
  </si>
  <si>
    <t>02629</t>
  </si>
  <si>
    <t>02630</t>
  </si>
  <si>
    <t>02631</t>
  </si>
  <si>
    <t>02632</t>
  </si>
  <si>
    <t>02633</t>
  </si>
  <si>
    <t>02634</t>
  </si>
  <si>
    <t>02635</t>
  </si>
  <si>
    <t>02636</t>
  </si>
  <si>
    <t>02637</t>
  </si>
  <si>
    <t>02638</t>
  </si>
  <si>
    <t>02642</t>
  </si>
  <si>
    <t>02643</t>
  </si>
  <si>
    <t>02647</t>
  </si>
  <si>
    <t>02648</t>
  </si>
  <si>
    <t>02659</t>
  </si>
  <si>
    <t>02651</t>
  </si>
  <si>
    <t>02652</t>
  </si>
  <si>
    <t>02653</t>
  </si>
  <si>
    <t>02654</t>
  </si>
  <si>
    <t>02655</t>
  </si>
  <si>
    <t>02656</t>
  </si>
  <si>
    <t>02657</t>
  </si>
  <si>
    <t>02658</t>
  </si>
  <si>
    <t>02660</t>
  </si>
  <si>
    <t>02661</t>
  </si>
  <si>
    <t>02662</t>
  </si>
  <si>
    <t>02663</t>
  </si>
  <si>
    <t>02665</t>
  </si>
  <si>
    <t>02666</t>
  </si>
  <si>
    <t>02667</t>
  </si>
  <si>
    <t>02668</t>
  </si>
  <si>
    <t>02669</t>
  </si>
  <si>
    <t>02670</t>
  </si>
  <si>
    <t>02671</t>
  </si>
  <si>
    <t>02672</t>
  </si>
  <si>
    <t>02673</t>
  </si>
  <si>
    <t>02674</t>
  </si>
  <si>
    <t>02677</t>
  </si>
  <si>
    <t>02678</t>
  </si>
  <si>
    <t>02679</t>
  </si>
  <si>
    <t>02682</t>
  </si>
  <si>
    <t>02683</t>
  </si>
  <si>
    <t>02684</t>
  </si>
  <si>
    <t>02685</t>
  </si>
  <si>
    <t>02686</t>
  </si>
  <si>
    <t>02687</t>
  </si>
  <si>
    <t>02688</t>
  </si>
  <si>
    <t>02689</t>
  </si>
  <si>
    <t>02690</t>
  </si>
  <si>
    <t>02691</t>
  </si>
  <si>
    <t>02692</t>
  </si>
  <si>
    <t>02693</t>
  </si>
  <si>
    <t>02694</t>
  </si>
  <si>
    <t>02695</t>
  </si>
  <si>
    <t>02696</t>
  </si>
  <si>
    <t>02697</t>
  </si>
  <si>
    <t>02698</t>
  </si>
  <si>
    <t>02699</t>
  </si>
  <si>
    <t>02700</t>
  </si>
  <si>
    <t>02701</t>
  </si>
  <si>
    <t>02702</t>
  </si>
  <si>
    <t>02704</t>
  </si>
  <si>
    <t>02705</t>
  </si>
  <si>
    <t>02706</t>
  </si>
  <si>
    <t>02707</t>
  </si>
  <si>
    <t>02708</t>
  </si>
  <si>
    <t>02709</t>
  </si>
  <si>
    <t>02710</t>
  </si>
  <si>
    <t>02711</t>
  </si>
  <si>
    <t>02712</t>
  </si>
  <si>
    <t>02713</t>
  </si>
  <si>
    <t>02714</t>
  </si>
  <si>
    <t>02715</t>
  </si>
  <si>
    <t>02716</t>
  </si>
  <si>
    <t>02717</t>
  </si>
  <si>
    <t>02718</t>
  </si>
  <si>
    <t>02719</t>
  </si>
  <si>
    <t>02720</t>
  </si>
  <si>
    <t>02722</t>
  </si>
  <si>
    <t>02723</t>
  </si>
  <si>
    <t>02724</t>
  </si>
  <si>
    <t>02725</t>
  </si>
  <si>
    <t>02726</t>
  </si>
  <si>
    <t>02727</t>
  </si>
  <si>
    <t>02728</t>
  </si>
  <si>
    <t>02729</t>
  </si>
  <si>
    <t>02730</t>
  </si>
  <si>
    <t>02731</t>
  </si>
  <si>
    <t>02733</t>
  </si>
  <si>
    <t>02734</t>
  </si>
  <si>
    <t>02735</t>
  </si>
  <si>
    <t>02736</t>
  </si>
  <si>
    <t>02738</t>
  </si>
  <si>
    <t>02739</t>
  </si>
  <si>
    <t>02740</t>
  </si>
  <si>
    <t>02741</t>
  </si>
  <si>
    <t>02742</t>
  </si>
  <si>
    <t>02743</t>
  </si>
  <si>
    <t>02744</t>
  </si>
  <si>
    <t>02745</t>
  </si>
  <si>
    <t>02746</t>
  </si>
  <si>
    <t>02747</t>
  </si>
  <si>
    <t>02748</t>
  </si>
  <si>
    <t>02749</t>
  </si>
  <si>
    <t>02750</t>
  </si>
  <si>
    <t>02752</t>
  </si>
  <si>
    <t>02753</t>
  </si>
  <si>
    <t>02754</t>
  </si>
  <si>
    <t>02755</t>
  </si>
  <si>
    <t>02756</t>
  </si>
  <si>
    <t>02757</t>
  </si>
  <si>
    <t>02758</t>
  </si>
  <si>
    <t>02759</t>
  </si>
  <si>
    <t>02760</t>
  </si>
  <si>
    <t>02761</t>
  </si>
  <si>
    <t>02762</t>
  </si>
  <si>
    <t>02763</t>
  </si>
  <si>
    <t>02764</t>
  </si>
  <si>
    <t>02765</t>
  </si>
  <si>
    <t>02766</t>
  </si>
  <si>
    <t>02767</t>
  </si>
  <si>
    <t>02768</t>
  </si>
  <si>
    <t>02769</t>
  </si>
  <si>
    <t>02770</t>
  </si>
  <si>
    <t>02771</t>
  </si>
  <si>
    <t>02772</t>
  </si>
  <si>
    <t>02773</t>
  </si>
  <si>
    <t>02774</t>
  </si>
  <si>
    <t>02775</t>
  </si>
  <si>
    <t>02776</t>
  </si>
  <si>
    <t>02777</t>
  </si>
  <si>
    <t>02778</t>
  </si>
  <si>
    <t>02779</t>
  </si>
  <si>
    <t>02780</t>
  </si>
  <si>
    <t>02781</t>
  </si>
  <si>
    <t>02782</t>
  </si>
  <si>
    <t>02784</t>
  </si>
  <si>
    <t>02785</t>
  </si>
  <si>
    <t>02786</t>
  </si>
  <si>
    <t>02787</t>
  </si>
  <si>
    <t>02788</t>
  </si>
  <si>
    <t>02789</t>
  </si>
  <si>
    <t>02790</t>
  </si>
  <si>
    <t>02791</t>
  </si>
  <si>
    <t>02792</t>
  </si>
  <si>
    <t>02793</t>
  </si>
  <si>
    <t>02794</t>
  </si>
  <si>
    <t>02795</t>
  </si>
  <si>
    <t>02797</t>
  </si>
  <si>
    <t>02798</t>
  </si>
  <si>
    <t>02799</t>
  </si>
  <si>
    <t>02800</t>
  </si>
  <si>
    <t>02801</t>
  </si>
  <si>
    <t>02803</t>
  </si>
  <si>
    <t>02804</t>
  </si>
  <si>
    <t>02805</t>
  </si>
  <si>
    <t>02806</t>
  </si>
  <si>
    <t>02807</t>
  </si>
  <si>
    <t>02808</t>
  </si>
  <si>
    <t>02809</t>
  </si>
  <si>
    <t>02810</t>
  </si>
  <si>
    <t>02811</t>
  </si>
  <si>
    <t>02812</t>
  </si>
  <si>
    <t>02813</t>
  </si>
  <si>
    <t>02814</t>
  </si>
  <si>
    <t>02815</t>
  </si>
  <si>
    <t>02816</t>
  </si>
  <si>
    <t>02819</t>
  </si>
  <si>
    <t>02821</t>
  </si>
  <si>
    <t>02822</t>
  </si>
  <si>
    <t>02824</t>
  </si>
  <si>
    <t>02825</t>
  </si>
  <si>
    <t>02826</t>
  </si>
  <si>
    <t>02827</t>
  </si>
  <si>
    <t>02828</t>
  </si>
  <si>
    <t>02829</t>
  </si>
  <si>
    <t>02830</t>
  </si>
  <si>
    <t>02831</t>
  </si>
  <si>
    <t>02832</t>
  </si>
  <si>
    <t>02833</t>
  </si>
  <si>
    <t>02834</t>
  </si>
  <si>
    <t>02835</t>
  </si>
  <si>
    <t>02837</t>
  </si>
  <si>
    <t>02839</t>
  </si>
  <si>
    <t>02840</t>
  </si>
  <si>
    <t>02841</t>
  </si>
  <si>
    <t>02842</t>
  </si>
  <si>
    <t>02843</t>
  </si>
  <si>
    <t>02844</t>
  </si>
  <si>
    <t>02845</t>
  </si>
  <si>
    <t>02846</t>
  </si>
  <si>
    <t>02847</t>
  </si>
  <si>
    <t>02848</t>
  </si>
  <si>
    <t>02850</t>
  </si>
  <si>
    <t>02851</t>
  </si>
  <si>
    <t>02852</t>
  </si>
  <si>
    <t>02853</t>
  </si>
  <si>
    <t>02854</t>
  </si>
  <si>
    <t>02855</t>
  </si>
  <si>
    <t>02856</t>
  </si>
  <si>
    <t>02857</t>
  </si>
  <si>
    <t>02858</t>
  </si>
  <si>
    <t>02859</t>
  </si>
  <si>
    <t>02860</t>
  </si>
  <si>
    <t>02861</t>
  </si>
  <si>
    <t>02862</t>
  </si>
  <si>
    <t>02863</t>
  </si>
  <si>
    <t>02867</t>
  </si>
  <si>
    <t>02868</t>
  </si>
  <si>
    <t>02869</t>
  </si>
  <si>
    <t>02870</t>
  </si>
  <si>
    <t>02871</t>
  </si>
  <si>
    <t>02874</t>
  </si>
  <si>
    <t>02875</t>
  </si>
  <si>
    <t>02876</t>
  </si>
  <si>
    <t>02879</t>
  </si>
  <si>
    <t>02882</t>
  </si>
  <si>
    <t>02883</t>
  </si>
  <si>
    <t>02886</t>
  </si>
  <si>
    <t>02898</t>
  </si>
  <si>
    <t>02900</t>
  </si>
  <si>
    <t>02901</t>
  </si>
  <si>
    <t>02902</t>
  </si>
  <si>
    <t>02903</t>
  </si>
  <si>
    <t>02904</t>
  </si>
  <si>
    <t>02921</t>
  </si>
  <si>
    <t>02907</t>
  </si>
  <si>
    <t>02908</t>
  </si>
  <si>
    <t>02909</t>
  </si>
  <si>
    <t>02911</t>
  </si>
  <si>
    <t>02912</t>
  </si>
  <si>
    <t>02915</t>
  </si>
  <si>
    <t>02916</t>
  </si>
  <si>
    <t>02917</t>
  </si>
  <si>
    <t>02918</t>
  </si>
  <si>
    <t>02920</t>
  </si>
  <si>
    <t>02922</t>
  </si>
  <si>
    <t>02924</t>
  </si>
  <si>
    <t>02925</t>
  </si>
  <si>
    <t>02927</t>
  </si>
  <si>
    <t>02934</t>
  </si>
  <si>
    <t>02937</t>
  </si>
  <si>
    <t>02938</t>
  </si>
  <si>
    <t>02939</t>
  </si>
  <si>
    <t>02940</t>
  </si>
  <si>
    <t>02941</t>
  </si>
  <si>
    <t>02942</t>
  </si>
  <si>
    <t>02943</t>
  </si>
  <si>
    <t>02944</t>
  </si>
  <si>
    <t>02945</t>
  </si>
  <si>
    <t>02948</t>
  </si>
  <si>
    <t>02949</t>
  </si>
  <si>
    <t>02958</t>
  </si>
  <si>
    <t>02961</t>
  </si>
  <si>
    <t>02963</t>
  </si>
  <si>
    <t>02965</t>
  </si>
  <si>
    <t>02968</t>
  </si>
  <si>
    <t>02976</t>
  </si>
  <si>
    <t>02977</t>
  </si>
  <si>
    <t>02980</t>
  </si>
  <si>
    <t>02981</t>
  </si>
  <si>
    <t>02983</t>
  </si>
  <si>
    <t>02984</t>
  </si>
  <si>
    <t>02985</t>
  </si>
  <si>
    <t>02986</t>
  </si>
  <si>
    <t>02987</t>
  </si>
  <si>
    <t>02988</t>
  </si>
  <si>
    <t>02990</t>
  </si>
  <si>
    <t>02991</t>
  </si>
  <si>
    <t>02992</t>
  </si>
  <si>
    <t>02993</t>
  </si>
  <si>
    <t>02994</t>
  </si>
  <si>
    <t>03001</t>
  </si>
  <si>
    <t>03004</t>
  </si>
  <si>
    <t>03005</t>
  </si>
  <si>
    <t>03007</t>
  </si>
  <si>
    <t>03008</t>
  </si>
  <si>
    <t>03009</t>
  </si>
  <si>
    <t>03010</t>
  </si>
  <si>
    <t>03011</t>
  </si>
  <si>
    <t>03012</t>
  </si>
  <si>
    <t>03013</t>
  </si>
  <si>
    <t>03014</t>
  </si>
  <si>
    <t>03015</t>
  </si>
  <si>
    <t>03016</t>
  </si>
  <si>
    <t>03017</t>
  </si>
  <si>
    <t>03018</t>
  </si>
  <si>
    <t>03019</t>
  </si>
  <si>
    <t>03020</t>
  </si>
  <si>
    <t>03021</t>
  </si>
  <si>
    <t>03022</t>
  </si>
  <si>
    <t>03025</t>
  </si>
  <si>
    <t>03026</t>
  </si>
  <si>
    <t>03027</t>
  </si>
  <si>
    <t>03028</t>
  </si>
  <si>
    <t>03030</t>
  </si>
  <si>
    <t>03032</t>
  </si>
  <si>
    <t>03033</t>
  </si>
  <si>
    <t>03034</t>
  </si>
  <si>
    <t>03035</t>
  </si>
  <si>
    <t>03037</t>
  </si>
  <si>
    <t>03039</t>
  </si>
  <si>
    <t>03040</t>
  </si>
  <si>
    <t>03041</t>
  </si>
  <si>
    <t>03042</t>
  </si>
  <si>
    <t>03043</t>
  </si>
  <si>
    <t>03044</t>
  </si>
  <si>
    <t>03045</t>
  </si>
  <si>
    <t>03046</t>
  </si>
  <si>
    <t>03050</t>
  </si>
  <si>
    <t>03053</t>
  </si>
  <si>
    <t>03054</t>
  </si>
  <si>
    <t>03055</t>
  </si>
  <si>
    <t>03056</t>
  </si>
  <si>
    <t>03057</t>
  </si>
  <si>
    <t>03062</t>
  </si>
  <si>
    <t>03069</t>
  </si>
  <si>
    <t>03070</t>
  </si>
  <si>
    <t>03071</t>
  </si>
  <si>
    <t>03073</t>
  </si>
  <si>
    <t>03075</t>
  </si>
  <si>
    <t>03077</t>
  </si>
  <si>
    <t>03079</t>
  </si>
  <si>
    <t>03080</t>
  </si>
  <si>
    <t>03081</t>
  </si>
  <si>
    <t>03082</t>
  </si>
  <si>
    <t>03083</t>
  </si>
  <si>
    <t>03084</t>
  </si>
  <si>
    <t>03085</t>
  </si>
  <si>
    <t>03086</t>
  </si>
  <si>
    <t>03087</t>
  </si>
  <si>
    <t>03088</t>
  </si>
  <si>
    <t>03089</t>
  </si>
  <si>
    <t>03090</t>
  </si>
  <si>
    <t>03092</t>
  </si>
  <si>
    <t>03093</t>
  </si>
  <si>
    <t>03094</t>
  </si>
  <si>
    <t>03095</t>
  </si>
  <si>
    <t>03097</t>
  </si>
  <si>
    <t>03099</t>
  </si>
  <si>
    <t>03100</t>
  </si>
  <si>
    <t>03104</t>
  </si>
  <si>
    <t>03106</t>
  </si>
  <si>
    <t>03109</t>
  </si>
  <si>
    <t>03110</t>
  </si>
  <si>
    <t>03111</t>
  </si>
  <si>
    <t>03112</t>
  </si>
  <si>
    <t>(A1582)</t>
  </si>
  <si>
    <t xml:space="preserve"> Конвертер HDMI (вход) в AV(RCA) (выход), H122 Mini, 1080p, чёрный</t>
  </si>
  <si>
    <t xml:space="preserve">
(A1580)</t>
  </si>
  <si>
    <t>(A1581)</t>
  </si>
  <si>
    <t xml:space="preserve"> Конвертер AV(RCA) (вход) в HDMI (выход), H124 Mini, 1080p, чёрный</t>
  </si>
  <si>
    <t>03114</t>
  </si>
  <si>
    <t>03115</t>
  </si>
  <si>
    <t>03118</t>
  </si>
  <si>
    <t>03119</t>
  </si>
  <si>
    <t>03120</t>
  </si>
  <si>
    <t>03121</t>
  </si>
  <si>
    <t>03123</t>
  </si>
  <si>
    <t>03124</t>
  </si>
  <si>
    <t>03125</t>
  </si>
  <si>
    <t>03126</t>
  </si>
  <si>
    <t>03127</t>
  </si>
  <si>
    <t>03128</t>
  </si>
  <si>
    <t>03129</t>
  </si>
  <si>
    <t>03130</t>
  </si>
  <si>
    <t>03131</t>
  </si>
  <si>
    <t>03132</t>
  </si>
  <si>
    <t>03133</t>
  </si>
  <si>
    <t>03135</t>
  </si>
  <si>
    <t>03136</t>
  </si>
  <si>
    <t>03137</t>
  </si>
  <si>
    <t>03138</t>
  </si>
  <si>
    <t>03139</t>
  </si>
  <si>
    <t>03140</t>
  </si>
  <si>
    <t>03141</t>
  </si>
  <si>
    <t>03142</t>
  </si>
  <si>
    <t>03143</t>
  </si>
  <si>
    <t>03144</t>
  </si>
  <si>
    <t>03145</t>
  </si>
  <si>
    <t>03152</t>
  </si>
  <si>
    <t>03156</t>
  </si>
  <si>
    <t>03157</t>
  </si>
  <si>
    <t>03161</t>
  </si>
  <si>
    <t>03162</t>
  </si>
  <si>
    <t>03163</t>
  </si>
  <si>
    <t>03164</t>
  </si>
  <si>
    <t>03167</t>
  </si>
  <si>
    <t>03173</t>
  </si>
  <si>
    <t>03168</t>
  </si>
  <si>
    <t>03172</t>
  </si>
  <si>
    <t>03174</t>
  </si>
  <si>
    <t>03175</t>
  </si>
  <si>
    <t>03176</t>
  </si>
  <si>
    <t>03178</t>
  </si>
  <si>
    <t>03179</t>
  </si>
  <si>
    <t>03185</t>
  </si>
  <si>
    <t>03186</t>
  </si>
  <si>
    <t>03187</t>
  </si>
  <si>
    <t>03189</t>
  </si>
  <si>
    <t>03190</t>
  </si>
  <si>
    <t>03210</t>
  </si>
  <si>
    <t>03191</t>
  </si>
  <si>
    <t>03192</t>
  </si>
  <si>
    <t>03193</t>
  </si>
  <si>
    <t>03200</t>
  </si>
  <si>
    <t>03201</t>
  </si>
  <si>
    <t>03205</t>
  </si>
  <si>
    <t>03206</t>
  </si>
  <si>
    <t>03207</t>
  </si>
  <si>
    <t>03213</t>
  </si>
  <si>
    <t>03217</t>
  </si>
  <si>
    <t>03222</t>
  </si>
  <si>
    <t>03223</t>
  </si>
  <si>
    <t>03224</t>
  </si>
  <si>
    <t>03227</t>
  </si>
  <si>
    <t>03229</t>
  </si>
  <si>
    <t>03231</t>
  </si>
  <si>
    <t>03232</t>
  </si>
  <si>
    <t>03233</t>
  </si>
  <si>
    <t>03234</t>
  </si>
  <si>
    <t>03235</t>
  </si>
  <si>
    <t>03237</t>
  </si>
  <si>
    <t>03238</t>
  </si>
  <si>
    <t>03239</t>
  </si>
  <si>
    <t>03243</t>
  </si>
  <si>
    <t>03244</t>
  </si>
  <si>
    <t>03245</t>
  </si>
  <si>
    <t>03246</t>
  </si>
  <si>
    <t>03247</t>
  </si>
  <si>
    <t>03251</t>
  </si>
  <si>
    <t>03252</t>
  </si>
  <si>
    <t>03255</t>
  </si>
  <si>
    <t>03256</t>
  </si>
  <si>
    <t>03257</t>
  </si>
  <si>
    <t>03258</t>
  </si>
  <si>
    <t>03259</t>
  </si>
  <si>
    <t>03260</t>
  </si>
  <si>
    <t>03261</t>
  </si>
  <si>
    <t>03262</t>
  </si>
  <si>
    <t>03263</t>
  </si>
  <si>
    <t>03266</t>
  </si>
  <si>
    <t>03268</t>
  </si>
  <si>
    <t>03269</t>
  </si>
  <si>
    <t>03280</t>
  </si>
  <si>
    <t>03285</t>
  </si>
  <si>
    <t>03310</t>
  </si>
  <si>
    <t>03274</t>
  </si>
  <si>
    <t>03277</t>
  </si>
  <si>
    <t>03278</t>
  </si>
  <si>
    <t>03281</t>
  </si>
  <si>
    <t>03282</t>
  </si>
  <si>
    <t>03283</t>
  </si>
  <si>
    <t>03289</t>
  </si>
  <si>
    <t>03292</t>
  </si>
  <si>
    <t>03294</t>
  </si>
  <si>
    <t>03295</t>
  </si>
  <si>
    <t>03296</t>
  </si>
  <si>
    <t>03298</t>
  </si>
  <si>
    <t>03299</t>
  </si>
  <si>
    <t>03300</t>
  </si>
  <si>
    <t>03302</t>
  </si>
  <si>
    <t>03304</t>
  </si>
  <si>
    <t>03306</t>
  </si>
  <si>
    <t>03307</t>
  </si>
  <si>
    <t>03309</t>
  </si>
  <si>
    <t>03311</t>
  </si>
  <si>
    <t>03313</t>
  </si>
  <si>
    <t>03314</t>
  </si>
  <si>
    <t>03316</t>
  </si>
  <si>
    <t>03317</t>
  </si>
  <si>
    <t>03318</t>
  </si>
  <si>
    <t>03319</t>
  </si>
  <si>
    <t>03320</t>
  </si>
  <si>
    <t>03324</t>
  </si>
  <si>
    <t>03326</t>
  </si>
  <si>
    <t>03327</t>
  </si>
  <si>
    <t>03328</t>
  </si>
  <si>
    <t>03329</t>
  </si>
  <si>
    <t>03330</t>
  </si>
  <si>
    <t>03332</t>
  </si>
  <si>
    <t>03333</t>
  </si>
  <si>
    <t>03335</t>
  </si>
  <si>
    <t>03336</t>
  </si>
  <si>
    <t>03337</t>
  </si>
  <si>
    <t>03338</t>
  </si>
  <si>
    <t>03339</t>
  </si>
  <si>
    <t>03340</t>
  </si>
  <si>
    <t>03347</t>
  </si>
  <si>
    <t>03348</t>
  </si>
  <si>
    <t>03349</t>
  </si>
  <si>
    <t>03350</t>
  </si>
  <si>
    <t>03352</t>
  </si>
  <si>
    <t>03354</t>
  </si>
  <si>
    <t>03355</t>
  </si>
  <si>
    <t>03356</t>
  </si>
  <si>
    <t>03357</t>
  </si>
  <si>
    <t>03359</t>
  </si>
  <si>
    <t>03360</t>
  </si>
  <si>
    <t>03361</t>
  </si>
  <si>
    <t>03362</t>
  </si>
  <si>
    <t>03363</t>
  </si>
  <si>
    <t>03364</t>
  </si>
  <si>
    <t>03366</t>
  </si>
  <si>
    <t>03367</t>
  </si>
  <si>
    <t>03368</t>
  </si>
  <si>
    <t>03369</t>
  </si>
  <si>
    <t>03370</t>
  </si>
  <si>
    <t>03371</t>
  </si>
  <si>
    <t>03373</t>
  </si>
  <si>
    <t>03377</t>
  </si>
  <si>
    <t>03378</t>
  </si>
  <si>
    <t>03379</t>
  </si>
  <si>
    <t>03380</t>
  </si>
  <si>
    <t>03381</t>
  </si>
  <si>
    <t>03382</t>
  </si>
  <si>
    <t>03383</t>
  </si>
  <si>
    <t>03384</t>
  </si>
  <si>
    <t>03385</t>
  </si>
  <si>
    <t>03388</t>
  </si>
  <si>
    <t>03392</t>
  </si>
  <si>
    <t>03393</t>
  </si>
  <si>
    <t>03395</t>
  </si>
  <si>
    <t>03396</t>
  </si>
  <si>
    <t>03398</t>
  </si>
  <si>
    <t>03400</t>
  </si>
  <si>
    <t>03402</t>
  </si>
  <si>
    <t>(A3696)
LP119</t>
  </si>
  <si>
    <t>(A983)
LP60</t>
  </si>
  <si>
    <t>03415</t>
  </si>
  <si>
    <t>03416</t>
  </si>
  <si>
    <t>03422</t>
  </si>
  <si>
    <t>03423</t>
  </si>
  <si>
    <t>03424</t>
  </si>
  <si>
    <t>03425</t>
  </si>
  <si>
    <t>03426</t>
  </si>
  <si>
    <t>03427</t>
  </si>
  <si>
    <t>03429</t>
  </si>
  <si>
    <t>03430</t>
  </si>
  <si>
    <t>03431</t>
  </si>
  <si>
    <t>03432</t>
  </si>
  <si>
    <t>03433</t>
  </si>
  <si>
    <t>03434</t>
  </si>
  <si>
    <t>03435</t>
  </si>
  <si>
    <t>03436</t>
  </si>
  <si>
    <t>03443</t>
  </si>
  <si>
    <t>03444</t>
  </si>
  <si>
    <t>03445</t>
  </si>
  <si>
    <t>03448</t>
  </si>
  <si>
    <t>03455</t>
  </si>
  <si>
    <t>03456</t>
  </si>
  <si>
    <t>03457</t>
  </si>
  <si>
    <t>03458</t>
  </si>
  <si>
    <t>03465</t>
  </si>
  <si>
    <t>03466</t>
  </si>
  <si>
    <t>03467</t>
  </si>
  <si>
    <t>03469</t>
  </si>
  <si>
    <t>03470</t>
  </si>
  <si>
    <t>03477</t>
  </si>
  <si>
    <t>03478</t>
  </si>
  <si>
    <t>03480</t>
  </si>
  <si>
    <t>03491</t>
  </si>
  <si>
    <t>03492</t>
  </si>
  <si>
    <t>03493</t>
  </si>
  <si>
    <t>03494</t>
  </si>
  <si>
    <t>03495</t>
  </si>
  <si>
    <t>03500</t>
  </si>
  <si>
    <t>03501</t>
  </si>
  <si>
    <t>03503</t>
  </si>
  <si>
    <t>03504</t>
  </si>
  <si>
    <t>03505</t>
  </si>
  <si>
    <t>03506</t>
  </si>
  <si>
    <t>03507</t>
  </si>
  <si>
    <t>03508</t>
  </si>
  <si>
    <t>03510</t>
  </si>
  <si>
    <t>03511</t>
  </si>
  <si>
    <t>03517</t>
  </si>
  <si>
    <t>03528</t>
  </si>
  <si>
    <t>03529</t>
  </si>
  <si>
    <t>03530</t>
  </si>
  <si>
    <t>03531</t>
  </si>
  <si>
    <t>03536</t>
  </si>
  <si>
    <t>03537</t>
  </si>
  <si>
    <t>03538</t>
  </si>
  <si>
    <t>03539</t>
  </si>
  <si>
    <t>03540</t>
  </si>
  <si>
    <t>03545</t>
  </si>
  <si>
    <t>03552</t>
  </si>
  <si>
    <t>03572</t>
  </si>
  <si>
    <t>03573</t>
  </si>
  <si>
    <t>03576</t>
  </si>
  <si>
    <t>03587</t>
  </si>
  <si>
    <t>03591</t>
  </si>
  <si>
    <t>03593</t>
  </si>
  <si>
    <t>03594</t>
  </si>
  <si>
    <t>03596</t>
  </si>
  <si>
    <t>03598</t>
  </si>
  <si>
    <t>03600</t>
  </si>
  <si>
    <t>03601</t>
  </si>
  <si>
    <t>03603</t>
  </si>
  <si>
    <t>03604</t>
  </si>
  <si>
    <t>03605</t>
  </si>
  <si>
    <t>03608</t>
  </si>
  <si>
    <t>03628</t>
  </si>
  <si>
    <t>03630</t>
  </si>
  <si>
    <t>03631</t>
  </si>
  <si>
    <t>03632</t>
  </si>
  <si>
    <t>03633</t>
  </si>
  <si>
    <t>03634</t>
  </si>
  <si>
    <t>03635</t>
  </si>
  <si>
    <t>03637</t>
  </si>
  <si>
    <t>03642</t>
  </si>
  <si>
    <t>03644</t>
  </si>
  <si>
    <t>03645</t>
  </si>
  <si>
    <t>03646</t>
  </si>
  <si>
    <t>03647</t>
  </si>
  <si>
    <t>03648</t>
  </si>
  <si>
    <t>03650</t>
  </si>
  <si>
    <t>03655</t>
  </si>
  <si>
    <t>03656</t>
  </si>
  <si>
    <t>03660</t>
  </si>
  <si>
    <t>03662</t>
  </si>
  <si>
    <t>03663</t>
  </si>
  <si>
    <t>03667</t>
  </si>
  <si>
    <t>03669</t>
  </si>
  <si>
    <t>03671</t>
  </si>
  <si>
    <t>03676</t>
  </si>
  <si>
    <t>03678</t>
  </si>
  <si>
    <t>03679</t>
  </si>
  <si>
    <t>03680</t>
  </si>
  <si>
    <t>03685</t>
  </si>
  <si>
    <t>03688</t>
  </si>
  <si>
    <t xml:space="preserve"> Набор разъёмов для автомагнитол "ЕВРО" (сдвоенное гнездо:
 акустика + питание), REXANT</t>
  </si>
  <si>
    <t xml:space="preserve"> Набор разъёмов для автомагнитол "ЕВРО" (сдвоенный штекер:
 акустика + питание), REXANT</t>
  </si>
  <si>
    <t>03699</t>
  </si>
  <si>
    <t>(S285)
RAR</t>
  </si>
  <si>
    <t xml:space="preserve"> Jack 3.5mm (M) - Jack 3.5mm (F), 1.8м (Premium качество)</t>
  </si>
  <si>
    <t xml:space="preserve"> Jack 3.5mm (M) 90° - Jack 3.5mm (F), 1.8м (Premium качество)</t>
  </si>
  <si>
    <t xml:space="preserve"> Jack 3.5mm (M) 4pin - Jack 3.5mm (M) 4pin, 1.8м (Premium качество)</t>
  </si>
  <si>
    <t xml:space="preserve"> Jack 3.5mm (M) 4pin - Jack 3.5mm (M) 4pin 90°, 1.8м
 (Premium качество)</t>
  </si>
  <si>
    <t xml:space="preserve"> Jack 3.5mm (M) 4pin - Jack 3.5mm (F) 4pin, 1.8м (Premium качество)</t>
  </si>
  <si>
    <t xml:space="preserve"> Jack 3.5mm (M) 4pin - Jack 3.5mm (F) 4pin 90°, 1.8м
 (Premium качество)</t>
  </si>
  <si>
    <t xml:space="preserve"> Jack 3.5mm (M) - 2xJack 3.5mm (F), 0.3м (Premium качество)</t>
  </si>
  <si>
    <t xml:space="preserve"> Jack 3.5mm (M) - Jack 6.35mm (M), 1.8м (Premium качество)</t>
  </si>
  <si>
    <t xml:space="preserve"> Jack 3.5mm (M) - 2xJack 6.35mm (M), 1.8м (Premium качество)</t>
  </si>
  <si>
    <t xml:space="preserve"> Jack 3.5mm (F) - Jack 6.35mm (M), 0.2м (Premium качество)</t>
  </si>
  <si>
    <t xml:space="preserve"> Jack 6.35mm - Jack 6.35mm, 1.8м (Premium качество)</t>
  </si>
  <si>
    <t xml:space="preserve"> Jack 6.35mm 3pin - Jack 6.35mm 3pin, 1.8м (Premium качество)</t>
  </si>
  <si>
    <t xml:space="preserve"> Jack 6.35mm - 2xJack 6.35mm, 1.8м (Premium качество)</t>
  </si>
  <si>
    <t xml:space="preserve"> 2xJack 6.35mm - 2xJack 6.35mm, 1.8м (Premium качество)</t>
  </si>
  <si>
    <t>Адаптер 3 в 1</t>
  </si>
  <si>
    <t xml:space="preserve"> Адаптер USB Type C - Jack 3.5mm /2F (ммкрофон + гарнитура),
 H260, 0.2м (Premium качество)</t>
  </si>
  <si>
    <t>03700</t>
  </si>
  <si>
    <t>(S288)
RAR</t>
  </si>
  <si>
    <t xml:space="preserve"> Адаптер USB Type C - 2RCA, H263, 1.8м (Premium качество)</t>
  </si>
  <si>
    <t>03701</t>
  </si>
  <si>
    <t>(S291)
RAR</t>
  </si>
  <si>
    <t xml:space="preserve"> Адаптер Apple Lightning - 2RCA, H266, 1.8м (Premium качество)</t>
  </si>
  <si>
    <t>(S562)</t>
  </si>
  <si>
    <t xml:space="preserve"> LIVE-POWER LS-2273QL, аккумулятор, солнечная батарея</t>
  </si>
  <si>
    <t>(S563)</t>
  </si>
  <si>
    <t xml:space="preserve"> LIVE-POWER LS-0672QL, аккумулятор, Powerbank</t>
  </si>
  <si>
    <t>(S574)</t>
  </si>
  <si>
    <t>(S575)</t>
  </si>
  <si>
    <t>(S576)</t>
  </si>
  <si>
    <t>(S577)</t>
  </si>
  <si>
    <t xml:space="preserve"> LIVE-POWER SS-8883, аккумулятор</t>
  </si>
  <si>
    <t xml:space="preserve"> LIVE-POWER SS-8885, аккумулятор</t>
  </si>
  <si>
    <t xml:space="preserve"> LIVE-POWER SS-8889, аккумулятор</t>
  </si>
  <si>
    <t xml:space="preserve"> LIVE-POWER SS-8882, аккумулятор</t>
  </si>
  <si>
    <t>03702</t>
  </si>
  <si>
    <t>03703</t>
  </si>
  <si>
    <t>03711</t>
  </si>
  <si>
    <t>03712</t>
  </si>
  <si>
    <t>03713</t>
  </si>
  <si>
    <t>03714</t>
  </si>
  <si>
    <t xml:space="preserve"> Адаптер USB - Jack 3.5mm /2F (ммкрофон + гарнитура),
 H269, 0.2м (Premium качество)</t>
  </si>
  <si>
    <t>03715</t>
  </si>
  <si>
    <t>03716</t>
  </si>
  <si>
    <t>03719</t>
  </si>
  <si>
    <t>03720</t>
  </si>
  <si>
    <t>03721</t>
  </si>
  <si>
    <t>03725</t>
  </si>
  <si>
    <t>03727</t>
  </si>
  <si>
    <t>03728</t>
  </si>
  <si>
    <t>03730</t>
  </si>
  <si>
    <t>03732</t>
  </si>
  <si>
    <t>03736</t>
  </si>
  <si>
    <t>03739</t>
  </si>
  <si>
    <t>03740</t>
  </si>
  <si>
    <t>03741</t>
  </si>
  <si>
    <t>03746</t>
  </si>
  <si>
    <t>03748</t>
  </si>
  <si>
    <t>03751</t>
  </si>
  <si>
    <t>03752</t>
  </si>
  <si>
    <t>03753</t>
  </si>
  <si>
    <t>03754</t>
  </si>
  <si>
    <t>03756</t>
  </si>
  <si>
    <t>03757</t>
  </si>
  <si>
    <t>03758</t>
  </si>
  <si>
    <t>03759</t>
  </si>
  <si>
    <t>03761</t>
  </si>
  <si>
    <t>03762</t>
  </si>
  <si>
    <t>03765</t>
  </si>
  <si>
    <t>03766</t>
  </si>
  <si>
    <t>03768</t>
  </si>
  <si>
    <t>03769</t>
  </si>
  <si>
    <t>03770</t>
  </si>
  <si>
    <t>03774</t>
  </si>
  <si>
    <t>03775</t>
  </si>
  <si>
    <t>03776</t>
  </si>
  <si>
    <t>03777</t>
  </si>
  <si>
    <t>03780</t>
  </si>
  <si>
    <t>03781</t>
  </si>
  <si>
    <t>03782</t>
  </si>
  <si>
    <t>03783</t>
  </si>
  <si>
    <t>03784</t>
  </si>
  <si>
    <t>03785</t>
  </si>
  <si>
    <t>03786</t>
  </si>
  <si>
    <t>03790</t>
  </si>
  <si>
    <t>03791</t>
  </si>
  <si>
    <t>03792</t>
  </si>
  <si>
    <t>03794</t>
  </si>
  <si>
    <t>03795</t>
  </si>
  <si>
    <t>03796</t>
  </si>
  <si>
    <t>03797</t>
  </si>
  <si>
    <t>03798</t>
  </si>
  <si>
    <t>03799</t>
  </si>
  <si>
    <t>03800</t>
  </si>
  <si>
    <t>03801</t>
  </si>
  <si>
    <t>03802</t>
  </si>
  <si>
    <t>03803</t>
  </si>
  <si>
    <t>03807</t>
  </si>
  <si>
    <t>03808</t>
  </si>
  <si>
    <t>03809</t>
  </si>
  <si>
    <t>03810</t>
  </si>
  <si>
    <t>03812</t>
  </si>
  <si>
    <t>03813</t>
  </si>
  <si>
    <t>03814</t>
  </si>
  <si>
    <t>03816</t>
  </si>
  <si>
    <t>03817</t>
  </si>
  <si>
    <t>03818</t>
  </si>
  <si>
    <t>03820</t>
  </si>
  <si>
    <t>03821</t>
  </si>
  <si>
    <t>03822</t>
  </si>
  <si>
    <t>03824</t>
  </si>
  <si>
    <t>03825</t>
  </si>
  <si>
    <t>03827</t>
  </si>
  <si>
    <t>03828</t>
  </si>
  <si>
    <t>03829</t>
  </si>
  <si>
    <t>03831</t>
  </si>
  <si>
    <t>03832</t>
  </si>
  <si>
    <t>03833</t>
  </si>
  <si>
    <t>03834</t>
  </si>
  <si>
    <t>03837</t>
  </si>
  <si>
    <t>03839</t>
  </si>
  <si>
    <t>03842</t>
  </si>
  <si>
    <t>03843</t>
  </si>
  <si>
    <t>03846</t>
  </si>
  <si>
    <t>03847</t>
  </si>
  <si>
    <t>03848</t>
  </si>
  <si>
    <t>03851</t>
  </si>
  <si>
    <t>03853</t>
  </si>
  <si>
    <t>03854</t>
  </si>
  <si>
    <t>03855</t>
  </si>
  <si>
    <t>03856</t>
  </si>
  <si>
    <t>03858</t>
  </si>
  <si>
    <t>03860</t>
  </si>
  <si>
    <t>03862</t>
  </si>
  <si>
    <t>03863</t>
  </si>
  <si>
    <t>03864</t>
  </si>
  <si>
    <t>03865</t>
  </si>
  <si>
    <t>03867</t>
  </si>
  <si>
    <t>03869</t>
  </si>
  <si>
    <t>03870</t>
  </si>
  <si>
    <t>03871</t>
  </si>
  <si>
    <t>03872</t>
  </si>
  <si>
    <t>03873</t>
  </si>
  <si>
    <t>03874</t>
  </si>
  <si>
    <t>03875</t>
  </si>
  <si>
    <t>03876</t>
  </si>
  <si>
    <t>03880</t>
  </si>
  <si>
    <t>03881</t>
  </si>
  <si>
    <t>03883</t>
  </si>
  <si>
    <t>03884</t>
  </si>
  <si>
    <t>03885</t>
  </si>
  <si>
    <t>03886</t>
  </si>
  <si>
    <t>03887</t>
  </si>
  <si>
    <t>03888</t>
  </si>
  <si>
    <t>03889</t>
  </si>
  <si>
    <t>03890</t>
  </si>
  <si>
    <t>03891</t>
  </si>
  <si>
    <t>03892</t>
  </si>
  <si>
    <t>03893</t>
  </si>
  <si>
    <t>03894</t>
  </si>
  <si>
    <t>03895</t>
  </si>
  <si>
    <t>03896</t>
  </si>
  <si>
    <t>03898</t>
  </si>
  <si>
    <t>03899</t>
  </si>
  <si>
    <t>03900</t>
  </si>
  <si>
    <t>03902</t>
  </si>
  <si>
    <t>03903</t>
  </si>
  <si>
    <t>03905</t>
  </si>
  <si>
    <t>03907</t>
  </si>
  <si>
    <t>03908</t>
  </si>
  <si>
    <t>03909</t>
  </si>
  <si>
    <t>03910</t>
  </si>
  <si>
    <t>03911</t>
  </si>
  <si>
    <t>03912</t>
  </si>
  <si>
    <t>03913</t>
  </si>
  <si>
    <t>03914</t>
  </si>
  <si>
    <t>03915</t>
  </si>
  <si>
    <t>03916</t>
  </si>
  <si>
    <t>03917</t>
  </si>
  <si>
    <t>03918</t>
  </si>
  <si>
    <t>03919</t>
  </si>
  <si>
    <t>03920</t>
  </si>
  <si>
    <t>03921</t>
  </si>
  <si>
    <t>03922</t>
  </si>
  <si>
    <t>03923</t>
  </si>
  <si>
    <t>03924</t>
  </si>
  <si>
    <t>03925</t>
  </si>
  <si>
    <t>03926</t>
  </si>
  <si>
    <t>03928</t>
  </si>
  <si>
    <t>03927</t>
  </si>
  <si>
    <t>03929</t>
  </si>
  <si>
    <t>03932</t>
  </si>
  <si>
    <t>03933</t>
  </si>
  <si>
    <t>03934</t>
  </si>
  <si>
    <t>03935</t>
  </si>
  <si>
    <t>03937</t>
  </si>
  <si>
    <t>03938</t>
  </si>
  <si>
    <t>03940</t>
  </si>
  <si>
    <t>03941</t>
  </si>
  <si>
    <t>03942</t>
  </si>
  <si>
    <t>03943</t>
  </si>
  <si>
    <t>03944</t>
  </si>
  <si>
    <t>03945</t>
  </si>
  <si>
    <t>03946</t>
  </si>
  <si>
    <t>03947</t>
  </si>
  <si>
    <t>03948</t>
  </si>
  <si>
    <t>03949</t>
  </si>
  <si>
    <t>03951</t>
  </si>
  <si>
    <t>03952</t>
  </si>
  <si>
    <t>03953</t>
  </si>
  <si>
    <t>03954</t>
  </si>
  <si>
    <t>03955</t>
  </si>
  <si>
    <t>03956</t>
  </si>
  <si>
    <t>03957</t>
  </si>
  <si>
    <t>03959</t>
  </si>
  <si>
    <t>03960</t>
  </si>
  <si>
    <t>03961</t>
  </si>
  <si>
    <t>03963</t>
  </si>
  <si>
    <t>03964</t>
  </si>
  <si>
    <t>03965</t>
  </si>
  <si>
    <t>03966</t>
  </si>
  <si>
    <t>03967</t>
  </si>
  <si>
    <t>03968</t>
  </si>
  <si>
    <t>03970</t>
  </si>
  <si>
    <t>03971</t>
  </si>
  <si>
    <t>03972</t>
  </si>
  <si>
    <t>03973</t>
  </si>
  <si>
    <t>03975</t>
  </si>
  <si>
    <t>03977</t>
  </si>
  <si>
    <t>03978</t>
  </si>
  <si>
    <t>03979</t>
  </si>
  <si>
    <t>03980</t>
  </si>
  <si>
    <t>03981</t>
  </si>
  <si>
    <t>03982</t>
  </si>
  <si>
    <t>03983</t>
  </si>
  <si>
    <t>03985</t>
  </si>
  <si>
    <t>03986</t>
  </si>
  <si>
    <t>03987</t>
  </si>
  <si>
    <t>03988</t>
  </si>
  <si>
    <t>03989</t>
  </si>
  <si>
    <t>03990</t>
  </si>
  <si>
    <t>03991</t>
  </si>
  <si>
    <t>03992</t>
  </si>
  <si>
    <t>03993</t>
  </si>
  <si>
    <t>03994</t>
  </si>
  <si>
    <t>03995</t>
  </si>
  <si>
    <t>03997</t>
  </si>
  <si>
    <t>03998</t>
  </si>
  <si>
    <t>03999</t>
  </si>
  <si>
    <t>04000</t>
  </si>
  <si>
    <t>04001</t>
  </si>
  <si>
    <t>04002</t>
  </si>
  <si>
    <t>04003</t>
  </si>
  <si>
    <t>04004</t>
  </si>
  <si>
    <t>04005</t>
  </si>
  <si>
    <t>04007</t>
  </si>
  <si>
    <t>04008</t>
  </si>
  <si>
    <t>04009</t>
  </si>
  <si>
    <t>04010</t>
  </si>
  <si>
    <t>04012</t>
  </si>
  <si>
    <t>04013</t>
  </si>
  <si>
    <t>04014</t>
  </si>
  <si>
    <t>04015</t>
  </si>
  <si>
    <t>04016</t>
  </si>
  <si>
    <t>04018</t>
  </si>
  <si>
    <t>04019</t>
  </si>
  <si>
    <t>04020</t>
  </si>
  <si>
    <t>04021</t>
  </si>
  <si>
    <t>04022</t>
  </si>
  <si>
    <t>04023</t>
  </si>
  <si>
    <t>04024</t>
  </si>
  <si>
    <t>04027</t>
  </si>
  <si>
    <t>04028</t>
  </si>
  <si>
    <t>04030</t>
  </si>
  <si>
    <t>04033</t>
  </si>
  <si>
    <t>04034</t>
  </si>
  <si>
    <t>04035</t>
  </si>
  <si>
    <t>04037</t>
  </si>
  <si>
    <t>04038</t>
  </si>
  <si>
    <t>04039</t>
  </si>
  <si>
    <t>04040</t>
  </si>
  <si>
    <t>04041</t>
  </si>
  <si>
    <t>04042</t>
  </si>
  <si>
    <t>04043</t>
  </si>
  <si>
    <t>04044</t>
  </si>
  <si>
    <t>04046</t>
  </si>
  <si>
    <t>04048</t>
  </si>
  <si>
    <t>04049</t>
  </si>
  <si>
    <t>04050</t>
  </si>
  <si>
    <t>04051</t>
  </si>
  <si>
    <t>04052</t>
  </si>
  <si>
    <t>04053</t>
  </si>
  <si>
    <t>04054</t>
  </si>
  <si>
    <t>04055</t>
  </si>
  <si>
    <t>04057</t>
  </si>
  <si>
    <t>04061</t>
  </si>
  <si>
    <t>04062</t>
  </si>
  <si>
    <t>04063</t>
  </si>
  <si>
    <t>04064</t>
  </si>
  <si>
    <t>04065</t>
  </si>
  <si>
    <t>04066</t>
  </si>
  <si>
    <t>04067</t>
  </si>
  <si>
    <t>04068</t>
  </si>
  <si>
    <t>04070</t>
  </si>
  <si>
    <t>04071</t>
  </si>
  <si>
    <t>04072</t>
  </si>
  <si>
    <t>04075</t>
  </si>
  <si>
    <t>04076</t>
  </si>
  <si>
    <t>04077</t>
  </si>
  <si>
    <t>04078</t>
  </si>
  <si>
    <t>04079</t>
  </si>
  <si>
    <t>04080</t>
  </si>
  <si>
    <t>04081</t>
  </si>
  <si>
    <t>04082</t>
  </si>
  <si>
    <t>04083</t>
  </si>
  <si>
    <t>04085</t>
  </si>
  <si>
    <t>04086</t>
  </si>
  <si>
    <t>04087</t>
  </si>
  <si>
    <t>04088</t>
  </si>
  <si>
    <t>04089</t>
  </si>
  <si>
    <t>04090</t>
  </si>
  <si>
    <t>04091</t>
  </si>
  <si>
    <t>04092</t>
  </si>
  <si>
    <t>04093</t>
  </si>
  <si>
    <t>04094</t>
  </si>
  <si>
    <t>04095</t>
  </si>
  <si>
    <t>04096</t>
  </si>
  <si>
    <t>04097</t>
  </si>
  <si>
    <t>04098</t>
  </si>
  <si>
    <t>04099</t>
  </si>
  <si>
    <t>04100</t>
  </si>
  <si>
    <t>04101</t>
  </si>
  <si>
    <t>04102</t>
  </si>
  <si>
    <t>04103</t>
  </si>
  <si>
    <t>04104</t>
  </si>
  <si>
    <t>04105</t>
  </si>
  <si>
    <t>04106</t>
  </si>
  <si>
    <t>04108</t>
  </si>
  <si>
    <t>04109</t>
  </si>
  <si>
    <t>04110</t>
  </si>
  <si>
    <t>04111</t>
  </si>
  <si>
    <t>04112</t>
  </si>
  <si>
    <t>04113</t>
  </si>
  <si>
    <t>04114</t>
  </si>
  <si>
    <t>04116</t>
  </si>
  <si>
    <t>04117</t>
  </si>
  <si>
    <t>04118</t>
  </si>
  <si>
    <t>04119</t>
  </si>
  <si>
    <t>04120</t>
  </si>
  <si>
    <t>04121</t>
  </si>
  <si>
    <t>04123</t>
  </si>
  <si>
    <t>04124</t>
  </si>
  <si>
    <t>04125</t>
  </si>
  <si>
    <t>04126</t>
  </si>
  <si>
    <t>04127</t>
  </si>
  <si>
    <t>04128</t>
  </si>
  <si>
    <t>04129</t>
  </si>
  <si>
    <t>04130</t>
  </si>
  <si>
    <t>04131</t>
  </si>
  <si>
    <t>04133</t>
  </si>
  <si>
    <t>04134</t>
  </si>
  <si>
    <t>04135</t>
  </si>
  <si>
    <t>04136</t>
  </si>
  <si>
    <t>04137</t>
  </si>
  <si>
    <t>04138</t>
  </si>
  <si>
    <t>04139</t>
  </si>
  <si>
    <t>04140</t>
  </si>
  <si>
    <t>04142</t>
  </si>
  <si>
    <t>04143</t>
  </si>
  <si>
    <t>04144</t>
  </si>
  <si>
    <t>04145</t>
  </si>
  <si>
    <t>04147</t>
  </si>
  <si>
    <t>04148</t>
  </si>
  <si>
    <t>04149</t>
  </si>
  <si>
    <t>04150</t>
  </si>
  <si>
    <t>04151</t>
  </si>
  <si>
    <t>04152</t>
  </si>
  <si>
    <t>04155</t>
  </si>
  <si>
    <t>04157</t>
  </si>
  <si>
    <t>04159</t>
  </si>
  <si>
    <t>04160</t>
  </si>
  <si>
    <t>04161</t>
  </si>
  <si>
    <t>04162</t>
  </si>
  <si>
    <t>04163</t>
  </si>
  <si>
    <t>04164</t>
  </si>
  <si>
    <t>04168</t>
  </si>
  <si>
    <t>04170</t>
  </si>
  <si>
    <t>04171</t>
  </si>
  <si>
    <t>04172</t>
  </si>
  <si>
    <t>04173</t>
  </si>
  <si>
    <t>04175</t>
  </si>
  <si>
    <t>04176</t>
  </si>
  <si>
    <t>04177</t>
  </si>
  <si>
    <t>04178</t>
  </si>
  <si>
    <t>04179</t>
  </si>
  <si>
    <t>04180</t>
  </si>
  <si>
    <t>04181</t>
  </si>
  <si>
    <t>04182</t>
  </si>
  <si>
    <t>04183</t>
  </si>
  <si>
    <t>04184</t>
  </si>
  <si>
    <t>04185</t>
  </si>
  <si>
    <t>04186</t>
  </si>
  <si>
    <t>04187</t>
  </si>
  <si>
    <t>04188</t>
  </si>
  <si>
    <t>04189</t>
  </si>
  <si>
    <t>04190</t>
  </si>
  <si>
    <t>04192</t>
  </si>
  <si>
    <t>04194</t>
  </si>
  <si>
    <t>04195</t>
  </si>
  <si>
    <t>04196</t>
  </si>
  <si>
    <t>04197</t>
  </si>
  <si>
    <t>04198</t>
  </si>
  <si>
    <t>04200</t>
  </si>
  <si>
    <t>04201</t>
  </si>
  <si>
    <t>04202</t>
  </si>
  <si>
    <t>04203</t>
  </si>
  <si>
    <t>04208</t>
  </si>
  <si>
    <t>04209</t>
  </si>
  <si>
    <t>04212</t>
  </si>
  <si>
    <t>04213</t>
  </si>
  <si>
    <t>04214</t>
  </si>
  <si>
    <t>04215</t>
  </si>
  <si>
    <t>04216</t>
  </si>
  <si>
    <t>04217</t>
  </si>
  <si>
    <t>04218</t>
  </si>
  <si>
    <t>04219</t>
  </si>
  <si>
    <t>04220</t>
  </si>
  <si>
    <t>04221</t>
  </si>
  <si>
    <t>04222</t>
  </si>
  <si>
    <t>04223</t>
  </si>
  <si>
    <t>04224</t>
  </si>
  <si>
    <t>04225</t>
  </si>
  <si>
    <t>04226</t>
  </si>
  <si>
    <t>04227</t>
  </si>
  <si>
    <t>04228</t>
  </si>
  <si>
    <t>04229</t>
  </si>
  <si>
    <t>04231</t>
  </si>
  <si>
    <t>04232</t>
  </si>
  <si>
    <t>04233</t>
  </si>
  <si>
    <t>04234</t>
  </si>
  <si>
    <t>04235</t>
  </si>
  <si>
    <t>04236</t>
  </si>
  <si>
    <t>04237</t>
  </si>
  <si>
    <t>04238</t>
  </si>
  <si>
    <t>04240</t>
  </si>
  <si>
    <t>04241</t>
  </si>
  <si>
    <t>04242</t>
  </si>
  <si>
    <t>04243</t>
  </si>
  <si>
    <t>04244</t>
  </si>
  <si>
    <t>04245</t>
  </si>
  <si>
    <t>04246</t>
  </si>
  <si>
    <t>04247</t>
  </si>
  <si>
    <t>04248</t>
  </si>
  <si>
    <t>04249</t>
  </si>
  <si>
    <t>04250</t>
  </si>
  <si>
    <t>04254</t>
  </si>
  <si>
    <t>04255</t>
  </si>
  <si>
    <t>04256</t>
  </si>
  <si>
    <t>04257</t>
  </si>
  <si>
    <t>04259</t>
  </si>
  <si>
    <t>04260</t>
  </si>
  <si>
    <t>04261</t>
  </si>
  <si>
    <t>04262</t>
  </si>
  <si>
    <t>04263</t>
  </si>
  <si>
    <t>04264</t>
  </si>
  <si>
    <t>04265</t>
  </si>
  <si>
    <t>04267</t>
  </si>
  <si>
    <t>04268</t>
  </si>
  <si>
    <t>04269</t>
  </si>
  <si>
    <t>04270</t>
  </si>
  <si>
    <t>04272</t>
  </si>
  <si>
    <t>04273</t>
  </si>
  <si>
    <t>04274</t>
  </si>
  <si>
    <t>04275</t>
  </si>
  <si>
    <t>04277</t>
  </si>
  <si>
    <t>04279</t>
  </si>
  <si>
    <t>04280</t>
  </si>
  <si>
    <t>04281</t>
  </si>
  <si>
    <t>04282</t>
  </si>
  <si>
    <t>04283</t>
  </si>
  <si>
    <t>04284</t>
  </si>
  <si>
    <t>04285</t>
  </si>
  <si>
    <t>04286</t>
  </si>
  <si>
    <t>04288</t>
  </si>
  <si>
    <t>04289</t>
  </si>
  <si>
    <t>04290</t>
  </si>
  <si>
    <t>04291</t>
  </si>
  <si>
    <t>04292</t>
  </si>
  <si>
    <t>04293</t>
  </si>
  <si>
    <t>04294</t>
  </si>
  <si>
    <t>04296</t>
  </si>
  <si>
    <t>04297</t>
  </si>
  <si>
    <t>04298</t>
  </si>
  <si>
    <t>04299</t>
  </si>
  <si>
    <t>04302</t>
  </si>
  <si>
    <t>04303</t>
  </si>
  <si>
    <t>04306</t>
  </si>
  <si>
    <t>04307</t>
  </si>
  <si>
    <t>04308</t>
  </si>
  <si>
    <t>04309</t>
  </si>
  <si>
    <t>04310</t>
  </si>
  <si>
    <t>04312</t>
  </si>
  <si>
    <t>04313</t>
  </si>
  <si>
    <t>04314</t>
  </si>
  <si>
    <t>04315</t>
  </si>
  <si>
    <t>04316</t>
  </si>
  <si>
    <t>04317</t>
  </si>
  <si>
    <t>04318</t>
  </si>
  <si>
    <t>04320</t>
  </si>
  <si>
    <t>04322</t>
  </si>
  <si>
    <t>04323</t>
  </si>
  <si>
    <t>04325</t>
  </si>
  <si>
    <t>04326</t>
  </si>
  <si>
    <t>04328</t>
  </si>
  <si>
    <t>04331</t>
  </si>
  <si>
    <t>04332</t>
  </si>
  <si>
    <t>04333</t>
  </si>
  <si>
    <t>04334</t>
  </si>
  <si>
    <t>04335</t>
  </si>
  <si>
    <t>04336</t>
  </si>
  <si>
    <t>04337</t>
  </si>
  <si>
    <t>04343</t>
  </si>
  <si>
    <t>04344</t>
  </si>
  <si>
    <t>04345</t>
  </si>
  <si>
    <t>04346</t>
  </si>
  <si>
    <t>04347</t>
  </si>
  <si>
    <t>04349</t>
  </si>
  <si>
    <t>04350</t>
  </si>
  <si>
    <t>04351</t>
  </si>
  <si>
    <t>04352</t>
  </si>
  <si>
    <t>04353</t>
  </si>
  <si>
    <t>04354</t>
  </si>
  <si>
    <t>04355</t>
  </si>
  <si>
    <t>04356</t>
  </si>
  <si>
    <t>04358</t>
  </si>
  <si>
    <t>04359</t>
  </si>
  <si>
    <t>04360</t>
  </si>
  <si>
    <t>04361</t>
  </si>
  <si>
    <t>04362</t>
  </si>
  <si>
    <t>04363</t>
  </si>
  <si>
    <t>04364</t>
  </si>
  <si>
    <t>04365</t>
  </si>
  <si>
    <t>04366</t>
  </si>
  <si>
    <t>04367</t>
  </si>
  <si>
    <t>04368</t>
  </si>
  <si>
    <t>04369</t>
  </si>
  <si>
    <t>04371</t>
  </si>
  <si>
    <t>04372</t>
  </si>
  <si>
    <t>04373</t>
  </si>
  <si>
    <t>04374</t>
  </si>
  <si>
    <t>04375</t>
  </si>
  <si>
    <t>04376</t>
  </si>
  <si>
    <t>04377</t>
  </si>
  <si>
    <t>04379</t>
  </si>
  <si>
    <t>04380</t>
  </si>
  <si>
    <t>04381</t>
  </si>
  <si>
    <t>04382</t>
  </si>
  <si>
    <t>04383</t>
  </si>
  <si>
    <t>04384</t>
  </si>
  <si>
    <t>04385</t>
  </si>
  <si>
    <t>04386</t>
  </si>
  <si>
    <t>04387</t>
  </si>
  <si>
    <t>04388</t>
  </si>
  <si>
    <t>04390</t>
  </si>
  <si>
    <t>04391</t>
  </si>
  <si>
    <t>04392</t>
  </si>
  <si>
    <t>04393</t>
  </si>
  <si>
    <t>04394</t>
  </si>
  <si>
    <t>04395</t>
  </si>
  <si>
    <t>04396</t>
  </si>
  <si>
    <t>04397</t>
  </si>
  <si>
    <t>04398</t>
  </si>
  <si>
    <t>04401</t>
  </si>
  <si>
    <t>04402</t>
  </si>
  <si>
    <t>04404</t>
  </si>
  <si>
    <t>04405</t>
  </si>
  <si>
    <t>04406</t>
  </si>
  <si>
    <t>04408</t>
  </si>
  <si>
    <t>04409</t>
  </si>
  <si>
    <t>04413</t>
  </si>
  <si>
    <t>04414</t>
  </si>
  <si>
    <t>04415</t>
  </si>
  <si>
    <t>04416</t>
  </si>
  <si>
    <t>04417</t>
  </si>
  <si>
    <t>04418</t>
  </si>
  <si>
    <t>04419</t>
  </si>
  <si>
    <t>04420</t>
  </si>
  <si>
    <t>04421</t>
  </si>
  <si>
    <t>04423</t>
  </si>
  <si>
    <t>04425</t>
  </si>
  <si>
    <t>04427</t>
  </si>
  <si>
    <t>04428</t>
  </si>
  <si>
    <t>04430</t>
  </si>
  <si>
    <t>04431</t>
  </si>
  <si>
    <t>04433</t>
  </si>
  <si>
    <t>04434</t>
  </si>
  <si>
    <t>04435</t>
  </si>
  <si>
    <t>04436</t>
  </si>
  <si>
    <t>04437</t>
  </si>
  <si>
    <t>04438</t>
  </si>
  <si>
    <t>04439</t>
  </si>
  <si>
    <t>04440</t>
  </si>
  <si>
    <t>04441</t>
  </si>
  <si>
    <t>04443</t>
  </si>
  <si>
    <t>04444</t>
  </si>
  <si>
    <t>04445</t>
  </si>
  <si>
    <t>04446</t>
  </si>
  <si>
    <t>04447</t>
  </si>
  <si>
    <t>04448</t>
  </si>
  <si>
    <t>04449</t>
  </si>
  <si>
    <t>04450</t>
  </si>
  <si>
    <t>04451</t>
  </si>
  <si>
    <t>04452</t>
  </si>
  <si>
    <t>04453</t>
  </si>
  <si>
    <t>04454</t>
  </si>
  <si>
    <t>04456</t>
  </si>
  <si>
    <t>04457</t>
  </si>
  <si>
    <t>04458</t>
  </si>
  <si>
    <t>04552</t>
  </si>
  <si>
    <t>04460</t>
  </si>
  <si>
    <t>04464</t>
  </si>
  <si>
    <t>04465</t>
  </si>
  <si>
    <t>04466</t>
  </si>
  <si>
    <t>04467</t>
  </si>
  <si>
    <t>04468</t>
  </si>
  <si>
    <t>04470</t>
  </si>
  <si>
    <t>04471</t>
  </si>
  <si>
    <t>04472</t>
  </si>
  <si>
    <t>04473</t>
  </si>
  <si>
    <t>04474</t>
  </si>
  <si>
    <t>04476</t>
  </si>
  <si>
    <t>04477</t>
  </si>
  <si>
    <t>04478</t>
  </si>
  <si>
    <t>04479</t>
  </si>
  <si>
    <t>04480</t>
  </si>
  <si>
    <t>04481</t>
  </si>
  <si>
    <t>04482</t>
  </si>
  <si>
    <t>04483</t>
  </si>
  <si>
    <t>04484</t>
  </si>
  <si>
    <t>04485</t>
  </si>
  <si>
    <t>04487</t>
  </si>
  <si>
    <t>04488</t>
  </si>
  <si>
    <t>04489</t>
  </si>
  <si>
    <t>04490</t>
  </si>
  <si>
    <t>04491</t>
  </si>
  <si>
    <t>04492</t>
  </si>
  <si>
    <t>04493</t>
  </si>
  <si>
    <t>04494</t>
  </si>
  <si>
    <t>04495</t>
  </si>
  <si>
    <t>04496</t>
  </si>
  <si>
    <t>04497</t>
  </si>
  <si>
    <t>04498</t>
  </si>
  <si>
    <t>04502</t>
  </si>
  <si>
    <t>04504</t>
  </si>
  <si>
    <t>04505</t>
  </si>
  <si>
    <t>04506</t>
  </si>
  <si>
    <t>04507</t>
  </si>
  <si>
    <t>04511</t>
  </si>
  <si>
    <t>04512</t>
  </si>
  <si>
    <t>04514</t>
  </si>
  <si>
    <t>04515</t>
  </si>
  <si>
    <t>04517</t>
  </si>
  <si>
    <t>04518</t>
  </si>
  <si>
    <t>04519</t>
  </si>
  <si>
    <t>04520</t>
  </si>
  <si>
    <t>04521</t>
  </si>
  <si>
    <t>04522</t>
  </si>
  <si>
    <t>04524</t>
  </si>
  <si>
    <t>04525</t>
  </si>
  <si>
    <t>04527</t>
  </si>
  <si>
    <t>04528</t>
  </si>
  <si>
    <t>04529</t>
  </si>
  <si>
    <t>04531</t>
  </si>
  <si>
    <t>04533</t>
  </si>
  <si>
    <t>04534</t>
  </si>
  <si>
    <t>04535</t>
  </si>
  <si>
    <t>04536</t>
  </si>
  <si>
    <t>04537</t>
  </si>
  <si>
    <t>04538</t>
  </si>
  <si>
    <t>04539</t>
  </si>
  <si>
    <t>04540</t>
  </si>
  <si>
    <t>04541</t>
  </si>
  <si>
    <t>04542</t>
  </si>
  <si>
    <t>04543</t>
  </si>
  <si>
    <t>04544</t>
  </si>
  <si>
    <t>04644</t>
  </si>
  <si>
    <t>04545</t>
  </si>
  <si>
    <t>04546</t>
  </si>
  <si>
    <t>04547</t>
  </si>
  <si>
    <t>04548</t>
  </si>
  <si>
    <t>04549</t>
  </si>
  <si>
    <t>04550</t>
  </si>
  <si>
    <t>04551</t>
  </si>
  <si>
    <t>04553</t>
  </si>
  <si>
    <t>04554</t>
  </si>
  <si>
    <t>04555</t>
  </si>
  <si>
    <t>04556</t>
  </si>
  <si>
    <t>04557</t>
  </si>
  <si>
    <t>04558</t>
  </si>
  <si>
    <t>04559</t>
  </si>
  <si>
    <t>04560</t>
  </si>
  <si>
    <t>04561</t>
  </si>
  <si>
    <t>04563</t>
  </si>
  <si>
    <t>04564</t>
  </si>
  <si>
    <t>04565</t>
  </si>
  <si>
    <t>04566</t>
  </si>
  <si>
    <t>04567</t>
  </si>
  <si>
    <t>04568</t>
  </si>
  <si>
    <t>04569</t>
  </si>
  <si>
    <t>04571</t>
  </si>
  <si>
    <t>04572</t>
  </si>
  <si>
    <t>04573</t>
  </si>
  <si>
    <t>04574</t>
  </si>
  <si>
    <t>04575</t>
  </si>
  <si>
    <t>04576</t>
  </si>
  <si>
    <t>04577</t>
  </si>
  <si>
    <t>04578</t>
  </si>
  <si>
    <t>04579</t>
  </si>
  <si>
    <t>04581</t>
  </si>
  <si>
    <t>04582</t>
  </si>
  <si>
    <t>04585</t>
  </si>
  <si>
    <t>04586</t>
  </si>
  <si>
    <t>04587</t>
  </si>
  <si>
    <t>04589</t>
  </si>
  <si>
    <t>04590</t>
  </si>
  <si>
    <t>04591</t>
  </si>
  <si>
    <t>04592</t>
  </si>
  <si>
    <t>04593</t>
  </si>
  <si>
    <t>04594</t>
  </si>
  <si>
    <t>04595</t>
  </si>
  <si>
    <t>04596</t>
  </si>
  <si>
    <t>04598</t>
  </si>
  <si>
    <t>04599</t>
  </si>
  <si>
    <t>04600</t>
  </si>
  <si>
    <t>04601</t>
  </si>
  <si>
    <t>04602</t>
  </si>
  <si>
    <t>04603</t>
  </si>
  <si>
    <t>04604</t>
  </si>
  <si>
    <t>04605</t>
  </si>
  <si>
    <t>04606</t>
  </si>
  <si>
    <t>04607</t>
  </si>
  <si>
    <t>04608</t>
  </si>
  <si>
    <t>04609</t>
  </si>
  <si>
    <t>04610</t>
  </si>
  <si>
    <t>04611</t>
  </si>
  <si>
    <t>04612</t>
  </si>
  <si>
    <t>04614</t>
  </si>
  <si>
    <t>04615</t>
  </si>
  <si>
    <t>04616</t>
  </si>
  <si>
    <t>04617</t>
  </si>
  <si>
    <t>04618</t>
  </si>
  <si>
    <t>04621</t>
  </si>
  <si>
    <t>04622</t>
  </si>
  <si>
    <t>04623</t>
  </si>
  <si>
    <t>04625</t>
  </si>
  <si>
    <t>04627</t>
  </si>
  <si>
    <t>04629</t>
  </si>
  <si>
    <t>04630</t>
  </si>
  <si>
    <t>04631</t>
  </si>
  <si>
    <t>04632</t>
  </si>
  <si>
    <t>04633</t>
  </si>
  <si>
    <t>04634</t>
  </si>
  <si>
    <t>04635</t>
  </si>
  <si>
    <t>04636</t>
  </si>
  <si>
    <t>04637</t>
  </si>
  <si>
    <t>04638</t>
  </si>
  <si>
    <t>04639</t>
  </si>
  <si>
    <t>04640</t>
  </si>
  <si>
    <t>04641</t>
  </si>
  <si>
    <t>04642</t>
  </si>
  <si>
    <t>04643</t>
  </si>
  <si>
    <t>04645</t>
  </si>
  <si>
    <t>04647</t>
  </si>
  <si>
    <t>04648</t>
  </si>
  <si>
    <t>04649</t>
  </si>
  <si>
    <t>04651</t>
  </si>
  <si>
    <t>04652</t>
  </si>
  <si>
    <t>04653</t>
  </si>
  <si>
    <t>04654</t>
  </si>
  <si>
    <t>04655</t>
  </si>
  <si>
    <t>04656</t>
  </si>
  <si>
    <t>04657</t>
  </si>
  <si>
    <t>04658</t>
  </si>
  <si>
    <t>04660</t>
  </si>
  <si>
    <t>04662</t>
  </si>
  <si>
    <t>04664</t>
  </si>
  <si>
    <t>04665</t>
  </si>
  <si>
    <t>04666</t>
  </si>
  <si>
    <t>04668</t>
  </si>
  <si>
    <t>04669</t>
  </si>
  <si>
    <t>04670</t>
  </si>
  <si>
    <t>04671</t>
  </si>
  <si>
    <t>04672</t>
  </si>
  <si>
    <t>04673</t>
  </si>
  <si>
    <t>04674</t>
  </si>
  <si>
    <t>04675</t>
  </si>
  <si>
    <t>04676</t>
  </si>
  <si>
    <t>04677</t>
  </si>
  <si>
    <t>04679</t>
  </si>
  <si>
    <t>04680</t>
  </si>
  <si>
    <t>04681</t>
  </si>
  <si>
    <t>04682</t>
  </si>
  <si>
    <t>04683</t>
  </si>
  <si>
    <t>04684</t>
  </si>
  <si>
    <t>04685</t>
  </si>
  <si>
    <t>04686</t>
  </si>
  <si>
    <t>04687</t>
  </si>
  <si>
    <t>04688</t>
  </si>
  <si>
    <t>04689</t>
  </si>
  <si>
    <t>04690</t>
  </si>
  <si>
    <t>04691</t>
  </si>
  <si>
    <t>04692</t>
  </si>
  <si>
    <t>04693</t>
  </si>
  <si>
    <t>04694</t>
  </si>
  <si>
    <t>04696</t>
  </si>
  <si>
    <t>04697</t>
  </si>
  <si>
    <t>04699</t>
  </si>
  <si>
    <t>04700</t>
  </si>
  <si>
    <t>04701</t>
  </si>
  <si>
    <t>04702</t>
  </si>
  <si>
    <t>04703</t>
  </si>
  <si>
    <t>04704</t>
  </si>
  <si>
    <t>04705</t>
  </si>
  <si>
    <t>04706</t>
  </si>
  <si>
    <t>04707</t>
  </si>
  <si>
    <t>04709</t>
  </si>
  <si>
    <t>04710</t>
  </si>
  <si>
    <t>04711</t>
  </si>
  <si>
    <t>04712</t>
  </si>
  <si>
    <t>04713</t>
  </si>
  <si>
    <t>04714</t>
  </si>
  <si>
    <t>04715</t>
  </si>
  <si>
    <t>04716</t>
  </si>
  <si>
    <t>04717</t>
  </si>
  <si>
    <t>04718</t>
  </si>
  <si>
    <t>04721</t>
  </si>
  <si>
    <t>04722</t>
  </si>
  <si>
    <t>04723</t>
  </si>
  <si>
    <t>04724</t>
  </si>
  <si>
    <t>04725</t>
  </si>
  <si>
    <t>04726</t>
  </si>
  <si>
    <t>04727</t>
  </si>
  <si>
    <t>04728</t>
  </si>
  <si>
    <t>04729</t>
  </si>
  <si>
    <t>04730</t>
  </si>
  <si>
    <t>04731</t>
  </si>
  <si>
    <t>04732</t>
  </si>
  <si>
    <t>04733</t>
  </si>
  <si>
    <t>04734</t>
  </si>
  <si>
    <t>04737</t>
  </si>
  <si>
    <t>04738</t>
  </si>
  <si>
    <t>04740</t>
  </si>
  <si>
    <t>04741</t>
  </si>
  <si>
    <t>04742</t>
  </si>
  <si>
    <t>04743</t>
  </si>
  <si>
    <t>04744</t>
  </si>
  <si>
    <t>04746</t>
  </si>
  <si>
    <t>04748</t>
  </si>
  <si>
    <t>04751</t>
  </si>
  <si>
    <t>04753</t>
  </si>
  <si>
    <t>04756</t>
  </si>
  <si>
    <t>04757</t>
  </si>
  <si>
    <t>04759</t>
  </si>
  <si>
    <t>04760</t>
  </si>
  <si>
    <t>04761</t>
  </si>
  <si>
    <t>04763</t>
  </si>
  <si>
    <t>04764</t>
  </si>
  <si>
    <t>04765</t>
  </si>
  <si>
    <t>04767</t>
  </si>
  <si>
    <t>04768</t>
  </si>
  <si>
    <t>04770</t>
  </si>
  <si>
    <t>04771</t>
  </si>
  <si>
    <t>04772</t>
  </si>
  <si>
    <t>04773</t>
  </si>
  <si>
    <t>04774</t>
  </si>
  <si>
    <t>04775</t>
  </si>
  <si>
    <t>04776</t>
  </si>
  <si>
    <t>04777</t>
  </si>
  <si>
    <t>04778</t>
  </si>
  <si>
    <t>04779</t>
  </si>
  <si>
    <t>04781</t>
  </si>
  <si>
    <t>04785</t>
  </si>
  <si>
    <t>04786</t>
  </si>
  <si>
    <t>04787</t>
  </si>
  <si>
    <t>04791</t>
  </si>
  <si>
    <t>04794</t>
  </si>
  <si>
    <t>04798</t>
  </si>
  <si>
    <t>04801</t>
  </si>
  <si>
    <t>04803</t>
  </si>
  <si>
    <t>04804</t>
  </si>
  <si>
    <t>04806</t>
  </si>
  <si>
    <t>04807</t>
  </si>
  <si>
    <t>04808</t>
  </si>
  <si>
    <t>04809</t>
  </si>
  <si>
    <t>04810</t>
  </si>
  <si>
    <t>04811</t>
  </si>
  <si>
    <t>04812</t>
  </si>
  <si>
    <t>04813</t>
  </si>
  <si>
    <t>04814</t>
  </si>
  <si>
    <t>04815</t>
  </si>
  <si>
    <t>04816</t>
  </si>
  <si>
    <t>04817</t>
  </si>
  <si>
    <t>04818</t>
  </si>
  <si>
    <t>04819</t>
  </si>
  <si>
    <t>04820</t>
  </si>
  <si>
    <t>04822</t>
  </si>
  <si>
    <t>04823</t>
  </si>
  <si>
    <t>04825</t>
  </si>
  <si>
    <t>04826</t>
  </si>
  <si>
    <t>04827</t>
  </si>
  <si>
    <t>04828</t>
  </si>
  <si>
    <t>04830</t>
  </si>
  <si>
    <t>04835</t>
  </si>
  <si>
    <t>04837</t>
  </si>
  <si>
    <t>04838</t>
  </si>
  <si>
    <t>04839</t>
  </si>
  <si>
    <t>04840</t>
  </si>
  <si>
    <t>04841</t>
  </si>
  <si>
    <t>04842</t>
  </si>
  <si>
    <t>04844</t>
  </si>
  <si>
    <t>04845</t>
  </si>
  <si>
    <t>04846</t>
  </si>
  <si>
    <t>04847</t>
  </si>
  <si>
    <t>04849</t>
  </si>
  <si>
    <t>04852</t>
  </si>
  <si>
    <t>04853</t>
  </si>
  <si>
    <t>04859</t>
  </si>
  <si>
    <t>04863</t>
  </si>
  <si>
    <t>04864</t>
  </si>
  <si>
    <t>04865</t>
  </si>
  <si>
    <t>04866</t>
  </si>
  <si>
    <t>04867</t>
  </si>
  <si>
    <t>04869</t>
  </si>
  <si>
    <t>04871</t>
  </si>
  <si>
    <t>04873</t>
  </si>
  <si>
    <t>04874</t>
  </si>
  <si>
    <t>04875</t>
  </si>
  <si>
    <t>04876</t>
  </si>
  <si>
    <t>04877</t>
  </si>
  <si>
    <t>04878</t>
  </si>
  <si>
    <t>04879</t>
  </si>
  <si>
    <t>04880</t>
  </si>
  <si>
    <t>04881</t>
  </si>
  <si>
    <t>04882</t>
  </si>
  <si>
    <t>04883</t>
  </si>
  <si>
    <t>04884</t>
  </si>
  <si>
    <t>04885</t>
  </si>
  <si>
    <t>04886</t>
  </si>
  <si>
    <t>04887</t>
  </si>
  <si>
    <t>04888</t>
  </si>
  <si>
    <t>04889</t>
  </si>
  <si>
    <t>04890</t>
  </si>
  <si>
    <t>04891</t>
  </si>
  <si>
    <t>04892</t>
  </si>
  <si>
    <t>04893</t>
  </si>
  <si>
    <t>04895</t>
  </si>
  <si>
    <t>04896</t>
  </si>
  <si>
    <t>04897</t>
  </si>
  <si>
    <t>04898</t>
  </si>
  <si>
    <t>04899</t>
  </si>
  <si>
    <t>04900</t>
  </si>
  <si>
    <t>04901</t>
  </si>
  <si>
    <t>04902</t>
  </si>
  <si>
    <t>04903</t>
  </si>
  <si>
    <t>04904</t>
  </si>
  <si>
    <t>04906</t>
  </si>
  <si>
    <t>04907</t>
  </si>
  <si>
    <t>04908</t>
  </si>
  <si>
    <t>04909</t>
  </si>
  <si>
    <t>04910</t>
  </si>
  <si>
    <t>04911</t>
  </si>
  <si>
    <t>04912</t>
  </si>
  <si>
    <t>04913</t>
  </si>
  <si>
    <t>04914</t>
  </si>
  <si>
    <t>04915</t>
  </si>
  <si>
    <t>04916</t>
  </si>
  <si>
    <t>04917</t>
  </si>
  <si>
    <t>04918</t>
  </si>
  <si>
    <t>04920</t>
  </si>
  <si>
    <t>04923</t>
  </si>
  <si>
    <t>04924</t>
  </si>
  <si>
    <t>04927</t>
  </si>
  <si>
    <t>04929</t>
  </si>
  <si>
    <t>04931</t>
  </si>
  <si>
    <t>04932</t>
  </si>
  <si>
    <t>04933</t>
  </si>
  <si>
    <t>04934</t>
  </si>
  <si>
    <t>04935</t>
  </si>
  <si>
    <t>04942</t>
  </si>
  <si>
    <t>04944</t>
  </si>
  <si>
    <t>04946</t>
  </si>
  <si>
    <t>04947</t>
  </si>
  <si>
    <t>04948</t>
  </si>
  <si>
    <t>04952</t>
  </si>
  <si>
    <t>04953</t>
  </si>
  <si>
    <t>04954</t>
  </si>
  <si>
    <t>04955</t>
  </si>
  <si>
    <t>04956</t>
  </si>
  <si>
    <t>04957</t>
  </si>
  <si>
    <t>04958</t>
  </si>
  <si>
    <t>04959</t>
  </si>
  <si>
    <t>04964</t>
  </si>
  <si>
    <t>04965</t>
  </si>
  <si>
    <t>04966</t>
  </si>
  <si>
    <t>04969</t>
  </si>
  <si>
    <t>04970</t>
  </si>
  <si>
    <t>04972</t>
  </si>
  <si>
    <t>04977</t>
  </si>
  <si>
    <t>04978</t>
  </si>
  <si>
    <t>04979</t>
  </si>
  <si>
    <t>04980</t>
  </si>
  <si>
    <t>04981</t>
  </si>
  <si>
    <t>04983</t>
  </si>
  <si>
    <t>04988</t>
  </si>
  <si>
    <t>04989</t>
  </si>
  <si>
    <t>04990</t>
  </si>
  <si>
    <t>04991</t>
  </si>
  <si>
    <t>04992</t>
  </si>
  <si>
    <t>04993</t>
  </si>
  <si>
    <t>04994</t>
  </si>
  <si>
    <t>04995</t>
  </si>
  <si>
    <t>04997</t>
  </si>
  <si>
    <t>05000</t>
  </si>
  <si>
    <t>05001</t>
  </si>
  <si>
    <t>05002</t>
  </si>
  <si>
    <t>05005</t>
  </si>
  <si>
    <t>05011</t>
  </si>
  <si>
    <t>05012</t>
  </si>
  <si>
    <t>05027</t>
  </si>
  <si>
    <t>05017</t>
  </si>
  <si>
    <t>05018</t>
  </si>
  <si>
    <t>05019</t>
  </si>
  <si>
    <t>05020</t>
  </si>
  <si>
    <t>05021</t>
  </si>
  <si>
    <t>05023</t>
  </si>
  <si>
    <t>05024</t>
  </si>
  <si>
    <t>05028</t>
  </si>
  <si>
    <t>05029</t>
  </si>
  <si>
    <t>05030</t>
  </si>
  <si>
    <t>05031</t>
  </si>
  <si>
    <t>05035</t>
  </si>
  <si>
    <t>05036</t>
  </si>
  <si>
    <t>05038</t>
  </si>
  <si>
    <t>05039</t>
  </si>
  <si>
    <t>05040</t>
  </si>
  <si>
    <t>05041</t>
  </si>
  <si>
    <t>05042</t>
  </si>
  <si>
    <t>05043</t>
  </si>
  <si>
    <t>05044</t>
  </si>
  <si>
    <t>05045</t>
  </si>
  <si>
    <t>05046</t>
  </si>
  <si>
    <t>05047</t>
  </si>
  <si>
    <t>05048</t>
  </si>
  <si>
    <t>05049</t>
  </si>
  <si>
    <t>05050</t>
  </si>
  <si>
    <t>05051</t>
  </si>
  <si>
    <t>05052</t>
  </si>
  <si>
    <t>05053</t>
  </si>
  <si>
    <t>05054</t>
  </si>
  <si>
    <t>05056</t>
  </si>
  <si>
    <t>05059</t>
  </si>
  <si>
    <t>05060</t>
  </si>
  <si>
    <t>05065</t>
  </si>
  <si>
    <t>05067</t>
  </si>
  <si>
    <t>05068</t>
  </si>
  <si>
    <t>05069</t>
  </si>
  <si>
    <t>05070</t>
  </si>
  <si>
    <t>05071</t>
  </si>
  <si>
    <t>05072</t>
  </si>
  <si>
    <t>05073</t>
  </si>
  <si>
    <t>05074</t>
  </si>
  <si>
    <t>05080</t>
  </si>
  <si>
    <t>05083</t>
  </si>
  <si>
    <t>05087</t>
  </si>
  <si>
    <t>05089</t>
  </si>
  <si>
    <t>05090</t>
  </si>
  <si>
    <t>05091</t>
  </si>
  <si>
    <t>05101</t>
  </si>
  <si>
    <t>05102</t>
  </si>
  <si>
    <t>05108</t>
  </si>
  <si>
    <t>05109</t>
  </si>
  <si>
    <t>05110</t>
  </si>
  <si>
    <t>05111</t>
  </si>
  <si>
    <t>05112</t>
  </si>
  <si>
    <t>05113</t>
  </si>
  <si>
    <t>05116</t>
  </si>
  <si>
    <t>05117</t>
  </si>
  <si>
    <t>05118</t>
  </si>
  <si>
    <t>05123</t>
  </si>
  <si>
    <t>05124</t>
  </si>
  <si>
    <t>05125</t>
  </si>
  <si>
    <t>05126</t>
  </si>
  <si>
    <t>05131</t>
  </si>
  <si>
    <t>05132</t>
  </si>
  <si>
    <t>05134</t>
  </si>
  <si>
    <t>05136</t>
  </si>
  <si>
    <t>05138</t>
  </si>
  <si>
    <t>05140</t>
  </si>
  <si>
    <t>05142</t>
  </si>
  <si>
    <t>05143</t>
  </si>
  <si>
    <t>05144</t>
  </si>
  <si>
    <t>05145</t>
  </si>
  <si>
    <t>05147</t>
  </si>
  <si>
    <t>05148</t>
  </si>
  <si>
    <t>05149</t>
  </si>
  <si>
    <t>05150</t>
  </si>
  <si>
    <t>05151</t>
  </si>
  <si>
    <t>05152</t>
  </si>
  <si>
    <t>05153</t>
  </si>
  <si>
    <t>05155</t>
  </si>
  <si>
    <t>05156</t>
  </si>
  <si>
    <t>05157</t>
  </si>
  <si>
    <t>05158</t>
  </si>
  <si>
    <t>05159</t>
  </si>
  <si>
    <t>05160</t>
  </si>
  <si>
    <t>05161</t>
  </si>
  <si>
    <t>05162</t>
  </si>
  <si>
    <t>05163</t>
  </si>
  <si>
    <t>05164</t>
  </si>
  <si>
    <t>05167</t>
  </si>
  <si>
    <t>05168</t>
  </si>
  <si>
    <t>05169</t>
  </si>
  <si>
    <t>05171</t>
  </si>
  <si>
    <t>05172</t>
  </si>
  <si>
    <t>05174</t>
  </si>
  <si>
    <t>05175</t>
  </si>
  <si>
    <t>05176</t>
  </si>
  <si>
    <t>05177</t>
  </si>
  <si>
    <t>05178</t>
  </si>
  <si>
    <t>05179</t>
  </si>
  <si>
    <t>05181</t>
  </si>
  <si>
    <t>05182</t>
  </si>
  <si>
    <t>05183</t>
  </si>
  <si>
    <t>05184</t>
  </si>
  <si>
    <t>05185</t>
  </si>
  <si>
    <t>05186</t>
  </si>
  <si>
    <t>05187</t>
  </si>
  <si>
    <t>05188</t>
  </si>
  <si>
    <t>05189</t>
  </si>
  <si>
    <t>05190</t>
  </si>
  <si>
    <t>05191</t>
  </si>
  <si>
    <t>05192</t>
  </si>
  <si>
    <t>05193</t>
  </si>
  <si>
    <t>05194</t>
  </si>
  <si>
    <t>05196</t>
  </si>
  <si>
    <t>05197</t>
  </si>
  <si>
    <t xml:space="preserve"> Конвертер Display Port-M (вход) в DVI-F (выход), H37</t>
  </si>
  <si>
    <t>(A5439)
LP208</t>
  </si>
  <si>
    <t>(A325)</t>
  </si>
  <si>
    <t>05202</t>
  </si>
  <si>
    <t>(A107)
LP15</t>
  </si>
  <si>
    <t>05203</t>
  </si>
  <si>
    <t>05204</t>
  </si>
  <si>
    <t>05205</t>
  </si>
  <si>
    <t>(S614)</t>
  </si>
  <si>
    <t xml:space="preserve"> Кронштейн LIVE-POWER P4, 32"-55", наклонно-поворотный</t>
  </si>
  <si>
    <t>05206</t>
  </si>
  <si>
    <t>05207</t>
  </si>
  <si>
    <t>(A370)</t>
  </si>
  <si>
    <t>05208</t>
  </si>
  <si>
    <t xml:space="preserve"> 2RCA - 2RCA, 1.5м, позолоченный</t>
  </si>
  <si>
    <t>05210</t>
  </si>
  <si>
    <t>05211</t>
  </si>
  <si>
    <t>05212</t>
  </si>
  <si>
    <t>(S619)</t>
  </si>
  <si>
    <t>(S621)</t>
  </si>
  <si>
    <t>(S624)</t>
  </si>
  <si>
    <t xml:space="preserve"> DEESPI JS06, 80000mAh, PD22.5W, QC3.0, дисплей, чёрный</t>
  </si>
  <si>
    <t xml:space="preserve"> DEESPI JS08, 90000mAh, PD22.5W, QC3.0, дисплей, чёрный</t>
  </si>
  <si>
    <t xml:space="preserve"> DEESPI JS11, 100000mAh, PD22.5W, QC3.0, дисплей, чёрный</t>
  </si>
  <si>
    <t>05228</t>
  </si>
  <si>
    <t>Аккумулятор HR20 (D)</t>
  </si>
  <si>
    <t xml:space="preserve"> GOPOWER Ni-Mh (HR20/D), 10000mAh (в блистере по 2 шт)</t>
  </si>
  <si>
    <t>01853</t>
  </si>
  <si>
    <t>05230</t>
  </si>
  <si>
    <t>D030</t>
  </si>
  <si>
    <t>Аккумулятор 4/3A</t>
  </si>
  <si>
    <t xml:space="preserve"> ET H-4/3A3800, Ni-Mh, 1.2V, 3800 mAh (17х67мм)</t>
  </si>
  <si>
    <t>05231</t>
  </si>
  <si>
    <t>D031</t>
  </si>
  <si>
    <t xml:space="preserve"> ET H-4/3AF4500, Ni-Mh, 1.2V, 4500 mAh (18х67мм)</t>
  </si>
  <si>
    <t>D032</t>
  </si>
  <si>
    <t xml:space="preserve"> ET D-SC1300, Ni-Cd, 1.2V, 1300 mAh (23х34мм)</t>
  </si>
  <si>
    <t>05232</t>
  </si>
  <si>
    <t>05234</t>
  </si>
  <si>
    <t>Аккумулятор AAA</t>
  </si>
  <si>
    <t>D034</t>
  </si>
  <si>
    <t xml:space="preserve"> ET H-AAA800-T, Ni-Mh, 1.2V, 800 mAh, с выводами</t>
  </si>
  <si>
    <t>Аккумулятор AA</t>
  </si>
  <si>
    <t xml:space="preserve"> LIVE-POWER LP520, 19V, 3.42A, разъём 5.5x2.5mm + 28 насадок</t>
  </si>
  <si>
    <t>05247</t>
  </si>
  <si>
    <t>Переходник OTG</t>
  </si>
  <si>
    <t xml:space="preserve"> Переходник OTG USB (F) - Type-C (M), Profit LC140</t>
  </si>
  <si>
    <t xml:space="preserve"> Переходник OTG USB (M) - Type-C (F), Profit LC150</t>
  </si>
  <si>
    <t>05248</t>
  </si>
  <si>
    <r>
      <t xml:space="preserve"> 18V, 2000mA, (разъём 5.5x2.5), LP119
 </t>
    </r>
    <r>
      <rPr>
        <sz val="10"/>
        <color rgb="FFFF0000"/>
        <rFont val="Arial Cyr"/>
        <charset val="204"/>
      </rPr>
      <t>(заряжает Li-ion аккумуляторные сборки)</t>
    </r>
  </si>
  <si>
    <t xml:space="preserve"> 24V, 2000mA, (разъём 5.5x2.5), LP97</t>
  </si>
  <si>
    <r>
      <t xml:space="preserve"> Кабель HDMI - HDMI, 19M/19M, ver 2.0, 2м
 </t>
    </r>
    <r>
      <rPr>
        <sz val="10"/>
        <color rgb="FFFF0000"/>
        <rFont val="Arial Cyr"/>
        <charset val="204"/>
      </rPr>
      <t>(поддерживает разрешение 4K)</t>
    </r>
  </si>
  <si>
    <r>
      <t xml:space="preserve"> Кабель HDMI - HDMI, 19M/19M, ver 2.0, 3м
 </t>
    </r>
    <r>
      <rPr>
        <sz val="10"/>
        <color rgb="FFFF0000"/>
        <rFont val="Arial Cyr"/>
        <charset val="204"/>
      </rPr>
      <t>(поддерживает разрешение 4K)</t>
    </r>
  </si>
  <si>
    <r>
      <t xml:space="preserve"> Кабель HDMI - HDMI, 19M/19M, ver 2.0, 5м
 </t>
    </r>
    <r>
      <rPr>
        <sz val="10"/>
        <color rgb="FFFF0000"/>
        <rFont val="Arial Cyr"/>
        <charset val="204"/>
      </rPr>
      <t>(поддерживает разрешение 4K)</t>
    </r>
  </si>
  <si>
    <r>
      <t xml:space="preserve"> Кабель HDMI - HDMI, 19M/19M, ver 2.0, 25м
 </t>
    </r>
    <r>
      <rPr>
        <sz val="10"/>
        <color rgb="FFFF0000"/>
        <rFont val="Arial Cyr"/>
        <charset val="204"/>
      </rPr>
      <t>(поддерживает разрешение 4K)</t>
    </r>
  </si>
  <si>
    <r>
      <t xml:space="preserve"> Кабель HDMI - HDMI, 19M/19M, ver 2.0, 30м
 </t>
    </r>
    <r>
      <rPr>
        <sz val="10"/>
        <color rgb="FFFF0000"/>
        <rFont val="Arial Cyr"/>
        <charset val="204"/>
      </rPr>
      <t>(поддерживает разрешение 4K)</t>
    </r>
  </si>
  <si>
    <t xml:space="preserve"> NO NAME, 4 Port, USB 2.0, с подставкой для телефона, синий</t>
  </si>
  <si>
    <t xml:space="preserve"> NO NAME, 4 Port, USB 2.0, с подставкой для телефона, розовый</t>
  </si>
  <si>
    <t xml:space="preserve"> 24V, 2000mA, (разъём 5.5x2.5), LP15</t>
  </si>
  <si>
    <t xml:space="preserve"> Конвертер AV(RCA) (вход) в HDMI (выход), H125 Mini, 1080p, белый</t>
  </si>
  <si>
    <t xml:space="preserve"> (A3584)</t>
  </si>
  <si>
    <t xml:space="preserve"> 15V, 1000mA, (разъём 5.5x2.5), LP12</t>
  </si>
  <si>
    <t>(A104)</t>
  </si>
  <si>
    <t xml:space="preserve"> 15V, 2000mA, (разъём 5.5x2.5),LP13</t>
  </si>
  <si>
    <t>(A105)</t>
  </si>
  <si>
    <t xml:space="preserve"> SCART - 3RCA (Тюльпан), SK16, с переключателем, 1.5м </t>
  </si>
  <si>
    <t>05253</t>
  </si>
  <si>
    <t>05254</t>
  </si>
  <si>
    <t>05255</t>
  </si>
  <si>
    <t>05256</t>
  </si>
  <si>
    <t xml:space="preserve"> (A2137)</t>
  </si>
  <si>
    <t>05257</t>
  </si>
  <si>
    <t>05258</t>
  </si>
  <si>
    <t>05264</t>
  </si>
  <si>
    <t>05268</t>
  </si>
  <si>
    <t>05271</t>
  </si>
  <si>
    <t>05272</t>
  </si>
  <si>
    <t>05275</t>
  </si>
  <si>
    <t>05276</t>
  </si>
  <si>
    <t xml:space="preserve"> DVD-R CMC 16X 4,7Гб, в плёнке по 100 шт., Printable</t>
  </si>
  <si>
    <t xml:space="preserve"> DVD-R CMC 16X 4,7Гб, в конверте по 1 шт., Printable</t>
  </si>
  <si>
    <t>05279</t>
  </si>
  <si>
    <t xml:space="preserve"> R6 ТРОФИ Classic Heavy Duty Zinc (в коробке по 60 шт)</t>
  </si>
  <si>
    <t>05283</t>
  </si>
  <si>
    <r>
      <t xml:space="preserve"> MicroSD 16Gb, SILICON POWER</t>
    </r>
    <r>
      <rPr>
        <sz val="10"/>
        <rFont val="Arial Cyr"/>
        <charset val="204"/>
      </rPr>
      <t xml:space="preserve"> Elite (с адаптером),
 Class 10, (скорость 100Mb/s)</t>
    </r>
  </si>
  <si>
    <t>05293</t>
  </si>
  <si>
    <t>(A2994)</t>
  </si>
  <si>
    <t xml:space="preserve"> Переходник сетевой W366E</t>
  </si>
  <si>
    <t>05295</t>
  </si>
  <si>
    <t>05300</t>
  </si>
  <si>
    <t xml:space="preserve"> Щупы для мультиметров  с зажимом типа "крокодил"
 REXANT REX10</t>
  </si>
  <si>
    <t>05306</t>
  </si>
  <si>
    <t xml:space="preserve"> ZBT WE1626, поддержка USB 3G/4G LTE модемов</t>
  </si>
  <si>
    <t>Интернет (Wi-Fi адаптеры, роутеры, модемы, усилители)</t>
  </si>
  <si>
    <t>05307</t>
  </si>
  <si>
    <t>Модем</t>
  </si>
  <si>
    <t xml:space="preserve"> GOLDMASTER GMVM 4G S2 USB LTE</t>
  </si>
  <si>
    <t>05308</t>
  </si>
  <si>
    <r>
      <t xml:space="preserve"> 12.6V, 1000mA, (разъём 5.5x2.1), LP115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</si>
  <si>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t>(A3692)</t>
  </si>
  <si>
    <r>
      <t xml:space="preserve"> 12.6V, 2000mA, (разъём 5.5x2.5), LP116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</si>
  <si>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t>(A3693)</t>
  </si>
  <si>
    <t xml:space="preserve"> 12V, 2000mA, (разъём 5.5x2.5) + 2 насадки (4.0x1.7/3.5x1.35), LP225</t>
  </si>
  <si>
    <t xml:space="preserve">(A2235) </t>
  </si>
  <si>
    <r>
      <t xml:space="preserve"> 42V, 2000mA, (разъём 3PIN, 8мм), LP222, </t>
    </r>
    <r>
      <rPr>
        <sz val="10"/>
        <color indexed="10"/>
        <rFont val="Arial Cyr"/>
        <charset val="204"/>
      </rPr>
      <t>для ГИРОСКУТЕРОВ !!!</t>
    </r>
  </si>
  <si>
    <t>(A073)</t>
  </si>
  <si>
    <r>
      <t xml:space="preserve"> 29V, 750mA, (разъём 5.5x2.5), LP170, </t>
    </r>
    <r>
      <rPr>
        <sz val="10"/>
        <color rgb="FFFF0000"/>
        <rFont val="Arial Cyr"/>
        <charset val="204"/>
      </rPr>
      <t>для пылесосов</t>
    </r>
  </si>
  <si>
    <t>(A5128)</t>
  </si>
  <si>
    <t>(B4953)</t>
  </si>
  <si>
    <t>05309</t>
  </si>
  <si>
    <t>05310</t>
  </si>
  <si>
    <t>(B4952)</t>
  </si>
  <si>
    <t>05311</t>
  </si>
  <si>
    <t>(B4955)</t>
  </si>
  <si>
    <t>05313</t>
  </si>
  <si>
    <t xml:space="preserve"> 9V, 5000mA, (разъём 5.5x2.5), SP207</t>
  </si>
  <si>
    <t>(A5361)</t>
  </si>
  <si>
    <r>
      <t xml:space="preserve"> MicroSD 128Gb, NETAC P500</t>
    </r>
    <r>
      <rPr>
        <sz val="10"/>
        <rFont val="Arial Cyr"/>
        <charset val="204"/>
      </rPr>
      <t xml:space="preserve"> (без адаптера), Class 10, (ск. 90Mb/s)</t>
    </r>
  </si>
  <si>
    <t>05315</t>
  </si>
  <si>
    <t>05320</t>
  </si>
  <si>
    <t>05321</t>
  </si>
  <si>
    <t>05326</t>
  </si>
  <si>
    <t xml:space="preserve"> Термоусадочная трубка REXANT 8/4мм, 1 метр, синяя</t>
  </si>
  <si>
    <t xml:space="preserve"> Термоусадочная трубка REXANT 8/4мм, 1 метр, красная</t>
  </si>
  <si>
    <t xml:space="preserve"> Термоусадочная трубка REXANT 8/4мм, 1 метр, жёлтая</t>
  </si>
  <si>
    <t xml:space="preserve"> Термоусадочная трубка REXANT 9/4.5мм, 1 метр, зелёная</t>
  </si>
  <si>
    <t xml:space="preserve"> Термоусадочная трубка REXANT 9/4.5мм, 1 метр, синяя</t>
  </si>
  <si>
    <t>05336</t>
  </si>
  <si>
    <t>05337</t>
  </si>
  <si>
    <t>05338</t>
  </si>
  <si>
    <t>05339</t>
  </si>
  <si>
    <t>05340</t>
  </si>
  <si>
    <t>(S603)</t>
  </si>
  <si>
    <t xml:space="preserve"> Термопара для измерительных приборов</t>
  </si>
  <si>
    <t>05341</t>
  </si>
  <si>
    <t>05342</t>
  </si>
  <si>
    <t xml:space="preserve"> HTC-1, термометр, гигрометр, часы, будильник</t>
  </si>
  <si>
    <t xml:space="preserve"> Jack 6.3mm (M) - Jack 6.35mm (F), 0.2м (Premium качество)</t>
  </si>
  <si>
    <t>05343</t>
  </si>
  <si>
    <t>05346</t>
  </si>
  <si>
    <t xml:space="preserve"> MicroSD 16Gb, NETAC P500 Standard UHS-I (с адаптером),
 Class 10, (скорость 90Mb/s)</t>
  </si>
  <si>
    <t>05347</t>
  </si>
  <si>
    <t xml:space="preserve"> Набор разъёмов для автомагнитол "ЕВРО" (2 гнезда акустика +
 питание), REXANT (индивидуальная упаковка)</t>
  </si>
  <si>
    <t>05348</t>
  </si>
  <si>
    <t>06-0127-C</t>
  </si>
  <si>
    <t>05349</t>
  </si>
  <si>
    <t>06-0126-C</t>
  </si>
  <si>
    <t xml:space="preserve"> Набор разъёмов для автомагнитол "ЕВРО" (сдвоенное гнездо:
 акустика + питание), REXANT (индивидуальная упаковка)</t>
  </si>
  <si>
    <t>05350</t>
  </si>
  <si>
    <t>06-0128-C</t>
  </si>
  <si>
    <t xml:space="preserve"> Набор разъёмов для автомагнитол "ЕВРО" (сдвоенный штекер:
 акустика + питание), REXANT (индивидуальная упаковка)</t>
  </si>
  <si>
    <t>05352</t>
  </si>
  <si>
    <t xml:space="preserve"> Плёнка для ламинирования, A4, 75мкм, (100л), FELLOWES</t>
  </si>
  <si>
    <t>05359</t>
  </si>
  <si>
    <t xml:space="preserve"> Антенный удлинитель с F-разъёмами, медь, 75 Ом, 5м</t>
  </si>
  <si>
    <t xml:space="preserve"> Антенный удлинитель с F-разъёмами, медь, 75 Ом, 10м</t>
  </si>
  <si>
    <t xml:space="preserve"> Антенный удлинитель с F-разъёмами, медь, 75 Ом, 15м</t>
  </si>
  <si>
    <t xml:space="preserve"> Антенный удлинитель с F-разъёмами, медь, 75 Ом, 20м</t>
  </si>
  <si>
    <t>05360</t>
  </si>
  <si>
    <t>05361</t>
  </si>
  <si>
    <t>05362</t>
  </si>
  <si>
    <t>(A4808)</t>
  </si>
  <si>
    <t>05363</t>
  </si>
  <si>
    <t>05371</t>
  </si>
  <si>
    <t>05372</t>
  </si>
  <si>
    <t>05377</t>
  </si>
  <si>
    <t>(A5426)</t>
  </si>
  <si>
    <t xml:space="preserve"> Конвертер HDMI (вход) в VGA+аудио (выход), H181 (в коробочке)</t>
  </si>
  <si>
    <t>05380</t>
  </si>
  <si>
    <r>
      <t xml:space="preserve"> LR6 (AA) TESLA Batteries BLACK+ (в блистере по 4 шт)
 </t>
    </r>
    <r>
      <rPr>
        <sz val="10"/>
        <color rgb="FFFF0000"/>
        <rFont val="Arial Cyr"/>
        <charset val="204"/>
      </rPr>
      <t>Батарейки будущего!</t>
    </r>
  </si>
  <si>
    <r>
      <t xml:space="preserve"> LR6 (AA) TESLA Batteries BLACK+ (в блистере по 10 шт)
 </t>
    </r>
    <r>
      <rPr>
        <sz val="10"/>
        <color rgb="FFFF0000"/>
        <rFont val="Arial Cyr"/>
        <charset val="204"/>
      </rPr>
      <t>Батарейки будущего!</t>
    </r>
  </si>
  <si>
    <t>05381</t>
  </si>
  <si>
    <t>05387</t>
  </si>
  <si>
    <t>05388</t>
  </si>
  <si>
    <t>05392</t>
  </si>
  <si>
    <t>05394</t>
  </si>
  <si>
    <t>(S295)
RAR</t>
  </si>
  <si>
    <t xml:space="preserve"> Адаптер USB - Jack 3.5mm /F (ммкрофон + гарнитура),
 H270, 0.2м (Premium качество)</t>
  </si>
  <si>
    <t>05395</t>
  </si>
  <si>
    <t>00929</t>
  </si>
  <si>
    <t>05407</t>
  </si>
  <si>
    <t>05411</t>
  </si>
  <si>
    <t>05413</t>
  </si>
  <si>
    <r>
      <t xml:space="preserve"> GOLDMASTER GM-210AMP, 25 дб,  наружная </t>
    </r>
    <r>
      <rPr>
        <sz val="10"/>
        <color rgb="FFFF0000"/>
        <rFont val="Arial Cyr"/>
        <charset val="204"/>
      </rPr>
      <t>активная</t>
    </r>
  </si>
  <si>
    <t>05421</t>
  </si>
  <si>
    <r>
      <t xml:space="preserve"> 6LR61 TESLA Batteries BLACK+, 9V (щелочная крона)
 </t>
    </r>
    <r>
      <rPr>
        <sz val="10"/>
        <color rgb="FFFF0000"/>
        <rFont val="Arial Cyr"/>
        <charset val="204"/>
      </rPr>
      <t>Батарейки будущего!</t>
    </r>
  </si>
  <si>
    <t>05430</t>
  </si>
  <si>
    <t xml:space="preserve"> HOCO EQ4 Graceful, Bluetooth 5.3, внутриканальные, белые</t>
  </si>
  <si>
    <t>05431</t>
  </si>
  <si>
    <t xml:space="preserve"> BOROFONE BE49 Serenity, Bluetooth, 300mAh, внутриканальные,
 белые</t>
  </si>
  <si>
    <t>05432</t>
  </si>
  <si>
    <t xml:space="preserve"> BOROFONE BE49 Serenity, Bluetooth, 300mAh, внутриканальные,
 чёрные</t>
  </si>
  <si>
    <t>Приставка
 для цифрового ТВ</t>
  </si>
  <si>
    <t>описание
видеообзор</t>
  </si>
  <si>
    <r>
      <t xml:space="preserve"> </t>
    </r>
    <r>
      <rPr>
        <b/>
        <sz val="10"/>
        <rFont val="Arial Cyr"/>
        <charset val="204"/>
      </rPr>
      <t>XIAOMI Redmi 5X</t>
    </r>
    <r>
      <rPr>
        <sz val="10"/>
        <rFont val="Arial Cyr"/>
        <charset val="204"/>
      </rPr>
      <t>, 3D, чёрное</t>
    </r>
  </si>
  <si>
    <r>
      <t xml:space="preserve"> </t>
    </r>
    <r>
      <rPr>
        <b/>
        <sz val="10"/>
        <rFont val="Arial Cyr"/>
        <charset val="204"/>
      </rPr>
      <t>APPLE iPhone 4S</t>
    </r>
  </si>
  <si>
    <t>(A2112)</t>
  </si>
  <si>
    <r>
      <t xml:space="preserve"> 36V, 2000mA, (разъём 3PIN, 8мм), LP221, </t>
    </r>
    <r>
      <rPr>
        <sz val="10"/>
        <color rgb="FFFF0000"/>
        <rFont val="Arial Cyr"/>
        <charset val="204"/>
      </rPr>
      <t>для ГИРОСКУТЕРОВ !!!</t>
    </r>
  </si>
  <si>
    <t>05443</t>
  </si>
  <si>
    <t>05454</t>
  </si>
  <si>
    <t>05458</t>
  </si>
  <si>
    <t>10/2026</t>
  </si>
  <si>
    <r>
      <t xml:space="preserve"> BLAST BAH-820, </t>
    </r>
    <r>
      <rPr>
        <sz val="10"/>
        <rFont val="Arial Cyr"/>
        <charset val="204"/>
      </rPr>
      <t xml:space="preserve">Bluetooth-стерео, полноразмерные, серые
 </t>
    </r>
    <r>
      <rPr>
        <sz val="10"/>
        <color indexed="10"/>
        <rFont val="Arial Cyr"/>
        <charset val="204"/>
      </rPr>
      <t>(mp3-плеер, радио)</t>
    </r>
  </si>
  <si>
    <t>05460</t>
  </si>
  <si>
    <t>05461</t>
  </si>
  <si>
    <r>
      <t xml:space="preserve"> HD OPENBOX DVB-009 (DVB-T2/C), дисплей,
 </t>
    </r>
    <r>
      <rPr>
        <b/>
        <sz val="9"/>
        <color rgb="FFFF0000"/>
        <rFont val="Arial Cyr"/>
        <charset val="204"/>
      </rPr>
      <t>(цена при заказе от 10 штук!)</t>
    </r>
  </si>
  <si>
    <t>05463</t>
  </si>
  <si>
    <t xml:space="preserve"> GOLDMASTER Gigabit 12C 4G LTE, Wi-Fi 5, 2.4G+5.8G,
 с интеграцией частот, с поддержкой SIM-карт</t>
  </si>
  <si>
    <t>05464</t>
  </si>
  <si>
    <t>05465</t>
  </si>
  <si>
    <t>(A5171)</t>
  </si>
  <si>
    <t>05466</t>
  </si>
  <si>
    <t xml:space="preserve"> Конвертер HDMI (вход) в VGA (выход), H180, белый</t>
  </si>
  <si>
    <t>(B3435)
(B3434)</t>
  </si>
  <si>
    <t>05467</t>
  </si>
  <si>
    <t>(B5076)</t>
  </si>
  <si>
    <t xml:space="preserve"> Кабель USB - разъём 3.5x1.35, 1800mm</t>
  </si>
  <si>
    <t xml:space="preserve"> Кабель USB - разъём 3.5x1.35, 1000mm</t>
  </si>
  <si>
    <t>05468</t>
  </si>
  <si>
    <t>(B5077)</t>
  </si>
  <si>
    <t>05469</t>
  </si>
  <si>
    <t xml:space="preserve"> Кабель USB - разъём 5.5x2.5, 1000mm</t>
  </si>
  <si>
    <t xml:space="preserve"> Кабель USB - разъём 4.0x1.70, 1800mm</t>
  </si>
  <si>
    <t xml:space="preserve"> Кабель USB - разъём 4.0x1.70, 1000mm</t>
  </si>
  <si>
    <t xml:space="preserve"> Кабель USB - разъём 2.5x0.7, 1000mm</t>
  </si>
  <si>
    <t>05470</t>
  </si>
  <si>
    <t xml:space="preserve"> MRM M6, внутриканальные, чёрные</t>
  </si>
  <si>
    <t>(C3175)</t>
  </si>
  <si>
    <t>05471</t>
  </si>
  <si>
    <t>05472</t>
  </si>
  <si>
    <t>05473</t>
  </si>
  <si>
    <t>(C3176)</t>
  </si>
  <si>
    <t>(C3177)</t>
  </si>
  <si>
    <t>(C3178)</t>
  </si>
  <si>
    <t xml:space="preserve"> MRM M6, внутриканальные, синие</t>
  </si>
  <si>
    <t xml:space="preserve"> MRM M6, внутриканальные, красные</t>
  </si>
  <si>
    <t xml:space="preserve"> MRM M6, внутриканальные, серебро</t>
  </si>
  <si>
    <t>(A5098)</t>
  </si>
  <si>
    <r>
      <t xml:space="preserve"> </t>
    </r>
    <r>
      <rPr>
        <b/>
        <sz val="10"/>
        <rFont val="Arial Cyr"/>
        <charset val="204"/>
      </rPr>
      <t>MRM SC11</t>
    </r>
    <r>
      <rPr>
        <sz val="10"/>
        <rFont val="Arial Cyr"/>
        <charset val="204"/>
      </rPr>
      <t xml:space="preserve"> (врезное), 4200mA, 2xUSB (круглое)</t>
    </r>
  </si>
  <si>
    <t>05474</t>
  </si>
  <si>
    <t>(B4848)</t>
  </si>
  <si>
    <t>05475</t>
  </si>
  <si>
    <t>05476</t>
  </si>
  <si>
    <t>(B4477)</t>
  </si>
  <si>
    <r>
      <t xml:space="preserve"> </t>
    </r>
    <r>
      <rPr>
        <b/>
        <sz val="10"/>
        <rFont val="Arial Cyr"/>
        <charset val="204"/>
      </rPr>
      <t>MRM MR49A</t>
    </r>
    <r>
      <rPr>
        <sz val="10"/>
        <rFont val="Arial Cyr"/>
        <charset val="204"/>
      </rPr>
      <t>, 60w, QC3.0 2.4A + PD30W, металл</t>
    </r>
  </si>
  <si>
    <r>
      <t xml:space="preserve"> </t>
    </r>
    <r>
      <rPr>
        <b/>
        <sz val="10"/>
        <rFont val="Arial Cyr"/>
        <charset val="204"/>
      </rPr>
      <t>CARLIVE CR22t</t>
    </r>
    <r>
      <rPr>
        <sz val="10"/>
        <rFont val="Arial Cyr"/>
        <charset val="204"/>
      </rPr>
      <t>, 38W, QC3.0 18W + PD20W + кабель Type-C</t>
    </r>
  </si>
  <si>
    <t>05479</t>
  </si>
  <si>
    <t>(S633)</t>
  </si>
  <si>
    <t xml:space="preserve"> LIVE-POWER LP1004, 10м, 5 розеток, 10A, с выключателем, белый</t>
  </si>
  <si>
    <t>05480</t>
  </si>
  <si>
    <t>(S632)</t>
  </si>
  <si>
    <t xml:space="preserve"> LIVE-POWER LP1004, 10м, 5 розеток, 10A, с выключателем, чёрный</t>
  </si>
  <si>
    <t>05486</t>
  </si>
  <si>
    <t xml:space="preserve"> URPIN P1, 10000mAh, 2xUSB, чёрный</t>
  </si>
  <si>
    <t>05487</t>
  </si>
  <si>
    <t>(C3230)</t>
  </si>
  <si>
    <t xml:space="preserve"> BUNSEY BY-20, 30000mAh, 2 USB/Type C/micro,
 дисплей, фонарик, белый</t>
  </si>
  <si>
    <t>(A1078)</t>
  </si>
  <si>
    <t>05489</t>
  </si>
  <si>
    <t>05490</t>
  </si>
  <si>
    <t>05492</t>
  </si>
  <si>
    <t>LP525
(A312)</t>
  </si>
  <si>
    <t>(A096)</t>
  </si>
  <si>
    <t>05493</t>
  </si>
  <si>
    <t>(A5064)</t>
  </si>
  <si>
    <t>05494</t>
  </si>
  <si>
    <r>
      <t xml:space="preserve"> </t>
    </r>
    <r>
      <rPr>
        <b/>
        <sz val="10"/>
        <rFont val="Arial Cyr"/>
        <charset val="204"/>
      </rPr>
      <t>MRM CH04</t>
    </r>
    <r>
      <rPr>
        <sz val="10"/>
        <rFont val="Arial Cyr"/>
        <charset val="204"/>
      </rPr>
      <t xml:space="preserve"> (врезное), 4800mA, 2xUSB (круглое)</t>
    </r>
  </si>
  <si>
    <t>05495</t>
  </si>
  <si>
    <t>(A2194)</t>
  </si>
  <si>
    <r>
      <t xml:space="preserve"> </t>
    </r>
    <r>
      <rPr>
        <b/>
        <sz val="10"/>
        <rFont val="Arial Cyr"/>
        <charset val="204"/>
      </rPr>
      <t>MRM SKU-A</t>
    </r>
    <r>
      <rPr>
        <sz val="10"/>
        <rFont val="Arial Cyr"/>
        <charset val="204"/>
      </rPr>
      <t xml:space="preserve"> (врезное), 3100mA, 2xUSB (круглое)</t>
    </r>
  </si>
  <si>
    <t>05496</t>
  </si>
  <si>
    <t>(A3004)</t>
  </si>
  <si>
    <t>05497</t>
  </si>
  <si>
    <t>(A5002)</t>
  </si>
  <si>
    <r>
      <t xml:space="preserve"> </t>
    </r>
    <r>
      <rPr>
        <b/>
        <sz val="10"/>
        <rFont val="Arial Cyr"/>
        <charset val="204"/>
      </rPr>
      <t>MRM SKU-2029</t>
    </r>
    <r>
      <rPr>
        <sz val="10"/>
        <rFont val="Arial Cyr"/>
        <charset val="204"/>
      </rPr>
      <t xml:space="preserve"> (врезное), вольтметр, зелёный</t>
    </r>
  </si>
  <si>
    <t>05498</t>
  </si>
  <si>
    <t>05499</t>
  </si>
  <si>
    <t>(A2458)</t>
  </si>
  <si>
    <r>
      <t xml:space="preserve"> </t>
    </r>
    <r>
      <rPr>
        <b/>
        <sz val="10"/>
        <rFont val="Arial Cyr"/>
        <charset val="204"/>
      </rPr>
      <t>MRM SKU-2029</t>
    </r>
    <r>
      <rPr>
        <sz val="10"/>
        <rFont val="Arial Cyr"/>
        <charset val="204"/>
      </rPr>
      <t xml:space="preserve"> (врезное), вольтметр, красный</t>
    </r>
  </si>
  <si>
    <t>(A5001)</t>
  </si>
  <si>
    <r>
      <t xml:space="preserve"> </t>
    </r>
    <r>
      <rPr>
        <b/>
        <sz val="10"/>
        <rFont val="Arial Cyr"/>
        <charset val="204"/>
      </rPr>
      <t>MRM SKU-2029</t>
    </r>
    <r>
      <rPr>
        <sz val="10"/>
        <rFont val="Arial Cyr"/>
        <charset val="204"/>
      </rPr>
      <t xml:space="preserve"> (врезное), вольтметр, синий</t>
    </r>
  </si>
  <si>
    <t>05503</t>
  </si>
  <si>
    <t xml:space="preserve"> TV BOX 4K, Android (1Gb/8Gb)</t>
  </si>
  <si>
    <t>05508</t>
  </si>
  <si>
    <r>
      <t xml:space="preserve"> BQ 1416 Circle</t>
    </r>
    <r>
      <rPr>
        <sz val="10"/>
        <rFont val="Arial Cyr"/>
        <charset val="204"/>
      </rPr>
      <t>, 1.39", 240x240, 2SIM, microSD, 1000mAh, синий</t>
    </r>
  </si>
  <si>
    <t>05515</t>
  </si>
  <si>
    <r>
      <t xml:space="preserve"> 48V, 2000mA, (разъём 5.5x2.5), LP76, </t>
    </r>
    <r>
      <rPr>
        <sz val="10"/>
        <color indexed="10"/>
        <rFont val="Arial Cyr"/>
        <charset val="204"/>
      </rPr>
      <t>для видеонаблюдения !!!</t>
    </r>
  </si>
  <si>
    <t>04739</t>
  </si>
  <si>
    <t>(S301)</t>
  </si>
  <si>
    <t>Универсальный
автомобильный БП</t>
  </si>
  <si>
    <t xml:space="preserve"> LIVE-POWER SP29 (авто), 8 сменных штекеров, 12V, 100 Вт</t>
  </si>
  <si>
    <t xml:space="preserve"> Кабель USB - Apple Lightning, MRM R32, 3.0m, резиновый, чёрный</t>
  </si>
  <si>
    <r>
      <t xml:space="preserve"> </t>
    </r>
    <r>
      <rPr>
        <b/>
        <sz val="10"/>
        <rFont val="Arial Cyr"/>
        <charset val="204"/>
      </rPr>
      <t>MRM GH-WG8</t>
    </r>
    <r>
      <rPr>
        <sz val="10"/>
        <rFont val="Arial Cyr"/>
        <charset val="204"/>
      </rPr>
      <t xml:space="preserve"> (врезное), QC3.0, 2xUSB + вольтметр (круглое)</t>
    </r>
  </si>
  <si>
    <r>
      <t xml:space="preserve"> </t>
    </r>
    <r>
      <rPr>
        <b/>
        <sz val="10"/>
        <rFont val="Arial Cyr"/>
        <charset val="204"/>
      </rPr>
      <t>MRM CR1010</t>
    </r>
    <r>
      <rPr>
        <sz val="10"/>
        <rFont val="Arial Cyr"/>
        <charset val="204"/>
      </rPr>
      <t xml:space="preserve"> (врезное), 2xUSB, QC3.0+PD (круглое)</t>
    </r>
  </si>
  <si>
    <r>
      <t xml:space="preserve"> </t>
    </r>
    <r>
      <rPr>
        <b/>
        <sz val="10"/>
        <rFont val="Arial Cyr"/>
        <charset val="204"/>
      </rPr>
      <t>MRM CR1020</t>
    </r>
    <r>
      <rPr>
        <sz val="10"/>
        <rFont val="Arial Cyr"/>
        <charset val="204"/>
      </rPr>
      <t xml:space="preserve"> (врезное), 2xUSB, QC3.0 (круглое)</t>
    </r>
  </si>
  <si>
    <r>
      <t xml:space="preserve"> </t>
    </r>
    <r>
      <rPr>
        <b/>
        <sz val="10"/>
        <rFont val="Arial Cyr"/>
        <charset val="204"/>
      </rPr>
      <t>MRM CR1030</t>
    </r>
    <r>
      <rPr>
        <sz val="10"/>
        <rFont val="Arial Cyr"/>
        <charset val="204"/>
      </rPr>
      <t xml:space="preserve"> (врезное), 2xUSB, 3.1A (круглое)</t>
    </r>
  </si>
  <si>
    <t>05518</t>
  </si>
  <si>
    <t>05519</t>
  </si>
  <si>
    <r>
      <t xml:space="preserve"> </t>
    </r>
    <r>
      <rPr>
        <b/>
        <sz val="10"/>
        <rFont val="Arial Cyr"/>
        <charset val="204"/>
      </rPr>
      <t>MRM CR1045</t>
    </r>
    <r>
      <rPr>
        <sz val="10"/>
        <rFont val="Arial Cyr"/>
        <charset val="204"/>
      </rPr>
      <t xml:space="preserve"> (врезное), 3xUSB, 3.1A, QC3.0 + PD20W + QC3.0</t>
    </r>
  </si>
  <si>
    <t>(S612)</t>
  </si>
  <si>
    <t>(S613)</t>
  </si>
  <si>
    <r>
      <t xml:space="preserve"> </t>
    </r>
    <r>
      <rPr>
        <b/>
        <sz val="10"/>
        <rFont val="Arial Cyr"/>
        <charset val="204"/>
      </rPr>
      <t>MRM CR1050</t>
    </r>
    <r>
      <rPr>
        <sz val="10"/>
        <rFont val="Arial Cyr"/>
        <charset val="204"/>
      </rPr>
      <t xml:space="preserve"> (врезное), 3xUSB, 3.1A, QC3.0 + PD20W + PD20W</t>
    </r>
  </si>
  <si>
    <t>05522</t>
  </si>
  <si>
    <t>(A5335)</t>
  </si>
  <si>
    <t xml:space="preserve"> Многофункциональный сетевой фильтр NS1, 3USB+1 розетка
 (5V-3A), 30W, белый</t>
  </si>
  <si>
    <t>05523</t>
  </si>
  <si>
    <t>(A5336)</t>
  </si>
  <si>
    <t xml:space="preserve"> Многофункциональный сетевой фильтр NS2, 3USB+1 розетка
 (QC3.0+5V/3.1A), 38W, чёрный</t>
  </si>
  <si>
    <t>05524</t>
  </si>
  <si>
    <t>(A5337)</t>
  </si>
  <si>
    <t xml:space="preserve"> Многофункциональный сетевой фильтр NS2, 3USB+1 розетка
 (QC3.0+5V/3.1A), 38W, белый</t>
  </si>
  <si>
    <t>05525</t>
  </si>
  <si>
    <t>(A5338)</t>
  </si>
  <si>
    <t xml:space="preserve"> Многофункциональный сетевой фильтр NS3, 3USB+1 розетка
 (QC3.0+PD20W), 38W, чёрный</t>
  </si>
  <si>
    <t>02474</t>
  </si>
  <si>
    <t xml:space="preserve"> 12V, 500mA, (разъём 5.5x2.1, сменная полярность), ROBITON</t>
  </si>
  <si>
    <t xml:space="preserve"> NOKIA/Samsung/Huawei/Lenovo/…, (micro USB), original</t>
  </si>
  <si>
    <t>02457</t>
  </si>
  <si>
    <t>(A064)</t>
  </si>
  <si>
    <t xml:space="preserve"> 12V, 8000mA, (разъём 5.5x2.5), LP388 </t>
  </si>
  <si>
    <t>(A075)</t>
  </si>
  <si>
    <t>(A358)</t>
  </si>
  <si>
    <t xml:space="preserve">
(A360)</t>
  </si>
  <si>
    <t xml:space="preserve">
(A361)</t>
  </si>
  <si>
    <t>(A309)</t>
  </si>
  <si>
    <t>(A310)</t>
  </si>
  <si>
    <t>(A357)</t>
  </si>
  <si>
    <t>02347</t>
  </si>
  <si>
    <r>
      <t xml:space="preserve"> Кабель HDMI - HDMI, 19M/19M, ver 2.0, 1.5м, резиновый
 </t>
    </r>
    <r>
      <rPr>
        <sz val="10"/>
        <color rgb="FFFF0000"/>
        <rFont val="Arial Cyr"/>
        <charset val="204"/>
      </rPr>
      <t>(поддерж. разрешение 4K)</t>
    </r>
  </si>
  <si>
    <t>05530</t>
  </si>
  <si>
    <t>(S707)</t>
  </si>
  <si>
    <r>
      <t xml:space="preserve"> </t>
    </r>
    <r>
      <rPr>
        <b/>
        <sz val="10"/>
        <rFont val="Arial Cyr"/>
        <charset val="204"/>
      </rPr>
      <t>DEESPI GaN45</t>
    </r>
    <r>
      <rPr>
        <sz val="10"/>
        <rFont val="Arial Cyr"/>
        <charset val="204"/>
      </rPr>
      <t xml:space="preserve">, C-C, 45W, чёрное
 </t>
    </r>
    <r>
      <rPr>
        <b/>
        <sz val="10"/>
        <color rgb="FFFF0000"/>
        <rFont val="Arial Cyr"/>
        <charset val="204"/>
      </rPr>
      <t>Зарядка нового поколения!</t>
    </r>
  </si>
  <si>
    <t>05531</t>
  </si>
  <si>
    <t>(S708)</t>
  </si>
  <si>
    <r>
      <t xml:space="preserve"> </t>
    </r>
    <r>
      <rPr>
        <b/>
        <sz val="10"/>
        <rFont val="Arial Cyr"/>
        <charset val="204"/>
      </rPr>
      <t>DEESPI GaN45</t>
    </r>
    <r>
      <rPr>
        <sz val="10"/>
        <rFont val="Arial Cyr"/>
        <charset val="204"/>
      </rPr>
      <t xml:space="preserve">, C-C, 45W, белое
 </t>
    </r>
    <r>
      <rPr>
        <b/>
        <sz val="10"/>
        <color rgb="FFFF0000"/>
        <rFont val="Arial Cyr"/>
        <charset val="204"/>
      </rPr>
      <t>Зарядка нового поколения!</t>
    </r>
  </si>
  <si>
    <t xml:space="preserve"> MicroSD 64Gb, NETAC P500 Standard UHS-I (с адаптером), Class 10,
 (скорость 90Mb/s)</t>
  </si>
  <si>
    <t>05532</t>
  </si>
  <si>
    <t>05535</t>
  </si>
  <si>
    <t xml:space="preserve">Батарейка LR1 </t>
  </si>
  <si>
    <t>05542</t>
  </si>
  <si>
    <t xml:space="preserve"> LR1 KODAK (BL1, N, KN-1), в блистере по 1 шт</t>
  </si>
  <si>
    <t>(A3556)</t>
  </si>
  <si>
    <t>(A327)</t>
  </si>
  <si>
    <t>05545</t>
  </si>
  <si>
    <t>05547</t>
  </si>
  <si>
    <t>05548</t>
  </si>
  <si>
    <t xml:space="preserve"> Кабель для смарт-часов, магнитный 2 pin 4 мм, вид 2</t>
  </si>
  <si>
    <t>05549</t>
  </si>
  <si>
    <t xml:space="preserve"> NOKIA/Samsung/Huawei/Lenovo/…, (Type C), original</t>
  </si>
  <si>
    <t xml:space="preserve"> MRM T661+, LCD 4.0", Full HD 1920x1080, 30 к/с, microSD,
 G-сенсор, две камеры</t>
  </si>
  <si>
    <t>(S758)</t>
  </si>
  <si>
    <t>05554</t>
  </si>
  <si>
    <t xml:space="preserve"> LIVE-POWER G60 LTE32, 2400mAh, 3.7V, с защитой </t>
  </si>
  <si>
    <t>05555</t>
  </si>
  <si>
    <t>(S759)</t>
  </si>
  <si>
    <t xml:space="preserve"> LIVE-POWER G70 LTE36, 1200mAh, 3.7V, без защитой </t>
  </si>
  <si>
    <t>05557</t>
  </si>
  <si>
    <t>(S762)</t>
  </si>
  <si>
    <t xml:space="preserve"> LIVE-POWER G70 LTE53, 2000mAh, 3.7V, с выводами</t>
  </si>
  <si>
    <t>05558</t>
  </si>
  <si>
    <t>(S763)</t>
  </si>
  <si>
    <t xml:space="preserve"> LIVE-POWER G70 LTE54, 2400mAh, 3.7V, с выводами</t>
  </si>
  <si>
    <t>05559</t>
  </si>
  <si>
    <r>
      <t xml:space="preserve"> DELL (19.5V, 4.62A, </t>
    </r>
    <r>
      <rPr>
        <sz val="10"/>
        <rFont val="Arial Cyr"/>
        <charset val="204"/>
      </rPr>
      <t>разъём 4.5x3.0mm с иглой), с сет. кабелем</t>
    </r>
    <r>
      <rPr>
        <sz val="10"/>
        <color rgb="FFFF0000"/>
        <rFont val="Arial Cyr"/>
        <charset val="204"/>
      </rPr>
      <t xml:space="preserve"> </t>
    </r>
  </si>
  <si>
    <t>(A1331)
LP609</t>
  </si>
  <si>
    <t>ТД "Ждановичи", Радиомаркет, павильон Е23 "ЦИФРОВИК"</t>
  </si>
  <si>
    <r>
      <t xml:space="preserve"> SKYTECH 100G (DVB-T2), дисплей </t>
    </r>
    <r>
      <rPr>
        <b/>
        <sz val="10"/>
        <color rgb="FFFF0000"/>
        <rFont val="Arial Cyr"/>
        <charset val="204"/>
      </rPr>
      <t>(цена при заказе от 10 штук!)</t>
    </r>
  </si>
  <si>
    <t>(A5159)</t>
  </si>
  <si>
    <t>05560</t>
  </si>
  <si>
    <t>05562</t>
  </si>
  <si>
    <r>
      <t xml:space="preserve"> 9V, 2000mA, (разъём 5.5x2.5, </t>
    </r>
    <r>
      <rPr>
        <sz val="10"/>
        <color rgb="FFFF0000"/>
        <rFont val="Arial Cyr"/>
        <charset val="204"/>
      </rPr>
      <t>плюс внешний!!!</t>
    </r>
    <r>
      <rPr>
        <sz val="10"/>
        <color rgb="FF002060"/>
        <rFont val="Arial Cyr"/>
        <charset val="204"/>
      </rPr>
      <t>), LP167</t>
    </r>
  </si>
  <si>
    <t>05563</t>
  </si>
  <si>
    <t>(S058)</t>
  </si>
  <si>
    <t>05565</t>
  </si>
  <si>
    <t>(s335)</t>
  </si>
  <si>
    <t>Data-cable
высокоскоростной</t>
  </si>
  <si>
    <t xml:space="preserve"> Кабель Type-C - Type-C, LIVE-POWER, 100W, 4K, 10Gbs, 0.5m,
 чёрный  (Premium качество)</t>
  </si>
  <si>
    <t xml:space="preserve"> Кабель Type-C - Type-C, LIVE-POWER, 100W, 4K, 10Gbs, 1.0m,
 чёрный  (Premium качество)</t>
  </si>
  <si>
    <t xml:space="preserve"> Кабель Type-C - Type-C, LIVE-POWER, 100W, 4K, 10Gbs, 2.0m,
 чёрный  (Premium качество)</t>
  </si>
  <si>
    <t>05566</t>
  </si>
  <si>
    <t>05567</t>
  </si>
  <si>
    <t>(s336)</t>
  </si>
  <si>
    <t>(s337)</t>
  </si>
  <si>
    <t>Кабель-удлинитель</t>
  </si>
  <si>
    <t>05569</t>
  </si>
  <si>
    <t>(S756)</t>
  </si>
  <si>
    <t xml:space="preserve"> LIVE-POWER G60 LTE30, 1200mAh, 3.7V, с защитой </t>
  </si>
  <si>
    <t>05570</t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</si>
  <si>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 xml:space="preserve">, 2 in 1: 1xUSB + microUSB, 2.1A, чёрное
 </t>
    </r>
    <r>
      <rPr>
        <b/>
        <sz val="10"/>
        <color rgb="FFFF0000"/>
        <rFont val="Arial Cyr"/>
        <charset val="204"/>
      </rPr>
      <t>(цена от 20 штук!)</t>
    </r>
  </si>
  <si>
    <t xml:space="preserve"> GOLDMASTER T747HD (DVB-T2/C), дисплей, AC3</t>
  </si>
  <si>
    <t xml:space="preserve"> Конвертер HDMI (вход) в VGA+аудио (выход), H117, белый</t>
  </si>
  <si>
    <t>(A1577)</t>
  </si>
  <si>
    <t xml:space="preserve"> Набор велосипедный SMARTBUY, 6 шт, ключи накидн.:5,6,8,9,10,
 12 CR-V</t>
  </si>
  <si>
    <r>
      <t xml:space="preserve">   </t>
    </r>
    <r>
      <rPr>
        <b/>
        <sz val="10"/>
        <rFont val="Arial Cyr"/>
        <charset val="204"/>
      </rPr>
      <t>Измерительный инструмент и аксессуары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</si>
  <si>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Магнитный инструмент и аксессуары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</si>
  <si>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Оптический инструмент и аксессуары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</si>
  <si>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Паяльный инструмент и аксессуары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</si>
  <si>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Слесарный инструмент и аксессуары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</si>
  <si>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Электрический инструмент и аксессуары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</si>
  <si>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Клей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</si>
  <si>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Термопаста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</si>
  <si>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Прочее</t>
    </r>
    <r>
      <rPr>
        <sz val="10"/>
        <rFont val="Arial Cyr"/>
        <charset val="204"/>
      </rPr>
      <t xml:space="preserve">   (для раскрытия списка нажмите на "+" слева)</t>
    </r>
  </si>
  <si>
    <t>Инструменты и
 принадлежности</t>
  </si>
  <si>
    <t>Бинокли, очки виртуальной реальности</t>
  </si>
  <si>
    <t>Очки виртуальной
 реальности</t>
  </si>
  <si>
    <t>00864</t>
  </si>
  <si>
    <t>00865</t>
  </si>
  <si>
    <t>00867</t>
  </si>
  <si>
    <t>(A417)</t>
  </si>
  <si>
    <t>(A366)</t>
  </si>
  <si>
    <t>00861</t>
  </si>
  <si>
    <t>(B5050)</t>
  </si>
  <si>
    <t>05573</t>
  </si>
  <si>
    <r>
      <t xml:space="preserve"> </t>
    </r>
    <r>
      <rPr>
        <b/>
        <sz val="10"/>
        <rFont val="Arial Cyr"/>
        <charset val="204"/>
      </rPr>
      <t>CARLIVE CR28</t>
    </r>
    <r>
      <rPr>
        <sz val="10"/>
        <rFont val="Arial Cyr"/>
        <charset val="204"/>
      </rPr>
      <t>, QC3.0 18W + PD25W, с вольтметром
 (без упаковки)</t>
    </r>
  </si>
  <si>
    <r>
      <t xml:space="preserve"> Кабель HDMI - HDMI, 19M/19M, ver 2.0, 20м, резиновый
 </t>
    </r>
    <r>
      <rPr>
        <sz val="10"/>
        <color rgb="FFFF0000"/>
        <rFont val="Arial Cyr"/>
        <charset val="204"/>
      </rPr>
      <t>(поддерживает разрешение 4K)</t>
    </r>
  </si>
  <si>
    <t>(A5282)</t>
  </si>
  <si>
    <t>05575</t>
  </si>
  <si>
    <t>Клей</t>
  </si>
  <si>
    <t>(Q097)</t>
  </si>
  <si>
    <t>05583</t>
  </si>
  <si>
    <t xml:space="preserve"> USB 32GB SMARTBUY Diamond, синий</t>
  </si>
  <si>
    <t>05590</t>
  </si>
  <si>
    <t>05594</t>
  </si>
  <si>
    <t>72-3403</t>
  </si>
  <si>
    <t>05595</t>
  </si>
  <si>
    <t>72-3702</t>
  </si>
  <si>
    <t>05596</t>
  </si>
  <si>
    <t>72-3700</t>
  </si>
  <si>
    <t xml:space="preserve"> Магнит неодимовый REXANT, прямоугольник 10х10х3мм
 с зенковкой 6х3.5мм, сцепление 2.4кг (цена за упаковку 3 шт)</t>
  </si>
  <si>
    <t xml:space="preserve"> Магнит неодимовый REXANT, прямоугольник 15х8х2мм
 сцепление 1.1кг (цена за упаковку 8 шт)</t>
  </si>
  <si>
    <t xml:space="preserve"> Магнит неодимовый REXANT, прямоугольник 20х10х3мм
 с зенковкой 6.5х3мм, сцепление 3кг (цена за упаковку 2 шт)</t>
  </si>
  <si>
    <t>05598</t>
  </si>
  <si>
    <t>72-3208</t>
  </si>
  <si>
    <t xml:space="preserve"> Магнит неодимовый REXANT, куб 8х8х8мм
 сцепление 3.7кг (цена за упаковку 4 шт)</t>
  </si>
  <si>
    <t>72-3205</t>
  </si>
  <si>
    <t>72-3210</t>
  </si>
  <si>
    <t>05599</t>
  </si>
  <si>
    <t>05600</t>
  </si>
  <si>
    <t xml:space="preserve"> Магнит неодимовый REXANT, куб 5х5х5мм
 сцепление 0.95кг (цена за упаковку 16 шт)</t>
  </si>
  <si>
    <t xml:space="preserve"> Магнит неодимовый REXANT, куб 10х10х10мм
 сцепление 4.5кг (цена за упаковку 2 шт)</t>
  </si>
  <si>
    <t>05601</t>
  </si>
  <si>
    <t>72-3111-1</t>
  </si>
  <si>
    <t xml:space="preserve"> Магнит неодимовый REXANT, диск 10х1мм с клеем
 сцепление 0.5кг (цена за упаковку 20 шт)</t>
  </si>
  <si>
    <t>05605</t>
  </si>
  <si>
    <t>72-3115</t>
  </si>
  <si>
    <t xml:space="preserve"> Магнит неодимовый REXANT, диск 10х10мм
 сцепление 3.7кг (цена за упаковку 2 шт)</t>
  </si>
  <si>
    <t>05610</t>
  </si>
  <si>
    <t>72-3003</t>
  </si>
  <si>
    <t xml:space="preserve"> Магнит неодимовый REXANT, диск 30х10мм
 сцепление 21кг (упаковка 1 шт)</t>
  </si>
  <si>
    <t>05611</t>
  </si>
  <si>
    <t>05612</t>
  </si>
  <si>
    <t>72-3006</t>
  </si>
  <si>
    <t>72-3007</t>
  </si>
  <si>
    <t xml:space="preserve"> Магнит неодимовый REXANT, диск 40х10мм
 сцепление 41кг (упаковка 1 шт)</t>
  </si>
  <si>
    <t xml:space="preserve"> Магнит неодимовый REXANT, диск 40х15мм
 сцепление 58кг (упаковка 1 шт)</t>
  </si>
  <si>
    <t>05613</t>
  </si>
  <si>
    <t>05614</t>
  </si>
  <si>
    <t>72-3010</t>
  </si>
  <si>
    <t>72-3013</t>
  </si>
  <si>
    <t xml:space="preserve"> Магнит неодимовый REXANT, диск 45х15мм
 сцепление 65кг (упаковка 1 шт)</t>
  </si>
  <si>
    <t xml:space="preserve"> Магнит неодимовый REXANT, диск 45х30мм
 сцепление 100кг (упаковка 1 шт)</t>
  </si>
  <si>
    <t>05615</t>
  </si>
  <si>
    <t>05616</t>
  </si>
  <si>
    <t>72-3021</t>
  </si>
  <si>
    <t>72-3023</t>
  </si>
  <si>
    <t xml:space="preserve"> Магнит неодимовый REXANT, диск 50х20мм
 сцепление 89кг (упаковка 1 шт)</t>
  </si>
  <si>
    <t xml:space="preserve"> Магнит неодимовый REXANT, диск 50х30мм
 сцепление 116кг (упаковка 1 шт)</t>
  </si>
  <si>
    <t>05617</t>
  </si>
  <si>
    <t>72-3043</t>
  </si>
  <si>
    <t xml:space="preserve"> Магнит неодимовый REXANT, диск 60х30мм
 сцепление 160кг (упаковка 1 шт)</t>
  </si>
  <si>
    <t>05618</t>
  </si>
  <si>
    <t>72-3192</t>
  </si>
  <si>
    <t xml:space="preserve"> Магнит неодимовый REXANT, диск 5х2мм
 сцепление 0.32кг (цена за упаковку 44 шт)</t>
  </si>
  <si>
    <t>01569</t>
  </si>
  <si>
    <t xml:space="preserve"> Кабель USB - Apple Lightning, BLAST BMC-210,
 1.0m, 2.0A, чёрный</t>
  </si>
  <si>
    <t>05621</t>
  </si>
  <si>
    <r>
      <t xml:space="preserve"> DELL (19.5V, 4.62A, </t>
    </r>
    <r>
      <rPr>
        <sz val="10"/>
        <rFont val="Arial Cyr"/>
        <charset val="204"/>
      </rPr>
      <t>разъём 7.4x5.0mm с иглой), с сет. кабелем</t>
    </r>
    <r>
      <rPr>
        <sz val="10"/>
        <color rgb="FFFF0000"/>
        <rFont val="Arial Cyr"/>
        <charset val="204"/>
      </rPr>
      <t xml:space="preserve"> </t>
    </r>
  </si>
  <si>
    <t>(A320)</t>
  </si>
  <si>
    <t>05624</t>
  </si>
  <si>
    <t>05629</t>
  </si>
  <si>
    <t>05630</t>
  </si>
  <si>
    <t>05631</t>
  </si>
  <si>
    <r>
      <t xml:space="preserve"> LR03 (AAA) PANASONIC Evolta (в блистере по 4 шт)
 </t>
    </r>
    <r>
      <rPr>
        <sz val="10"/>
        <color rgb="FFFF0000"/>
        <rFont val="Arial Cyr"/>
        <charset val="204"/>
      </rPr>
      <t>Элементы питания Evolta превосходят конкурентов в
 высокопремиальном сегменте. Лучшие батарейки в мире!!!</t>
    </r>
  </si>
  <si>
    <t>05633</t>
  </si>
  <si>
    <t>05634</t>
  </si>
  <si>
    <r>
      <t xml:space="preserve"> Кабель HDMI - HDMI, 19M/19M, ver 2.0, 10м, силиконовый
 </t>
    </r>
    <r>
      <rPr>
        <sz val="10"/>
        <color rgb="FFFF0000"/>
        <rFont val="Arial Cyr"/>
        <charset val="204"/>
      </rPr>
      <t>(поддерживает разрешение 4K)</t>
    </r>
  </si>
  <si>
    <t>(A2588)</t>
  </si>
  <si>
    <t>05636</t>
  </si>
  <si>
    <t>05641</t>
  </si>
  <si>
    <t>05642</t>
  </si>
  <si>
    <t xml:space="preserve"> MicroSD 16Gb, NETAC P500 Standard UHS-I (без адаптера),
 Class 10, (скорость 90Mb/s)</t>
  </si>
  <si>
    <t>05649</t>
  </si>
  <si>
    <t>05650</t>
  </si>
  <si>
    <t>05651</t>
  </si>
  <si>
    <t>05652</t>
  </si>
  <si>
    <t>05653</t>
  </si>
  <si>
    <t>05656</t>
  </si>
  <si>
    <t xml:space="preserve"> Набор часовых отвёрток REXANT (12-6051), 16 предметов</t>
  </si>
  <si>
    <t>05657</t>
  </si>
  <si>
    <t>05658</t>
  </si>
  <si>
    <t>05659</t>
  </si>
  <si>
    <t>05660</t>
  </si>
  <si>
    <t>05661</t>
  </si>
  <si>
    <t>05662</t>
  </si>
  <si>
    <t>05664</t>
  </si>
  <si>
    <t>05665</t>
  </si>
  <si>
    <t>05667</t>
  </si>
  <si>
    <t>(A5269)</t>
  </si>
  <si>
    <t xml:space="preserve"> Кабель HDMI - HDMI, 19M/19M, ver 1.4, 1.5м, в оплётке</t>
  </si>
  <si>
    <t xml:space="preserve"> Кабель HDMI - HDMI, 19M/19M, ver 1.4, 10м, в оплётке</t>
  </si>
  <si>
    <t xml:space="preserve"> 5V, 2000mA, (разъём 3.5x1.35), LP23 </t>
  </si>
  <si>
    <t>(A114)</t>
  </si>
  <si>
    <t xml:space="preserve"> 9V, 2000mA, (разъём 5.5x2.5), LP20 (дешёвый!)</t>
  </si>
  <si>
    <t>(A5325)</t>
  </si>
  <si>
    <t>05669</t>
  </si>
  <si>
    <t>(C3335)</t>
  </si>
  <si>
    <t xml:space="preserve"> OARMIO M137A, 20000mAh, чёрный</t>
  </si>
  <si>
    <t xml:space="preserve"> NOKIA N95 (BL-5F)</t>
  </si>
  <si>
    <t>05670</t>
  </si>
  <si>
    <t>N36</t>
  </si>
  <si>
    <t>05671</t>
  </si>
  <si>
    <t xml:space="preserve"> Патч-корд RJ45 (8P8C "шт" - 8P8C "шт"), UTP 4 пары, 15м (дешевый)</t>
  </si>
  <si>
    <t xml:space="preserve"> Патч-корд RJ45 (8P8C "шт" - 8P8C "шт"), UTP 4 пары, 20м (дешевый)</t>
  </si>
  <si>
    <t xml:space="preserve"> Патч-корд RJ45 (8P8C "шт" - 8P8C "шт"), UTP 4 пары, 30м (дешевый)</t>
  </si>
  <si>
    <t xml:space="preserve"> Патч-корд RJ45 (8P8C "шт" - 8P8C "шт"), UTP 4 пары, 5м (дешевый)</t>
  </si>
  <si>
    <t xml:space="preserve"> Патч-корд RJ45 (8P8C "шт" - 8P8C "шт"), UTP 4 пары, 1.5м (дешевый)</t>
  </si>
  <si>
    <t>N37</t>
  </si>
  <si>
    <t xml:space="preserve"> LIVE-POWER ANT08, 3дБ, комнатная с усилителем</t>
  </si>
  <si>
    <t>(A5459)</t>
  </si>
  <si>
    <t xml:space="preserve"> LIITOKALA Lii-M4 (заряжает акб размера 18650, 14500, AA, AAA)</t>
  </si>
  <si>
    <t>05672</t>
  </si>
  <si>
    <t>05673</t>
  </si>
  <si>
    <t xml:space="preserve"> 2TB NETAC K331, 2.5", USB 3.0, чёрный</t>
  </si>
  <si>
    <t>05674</t>
  </si>
  <si>
    <t>05678</t>
  </si>
  <si>
    <r>
      <t xml:space="preserve"> MicroSD 128Gb, KINGSTON Canvas Select Hight Endurance
 UHS-I A1 V30 U1 (95 Mb/s). </t>
    </r>
    <r>
      <rPr>
        <sz val="10"/>
        <color rgb="FFFF0000"/>
        <rFont val="Arial Cyr"/>
        <charset val="204"/>
      </rPr>
      <t>Для устройств с интенсивной записью:
 видеорегистраторы, камеры видеонаблюдения и т. д.</t>
    </r>
  </si>
  <si>
    <t>05679</t>
  </si>
  <si>
    <r>
      <t xml:space="preserve"> MicroSD 32Gb, KINGSTON Canvas Select Hight Endurance
 UHS-I A1 V30 U1 (95 Mb/s). </t>
    </r>
    <r>
      <rPr>
        <sz val="10"/>
        <color rgb="FFFF0000"/>
        <rFont val="Arial Cyr"/>
        <charset val="204"/>
      </rPr>
      <t>Для устройств с интенсивной записью:
 видеорегистраторы, камеры видеонаблюдения и т. д.</t>
    </r>
  </si>
  <si>
    <t>05680</t>
  </si>
  <si>
    <r>
      <t xml:space="preserve"> USB 64GB KINGSTON DataTravele Exodia M, чёрно-синий
 </t>
    </r>
    <r>
      <rPr>
        <sz val="10"/>
        <color rgb="FFFF0000"/>
        <rFont val="Arial Cyr"/>
        <charset val="204"/>
      </rPr>
      <t>Подвижный колпачок. Легендарная надёжность!</t>
    </r>
  </si>
  <si>
    <t>05682</t>
  </si>
  <si>
    <r>
      <t xml:space="preserve"> USB 64GB KINGSTON DataTravele Kyson, металл
 (скорость 200/60Mb/s)
 </t>
    </r>
    <r>
      <rPr>
        <sz val="10"/>
        <color rgb="FFFF0000"/>
        <rFont val="Arial Cyr"/>
        <charset val="204"/>
      </rPr>
      <t>В стильном металлическом корпусе, без колпачка.</t>
    </r>
  </si>
  <si>
    <t>05683</t>
  </si>
  <si>
    <t>01125</t>
  </si>
  <si>
    <t xml:space="preserve"> OEM, 3-12V, 5000mA, плавный регулятор напряжения, дисплей</t>
  </si>
  <si>
    <t>01126</t>
  </si>
  <si>
    <t xml:space="preserve"> OEM, 3-24V, 3000mA, плавный регулятор напряжения, дисплей</t>
  </si>
  <si>
    <t>(A1905)</t>
  </si>
  <si>
    <t xml:space="preserve"> Переходник 5.5x2.1мм (гн) - 5.5x3.0мм (шт)</t>
  </si>
  <si>
    <t>A052</t>
  </si>
  <si>
    <t>05690</t>
  </si>
  <si>
    <t xml:space="preserve"> Переходник 5.5x2.1мм (гн) - 5.0x2.5 (шт)</t>
  </si>
  <si>
    <r>
      <t xml:space="preserve"> USB 128GB KINGSTON DataTravele Kyson, металл
 (скорость 200/60Mb/s)
 </t>
    </r>
    <r>
      <rPr>
        <sz val="10"/>
        <color rgb="FFFF0000"/>
        <rFont val="Arial Cyr"/>
        <charset val="204"/>
      </rPr>
      <t>В стильном металлическом корпусе, без колпачка.</t>
    </r>
  </si>
  <si>
    <t>05692</t>
  </si>
  <si>
    <t>05694</t>
  </si>
  <si>
    <r>
      <t xml:space="preserve"> USB 128GB KINGSTON DataTravele Exodia M, чёрно-красный
 </t>
    </r>
    <r>
      <rPr>
        <sz val="10"/>
        <color rgb="FFFF0000"/>
        <rFont val="Arial Cyr"/>
        <charset val="204"/>
      </rPr>
      <t>Подвижный колпачок. Легендарная надёжность!</t>
    </r>
  </si>
  <si>
    <t>05695</t>
  </si>
  <si>
    <r>
      <t xml:space="preserve"> USB 128GB KINGSTON DataTravele SE9, золото
 (скорость 220/100Mb/s)
 </t>
    </r>
    <r>
      <rPr>
        <sz val="10"/>
        <color rgb="FFFF0000"/>
        <rFont val="Arial Cyr"/>
        <charset val="204"/>
      </rPr>
      <t>Премиальное решение для хранения данных.</t>
    </r>
  </si>
  <si>
    <t>USB-флэш 3.2 Gen 2</t>
  </si>
  <si>
    <t xml:space="preserve"> Compact Flash 32GB, TRANSCEND (133x)</t>
  </si>
  <si>
    <t>05702</t>
  </si>
  <si>
    <t>05706</t>
  </si>
  <si>
    <t>(S247)</t>
  </si>
  <si>
    <t xml:space="preserve"> 12V, 2000mA, (разъём 5.5x2.5), HKY67, с индикатором</t>
  </si>
  <si>
    <t>05707</t>
  </si>
  <si>
    <t>(S241)</t>
  </si>
  <si>
    <t xml:space="preserve"> 12V, 2000mA, (разъём 5.5x2.5), SP30 (дешёвый!)</t>
  </si>
  <si>
    <r>
      <t xml:space="preserve"> 12V, 2000mA, (разъём 5.5x2.5), SP30 (дешёвый!) </t>
    </r>
    <r>
      <rPr>
        <b/>
        <sz val="10"/>
        <color rgb="FFFF0000"/>
        <rFont val="Arial Cyr"/>
        <charset val="204"/>
      </rPr>
      <t>(цена от 10 штук!)</t>
    </r>
  </si>
  <si>
    <t xml:space="preserve"> 12V, 6000mA, (разъём 5.5x2.5), LP41</t>
  </si>
  <si>
    <t>(A077)</t>
  </si>
  <si>
    <t>05708</t>
  </si>
  <si>
    <t>05709</t>
  </si>
  <si>
    <t>(A078)</t>
  </si>
  <si>
    <t xml:space="preserve"> 12V, 8000mA, (разъём 5.5x2.5), LP42</t>
  </si>
  <si>
    <t>05710</t>
  </si>
  <si>
    <r>
      <t xml:space="preserve"> 6V, 2000mA, (разъём 5.5x2.5, </t>
    </r>
    <r>
      <rPr>
        <sz val="10"/>
        <color rgb="FFFF0000"/>
        <rFont val="Arial Cyr"/>
        <charset val="204"/>
      </rPr>
      <t>плюс внешний!!!</t>
    </r>
    <r>
      <rPr>
        <sz val="10"/>
        <color rgb="FF002060"/>
        <rFont val="Arial Cyr"/>
        <charset val="204"/>
      </rPr>
      <t xml:space="preserve">), LP168 </t>
    </r>
  </si>
  <si>
    <t>(A4918)</t>
  </si>
  <si>
    <t>05713</t>
  </si>
  <si>
    <t xml:space="preserve"> A27/MN27 OPTICELL Specialty (DURACELL), 12V</t>
  </si>
  <si>
    <t>05715</t>
  </si>
  <si>
    <t xml:space="preserve"> USB 8GB NETAC UM81 Ultra, чёрный металл (маленькая)</t>
  </si>
  <si>
    <t xml:space="preserve"> MicroSD 32Gb, NETAC P500 Standard UHS-I (с адаптером),
 Class 10, (скорость 90Mb/s)</t>
  </si>
  <si>
    <t>05716</t>
  </si>
  <si>
    <t>05717</t>
  </si>
  <si>
    <r>
      <t xml:space="preserve"> HGJI-1608, регулируемое зарядное устройство
 с адаптером питания 3-60V, 150W, с дисплеем
 </t>
    </r>
    <r>
      <rPr>
        <b/>
        <sz val="10"/>
        <color rgb="FFFF0000"/>
        <rFont val="Arial Cyr"/>
        <charset val="204"/>
      </rPr>
      <t>ЗАРЯЖАЕТ ВСЁ!!!</t>
    </r>
  </si>
  <si>
    <t xml:space="preserve"> LIITOKALA Lii-500,  позволяет независимо друг от друга заряжать,
 разряжать, тестировать и определять внутреннее сопротивление
 от одного до четырех Ni-Cd, Ni-MH и Li-Ion аккумуляторов</t>
  </si>
  <si>
    <t>05721</t>
  </si>
  <si>
    <t>05723</t>
  </si>
  <si>
    <t>05725</t>
  </si>
  <si>
    <r>
      <t xml:space="preserve"> </t>
    </r>
    <r>
      <rPr>
        <b/>
        <sz val="10"/>
        <color indexed="8"/>
        <rFont val="Arial Cyr"/>
        <charset val="204"/>
      </rPr>
      <t>HTC Desire 200,</t>
    </r>
    <r>
      <rPr>
        <sz val="10"/>
        <color indexed="8"/>
        <rFont val="Arial Cyr"/>
        <charset val="204"/>
      </rPr>
      <t xml:space="preserve"> чёрный (Rada) (арт. 150)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</si>
  <si>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HTC Desire 200,</t>
    </r>
    <r>
      <rPr>
        <sz val="10"/>
        <color indexed="8"/>
        <rFont val="Arial Cyr"/>
        <charset val="204"/>
      </rPr>
      <t xml:space="preserve"> белый (Armor) (арт. 151)
 </t>
    </r>
    <r>
      <rPr>
        <sz val="10"/>
        <color rgb="FFFF0000"/>
        <rFont val="Arial Cyr"/>
        <charset val="204"/>
      </rPr>
      <t>(на складе, предзаказ за 1 день)</t>
    </r>
  </si>
  <si>
    <r>
      <t xml:space="preserve"> </t>
    </r>
    <r>
      <rPr>
        <b/>
        <sz val="10"/>
        <color indexed="8"/>
        <rFont val="Arial Cyr"/>
        <charset val="204"/>
      </rPr>
      <t>HTC Desire 200,</t>
    </r>
    <r>
      <rPr>
        <sz val="10"/>
        <color indexed="8"/>
        <rFont val="Arial Cyr"/>
        <charset val="204"/>
      </rPr>
      <t xml:space="preserve"> красный (Armor) (арт. 152)
 </t>
    </r>
    <r>
      <rPr>
        <sz val="10"/>
        <color rgb="FFFF0000"/>
        <rFont val="Arial Cyr"/>
        <charset val="204"/>
      </rPr>
      <t>(на складе, предзаказ за 1 день)</t>
    </r>
  </si>
  <si>
    <r>
      <rPr>
        <b/>
        <sz val="10"/>
        <rFont val="Arial Cyr"/>
        <charset val="204"/>
      </rPr>
      <t xml:space="preserve"> HTC Desire 200</t>
    </r>
    <r>
      <rPr>
        <sz val="10"/>
        <rFont val="Arial Cyr"/>
        <charset val="204"/>
      </rPr>
      <t xml:space="preserve">, чёрный (Jekod) (арт. 202)
 </t>
    </r>
    <r>
      <rPr>
        <sz val="10"/>
        <color rgb="FFFF0000"/>
        <rFont val="Arial Cyr"/>
        <charset val="204"/>
      </rPr>
      <t>(на складе, предзаказ за 1 день)</t>
    </r>
  </si>
  <si>
    <r>
      <rPr>
        <b/>
        <sz val="10"/>
        <rFont val="Arial Cyr"/>
        <charset val="204"/>
      </rPr>
      <t xml:space="preserve"> HTC Desire 200</t>
    </r>
    <r>
      <rPr>
        <sz val="10"/>
        <rFont val="Arial Cyr"/>
        <charset val="204"/>
      </rPr>
      <t xml:space="preserve">, белый (Jekod) (арт. 203)
 </t>
    </r>
    <r>
      <rPr>
        <sz val="10"/>
        <color rgb="FFFF0000"/>
        <rFont val="Arial Cyr"/>
        <charset val="204"/>
      </rPr>
      <t>(на складе, предзаказ за 1 день)</t>
    </r>
  </si>
  <si>
    <r>
      <rPr>
        <b/>
        <sz val="10"/>
        <rFont val="Arial Cyr"/>
        <charset val="204"/>
      </rPr>
      <t xml:space="preserve"> HTC Desire 200</t>
    </r>
    <r>
      <rPr>
        <sz val="10"/>
        <rFont val="Arial Cyr"/>
        <charset val="204"/>
      </rPr>
      <t xml:space="preserve">, красный (Jekod) (арт. 204)
 </t>
    </r>
    <r>
      <rPr>
        <sz val="10"/>
        <color rgb="FFFF0000"/>
        <rFont val="Arial Cyr"/>
        <charset val="204"/>
      </rPr>
      <t>(на складе, предзаказ за 1 день)</t>
    </r>
  </si>
  <si>
    <t xml:space="preserve"> 6LR61 KODAK MAX, 9V (щелочная крона)</t>
  </si>
  <si>
    <t>05728</t>
  </si>
  <si>
    <t>05729</t>
  </si>
  <si>
    <t xml:space="preserve"> CR123A KODAK MAX, в блистере</t>
  </si>
  <si>
    <t>05730</t>
  </si>
  <si>
    <t xml:space="preserve"> R301 RENATA (SR43SW) Silver Oxide, 1.55V, в блистере</t>
  </si>
  <si>
    <t>05732</t>
  </si>
  <si>
    <t>05733</t>
  </si>
  <si>
    <t xml:space="preserve"> Клей PROCONNECT, супер-клей, 3гр., в ленте по 12 шт.</t>
  </si>
  <si>
    <t>05736</t>
  </si>
  <si>
    <t>05737</t>
  </si>
  <si>
    <r>
      <t xml:space="preserve"> LR03 (AAA) KODAK Max (россыпь, в коробке по 500 шт)
 </t>
    </r>
    <r>
      <rPr>
        <sz val="10"/>
        <color rgb="FFFF0000"/>
        <rFont val="Arial Cyr"/>
        <charset val="204"/>
      </rPr>
      <t>Отгружается любое количество!</t>
    </r>
  </si>
  <si>
    <r>
      <t xml:space="preserve"> LR03 (AAA) KODAK Max (в коробке по 500 шт)
 </t>
    </r>
    <r>
      <rPr>
        <sz val="10"/>
        <color rgb="FFFF0000"/>
        <rFont val="Arial Cyr"/>
        <charset val="204"/>
      </rPr>
      <t>Отгружается кратно коробкам!</t>
    </r>
    <r>
      <rPr>
        <sz val="10"/>
        <rFont val="Arial Cyr"/>
        <charset val="204"/>
      </rPr>
      <t xml:space="preserve">
 </t>
    </r>
    <r>
      <rPr>
        <sz val="10"/>
        <color rgb="FFFF0000"/>
        <rFont val="Arial Cyr"/>
        <charset val="204"/>
      </rPr>
      <t>ВЫГОДНО! РАЦИОНАЛЬНО!</t>
    </r>
  </si>
  <si>
    <t>05738</t>
  </si>
  <si>
    <r>
      <t xml:space="preserve"> LR6 (AA) TESLA Batteries BLACK+ (в блистере по 2 шт)
 </t>
    </r>
    <r>
      <rPr>
        <sz val="10"/>
        <color rgb="FFFF0000"/>
        <rFont val="Arial Cyr"/>
        <charset val="204"/>
      </rPr>
      <t>Батарейки будущего!</t>
    </r>
  </si>
  <si>
    <t>05739</t>
  </si>
  <si>
    <r>
      <t xml:space="preserve"> LR03 (AAA) TESLA Batteries BLACK+ (в блистере по 2 шт)
 </t>
    </r>
    <r>
      <rPr>
        <sz val="10"/>
        <color rgb="FFFF0000"/>
        <rFont val="Arial Cyr"/>
        <charset val="204"/>
      </rPr>
      <t>Батарейки будущего!</t>
    </r>
  </si>
  <si>
    <t>05740</t>
  </si>
  <si>
    <t>05746</t>
  </si>
  <si>
    <t>Батарейка CR2325</t>
  </si>
  <si>
    <t xml:space="preserve"> CR2325 RENATA, в блистере</t>
  </si>
  <si>
    <t>05752</t>
  </si>
  <si>
    <t xml:space="preserve"> R309 RENATA (SR754SW) Silver Oxide, 1.55V, в блистере</t>
  </si>
  <si>
    <t>05754</t>
  </si>
  <si>
    <t xml:space="preserve"> R317 RENATA (SR516SW) Silver Oxide, 1.55V, в блистере</t>
  </si>
  <si>
    <t>05760</t>
  </si>
  <si>
    <t xml:space="preserve"> R344 RENATA (SR1136S) Silver Oxide, 1.55V, в блистере</t>
  </si>
  <si>
    <t>05761</t>
  </si>
  <si>
    <t xml:space="preserve"> R362 RENATA (SR721SW) Silver Oxide, 1.55V, в блистере</t>
  </si>
  <si>
    <t>05762</t>
  </si>
  <si>
    <t xml:space="preserve"> R380 RENATA (SR936W) Silver Oxide, 1.55V, в блистере</t>
  </si>
  <si>
    <t>05764</t>
  </si>
  <si>
    <t>05765</t>
  </si>
  <si>
    <t xml:space="preserve"> R397 RENATA (SR726SW) Silver Oxide, 1.55V, в блистере</t>
  </si>
  <si>
    <t xml:space="preserve"> R393 RENATA (SR754W, G5) Silver Oxide, 1.55V, в блистере</t>
  </si>
  <si>
    <t>/04Fb/08/612/</t>
  </si>
  <si>
    <t>05768</t>
  </si>
  <si>
    <t>(A1079)</t>
  </si>
  <si>
    <t xml:space="preserve"> 5V, 2000mA, (разъём 5.5x2.1), LP70</t>
  </si>
  <si>
    <t>(A1340)</t>
  </si>
  <si>
    <t xml:space="preserve"> 8V, 1000mA, (разъём 5.5x2.5), LP105</t>
  </si>
  <si>
    <t>(A4390)</t>
  </si>
  <si>
    <t>(A5333)</t>
  </si>
  <si>
    <r>
      <t xml:space="preserve"> 6V, 1500mA, (разъём 4.0x1.7, LP197 </t>
    </r>
    <r>
      <rPr>
        <sz val="10"/>
        <color rgb="FFFF0000"/>
        <rFont val="Arial Cyr"/>
        <charset val="204"/>
      </rPr>
      <t>(плюс внешний!!!)</t>
    </r>
  </si>
  <si>
    <t>05769</t>
  </si>
  <si>
    <t>(B5150)</t>
  </si>
  <si>
    <r>
      <t xml:space="preserve"> </t>
    </r>
    <r>
      <rPr>
        <b/>
        <sz val="10"/>
        <rFont val="Arial Cyr"/>
        <charset val="204"/>
      </rPr>
      <t xml:space="preserve">CARLIVE CR38, </t>
    </r>
    <r>
      <rPr>
        <sz val="10"/>
        <rFont val="Arial Cyr"/>
        <charset val="204"/>
      </rPr>
      <t>54W, 1xUSB, QC3.0 + PD 36W 5V/3A, чёрное
 (без упаковки)</t>
    </r>
  </si>
  <si>
    <t>05772</t>
  </si>
  <si>
    <t xml:space="preserve"> КОСМОС Li-ion (HR14/C), 1.5V, 5000mAh
 (в упаковке 2 аккумулятора + кабель)</t>
  </si>
  <si>
    <r>
      <t xml:space="preserve"> HOCO W35, Bluetooth 5.3, AUX, чёрные
 </t>
    </r>
    <r>
      <rPr>
        <b/>
        <sz val="10"/>
        <color rgb="FFFF0000"/>
        <rFont val="Arial Cyr"/>
        <charset val="204"/>
      </rPr>
      <t>В стиле Apple AirPods Max!</t>
    </r>
  </si>
  <si>
    <t>05777</t>
  </si>
  <si>
    <t>(S605)</t>
  </si>
  <si>
    <t>05778</t>
  </si>
  <si>
    <t>(S302)</t>
  </si>
  <si>
    <r>
      <t xml:space="preserve"> </t>
    </r>
    <r>
      <rPr>
        <b/>
        <sz val="10"/>
        <rFont val="Arial Cyr"/>
        <charset val="204"/>
      </rPr>
      <t>CARLIVE CR34</t>
    </r>
    <r>
      <rPr>
        <sz val="10"/>
        <rFont val="Arial Cyr"/>
        <charset val="204"/>
      </rPr>
      <t>, QC3.0 + PD 30W, чёрное (без упаковки)</t>
    </r>
  </si>
  <si>
    <r>
      <t xml:space="preserve"> </t>
    </r>
    <r>
      <rPr>
        <b/>
        <sz val="10"/>
        <rFont val="Arial Cyr"/>
        <charset val="204"/>
      </rPr>
      <t xml:space="preserve">CARLIVE CR24, </t>
    </r>
    <r>
      <rPr>
        <sz val="10"/>
        <rFont val="Arial Cyr"/>
        <charset val="204"/>
      </rPr>
      <t>38W, QC3.0 + PD 20W, чёрное (без упаковки)</t>
    </r>
  </si>
  <si>
    <t>Антенна для 
сотовой связи</t>
  </si>
  <si>
    <t>05781</t>
  </si>
  <si>
    <t>Переходник SMA - F</t>
  </si>
  <si>
    <t xml:space="preserve"> Переходник SMA (male) - F (female). Предназначен для подключения
 коаксиального кабеля к роутеру или другому оборудованию.</t>
  </si>
  <si>
    <t xml:space="preserve"> 9V, 500mA, (разъём 5.5x2.5), LP07</t>
  </si>
  <si>
    <t>(A100)</t>
  </si>
  <si>
    <t xml:space="preserve"> 12V, 2000mA, (разъём 5.5x2.5), LP196, кабель 1.2м, белый</t>
  </si>
  <si>
    <t xml:space="preserve"> 6V, 500mA, (разъём 5.5x2.5), LP64 </t>
  </si>
  <si>
    <t>(A965)</t>
  </si>
  <si>
    <r>
      <t xml:space="preserve"> 5.2V, 2500mA, (разъём 5.5x2.5), LP122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</si>
  <si>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t>(A3698)</t>
  </si>
  <si>
    <r>
      <t xml:space="preserve"> 9V, 600mA, (разъём 5.5x2.5, </t>
    </r>
    <r>
      <rPr>
        <sz val="10"/>
        <color rgb="FFFF0000"/>
        <rFont val="Arial Cyr"/>
        <charset val="204"/>
      </rPr>
      <t>плюс внешний!!!</t>
    </r>
    <r>
      <rPr>
        <sz val="10"/>
        <color rgb="FF002060"/>
        <rFont val="Arial Cyr"/>
        <charset val="204"/>
      </rPr>
      <t xml:space="preserve">), LP133 </t>
    </r>
  </si>
  <si>
    <t>(A4403)</t>
  </si>
  <si>
    <t>05786</t>
  </si>
  <si>
    <t xml:space="preserve"> 12V, 3000mA, (разъём 5.5x2.5), LP224</t>
  </si>
  <si>
    <t xml:space="preserve">(A2110) </t>
  </si>
  <si>
    <t xml:space="preserve">(A4046)
</t>
  </si>
  <si>
    <t xml:space="preserve"> 12V, 2000mA, (разъём 5.5x2.5), LP90 , кабель 1.8м,
 с переключателем</t>
  </si>
  <si>
    <t>05789</t>
  </si>
  <si>
    <t>(A5306)</t>
  </si>
  <si>
    <t xml:space="preserve"> 12V, 2000mA, (разъём 5.5x2.5), LP177, кабель 1.3м</t>
  </si>
  <si>
    <t>05790</t>
  </si>
  <si>
    <t>(A5302)</t>
  </si>
  <si>
    <t xml:space="preserve"> 6V, 2000mA, (разъём 5.5x2.5), LP173, кабель 1.3м</t>
  </si>
  <si>
    <r>
      <t xml:space="preserve"> Кабель HDMI - HDMI, 19M/19M, ver 2.0, 5м, резиновый
 </t>
    </r>
    <r>
      <rPr>
        <sz val="10"/>
        <color rgb="FFFF0000"/>
        <rFont val="Arial Cyr"/>
        <charset val="204"/>
      </rPr>
      <t>(поддерживает разрешение 4K)</t>
    </r>
  </si>
  <si>
    <t>05791</t>
  </si>
  <si>
    <t>(A5279)</t>
  </si>
  <si>
    <t>05792</t>
  </si>
  <si>
    <r>
      <t xml:space="preserve"> LR6 (AA) KODAK Max (россыпь, в коробке по 500 шт)
 </t>
    </r>
    <r>
      <rPr>
        <sz val="10"/>
        <color rgb="FFFF0000"/>
        <rFont val="Arial Cyr"/>
        <charset val="204"/>
      </rPr>
      <t>Отгружается любое количество!</t>
    </r>
    <r>
      <rPr>
        <sz val="10"/>
        <rFont val="Arial Cyr"/>
        <charset val="204"/>
      </rPr>
      <t xml:space="preserve"> </t>
    </r>
  </si>
  <si>
    <r>
      <t xml:space="preserve"> LR6 (AA) KODAK Max (в коробке по 500 шт)
 </t>
    </r>
    <r>
      <rPr>
        <sz val="10"/>
        <color rgb="FFFF0000"/>
        <rFont val="Arial Cyr"/>
        <charset val="204"/>
      </rPr>
      <t xml:space="preserve">Отгружается кратно коробкам! </t>
    </r>
    <r>
      <rPr>
        <sz val="10"/>
        <rFont val="Arial Cyr"/>
        <charset val="204"/>
      </rPr>
      <t xml:space="preserve">
 </t>
    </r>
    <r>
      <rPr>
        <sz val="10"/>
        <color rgb="FFFF0000"/>
        <rFont val="Arial Cyr"/>
        <charset val="204"/>
      </rPr>
      <t>ВЫГОДНО! РАЦИОНАЛЬНО!</t>
    </r>
  </si>
  <si>
    <t xml:space="preserve"> LR6 (AA) KODAK colour box XTRALIFE (в коробке по 60 шт)</t>
  </si>
  <si>
    <t xml:space="preserve"> LR6 (AA) ТРОФИ (в коробке по 60 шт).</t>
  </si>
  <si>
    <t>RAR</t>
  </si>
  <si>
    <t>05799</t>
  </si>
  <si>
    <t xml:space="preserve"> USB 64GB SMARTBUY Art, розовый</t>
  </si>
  <si>
    <t>05806</t>
  </si>
  <si>
    <t xml:space="preserve"> 2RCA - 2RCA (набор), 5м, акустический кабель для сабвуфера,
 MD-8GA</t>
  </si>
  <si>
    <t>Набор чернил CACTUS</t>
  </si>
  <si>
    <t>05812</t>
  </si>
  <si>
    <t>Антенна наружная/
комнатная</t>
  </si>
  <si>
    <t>05813</t>
  </si>
  <si>
    <t xml:space="preserve"> SKYTECH DVB-T708, 28дБ, наружная активная
 (можно использовать и как комнатную), с блоком питания</t>
  </si>
  <si>
    <t xml:space="preserve"> SKYTECH DVB-T708 LITE, 28дБ, наружная активная
 (можно использовать и как комнатную), питание от ресивера</t>
  </si>
  <si>
    <t xml:space="preserve"> ZTE MF79U, 4G LTE, с раздачей WiFi (возможность создания
 беспроводной точки доступа Wi-Fi на частоте 2.4ГГц)</t>
  </si>
  <si>
    <t>(A1985)</t>
  </si>
  <si>
    <t>(A3790)</t>
  </si>
  <si>
    <t>05815</t>
  </si>
  <si>
    <t>(S316)</t>
  </si>
  <si>
    <t xml:space="preserve"> CARLIVE LD3080, Bluetooth/ 1DIN/ LCD / 1USB/ TF/ FM/ ISO/ 4RCA/
 7Color/ 4x45Вт/ зелёная подсветка</t>
  </si>
  <si>
    <t xml:space="preserve"> Блок питания для активной антенны с F-разъёмом, 12V/0.1A, LP-79</t>
  </si>
  <si>
    <t>05827</t>
  </si>
  <si>
    <t>SQ1080-0104</t>
  </si>
  <si>
    <t>Телевизионная техника и аксессуары</t>
  </si>
  <si>
    <t>Домофоны и аксессуары</t>
  </si>
  <si>
    <t>46-0253</t>
  </si>
  <si>
    <r>
      <t xml:space="preserve"> Дубликатор электронных ключей</t>
    </r>
    <r>
      <rPr>
        <sz val="9"/>
        <rFont val="Arial Cyr"/>
        <charset val="204"/>
      </rPr>
      <t>, 125KHz, формат EM Marin</t>
    </r>
    <r>
      <rPr>
        <sz val="10"/>
        <rFont val="Arial Cyr"/>
        <charset val="204"/>
      </rPr>
      <t>, REXANT</t>
    </r>
  </si>
  <si>
    <t xml:space="preserve">   Пульты для шлагбаумов и ворот   (для раскрытия списка нажмите на "+" слева)</t>
  </si>
  <si>
    <t>05836</t>
  </si>
  <si>
    <t>05837</t>
  </si>
  <si>
    <t>05838</t>
  </si>
  <si>
    <t>05839</t>
  </si>
  <si>
    <t>05840</t>
  </si>
  <si>
    <t>05841</t>
  </si>
  <si>
    <t>05842</t>
  </si>
  <si>
    <t>05843</t>
  </si>
  <si>
    <t>05844</t>
  </si>
  <si>
    <t>05845</t>
  </si>
  <si>
    <r>
      <t xml:space="preserve">   </t>
    </r>
    <r>
      <rPr>
        <b/>
        <sz val="10"/>
        <rFont val="Arial Cyr"/>
        <charset val="204"/>
      </rPr>
      <t>Сопутствующие товары для пультов</t>
    </r>
    <r>
      <rPr>
        <sz val="10"/>
        <rFont val="Arial Cyr"/>
        <charset val="204"/>
      </rPr>
      <t xml:space="preserve">  (для раскрытия списка нажмите на "+" слева)</t>
    </r>
  </si>
  <si>
    <t>05846</t>
  </si>
  <si>
    <t>05849</t>
  </si>
  <si>
    <t>05850</t>
  </si>
  <si>
    <t>05851</t>
  </si>
  <si>
    <t xml:space="preserve"> 12V, 2500mA, (разъём 5.5x2.5), LP11</t>
  </si>
  <si>
    <t>Домофоны</t>
  </si>
  <si>
    <t>05860</t>
  </si>
  <si>
    <t>(A777)</t>
  </si>
  <si>
    <t xml:space="preserve"> MicroSD 64Gb, NETAC P500 Eco UHS-I (с адаптером), Class 10,
 (скорость 90Mb/s)</t>
  </si>
  <si>
    <t>05863</t>
  </si>
  <si>
    <t>05865</t>
  </si>
  <si>
    <t>CS-EPT6641-4</t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</si>
  <si>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CS-EPT6641-4, для L-серии (black/magenta/cyan/yellow),
 4x100ml</t>
    </r>
  </si>
  <si>
    <t>05867</t>
  </si>
  <si>
    <t>Чернила CACTUS</t>
  </si>
  <si>
    <t>CS-EPT6641-1000</t>
  </si>
  <si>
    <r>
      <t xml:space="preserve"> </t>
    </r>
    <r>
      <rPr>
        <b/>
        <sz val="10"/>
        <color indexed="19"/>
        <rFont val="Arial Cyr"/>
        <charset val="204"/>
      </rPr>
      <t>Epson</t>
    </r>
    <r>
      <rPr>
        <sz val="10"/>
        <rFont val="Arial Cyr"/>
        <charset val="204"/>
      </rPr>
      <t xml:space="preserve"> CS-EPT6641-1000, для L-серии (black), 1L</t>
    </r>
  </si>
  <si>
    <t>46-0221</t>
  </si>
  <si>
    <t>46-0255</t>
  </si>
  <si>
    <r>
      <t xml:space="preserve"> Электронный ключ-заготовка (брелок)</t>
    </r>
    <r>
      <rPr>
        <sz val="9"/>
        <rFont val="Arial Cyr"/>
        <charset val="204"/>
      </rPr>
      <t>, 125KHz, перезаписываемый 
 формат EM Marin, REXANT</t>
    </r>
  </si>
  <si>
    <t>05868</t>
  </si>
  <si>
    <r>
      <t xml:space="preserve"> Электронный ключ (брелок)</t>
    </r>
    <r>
      <rPr>
        <sz val="9"/>
        <rFont val="Arial Cyr"/>
        <charset val="204"/>
      </rPr>
      <t>, 125KHz, формат EM Marin, REXANT</t>
    </r>
    <r>
      <rPr>
        <sz val="10"/>
        <rFont val="Arial Cyr"/>
        <charset val="204"/>
      </rPr>
      <t xml:space="preserve">
 Для работы в системах контроля доступа, тип памяти: только чтение</t>
    </r>
  </si>
  <si>
    <t>05871</t>
  </si>
  <si>
    <t>ACU215A-1M</t>
  </si>
  <si>
    <r>
      <t xml:space="preserve"> Кабель USB 2.0 A - miniUSB 5P, iOpen, 1.0m
 </t>
    </r>
    <r>
      <rPr>
        <sz val="10"/>
        <color rgb="FFFF0000"/>
        <rFont val="Arial Cyr"/>
        <charset val="204"/>
      </rPr>
      <t>С поддержкой передачи данных!</t>
    </r>
  </si>
  <si>
    <r>
      <t xml:space="preserve"> Кабель USB 2.0 A - miniUSB 5P, Telecom, 1.8m
 </t>
    </r>
    <r>
      <rPr>
        <sz val="10"/>
        <color rgb="FFFF0000"/>
        <rFont val="Arial Cyr"/>
        <charset val="204"/>
      </rPr>
      <t>С поддержкой передачи данных!</t>
    </r>
  </si>
  <si>
    <t>TC6911BK-1.8M</t>
  </si>
  <si>
    <t>05873</t>
  </si>
  <si>
    <r>
      <t xml:space="preserve">   </t>
    </r>
    <r>
      <rPr>
        <b/>
        <sz val="10"/>
        <rFont val="Arial Cyr"/>
        <charset val="204"/>
      </rPr>
      <t>Универсальные программируемые пульты IRC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</si>
  <si>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Оригинальные пульты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</si>
  <si>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Обучаемые пульты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</si>
  <si>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Программируемые пульты CHANGER</t>
    </r>
    <r>
      <rPr>
        <sz val="10"/>
        <rFont val="Arial Cyr"/>
        <charset val="204"/>
      </rPr>
      <t xml:space="preserve">   (для раскрытия списка нажмите на "+" слева)</t>
    </r>
  </si>
  <si>
    <r>
      <t xml:space="preserve">   </t>
    </r>
    <r>
      <rPr>
        <b/>
        <sz val="10"/>
        <rFont val="Arial Cyr"/>
        <charset val="204"/>
      </rPr>
      <t>Пульты XIAOMI</t>
    </r>
    <r>
      <rPr>
        <sz val="10"/>
        <rFont val="Arial Cyr"/>
        <charset val="204"/>
      </rPr>
      <t xml:space="preserve">   (для раскрытия списка нажмите на "+" слева)</t>
    </r>
  </si>
  <si>
    <t xml:space="preserve"> Заготовка под любой пульт IRC F</t>
  </si>
  <si>
    <t>Программатор</t>
  </si>
  <si>
    <t xml:space="preserve"> Программатор CH341A (программатор + кабель для IRC F)</t>
  </si>
  <si>
    <t>05874</t>
  </si>
  <si>
    <t>05875</t>
  </si>
  <si>
    <t>05876</t>
  </si>
  <si>
    <t>05877</t>
  </si>
  <si>
    <t>05878</t>
  </si>
  <si>
    <t>05879</t>
  </si>
  <si>
    <t xml:space="preserve"> Li-Pol аккумулятор 3.7V, 60*17*30 (6.0x17x30mm), 250mAh, , DELTA</t>
  </si>
  <si>
    <t>B120-2</t>
  </si>
  <si>
    <t>05880</t>
  </si>
  <si>
    <t>05881</t>
  </si>
  <si>
    <t>B274-2</t>
  </si>
  <si>
    <t xml:space="preserve"> Li-Pol аккумулятор 3.7V, 60*20*35 (6.0x20x35mm), 350mAh, , DELTA</t>
  </si>
  <si>
    <t>B280-2</t>
  </si>
  <si>
    <t xml:space="preserve"> Li-Pol аккумулятор 3.7V, 60*34*50 (6.0x34x50mm), 1100mAh,
 DELTA</t>
  </si>
  <si>
    <t>05882</t>
  </si>
  <si>
    <t xml:space="preserve"> Кабель DVI-D - DVI-D, 2.0м, 2 фильтра</t>
  </si>
  <si>
    <t>05883</t>
  </si>
  <si>
    <t xml:space="preserve"> LG AKB76039909 (AN-MR22GA), (IVI, Алиса, Okko, Кинопоиск)</t>
  </si>
  <si>
    <t xml:space="preserve"> Changer RC USB3 (4в1)</t>
  </si>
  <si>
    <t>05884</t>
  </si>
  <si>
    <t>Кабель для
 прошивки пульта</t>
  </si>
  <si>
    <r>
      <t xml:space="preserve"> GRUNDIG IRC 06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</si>
  <si>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BFT MITTO 2 NEW BRCB02, 2 кнопки, 2-х канальный, черный,
 433 Mhz</t>
  </si>
  <si>
    <t xml:space="preserve"> CAME TOP 432 EV, 2 кнопки, 2-х канальный, черный, 433 Mhz</t>
  </si>
  <si>
    <t xml:space="preserve"> CAME TOP 432 NA, 2 кнопки, 2-х канальный, серый, 433 Mhz</t>
  </si>
  <si>
    <t xml:space="preserve"> DoorHan Transmitter 2 Pro, 2 кнопки, 2-х канальный,
 черный, 433 Mhz</t>
  </si>
  <si>
    <t xml:space="preserve"> DoorHan Transmitter 4 кнопки, 4-х канальный, серый, 433 Mhz</t>
  </si>
  <si>
    <t xml:space="preserve"> DUBLICATOR TX001 433 Mhz, металл корпус,
 совместимый с DoorHan</t>
  </si>
  <si>
    <t xml:space="preserve"> DUBLICATOR TXD001 433 Mhz, металл корпус,
 копирует фиксированный код</t>
  </si>
  <si>
    <t xml:space="preserve"> FAAC XT2 868 SLH LR 2 кнопки, 2-х канальный, белый,
 868 Mhz original</t>
  </si>
  <si>
    <t xml:space="preserve"> Nice FLO2R-S 2 кнопки, 2-х канальный, черный, 433 Mhz,
 original</t>
  </si>
  <si>
    <t xml:space="preserve"> Nice SMILO SM2R01 2 кнопки, 2-х канальный, черный,
 433 Mhz, original</t>
  </si>
  <si>
    <t xml:space="preserve"> K-1038E+L, универсальный для кондиционеров </t>
  </si>
  <si>
    <t xml:space="preserve"> K-6200, универсальный для кондиционеров </t>
  </si>
  <si>
    <t xml:space="preserve"> K-HS1512 (Hisense, Kelon, Huabao), универсальный
 для кондиционеров </t>
  </si>
  <si>
    <t xml:space="preserve"> K-SM1356 (Samsung), универсальный для кондиционеров </t>
  </si>
  <si>
    <t xml:space="preserve"> CRC1801 (iHandy), универсальный для кондиционеров </t>
  </si>
  <si>
    <r>
      <t xml:space="preserve"> HARPER IRC 365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</si>
  <si>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HARPER 42F660T LCD</t>
  </si>
  <si>
    <t xml:space="preserve"> HARPER AL46D LCD</t>
  </si>
  <si>
    <t xml:space="preserve"> HARPER SA-230-2</t>
  </si>
  <si>
    <t xml:space="preserve"> HARPER WS-1288 (55F470T)</t>
  </si>
  <si>
    <t xml:space="preserve"> HARPER NH400UD Smart TV LCD</t>
  </si>
  <si>
    <r>
      <t xml:space="preserve"> HAIER IRC 143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</si>
  <si>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HAIER RM-L1313, универсальный (корпус HTR-A18EN)</t>
  </si>
  <si>
    <t xml:space="preserve"> HAIER RM-L1535, универсальный (корпус HTR-A10)</t>
  </si>
  <si>
    <t xml:space="preserve"> HAIER HTR-A10 / RM-L1535</t>
  </si>
  <si>
    <t xml:space="preserve"> HAIER HTR-A18E / KIVI KT-1346A</t>
  </si>
  <si>
    <t xml:space="preserve"> HAIER HTR-A18EN / RM-L1313</t>
  </si>
  <si>
    <t xml:space="preserve"> HAIER HTR-A18H / HTR-A18HA</t>
  </si>
  <si>
    <t xml:space="preserve"> HAIER HTR-D18A / POLAR HTR-D18A</t>
  </si>
  <si>
    <r>
      <t xml:space="preserve"> HYUNDAI IRC 120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</si>
  <si>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HYUNDAI H-LCD2200 / ВИТЯЗЬ</t>
  </si>
  <si>
    <t xml:space="preserve"> HYUNDAI H-LCDVD2200 LCDTV+DVD / ВИТЯЗЬ</t>
  </si>
  <si>
    <t xml:space="preserve"> HYUNDAI H-LCDVD3200 / ГОРИЗОНТ</t>
  </si>
  <si>
    <t xml:space="preserve"> HYUNDAI H-LED32FS5004 / BQ SBDV-00001 / DIGMA / 
 SBERBOX, голосовое управление, оригинал</t>
  </si>
  <si>
    <t xml:space="preserve"> HYUNDAI H-LED32FS5004 / BQ SBDV-00001 / DIGMA / 
 SBERBOX, голосовое управление, оригинал, белый</t>
  </si>
  <si>
    <t xml:space="preserve"> HYUNDAI JKT-107 / HARPER, оригинал</t>
  </si>
  <si>
    <t xml:space="preserve"> HYUNDAI YC-53-5 / ГОРИЗОНТ</t>
  </si>
  <si>
    <r>
      <t xml:space="preserve"> FUNAI IRC 04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</si>
  <si>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BBK IRC 78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</si>
  <si>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BBK RM-D1177, универсальный (корпус LEM100),
 подходит к ЛЮБЫМ BBK TV/DVD/AUX</t>
  </si>
  <si>
    <t xml:space="preserve"> BBK EN025-05R </t>
  </si>
  <si>
    <t xml:space="preserve"> BBK EN-21662B / ROLSEN EN-21662R  для LCD TV </t>
  </si>
  <si>
    <t xml:space="preserve"> BBK FSA-1806 (RC-117R) для акустических систем </t>
  </si>
  <si>
    <t xml:space="preserve"> BBK LED100  для LCD LED TV </t>
  </si>
  <si>
    <t xml:space="preserve"> BBK LEM100 / LEM101 / RM-D1177 для LCD TV</t>
  </si>
  <si>
    <t xml:space="preserve"> BBK LEM2019, чёрный </t>
  </si>
  <si>
    <t xml:space="preserve"> BBK LEM2019, белый </t>
  </si>
  <si>
    <t xml:space="preserve"> BBK LEX500 </t>
  </si>
  <si>
    <t xml:space="preserve"> BBK LEX510 </t>
  </si>
  <si>
    <t xml:space="preserve"> BBK LT115 для LCD TV + DVD </t>
  </si>
  <si>
    <t xml:space="preserve"> BBK LT117</t>
  </si>
  <si>
    <t xml:space="preserve"> BBK LT121</t>
  </si>
  <si>
    <t xml:space="preserve"> BBK LT1504S / LT1904S / LT2004S / LT2209S</t>
  </si>
  <si>
    <t xml:space="preserve"> BBK LT1703S </t>
  </si>
  <si>
    <t xml:space="preserve"> BBK LT21610 / EN21610, для LCD TV </t>
  </si>
  <si>
    <t xml:space="preserve"> BBK RC-SMP712,  для DVB-T/T2 тюнера</t>
  </si>
  <si>
    <t xml:space="preserve"> BBK RC019-01R / RM-D663, для DVD </t>
  </si>
  <si>
    <t xml:space="preserve"> BBK RC019-02R, для DVD </t>
  </si>
  <si>
    <t xml:space="preserve"> BBK RC026-01R / RM-D663 DVD плеер+караоке</t>
  </si>
  <si>
    <t xml:space="preserve"> BBK RC026-05R DVD плеер+USB+караоке </t>
  </si>
  <si>
    <t xml:space="preserve"> BBK RC118 для DVD плеера </t>
  </si>
  <si>
    <t xml:space="preserve"> BBK RC138 для DVD плеера </t>
  </si>
  <si>
    <t xml:space="preserve"> BBK RC2252 / RC1968 </t>
  </si>
  <si>
    <t xml:space="preserve"> BBK RC60021 / LT3204 </t>
  </si>
  <si>
    <r>
      <t xml:space="preserve"> TOSHIBA IRC 25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</si>
  <si>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TOSHIBA RM-162B, универсальный (корпус CT-90119)</t>
  </si>
  <si>
    <t xml:space="preserve"> TOSHIBA RM-D759, универсальный (корпус CT-90288)</t>
  </si>
  <si>
    <t xml:space="preserve"> TOSHIBA RM-L1028, универсальный (корпус CT-90345 3D)</t>
  </si>
  <si>
    <t xml:space="preserve"> TOSHIBA RM-L1178, универсальный (корпус CT-90405)</t>
  </si>
  <si>
    <t xml:space="preserve"> TOSHIBA RM-L1278, универсальный (корпус CT-8040)</t>
  </si>
  <si>
    <t xml:space="preserve"> TOSHIBA RM-L1328, универсальный (корпус CT-90430)</t>
  </si>
  <si>
    <t xml:space="preserve"> TOSHIBA CT-32F2 / TELEFUNKEN TF-LED50S10T2</t>
  </si>
  <si>
    <t xml:space="preserve"> TOSHIBA CT-8002 </t>
  </si>
  <si>
    <t xml:space="preserve"> TOSHIBA CT-8007 </t>
  </si>
  <si>
    <t xml:space="preserve"> TOSHIBA CT-8010</t>
  </si>
  <si>
    <t xml:space="preserve"> TOSHIBA CT-8013</t>
  </si>
  <si>
    <t xml:space="preserve"> TOSHIBA CT-8022</t>
  </si>
  <si>
    <t xml:space="preserve"> TOSHIBA CT-8023</t>
  </si>
  <si>
    <t xml:space="preserve"> TOSHIBA CT-8035</t>
  </si>
  <si>
    <t xml:space="preserve"> TOSHIBA CT-8040 / RM-L1278</t>
  </si>
  <si>
    <t xml:space="preserve"> TOSHIBA CT-8054</t>
  </si>
  <si>
    <t xml:space="preserve"> TOSHIBA CT-841 </t>
  </si>
  <si>
    <t xml:space="preserve"> TOSHIBA CT-865 </t>
  </si>
  <si>
    <t xml:space="preserve"> TOSHIBA CT-871 </t>
  </si>
  <si>
    <t xml:space="preserve"> TOSHIBA CT-893 </t>
  </si>
  <si>
    <t xml:space="preserve"> TOSHIBA CT-898 </t>
  </si>
  <si>
    <t xml:space="preserve"> TOSHIBA CT-90119 </t>
  </si>
  <si>
    <t xml:space="preserve"> TOSHIBA CT-90288 / RM-D759</t>
  </si>
  <si>
    <t xml:space="preserve"> TOSHIBA CT-90386</t>
  </si>
  <si>
    <t xml:space="preserve"> TOSHIBA SE-R0329</t>
  </si>
  <si>
    <t xml:space="preserve"> ГОРИЗОНТ RC 6-5</t>
  </si>
  <si>
    <t xml:space="preserve"> ГОРИЗОНТ RC 6-7</t>
  </si>
  <si>
    <r>
      <t xml:space="preserve"> ГОРИЗОНТ RC 6-7 </t>
    </r>
    <r>
      <rPr>
        <b/>
        <sz val="10"/>
        <color rgb="FFFF0000"/>
        <rFont val="Arial Cyr"/>
        <charset val="204"/>
      </rPr>
      <t>(цена от 10 штук!)</t>
    </r>
  </si>
  <si>
    <t xml:space="preserve"> ГОРИЗОНТ RC 6-7-2</t>
  </si>
  <si>
    <t xml:space="preserve"> ГОРИЗОНТ RC 6-7-5</t>
  </si>
  <si>
    <t xml:space="preserve"> ГОРИЗОНТ RC 7-7</t>
  </si>
  <si>
    <t xml:space="preserve"> ГОРИЗОНТ RC 7-8</t>
  </si>
  <si>
    <t xml:space="preserve"> ГОРИЗОНТ RC-5R</t>
  </si>
  <si>
    <t xml:space="preserve"> ГОРИЗОНТ 210-Y8810/2 / SUPRA STV-LC2395WL</t>
  </si>
  <si>
    <t xml:space="preserve"> ГОРИЗОНТ GW-2AEUR LCD TV</t>
  </si>
  <si>
    <t xml:space="preserve"> ГОРИЗОНТ H-LCD1510 / K27 / SUPRA H-LCD1510</t>
  </si>
  <si>
    <t xml:space="preserve"> ГОРИЗОНТ HOF10G705GPD9 / SUPRA HOF10G705GPD9</t>
  </si>
  <si>
    <t xml:space="preserve"> ГОРИЗОНТ HOF12H126GPD11 / SUPRA HOF12H126GPD11</t>
  </si>
  <si>
    <t xml:space="preserve"> ГОРИЗОНТ J-1274 / SUPRA J-1274</t>
  </si>
  <si>
    <t xml:space="preserve"> ГОРИЗОНТ K27 / H-LCD1510 LCD</t>
  </si>
  <si>
    <t xml:space="preserve"> ГОРИЗОНТ K-70 / SUPRA / HYUNDAI H-LCDVD3200</t>
  </si>
  <si>
    <t xml:space="preserve"> ГОРИЗОНТ RB34H-C1 / КОСМОС ТВ</t>
  </si>
  <si>
    <r>
      <t xml:space="preserve"> ГОРИЗОНТ RC-13b / SUPRA RC-13b</t>
    </r>
    <r>
      <rPr>
        <sz val="8"/>
        <rFont val="Arial Cyr"/>
        <charset val="204"/>
      </rPr>
      <t xml:space="preserve"> (RC2b, RC13A, RC14b, RC16b)</t>
    </r>
  </si>
  <si>
    <t xml:space="preserve"> ГОРИЗОНТ RC-21b / SUPRA RC-21b</t>
  </si>
  <si>
    <t xml:space="preserve"> ГОРИЗОНТ RC-21b REC+HOME / SUPRA</t>
  </si>
  <si>
    <t xml:space="preserve"> ГОРИЗОНТ RC-L-05 / SITRONICS RC-L-05</t>
  </si>
  <si>
    <t xml:space="preserve"> ГОРИЗОНТ RC-L-06 / SITRONICS RC-L-06</t>
  </si>
  <si>
    <t xml:space="preserve"> ГОРИЗОНТ Y-72C2-PVR / 22LE5610D</t>
  </si>
  <si>
    <t xml:space="preserve"> ГОРИЗОНТ Y-72C3 / SUPRA Y-72C3</t>
  </si>
  <si>
    <t xml:space="preserve"> ГОРИЗОНТ YC-53-5 / HYUNDAI YC-53-5</t>
  </si>
  <si>
    <t xml:space="preserve"> ГОРИЗОНТ RC-510M DVD / ODEON</t>
  </si>
  <si>
    <t xml:space="preserve"> ГОРИЗОНТ AN-1603 / DEXP / HARPER / HYUNDAI /
 ВИТЯЗЬ, голосовое управление</t>
  </si>
  <si>
    <r>
      <t xml:space="preserve"> THOMSON IRC 23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</si>
  <si>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THOMSON RM-549T, универсальный (корпус 311TAM1)</t>
  </si>
  <si>
    <t xml:space="preserve"> THOMSON R166D</t>
  </si>
  <si>
    <t xml:space="preserve"> THOMSON RC0Q0036 </t>
  </si>
  <si>
    <t xml:space="preserve"> THOMSON RC111TA1G </t>
  </si>
  <si>
    <t xml:space="preserve"> THOMSON RC1994301</t>
  </si>
  <si>
    <t xml:space="preserve"> THOMSON RC1994925</t>
  </si>
  <si>
    <t xml:space="preserve"> THOMSON RC3000M11</t>
  </si>
  <si>
    <t xml:space="preserve"> THOMSON RC311 USB</t>
  </si>
  <si>
    <t xml:space="preserve"> THOMSON RC311 FUI2 (Netflix) </t>
  </si>
  <si>
    <t xml:space="preserve"> THOMSON RC311S </t>
  </si>
  <si>
    <t xml:space="preserve"> THOMSON RCT3004 </t>
  </si>
  <si>
    <t xml:space="preserve"> THOMSON RCT311 TAM1 /  RM-549T</t>
  </si>
  <si>
    <t xml:space="preserve"> THOMSON RS17-11106-015 </t>
  </si>
  <si>
    <t xml:space="preserve"> THOMSON T15E01MT </t>
  </si>
  <si>
    <t xml:space="preserve"> THOMSON Y-72C2-PVR (T24E09DU-01B)</t>
  </si>
  <si>
    <t xml:space="preserve"> XIAOMI BT-MI02, универсальный (TV и TV-приставки)</t>
  </si>
  <si>
    <t xml:space="preserve"> XIAOMI Mi Ver.3 TV Box (голосовое управление)</t>
  </si>
  <si>
    <t xml:space="preserve"> XIAOMI Mi Ver.5 / XMRM-OOA (D79C100139A50)</t>
  </si>
  <si>
    <t xml:space="preserve"> XIAOMI Mi Ver.9 / XMRM-M3 (XMRM-M6)
 (голосовое управление)</t>
  </si>
  <si>
    <t xml:space="preserve"> XIAOMI Mi Ver.12 / XMRM-M2 (голосовое управление)
 с батарейками Huayu Alkaline в комплекте</t>
  </si>
  <si>
    <t xml:space="preserve"> XIAOMI Mi Ver.14 / XMRM-M6 (голосовое управление)
 с батарейками Huayu Alkaline в комплекте</t>
  </si>
  <si>
    <t xml:space="preserve"> XIAOMI Mi Ver.18 (голосовое управление)
 с батарейками Huayu Alkaline в комплекте</t>
  </si>
  <si>
    <t>46-0255-1</t>
  </si>
  <si>
    <t>05887</t>
  </si>
  <si>
    <r>
      <t xml:space="preserve"> Электронный ключ-заготовка (брелок)</t>
    </r>
    <r>
      <rPr>
        <sz val="9"/>
        <rFont val="Arial Cyr"/>
        <charset val="204"/>
      </rPr>
      <t>, 125KHz, перезаписываемый 
 формат EM Marin, REXANT</t>
    </r>
    <r>
      <rPr>
        <sz val="10"/>
        <rFont val="Arial Cyr"/>
        <charset val="204"/>
      </rPr>
      <t>. Индивидуальная упаковка 1 шт.</t>
    </r>
  </si>
  <si>
    <t>05888</t>
  </si>
  <si>
    <t>46-0221-1</t>
  </si>
  <si>
    <r>
      <t xml:space="preserve"> Электронный ключ (брелок)</t>
    </r>
    <r>
      <rPr>
        <sz val="9"/>
        <rFont val="Arial Cyr"/>
        <charset val="204"/>
      </rPr>
      <t>, 125KHz, формат EM Marin, REXANT</t>
    </r>
    <r>
      <rPr>
        <sz val="10"/>
        <rFont val="Arial Cyr"/>
        <charset val="204"/>
      </rPr>
      <t xml:space="preserve">
 Для работы в системах контроля доступа, тип памяти: только чтение.
 Индивидуальная упаковка 1 шт.</t>
    </r>
  </si>
  <si>
    <t>05889</t>
  </si>
  <si>
    <t>46-0229-1</t>
  </si>
  <si>
    <r>
      <t xml:space="preserve"> Электронный ключ (брелок прозрачный)</t>
    </r>
    <r>
      <rPr>
        <sz val="9"/>
        <rFont val="Arial Cyr"/>
        <charset val="204"/>
      </rPr>
      <t>, 125KHz, формат EM Marin.</t>
    </r>
    <r>
      <rPr>
        <sz val="10"/>
        <rFont val="Arial Cyr"/>
        <charset val="204"/>
      </rPr>
      <t xml:space="preserve">
 Для работы в системах контроля доступа, тип памяти: только чтение.
 Индивидуальная упаковка 1 шт. REXANT</t>
    </r>
  </si>
  <si>
    <t xml:space="preserve"> HD BOX HB3500/HB4500, для спутникового ресивера</t>
  </si>
  <si>
    <r>
      <t xml:space="preserve"> HITACHI IRC 07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</si>
  <si>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HITACHI RM-791B, универсальный </t>
  </si>
  <si>
    <t>05891</t>
  </si>
  <si>
    <t xml:space="preserve"> HL-1340E, обучаемый, универсальный, на 3 устройства</t>
  </si>
  <si>
    <t>05893</t>
  </si>
  <si>
    <t xml:space="preserve"> Конвертер HDMI (вход) в VGA (выход), H179, чёрный</t>
  </si>
  <si>
    <t>(A5170)</t>
  </si>
  <si>
    <t xml:space="preserve"> Конвертер HDMI (вход) в VGA+аудио (выход), H177, чёрный</t>
  </si>
  <si>
    <t>(A5168)</t>
  </si>
  <si>
    <t>05897</t>
  </si>
  <si>
    <t xml:space="preserve"> Кабель монитор-SVGA card (15M-15M), 1.5м</t>
  </si>
  <si>
    <r>
      <t xml:space="preserve"> SONY IRC 21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</si>
  <si>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SONY RM-001A, универсальный (корпус RM-870)</t>
  </si>
  <si>
    <t xml:space="preserve"> SONY RM-618A, универсальный (корпус RM-ED005)</t>
  </si>
  <si>
    <t xml:space="preserve"> SONY RM-715A, универсальный (корпус RM-ED009)</t>
  </si>
  <si>
    <t xml:space="preserve"> SONY RM-1025A, универсальный (корпус RM-ED014)</t>
  </si>
  <si>
    <t xml:space="preserve"> SONY RM-D764, универсальный (корпус RM-ED011)</t>
  </si>
  <si>
    <t xml:space="preserve"> SONY RM-D959, универсальный (корпус RM-ED045)</t>
  </si>
  <si>
    <t xml:space="preserve"> SONY RM-D998, универсальный (корпус RM-ED041)</t>
  </si>
  <si>
    <t xml:space="preserve"> SONY RM-L1108, универсальный (корпус RM-ED012)</t>
  </si>
  <si>
    <t xml:space="preserve"> SONY RM-L1165, универсальный (корпус RM-ED047)</t>
  </si>
  <si>
    <r>
      <t xml:space="preserve"> SONY RM-L1165, универсальный </t>
    </r>
    <r>
      <rPr>
        <b/>
        <sz val="10"/>
        <color rgb="FFFF0000"/>
        <rFont val="Arial Cyr"/>
        <charset val="204"/>
      </rPr>
      <t>(цена от 5 штук!)</t>
    </r>
  </si>
  <si>
    <t xml:space="preserve"> SONY RM-L1185, универсальный (корпус RM-ED054)</t>
  </si>
  <si>
    <r>
      <t xml:space="preserve"> SONY RM-L1185, универсальный  </t>
    </r>
    <r>
      <rPr>
        <b/>
        <sz val="10"/>
        <color rgb="FFFF0000"/>
        <rFont val="Arial Cyr"/>
        <charset val="204"/>
      </rPr>
      <t>(цена от 5 штук!)</t>
    </r>
  </si>
  <si>
    <t xml:space="preserve"> SONY RM-L1275, универсальный
 (корпус RMT-TX101 NETFLIX)</t>
  </si>
  <si>
    <t xml:space="preserve"> SONY RM-L1351, универсальный (корпус RMT-TX300E)</t>
  </si>
  <si>
    <t xml:space="preserve"> SONY RM-L1370, универсальный
 (корпус RMT-TX102D NETFLIX)</t>
  </si>
  <si>
    <t xml:space="preserve"> SONY RM-L1615, универсальный</t>
  </si>
  <si>
    <t xml:space="preserve"> SONY RM-L1675, универсальный (корпус RMF-TX500E)</t>
  </si>
  <si>
    <t xml:space="preserve"> SONY RM-L1690, универсальный (корпус RMF-TX520E)</t>
  </si>
  <si>
    <t xml:space="preserve"> SONY RM-816</t>
  </si>
  <si>
    <t xml:space="preserve"> SONY RM-834</t>
  </si>
  <si>
    <t xml:space="preserve"> SONY RM-839 / 886 / 883</t>
  </si>
  <si>
    <t xml:space="preserve"> SONY RM-841</t>
  </si>
  <si>
    <t xml:space="preserve"> SONY RM-887 / 889</t>
  </si>
  <si>
    <t xml:space="preserve"> SONY RM-934</t>
  </si>
  <si>
    <r>
      <t xml:space="preserve"> SONY RM-ED005 / </t>
    </r>
    <r>
      <rPr>
        <b/>
        <sz val="10"/>
        <rFont val="Arial Cyr"/>
        <charset val="204"/>
      </rPr>
      <t>RM-618A</t>
    </r>
  </si>
  <si>
    <t xml:space="preserve"> SONY RM-ED007</t>
  </si>
  <si>
    <t xml:space="preserve"> SONY RM-ED008</t>
  </si>
  <si>
    <r>
      <t xml:space="preserve"> SONY RM-ED009 / </t>
    </r>
    <r>
      <rPr>
        <b/>
        <sz val="10"/>
        <rFont val="Arial Cyr"/>
        <charset val="204"/>
      </rPr>
      <t>RM-715A</t>
    </r>
  </si>
  <si>
    <r>
      <t xml:space="preserve"> SONY RM-ED011 / </t>
    </r>
    <r>
      <rPr>
        <b/>
        <sz val="10"/>
        <rFont val="Arial Cyr"/>
        <charset val="204"/>
      </rPr>
      <t>RM-D764</t>
    </r>
  </si>
  <si>
    <r>
      <t xml:space="preserve"> SONY RM-ED012 / </t>
    </r>
    <r>
      <rPr>
        <b/>
        <sz val="10"/>
        <rFont val="Arial Cyr"/>
        <charset val="204"/>
      </rPr>
      <t>RM-L1108</t>
    </r>
  </si>
  <si>
    <t xml:space="preserve"> SONY RM-ED013</t>
  </si>
  <si>
    <r>
      <t xml:space="preserve"> SONY RM-ED014 / </t>
    </r>
    <r>
      <rPr>
        <b/>
        <sz val="10"/>
        <rFont val="Arial Cyr"/>
        <charset val="204"/>
      </rPr>
      <t>RM-1025A</t>
    </r>
  </si>
  <si>
    <t xml:space="preserve"> SONY RM-ED016</t>
  </si>
  <si>
    <t xml:space="preserve"> SONY RM-ED017</t>
  </si>
  <si>
    <t xml:space="preserve"> SONY RM-ED020</t>
  </si>
  <si>
    <t xml:space="preserve"> SONY RM-ED022</t>
  </si>
  <si>
    <t xml:space="preserve"> SONY RM-ED029</t>
  </si>
  <si>
    <t xml:space="preserve"> SONY RM-ED030</t>
  </si>
  <si>
    <t xml:space="preserve"> SONY RM-ED031</t>
  </si>
  <si>
    <t xml:space="preserve"> SONY RM-ED032</t>
  </si>
  <si>
    <t xml:space="preserve"> SONY RM-ED033</t>
  </si>
  <si>
    <t xml:space="preserve"> SONY RM-ED034 / RM-L1090</t>
  </si>
  <si>
    <t xml:space="preserve"> SONY RM-ED036</t>
  </si>
  <si>
    <t xml:space="preserve"> SONY RM-ED037</t>
  </si>
  <si>
    <t xml:space="preserve"> SONY RM-ED038</t>
  </si>
  <si>
    <t xml:space="preserve"> SONY RM-ED040 LCD TV / PlayStation SONY</t>
  </si>
  <si>
    <t xml:space="preserve"> SONY RM-ED041 LED LCD 3D / RM-D998</t>
  </si>
  <si>
    <t xml:space="preserve"> SONY RM-ED044 LED LCD 3D</t>
  </si>
  <si>
    <t xml:space="preserve"> SONY RM-ED045 / RM-D959</t>
  </si>
  <si>
    <t xml:space="preserve"> SONY RM-ED047 / RM-L1165</t>
  </si>
  <si>
    <t xml:space="preserve"> SONY RM-ED050</t>
  </si>
  <si>
    <t xml:space="preserve"> SONY RM-ED052 LCD 3D TV</t>
  </si>
  <si>
    <t xml:space="preserve"> SONY RM-ED053</t>
  </si>
  <si>
    <t xml:space="preserve"> SONY RM-ED058</t>
  </si>
  <si>
    <t xml:space="preserve"> SONY RM-ED060 LCD 3D TV</t>
  </si>
  <si>
    <t xml:space="preserve"> SONY RM-ED061</t>
  </si>
  <si>
    <t xml:space="preserve"> SONY RM-ED062 LCD TV</t>
  </si>
  <si>
    <t xml:space="preserve"> SONY RM-GA015</t>
  </si>
  <si>
    <t xml:space="preserve"> SONY RM-GA016</t>
  </si>
  <si>
    <t xml:space="preserve"> SONY RM-W100</t>
  </si>
  <si>
    <t xml:space="preserve"> SONY RM-W103</t>
  </si>
  <si>
    <t xml:space="preserve"> SONY RMT-TX100D</t>
  </si>
  <si>
    <t xml:space="preserve"> SONY RMT-TX100P</t>
  </si>
  <si>
    <t xml:space="preserve"> SONY RMT-TX101E</t>
  </si>
  <si>
    <t xml:space="preserve"> SONY RMT-TX101P</t>
  </si>
  <si>
    <t xml:space="preserve"> SONY RMT-TX200E NETFLIX</t>
  </si>
  <si>
    <t xml:space="preserve"> SONY RMT-TX200P (голосовое управление)</t>
  </si>
  <si>
    <r>
      <t xml:space="preserve"> SONY RMT-TX300E / </t>
    </r>
    <r>
      <rPr>
        <b/>
        <sz val="10"/>
        <rFont val="Arial Cyr"/>
        <charset val="204"/>
      </rPr>
      <t>RM-L1351</t>
    </r>
  </si>
  <si>
    <t xml:space="preserve"> SONY RMT-TX310E (голосовое управление)</t>
  </si>
  <si>
    <t>05900</t>
  </si>
  <si>
    <t>05902</t>
  </si>
  <si>
    <t xml:space="preserve"> SAMSUNG AA59-00741A</t>
  </si>
  <si>
    <t xml:space="preserve"> SAMSUNG BN59-01312B, с голосовым управлением</t>
  </si>
  <si>
    <r>
      <t xml:space="preserve"> SAMSUNG IRC 16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</si>
  <si>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SAMSUNG RM-016FC, универсальный (корпус AA59-00104K)</t>
  </si>
  <si>
    <t xml:space="preserve"> SAMSUNG RM-179FC, универсальный (корпус AA59-00332A)</t>
  </si>
  <si>
    <t xml:space="preserve"> SAMSUNG RM-658F, универсальный (корпус AA59-00382A)</t>
  </si>
  <si>
    <t xml:space="preserve"> SAMSUNG RM-766B, универсальный (корпус BN59-00685A)</t>
  </si>
  <si>
    <t xml:space="preserve"> SAMSUNG RM-D1078, универсальный (корпус AA59-000581A)</t>
  </si>
  <si>
    <t xml:space="preserve"> SAMSUNG RM-L800, универсальный (корпус BN59-00942A)</t>
  </si>
  <si>
    <t xml:space="preserve"> SAMSUNG RM-L808, универсальный </t>
  </si>
  <si>
    <t xml:space="preserve"> SAMSUNG RM-L898, универсальный (корпус BN59-01012A)</t>
  </si>
  <si>
    <t xml:space="preserve"> SAMSUNG RM-L919, универсальный (корпус BN59-01039A)</t>
  </si>
  <si>
    <r>
      <t xml:space="preserve"> SAMSUNG RM-L919, универсальный </t>
    </r>
    <r>
      <rPr>
        <b/>
        <sz val="10"/>
        <color rgb="FFFF0000"/>
        <rFont val="Arial Cyr"/>
        <charset val="204"/>
      </rPr>
      <t>(цена от 5 штук!)</t>
    </r>
  </si>
  <si>
    <r>
      <t xml:space="preserve"> SAMSUNG RM-L1015, </t>
    </r>
    <r>
      <rPr>
        <sz val="9"/>
        <rFont val="Arial Cyr"/>
        <charset val="204"/>
      </rPr>
      <t>универсальный (корпус BN59-01040A)</t>
    </r>
  </si>
  <si>
    <t xml:space="preserve"> SAMSUNG RM-L1088, универсальный (корпус AA59-00602A)</t>
  </si>
  <si>
    <t xml:space="preserve"> SAMSUNG RM-L1611, универсальный (корпус BN59-01312B)
 РАБОТАЕТ ПО ИК-КАНАЛУ!</t>
  </si>
  <si>
    <t xml:space="preserve"> SAMSUNG RM-L1619, универсальный (корпус BN59-01274A)</t>
  </si>
  <si>
    <r>
      <t xml:space="preserve"> SAMSUNG URC1398, </t>
    </r>
    <r>
      <rPr>
        <sz val="9"/>
        <rFont val="Arial Cyr"/>
        <charset val="204"/>
      </rPr>
      <t xml:space="preserve">универсальный </t>
    </r>
  </si>
  <si>
    <t xml:space="preserve"> SAMSUNG 00011E, DVD </t>
  </si>
  <si>
    <t xml:space="preserve"> SAMSUNG 00055B, DVD</t>
  </si>
  <si>
    <t xml:space="preserve"> SAMSUNG 00055G, DVD</t>
  </si>
  <si>
    <t xml:space="preserve"> SAMSUNG 00055H, DVD</t>
  </si>
  <si>
    <t xml:space="preserve"> SAMSUNG 00062B, DVD</t>
  </si>
  <si>
    <t xml:space="preserve"> SAMSUNG 00062K, DVD</t>
  </si>
  <si>
    <t xml:space="preserve"> SAMSUNG 00074A, DVD</t>
  </si>
  <si>
    <t xml:space="preserve"> SAMSUNG AA59-00104N / AA59-00198G</t>
  </si>
  <si>
    <t xml:space="preserve"> SAMSUNG AA59-00332A </t>
  </si>
  <si>
    <t xml:space="preserve"> SAMSUNG AA59-00370A </t>
  </si>
  <si>
    <t xml:space="preserve"> SAMSUNG AA59-00370B</t>
  </si>
  <si>
    <t xml:space="preserve"> SAMSUNG AA59-00382A / RM-658F</t>
  </si>
  <si>
    <t xml:space="preserve"> SAMSUNG AA59-00465A </t>
  </si>
  <si>
    <t xml:space="preserve"> SAMSUNG AA59-00507A</t>
  </si>
  <si>
    <t xml:space="preserve"> SAMSUNG AA59-00508A</t>
  </si>
  <si>
    <t xml:space="preserve"> SAMSUNG AA59-00560A </t>
  </si>
  <si>
    <t xml:space="preserve"> SAMSUNG AA59-00581A / RM-D1078</t>
  </si>
  <si>
    <t xml:space="preserve"> SAMSUNG AA59-00582A </t>
  </si>
  <si>
    <t xml:space="preserve"> SAMSUNG AA59-00603A / AA059-00786A</t>
  </si>
  <si>
    <t xml:space="preserve"> SAMSUNG AA59-00630A 3D LED LCD TV</t>
  </si>
  <si>
    <t xml:space="preserve"> SAMSUNG AA59-00638A</t>
  </si>
  <si>
    <t xml:space="preserve"> SAMSUNG AA59-00743A</t>
  </si>
  <si>
    <t xml:space="preserve"> SAMSUNG AA59-00793A</t>
  </si>
  <si>
    <t xml:space="preserve"> SAMSUNG AA59-00795A</t>
  </si>
  <si>
    <t xml:space="preserve"> SAMSUNG AA59-00823A </t>
  </si>
  <si>
    <t xml:space="preserve"> SAMSUNG AA59-10107N</t>
  </si>
  <si>
    <t xml:space="preserve"> SAMSUNG AA59-10116A</t>
  </si>
  <si>
    <t xml:space="preserve"> SAMSUNG AH59-01695N (для музыкального центра)</t>
  </si>
  <si>
    <t xml:space="preserve"> SAMSUNG BN59-00507A</t>
  </si>
  <si>
    <t xml:space="preserve"> SAMSUNG BN59-00602A</t>
  </si>
  <si>
    <t xml:space="preserve"> SAMSUNG BN59-00609A</t>
  </si>
  <si>
    <t xml:space="preserve"> SAMSUNG BN59-00943A</t>
  </si>
  <si>
    <t xml:space="preserve"> SAMSUNG BN59-01005A</t>
  </si>
  <si>
    <t xml:space="preserve"> SAMSUNG BN59-01012A / RM-L898</t>
  </si>
  <si>
    <t xml:space="preserve"> SAMSUNG BN59-01039A / RM-L919</t>
  </si>
  <si>
    <t xml:space="preserve"> SAMSUNG BN59-01040A / RM-L1015</t>
  </si>
  <si>
    <t xml:space="preserve"> SAMSUNG BN59-01178F, для LCD Smart TV</t>
  </si>
  <si>
    <t xml:space="preserve"> SAMSUNG BN59-01198C</t>
  </si>
  <si>
    <t xml:space="preserve"> SAMSUNG BN59-01199G, для LCD TV</t>
  </si>
  <si>
    <t xml:space="preserve"> SAMSUNG BN59-01259B, для LCD Smart TV</t>
  </si>
  <si>
    <t xml:space="preserve"> SAMSUNG BN59-01268D, для LCD TV</t>
  </si>
  <si>
    <t xml:space="preserve"> SAMSUNG BN59-01303A</t>
  </si>
  <si>
    <t xml:space="preserve"> SAMSUNG BN59-01315B</t>
  </si>
  <si>
    <t xml:space="preserve"> SAMSUNG BN59-01315D</t>
  </si>
  <si>
    <t xml:space="preserve"> SAMSUNG BN59-01315G</t>
  </si>
  <si>
    <t xml:space="preserve"> SAMSUNG BN59-01350J (BN-1357B, BN-1357C, BN-1357H),
 с голосовой функцией</t>
  </si>
  <si>
    <t xml:space="preserve"> SAMSUNG BN59-01363A, с голосовой функцией</t>
  </si>
  <si>
    <t xml:space="preserve"> SAMSUNG BN59-01363J, с голосовой функцией</t>
  </si>
  <si>
    <t xml:space="preserve"> SAMSUNG MF59-00215A SAT </t>
  </si>
  <si>
    <t xml:space="preserve"> SAMSUNG MF59-00242A SAT </t>
  </si>
  <si>
    <t>05905</t>
  </si>
  <si>
    <t xml:space="preserve"> PHILIPS 996590003112</t>
  </si>
  <si>
    <t>(A4382)</t>
  </si>
  <si>
    <t>05906</t>
  </si>
  <si>
    <t>05907</t>
  </si>
  <si>
    <t>05908</t>
  </si>
  <si>
    <t>LG05
/04Fb/08/6122/</t>
  </si>
  <si>
    <t>05911</t>
  </si>
  <si>
    <t>LG06
/04Fb/08/6122/</t>
  </si>
  <si>
    <t>LG08
/04Fb/08/6122/</t>
  </si>
  <si>
    <t>05910</t>
  </si>
  <si>
    <t xml:space="preserve"> HR-330E+, универсальный для DVD плееров </t>
  </si>
  <si>
    <t xml:space="preserve"> REXANT, универсальный обучаемый на 3 устройства </t>
  </si>
  <si>
    <t xml:space="preserve"> REXANT, универсальный на 8 устройств</t>
  </si>
  <si>
    <r>
      <t xml:space="preserve"> WECHIP W2, </t>
    </r>
    <r>
      <rPr>
        <sz val="10"/>
        <color rgb="FFFF0000"/>
        <rFont val="Arial Cyr"/>
        <charset val="204"/>
      </rPr>
      <t>клавиатура на кириллице</t>
    </r>
  </si>
  <si>
    <t xml:space="preserve"> PROFIT Q5, голосовое управление, гироскоп</t>
  </si>
  <si>
    <t xml:space="preserve"> G50S, гироскоп, голосовое управление</t>
  </si>
  <si>
    <t xml:space="preserve"> G30S, гироскоп, голосовое управление</t>
  </si>
  <si>
    <t xml:space="preserve"> ZEEPIN TK668 (подходит для ВСЕГО!!!)</t>
  </si>
  <si>
    <t>05913</t>
  </si>
  <si>
    <t xml:space="preserve"> PHILIPS PH-V3 Smart TV, голосовое управление</t>
  </si>
  <si>
    <t xml:space="preserve"> PHILIPS RC7805</t>
  </si>
  <si>
    <t xml:space="preserve"> PHILIPS RC2011 DVD</t>
  </si>
  <si>
    <t xml:space="preserve"> PHILIPS RC4154403/01R (PH-V1), голосовое управление</t>
  </si>
  <si>
    <t xml:space="preserve"> PHILIPS RC2034301/01 / RM-719C</t>
  </si>
  <si>
    <t xml:space="preserve"> PHILIPS RC19335003-01 / RM-120</t>
  </si>
  <si>
    <t xml:space="preserve"> PHILIPS RC1683701-01 / RC1683706-01 / RM-D631</t>
  </si>
  <si>
    <t xml:space="preserve"> PHILIPS RC2835-01 / 2601 / 2603 / 2605 / 3501 / RM-022C</t>
  </si>
  <si>
    <t xml:space="preserve"> PHILIPS RC-21</t>
  </si>
  <si>
    <t xml:space="preserve"> PHILIPS 2422 54990477 / RM-L1128</t>
  </si>
  <si>
    <t xml:space="preserve"> PHILIPS 2422 54902543 / RC2683204/01 / RM-L1030</t>
  </si>
  <si>
    <t xml:space="preserve"> PHILIPS 2422 54900902 (для Home Theater System)</t>
  </si>
  <si>
    <t xml:space="preserve"> PHILIPS 2422 54900901 (для Home Theater System)</t>
  </si>
  <si>
    <t xml:space="preserve"> PHILIPS RM-PH07, универсальный (корпус RC1553814/01)</t>
  </si>
  <si>
    <t xml:space="preserve"> PHILIPS RM-L1660, универсальный
 (NETFLIX, YOUTUBE, RAKUTEN TV)</t>
  </si>
  <si>
    <r>
      <t xml:space="preserve"> PHILIPS RM-L1285, универсальный </t>
    </r>
    <r>
      <rPr>
        <b/>
        <sz val="10"/>
        <color rgb="FFFF0000"/>
        <rFont val="Arial Cyr"/>
        <charset val="204"/>
      </rPr>
      <t>(цена от 5 штук!)</t>
    </r>
  </si>
  <si>
    <t xml:space="preserve"> PHILIPS RM-L1285, универсальный (корпус 9965 950 01555)</t>
  </si>
  <si>
    <t xml:space="preserve"> PHILIPS RM-L1225, универсальный (корпус 996 5900 09443)</t>
  </si>
  <si>
    <t xml:space="preserve"> PHILIPS RM-L1220, универсальный (корпус 996 5900 09748)</t>
  </si>
  <si>
    <t xml:space="preserve"> PHILIPS RM-L1128, универсальный (корпус 2422 5499 0477)</t>
  </si>
  <si>
    <t xml:space="preserve"> PHILIPS RM-L1125 3D, универсальный (корпус 9965 900 00449)</t>
  </si>
  <si>
    <t xml:space="preserve"> PHILIPS RM-L1030, универсальный (корпус 2422 5490 2543)</t>
  </si>
  <si>
    <t xml:space="preserve"> PHILIPS RM-D1110, универсальный (корпус 2422 549 90467)</t>
  </si>
  <si>
    <t xml:space="preserve"> PHILIPS RM-D1000, универсальный</t>
  </si>
  <si>
    <t xml:space="preserve"> PHILIPS RM-D1070, универсальный (корпус 2422 549 90301)</t>
  </si>
  <si>
    <t xml:space="preserve"> PHILIPS RM-D727, универсальный (корпус RC-4344)</t>
  </si>
  <si>
    <t xml:space="preserve"> PHILIPS RM-D631, универсальный (корпус RC-1683701)</t>
  </si>
  <si>
    <t xml:space="preserve"> PHILIPS RM-D627C, универсальный (корпус RC-2023611)</t>
  </si>
  <si>
    <t xml:space="preserve"> PHILIPS RM-719C, универсальный (корпус RC2034301/01)</t>
  </si>
  <si>
    <t xml:space="preserve"> PHILIPS RM-670C, универсальный (корпус RC2143606)</t>
  </si>
  <si>
    <t xml:space="preserve"> PHILIPS RM-120C, универсальный (корпус RC19335003-01)</t>
  </si>
  <si>
    <t xml:space="preserve"> PHILIPS RM-022C, универсальный (корпус RC2835-01)</t>
  </si>
  <si>
    <r>
      <t xml:space="preserve"> PHILIPS IRC 13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</si>
  <si>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PHILIPS 2422 54900903 (для DVD Recorder)</t>
  </si>
  <si>
    <t xml:space="preserve"> PHILIPS 2422 54901361 (для Home Theater System)</t>
  </si>
  <si>
    <t xml:space="preserve"> PHILIPS M3004LAB1 </t>
  </si>
  <si>
    <t xml:space="preserve"> HUMAX/НТВ+ RS-101 NEW, для тюнера </t>
  </si>
  <si>
    <t xml:space="preserve"> HUMAX/НТВ+ RS-101P, для тюнера </t>
  </si>
  <si>
    <t xml:space="preserve"> XIAOMI Mi Ver.10 / XMRM-19 (голосовое управление)
 с батарейками Huayu Alkaline в комплекте</t>
  </si>
  <si>
    <t>05917</t>
  </si>
  <si>
    <t>05919</t>
  </si>
  <si>
    <t>05920</t>
  </si>
  <si>
    <t>PHILIPS01</t>
  </si>
  <si>
    <t xml:space="preserve"> KIVI KT1712 / KT1717 (K504Q4350108)</t>
  </si>
  <si>
    <t xml:space="preserve"> KIVI RC79 (24HB50BU)</t>
  </si>
  <si>
    <t xml:space="preserve"> LG AKB73715603</t>
  </si>
  <si>
    <t xml:space="preserve"> LG AKB75375611 (AKB75095312)</t>
  </si>
  <si>
    <t xml:space="preserve"> LG AKB75675301</t>
  </si>
  <si>
    <t xml:space="preserve"> LG AKB76036201 (MR21GA), с голосовым управлением</t>
  </si>
  <si>
    <t xml:space="preserve"> LG AKB76036208 (MR21GA), с голосовым управлением</t>
  </si>
  <si>
    <t xml:space="preserve"> TCL RC802N YAI2</t>
  </si>
  <si>
    <r>
      <t xml:space="preserve"> TCL IRC 95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</si>
  <si>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TCL RM-L1508+, универсальный (корпус RC802N YAI2)</t>
  </si>
  <si>
    <t xml:space="preserve"> TCL RC260  </t>
  </si>
  <si>
    <t xml:space="preserve"> TCL RC311 FMI2</t>
  </si>
  <si>
    <t xml:space="preserve"> TCL RC802N YAI2 / RM-L1508+</t>
  </si>
  <si>
    <t xml:space="preserve"> TCL RC802N YLI4</t>
  </si>
  <si>
    <t xml:space="preserve"> TCL RC802V FMR1, голосовое управление</t>
  </si>
  <si>
    <t xml:space="preserve"> TCL RC802V FNR1, голосовое управление</t>
  </si>
  <si>
    <t xml:space="preserve"> TCL RC901V FRM8, голосовое управление</t>
  </si>
  <si>
    <t xml:space="preserve"> TCL RC901V FMRD, голосовое управление, оригинал</t>
  </si>
  <si>
    <t xml:space="preserve"> TCL RM-B1X</t>
  </si>
  <si>
    <t xml:space="preserve"> TCL RM-B2X / SHIVAKI RM-B2X </t>
  </si>
  <si>
    <r>
      <t xml:space="preserve"> KIVI IRC 413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</si>
  <si>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KIVI KT-1346A (3463) / HAIER HTR-A18E</t>
  </si>
  <si>
    <t xml:space="preserve"> KIVI RC18</t>
  </si>
  <si>
    <t xml:space="preserve"> KIVI RC30 (55U800BR), с голосовым набором</t>
  </si>
  <si>
    <t xml:space="preserve"> KIVI RC60 ver.1, с голосовым набором</t>
  </si>
  <si>
    <t xml:space="preserve"> KIVI RC80 (40FR50BR)</t>
  </si>
  <si>
    <r>
      <t xml:space="preserve"> JBL IRC 134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</si>
  <si>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JVC IRC 08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</si>
  <si>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JVC RM-1011R, универсальный (корпус RM-C1261)</t>
  </si>
  <si>
    <t xml:space="preserve"> JVC RM-710R, универсальный (корпус RM-C2020)</t>
  </si>
  <si>
    <t xml:space="preserve"> JVC RM-L1552, универсальный</t>
  </si>
  <si>
    <t xml:space="preserve"> JVC KT1157-HH / KIVI KT1157-HH </t>
  </si>
  <si>
    <r>
      <t xml:space="preserve"> JVC KT1157-SX</t>
    </r>
    <r>
      <rPr>
        <sz val="10"/>
        <color rgb="FFFF0000"/>
        <rFont val="Arial Cyr"/>
        <charset val="204"/>
      </rPr>
      <t xml:space="preserve"> </t>
    </r>
  </si>
  <si>
    <t xml:space="preserve"> JVC RM-C495</t>
  </si>
  <si>
    <t xml:space="preserve"> JVC RM-C1350</t>
  </si>
  <si>
    <t xml:space="preserve"> JVC RM-C1311</t>
  </si>
  <si>
    <t xml:space="preserve"> JVC RM-C1309</t>
  </si>
  <si>
    <t xml:space="preserve"> JVC RM-C1302</t>
  </si>
  <si>
    <t xml:space="preserve"> JVC RM-C1285</t>
  </si>
  <si>
    <t xml:space="preserve"> JVC RM-C1281</t>
  </si>
  <si>
    <t xml:space="preserve"> JVC RM-C1261</t>
  </si>
  <si>
    <t xml:space="preserve"> JVC RM-C1171</t>
  </si>
  <si>
    <t xml:space="preserve"> JVC RM-C1150</t>
  </si>
  <si>
    <t xml:space="preserve"> JVC RM-C1120</t>
  </si>
  <si>
    <t xml:space="preserve"> JVC RM-C1023</t>
  </si>
  <si>
    <t xml:space="preserve"> JVC RM-C565</t>
  </si>
  <si>
    <t xml:space="preserve"> JVC RM-C530</t>
  </si>
  <si>
    <t xml:space="preserve"> JVC RM-C498</t>
  </si>
  <si>
    <t xml:space="preserve"> JVC RM-C470</t>
  </si>
  <si>
    <t xml:space="preserve"> JVC RM-C463</t>
  </si>
  <si>
    <t xml:space="preserve"> JVC RM-C439</t>
  </si>
  <si>
    <t xml:space="preserve"> JVC RM-C364GY</t>
  </si>
  <si>
    <t xml:space="preserve"> JVC RM-C355</t>
  </si>
  <si>
    <t xml:space="preserve"> JVC RM-C333</t>
  </si>
  <si>
    <t xml:space="preserve"> JVC RM-C220</t>
  </si>
  <si>
    <t xml:space="preserve"> JVC RM-C90</t>
  </si>
  <si>
    <t>05921</t>
  </si>
  <si>
    <t>05922</t>
  </si>
  <si>
    <t xml:space="preserve"> TCL RC901V FMR1, голосовое управление</t>
  </si>
  <si>
    <t>05923</t>
  </si>
  <si>
    <t>05924</t>
  </si>
  <si>
    <t xml:space="preserve"> TCL RC901V FMRD, голосовое управление</t>
  </si>
  <si>
    <t xml:space="preserve"> TCL RC802N YAI4 (CRC802NP)</t>
  </si>
  <si>
    <t>05925</t>
  </si>
  <si>
    <t xml:space="preserve"> TCL RC902V FMB1 (RC813FMB1), голосовое управление</t>
  </si>
  <si>
    <t>05926</t>
  </si>
  <si>
    <t xml:space="preserve"> TCL RC902V FMB5 (RC813), голосовое управление</t>
  </si>
  <si>
    <t xml:space="preserve"> TCL RC902V FMRM, голосовое управление</t>
  </si>
  <si>
    <t>05927</t>
  </si>
  <si>
    <t>05928</t>
  </si>
  <si>
    <t xml:space="preserve"> TCL RC902V FMR5, голосовое управление</t>
  </si>
  <si>
    <t xml:space="preserve"> АТЛАНТ ТЕЛЕКОМ / VOKA TV / A1, для IPTV приставки</t>
  </si>
  <si>
    <t xml:space="preserve"> ВИТЯЗЬ RC-5</t>
  </si>
  <si>
    <t xml:space="preserve"> ВИТЯЗЬ RC-10</t>
  </si>
  <si>
    <t xml:space="preserve"> ВИТЯЗЬ BK3B-C24 SAT / КОСМОС ТВ, для ресиверов</t>
  </si>
  <si>
    <t xml:space="preserve"> ВИТЯЗЬ CX510-DTV / DEXP</t>
  </si>
  <si>
    <t xml:space="preserve"> ВИТЯЗЬ D44 / DEXP TZH-213D (H32D7000M)</t>
  </si>
  <si>
    <t xml:space="preserve"> ВИТЯЗЬ RC13 Smart </t>
  </si>
  <si>
    <t xml:space="preserve"> ВИТЯЗЬ RC19 Smart / RC29 Smart / SUPRA AL52D-HOME</t>
  </si>
  <si>
    <t xml:space="preserve"> ВИТЯЗЬ RC20 Smart (PQ41)</t>
  </si>
  <si>
    <t xml:space="preserve"> ВИТЯЗЬ RS41C0-HOME (RS41Smart)</t>
  </si>
  <si>
    <t xml:space="preserve"> ВИТЯЗЬ / HYUNDAI H-LCD2200</t>
  </si>
  <si>
    <t xml:space="preserve"> ВИТЯЗЬ / HYUNDAI H-LCDVD2200 LCDTV+DVD</t>
  </si>
  <si>
    <t xml:space="preserve"> ВИТЯЗЬ / SHIVAKI 051D LCD TV</t>
  </si>
  <si>
    <t xml:space="preserve"> НТВ+ 1HD VA PVR, для тюнеров</t>
  </si>
  <si>
    <t xml:space="preserve"> НТВ+ Opentech ISB7-VA70, для тюнеров</t>
  </si>
  <si>
    <t xml:space="preserve"> КОСМОС ТВ RB34H-C1</t>
  </si>
  <si>
    <t xml:space="preserve"> МТС DS300A, для IPTV приставки</t>
  </si>
  <si>
    <t xml:space="preserve"> ТРИКОЛОР GS-8300N, для тюнера</t>
  </si>
  <si>
    <t xml:space="preserve"> ТРИКОЛОР GS-8306, для тюнера</t>
  </si>
  <si>
    <t xml:space="preserve"> ТРИКОЛОР GS-8306+TV, универсальный, для тюнера</t>
  </si>
  <si>
    <t xml:space="preserve"> ТРИКОЛОР DRE-5000/DRS5001/DRE7300, для тюнера</t>
  </si>
  <si>
    <t xml:space="preserve"> ТРИКОЛОР HD9300 / GS-9305B, для тюнера</t>
  </si>
  <si>
    <t xml:space="preserve"> ТРИКОЛОР AN2211, для телевизора</t>
  </si>
  <si>
    <r>
      <t xml:space="preserve"> AIWA IRC 01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</si>
  <si>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AKAI IRC 02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</si>
  <si>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AKAI RM-L1602, универсальный </t>
  </si>
  <si>
    <t xml:space="preserve"> AKAI 2200-EDR0AKAI LCD</t>
  </si>
  <si>
    <t xml:space="preserve"> AKAI RC01-S512 LCD</t>
  </si>
  <si>
    <r>
      <t xml:space="preserve"> BLAUPUNKT IRC 30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</si>
  <si>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BLAUPUNKT RM-L1195+8, универсальный</t>
  </si>
  <si>
    <t xml:space="preserve"> BLAUPUNKT 32WE965T</t>
  </si>
  <si>
    <r>
      <t xml:space="preserve"> BLAUPUNKT B1528 (JX-C005, CY-VER.1)</t>
    </r>
    <r>
      <rPr>
        <sz val="9"/>
        <rFont val="Arial Cyr"/>
        <charset val="204"/>
      </rPr>
      <t>, с голосовой функцией</t>
    </r>
  </si>
  <si>
    <t xml:space="preserve"> BLAUPUNKT K2E272-004 (32WC965T)</t>
  </si>
  <si>
    <r>
      <t xml:space="preserve"> DAEWOO IRC 03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</si>
  <si>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DAEWOO RM-515DC, универсальный (корпус 44C07)</t>
  </si>
  <si>
    <t xml:space="preserve"> DAEWOO RM-531DC, универсальный (корпус RM-48A01)</t>
  </si>
  <si>
    <t xml:space="preserve"> DAEWOO RM-675DC, универсальный (корпус R-49C10)</t>
  </si>
  <si>
    <t xml:space="preserve"> DAEWOO RM-827DC, универсальный (корпус R-55G10)</t>
  </si>
  <si>
    <t xml:space="preserve"> DAEWOO RM-L1576, универсальный </t>
  </si>
  <si>
    <t xml:space="preserve"> DEXP 16A3000 / ГОРИЗОНТ 32LE5317D / HYUNDAI</t>
  </si>
  <si>
    <t xml:space="preserve"> DEXP AN-1603 / ГОРИЗОНТ / HARPER / HYUNDAI /
 ВИТЯЗЬ, голосовое управление</t>
  </si>
  <si>
    <t xml:space="preserve"> DEXP WH230602E / ГОРИЗОНТ, голосовое управление,
 оригинал</t>
  </si>
  <si>
    <t xml:space="preserve"> DREAM SKY DSR-1350, для тюнера</t>
  </si>
  <si>
    <t xml:space="preserve"> GALAXY INNOVATIONS S-2020/S-2030/S-2050, для тюнера </t>
  </si>
  <si>
    <t xml:space="preserve"> GLOBO 4100 (7010), для тюнера </t>
  </si>
  <si>
    <t xml:space="preserve"> GOLDMASTER I-905, для IT-TV</t>
  </si>
  <si>
    <t xml:space="preserve"> GOLDMASTER TR501HD / YASIN / HD OPENBOX / BEKO /
 ОРБИТА, для тюнера </t>
  </si>
  <si>
    <t xml:space="preserve"> GOLDMASTER T-303SD mini / Skytech 57G mini  DVB-T,
 для тюнера </t>
  </si>
  <si>
    <t xml:space="preserve"> GOLDMASTER T-707HD/C-505HDI, для тюнера </t>
  </si>
  <si>
    <t xml:space="preserve"> GOLDMASTER T-737HDI, для тюнера </t>
  </si>
  <si>
    <t xml:space="preserve"> GOLDMASTER T-747HD / T757HD, для тюнера </t>
  </si>
  <si>
    <r>
      <t xml:space="preserve"> KENWOOD IRC 142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</si>
  <si>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LG Magic Motion AN-MR19BA-IR, универсальный для Smart TV
 без голосовой функции</t>
  </si>
  <si>
    <t xml:space="preserve"> LG Magic Motion MR20/19, универсальный для Smart TV</t>
  </si>
  <si>
    <t xml:space="preserve"> LG Magic Motion MR-700i, универсальный для Smart Touch TV</t>
  </si>
  <si>
    <t>05929</t>
  </si>
  <si>
    <t>05930</t>
  </si>
  <si>
    <t xml:space="preserve"> XIAOMI Mi D4B8FFE67E3B, голосовое управление</t>
  </si>
  <si>
    <t xml:space="preserve"> XIAOMI Mi D79C100215AC3, голосовое управление, белый</t>
  </si>
  <si>
    <t>05931</t>
  </si>
  <si>
    <t xml:space="preserve"> XIAOMI Mi Ver.9 / XMRM-M3 (XMRM-M6), голосовое управление</t>
  </si>
  <si>
    <t>05932</t>
  </si>
  <si>
    <t>05934</t>
  </si>
  <si>
    <t xml:space="preserve"> XIAOMI Mi XMRM-OOA (D79C100154A50 Mi Ver.5),
 голосовое управление</t>
  </si>
  <si>
    <t>Ролик</t>
  </si>
  <si>
    <t xml:space="preserve"> Ролик для пульта LG Magic MR600/MR650/MR18/MR19/MR20GA</t>
  </si>
  <si>
    <t>05935</t>
  </si>
  <si>
    <t>05936</t>
  </si>
  <si>
    <t xml:space="preserve"> Ролик для пульта LG Magic MR21/MR22</t>
  </si>
  <si>
    <t>(A3686)</t>
  </si>
  <si>
    <t>Пульт под заказ</t>
  </si>
  <si>
    <r>
      <t xml:space="preserve"> Введите сюда Вашу модель</t>
    </r>
    <r>
      <rPr>
        <sz val="10"/>
        <rFont val="Arial Cyr"/>
        <charset val="204"/>
      </rPr>
      <t xml:space="preserve"> </t>
    </r>
    <r>
      <rPr>
        <sz val="10"/>
        <color rgb="FFFF0000"/>
        <rFont val="Arial Cyr"/>
        <charset val="204"/>
      </rPr>
      <t>(модель пульта или устройства)</t>
    </r>
    <r>
      <rPr>
        <sz val="10"/>
        <rFont val="Arial Cyr"/>
        <charset val="204"/>
      </rPr>
      <t xml:space="preserve">
 Возможно изготовление при наличии нужной прошивки в базе.
 Предзаказ за 1 день.</t>
    </r>
  </si>
  <si>
    <t>05940</t>
  </si>
  <si>
    <t>05941</t>
  </si>
  <si>
    <t xml:space="preserve"> SONY RMF-TX500E (голосовое управление)</t>
  </si>
  <si>
    <t>05942</t>
  </si>
  <si>
    <t xml:space="preserve"> SONY RMF-TX500U (голосовое управление)</t>
  </si>
  <si>
    <t>05943</t>
  </si>
  <si>
    <t xml:space="preserve"> SONY RMF-TX520E (голосовое управление)</t>
  </si>
  <si>
    <t>05944</t>
  </si>
  <si>
    <t xml:space="preserve"> SONY RMF-TX300E (голосовое управление)</t>
  </si>
  <si>
    <t>05945</t>
  </si>
  <si>
    <t>05946</t>
  </si>
  <si>
    <t>05947</t>
  </si>
  <si>
    <t xml:space="preserve"> SONY RMF-TX621E (голосовое управление)</t>
  </si>
  <si>
    <t xml:space="preserve"> SONY RMF-TX800P (голосовое управление)</t>
  </si>
  <si>
    <t xml:space="preserve"> SONY RMF-TX900U (голосовое управление)</t>
  </si>
  <si>
    <t>(A4813)</t>
  </si>
  <si>
    <t>05949</t>
  </si>
  <si>
    <t>(A4816)</t>
  </si>
  <si>
    <t xml:space="preserve"> 48V, 3000mA, (разъём 5.5x2.5), LP77</t>
  </si>
  <si>
    <t>05950</t>
  </si>
  <si>
    <t>(A072)</t>
  </si>
  <si>
    <t xml:space="preserve"> 19V, 4740mA, (разъём 5.5x2.5), LP450</t>
  </si>
  <si>
    <t>05951</t>
  </si>
  <si>
    <t>(S690)</t>
  </si>
  <si>
    <r>
      <t xml:space="preserve"> </t>
    </r>
    <r>
      <rPr>
        <b/>
        <sz val="10"/>
        <rFont val="Arial Cyr"/>
        <charset val="204"/>
      </rPr>
      <t xml:space="preserve">CARLIVE CR44, </t>
    </r>
    <r>
      <rPr>
        <sz val="10"/>
        <rFont val="Arial Cyr"/>
        <charset val="204"/>
      </rPr>
      <t>90W, 3 порта: QC3.0 + PD30W + L</t>
    </r>
  </si>
  <si>
    <t>05954</t>
  </si>
  <si>
    <t xml:space="preserve"> DEFENDER Trace MB-989, USB, 1200dpi, 3D, 1.2 метра, чёрная</t>
  </si>
  <si>
    <t xml:space="preserve"> KODAK Ni-Mh (HR6/AA), 2600mAh (в блистере по 4 шт)</t>
  </si>
  <si>
    <t>05955</t>
  </si>
  <si>
    <t>05956</t>
  </si>
  <si>
    <t xml:space="preserve"> KODAK Ni-Mh (HR6/AA), 2700mAh (в блистере по 8 шт)</t>
  </si>
  <si>
    <t>05957</t>
  </si>
  <si>
    <t xml:space="preserve"> MIREX Ni-Mh (HR6/AA), 2500mAh (в блистере по 4 шт)</t>
  </si>
  <si>
    <t>05960</t>
  </si>
  <si>
    <t xml:space="preserve"> HYUNDAI CH-VER.3 / BLAUPUNKT, голосовое управление
 Батарейки в комплекте!</t>
  </si>
  <si>
    <t xml:space="preserve"> HYUNDAI CH-VER.3, голосовое управление</t>
  </si>
  <si>
    <t>05961</t>
  </si>
  <si>
    <t xml:space="preserve">
HYUNDAI01
/40bF/12/6122/</t>
  </si>
  <si>
    <t xml:space="preserve"> CHUNGHOP RM-E208 TV/SAT, обучаемый и программируемый</t>
  </si>
  <si>
    <t>05962</t>
  </si>
  <si>
    <t xml:space="preserve"> Master CAR RC-820J, универсальный для автомагнитол и проекторов</t>
  </si>
  <si>
    <t xml:space="preserve"> RM-F989, универсальный для вентиляторов </t>
  </si>
  <si>
    <t xml:space="preserve"> K-1028E, универсальный для кондиционеров </t>
  </si>
  <si>
    <t xml:space="preserve"> K-9018E, универсальный для кондиционеров </t>
  </si>
  <si>
    <t xml:space="preserve"> IRC SAT F, универсальный для спутниковых ресиверов </t>
  </si>
  <si>
    <r>
      <t xml:space="preserve"> DVB-T2-2020, универсальный для теле- приставок </t>
    </r>
    <r>
      <rPr>
        <sz val="10"/>
        <color rgb="FFFF0000"/>
        <rFont val="Arial Cyr"/>
        <charset val="204"/>
      </rPr>
      <t>(без доп настроек)</t>
    </r>
  </si>
  <si>
    <t>05963</t>
  </si>
  <si>
    <t xml:space="preserve"> CHUNGHOP RM-L108E, обучаемый, универсальный</t>
  </si>
  <si>
    <t>05964</t>
  </si>
  <si>
    <t xml:space="preserve"> CHUNGHOP RM-L14, обучаемый и программируемый на 8 устройств</t>
  </si>
  <si>
    <t>(A4404)</t>
  </si>
  <si>
    <t xml:space="preserve"> CLICK PDU Air Mouse TL05, обучаемый с гироскопом и голосовым
 управлением для Android TV Box, PC</t>
  </si>
  <si>
    <t>05965</t>
  </si>
  <si>
    <t>05966</t>
  </si>
  <si>
    <t xml:space="preserve"> CLICK PDU Air Mouse TZ28, обучаемый с гироскопом и голосовым
 управлением для Android TV Box, PC</t>
  </si>
  <si>
    <t>/3E3E/0C/9012/</t>
  </si>
  <si>
    <t>Пульт ClickPdu</t>
  </si>
  <si>
    <t xml:space="preserve"> SAMSUNG RM-2200 V7-SOLAR, с голосовой функцией, солнечная
 батарея, аккумулятор (корпус BN59-01357H)</t>
  </si>
  <si>
    <t>05967</t>
  </si>
  <si>
    <r>
      <t xml:space="preserve"> PANASONIC IRC 12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</si>
  <si>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PANASONIC RM-520M, </t>
    </r>
    <r>
      <rPr>
        <sz val="9"/>
        <rFont val="Arial Cyr"/>
        <charset val="204"/>
      </rPr>
      <t>универсальный (корпус N2QAJB000080)</t>
    </r>
  </si>
  <si>
    <t xml:space="preserve"> PANASONIC RM-532M, универсальный (корпус EUR7717010)</t>
  </si>
  <si>
    <t xml:space="preserve"> PANASONIC RM-D630, универсальный (корпус EUR7635050)</t>
  </si>
  <si>
    <r>
      <t xml:space="preserve"> PANASONIC RM-D920</t>
    </r>
    <r>
      <rPr>
        <sz val="8"/>
        <rFont val="Arial Cyr"/>
        <charset val="204"/>
      </rPr>
      <t xml:space="preserve">, </t>
    </r>
    <r>
      <rPr>
        <sz val="10"/>
        <rFont val="Arial Cyr"/>
        <charset val="204"/>
      </rPr>
      <t xml:space="preserve">универсальный </t>
    </r>
    <r>
      <rPr>
        <sz val="9"/>
        <rFont val="Arial Cyr"/>
        <charset val="204"/>
      </rPr>
      <t>(корпус N2QAYB000399)</t>
    </r>
  </si>
  <si>
    <r>
      <t xml:space="preserve"> PANASONIC RM-D1170</t>
    </r>
    <r>
      <rPr>
        <sz val="8"/>
        <rFont val="Arial Cyr"/>
        <charset val="204"/>
      </rPr>
      <t xml:space="preserve">, </t>
    </r>
    <r>
      <rPr>
        <sz val="9"/>
        <rFont val="Arial Cyr"/>
        <charset val="204"/>
      </rPr>
      <t>универсальный
 (корпус N2QAYB000572)</t>
    </r>
  </si>
  <si>
    <r>
      <t xml:space="preserve"> PANASONIC RM-L1268, универсальный
 </t>
    </r>
    <r>
      <rPr>
        <sz val="9"/>
        <rFont val="Arial Cyr"/>
        <charset val="204"/>
      </rPr>
      <t>(корпус N2QAYB001009)</t>
    </r>
  </si>
  <si>
    <t xml:space="preserve"> PANASONIC RM-L1378, универсальный
 (корпус N2QAYB000399)</t>
  </si>
  <si>
    <t xml:space="preserve"> PANASONIC RM-L1700, универсальный</t>
  </si>
  <si>
    <t xml:space="preserve"> PANASONIC RM-L1720, универсальный</t>
  </si>
  <si>
    <t xml:space="preserve"> PANASONIC EUR501310 </t>
  </si>
  <si>
    <t xml:space="preserve"> PANASONIC EUR51971</t>
  </si>
  <si>
    <t xml:space="preserve"> PANASONIC EUR7628010</t>
  </si>
  <si>
    <t xml:space="preserve"> PANASONIC EUR7628030</t>
  </si>
  <si>
    <t xml:space="preserve"> PANASONIC EUR7651030A Viera LCD</t>
  </si>
  <si>
    <t xml:space="preserve"> PANASONIC EUR7651110 Viera LCD</t>
  </si>
  <si>
    <t xml:space="preserve"> PANASONIC EUR7651120</t>
  </si>
  <si>
    <t xml:space="preserve"> PANASONIC EUR7717010 / RM-532M</t>
  </si>
  <si>
    <t xml:space="preserve"> PANASONIC N2QAJB000080 / N2QAJB000084 / RM-520M</t>
  </si>
  <si>
    <t xml:space="preserve"> PANASONIC N2QAJB000108 / N2QAJB000121 / RM-520M</t>
  </si>
  <si>
    <t xml:space="preserve"> PANASONIC N2QAYB000543 Viera LCD</t>
  </si>
  <si>
    <t xml:space="preserve"> PANASONIC N2QAYB000572/ RM-D1170</t>
  </si>
  <si>
    <t xml:space="preserve"> PANASONIC N2QAYB000604</t>
  </si>
  <si>
    <t xml:space="preserve"> PANASONIC N2QAYB000666</t>
  </si>
  <si>
    <t xml:space="preserve"> PANASONIC N2QAYB001009 / RM-L1268</t>
  </si>
  <si>
    <t xml:space="preserve"> PANASONIC N2QAYB001115</t>
  </si>
  <si>
    <t xml:space="preserve"> PANASONIC TX-24DR300</t>
  </si>
  <si>
    <t xml:space="preserve"> PANASONIC 536J-269002-W010, голосовое управление</t>
  </si>
  <si>
    <t xml:space="preserve"> PANASONIC PN-V2 Smart TV, голосовое управление</t>
  </si>
  <si>
    <t xml:space="preserve"> PANASONIC TNQ4G0403 </t>
  </si>
  <si>
    <t xml:space="preserve"> PANASONIC SBAR20026A </t>
  </si>
  <si>
    <t xml:space="preserve"> PANASONIC RAK-SL975WK </t>
  </si>
  <si>
    <t xml:space="preserve"> PANASONIC N2QAYB000006</t>
  </si>
  <si>
    <t xml:space="preserve"> PANASONIC N2QAJB000142 / N2QAJB000141 /
 N2QAJB000143</t>
  </si>
  <si>
    <t xml:space="preserve"> PANASONIC N2QAHB000064 AUDIO SYSTEM</t>
  </si>
  <si>
    <t xml:space="preserve"> PANASONIC EUR7717030</t>
  </si>
  <si>
    <t xml:space="preserve"> PANASONIC EUR7621010 DVD</t>
  </si>
  <si>
    <t xml:space="preserve"> PANASONIC EUR646932</t>
  </si>
  <si>
    <t xml:space="preserve"> PANASONIC EUR646925</t>
  </si>
  <si>
    <t xml:space="preserve"> PANASONIC EUR644660</t>
  </si>
  <si>
    <t xml:space="preserve"> PANASONIC EUR641952M</t>
  </si>
  <si>
    <t xml:space="preserve"> PANASONIC EUR511226  MultiPIP</t>
  </si>
  <si>
    <t>05968</t>
  </si>
  <si>
    <t xml:space="preserve"> Универсальный силиконовый чехол H01 для пультов LG серии 
 MR21GA, MR22GA, MR23GA, красный</t>
  </si>
  <si>
    <t xml:space="preserve"> Универсальный силиконовый чехол H01 для пультов LG серии 
 MR21GA, MR22GA, MR23GA, фиолетовый</t>
  </si>
  <si>
    <t xml:space="preserve"> Универсальный силиконовый чехол H01 для пультов LG серии 
 MR21GA, MR22GA, MR23GA, зелёный</t>
  </si>
  <si>
    <t xml:space="preserve"> Универсальный силиконовый чехол H01 для пультов LG серии 
 MR21GA, MR22GA, MR23GA, синий</t>
  </si>
  <si>
    <t>05969</t>
  </si>
  <si>
    <t>05970</t>
  </si>
  <si>
    <t>05971</t>
  </si>
  <si>
    <t>05973</t>
  </si>
  <si>
    <t xml:space="preserve"> Универсальный силиконовый чехол H02 для пультов SAMSUNG 
 BN59-01363, BN59-01358, BN59-01357, BN59-01350, BN59-01300,
 BN59-01270, красный</t>
  </si>
  <si>
    <t xml:space="preserve"> Универсальный силиконовый чехол H02 для пультов SAMSUNG 
 BN59-01363, BN59-01358, BN59-01357, BN59-01350, BN59-01300,
 BN59-01270, фиолетовый</t>
  </si>
  <si>
    <t xml:space="preserve"> Универсальный силиконовый чехол H02 для пультов SAMSUNG 
 BN59-01363, BN59-01358, BN59-01357, BN59-01350, BN59-01300,
 BN59-01270, зелёный</t>
  </si>
  <si>
    <t xml:space="preserve"> Универсальный силиконовый чехол H02 для пультов SAMSUNG 
 BN59-01363, BN59-01358, BN59-01357, BN59-01350, BN59-01300,
 BN59-01270, синий</t>
  </si>
  <si>
    <t xml:space="preserve"> Универсальный силиконовый чехол H02 для пультов SAMSUNG 
 BN59-01363, BN59-01358, BN59-01357, BN59-01350, BN59-01300,
 BN59-01270, чёрный</t>
  </si>
  <si>
    <t>05974</t>
  </si>
  <si>
    <t>05975</t>
  </si>
  <si>
    <t>05976</t>
  </si>
  <si>
    <t>05977</t>
  </si>
  <si>
    <t>05978</t>
  </si>
  <si>
    <t xml:space="preserve"> Универсальный силиконовый чехол H06 для пультов SAMSUNG 
 BN59-01259, BN59-01274, BN59-01266, BN59-01312, BN59-01330,
 BN59-01265A, BN59-01270A, фиолетовый</t>
  </si>
  <si>
    <t xml:space="preserve"> LG RM-158CB, универсальный (корпус 6710V00077V)</t>
  </si>
  <si>
    <t xml:space="preserve"> LG RM-406CB, универсальный (корпус 6710V000126R LCD)</t>
  </si>
  <si>
    <t xml:space="preserve"> LG RM-609CB+, универсальный (корпус 6710V00090A)</t>
  </si>
  <si>
    <t xml:space="preserve"> LG RM-913CB, универсальный (корпус MKJ33981406)</t>
  </si>
  <si>
    <t xml:space="preserve"> LG RM-B938, для DVD/Blu-Ray, универс. (корп AKB72976002)</t>
  </si>
  <si>
    <r>
      <t xml:space="preserve"> LG RM-D1296</t>
    </r>
    <r>
      <rPr>
        <sz val="8"/>
        <rFont val="Arial Cyr"/>
        <charset val="204"/>
      </rPr>
      <t>,  для HOME THEATER, универс. (корпус AKB72216902)</t>
    </r>
  </si>
  <si>
    <r>
      <t xml:space="preserve"> LG RM-D1318 AUX, универсальный </t>
    </r>
    <r>
      <rPr>
        <sz val="8"/>
        <rFont val="Arial Cyr"/>
        <charset val="204"/>
      </rPr>
      <t>(корпус AKB736557… - серии)</t>
    </r>
  </si>
  <si>
    <r>
      <t xml:space="preserve"> LG RM-L1162 3D LED TV, </t>
    </r>
    <r>
      <rPr>
        <sz val="8"/>
        <rFont val="Arial Cyr"/>
        <charset val="204"/>
      </rPr>
      <t>универсальный (корпус AKB73715603)</t>
    </r>
  </si>
  <si>
    <r>
      <t xml:space="preserve"> LG RM-L1162 3D LED TV, универсальный </t>
    </r>
    <r>
      <rPr>
        <b/>
        <sz val="10"/>
        <color rgb="FFFF0000"/>
        <rFont val="Arial Cyr"/>
        <charset val="204"/>
      </rPr>
      <t>(цена от 5 штук!)</t>
    </r>
  </si>
  <si>
    <r>
      <t xml:space="preserve"> LG RM-L1379 LCD/LED TV, </t>
    </r>
    <r>
      <rPr>
        <sz val="8"/>
        <rFont val="Arial Cyr"/>
        <charset val="204"/>
      </rPr>
      <t>универсальный (корпус AKB75095308)</t>
    </r>
  </si>
  <si>
    <r>
      <t xml:space="preserve"> LG RM-L1379 LCD/LED TV, </t>
    </r>
    <r>
      <rPr>
        <sz val="8"/>
        <rFont val="Arial Cyr"/>
        <charset val="204"/>
      </rPr>
      <t xml:space="preserve">универсальный  </t>
    </r>
    <r>
      <rPr>
        <b/>
        <sz val="10"/>
        <color rgb="FFFF0000"/>
        <rFont val="Arial Cyr"/>
        <charset val="204"/>
      </rPr>
      <t>(цена от 5 штук!)</t>
    </r>
  </si>
  <si>
    <t xml:space="preserve"> LG RM-L2022 (IVI, OKKO, HD, КиноПоиск), универсальный </t>
  </si>
  <si>
    <t xml:space="preserve"> LG RM-L810, универсальный (корпус AKB33871413)</t>
  </si>
  <si>
    <t xml:space="preserve"> LG RM-L859, универсальный (корпус AKB69680403)</t>
  </si>
  <si>
    <t xml:space="preserve"> LG RM-L915, универсальный (корпус AKB72915207)</t>
  </si>
  <si>
    <t xml:space="preserve"> LG RM-L930 3D, универсальный (корпус AKB72914293)</t>
  </si>
  <si>
    <r>
      <t xml:space="preserve"> LG RM-L931 LCD SMART TV, </t>
    </r>
    <r>
      <rPr>
        <sz val="10"/>
        <color rgb="FFFF0000"/>
        <rFont val="Arial Cyr"/>
        <charset val="204"/>
      </rPr>
      <t>с кнопкой "ivi"</t>
    </r>
    <r>
      <rPr>
        <sz val="10"/>
        <rFont val="Arial Cyr"/>
        <charset val="204"/>
      </rPr>
      <t xml:space="preserve">, универсальный </t>
    </r>
  </si>
  <si>
    <r>
      <t xml:space="preserve"> LG RM-L999 LCD TV 3D, </t>
    </r>
    <r>
      <rPr>
        <sz val="9"/>
        <rFont val="Arial Cyr"/>
        <charset val="204"/>
      </rPr>
      <t>универсальный (корпус AKB72914020)</t>
    </r>
  </si>
  <si>
    <r>
      <t xml:space="preserve"> LG RM-L999 LCD TV 3D, </t>
    </r>
    <r>
      <rPr>
        <sz val="9"/>
        <rFont val="Arial Cyr"/>
        <charset val="204"/>
      </rPr>
      <t xml:space="preserve">универсальный </t>
    </r>
    <r>
      <rPr>
        <b/>
        <sz val="9"/>
        <color rgb="FFFF0000"/>
        <rFont val="Arial Cyr"/>
        <charset val="204"/>
      </rPr>
      <t>(цена от 5 штук!)</t>
    </r>
  </si>
  <si>
    <r>
      <t xml:space="preserve"> LG RM-L999+ LCD TV 3D, </t>
    </r>
    <r>
      <rPr>
        <sz val="9"/>
        <rFont val="Arial Cyr"/>
        <charset val="204"/>
      </rPr>
      <t>универсальный (корпус AKB72914020)</t>
    </r>
  </si>
  <si>
    <r>
      <t xml:space="preserve"> LG URC1399, </t>
    </r>
    <r>
      <rPr>
        <sz val="9"/>
        <rFont val="Arial Cyr"/>
        <charset val="204"/>
      </rPr>
      <t xml:space="preserve">универсальный </t>
    </r>
  </si>
  <si>
    <t xml:space="preserve"> LG 6710V00017H / RM-002CB</t>
  </si>
  <si>
    <t>05979</t>
  </si>
  <si>
    <t xml:space="preserve"> DEXP RCR60BT / BBK / Витязь (VITYAZ) / Hyundai,
 Яндекс Алиса ТВ, голосовое управление</t>
  </si>
  <si>
    <t>05980</t>
  </si>
  <si>
    <t>Пульт Bluetooth
(HUAYU)</t>
  </si>
  <si>
    <r>
      <t xml:space="preserve"> LG 6710V00070A / </t>
    </r>
    <r>
      <rPr>
        <b/>
        <sz val="10"/>
        <rFont val="Arial Cyr"/>
        <charset val="204"/>
      </rPr>
      <t>ROLSEN 6710V00070A</t>
    </r>
  </si>
  <si>
    <t xml:space="preserve"> LG 6710V00090A / RM-609CB</t>
  </si>
  <si>
    <t xml:space="preserve"> LG AKB72216902 / RM-D1296</t>
  </si>
  <si>
    <t xml:space="preserve"> LG AKB72914020 / AKB72914029 / AKB72914039 / RM-L999</t>
  </si>
  <si>
    <t xml:space="preserve"> LG AKB72914021 / AKB72914030</t>
  </si>
  <si>
    <t xml:space="preserve"> LG AKB72914066 / AKB73275612 / AKB72914294 /
 AKB72914290</t>
  </si>
  <si>
    <t xml:space="preserve"> LG AKB72914207 / AKB72914003 / AKB72914240</t>
  </si>
  <si>
    <t xml:space="preserve"> LG AKB72914209 / AKB72914202</t>
  </si>
  <si>
    <t xml:space="preserve"> LG AKB72914245</t>
  </si>
  <si>
    <t xml:space="preserve"> LG AKB72914265</t>
  </si>
  <si>
    <t xml:space="preserve"> LG AKB72914271 / AKB72914277</t>
  </si>
  <si>
    <t xml:space="preserve"> LG AKB72914293 / RM-L930</t>
  </si>
  <si>
    <t xml:space="preserve"> LG AKB72915202 / AKB72915207  / RM-L915</t>
  </si>
  <si>
    <r>
      <t xml:space="preserve"> LG AKB72915207 / AKB72915202  / </t>
    </r>
    <r>
      <rPr>
        <b/>
        <sz val="10"/>
        <rFont val="Arial Cyr"/>
        <charset val="204"/>
      </rPr>
      <t>RM-L915</t>
    </r>
  </si>
  <si>
    <t xml:space="preserve"> LG AKB72915269, для LED 3D</t>
  </si>
  <si>
    <t xml:space="preserve"> LG AKB72915279, для LED</t>
  </si>
  <si>
    <t xml:space="preserve"> LG AKB72976002 / AKB72976001 / AKB72976011, для Blu-Ray</t>
  </si>
  <si>
    <t xml:space="preserve"> LG AKB73275605 / AKB73275607, для LED</t>
  </si>
  <si>
    <t xml:space="preserve"> LG AKB73615302 / AKB73615362 / AKB73756502,
 для LCD Smart TV</t>
  </si>
  <si>
    <t xml:space="preserve"> LG AKB73615303 / AKB73615362 / AKB73756502</t>
  </si>
  <si>
    <t xml:space="preserve"> LG AKB73615306, для LCD</t>
  </si>
  <si>
    <t xml:space="preserve"> LG AKB73615307, для 3D LCD</t>
  </si>
  <si>
    <t xml:space="preserve"> LG AKB73615308, для LCD</t>
  </si>
  <si>
    <t xml:space="preserve"> LG AKB73655822, для LCD</t>
  </si>
  <si>
    <t xml:space="preserve"> LG AKB73715601, для LCD Smart TV</t>
  </si>
  <si>
    <t xml:space="preserve"> LG AKB73715622, для LCD</t>
  </si>
  <si>
    <r>
      <t xml:space="preserve"> LG AKB73715634 / </t>
    </r>
    <r>
      <rPr>
        <sz val="8"/>
        <rFont val="Arial Cyr"/>
        <charset val="204"/>
      </rPr>
      <t>AKB73715650 / AKB73715651, для 3D LCD LED TV</t>
    </r>
  </si>
  <si>
    <t xml:space="preserve"> LG AKB73715659 / AKB73715671</t>
  </si>
  <si>
    <t xml:space="preserve"> LG AKB73715669, для LCD 3D Smart TV</t>
  </si>
  <si>
    <t xml:space="preserve"> LG AKB73715680</t>
  </si>
  <si>
    <t xml:space="preserve"> LG AKB73715686</t>
  </si>
  <si>
    <t xml:space="preserve"> LG AKB73715694 / AKB73715695, для 3D LCD</t>
  </si>
  <si>
    <t xml:space="preserve"> LG AKB73756502, для LCD 3D Smart TV </t>
  </si>
  <si>
    <t xml:space="preserve"> LG AKB73756503, для 3D LCD</t>
  </si>
  <si>
    <t xml:space="preserve"> LG AKB73756504, для LCD 3D Smart TV</t>
  </si>
  <si>
    <t xml:space="preserve"> LG AKB73756564 / AKB73756565, для LCD 3D Smart TV</t>
  </si>
  <si>
    <t xml:space="preserve"> LG AKB73756571, для LCD Smart TV</t>
  </si>
  <si>
    <t xml:space="preserve"> LG AKB73975729 / AKB73975761, для LCD 3D Smart TV</t>
  </si>
  <si>
    <t xml:space="preserve"> LG AKB73975734</t>
  </si>
  <si>
    <t xml:space="preserve"> LG AKB73975757 / AKB73975728, для LCD Smart TV</t>
  </si>
  <si>
    <t xml:space="preserve"> LG AKB73975761 / AKB73975729, для LCD 3D Smart TV</t>
  </si>
  <si>
    <t xml:space="preserve"> LG AKB73975786</t>
  </si>
  <si>
    <t xml:space="preserve"> LG AKB74455401, для LCD Smart TV</t>
  </si>
  <si>
    <t xml:space="preserve"> LG AKB74455409, для LCD Smart TV</t>
  </si>
  <si>
    <t xml:space="preserve"> LG AKB74455416, для LCD Smart TV</t>
  </si>
  <si>
    <t xml:space="preserve"> LG AKB74475401, для LCD Smart TV</t>
  </si>
  <si>
    <t xml:space="preserve"> LG AKB74475403 / AKB73715679, для LCD Smart TV</t>
  </si>
  <si>
    <t xml:space="preserve"> LG AKB74475404, для LCD Smart TV</t>
  </si>
  <si>
    <t xml:space="preserve"> LG AKB74475472, для LCD Smart TV</t>
  </si>
  <si>
    <t xml:space="preserve"> LG AKB74475481, для LCD Smart TV</t>
  </si>
  <si>
    <t xml:space="preserve"> LG AKB74915324, для LCD Smart TV</t>
  </si>
  <si>
    <t xml:space="preserve"> LG AKB74915325, для LCD Smart TV</t>
  </si>
  <si>
    <t xml:space="preserve"> LG AKB74915330, для LCD Smart TV</t>
  </si>
  <si>
    <t xml:space="preserve"> LG AKB74915346, для LCD Smart TV</t>
  </si>
  <si>
    <t xml:space="preserve"> LG AKB74915365, для LCD Smart TV</t>
  </si>
  <si>
    <t xml:space="preserve"> LG AKB75055702, для LCD Smart TV</t>
  </si>
  <si>
    <t xml:space="preserve"> LG AKB75095308 / RM-L1379, для LCD Smart TV</t>
  </si>
  <si>
    <r>
      <t xml:space="preserve"> LG AKB75095312, для LCD Smart TV, </t>
    </r>
    <r>
      <rPr>
        <sz val="10"/>
        <color rgb="FFFF0000"/>
        <rFont val="Arial Cyr"/>
        <charset val="204"/>
      </rPr>
      <t>с кнопкой "ivi"</t>
    </r>
  </si>
  <si>
    <r>
      <t xml:space="preserve"> LG AKB75375611, для LCD Smart TV, </t>
    </r>
    <r>
      <rPr>
        <sz val="10"/>
        <color rgb="FFFF0000"/>
        <rFont val="Arial Cyr"/>
        <charset val="204"/>
      </rPr>
      <t>с кнопкой "ivi"</t>
    </r>
  </si>
  <si>
    <r>
      <t xml:space="preserve"> LG AKB75675303, для LCD Smart TV, </t>
    </r>
    <r>
      <rPr>
        <sz val="10"/>
        <color rgb="FFFF0000"/>
        <rFont val="Arial Cyr"/>
        <charset val="204"/>
      </rPr>
      <t>с кнопкой "ivi"</t>
    </r>
  </si>
  <si>
    <t xml:space="preserve"> LG AKB75675312, для LCD Smart TV</t>
  </si>
  <si>
    <t xml:space="preserve"> LG AKB75675321, для LCD Smart TV</t>
  </si>
  <si>
    <t xml:space="preserve"> LG AKB75855501 (AN-MR20GA, AN-MR18BA, AN-MR650A)
 с функцией голоса и указкой</t>
  </si>
  <si>
    <t xml:space="preserve"> LG AKB76036208 (MR21GA), с голосовой функцией и указкой</t>
  </si>
  <si>
    <t xml:space="preserve"> LG AKB76036901 (AN-MR20GA), с голосовым поиском
 и функцией мыши</t>
  </si>
  <si>
    <t xml:space="preserve"> LG AKB76037608, для LCD Smart TV</t>
  </si>
  <si>
    <t xml:space="preserve"> LG AKB76039909 (MR22GA), с голосовой функцией</t>
  </si>
  <si>
    <t xml:space="preserve"> LG AKB76040309, для LCD Smart TV</t>
  </si>
  <si>
    <t xml:space="preserve"> LG AKB76043107 (MR23GA) Magic Motion Smart TV,
 с голосовой функцией</t>
  </si>
  <si>
    <t xml:space="preserve"> LG MR21GA-IR, без голосовой функции</t>
  </si>
  <si>
    <r>
      <t xml:space="preserve"> LOVIEW IRC 316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</si>
  <si>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MICROLAB IRC 225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</si>
  <si>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MYSTERY IRC 153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</si>
  <si>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ODEON IRC 145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</si>
  <si>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ODEON DVP-202</t>
  </si>
  <si>
    <t xml:space="preserve"> ODEON DVP-100</t>
  </si>
  <si>
    <t xml:space="preserve"> Патч-корд RJ45 (8P8C "шт" - 8P8C "шт"), UTP 4 пары, 25м (дешевый)</t>
  </si>
  <si>
    <t>05989</t>
  </si>
  <si>
    <t>Батарейка CR2412</t>
  </si>
  <si>
    <t xml:space="preserve"> CR2412 PANASONIC, в блистере по 1 шт</t>
  </si>
  <si>
    <t>05990</t>
  </si>
  <si>
    <t xml:space="preserve"> A27 PANASONIC, в блистере по 5 шт</t>
  </si>
  <si>
    <t xml:space="preserve"> G3 (AG3) PANASONIC (392,LR736,LR41), в блистере по 10 шт</t>
  </si>
  <si>
    <t>05991</t>
  </si>
  <si>
    <t>05992</t>
  </si>
  <si>
    <t xml:space="preserve"> G10 (AG10) PANASONIC (389,LR1130,LR54), в блистере по 10 шт</t>
  </si>
  <si>
    <t xml:space="preserve"> R357 RENATA (SR44W, G13) Silver Oxid, в блистере</t>
  </si>
  <si>
    <t xml:space="preserve"> R346 RENATA (SR712SW) Silver Oxid, в блистере</t>
  </si>
  <si>
    <t xml:space="preserve"> R319 RENATA (SR527SW) Silver Oxid, в блистере</t>
  </si>
  <si>
    <t xml:space="preserve"> R396 RENATA (SR726W, G2) Silver Oxid, в блистере</t>
  </si>
  <si>
    <t xml:space="preserve"> R390 RENATA (SR1130SW, LR54, G10) Silver Oxid, в блистере,</t>
  </si>
  <si>
    <t>05994</t>
  </si>
  <si>
    <t xml:space="preserve"> GRUNDIG RM-L1383, универсальный (корпус TP7)</t>
  </si>
  <si>
    <t>05995</t>
  </si>
  <si>
    <t>05996</t>
  </si>
  <si>
    <t xml:space="preserve"> GRUNDIG RM-L1721, универсальный</t>
  </si>
  <si>
    <t xml:space="preserve"> TOSHIBA CT-9507 </t>
  </si>
  <si>
    <t>05997</t>
  </si>
  <si>
    <t xml:space="preserve"> TOSHIBA CT-95011</t>
  </si>
  <si>
    <t>05998</t>
  </si>
  <si>
    <t xml:space="preserve"> TOSHIBA CT-95038</t>
  </si>
  <si>
    <t xml:space="preserve"> HISENSE TV URC1530, обучаемый (53 функции)</t>
  </si>
  <si>
    <t>05999</t>
  </si>
  <si>
    <r>
      <t xml:space="preserve"> ROLSEN IRC 61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</si>
  <si>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ROLSEN  RM-563BFC, универсальный (корпус K10N-C5)</t>
  </si>
  <si>
    <t xml:space="preserve"> ROLSEN RM-L1365, универсальный</t>
  </si>
  <si>
    <t xml:space="preserve"> ROLSEN 37M10-6</t>
  </si>
  <si>
    <t xml:space="preserve"> ROLSEN 6710V00070B</t>
  </si>
  <si>
    <t xml:space="preserve"> ROLSEN A205-P</t>
  </si>
  <si>
    <t xml:space="preserve"> ROLSEN EN-21662R  для LCD TV</t>
  </si>
  <si>
    <t xml:space="preserve"> ROLSEN EN-31603B  для LCD TV</t>
  </si>
  <si>
    <t xml:space="preserve"> ROLSEN ER-31607R для LCD TV </t>
  </si>
  <si>
    <t xml:space="preserve"> ROLSEN HYPFFD-0142 DVD</t>
  </si>
  <si>
    <t xml:space="preserve"> ROLSEN K10B-C1</t>
  </si>
  <si>
    <t xml:space="preserve"> ROLSEN K10J-C1</t>
  </si>
  <si>
    <t xml:space="preserve"> ROLSEN K10N-C19</t>
  </si>
  <si>
    <t xml:space="preserve"> ROLSEN KEX2C-C4</t>
  </si>
  <si>
    <t xml:space="preserve"> ROLSEN KRC-6163CR TV/DVD</t>
  </si>
  <si>
    <t xml:space="preserve"> ROLSEN LC01-AR011A TV/DVD</t>
  </si>
  <si>
    <t xml:space="preserve"> ROLSEN LC02-AR022A TV/DVD</t>
  </si>
  <si>
    <t xml:space="preserve"> ROLSEN RC-1153038</t>
  </si>
  <si>
    <t xml:space="preserve"> ROLSEN RC-7</t>
  </si>
  <si>
    <t xml:space="preserve"> ROLSEN RC-7+DVD</t>
  </si>
  <si>
    <t xml:space="preserve"> ROLSEN RC-A06 (RL-32B05F) LCD</t>
  </si>
  <si>
    <t xml:space="preserve"> ROLSEN RDB-502 DVB-T2</t>
  </si>
  <si>
    <t xml:space="preserve"> ROLSEN RL-19E1301GU</t>
  </si>
  <si>
    <t xml:space="preserve"> ROLSEN RL-24E1303 LCD</t>
  </si>
  <si>
    <t xml:space="preserve"> ROLSEN RL-32L700U 3D LCD</t>
  </si>
  <si>
    <t xml:space="preserve"> ROLSEN WH-55A</t>
  </si>
  <si>
    <t xml:space="preserve"> ROLSEN WH-55A-3</t>
  </si>
  <si>
    <r>
      <t xml:space="preserve"> SHARP IRC 18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</si>
  <si>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SHARP RM-689G, универсальный (корпус GA610WJSA)</t>
  </si>
  <si>
    <t xml:space="preserve"> SHARP RM-758G, универсальный (корпус GA520WJSA)</t>
  </si>
  <si>
    <t xml:space="preserve"> SHARP RM-L865, универсальный (корпус GA460WJSA)</t>
  </si>
  <si>
    <t xml:space="preserve"> SHARP RM-L1026, универсальный (корпус GA841WJSA)</t>
  </si>
  <si>
    <t xml:space="preserve"> SHARP RM-L1346, универсальный (корпус GB234WJSA)</t>
  </si>
  <si>
    <t xml:space="preserve"> SHARP RM-L1589, универсальный </t>
  </si>
  <si>
    <t xml:space="preserve"> SHARP 076B0RV011</t>
  </si>
  <si>
    <t xml:space="preserve"> SHARP 11UK-12</t>
  </si>
  <si>
    <t xml:space="preserve"> SHARP G0676CESA </t>
  </si>
  <si>
    <t xml:space="preserve"> SHARP G0756CE </t>
  </si>
  <si>
    <t xml:space="preserve"> SHARP G0764PESA </t>
  </si>
  <si>
    <t xml:space="preserve"> SHARP G0927AJ </t>
  </si>
  <si>
    <t xml:space="preserve"> SHARP G0933PESA </t>
  </si>
  <si>
    <t xml:space="preserve"> SHARP G1042PESA </t>
  </si>
  <si>
    <t xml:space="preserve"> SHARP G1069PESA </t>
  </si>
  <si>
    <t xml:space="preserve"> SHARP G1071SA </t>
  </si>
  <si>
    <t xml:space="preserve"> SHARP G1077PESA </t>
  </si>
  <si>
    <t xml:space="preserve"> SKYTECH 100G DVB-T2+C, для тюнера (с кнопкой GOTO)</t>
  </si>
  <si>
    <t xml:space="preserve"> SKYTECH 100G DVB-T2, для тюнера (с кнопкой FAV) </t>
  </si>
  <si>
    <t xml:space="preserve"> SKYTECH 94FEG DVB-T, для тюнера </t>
  </si>
  <si>
    <t xml:space="preserve"> SKYTECH 57G mini / GoldMaster T-303SD mini DVB-T,
 для тюнера </t>
  </si>
  <si>
    <t xml:space="preserve"> SKYTECH 57G DVB-T, для тюнера </t>
  </si>
  <si>
    <t>06003</t>
  </si>
  <si>
    <t xml:space="preserve"> SHARP G1085PESA </t>
  </si>
  <si>
    <t xml:space="preserve"> SHARP G1133PESA </t>
  </si>
  <si>
    <t xml:space="preserve"> SHARP G1135PESA </t>
  </si>
  <si>
    <t xml:space="preserve"> SHARP G1169PESA </t>
  </si>
  <si>
    <t xml:space="preserve"> SHARP G1342SA </t>
  </si>
  <si>
    <t xml:space="preserve"> SHARP G1350SA </t>
  </si>
  <si>
    <t xml:space="preserve"> SHARP GA027SA </t>
  </si>
  <si>
    <t xml:space="preserve"> SHARP GA031WJSA </t>
  </si>
  <si>
    <t xml:space="preserve"> SHARP GA152WJSA </t>
  </si>
  <si>
    <t xml:space="preserve"> SHARP GA296SB </t>
  </si>
  <si>
    <t xml:space="preserve"> SHARP GA307SA </t>
  </si>
  <si>
    <t xml:space="preserve"> SHARP GA372SA </t>
  </si>
  <si>
    <t xml:space="preserve"> SHARP GA481WJSA </t>
  </si>
  <si>
    <t xml:space="preserve"> SHARP GA520WJSA / RM-758G</t>
  </si>
  <si>
    <t xml:space="preserve"> SHARP GA574WJSA</t>
  </si>
  <si>
    <t xml:space="preserve"> SHARP GA718WJPA </t>
  </si>
  <si>
    <t xml:space="preserve"> SHARP GA779WJSA </t>
  </si>
  <si>
    <t xml:space="preserve"> SHARP GB012WJSA </t>
  </si>
  <si>
    <t xml:space="preserve"> SHARP GB042WJSA </t>
  </si>
  <si>
    <t xml:space="preserve"> SHARP GB067WJSA </t>
  </si>
  <si>
    <t xml:space="preserve"> SHARP GB139WJN1 </t>
  </si>
  <si>
    <t xml:space="preserve"> SHARP GB139WJSA </t>
  </si>
  <si>
    <t xml:space="preserve"> SHARP GJ220 </t>
  </si>
  <si>
    <t xml:space="preserve"> SHARP LC-32HI3222E</t>
  </si>
  <si>
    <t xml:space="preserve"> SHARP LC-40UG7252E </t>
  </si>
  <si>
    <t xml:space="preserve"> SHARP RC1910</t>
  </si>
  <si>
    <t xml:space="preserve"> SHARP RC1912 </t>
  </si>
  <si>
    <t xml:space="preserve"> SHARP RL57S </t>
  </si>
  <si>
    <r>
      <t xml:space="preserve"> SHIVAKI IRC 19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</si>
  <si>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SHIVAKI 051D LCD TV (см. ВИТЯЗЬ)</t>
  </si>
  <si>
    <t xml:space="preserve"> SHIVAKI 2200-ED00SHIV </t>
  </si>
  <si>
    <t xml:space="preserve"> SHIVAKI K78(K35)(K77) (см. ВИТЯЗЬ)</t>
  </si>
  <si>
    <t xml:space="preserve"> SHIVAKI PDP-4240 </t>
  </si>
  <si>
    <t xml:space="preserve"> SHIVAKI RC-01 (см. ГОРИЗОНТ)</t>
  </si>
  <si>
    <t xml:space="preserve"> SHIVAKI RC-2040 </t>
  </si>
  <si>
    <t xml:space="preserve"> SHIVAKI RC-21 </t>
  </si>
  <si>
    <t xml:space="preserve"> SHIVAKI RC-24b </t>
  </si>
  <si>
    <t xml:space="preserve"> SHIVAKI RC-811 </t>
  </si>
  <si>
    <t xml:space="preserve"> SHIVAKI RC-815 </t>
  </si>
  <si>
    <t xml:space="preserve"> SHIVAKI RC-816 </t>
  </si>
  <si>
    <t xml:space="preserve"> SHIVAKI RC-817 </t>
  </si>
  <si>
    <t xml:space="preserve"> SHIVAKI RC-D3-02 (см. ГОРИЗОНТ)</t>
  </si>
  <si>
    <t xml:space="preserve"> SHIVAKI STV-32LED13 (RC21b) (см. ГОРИЗОНТ)</t>
  </si>
  <si>
    <t xml:space="preserve"> SHIVAKI STV-45LED18S Smart TV LCD</t>
  </si>
  <si>
    <r>
      <t xml:space="preserve"> OPENBOX IRC 151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</si>
  <si>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OPENBOX AS2 HD, для тюнера </t>
  </si>
  <si>
    <t xml:space="preserve"> OPENBOX AS4K CI, PRO, для тюнера </t>
  </si>
  <si>
    <t xml:space="preserve"> OPENBOX F-300 / X-400/  HSR400, для тюнера </t>
  </si>
  <si>
    <t xml:space="preserve"> OPENBOX S1 / S2 / S3, для тюнера </t>
  </si>
  <si>
    <t xml:space="preserve"> OPENBOX S6 / S7 / S8 / S9 (НТВ+), для тюнера </t>
  </si>
  <si>
    <t xml:space="preserve"> OPENBOX SX4 HD / SX6 HD, для тюнера (см. HD BOX HB3500)</t>
  </si>
  <si>
    <t xml:space="preserve"> TOSHIBA CT-9712 </t>
  </si>
  <si>
    <t xml:space="preserve"> TOSHIBA CT-9782 </t>
  </si>
  <si>
    <t xml:space="preserve"> TOSHIBA CT-9858 </t>
  </si>
  <si>
    <t xml:space="preserve"> TOSHIBA CT-9881 </t>
  </si>
  <si>
    <t xml:space="preserve"> TOSHIBA CT-9922 </t>
  </si>
  <si>
    <t xml:space="preserve"> TOSHIBA DC-G1U </t>
  </si>
  <si>
    <t xml:space="preserve"> TOSHIBA SE-R0301 </t>
  </si>
  <si>
    <t xml:space="preserve"> TOSHIBA SE-R0319 </t>
  </si>
  <si>
    <t xml:space="preserve"> TOSHIBA WC-G1R </t>
  </si>
  <si>
    <t xml:space="preserve"> TOSHIBA CT-90405 </t>
  </si>
  <si>
    <t xml:space="preserve"> TOSHIBA CT-90356 </t>
  </si>
  <si>
    <t xml:space="preserve"> TOSHIBA CT-90345 </t>
  </si>
  <si>
    <t xml:space="preserve"> TOSHIBA CT-90344 </t>
  </si>
  <si>
    <t xml:space="preserve"> TOSHIBA CT-90300 </t>
  </si>
  <si>
    <t xml:space="preserve"> TOSHIBA CT-90296 </t>
  </si>
  <si>
    <t xml:space="preserve"> TOSHIBA CT-90287 </t>
  </si>
  <si>
    <t xml:space="preserve"> TOSHIBA CT-90272 </t>
  </si>
  <si>
    <t xml:space="preserve"> TOSHIBA CT-90253 </t>
  </si>
  <si>
    <t xml:space="preserve"> TOSHIBA CT-90241 </t>
  </si>
  <si>
    <t xml:space="preserve"> TOSHIBA CT-90229 </t>
  </si>
  <si>
    <t xml:space="preserve"> TOSHIBA CT-90210 </t>
  </si>
  <si>
    <t xml:space="preserve"> TOSHIBA CT-90128 </t>
  </si>
  <si>
    <t xml:space="preserve"> TOSHIBA CT-90126 </t>
  </si>
  <si>
    <t xml:space="preserve"> SUPRA RM-L1042, универсальный (корпус RCF1B) </t>
  </si>
  <si>
    <t xml:space="preserve"> SUPRA RM-L1097, универсальный (корпус Y-72C2)</t>
  </si>
  <si>
    <t xml:space="preserve"> SUPRA 210-Y8810/2 (STV-LC2395WL) (см. ГОРИЗОНТ)</t>
  </si>
  <si>
    <t xml:space="preserve"> SUPRA HOF-55D1.3 (STV-LC1995WL) (см. ГОРИЗОНТ)</t>
  </si>
  <si>
    <t xml:space="preserve"> SUPRA HOF10G705GPD9 (см. ГОРИЗОНТ)</t>
  </si>
  <si>
    <t xml:space="preserve"> SUPRA HOF12H126GPD11 (см. ГОРИЗОНТ)</t>
  </si>
  <si>
    <t xml:space="preserve"> SUPRA J-1274 (см. ГОРИЗОНТ)</t>
  </si>
  <si>
    <t xml:space="preserve"> SUPRA H-LCD1510 (см. ГОРИЗОНТ)</t>
  </si>
  <si>
    <t xml:space="preserve"> SUPRA LTV-32L40B (см. ГОРИЗОНТ)</t>
  </si>
  <si>
    <t xml:space="preserve"> SUPRA RC-13b/RC-2b/RC-14b (см. ГОРИЗОНТ)</t>
  </si>
  <si>
    <t xml:space="preserve"> SUPRA RC-21b (см. ГОРИЗОНТ)</t>
  </si>
  <si>
    <t xml:space="preserve"> SUPRA RC-25b (см. ГОРИЗОНТ)</t>
  </si>
  <si>
    <t xml:space="preserve"> SUPRA RCF23b</t>
  </si>
  <si>
    <t xml:space="preserve"> SUPRA STV-LC2622WD (см. ГОРИЗОНТ)</t>
  </si>
  <si>
    <t xml:space="preserve"> SUPRA Y-72C2 (см. ГОРИЗОНТ)</t>
  </si>
  <si>
    <t xml:space="preserve"> SUPRA Y-72C3 (см. ГОРИЗОНТ)</t>
  </si>
  <si>
    <t>06006</t>
  </si>
  <si>
    <t xml:space="preserve"> ГОРИЗОНТ JKT-106B-2 / DEXP D7-RC / HARPER / SUPRA</t>
  </si>
  <si>
    <t>06011</t>
  </si>
  <si>
    <t xml:space="preserve"> SMARTBUY Rush, 360x270x3мм, Enigma</t>
  </si>
  <si>
    <t>06012</t>
  </si>
  <si>
    <t>06016</t>
  </si>
  <si>
    <t>(A3017)</t>
  </si>
  <si>
    <t xml:space="preserve"> CARLIVE AUX Bluetooth BT350</t>
  </si>
  <si>
    <t>06017</t>
  </si>
  <si>
    <t>(A4038)</t>
  </si>
  <si>
    <t>06018</t>
  </si>
  <si>
    <t xml:space="preserve"> CARLIVE AUX+USB Bluetooth BT620</t>
  </si>
  <si>
    <t>06019</t>
  </si>
  <si>
    <t xml:space="preserve"> XIAOMI Mi Ver.1, c голосовым поиском</t>
  </si>
  <si>
    <r>
      <t xml:space="preserve"> XORO IRC 99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</si>
  <si>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ZALA, для IP TV приставки, чёрный</t>
  </si>
  <si>
    <r>
      <t xml:space="preserve"> ZALA, для IP TV приставки, чёрный</t>
    </r>
    <r>
      <rPr>
        <b/>
        <sz val="10"/>
        <color rgb="FFFF0000"/>
        <rFont val="Arial Cyr"/>
        <charset val="204"/>
      </rPr>
      <t xml:space="preserve"> (от 20 штук!!!)</t>
    </r>
  </si>
  <si>
    <t xml:space="preserve"> ZALA, для IP TV приставки, белый </t>
  </si>
  <si>
    <r>
      <t xml:space="preserve"> ZALA, для IP TV приставки, белый </t>
    </r>
    <r>
      <rPr>
        <b/>
        <sz val="10"/>
        <color rgb="FFFF0000"/>
        <rFont val="Arial Cyr"/>
        <charset val="204"/>
      </rPr>
      <t>(от 20 штук!!!)</t>
    </r>
  </si>
  <si>
    <t xml:space="preserve"> ZALA Smart (Ясно SML-282 HD), для IP TV приставки</t>
  </si>
  <si>
    <t xml:space="preserve"> ZALA DF00, для эфирной приставки №1</t>
  </si>
  <si>
    <t xml:space="preserve"> ZALA, для эфирной приставки №2</t>
  </si>
  <si>
    <t xml:space="preserve"> WORLD VISION T38/T39/T58, для тюнера </t>
  </si>
  <si>
    <t xml:space="preserve"> WORLD VISION T40/T53, для тюнера </t>
  </si>
  <si>
    <t xml:space="preserve"> WORLD VISION T57M/T57D/T37, для тюнера </t>
  </si>
  <si>
    <t xml:space="preserve"> WORLD VISION T62A, для тюнера (обучаемый)</t>
  </si>
  <si>
    <t xml:space="preserve"> WORLD VISION T70/T61M/T62D/T62M/T64D/T64M, для тюнера </t>
  </si>
  <si>
    <r>
      <t xml:space="preserve"> VESTEL IRC 91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</si>
  <si>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VESTEL RM-L1200, универсальный</t>
  </si>
  <si>
    <r>
      <t xml:space="preserve"> TELEFUNKEN IRC 24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</si>
  <si>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TECHNICS IRC 22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</si>
  <si>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SELENGA HD950D/T20D/T42D/T81D, с функцией обучения TV</t>
  </si>
  <si>
    <r>
      <t xml:space="preserve"> SANYO IRC 17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</si>
  <si>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SANYO RM-580B, универсальный</t>
  </si>
  <si>
    <t>06020</t>
  </si>
  <si>
    <t xml:space="preserve"> XIAOMI Mi Ver.6 / XMRM-007 Smart TV, c голосовым управлением</t>
  </si>
  <si>
    <t xml:space="preserve"> XIAOMI Mi Ver.4 / XMRM-010 (Mi TV 4S) (голосовое управление)</t>
  </si>
  <si>
    <t xml:space="preserve"> XIAOMI Mi Ver.7 / XMRM-19 (голосовое управление)</t>
  </si>
  <si>
    <t xml:space="preserve"> ВИТЯЗЬ DTR-816 / EUROSAT K16,  для DVB-T/T2 тюнера</t>
  </si>
  <si>
    <t>06021</t>
  </si>
  <si>
    <t xml:space="preserve"> SUPRA SDT-92 DVB-T2  </t>
  </si>
  <si>
    <t>06022</t>
  </si>
  <si>
    <t xml:space="preserve"> SUPRA SDT-100 DVB-T2  </t>
  </si>
  <si>
    <t>/05FA/1A/6122/</t>
  </si>
  <si>
    <t xml:space="preserve"> RM-P1375, универсальный для проекторов </t>
  </si>
  <si>
    <r>
      <t xml:space="preserve"> PIONEER IRC 14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</si>
  <si>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PIONEER  RM-D975 TV+DVD, универсальный</t>
  </si>
  <si>
    <t xml:space="preserve"> PIONEER  RM-D761, универсальный (корпус 2800)</t>
  </si>
  <si>
    <t xml:space="preserve"> PIONEER  RM-D2014, универсальный (корпус AXD1552)</t>
  </si>
  <si>
    <t xml:space="preserve"> POLAR 94LTV6004</t>
  </si>
  <si>
    <t xml:space="preserve"> POLAR TV2 </t>
  </si>
  <si>
    <r>
      <t xml:space="preserve"> PRESTIGIO IRC 278 </t>
    </r>
    <r>
      <rPr>
        <sz val="10"/>
        <color indexed="10"/>
        <rFont val="Arial Cyr"/>
        <charset val="204"/>
      </rPr>
      <t>(качественный универсальный пульт)</t>
    </r>
  </si>
  <si>
    <t>06023</t>
  </si>
  <si>
    <t xml:space="preserve"> Адаптер USB Type C - Jack 3.5 mm, 0.1м, APPLE (копия 100%)</t>
  </si>
  <si>
    <t>06024</t>
  </si>
  <si>
    <t xml:space="preserve"> DEXP RM-L1325 / DNS / DOFLER, универсальный</t>
  </si>
  <si>
    <t>Пульт ClickPDU</t>
  </si>
  <si>
    <t xml:space="preserve"> G7 PRO-022B, универсальный для приставок IP TV,
 с голосовой функцией</t>
  </si>
  <si>
    <t>06025</t>
  </si>
  <si>
    <t>/09F7/0A/6122A/</t>
  </si>
  <si>
    <t>06026</t>
  </si>
  <si>
    <t>06027</t>
  </si>
  <si>
    <t>06028</t>
  </si>
  <si>
    <t>Трендовые товары</t>
  </si>
  <si>
    <t>Yandex</t>
  </si>
  <si>
    <t>06032</t>
  </si>
  <si>
    <t>Умный пульт</t>
  </si>
  <si>
    <t>06033</t>
  </si>
  <si>
    <t>Умная лампа</t>
  </si>
  <si>
    <t xml:space="preserve"> Умная лампа Yandex Gu10 (YNDX-00019)</t>
  </si>
  <si>
    <t xml:space="preserve"> Умный пульт Yandex SmartControl (YNDX-0006)</t>
  </si>
  <si>
    <t>Умная кнопка</t>
  </si>
  <si>
    <t xml:space="preserve"> Умная кнопка Yandex (YNDX-00524)</t>
  </si>
  <si>
    <t>06034</t>
  </si>
  <si>
    <t>06035</t>
  </si>
  <si>
    <t>Датчик движения</t>
  </si>
  <si>
    <t xml:space="preserve"> Датчик движения и освещения Yandex (YNDX-00522)</t>
  </si>
  <si>
    <t>06036</t>
  </si>
  <si>
    <t xml:space="preserve"> SHIVAKI BT0534 / POLAR</t>
  </si>
  <si>
    <t xml:space="preserve"> SHIVAKI BT0419B </t>
  </si>
  <si>
    <t xml:space="preserve">   Пульты SKYWORTH   (для раскрытия списка нажмите на "+" слева)</t>
  </si>
  <si>
    <t>06037</t>
  </si>
  <si>
    <t>06038</t>
  </si>
  <si>
    <t>06039</t>
  </si>
  <si>
    <r>
      <t xml:space="preserve"> POLAR IRC 112F </t>
    </r>
    <r>
      <rPr>
        <sz val="10"/>
        <color indexed="10"/>
        <rFont val="Arial Cyr"/>
        <charset val="204"/>
      </rPr>
      <t>(качественный универсальный пульт)</t>
    </r>
  </si>
  <si>
    <t>06040</t>
  </si>
  <si>
    <r>
      <t xml:space="preserve"> DEXP IRC 320F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</si>
  <si>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  </t>
    </r>
    <r>
      <rPr>
        <b/>
        <sz val="10"/>
        <rFont val="Arial Cyr"/>
        <charset val="204"/>
      </rPr>
      <t>ПРОЧИЕ пульты</t>
    </r>
    <r>
      <rPr>
        <sz val="10"/>
        <rFont val="Arial Cyr"/>
        <charset val="204"/>
      </rPr>
      <t xml:space="preserve">   (для раскрытия списка нажмите на "+" слева)</t>
    </r>
  </si>
  <si>
    <t>06041</t>
  </si>
  <si>
    <r>
      <t xml:space="preserve"> HORIZONT IRC 101F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</si>
  <si>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SVEN IRC 138F </t>
    </r>
    <r>
      <rPr>
        <sz val="10"/>
        <color indexed="10"/>
        <rFont val="Arial Cyr"/>
        <charset val="204"/>
      </rPr>
      <t>(качественный универсальный пульт)</t>
    </r>
  </si>
  <si>
    <t>06042</t>
  </si>
  <si>
    <r>
      <t xml:space="preserve"> VITYAS IRC 212F </t>
    </r>
    <r>
      <rPr>
        <sz val="10"/>
        <color indexed="10"/>
        <rFont val="Arial Cyr"/>
        <charset val="204"/>
      </rPr>
      <t>(качественный универсальный пульт)</t>
    </r>
  </si>
  <si>
    <t>06043</t>
  </si>
  <si>
    <r>
      <t xml:space="preserve"> GALAXY INNOVATIONS IRC 269F
 </t>
    </r>
    <r>
      <rPr>
        <sz val="10"/>
        <color indexed="10"/>
        <rFont val="Arial Cyr"/>
        <charset val="204"/>
      </rPr>
      <t>(качественный универсальный пульт)</t>
    </r>
  </si>
  <si>
    <t>06044</t>
  </si>
  <si>
    <r>
      <t xml:space="preserve"> KOSMOS IRC 191F </t>
    </r>
    <r>
      <rPr>
        <sz val="10"/>
        <color indexed="10"/>
        <rFont val="Arial Cyr"/>
        <charset val="204"/>
      </rPr>
      <t>(качественный универсальный пульт)</t>
    </r>
  </si>
  <si>
    <t>06045</t>
  </si>
  <si>
    <r>
      <t xml:space="preserve"> НТВ+ IRC 45F </t>
    </r>
    <r>
      <rPr>
        <sz val="10"/>
        <color indexed="10"/>
        <rFont val="Arial Cyr"/>
        <charset val="204"/>
      </rPr>
      <t>(качественный универсальный пульт)</t>
    </r>
  </si>
  <si>
    <t>06046</t>
  </si>
  <si>
    <r>
      <t xml:space="preserve"> SELENGA IRC 324F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</si>
  <si>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WORLD VISION IRC 242F </t>
    </r>
    <r>
      <rPr>
        <sz val="10"/>
        <color indexed="10"/>
        <rFont val="Arial Cyr"/>
        <charset val="204"/>
      </rPr>
      <t>(качественный универсальный пульт)</t>
    </r>
  </si>
  <si>
    <t>06047</t>
  </si>
  <si>
    <t>06048</t>
  </si>
  <si>
    <r>
      <t xml:space="preserve"> ZTE IRC 402F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</si>
  <si>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LIVE POWER LP-UW06 (chipset MTK7601) 150Mbps/2,4GHz</t>
  </si>
  <si>
    <t>(A5478)</t>
  </si>
  <si>
    <t>06050</t>
  </si>
  <si>
    <t>(A5479)</t>
  </si>
  <si>
    <t>06051</t>
  </si>
  <si>
    <t>06055</t>
  </si>
  <si>
    <t xml:space="preserve"> LV-WR24Q  220V 300 Мбит/с 802.11B Black</t>
  </si>
  <si>
    <t>(A5485)</t>
  </si>
  <si>
    <t>06057</t>
  </si>
  <si>
    <t xml:space="preserve"> 21.5V, 3000mA, (разъём 5.5x2.5), LP138
 с контролером заряда для литий-ионных АКБ</t>
  </si>
  <si>
    <t>(A5463)</t>
  </si>
  <si>
    <t>06058</t>
  </si>
  <si>
    <t xml:space="preserve"> KT-E08, универсальный для кондиционеров </t>
  </si>
  <si>
    <t>00800</t>
  </si>
  <si>
    <t>(A4185)</t>
  </si>
  <si>
    <t xml:space="preserve"> MRM W22-5.0 USB Dongle, Bluetooth 5.0</t>
  </si>
  <si>
    <t xml:space="preserve"> LIVE POWER LP-UAC27D 2х-диапазонный (1300Mbps) USB3.0</t>
  </si>
  <si>
    <t>06059</t>
  </si>
  <si>
    <t>06060</t>
  </si>
  <si>
    <t>06062</t>
  </si>
  <si>
    <t xml:space="preserve"> ASUS (19V, 6.32A, разъём 5.5x2.5mm), 120W, с сетевым кабелем</t>
  </si>
  <si>
    <t xml:space="preserve"> ASUS (19.5V, 7.7A, разъём 5.5x2.5mm), 150W, с сетевым кабелем</t>
  </si>
  <si>
    <t xml:space="preserve"> ASUS (19.5V, 9.23A, разъём 5.5x2.5mm), 180W, с сетевым кабелем</t>
  </si>
  <si>
    <t>06065</t>
  </si>
  <si>
    <t xml:space="preserve"> ASUS (19.5V, 9.23A, разъём 4.5x3.0mm), 180W, с сетевым кабелем</t>
  </si>
  <si>
    <t>06066</t>
  </si>
  <si>
    <t>06067</t>
  </si>
  <si>
    <t xml:space="preserve"> ASUS (19.5V, 9.23A, разъём 6.0x3.7mm), 180W, с сетевым кабелем</t>
  </si>
  <si>
    <t>06068</t>
  </si>
  <si>
    <t xml:space="preserve"> ASUS (20V, 7.5A, разъём 4.5x3.0mm), 150W, с сетевым кабелем</t>
  </si>
  <si>
    <t>06069</t>
  </si>
  <si>
    <t>06070</t>
  </si>
  <si>
    <t xml:space="preserve"> ASUS (20V, 7.5A, разъём 5.5x2.5mm), 150W, с сетевым кабелем</t>
  </si>
  <si>
    <t xml:space="preserve"> ASUS (20V, 7.5A, разъём 6.0x3.7mm), 150W, с сетевым кабелем</t>
  </si>
  <si>
    <t xml:space="preserve"> ASUS (19V, 6.32A, разъём 6.0x3.7mm), 120W, с сетевым кабелем</t>
  </si>
  <si>
    <t>06071</t>
  </si>
  <si>
    <t>06073</t>
  </si>
  <si>
    <t xml:space="preserve"> LENOVO (19V, 3,42A, разъём 5.5x2.5mm), 65W, с сетевым кабелем</t>
  </si>
  <si>
    <t>06075</t>
  </si>
  <si>
    <t>(A4350)</t>
  </si>
  <si>
    <t xml:space="preserve"> Конвертер AV(RCA) (вход) в HDMI (выход), H74, euro composite</t>
  </si>
  <si>
    <r>
      <t xml:space="preserve"> 9V, 1000mA, (разъём 5.5x2.5, </t>
    </r>
    <r>
      <rPr>
        <sz val="10"/>
        <color rgb="FFFF0000"/>
        <rFont val="Arial Cyr"/>
        <charset val="204"/>
      </rPr>
      <t>плюс внешний!!!</t>
    </r>
    <r>
      <rPr>
        <sz val="10"/>
        <color rgb="FF002060"/>
        <rFont val="Arial Cyr"/>
        <charset val="204"/>
      </rPr>
      <t>), LP134</t>
    </r>
  </si>
  <si>
    <t>JBL</t>
  </si>
  <si>
    <t>06083</t>
  </si>
  <si>
    <t xml:space="preserve"> JBL Flip 5, синий</t>
  </si>
  <si>
    <t>06092</t>
  </si>
  <si>
    <t xml:space="preserve"> LENOVO (20V, 4,5A, разъём 7.9x5.5mm с иглой), 90W,
 с сетевым кабелем</t>
  </si>
  <si>
    <t>06093</t>
  </si>
  <si>
    <t xml:space="preserve"> LENOVO (20V, 6.75A, прямоугольный разъём), 135W,
 с сетевым кабелем</t>
  </si>
  <si>
    <t>06094</t>
  </si>
  <si>
    <t xml:space="preserve"> LENOVO (20V, 8.5A, прямоугольный разъём), 170W,
 с сетевым кабелем</t>
  </si>
  <si>
    <t>06095</t>
  </si>
  <si>
    <t>06096</t>
  </si>
  <si>
    <t xml:space="preserve"> LENOVO (20V, 11.5A, прямоугольный разъём), 230W,
 с сетевым кабелем</t>
  </si>
  <si>
    <t xml:space="preserve"> LENOVO (20V, 15A, прямоугольный разъём), 300W,
 с сетевым кабелем</t>
  </si>
  <si>
    <t>06099</t>
  </si>
  <si>
    <t xml:space="preserve"> LENOVO (19.5V, 6.15A, прямоугольный разъём), 120W,
 с сетевым кабелем</t>
  </si>
  <si>
    <t>06101</t>
  </si>
  <si>
    <t xml:space="preserve"> LENOVO (19.5V, 6.15A, разъём 6.3x3.0mm), 120W,
 с сетевым кабелем</t>
  </si>
  <si>
    <t>06102</t>
  </si>
  <si>
    <t xml:space="preserve"> LENOVO (19.5V, 6.7A, разъём 6.3x3.0mm), 130W,
 с сетевым кабелем</t>
  </si>
  <si>
    <t>06103</t>
  </si>
  <si>
    <t xml:space="preserve"> LENOVO (19.5V, 7.7A, разъём 6.3x3.0mm), 150W,
 с сетевым кабелем</t>
  </si>
  <si>
    <t xml:space="preserve"> LG RM-L1726, универсальный (корпус AKB75095312)</t>
  </si>
  <si>
    <t xml:space="preserve"> Пульт LG RM-G3900, универсальный для Smart Touch TV
 (корпус MR650A)</t>
  </si>
  <si>
    <t>06104</t>
  </si>
  <si>
    <t xml:space="preserve"> KIVI RC20 (KT1942-PS). РАБОТАЕТ ПО ИК-КАНАЛУ!</t>
  </si>
  <si>
    <t xml:space="preserve"> ACER (19V, 2.37A, разъём 3.0x1.1mm), 45W, с сетевым кабелем</t>
  </si>
  <si>
    <t>06106</t>
  </si>
  <si>
    <t xml:space="preserve"> ACER (19V, 3.42A, разъём 3.0x1.1mm), 65W, с сетевым кабелем</t>
  </si>
  <si>
    <t>06107</t>
  </si>
  <si>
    <t>06109</t>
  </si>
  <si>
    <t xml:space="preserve"> ACER (19V, 6.32A, разъём 5.5x1.7mm), 120W, с сетевым кабелем</t>
  </si>
  <si>
    <t>06110</t>
  </si>
  <si>
    <t xml:space="preserve"> ACER (19V, 7.1A, разъём 5.5x1.7mm), 135W, с сетевым кабелем</t>
  </si>
  <si>
    <t>06111</t>
  </si>
  <si>
    <t xml:space="preserve"> ACER (19.5V, 9.23A, разъём 5.5x1.7mm), 180W, с сетевым кабелем</t>
  </si>
  <si>
    <t>06116</t>
  </si>
  <si>
    <t>06120</t>
  </si>
  <si>
    <t xml:space="preserve"> MEIZU M2416 Mblu 21, 6.8", 64Gb/4Gb, 13Mp, 4900mAh, 2SIM, 4G,
 белый</t>
  </si>
  <si>
    <t>06122</t>
  </si>
  <si>
    <t xml:space="preserve"> MEIZU M2416 Mblu 21, 6.8", 64Gb/4Gb, 13Mp, 4900mAh, 2SIM, 4G,
 чёрный</t>
  </si>
  <si>
    <t>06125</t>
  </si>
  <si>
    <t xml:space="preserve"> DELL (19.5V, 12.3A, разъём 7.4x5.0mm с иглой), 240W,
 с сетевым кабелем</t>
  </si>
  <si>
    <t>06127</t>
  </si>
  <si>
    <t xml:space="preserve"> JBL GO 4, 4.2W, 850mAh, чёрный</t>
  </si>
  <si>
    <t>06129</t>
  </si>
  <si>
    <t xml:space="preserve"> Умная лампа Yandex E27, 9W, 806lm (YNDX-00551)</t>
  </si>
  <si>
    <t>06130</t>
  </si>
  <si>
    <t xml:space="preserve"> Умный выключатель Yandex, 2-х клавишный (YNDX-00535)</t>
  </si>
  <si>
    <t xml:space="preserve"> ASUS (19V, 3.42A, разъём 5.5x2.5mm), 65W, с сетевым кабелем</t>
  </si>
  <si>
    <t xml:space="preserve"> ASUS (19V, 4.74A, разъём 5.5x2.5mm), 90W, с сетевым кабелем</t>
  </si>
  <si>
    <t xml:space="preserve"> ACER (19V, 4.74A, разъём 5.5x1.7mm), 90W, с сетевым кабелем</t>
  </si>
  <si>
    <t xml:space="preserve"> Кабель USB OLYMPUS CB-USB7
 (Olympus, Pentax, Nikon, Sony, Fuji и др.)</t>
  </si>
  <si>
    <t xml:space="preserve"> HP (19.5V, 2.31A, разъём 4.5x3mm с иглой), 45W,
 с сетевым кабелем</t>
  </si>
  <si>
    <t>06131</t>
  </si>
  <si>
    <t>06133</t>
  </si>
  <si>
    <t>06134</t>
  </si>
  <si>
    <t xml:space="preserve"> HP (19.5V, 7.7A, разъём 7.4x5.0mm с иглой), 150W,
 с сетевым кабелем</t>
  </si>
  <si>
    <t xml:space="preserve"> HP (19V, 4.74A, разъём 7.4x5.0mm с иглой), с сетевым кабелем</t>
  </si>
  <si>
    <t xml:space="preserve"> HP (19.5V, 7.7A, разъём 4.5x3.0mm с иглой), 150W,
 с сетевым кабелем</t>
  </si>
  <si>
    <t xml:space="preserve"> HP (19.5V, 6.15A, разъём 4.5x3.0mm с иглой), 120W,
 с сетевым кабелем</t>
  </si>
  <si>
    <t>06137</t>
  </si>
  <si>
    <t xml:space="preserve"> DELL (19.5V, 6.7A, разъём 7.4x5.0mm с иглой), 130W,
 с сетевым кабелем</t>
  </si>
  <si>
    <t>06138</t>
  </si>
  <si>
    <t>06139</t>
  </si>
  <si>
    <t xml:space="preserve"> DELL (19.5V, 6.7A, разъём 4.5x3.0mm с иглой), 130W,
 с сетевым кабелем</t>
  </si>
  <si>
    <t xml:space="preserve"> 5V, 2500mA, (разъём 5.5x2.5), LP33 </t>
  </si>
  <si>
    <t>(A1520)</t>
  </si>
  <si>
    <t>06140</t>
  </si>
  <si>
    <t>(S710)</t>
  </si>
  <si>
    <t xml:space="preserve"> 12V-1.2Ah, LIVE-POWER LP1112 (97х43х52мм) </t>
  </si>
  <si>
    <t>06141</t>
  </si>
  <si>
    <t>(S709)</t>
  </si>
  <si>
    <t xml:space="preserve"> 6V-1.2Ah, LIVE-POWER LP6012 (97х24х52мм) </t>
  </si>
  <si>
    <t>06142</t>
  </si>
  <si>
    <t>(S994)</t>
  </si>
  <si>
    <t xml:space="preserve"> TV STICK M98 Q6 4K (2Gb/16Gb), возможность подключения
 голосового управления</t>
  </si>
  <si>
    <t xml:space="preserve"> TV STICK M98 Q6 4K (2Gb/16Gb) + дополнительный голосовой пульт</t>
  </si>
  <si>
    <t xml:space="preserve"> HOCO DV8 2K, LCD 1.47" TFT, Wi-Fi, QHD, microSD, max 128Gb,
 две камеры</t>
  </si>
  <si>
    <t xml:space="preserve"> DELL (19.5V, 2.31A, разъём 4.5x3.0mm с иглой), 45W,
 с сетевым кабелем</t>
  </si>
  <si>
    <t>06154</t>
  </si>
  <si>
    <t xml:space="preserve"> KIVI RC20 / JVC RC20 (KT1942-HG, K504Q5062107),
 с голосовым набором</t>
  </si>
  <si>
    <t xml:space="preserve"> JVC RC20 / KIVI RC20 (KT1942-HG, K504Q5062107),
 с голосовым набором</t>
  </si>
  <si>
    <t>06155</t>
  </si>
  <si>
    <t xml:space="preserve"> DELL (19.5V, 7.7A, разъём 7.4x5.0mm с иглой), 150W,
 с сетевым кабелем</t>
  </si>
  <si>
    <t>06157</t>
  </si>
  <si>
    <t>06158</t>
  </si>
  <si>
    <t xml:space="preserve"> DELL (19.5V, 9.23A, разъём 7.4x5.0mm с иглой), 180W,
 с сетевым кабелем</t>
  </si>
  <si>
    <t xml:space="preserve"> SAMSUNG INR18650-25R, 2500mAh, 3.7V, без защиты
 (ток разряда постоянный 20A, максимальный 35A), высокотоковый</t>
  </si>
  <si>
    <t xml:space="preserve"> SANYO NCR18650BF, 3350mAh, 3.7V, без защиты
 (ток разряда постоянный 7A, максимальный 10A), 1000 циклов</t>
  </si>
  <si>
    <t>06162</t>
  </si>
  <si>
    <t>06163</t>
  </si>
  <si>
    <t xml:space="preserve"> SONY US18650VTC5, 2600mAh, 3.7V, без защиты
 (ток разряда постоянный 20A, максимальный 30A), высокотоковый</t>
  </si>
  <si>
    <t>06164</t>
  </si>
  <si>
    <t xml:space="preserve"> TOSHIBA (19V, 4.74A, разъём 5.5x2.5mm), 90W,
 с сетевым кабелем</t>
  </si>
  <si>
    <t>06166</t>
  </si>
  <si>
    <t xml:space="preserve"> TOSHIBA (19V, 3.42A, разъём 5.5x2.5mm), 65W,
 с сетевым кабелем</t>
  </si>
  <si>
    <t>06167</t>
  </si>
  <si>
    <t xml:space="preserve"> TOSHIBA (19V, 3.95A, разъём 5.5x2.5mm), 75W,
 с сетевым кабелем</t>
  </si>
  <si>
    <t xml:space="preserve"> SONY US18650VTC5A, 2600mAh, 3.7V, без защиты
 (ток разряда постоянный 25A, максимальный 35A), высокотоковый</t>
  </si>
  <si>
    <t>06169</t>
  </si>
  <si>
    <t>06170</t>
  </si>
  <si>
    <t xml:space="preserve"> TESLA 21700, 5000mAh, 3.7V, без защиты
 (ток разряда постоянный 10A, максимальный 15A)</t>
  </si>
  <si>
    <t xml:space="preserve"> SAMSUNG INR21700-50G, 5000mAh, 3.7V, без защиты
 (ток разряда постоянный 10A, максимальный 15A)</t>
  </si>
  <si>
    <t xml:space="preserve"> LG AKB76036902 (MR20GA), с голосовым управлением</t>
  </si>
  <si>
    <t>LG09
/04Fb/08/6122/</t>
  </si>
  <si>
    <t>06171</t>
  </si>
  <si>
    <t xml:space="preserve"> RITMIX RT-495, FSK/ DTMF/ АОН, с дисплеем, чёрный</t>
  </si>
  <si>
    <t>06177</t>
  </si>
  <si>
    <t>06178</t>
  </si>
  <si>
    <t xml:space="preserve"> DEFENDER Black Ultra XXL, игровой, 900x450x3мм</t>
  </si>
  <si>
    <t>&lt;1&gt;</t>
  </si>
  <si>
    <t>(A2682)</t>
  </si>
  <si>
    <t>06187</t>
  </si>
  <si>
    <t xml:space="preserve"> CARLIVE TS-A1095 (4)"</t>
  </si>
  <si>
    <t xml:space="preserve"> D-COLOR DC1201HD mini DVB-T2, для тюнера </t>
  </si>
  <si>
    <t>06188</t>
  </si>
  <si>
    <t>06189</t>
  </si>
  <si>
    <t xml:space="preserve"> D-COLOR DC1302HD / LEGEND DVB-T2, для тюнера </t>
  </si>
  <si>
    <t xml:space="preserve">
(S691)</t>
  </si>
  <si>
    <t>06192</t>
  </si>
  <si>
    <r>
      <t xml:space="preserve"> 15V, 1500mA, (разъём 4.0x1.7), кабель 1.8м, SP16, белый, 
 </t>
    </r>
    <r>
      <rPr>
        <sz val="10"/>
        <color rgb="FFFF0000"/>
        <rFont val="Arial Cyr"/>
        <charset val="204"/>
      </rPr>
      <t>для ЯНДЕКС-колонок !!!</t>
    </r>
  </si>
  <si>
    <t>(S872)</t>
  </si>
  <si>
    <t>(A5356)</t>
  </si>
  <si>
    <t xml:space="preserve"> 21.5V, 1000mA, (разъём 5.5x2.5), SP202 
 с контролером заряда для литий-ионных АКБ</t>
  </si>
  <si>
    <t>(A5357)</t>
  </si>
  <si>
    <t xml:space="preserve"> 21.5V, 2000mA, (разъём 5.5x2.5), SP203
 с контролером заряда для литий-ионных АКБ</t>
  </si>
  <si>
    <t>06190</t>
  </si>
  <si>
    <t>06191</t>
  </si>
  <si>
    <t xml:space="preserve"> D-COLOR DC1502HD DVB-T2, для тюнера </t>
  </si>
  <si>
    <t xml:space="preserve"> D-COLOR DC711HD DVB-T2, для тюнера </t>
  </si>
  <si>
    <t>06195</t>
  </si>
  <si>
    <t>06196</t>
  </si>
  <si>
    <t>06200</t>
  </si>
  <si>
    <t xml:space="preserve"> Папка с 20 прозрачными вкладышами BURO-ECB20BLUE, A4,
 пластик, 0.5мм, синий</t>
  </si>
  <si>
    <t>06201</t>
  </si>
  <si>
    <t>06202</t>
  </si>
  <si>
    <t xml:space="preserve"> Папка с 80 прозрачными вкладышами BURO-ECB80BLUE, A4,
 пластик, 0.6мм, синий</t>
  </si>
  <si>
    <t>Умный дом</t>
  </si>
  <si>
    <t>Умный выключатель</t>
  </si>
  <si>
    <t xml:space="preserve"> Умная лампа TP-Link Tapo L510E, E27, 8.7W, 806lm, Wi-Fi
 Работает с Алисой, Марусей</t>
  </si>
  <si>
    <t>(S369)</t>
  </si>
  <si>
    <t>06205</t>
  </si>
  <si>
    <r>
      <t xml:space="preserve"> 20V, 3250mA, (разъём 5.5x2.5), 65W, кабель 1.8м, SP504, 
 </t>
    </r>
    <r>
      <rPr>
        <sz val="10"/>
        <color rgb="FFFF0000"/>
        <rFont val="Arial Cyr"/>
        <charset val="204"/>
      </rPr>
      <t>для ЯНДЕКС-колонок !!!</t>
    </r>
  </si>
  <si>
    <t xml:space="preserve"> MIREX Ni-Mh (HR03/AAA), 600mAh, 1.2V (в блистере по 4 шт)</t>
  </si>
  <si>
    <t>06210</t>
  </si>
  <si>
    <t xml:space="preserve"> 4V-4.5Ah, CASIL CA445 (47х47х101мм)</t>
  </si>
  <si>
    <t>06211</t>
  </si>
  <si>
    <r>
      <t xml:space="preserve"> SMARTBUY ONE 338, USB, с подсветкой, длина кабеля 1.4 м,
 чёрная </t>
    </r>
    <r>
      <rPr>
        <b/>
        <sz val="10"/>
        <rFont val="Arial Cyr"/>
        <charset val="204"/>
      </rPr>
      <t>(большая !!!)</t>
    </r>
  </si>
  <si>
    <t>06213</t>
  </si>
  <si>
    <t xml:space="preserve"> SMARTBUY RUSH Shotgun (клавиатура (RGB)+мышь (RGB)+ковёр)</t>
  </si>
  <si>
    <r>
      <t xml:space="preserve"> SD HC 16GB, SMARTBUY, </t>
    </r>
    <r>
      <rPr>
        <sz val="8"/>
        <rFont val="Arial Cyr"/>
        <charset val="204"/>
      </rPr>
      <t>Class 10</t>
    </r>
  </si>
  <si>
    <t>06218</t>
  </si>
  <si>
    <t xml:space="preserve">         ВНИМАНИЕ! При оплате "синими" сотками будет дополнительная скидка 1%. </t>
  </si>
  <si>
    <t xml:space="preserve">  Цены действительны при заказе по прайсу! При покупке "ПО-СРОЧНОМУ, НА МЕСТЕ" действуют около --- розничные цены!</t>
  </si>
  <si>
    <t xml:space="preserve"> Обращаем Ваше внимание на то, что ПОЛНОЦЕННЫЙ набор заказа возможен при предварительной заявке по электронной почте или в мессенджеры.</t>
  </si>
  <si>
    <t xml:space="preserve"> Патч-корд RJ45 (8P8C "шт" - 8P8C "шт"), 3м (дешевый)</t>
  </si>
  <si>
    <t xml:space="preserve"> Кабель  USB 2.0 A(M) (штекер) - A(M) (штекер), 1.5м</t>
  </si>
  <si>
    <t>06231</t>
  </si>
  <si>
    <t xml:space="preserve"> 6V, 2000mA, (разъём 4.0x1.7), LP187, кабель 1.2м</t>
  </si>
  <si>
    <t>(A5316)</t>
  </si>
  <si>
    <t>(A5497)</t>
  </si>
  <si>
    <t xml:space="preserve"> MicroSD 32Gb, NETAC P500 Eco (без адаптера), Class 10,
 (скорость 90Mb/s)</t>
  </si>
  <si>
    <t>06232</t>
  </si>
  <si>
    <t>06238</t>
  </si>
  <si>
    <t>06240</t>
  </si>
  <si>
    <t>Игровая гарнитура</t>
  </si>
  <si>
    <r>
      <t xml:space="preserve"> Кабель HDMI - HDMI, 19M/19M, ver 2.0, 3м, резиновый
 </t>
    </r>
    <r>
      <rPr>
        <sz val="10"/>
        <color rgb="FFFF0000"/>
        <rFont val="Arial Cyr"/>
        <charset val="204"/>
      </rPr>
      <t>(поддерживает разрешение 4K)</t>
    </r>
  </si>
  <si>
    <t>(A5278)</t>
  </si>
  <si>
    <t>06246</t>
  </si>
  <si>
    <t>06248</t>
  </si>
  <si>
    <t xml:space="preserve"> Переходник OTG-USB Type-C, DEESPI T01, Metal, в блистере</t>
  </si>
  <si>
    <t>06251</t>
  </si>
  <si>
    <t>06252</t>
  </si>
  <si>
    <t xml:space="preserve"> 12V-16Ah, DELTA CT 1216 (205х70х162мм), высокотоковый</t>
  </si>
  <si>
    <t xml:space="preserve"> 12V-16Ah, DELTA CT 1216.1 (151х88х164мм), высокотоковый</t>
  </si>
  <si>
    <t>06253</t>
  </si>
  <si>
    <t xml:space="preserve"> 12V-14Ah, DELTA CT 1214 (151х88х147мм), высокотоковый</t>
  </si>
  <si>
    <t>06254</t>
  </si>
  <si>
    <t xml:space="preserve"> 12V-14Ah, DELTA CT 1214.1 (132х89х164мм), высокотоковый</t>
  </si>
  <si>
    <t>06255</t>
  </si>
  <si>
    <t xml:space="preserve"> 12V-12Ah, DELTA CT 1212 (150х86х131мм), высокотоковый</t>
  </si>
  <si>
    <t>06256</t>
  </si>
  <si>
    <t>06257</t>
  </si>
  <si>
    <t xml:space="preserve"> 12V-11Ah, DELTA CT 1211 (151х86х112мм), высокотоковый</t>
  </si>
  <si>
    <t xml:space="preserve"> 12V-10Ah, DELTA CT 1210 (137х77х135мм), высокотоковый</t>
  </si>
  <si>
    <t>06258</t>
  </si>
  <si>
    <t xml:space="preserve"> 12V-10Ah, DELTA CT 1210.1 (150х86х93мм), высокотоковый</t>
  </si>
  <si>
    <t>01614</t>
  </si>
  <si>
    <t xml:space="preserve"> 12V-7.2Ah, CASIL CA1272 F2 (151х65х95мм)</t>
  </si>
  <si>
    <t>06267</t>
  </si>
  <si>
    <t xml:space="preserve"> CR1620 MIREX, в блистере по 4 шт</t>
  </si>
  <si>
    <t>06268</t>
  </si>
  <si>
    <t xml:space="preserve"> CR1632 MIREX, в блистере по 1 шт</t>
  </si>
  <si>
    <t>06269</t>
  </si>
  <si>
    <t xml:space="preserve"> CR2016 KODAK, в блистере по 5 шт</t>
  </si>
  <si>
    <t>06272</t>
  </si>
  <si>
    <t xml:space="preserve"> SELENGA 104, 6дБ, комнатная</t>
  </si>
  <si>
    <t>06273</t>
  </si>
  <si>
    <t xml:space="preserve"> XIAOMI Mi Ver.2 / XMRM-006 TV Box, c голосовой функцией, 
 для медиаплееров</t>
  </si>
  <si>
    <t xml:space="preserve"> SAMSUNG BN59-00683A </t>
  </si>
  <si>
    <t xml:space="preserve"> SAMSUNG BN59-00684B</t>
  </si>
  <si>
    <t xml:space="preserve"> SAMSUNG BN59-00705A </t>
  </si>
  <si>
    <r>
      <t xml:space="preserve">   </t>
    </r>
    <r>
      <rPr>
        <b/>
        <sz val="10"/>
        <rFont val="Arial Cyr"/>
        <charset val="204"/>
      </rPr>
      <t>Изолента, термоусадка, скотч</t>
    </r>
    <r>
      <rPr>
        <sz val="10"/>
        <rFont val="Arial Cyr"/>
        <charset val="204"/>
      </rPr>
      <t xml:space="preserve">   (для раскрытия списка нажмите на "+" слева)</t>
    </r>
  </si>
  <si>
    <t>06277</t>
  </si>
  <si>
    <t>06278</t>
  </si>
  <si>
    <t>06279</t>
  </si>
  <si>
    <t xml:space="preserve"> Двухсторонний акриловый скотч 3M 55236, 5mm x 50m</t>
  </si>
  <si>
    <t xml:space="preserve"> Двухсторонний акриловый скотч 3M 4920, 4mm x 33m</t>
  </si>
  <si>
    <t>06280</t>
  </si>
  <si>
    <t xml:space="preserve"> Двухсторонний скотч 3M 9080A, 5mm x 50m</t>
  </si>
  <si>
    <t>06281</t>
  </si>
  <si>
    <t xml:space="preserve"> Двухсторонний скотч 3M 9495LE, 5mm x 50m</t>
  </si>
  <si>
    <t xml:space="preserve"> Патч-корд RJ45 (8P8C "шт" - 8P8C "шт"), GOLDMASTER, 1м</t>
  </si>
  <si>
    <t xml:space="preserve"> Патч-корд RJ45 (8P8C "шт" - 8P8C "шт"), GOLDMASTER, 2м</t>
  </si>
  <si>
    <t>06284</t>
  </si>
  <si>
    <t>06285</t>
  </si>
  <si>
    <t>(A371)</t>
  </si>
  <si>
    <t>06286</t>
  </si>
  <si>
    <t>06287</t>
  </si>
  <si>
    <t>06288</t>
  </si>
  <si>
    <t>06289</t>
  </si>
  <si>
    <t>06290</t>
  </si>
  <si>
    <t>06291</t>
  </si>
  <si>
    <r>
      <t xml:space="preserve"> 16.8V, 3000mA, (разъём "крокодилы")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</si>
  <si>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r>
      <t xml:space="preserve"> 12.6V, 3000mA, (разъём "крокодилы")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</si>
  <si>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t>06294</t>
  </si>
  <si>
    <t>06295</t>
  </si>
  <si>
    <t xml:space="preserve"> HOCO D5 Indoor, Full HD 2304x1296, max 128GB, ночное видение,
 микрофон </t>
  </si>
  <si>
    <t>06296</t>
  </si>
  <si>
    <t>Детектор</t>
  </si>
  <si>
    <t xml:space="preserve"> Детектор скрытых камер HOCO GM231 Anti-spy,
 время работы 40 минут</t>
  </si>
  <si>
    <t>06298</t>
  </si>
  <si>
    <t xml:space="preserve"> SELENGA 102A, 25дБ,  с внешним усилителем</t>
  </si>
  <si>
    <r>
      <t xml:space="preserve"> 84V, 2000mA,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</si>
  <si>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r>
      <t xml:space="preserve"> 67.2V, 2000mA,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</si>
  <si>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r>
      <t xml:space="preserve"> 58.8V, 5000mA, </t>
    </r>
    <r>
      <rPr>
        <sz val="10"/>
        <color rgb="FFFF0000"/>
        <rFont val="Arial Cyr"/>
        <charset val="204"/>
      </rPr>
      <t>(заряжает Li-ion аккумуляторные сборки)</t>
    </r>
  </si>
  <si>
    <r>
      <t xml:space="preserve"> 21V, 3000mA, </t>
    </r>
    <r>
      <rPr>
        <sz val="10"/>
        <color rgb="FFFF0000"/>
        <rFont val="Arial Cyr"/>
        <charset val="204"/>
      </rPr>
      <t>(заряжает Li-ion аккумуляторные сборки)</t>
    </r>
  </si>
  <si>
    <t xml:space="preserve"> USB 8GB SMARTBUY Glossy series, чёрный</t>
  </si>
  <si>
    <t xml:space="preserve"> USB 8GB SMARTBUY Scout, красный</t>
  </si>
  <si>
    <t xml:space="preserve"> USB 16GB SMARTBUY Glossy series, чёрный</t>
  </si>
  <si>
    <t xml:space="preserve"> USB 16GB SMARTBUY Scout, чёрный</t>
  </si>
  <si>
    <t xml:space="preserve"> USB 32GB SMARTBUY Clue, чёрный</t>
  </si>
  <si>
    <t xml:space="preserve"> USB 32GB SMARTBUY Scout, синий</t>
  </si>
  <si>
    <t xml:space="preserve"> USB 64GB SMARTBUY Scout, чёрный</t>
  </si>
  <si>
    <r>
      <t xml:space="preserve"> </t>
    </r>
    <r>
      <rPr>
        <b/>
        <sz val="10"/>
        <rFont val="Arial Cyr"/>
        <charset val="204"/>
      </rPr>
      <t>DEFENDER Enjoy S1000</t>
    </r>
    <r>
      <rPr>
        <sz val="10"/>
        <rFont val="Arial Cyr"/>
        <charset val="204"/>
      </rPr>
      <t>, Bluetooth 4.2, 20 Ватт, мощный бас</t>
    </r>
    <r>
      <rPr>
        <sz val="8"/>
        <rFont val="Arial Cyr"/>
        <charset val="204"/>
      </rPr>
      <t xml:space="preserve">
</t>
    </r>
  </si>
  <si>
    <t xml:space="preserve"> DEFENDER Element HB-520, USB, чёрная</t>
  </si>
  <si>
    <t xml:space="preserve"> DEFENDER Ray MM-032, 4 кнопок, 1600dpi, 2.4G+BT, серая</t>
  </si>
  <si>
    <t>06299</t>
  </si>
  <si>
    <t xml:space="preserve"> 12V-12Ah, CASIL CA12120 F2 (151х99х96мм)</t>
  </si>
  <si>
    <r>
      <t xml:space="preserve"> LR6 (AA) TESLA Batteries BLACK+ (в блистере по 24 шт)
 </t>
    </r>
    <r>
      <rPr>
        <sz val="10"/>
        <color rgb="FFFF0000"/>
        <rFont val="Arial Cyr"/>
        <charset val="204"/>
      </rPr>
      <t>Батарейки будущего!</t>
    </r>
  </si>
  <si>
    <t>06300</t>
  </si>
  <si>
    <t xml:space="preserve"> KODAK C8001B USB, для 1-2 AA/AAA</t>
  </si>
  <si>
    <t>06301</t>
  </si>
  <si>
    <t xml:space="preserve"> KODAK C8002B USB, для 2-4 AA/AAA</t>
  </si>
  <si>
    <t>06302</t>
  </si>
  <si>
    <t>06304</t>
  </si>
  <si>
    <t xml:space="preserve"> MicroSD 64Gb, NETAC P500 Standard UHS-I, Class 10,
 (скорость 90Mb/s)</t>
  </si>
  <si>
    <t>06306</t>
  </si>
  <si>
    <t>06309</t>
  </si>
  <si>
    <t xml:space="preserve"> XIAOMI Mi Ver.23 YKF429-004, для лазерных проекторов,
 голосовое управление</t>
  </si>
  <si>
    <t>06310</t>
  </si>
  <si>
    <t>(S345)</t>
  </si>
  <si>
    <t xml:space="preserve"> 2RCA - 2RCA (набор), 5м, акустический кабель для
 4-канального усилителя, CARLIVE MD-40</t>
  </si>
  <si>
    <t xml:space="preserve"> MicroSD 32Gb, NETAC P500 Standard UHS-I (без адаптера),
 Class 10, (скорость 90Mb/s)</t>
  </si>
  <si>
    <t xml:space="preserve"> AOC 40M3080/60 (96599000298) / RC2463958/02 LCD</t>
  </si>
  <si>
    <t>06313</t>
  </si>
  <si>
    <t>06314</t>
  </si>
  <si>
    <t xml:space="preserve"> AOC RC1994719/01 (32S5085, 50U6085) Smart TV LCD</t>
  </si>
  <si>
    <t xml:space="preserve"> GOLDMASTER T-707HD New / Huayu HT-1110 (REXANT RX-511),
 для тюнера </t>
  </si>
  <si>
    <t>06315</t>
  </si>
  <si>
    <t>06317</t>
  </si>
  <si>
    <r>
      <t xml:space="preserve">   </t>
    </r>
    <r>
      <rPr>
        <b/>
        <sz val="10"/>
        <rFont val="Arial Cyr"/>
        <charset val="204"/>
      </rPr>
      <t>APPLE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РАСПРОДАЖА!!! Почти даром!</t>
    </r>
  </si>
  <si>
    <r>
      <t xml:space="preserve">   </t>
    </r>
    <r>
      <rPr>
        <b/>
        <sz val="10"/>
        <rFont val="Arial Cyr"/>
        <charset val="204"/>
      </rPr>
      <t>HTC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БЕСПЛАТНО!!!</t>
    </r>
  </si>
  <si>
    <r>
      <t xml:space="preserve">   </t>
    </r>
    <r>
      <rPr>
        <b/>
        <sz val="10"/>
        <rFont val="Arial Cyr"/>
        <charset val="204"/>
      </rPr>
      <t>LG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БЕСПЛАТНО!!!</t>
    </r>
  </si>
  <si>
    <r>
      <t xml:space="preserve">   </t>
    </r>
    <r>
      <rPr>
        <b/>
        <sz val="10"/>
        <rFont val="Arial Cyr"/>
        <charset val="204"/>
      </rPr>
      <t>NOKIA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БЕСПЛАТНО!!!</t>
    </r>
  </si>
  <si>
    <r>
      <t xml:space="preserve">   </t>
    </r>
    <r>
      <rPr>
        <b/>
        <sz val="10"/>
        <rFont val="Arial Cyr"/>
        <charset val="204"/>
      </rPr>
      <t>SONY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БЕСПЛАТНО!!!</t>
    </r>
  </si>
  <si>
    <t>(A1602)</t>
  </si>
  <si>
    <t>06318</t>
  </si>
  <si>
    <t>06319</t>
  </si>
  <si>
    <t>(B4838)</t>
  </si>
  <si>
    <t>06320</t>
  </si>
  <si>
    <t xml:space="preserve"> GOOD OPENBOX M5 (DVB-T2/C), дисплей, металлический корпус</t>
  </si>
  <si>
    <r>
      <t xml:space="preserve"> GOOD OPENBOX M5 (DVB-T2/C), дисплей,
 </t>
    </r>
    <r>
      <rPr>
        <b/>
        <sz val="9"/>
        <color rgb="FFFF0000"/>
        <rFont val="Arial Cyr"/>
        <charset val="204"/>
      </rPr>
      <t>(цена при заказе от 10 штук!)</t>
    </r>
  </si>
  <si>
    <t xml:space="preserve"> CD-R СМС, 700mb,52x, для печати, в плёнке по 100 шт.</t>
  </si>
  <si>
    <t>06321</t>
  </si>
  <si>
    <t xml:space="preserve"> CD-R СМС, 700mb,52x, для печати, в конверте по 1 шт.</t>
  </si>
  <si>
    <t>06322</t>
  </si>
  <si>
    <t xml:space="preserve"> DVD-RW ST 4X 4,7Гб, в конверте по 1 шт.</t>
  </si>
  <si>
    <t xml:space="preserve"> DVD-RW ST 4X 4,7Гб, в плёнке по 100 шт.</t>
  </si>
  <si>
    <t>06323</t>
  </si>
  <si>
    <t xml:space="preserve"> CR3032, (используется для игрушек, калькуляторов, медицинских 
 устройств, часов, материнских плат)</t>
  </si>
  <si>
    <t>06327</t>
  </si>
  <si>
    <t xml:space="preserve"> LIVE-POWER ANT05, 15дБ, комнатная с усилителем</t>
  </si>
  <si>
    <t>(A5055)</t>
  </si>
  <si>
    <t>06328</t>
  </si>
  <si>
    <t>(A2632)
LP397</t>
  </si>
  <si>
    <t>06329</t>
  </si>
  <si>
    <t>Power Bank
 (скоростной)</t>
  </si>
  <si>
    <t>06333</t>
  </si>
  <si>
    <t>(B4834)</t>
  </si>
  <si>
    <t>06334</t>
  </si>
  <si>
    <t>(B4844)</t>
  </si>
  <si>
    <t>06335</t>
  </si>
  <si>
    <t>(B4565)</t>
  </si>
  <si>
    <t>06336</t>
  </si>
  <si>
    <t xml:space="preserve"> Усилитель SWA 2000, встраиваемый в антенну, 12 В</t>
  </si>
  <si>
    <r>
      <t xml:space="preserve"> SAMSUNG </t>
    </r>
    <r>
      <rPr>
        <sz val="10"/>
        <color indexed="8"/>
        <rFont val="Arial Cyr"/>
        <charset val="204"/>
      </rPr>
      <t>SLB-11A/SLB-10A, 1350mAh</t>
    </r>
  </si>
  <si>
    <r>
      <t xml:space="preserve">   </t>
    </r>
    <r>
      <rPr>
        <b/>
        <sz val="10"/>
        <rFont val="Arial Cyr"/>
        <charset val="204"/>
      </rPr>
      <t>HUAWEI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РАСПРОДАЖА!!! Почти даром!</t>
    </r>
  </si>
  <si>
    <r>
      <t xml:space="preserve">   </t>
    </r>
    <r>
      <rPr>
        <b/>
        <sz val="10"/>
        <rFont val="Arial Cyr"/>
        <charset val="204"/>
      </rPr>
      <t>LENOVO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БЕСПЛАТНО!!!</t>
    </r>
  </si>
  <si>
    <t xml:space="preserve"> LR14 MIREX (в блистере по 2 шт)</t>
  </si>
  <si>
    <t>06339</t>
  </si>
  <si>
    <t>06338</t>
  </si>
  <si>
    <t xml:space="preserve"> LR14 MIREX (в пленке по 2 шт)</t>
  </si>
  <si>
    <t xml:space="preserve"> LR20 MIREX (в пленке по 2 шт)</t>
  </si>
  <si>
    <t xml:space="preserve"> LR20 MIREX (в блистере по 2 шт)</t>
  </si>
  <si>
    <t>06340</t>
  </si>
  <si>
    <t>06341</t>
  </si>
  <si>
    <t>Батарейка 6F23</t>
  </si>
  <si>
    <t>06343</t>
  </si>
  <si>
    <t>Батарейка 6LR62</t>
  </si>
  <si>
    <t xml:space="preserve"> 6LR61 MIREX, 9V (щелочная крона), в плёнке</t>
  </si>
  <si>
    <t>06344</t>
  </si>
  <si>
    <t xml:space="preserve"> 6LR61 MIREX, 9V (щелочная крона), в блистере</t>
  </si>
  <si>
    <r>
      <t xml:space="preserve">   </t>
    </r>
    <r>
      <rPr>
        <b/>
        <sz val="10"/>
        <rFont val="Arial Cyr"/>
        <charset val="204"/>
      </rPr>
      <t>SAMSUNG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РАСПРОДАЖА!!! Почти даром!</t>
    </r>
  </si>
  <si>
    <r>
      <t xml:space="preserve">   </t>
    </r>
    <r>
      <rPr>
        <b/>
        <sz val="10"/>
        <rFont val="Arial Cyr"/>
        <charset val="204"/>
      </rPr>
      <t>XIAOMI</t>
    </r>
    <r>
      <rPr>
        <sz val="10"/>
        <rFont val="Arial Cyr"/>
        <charset val="204"/>
      </rPr>
      <t xml:space="preserve"> (чехлы, бампера, накладки, силикон)   (для раскрытия списка нажмите на "+" слева) </t>
    </r>
    <r>
      <rPr>
        <b/>
        <sz val="10"/>
        <color rgb="FFFF0000"/>
        <rFont val="Arial Cyr"/>
        <charset val="204"/>
      </rPr>
      <t>РАСПРОДАЖА!!! Почти даром!</t>
    </r>
  </si>
  <si>
    <t>06348</t>
  </si>
  <si>
    <t>06350</t>
  </si>
  <si>
    <t xml:space="preserve"> KIVI RC90 (RC-S01-28 RCO144KVV1), с голосовым набором</t>
  </si>
  <si>
    <t>04339</t>
  </si>
  <si>
    <t>04340</t>
  </si>
  <si>
    <t xml:space="preserve"> SAMSUNG 3F14-00034-162 </t>
  </si>
  <si>
    <t xml:space="preserve"> SAMSUNG 3F14-00034-980</t>
  </si>
  <si>
    <t xml:space="preserve"> SAMSUNG 3F14-00038-321</t>
  </si>
  <si>
    <t xml:space="preserve"> SAMSUNG AA59-00104A </t>
  </si>
  <si>
    <t xml:space="preserve"> SAMSUNG AA59-00104B </t>
  </si>
  <si>
    <t xml:space="preserve"> SAMSUNG AA59-00104C </t>
  </si>
  <si>
    <t xml:space="preserve"> SAMSUNG AA59-00104D </t>
  </si>
  <si>
    <r>
      <t xml:space="preserve"> SAMSUNG AA59-00198F</t>
    </r>
    <r>
      <rPr>
        <sz val="10"/>
        <color rgb="FFFF0000"/>
        <rFont val="Arial Cyr"/>
        <charset val="204"/>
      </rPr>
      <t xml:space="preserve"> </t>
    </r>
  </si>
  <si>
    <t xml:space="preserve"> ENERGIZER Extrreme Ni-Mh (HR6/AA), 2300mAh (в блистере по 2 шт)
 (made in japan)</t>
  </si>
  <si>
    <r>
      <t xml:space="preserve"> </t>
    </r>
    <r>
      <rPr>
        <b/>
        <sz val="10"/>
        <rFont val="Arial Cyr"/>
        <charset val="204"/>
      </rPr>
      <t>DEFENDER Epic Pro</t>
    </r>
    <r>
      <rPr>
        <sz val="10"/>
        <rFont val="Arial Cyr"/>
        <charset val="204"/>
      </rPr>
      <t>, объёмный звук 7.1, кабель 2м</t>
    </r>
  </si>
  <si>
    <t xml:space="preserve"> DEFENDER Twins 930, TWS, Bluetooth, внутриканальные, белые</t>
  </si>
  <si>
    <r>
      <t xml:space="preserve"> USB 32GB SMARTBUY Glossy series, </t>
    </r>
    <r>
      <rPr>
        <sz val="10"/>
        <color indexed="30"/>
        <rFont val="Arial Cyr"/>
        <charset val="204"/>
      </rPr>
      <t>синий</t>
    </r>
  </si>
  <si>
    <t>06352</t>
  </si>
  <si>
    <t>06353</t>
  </si>
  <si>
    <t>06355</t>
  </si>
  <si>
    <t>06357</t>
  </si>
  <si>
    <t xml:space="preserve"> RITMIX RDM-160, студийный, шнур 2.5м, чёрный</t>
  </si>
  <si>
    <t>06360</t>
  </si>
  <si>
    <t xml:space="preserve"> SELENGA 202AB, комнатная с усилителем</t>
  </si>
  <si>
    <r>
      <t xml:space="preserve"> GOLDMASTER T757HD (DVB-T2/C/IPTV/WiFi), H265, дисплей, металл
 </t>
    </r>
    <r>
      <rPr>
        <sz val="10"/>
        <color rgb="FFFF0000"/>
        <rFont val="Arial Cyr"/>
        <charset val="204"/>
      </rPr>
      <t>Помехозащищённый, чувствительный тюнер</t>
    </r>
    <r>
      <rPr>
        <sz val="10"/>
        <rFont val="Arial Cyr"/>
        <charset val="204"/>
      </rPr>
      <t xml:space="preserve"> </t>
    </r>
  </si>
  <si>
    <r>
      <t xml:space="preserve"> BLAUPUNKT CH-VER.3 / HYUNDAI</t>
    </r>
    <r>
      <rPr>
        <sz val="9"/>
        <rFont val="Arial Cyr"/>
        <charset val="204"/>
      </rPr>
      <t>, с голосовой функцией</t>
    </r>
  </si>
  <si>
    <t>/4040/4d/6122/
001-09</t>
  </si>
  <si>
    <t>/01dE/12/6122/
001-01</t>
  </si>
  <si>
    <t>/08F7/05/6122/
001-02</t>
  </si>
  <si>
    <t>/A05F/5F/6122/
001-03</t>
  </si>
  <si>
    <t>/4040/0A/6122/
001-04</t>
  </si>
  <si>
    <t>/007F/0A/6122/
001-05</t>
  </si>
  <si>
    <t>/007F/0A/6122/
001-06</t>
  </si>
  <si>
    <t>/00FF/17/6122/
001-17</t>
  </si>
  <si>
    <t>/C0,E0/0C/3010/
001-08</t>
  </si>
  <si>
    <t>/4040/0A/6122/
001-11</t>
  </si>
  <si>
    <t>/807F/82/6122/
001-12</t>
  </si>
  <si>
    <t>/40bF/03/6122/
001-13</t>
  </si>
  <si>
    <t>/40bF/12/6122/
001-14</t>
  </si>
  <si>
    <t>/08F7/d7/6122/
001-15</t>
  </si>
  <si>
    <t>/20dF/52/6122/
001-19</t>
  </si>
  <si>
    <t>/40bF/0b/6122/
001-20</t>
  </si>
  <si>
    <t>/20dF/52/6122/
001-21</t>
  </si>
  <si>
    <t>/007F/0A/6122/
001-23</t>
  </si>
  <si>
    <t>/007F/F3/6122/
001-24</t>
  </si>
  <si>
    <t>/40bF/12/6122/
001-25</t>
  </si>
  <si>
    <t>/00bF/43/6122/
002-18</t>
  </si>
  <si>
    <t>/0010/00/6122/
003-06</t>
  </si>
  <si>
    <t>/0010/00/6122/
003-07</t>
  </si>
  <si>
    <t>/0010/00/6122/
002-24</t>
  </si>
  <si>
    <t>003-02</t>
  </si>
  <si>
    <t>/08F7/d7/6122/
008-07</t>
  </si>
  <si>
    <t>/00bF/0d/6122/
007-15</t>
  </si>
  <si>
    <t>/00bF/0d/6122/
007-13</t>
  </si>
  <si>
    <t>/49b6/1A/6122/
007-12</t>
  </si>
  <si>
    <t>/49b6/00/6122/
007-16</t>
  </si>
  <si>
    <t>/0411/0A/6122/
003-10</t>
  </si>
  <si>
    <t>/00FF/59/6122/
002-13</t>
  </si>
  <si>
    <t>/00FF/59/6122/
002-15</t>
  </si>
  <si>
    <t>/00FF/59/6122/
002-16</t>
  </si>
  <si>
    <t>/013E/0A/6122/
008-04</t>
  </si>
  <si>
    <t>/0E0E/0C/9012/
008-06</t>
  </si>
  <si>
    <t>/027d/46/6122/
008-11</t>
  </si>
  <si>
    <t>/4040/0A/6122/
008-05</t>
  </si>
  <si>
    <t>/0010/00/6122/
003-11</t>
  </si>
  <si>
    <t>/40bF/12/6122/
007-25</t>
  </si>
  <si>
    <t>/A05F/1C/6122/
008-08</t>
  </si>
  <si>
    <t>/C0,E0/0C/3010/
004-23</t>
  </si>
  <si>
    <t>/C0,E0/0C/3010/
004-24</t>
  </si>
  <si>
    <t>/1010/1E/9012/
004-25</t>
  </si>
  <si>
    <t>/C0,E0/0C/3010/
004-04</t>
  </si>
  <si>
    <t>/04Fb/08/6122/
004-02</t>
  </si>
  <si>
    <t>/04Fb/08/6122/
004-01</t>
  </si>
  <si>
    <t>/2d2d/30/9012/
004-03</t>
  </si>
  <si>
    <t>/04Fb/08/6122/
004-13</t>
  </si>
  <si>
    <t>/04Fb/08/6122/
004-11</t>
  </si>
  <si>
    <t>/04Fb/08/6122/
004-10</t>
  </si>
  <si>
    <t>/04Fb/08/6122/
004-06</t>
  </si>
  <si>
    <t>/04Fb/08/6122/
004-12</t>
  </si>
  <si>
    <t>/04Fb/08/6122/
004-20</t>
  </si>
  <si>
    <t>/04Fb/08/6122/
004-21</t>
  </si>
  <si>
    <t>/04Fb/08/6122/
004-18</t>
  </si>
  <si>
    <t>/04Fb/08/6122/
004-14</t>
  </si>
  <si>
    <t>/04Fb/08/6122/
004-15</t>
  </si>
  <si>
    <t>/04Fb/08/6122/
004-07</t>
  </si>
  <si>
    <t>/04Fb/08/6122/
004-05</t>
  </si>
  <si>
    <t>/04Fb/08/6122/
004-09</t>
  </si>
  <si>
    <t>/04Fb/08/6122/
004-08</t>
  </si>
  <si>
    <t>/04Fb/08/6122/
004-16</t>
  </si>
  <si>
    <t>/04Fb/08/6122/
004-19</t>
  </si>
  <si>
    <t>/04Fb/08/6122/
004-17</t>
  </si>
  <si>
    <t>/04Fb/08/6122/
003-15</t>
  </si>
  <si>
    <t>/04Fb/08/6122/
003-16</t>
  </si>
  <si>
    <t>/04Fb/08/6122/
003-17</t>
  </si>
  <si>
    <t>/04Fb/08/6122/
003-18</t>
  </si>
  <si>
    <t>/04Fb/08/6122/
003-19</t>
  </si>
  <si>
    <t>/04Fb/08/6122/
003-20</t>
  </si>
  <si>
    <t>/04Fb/08/6122/
003-21</t>
  </si>
  <si>
    <t>/04Fb/08/6122/
008-14</t>
  </si>
  <si>
    <t>/04Fb/08/6122/
003-22</t>
  </si>
  <si>
    <t>/04Fb/08/6122/
003-23</t>
  </si>
  <si>
    <t>/04Fb/08/6122/
003-24</t>
  </si>
  <si>
    <t>003-25</t>
  </si>
  <si>
    <t>004-22</t>
  </si>
  <si>
    <t>/02F9/0A/6122/
003-04</t>
  </si>
  <si>
    <t>/02F9/0A/6122/
003-05</t>
  </si>
  <si>
    <t>/01FE/5F/6122/
003-12</t>
  </si>
  <si>
    <t>/08F6/21/6122/
003-03</t>
  </si>
  <si>
    <t>/8000/bd3d/2188/
007-08</t>
  </si>
  <si>
    <t>/9000/Ad3d/2188/
007-07</t>
  </si>
  <si>
    <t xml:space="preserve"> PANASONIC EUR571100, для видеомагнитофонов</t>
  </si>
  <si>
    <t>/8000/bd3d/2188/
007-06</t>
  </si>
  <si>
    <t>/8000/bd3d/2188/
006-22</t>
  </si>
  <si>
    <t>/8000/bd3d/2188/
007-05</t>
  </si>
  <si>
    <t>/8000/bd3d/2188/
006-23</t>
  </si>
  <si>
    <t>/8000/bd3d/2188/
006-24</t>
  </si>
  <si>
    <t>/30/00/*C-6/
007-04</t>
  </si>
  <si>
    <t>/00/0C/*C-6/
008-13</t>
  </si>
  <si>
    <t>/17,1F/20/3004/
007-03</t>
  </si>
  <si>
    <t>/C0,E0/0C/3010/
007-01</t>
  </si>
  <si>
    <t>/04/C7/*C-6/
007-02</t>
  </si>
  <si>
    <t>/0E0E/0b/9012/
007-23</t>
  </si>
  <si>
    <t>/01FE/01/6122/
008-12</t>
  </si>
  <si>
    <t>/0066/91/7461/
006-05</t>
  </si>
  <si>
    <t>/0066/91/7461/
006-09</t>
  </si>
  <si>
    <t>/0066/91/7461/
006-06</t>
  </si>
  <si>
    <t xml:space="preserve"> SAMSUNG 00071H, DVD</t>
  </si>
  <si>
    <t>/C0,E0/0C/3010/
006-10</t>
  </si>
  <si>
    <t>/0707/02/9012A/
006-11</t>
  </si>
  <si>
    <t>/0707/02/9012A/
006-02</t>
  </si>
  <si>
    <t>/0707/02/9012A/
006-01</t>
  </si>
  <si>
    <t>/0707/02/9012A/
006-03</t>
  </si>
  <si>
    <t>/0707/02/9012A/
005-19</t>
  </si>
  <si>
    <t>/0707/02/9012A/
006-04</t>
  </si>
  <si>
    <t>/0707/02/9012A/
005-14</t>
  </si>
  <si>
    <t>/0707/02/9012A/
005-15</t>
  </si>
  <si>
    <t>/0707/02/9012A/
006-07</t>
  </si>
  <si>
    <t>/0707/02/9012A/
005-06</t>
  </si>
  <si>
    <t>/0707/02/9012A/
005-08</t>
  </si>
  <si>
    <t>/0707/02/9012A/
005-07</t>
  </si>
  <si>
    <t>/0707/02/9012A/
005-10</t>
  </si>
  <si>
    <t>/0707/02/9012A/
005-11</t>
  </si>
  <si>
    <t>/0707/02/9012A/
005-21</t>
  </si>
  <si>
    <t>/0707/02/9012A/
005-16</t>
  </si>
  <si>
    <t>/0707/02/9012A/
005-22</t>
  </si>
  <si>
    <t>/0707/02/9012A/
005-23</t>
  </si>
  <si>
    <t>/0707/02/9012A/
005-09</t>
  </si>
  <si>
    <t>/0707/02/9012A/
005-05</t>
  </si>
  <si>
    <t>/C0,E0/0C/3010/
005-20</t>
  </si>
  <si>
    <t>/0707/02/9012A/
005-24</t>
  </si>
  <si>
    <t>/0707/02/9012A/
005-25</t>
  </si>
  <si>
    <t>/0707/E6/9012A/
005-17</t>
  </si>
  <si>
    <t>/0707/E6/9012A/
005-18</t>
  </si>
  <si>
    <t>/01FE/53/6122/
002-12</t>
  </si>
  <si>
    <t>/04Fb/1A/6122/
002-19</t>
  </si>
  <si>
    <t>/01FE/53/6122/
002-22</t>
  </si>
  <si>
    <t>/00FF/59/6122/
007-17</t>
  </si>
  <si>
    <t>/01/15/6124/
006-18</t>
  </si>
  <si>
    <t>/01/15/6124/
006-15</t>
  </si>
  <si>
    <t>/01/15/6124/
006-21</t>
  </si>
  <si>
    <t>/01/15/6124/
006-19</t>
  </si>
  <si>
    <t>/01/15/6124/
006-12</t>
  </si>
  <si>
    <t>/01/15/6124/
006-16</t>
  </si>
  <si>
    <t>/01/15/6124/
006-17</t>
  </si>
  <si>
    <t>/01/15/6124/
006-14</t>
  </si>
  <si>
    <t>/01/15/6124/
006-20</t>
  </si>
  <si>
    <t>/0F/2A/*CA/
008-09</t>
  </si>
  <si>
    <t>/0F/2A/*CA/
002-04</t>
  </si>
  <si>
    <t>/0F/2A/*CA/
008-10</t>
  </si>
  <si>
    <t>008-02</t>
  </si>
  <si>
    <t>/40bF/12/6122/
008-03</t>
  </si>
  <si>
    <t>008-01</t>
  </si>
  <si>
    <t>/00FF/59/6122/
002-07</t>
  </si>
  <si>
    <t>/00FF/57/6122/
002-08</t>
  </si>
  <si>
    <t>/CC1d/00/6122/
002-06</t>
  </si>
  <si>
    <t>/01FE/53/6122/
002-09</t>
  </si>
  <si>
    <t>/00FF/40/6122/
007-19</t>
  </si>
  <si>
    <t>/00FF/40/6122/
007-20</t>
  </si>
  <si>
    <t>/dF00/45/6122/
007-21</t>
  </si>
  <si>
    <t>/00bd/01/6122/
002-01</t>
  </si>
  <si>
    <t>/00/0C/*C-6/
002-03</t>
  </si>
  <si>
    <t>/0707/02/9012A/
008-16</t>
  </si>
  <si>
    <t>/C0,E0/0C/3010/
008-17</t>
  </si>
  <si>
    <t>/C0,E0/0C/3010/
008-18</t>
  </si>
  <si>
    <t>/20dF/52/6122/
008-19</t>
  </si>
  <si>
    <t>/C0,E0/0C/3010/
008-21</t>
  </si>
  <si>
    <t>/C0,E0/0C/3010/
008-23</t>
  </si>
  <si>
    <t>/C0,E0/0C/3010/
008-22</t>
  </si>
  <si>
    <t>/C0,E0/0C/3010/
008-24</t>
  </si>
  <si>
    <t>/C0,E0/0C/3010/
008-25</t>
  </si>
  <si>
    <t>/4040/0A/6122/
009-03</t>
  </si>
  <si>
    <t>/00FF/59/6122/
009-04</t>
  </si>
  <si>
    <t>/00FF/5A/6122/
009-06</t>
  </si>
  <si>
    <t>/CC1d/00/6122/
009-05</t>
  </si>
  <si>
    <t>06366</t>
  </si>
  <si>
    <t xml:space="preserve"> DEFENDER Prototype GM-670L, игровая, USB, 6 кнопок,
 2400dpi, чёрная</t>
  </si>
  <si>
    <t>/14/15/50560/
009-07</t>
  </si>
  <si>
    <t>/14/15/50560/
009-08</t>
  </si>
  <si>
    <t>/14/15/50560/
009-09</t>
  </si>
  <si>
    <t>/C0,E0/0C/3010/
009-10</t>
  </si>
  <si>
    <t>/14/15/50560/
009-11</t>
  </si>
  <si>
    <t>/C0,E0/0C/3010/
009-12</t>
  </si>
  <si>
    <t>/38C7/1C/6122/
009-14</t>
  </si>
  <si>
    <t>/01FE/00/6122/
009-15</t>
  </si>
  <si>
    <t>/C0,E0/0C/3010/
009-16</t>
  </si>
  <si>
    <t>/8000/bd3d/2188/
009-17</t>
  </si>
  <si>
    <t>/01/15/6124/
009-18</t>
  </si>
  <si>
    <t>/01/15/6124/
009-20</t>
  </si>
  <si>
    <t>/01/15/6124/
009-21</t>
  </si>
  <si>
    <t>/01/15/6124/
009-22</t>
  </si>
  <si>
    <t>/01/15/6124/
009-23</t>
  </si>
  <si>
    <t>/01/15/6124/
009-24</t>
  </si>
  <si>
    <t>/01/15/6124/
009-25</t>
  </si>
  <si>
    <t xml:space="preserve"> 120GB NETAC SA500, SATA-III, R/W - 500/400 MB/s, 2.5", 3D NAND</t>
  </si>
  <si>
    <r>
      <t xml:space="preserve"> </t>
    </r>
    <r>
      <rPr>
        <b/>
        <sz val="10"/>
        <rFont val="Arial Cyr"/>
        <charset val="204"/>
      </rPr>
      <t>CARLIVE CR20t</t>
    </r>
    <r>
      <rPr>
        <sz val="10"/>
        <rFont val="Arial Cyr"/>
        <charset val="204"/>
      </rPr>
      <t>, 5V/2.4A, 2USB + кабель Type-C</t>
    </r>
  </si>
  <si>
    <t xml:space="preserve"> LIVE-POWER G528, чёрная</t>
  </si>
  <si>
    <t>06367</t>
  </si>
  <si>
    <t xml:space="preserve"> DEFENDER Sky Dragon GM-090L, игровая, USB, 6 кнопок,
 2400dpi, широкое прорезиненное колесо, чёрная</t>
  </si>
  <si>
    <t>/01/16/0773/, /11/00/0773/
010-01</t>
  </si>
  <si>
    <t>/01/16/0773/
010-02</t>
  </si>
  <si>
    <t>/01,00/1d/C100/
010-03</t>
  </si>
  <si>
    <t>06369</t>
  </si>
  <si>
    <t xml:space="preserve"> DEFENDER Venom  GM-640L, игровая, USB, 8 кнопок,
 3200dpi, чёрная</t>
  </si>
  <si>
    <t>/C0,E0/0C/3010/
010-04</t>
  </si>
  <si>
    <t>/00/0C/*C-6/
010-06</t>
  </si>
  <si>
    <t>/C0,E0/0C/3010/
010-05</t>
  </si>
  <si>
    <t>/40bF/12/6122/
010-07</t>
  </si>
  <si>
    <t>010-08</t>
  </si>
  <si>
    <t>/40bF/12/6122/
010-09</t>
  </si>
  <si>
    <t>010-10</t>
  </si>
  <si>
    <t>(B4835)</t>
  </si>
  <si>
    <t>06371</t>
  </si>
  <si>
    <t>06372</t>
  </si>
  <si>
    <t>(B4839)</t>
  </si>
  <si>
    <t>06373</t>
  </si>
  <si>
    <t>(B4845)</t>
  </si>
  <si>
    <r>
      <t xml:space="preserve"> </t>
    </r>
    <r>
      <rPr>
        <b/>
        <sz val="10"/>
        <rFont val="Arial Cyr"/>
        <charset val="204"/>
      </rPr>
      <t>BOROFONE BA21A Pro Long</t>
    </r>
    <r>
      <rPr>
        <sz val="10"/>
        <rFont val="Arial Cyr"/>
        <charset val="204"/>
      </rPr>
      <t>, 1xType-C, 3000mA, 20W,
 быстрая зарядка PD/QC/FCP/AFC, белое</t>
    </r>
  </si>
  <si>
    <t>06374</t>
  </si>
  <si>
    <t>/8000/bd3d/2188/
010-11</t>
  </si>
  <si>
    <t>/00/20/6014/
010-12</t>
  </si>
  <si>
    <t>/8000/bd3d/2188/
010-16</t>
  </si>
  <si>
    <t>/8000/bd3d/2188/
010-17</t>
  </si>
  <si>
    <t>/8000/bd3d/2188/
010-18</t>
  </si>
  <si>
    <t>/A05F/1C/6122/
010-19</t>
  </si>
  <si>
    <t>/C0,E0/0C/3010/
010-20</t>
  </si>
  <si>
    <t>/00/0C/*C-6/
010-23</t>
  </si>
  <si>
    <t>/00/0C/*C-6/
010-22</t>
  </si>
  <si>
    <t>/00/0C/*C-6/
010-21</t>
  </si>
  <si>
    <t>/C0,E0/0C/3010/
010-24</t>
  </si>
  <si>
    <t>/04Fb/08/6122/
010-25</t>
  </si>
  <si>
    <t>011-01</t>
  </si>
  <si>
    <t>011-02</t>
  </si>
  <si>
    <t>/C0,E0/0C/3010/
011-03</t>
  </si>
  <si>
    <t>/0707/02/9012A/
011-04</t>
  </si>
  <si>
    <t>/0707/02/9012A/
011-05</t>
  </si>
  <si>
    <t xml:space="preserve"> SAMSUNG RM-625F, универсальный (корпус BN59-00613A)</t>
  </si>
  <si>
    <t xml:space="preserve"> SAMSUNG AA59-00401B</t>
  </si>
  <si>
    <t xml:space="preserve"> SAMSUNG AA59-00401C</t>
  </si>
  <si>
    <t xml:space="preserve"> SAMSUNG AA59-00484A </t>
  </si>
  <si>
    <t xml:space="preserve"> SAMSUNG AA59-00742A </t>
  </si>
  <si>
    <t xml:space="preserve"> SAMSUNG AA59-00818A </t>
  </si>
  <si>
    <t xml:space="preserve"> SAMSUNG BN59-00512A </t>
  </si>
  <si>
    <t xml:space="preserve"> SAMSUNG BN59-00529A </t>
  </si>
  <si>
    <t xml:space="preserve"> SAMSUNG BN59-00530A</t>
  </si>
  <si>
    <t xml:space="preserve"> SAMSUNG BN59-00557A </t>
  </si>
  <si>
    <t xml:space="preserve"> SAMSUNG BN59-00603A </t>
  </si>
  <si>
    <t xml:space="preserve"> SAMSUNG BN59-00676A </t>
  </si>
  <si>
    <t xml:space="preserve"> SAMSUNG AA59-00483A </t>
  </si>
  <si>
    <t xml:space="preserve"> ГОРИЗОНТ DP-V2 / DEXP, голосовое управление</t>
  </si>
  <si>
    <t xml:space="preserve"> DEXP DP-V2 / ГОРИЗОНТ, голосовое управление</t>
  </si>
  <si>
    <t>06380</t>
  </si>
  <si>
    <t>/40bF/12/6122/
011-15</t>
  </si>
  <si>
    <t>/01/15/6124/
011-10</t>
  </si>
  <si>
    <t>/01/15/6124/
011-12</t>
  </si>
  <si>
    <t>/01/15/6124/
011-13</t>
  </si>
  <si>
    <t>/C0,E0/0C/3010/
011-14</t>
  </si>
  <si>
    <r>
      <t xml:space="preserve"> </t>
    </r>
    <r>
      <rPr>
        <b/>
        <sz val="10"/>
        <rFont val="Arial Cyr"/>
        <charset val="204"/>
      </rPr>
      <t>MRM N88, 1xUSB, 2000mA, QC3.0, белое</t>
    </r>
  </si>
  <si>
    <r>
      <t xml:space="preserve"> </t>
    </r>
    <r>
      <rPr>
        <b/>
        <sz val="10"/>
        <rFont val="Arial Cyr"/>
        <charset val="204"/>
      </rPr>
      <t>CARLIVE CR20m</t>
    </r>
    <r>
      <rPr>
        <sz val="10"/>
        <rFont val="Arial Cyr"/>
        <charset val="204"/>
      </rPr>
      <t>, 5V/2.4A, 2USB + кабель microUSB, черное</t>
    </r>
  </si>
  <si>
    <t>06381</t>
  </si>
  <si>
    <t xml:space="preserve"> LR03 (AAA) ENERGIZER Maximum (в блистере по 2 шт)</t>
  </si>
  <si>
    <t>/00/0C/*C-6/
011-06</t>
  </si>
  <si>
    <t>/00/0C/*C-6/
011-07</t>
  </si>
  <si>
    <t>/0707/02/9012A/
011-08</t>
  </si>
  <si>
    <t>/C0,E0/0C/3010/
011-18</t>
  </si>
  <si>
    <t>/C0,E0/0C/3010/
011-19</t>
  </si>
  <si>
    <t>/C0,E0/0C/3010/
011-20</t>
  </si>
  <si>
    <t>06382</t>
  </si>
  <si>
    <t xml:space="preserve"> EVE INR18650-25P, 2500mAh, 3.7V, без защиты
 (ток разряда постоянный 20A, максимальный 30A), высокотоковый</t>
  </si>
  <si>
    <t>011-21</t>
  </si>
  <si>
    <t>005-12</t>
  </si>
  <si>
    <t>011-17</t>
  </si>
  <si>
    <t xml:space="preserve"> CANON NB-5L, 1400mAh</t>
  </si>
  <si>
    <t xml:space="preserve"> RITMIX RMW-502, синяя</t>
  </si>
  <si>
    <t xml:space="preserve"> HOCO J72 Easy Travel, 10000mAh, 2xUSB, 2.0A, белый</t>
  </si>
  <si>
    <t>/08F7/d7/6122/
011-25</t>
  </si>
  <si>
    <t>/007F/0A/6122/
011-24</t>
  </si>
  <si>
    <t xml:space="preserve"> CANON NB-6L, 1300mAh</t>
  </si>
  <si>
    <t>01634</t>
  </si>
  <si>
    <t xml:space="preserve"> LG AKB73655802  / RM-L810, для LCD</t>
  </si>
  <si>
    <t>/40bF/17/6122/
012-01</t>
  </si>
  <si>
    <t>/08F7/0C/6122/
012-02</t>
  </si>
  <si>
    <t>/007F/15/6122/
012-03</t>
  </si>
  <si>
    <t>/007F/0A/6122/
012-04</t>
  </si>
  <si>
    <t>/00dF/1C/6122/
012-05</t>
  </si>
  <si>
    <t>/04Fb/08/6122/
012-07</t>
  </si>
  <si>
    <t>/00/0C/*C-6/
012-10</t>
  </si>
  <si>
    <t>/00707/02/SAS/
012-11</t>
  </si>
  <si>
    <t>/0707/02/9012A/
012-12</t>
  </si>
  <si>
    <t>/4040/0A/6122/
012-20</t>
  </si>
  <si>
    <t xml:space="preserve"> ГОРИЗОНТ 32LCD840 (RC-A06) / ROLSEN RC-A06 (RL-32B05F)</t>
  </si>
  <si>
    <t>/007F/15/6122/
012-21</t>
  </si>
  <si>
    <t>/C0,E0/0C/3010/
012-22</t>
  </si>
  <si>
    <t>/04Fb/08/6122/
012-24</t>
  </si>
  <si>
    <r>
      <t xml:space="preserve"> </t>
    </r>
    <r>
      <rPr>
        <b/>
        <sz val="10"/>
        <rFont val="Arial Cyr"/>
        <charset val="204"/>
      </rPr>
      <t>CARLIVE CR20m</t>
    </r>
    <r>
      <rPr>
        <sz val="10"/>
        <rFont val="Arial Cyr"/>
        <charset val="204"/>
      </rPr>
      <t>, 5V/2.4A, 2USB + кабель microUSB, белое</t>
    </r>
  </si>
  <si>
    <r>
      <t xml:space="preserve"> </t>
    </r>
    <r>
      <rPr>
        <b/>
        <sz val="10"/>
        <rFont val="Arial Cyr"/>
        <charset val="204"/>
      </rPr>
      <t>CARLIVE CR20t</t>
    </r>
    <r>
      <rPr>
        <sz val="10"/>
        <rFont val="Arial Cyr"/>
        <charset val="204"/>
      </rPr>
      <t>, 5V/2.4A, 2USB + кабель Type-C, белое</t>
    </r>
  </si>
  <si>
    <r>
      <t xml:space="preserve"> </t>
    </r>
    <r>
      <rPr>
        <b/>
        <sz val="10"/>
        <rFont val="Arial Cyr"/>
        <charset val="204"/>
      </rPr>
      <t>CARLIVE CR21t</t>
    </r>
    <r>
      <rPr>
        <sz val="10"/>
        <rFont val="Arial Cyr"/>
        <charset val="204"/>
      </rPr>
      <t>, QC3.0, 1USB + кабель Type-C, черное</t>
    </r>
  </si>
  <si>
    <r>
      <t xml:space="preserve"> </t>
    </r>
    <r>
      <rPr>
        <b/>
        <sz val="10"/>
        <rFont val="Arial Cyr"/>
        <charset val="204"/>
      </rPr>
      <t>CARLIVE CR21t</t>
    </r>
    <r>
      <rPr>
        <sz val="10"/>
        <rFont val="Arial Cyr"/>
        <charset val="204"/>
      </rPr>
      <t>, QC3.0, 1USB + кабель Type-C, белое</t>
    </r>
  </si>
  <si>
    <r>
      <t xml:space="preserve"> </t>
    </r>
    <r>
      <rPr>
        <b/>
        <sz val="10"/>
        <rFont val="Arial Cyr"/>
        <charset val="204"/>
      </rPr>
      <t>MRM MR52A</t>
    </r>
    <r>
      <rPr>
        <sz val="10"/>
        <rFont val="Arial Cyr"/>
        <charset val="204"/>
      </rPr>
      <t>, 2100mA, 1xUSB, металл, чёрное</t>
    </r>
  </si>
  <si>
    <t>/C0,E0/0C/3010/
012-25</t>
  </si>
  <si>
    <t>/C0,E0/0C/3010/
013-01</t>
  </si>
  <si>
    <t>/03/17/JuC/
013-02</t>
  </si>
  <si>
    <t>/03/17/JuC/
013-03</t>
  </si>
  <si>
    <t>/C0,E0/0C/3010/
013-04</t>
  </si>
  <si>
    <t>013-05</t>
  </si>
  <si>
    <t>013-06</t>
  </si>
  <si>
    <t>/0707/02/9012A/
013-07</t>
  </si>
  <si>
    <t>/C0,E0/0C/3010/
013-08</t>
  </si>
  <si>
    <t>013-09</t>
  </si>
  <si>
    <t>(A967)</t>
  </si>
  <si>
    <t xml:space="preserve"> 14V, 2000mA, (разъём 5.5x2.5), LP44</t>
  </si>
  <si>
    <t>06389</t>
  </si>
  <si>
    <t>(S618)</t>
  </si>
  <si>
    <t xml:space="preserve"> Кронштейн LIVE-POWER P4 mini, 14"-60", наклонно-поворотный</t>
  </si>
  <si>
    <t>06390</t>
  </si>
  <si>
    <t xml:space="preserve"> Кабель разъём 5.5x2.5 (F) - разъём 5.5x2.5 (M), 3000mm</t>
  </si>
  <si>
    <t>(B5079)</t>
  </si>
  <si>
    <t>/0010/00/6122/
003-01</t>
  </si>
  <si>
    <t>/8000/bd3d/2188/
013-12</t>
  </si>
  <si>
    <t>/40bF/12/6122/
013-13</t>
  </si>
  <si>
    <t xml:space="preserve"> TCL RC2000E02 (RC260) YOUTUBE / THOMSON / SUPRA / SHIVAKI</t>
  </si>
  <si>
    <t>/8000/bd3d/2188/
013-15</t>
  </si>
  <si>
    <t xml:space="preserve"> HP (18.5V, 3.5A, разъём 7.4x5.0mm с иглой), 65W,
 с сетевым кабелем</t>
  </si>
  <si>
    <t>013-16</t>
  </si>
  <si>
    <t>(A3404)</t>
  </si>
  <si>
    <t>/40bF/12/6122/
013-17</t>
  </si>
  <si>
    <t>/40bF/12/6122/
013-18</t>
  </si>
  <si>
    <t>/40bF/12/6122/
013-19</t>
  </si>
  <si>
    <t>/02F9/0A/6122/
013-20</t>
  </si>
  <si>
    <t>/20dF/52/6122/
013-21</t>
  </si>
  <si>
    <t>/011C/12/7461/
013-22</t>
  </si>
  <si>
    <t>/007F/66/6122/
013-23</t>
  </si>
  <si>
    <t>/007F/0A/6122/
013-24</t>
  </si>
  <si>
    <t>/0E0E/0C/9012/
013-25</t>
  </si>
  <si>
    <t>/40bF/17/6122/
014-02</t>
  </si>
  <si>
    <t>/08F7/d7/6122/
014-03</t>
  </si>
  <si>
    <t>/4040/0A/6122/
014-04</t>
  </si>
  <si>
    <t>/0F/2A/*CA/
014-06</t>
  </si>
  <si>
    <t xml:space="preserve"> USB 4GB SMARTBUY V-Cut series, синий</t>
  </si>
  <si>
    <t>02186</t>
  </si>
  <si>
    <t>/0F/2A/*CA/
014-10</t>
  </si>
  <si>
    <t>/0F/2A/*CA/
014-11</t>
  </si>
  <si>
    <t>014-12</t>
  </si>
  <si>
    <t>014-13</t>
  </si>
  <si>
    <t>014-14</t>
  </si>
  <si>
    <t>014-15</t>
  </si>
  <si>
    <t>014-16</t>
  </si>
  <si>
    <t>014-17</t>
  </si>
  <si>
    <t>014-18</t>
  </si>
  <si>
    <t>014-19</t>
  </si>
  <si>
    <t>014-20</t>
  </si>
  <si>
    <t>014-21</t>
  </si>
  <si>
    <t>014-22</t>
  </si>
  <si>
    <t>014-23</t>
  </si>
  <si>
    <t>/8000/bd3d/2188/
014-24</t>
  </si>
  <si>
    <t>/01/15/6124/
014-25</t>
  </si>
  <si>
    <t>/01/15/6124/
015-02</t>
  </si>
  <si>
    <t>/01/15/6124/
015-01</t>
  </si>
  <si>
    <t>/04Fb/08/6122/
015-05</t>
  </si>
  <si>
    <t>/04Fb/08/6122/
015-06</t>
  </si>
  <si>
    <t>/04Fb/08/6122/
015-04</t>
  </si>
  <si>
    <t>/04Fb/08/6122/
015-07</t>
  </si>
  <si>
    <t>/04Fb/08/6122/
015-08</t>
  </si>
  <si>
    <t>/40bF/12/6122/
015-09</t>
  </si>
  <si>
    <t>/A05F/1C/6122/
015-10</t>
  </si>
  <si>
    <t>/40bF/12/6122/
015-11</t>
  </si>
  <si>
    <t>/007F/0A/6122/
015-12</t>
  </si>
  <si>
    <t>06395</t>
  </si>
  <si>
    <t xml:space="preserve"> LG MR23GA (AN-MR23GA), с NFC, с голосовым управлением</t>
  </si>
  <si>
    <t>06397</t>
  </si>
  <si>
    <t>06398</t>
  </si>
  <si>
    <t>/00/0C/*C-6/
015-14</t>
  </si>
  <si>
    <t>/0707/02/9012A/
015-15</t>
  </si>
  <si>
    <t>/0707/02/9012A/
015-16</t>
  </si>
  <si>
    <t>/0707/02/9012A/
015-18</t>
  </si>
  <si>
    <t>/0707/02,E6/9012A/
015-19</t>
  </si>
  <si>
    <t>015-20</t>
  </si>
  <si>
    <t xml:space="preserve"> Пульт SAMSUNG BN59-01259B</t>
  </si>
  <si>
    <t>06399</t>
  </si>
  <si>
    <t>06400</t>
  </si>
  <si>
    <t>06401</t>
  </si>
  <si>
    <t xml:space="preserve"> ГОРИЗОНТ RC-D3-02 / SHIVAKI RC-D3-02 / POLAR 55LTV6002</t>
  </si>
  <si>
    <t>06403</t>
  </si>
  <si>
    <t>(A5504)</t>
  </si>
  <si>
    <t xml:space="preserve"> LP-LINK WR724, 4G с POE адаптером, WiFi, LAN
 (с поддержкой SIM-карт), уличный. Для дома и дачи!!!</t>
  </si>
  <si>
    <t>/40bF/12/6122/
015-24</t>
  </si>
  <si>
    <t>/4040/0A/6122/
015-25</t>
  </si>
  <si>
    <t>/0202/0A/6122/
016-01</t>
  </si>
  <si>
    <t xml:space="preserve"> PANASONIC N2QAYB000823 LCD LED TV</t>
  </si>
  <si>
    <t>06404</t>
  </si>
  <si>
    <t xml:space="preserve"> LR6 (AA) ENERGIZER Power (в блистере по 4 шт)</t>
  </si>
  <si>
    <t>06405</t>
  </si>
  <si>
    <t xml:space="preserve"> THOMSON RC3000E02 (RC2000E02) </t>
  </si>
  <si>
    <t>06406</t>
  </si>
  <si>
    <t xml:space="preserve"> RM-L1195+8, универсальный для LCD/LED - телевизоров </t>
  </si>
  <si>
    <r>
      <t xml:space="preserve"> RM-L1195+8, универсальный для LCD/LED  </t>
    </r>
    <r>
      <rPr>
        <b/>
        <sz val="10"/>
        <color rgb="FFFF0000"/>
        <rFont val="Arial Cyr"/>
        <charset val="204"/>
      </rPr>
      <t>(цена от 5 штук!)</t>
    </r>
  </si>
  <si>
    <t>016-15</t>
  </si>
  <si>
    <t xml:space="preserve"> LG AKB76045106 (MR24N), с NFC, с голосовым управлением</t>
  </si>
  <si>
    <t>/04Fb/08/6122/
016-19</t>
  </si>
  <si>
    <t>/04Fb/08/6122/
016-20</t>
  </si>
  <si>
    <t>/04Fb/08/6122/
016-21</t>
  </si>
  <si>
    <t>/04Fb/08/6122/
016-22</t>
  </si>
  <si>
    <t>/04Fb/08/6122/
016-23</t>
  </si>
  <si>
    <t>/04Fb/08/6122/
016-24</t>
  </si>
  <si>
    <t>/04Fb/08/6122/
016-25</t>
  </si>
  <si>
    <t>03666</t>
  </si>
  <si>
    <t xml:space="preserve"> ДЕЛЬТА ЦИФРА.5V, 22дБ, комнатная с усилителем</t>
  </si>
  <si>
    <t xml:space="preserve"> LIITOKALA Li-ion (6F22), 9V, 1100mAh</t>
  </si>
  <si>
    <t>06407</t>
  </si>
  <si>
    <t>05082</t>
  </si>
  <si>
    <t xml:space="preserve"> Пластины для магнитного держателя</t>
  </si>
  <si>
    <t>06410</t>
  </si>
  <si>
    <t>(A5498)</t>
  </si>
  <si>
    <t xml:space="preserve"> LP-LINK WR840N, WIFI 300Мбит/с VER4.0 + 4 порта LAN</t>
  </si>
  <si>
    <t>05008</t>
  </si>
  <si>
    <t>(A4793)</t>
  </si>
  <si>
    <t xml:space="preserve"> Скотч упаковочный 55мм x 409м, прозрачный</t>
  </si>
  <si>
    <t>/01/15/6124/
017-01</t>
  </si>
  <si>
    <t>/01/15/6124/
017-02</t>
  </si>
  <si>
    <t>/01/15/6124/
017-03</t>
  </si>
  <si>
    <t>/01/15/6124/
017-04</t>
  </si>
  <si>
    <t>/01/15/6124/
017-05</t>
  </si>
  <si>
    <t>/01/15/6124/
017-06</t>
  </si>
  <si>
    <t>/01/15/6124/, /1bSA/15/6124b/
017-07</t>
  </si>
  <si>
    <t xml:space="preserve"> CR2025 GP, в блистере по 20 шт</t>
  </si>
  <si>
    <t>06411</t>
  </si>
  <si>
    <t>/01/15/6124/
017-08</t>
  </si>
  <si>
    <t>/01/15/6124/
017-09</t>
  </si>
  <si>
    <t>/01/15/6124/
017-10</t>
  </si>
  <si>
    <t>/01/15/6124/
017-11</t>
  </si>
  <si>
    <t>/01/15/6124/
017-12</t>
  </si>
  <si>
    <t>/01/15/6124/
017-13</t>
  </si>
  <si>
    <t>/01/15/6124/
017-16</t>
  </si>
  <si>
    <t>/01/15/6124/
017-17</t>
  </si>
  <si>
    <t>/01/15/6124/
017-18</t>
  </si>
  <si>
    <t>/0707/02/9012A/
017-19</t>
  </si>
  <si>
    <t>/0707/02/9012A/
017-21</t>
  </si>
  <si>
    <t>/0707/02/9012A/
017-22</t>
  </si>
  <si>
    <t xml:space="preserve"> SAMSUNG AA59-00602A / RM-L1088</t>
  </si>
  <si>
    <t>/0707/02/9012A/
017-23</t>
  </si>
  <si>
    <t>/0707/02/9012A/
017-24</t>
  </si>
  <si>
    <t>/0707/02/9012A/
017-25</t>
  </si>
  <si>
    <t>018-01</t>
  </si>
  <si>
    <t>/0707/02/9012A/
018-02</t>
  </si>
  <si>
    <t>/0707/02/9012A/
018-03</t>
  </si>
  <si>
    <t xml:space="preserve"> SAMSUNG BN59-00685A  / BN59-00686A</t>
  </si>
  <si>
    <t>/C0,E0/20/3010/
018-05</t>
  </si>
  <si>
    <t>/10EF/0A/6122/
018-06</t>
  </si>
  <si>
    <t>018-07</t>
  </si>
  <si>
    <t>/01/16/0773/
018-09</t>
  </si>
  <si>
    <t>/C8,E8/0C/3010/
018-11</t>
  </si>
  <si>
    <t>/02/0b/261/
018-12</t>
  </si>
  <si>
    <t>/AA55/1C/6122A/
018-14</t>
  </si>
  <si>
    <t>/AF50/bC/6122A/
018-15</t>
  </si>
  <si>
    <t>018-16</t>
  </si>
  <si>
    <t>018-17</t>
  </si>
  <si>
    <t>018-18</t>
  </si>
  <si>
    <t>/01/15/6124/
018-22</t>
  </si>
  <si>
    <t>018-23</t>
  </si>
  <si>
    <t xml:space="preserve"> CR2025 GP, в блистере по 1 шт</t>
  </si>
  <si>
    <t>06412</t>
  </si>
  <si>
    <t xml:space="preserve"> Ремешок сменный для XIAOMI Mi Band 2, красный</t>
  </si>
  <si>
    <t>06413</t>
  </si>
  <si>
    <t>019-04</t>
  </si>
  <si>
    <t xml:space="preserve"> PHILIPS RC996590003112 (26PFL2908H/60)</t>
  </si>
  <si>
    <t xml:space="preserve"> PHILIPS RC996590009748 / RM-L1220</t>
  </si>
  <si>
    <t xml:space="preserve"> PHILIPS RC996595001555 / RM-L1285</t>
  </si>
  <si>
    <t>06414</t>
  </si>
  <si>
    <t>019-05</t>
  </si>
  <si>
    <t xml:space="preserve"> ГОРИЗОНТ 044B2 Smart TV / TELEFUNKEN 044B2
 (TF-LED40S01T2) / ECON 044B2 (JKT-62#-D1) / BQ 044B2</t>
  </si>
  <si>
    <t>06415</t>
  </si>
  <si>
    <t>019-06</t>
  </si>
  <si>
    <t xml:space="preserve"> KIVI RC50, с голосовым управлением</t>
  </si>
  <si>
    <t>06416</t>
  </si>
  <si>
    <t xml:space="preserve"> LG AKB75855502 (AN-MR20GA), с функцией голоса и указкой</t>
  </si>
  <si>
    <t>019-07</t>
  </si>
  <si>
    <r>
      <t xml:space="preserve"> ZALA, для IP TV приставки, чёрный
 </t>
    </r>
    <r>
      <rPr>
        <b/>
        <sz val="10"/>
        <color rgb="FFFF0000"/>
        <rFont val="Arial Cyr"/>
        <charset val="204"/>
      </rPr>
      <t>ОРИГИНАЛ!!! Полный функционал!</t>
    </r>
  </si>
  <si>
    <t xml:space="preserve"> RITMIX RT-002, узкий корпус, регулировка громкости,
 настольно-настенный, чёрный</t>
  </si>
  <si>
    <t>06419</t>
  </si>
  <si>
    <t xml:space="preserve"> RITMIX RT-010, дисплей, узкий корпус, чёрный</t>
  </si>
  <si>
    <t>06420</t>
  </si>
  <si>
    <t>06421</t>
  </si>
  <si>
    <t>019-08</t>
  </si>
  <si>
    <t xml:space="preserve"> SAMSUNG BN59-01388G Smart TV</t>
  </si>
  <si>
    <t>019-10</t>
  </si>
  <si>
    <t>06423</t>
  </si>
  <si>
    <t xml:space="preserve"> XIAOMI Mi Ver.20 (XMRM-N5 ver.2) (голосовое управление)
 с батарейками Huayu Alkaline в комплекте</t>
  </si>
  <si>
    <t>06424</t>
  </si>
  <si>
    <t>019-11</t>
  </si>
  <si>
    <t xml:space="preserve"> XIAOMI BT-MIRU01, универсальный (TV и TV-приставки),
 с голосовой функцией и батарейками в комплекте</t>
  </si>
  <si>
    <t>019-14</t>
  </si>
  <si>
    <t>06427</t>
  </si>
  <si>
    <t xml:space="preserve"> SAMSUNG BN59-01393J (BN59-01358F) Smart TV</t>
  </si>
  <si>
    <t xml:space="preserve"> SHARP RM-026G, универсальный</t>
  </si>
  <si>
    <t>06428</t>
  </si>
  <si>
    <t>019-15</t>
  </si>
  <si>
    <t>019-16</t>
  </si>
  <si>
    <t>06429</t>
  </si>
  <si>
    <t>019-17</t>
  </si>
  <si>
    <t>06430</t>
  </si>
  <si>
    <t>019-19</t>
  </si>
  <si>
    <t>019-21#</t>
  </si>
  <si>
    <t>06432</t>
  </si>
  <si>
    <t>(A5505)</t>
  </si>
  <si>
    <t xml:space="preserve"> LP-LINK WR03,  220V, 300Мбит/с, 802.11B, белый</t>
  </si>
  <si>
    <t>06433</t>
  </si>
  <si>
    <t>(A5506)</t>
  </si>
  <si>
    <t xml:space="preserve"> LP-LINK WR03,  220V, 300Мбит/с, 802.11B, чёрный</t>
  </si>
  <si>
    <t>06434</t>
  </si>
  <si>
    <r>
      <t xml:space="preserve"> 15V, 1500mA, (разъём 4.0x1.7), кабель 1.8м, SP16, синий, 
 </t>
    </r>
    <r>
      <rPr>
        <sz val="10"/>
        <color rgb="FFFF0000"/>
        <rFont val="Arial Cyr"/>
        <charset val="204"/>
      </rPr>
      <t>для ЯНДЕКС-колонок !!!</t>
    </r>
  </si>
  <si>
    <t>(S1012)</t>
  </si>
  <si>
    <t>06435</t>
  </si>
  <si>
    <r>
      <t xml:space="preserve"> 15V, 1500mA, (разъём 4.0x1.7), кабель 1.8м, SP16, красный, 
 </t>
    </r>
    <r>
      <rPr>
        <sz val="10"/>
        <color rgb="FFFF0000"/>
        <rFont val="Arial Cyr"/>
        <charset val="204"/>
      </rPr>
      <t>для ЯНДЕКС-колонок !!!</t>
    </r>
  </si>
  <si>
    <t>06438</t>
  </si>
  <si>
    <t>06439</t>
  </si>
  <si>
    <t xml:space="preserve"> VST Li-Ion (HR03/AAA), 800mAh, 1.5V, Type-C
 (в упаковке 2 аккумулятора + кабель)
 Цена указана за 1 штуку!</t>
  </si>
  <si>
    <t xml:space="preserve"> VST Li-Ion (HR6/AA), 2800mAh, 1.5V, Type-C
 (в упаковке 2 аккумулятора + кабель)
 Цена указана за 1 штуку!</t>
  </si>
  <si>
    <t>019-25</t>
  </si>
  <si>
    <t>020-01#</t>
  </si>
  <si>
    <r>
      <t>(S263),</t>
    </r>
    <r>
      <rPr>
        <b/>
        <sz val="10"/>
        <color rgb="FFFF0000"/>
        <rFont val="Arial Cyr"/>
        <charset val="204"/>
      </rPr>
      <t>S265</t>
    </r>
    <r>
      <rPr>
        <sz val="10"/>
        <rFont val="Arial Cyr"/>
        <charset val="204"/>
      </rPr>
      <t xml:space="preserve">
RAR</t>
    </r>
  </si>
  <si>
    <t>020-02#</t>
  </si>
  <si>
    <t>020-03#</t>
  </si>
  <si>
    <t>020-04</t>
  </si>
  <si>
    <r>
      <t xml:space="preserve"> LG / GoldStar IRC 05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</si>
  <si>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</t>
    </r>
    <r>
      <rPr>
        <b/>
        <sz val="10"/>
        <rFont val="Arial Cyr"/>
        <charset val="204"/>
      </rPr>
      <t>CARLIVE CR29</t>
    </r>
    <r>
      <rPr>
        <sz val="10"/>
        <rFont val="Arial Cyr"/>
        <charset val="204"/>
      </rPr>
      <t>, 2xUSB+QC3.0, 18W, с вольтметром, чёрное
 (в блистере)</t>
    </r>
  </si>
  <si>
    <t xml:space="preserve"> LR14 DURACELL Plus (в блистере по 2 шт)</t>
  </si>
  <si>
    <t>06443</t>
  </si>
  <si>
    <t>06446</t>
  </si>
  <si>
    <t>06447</t>
  </si>
  <si>
    <t>06449</t>
  </si>
  <si>
    <t xml:space="preserve"> LR20 ENERGIZER Industrial (в коробке по 12 шт)</t>
  </si>
  <si>
    <t>06450</t>
  </si>
  <si>
    <t xml:space="preserve"> LR03 (AAA) DURACELL Simply (отрывной 4*4 BL16)</t>
  </si>
  <si>
    <t>06451</t>
  </si>
  <si>
    <t xml:space="preserve"> LR6 (AA) DURACELL Simply (отрывной 4*4 BL16)</t>
  </si>
  <si>
    <t>06453</t>
  </si>
  <si>
    <t xml:space="preserve"> LR14 DURACELL Basic (в блистере по 2 шт)</t>
  </si>
  <si>
    <t>06456</t>
  </si>
  <si>
    <t xml:space="preserve"> 5V, 40A (200W) (клеммы для проводов), LP5400</t>
  </si>
  <si>
    <t>06457</t>
  </si>
  <si>
    <t xml:space="preserve"> 5V, 60A (300W) (клеммы для проводов), LP5600</t>
  </si>
  <si>
    <t xml:space="preserve"> 24V, 3000mA, (разъём 5.5x2.5), LP98</t>
  </si>
  <si>
    <t>(A3687)</t>
  </si>
  <si>
    <t>06458</t>
  </si>
  <si>
    <t xml:space="preserve"> 9V, 2000mA, (разъём 5.5x2.5), LP189</t>
  </si>
  <si>
    <t xml:space="preserve">(A5318) </t>
  </si>
  <si>
    <t>06459</t>
  </si>
  <si>
    <t>/00FF/dC/6122/
020-07</t>
  </si>
  <si>
    <t>/00FF/dC/6122/
020-08</t>
  </si>
  <si>
    <t>02089</t>
  </si>
  <si>
    <t>02091</t>
  </si>
  <si>
    <t xml:space="preserve"> PROFIT M-178REC, Bluetooth, microSD/USB, цифровой, чёрный
 фонарик, с функцией записи</t>
  </si>
  <si>
    <t xml:space="preserve"> PROFIT M-178REC, Bluetooth, microSD/USB, цифровой, синий
 фонарик, с функцией записи</t>
  </si>
  <si>
    <t>02205</t>
  </si>
  <si>
    <t xml:space="preserve"> PROFIT WS-2319, Bluetooth, microSD/USB, цифровой тюнер, чёрный
 аккумулятор</t>
  </si>
  <si>
    <t>02191</t>
  </si>
  <si>
    <t xml:space="preserve"> PROFIT WS-2319, Bluetooth, microSD/USB, цифровой тюнер, синий
 аккумулятор</t>
  </si>
  <si>
    <t>/0707/02/9012A/
020-09</t>
  </si>
  <si>
    <t>/A05F/1C/6122/
020-10</t>
  </si>
  <si>
    <t>/03/17/JuC/
020-11</t>
  </si>
  <si>
    <t>отдача</t>
  </si>
  <si>
    <t xml:space="preserve"> CD-R MIREX Standard, 700mb, 48x, в плёнке по 50 шт.</t>
  </si>
  <si>
    <t>02030</t>
  </si>
  <si>
    <t xml:space="preserve"> CD-R MIREX Standard, 700mb, 48x, в конверте по 1 шт.</t>
  </si>
  <si>
    <t>02031</t>
  </si>
  <si>
    <t>/02F9/0A/6122/
020-12</t>
  </si>
  <si>
    <t>/C0,E0/0C/3010/
020-13</t>
  </si>
  <si>
    <t>/03/17/JuC/
020-14</t>
  </si>
  <si>
    <t>/CC1d/00/6122/
020-17</t>
  </si>
  <si>
    <t xml:space="preserve"> 2RCA - 2RCA (набор), 5м, акустический кабель для усилителя,
 MD-10GA</t>
  </si>
  <si>
    <t xml:space="preserve"> D-COLOR DC910HD DVB-T2, для тюнера </t>
  </si>
  <si>
    <t>02032</t>
  </si>
  <si>
    <t>020-18</t>
  </si>
  <si>
    <t xml:space="preserve"> НТВ+ VA1020, для тюнеров</t>
  </si>
  <si>
    <t>02037</t>
  </si>
  <si>
    <t>020-20</t>
  </si>
  <si>
    <t xml:space="preserve"> CARLIVE BT-M20  (2xUSB, microSD, BlueTooth 5.0)</t>
  </si>
  <si>
    <t>02039</t>
  </si>
  <si>
    <r>
      <t xml:space="preserve"> </t>
    </r>
    <r>
      <rPr>
        <b/>
        <sz val="10"/>
        <rFont val="Arial Cyr"/>
        <charset val="204"/>
      </rPr>
      <t>LIVE-POWER HUB-801</t>
    </r>
    <r>
      <rPr>
        <sz val="10"/>
        <rFont val="Arial Cyr"/>
        <charset val="204"/>
      </rPr>
      <t>, 8xUSB + LCD Fast Charger</t>
    </r>
  </si>
  <si>
    <t>(A946)</t>
  </si>
  <si>
    <t>(B4938)</t>
  </si>
  <si>
    <t>02053</t>
  </si>
  <si>
    <r>
      <t xml:space="preserve"> </t>
    </r>
    <r>
      <rPr>
        <b/>
        <sz val="10"/>
        <rFont val="Arial Cyr"/>
        <charset val="204"/>
      </rPr>
      <t>LIVE-POWER H5014</t>
    </r>
    <r>
      <rPr>
        <sz val="10"/>
        <rFont val="Arial Cyr"/>
        <charset val="204"/>
      </rPr>
      <t>, 6xUSB + QC3.0 + 5V/2.4A, 65W, белый</t>
    </r>
  </si>
  <si>
    <t>(B4941)</t>
  </si>
  <si>
    <r>
      <t xml:space="preserve"> </t>
    </r>
    <r>
      <rPr>
        <b/>
        <sz val="10"/>
        <rFont val="Arial Cyr"/>
        <charset val="204"/>
      </rPr>
      <t>LIVE-POWER H5016</t>
    </r>
    <r>
      <rPr>
        <sz val="10"/>
        <rFont val="Arial Cyr"/>
        <charset val="204"/>
      </rPr>
      <t>, 6xUSB + PD20W + QC3.0, 65W, черный</t>
    </r>
  </si>
  <si>
    <t>02055</t>
  </si>
  <si>
    <t>02063</t>
  </si>
  <si>
    <t>(B4943)</t>
  </si>
  <si>
    <r>
      <t xml:space="preserve"> </t>
    </r>
    <r>
      <rPr>
        <b/>
        <sz val="10"/>
        <rFont val="Arial Cyr"/>
        <charset val="204"/>
      </rPr>
      <t>LIVE-POWER H5017</t>
    </r>
    <r>
      <rPr>
        <sz val="10"/>
        <rFont val="Arial Cyr"/>
        <charset val="204"/>
      </rPr>
      <t>, 6xUSB + QC3.0 + 5V/2.4A, 65W, черный</t>
    </r>
  </si>
  <si>
    <t>02070</t>
  </si>
  <si>
    <t>(B4945)</t>
  </si>
  <si>
    <r>
      <t xml:space="preserve"> </t>
    </r>
    <r>
      <rPr>
        <b/>
        <sz val="10"/>
        <rFont val="Arial Cyr"/>
        <charset val="204"/>
      </rPr>
      <t>LIVE-POWER H5018</t>
    </r>
    <r>
      <rPr>
        <sz val="10"/>
        <rFont val="Arial Cyr"/>
        <charset val="204"/>
      </rPr>
      <t>, 6xUSB, 5V/2.4A, 40W, черный</t>
    </r>
  </si>
  <si>
    <t xml:space="preserve"> APPLE (16.5V, 3.65A, разъём magsafe), с сетевым кабелем</t>
  </si>
  <si>
    <t>/CC1d/00/6122/
020-23</t>
  </si>
  <si>
    <t>/CC1d/0A/6122/
020-24</t>
  </si>
  <si>
    <t>/00dF/1C/6122/
020-25</t>
  </si>
  <si>
    <t>/19E6/56/6122/
021-01</t>
  </si>
  <si>
    <t>/807F/00/6122/
021-02</t>
  </si>
  <si>
    <t>/49b6/00/6122/
021-03</t>
  </si>
  <si>
    <t>/00dF/1C/6122/
021-04</t>
  </si>
  <si>
    <t>021-05</t>
  </si>
  <si>
    <t>/00dF/1C/6122/
021-06</t>
  </si>
  <si>
    <t>/40bF/12/6122/
021-08</t>
  </si>
  <si>
    <t xml:space="preserve"> SONY RM-ED054 / RM-L1185</t>
  </si>
  <si>
    <t>021-10</t>
  </si>
  <si>
    <t>/40bF/12/6122/
021-11</t>
  </si>
  <si>
    <t xml:space="preserve"> CARLIVE LD300, Bluetooth/ 1DIN// 1USB/ TF/ AUX/ ISO/ MP5/
 Display 4"/ 4x45Вт</t>
  </si>
  <si>
    <t>02078</t>
  </si>
  <si>
    <r>
      <t xml:space="preserve"> MRM T640, LCD 4.0", Full HD, 30 к/с, </t>
    </r>
    <r>
      <rPr>
        <sz val="10"/>
        <color indexed="10"/>
        <rFont val="Arial Cyr"/>
        <charset val="204"/>
      </rPr>
      <t xml:space="preserve">ТРИ камеры
 </t>
    </r>
    <r>
      <rPr>
        <sz val="10"/>
        <rFont val="Arial Cyr"/>
        <charset val="204"/>
      </rPr>
      <t xml:space="preserve">(две встроенных + одна выносная), </t>
    </r>
    <r>
      <rPr>
        <b/>
        <sz val="10"/>
        <rFont val="Arial Cyr"/>
        <charset val="204"/>
      </rPr>
      <t>поддержка карты до 512Gb</t>
    </r>
    <r>
      <rPr>
        <sz val="10"/>
        <color indexed="10"/>
        <rFont val="Arial Cyr"/>
        <charset val="204"/>
      </rPr>
      <t xml:space="preserve">
 </t>
    </r>
    <r>
      <rPr>
        <b/>
        <sz val="10"/>
        <color rgb="FF00B050"/>
        <rFont val="Arial Cyr"/>
        <charset val="204"/>
      </rPr>
      <t>То, что надо всем таксистам после 01.11.2024!!!</t>
    </r>
  </si>
  <si>
    <t xml:space="preserve"> LR03 (AAA) ENERGIZER Industrial (в блистере по 4 шт)</t>
  </si>
  <si>
    <t xml:space="preserve"> LR6 (AA) ENERGIZER Industrial (в блистере по 4 шт)</t>
  </si>
  <si>
    <t xml:space="preserve"> Кабель USB - miniUSB, 0.7m</t>
  </si>
  <si>
    <t>(A3695)</t>
  </si>
  <si>
    <r>
      <t xml:space="preserve"> 16.8V, 2000mA, (разъём 5.5x2.1), LP118
</t>
    </r>
    <r>
      <rPr>
        <sz val="10"/>
        <color rgb="FFFF0000"/>
        <rFont val="Arial Cyr"/>
        <charset val="204"/>
      </rPr>
      <t xml:space="preserve"> (заряжает Li-ion аккумуляторные сборки)</t>
    </r>
  </si>
  <si>
    <r>
      <t xml:space="preserve"> 5V, 1500mA, (разъём Type C), кабель 1.8м, SP17, 
 </t>
    </r>
    <r>
      <rPr>
        <sz val="10"/>
        <color rgb="FFFF0000"/>
        <rFont val="Arial Cyr"/>
        <charset val="204"/>
      </rPr>
      <t>для ЯНДЕКС-станций !!!</t>
    </r>
  </si>
  <si>
    <t>(S1014)</t>
  </si>
  <si>
    <t>02080</t>
  </si>
  <si>
    <t xml:space="preserve"> PROFIT ACC-110</t>
  </si>
  <si>
    <t>02081</t>
  </si>
  <si>
    <t xml:space="preserve"> PROFIT AT-928</t>
  </si>
  <si>
    <t>02065</t>
  </si>
  <si>
    <t>02085</t>
  </si>
  <si>
    <t xml:space="preserve"> MicroSD 32Gb, NETAC P500 Extreme Pro (с адаптером),
 UHS-I A1 V10, Class 10, (скорость 100Mb/s)</t>
  </si>
  <si>
    <t>02426</t>
  </si>
  <si>
    <r>
      <t xml:space="preserve"> USB 64GB KINGSTON DataTravele 70 (Type C), чёрный
 </t>
    </r>
    <r>
      <rPr>
        <sz val="10"/>
        <color rgb="FFFF0000"/>
        <rFont val="Arial Cyr"/>
        <charset val="204"/>
      </rPr>
      <t>С защитным колпачком. Легендарная надёжность!</t>
    </r>
  </si>
  <si>
    <t xml:space="preserve"> PROFIT ACC-001</t>
  </si>
  <si>
    <t xml:space="preserve"> PROFIT ACC-002</t>
  </si>
  <si>
    <t>02428</t>
  </si>
  <si>
    <t>02464</t>
  </si>
  <si>
    <t xml:space="preserve"> PROFIT ACC-003</t>
  </si>
  <si>
    <t xml:space="preserve"> PROFIT ACC-004</t>
  </si>
  <si>
    <t>02485</t>
  </si>
  <si>
    <t>02487</t>
  </si>
  <si>
    <t xml:space="preserve"> PROFIT ACC-005</t>
  </si>
  <si>
    <t>02489</t>
  </si>
  <si>
    <t>00796</t>
  </si>
  <si>
    <t>USB Hub Type-C</t>
  </si>
  <si>
    <t xml:space="preserve"> NO NAME YC-909C, 5 Port, USB 3.0/ SD/ microSD</t>
  </si>
  <si>
    <t xml:space="preserve"> 5V, 2000mA, (разъём 5.5x2.5), LP03, техпак
 восстановленные, УЦЕНКА!!!</t>
  </si>
  <si>
    <t>Сабвуфер
автомобильный</t>
  </si>
  <si>
    <t xml:space="preserve"> DV-PIONEER. OK DV-2012, 12", 3600W, активный</t>
  </si>
  <si>
    <t>02509</t>
  </si>
  <si>
    <t xml:space="preserve"> 8V, 3000mA, (разъём 5.5x2.5), LP106</t>
  </si>
  <si>
    <t>Автомагнитолы, акустика, усилители, ...</t>
  </si>
  <si>
    <t>Автомобильный
усилитель</t>
  </si>
  <si>
    <t>06463</t>
  </si>
  <si>
    <t xml:space="preserve"> DV-PIONEER. OK 408, 1800W,  4-канальный,
 уровень звука/шума - 96 дБ</t>
  </si>
  <si>
    <t>Кабели, шнуры питания (низковольтные)</t>
  </si>
  <si>
    <t>Кабель-разветвитель</t>
  </si>
  <si>
    <t>(A3499)</t>
  </si>
  <si>
    <t>06464</t>
  </si>
  <si>
    <t>(A4433)</t>
  </si>
  <si>
    <t xml:space="preserve"> Кабель разветвитель питания (5.5x2.5 (F) - 2 x 5.5x2.5 (M)), 40см</t>
  </si>
  <si>
    <t>06465</t>
  </si>
  <si>
    <t xml:space="preserve"> Кабель разветвитель питания (5.5x2.5 (F) - 4 x 5.5x2.5 (M)), 40см</t>
  </si>
  <si>
    <t>06466</t>
  </si>
  <si>
    <t xml:space="preserve"> Кабель разветвитель питания (5.5x2.5 (F) - 5 x 5.5x2.5 (M)), 40см</t>
  </si>
  <si>
    <t xml:space="preserve"> Кабель разветвитель питания (5.5x2.5 (F) - 8 x 5.5x2.5 (M)), 40см</t>
  </si>
  <si>
    <t>06467</t>
  </si>
  <si>
    <t>(A4431)</t>
  </si>
  <si>
    <t>(A4432)</t>
  </si>
  <si>
    <r>
      <t xml:space="preserve"> Кабель HDMI - HDMI, 19M/19M, ver 2.1, 10м
 </t>
    </r>
    <r>
      <rPr>
        <sz val="10"/>
        <color rgb="FFFF0000"/>
        <rFont val="Arial Cyr"/>
        <charset val="204"/>
      </rPr>
      <t>(поддерживает разреш. 8K)</t>
    </r>
  </si>
  <si>
    <t>(A4361)</t>
  </si>
  <si>
    <t>06468</t>
  </si>
  <si>
    <t>06478</t>
  </si>
  <si>
    <t xml:space="preserve"> PIONEEIR.OK HT-25, 120W, пищалки</t>
  </si>
  <si>
    <t>06479</t>
  </si>
  <si>
    <t>06480</t>
  </si>
  <si>
    <t xml:space="preserve"> PIONEEIR.OK TS-1675 V2 (6)", 300W</t>
  </si>
  <si>
    <t xml:space="preserve"> 2RCA - 2RCA (набор), 5м, акустический кабель для усилителя,
 PIONEER.OK M6</t>
  </si>
  <si>
    <t>06481</t>
  </si>
  <si>
    <t>06484</t>
  </si>
  <si>
    <r>
      <t xml:space="preserve"> </t>
    </r>
    <r>
      <rPr>
        <b/>
        <sz val="10"/>
        <color indexed="30"/>
        <rFont val="Arial Cyr"/>
        <charset val="204"/>
      </rPr>
      <t>XIAOMI Charging Combo MDY-13-EE, 2 in 1: 1xUSB + Type-C PD
 Fast Charger, 120W</t>
    </r>
    <r>
      <rPr>
        <sz val="10"/>
        <color indexed="30"/>
        <rFont val="Arial Cyr"/>
        <charset val="204"/>
      </rPr>
      <t xml:space="preserve">, белый </t>
    </r>
    <r>
      <rPr>
        <sz val="10"/>
        <color rgb="FFFF0000"/>
        <rFont val="Arial Cyr"/>
        <charset val="204"/>
      </rPr>
      <t>(копия)</t>
    </r>
  </si>
  <si>
    <t>06485</t>
  </si>
  <si>
    <r>
      <t xml:space="preserve"> </t>
    </r>
    <r>
      <rPr>
        <b/>
        <sz val="10"/>
        <color indexed="30"/>
        <rFont val="Arial Cyr"/>
        <charset val="204"/>
      </rPr>
      <t>XIAOMI 67w PD GaN, 2 in 1: USB-C Ports, USB-A Ports + Type-C,
 QC3.0 + PD Fast Charger, 67W</t>
    </r>
    <r>
      <rPr>
        <sz val="10"/>
        <color indexed="30"/>
        <rFont val="Arial Cyr"/>
        <charset val="204"/>
      </rPr>
      <t xml:space="preserve">, белый </t>
    </r>
    <r>
      <rPr>
        <sz val="10"/>
        <color rgb="FFFF0000"/>
        <rFont val="Arial Cyr"/>
        <charset val="204"/>
      </rPr>
      <t>(копия)</t>
    </r>
  </si>
  <si>
    <t>06486</t>
  </si>
  <si>
    <t xml:space="preserve"> CARLIVE SB0106, 6", 1000W, активный</t>
  </si>
  <si>
    <t>(D770)</t>
  </si>
  <si>
    <t>06487</t>
  </si>
  <si>
    <t>(D771)</t>
  </si>
  <si>
    <t xml:space="preserve"> CARLIVE SB0108, 8", 1500W, активный</t>
  </si>
  <si>
    <t>FM-модуляторы, алкотестеры, компрессоры, ...</t>
  </si>
  <si>
    <t>06488</t>
  </si>
  <si>
    <t>Мойка высокого
давления</t>
  </si>
  <si>
    <t>(D516)</t>
  </si>
  <si>
    <t xml:space="preserve"> Аккумуляторная мойка высокого давления для автомобиля,
 в кейсе, 48V</t>
  </si>
  <si>
    <t xml:space="preserve"> Аккумуляторная мойка высокого давления для автомобиля,
 в кейсе, 48V, 23см</t>
  </si>
  <si>
    <t>(D469)</t>
  </si>
  <si>
    <t>06489</t>
  </si>
  <si>
    <t>06490</t>
  </si>
  <si>
    <t>Автомобильный
компрессор</t>
  </si>
  <si>
    <t>(S002)</t>
  </si>
  <si>
    <t>06492</t>
  </si>
  <si>
    <t>06493</t>
  </si>
  <si>
    <t>(S037)</t>
  </si>
  <si>
    <t>(S039)</t>
  </si>
  <si>
    <t xml:space="preserve"> CARLIVE CL-28, 7 атмосфер, 28л/мин, 130 Ватт</t>
  </si>
  <si>
    <t xml:space="preserve"> CARLIVE CL-104, 7 атмосфер, 35л/мин, 160 Ватт</t>
  </si>
  <si>
    <t xml:space="preserve"> CARLIVE CL-109, 7 атмосфер, 40л/мин, 200 Ватт</t>
  </si>
  <si>
    <t xml:space="preserve"> F - штекер RG6, резьбовой (папа), GOLDMASTER</t>
  </si>
  <si>
    <r>
      <t xml:space="preserve"> F - штекер RG6, резьбовой (папа), GOLDMASTER
 </t>
    </r>
    <r>
      <rPr>
        <b/>
        <sz val="10"/>
        <color rgb="FFFF0000"/>
        <rFont val="Arial Cyr"/>
        <charset val="204"/>
      </rPr>
      <t xml:space="preserve"> (цена при заказе от 100 штук!!!)</t>
    </r>
  </si>
  <si>
    <r>
      <t xml:space="preserve"> 12V, 2000mA, (разъём 5.5x2.1), HUAWEI </t>
    </r>
    <r>
      <rPr>
        <b/>
        <sz val="10"/>
        <color rgb="FFFF0000"/>
        <rFont val="Arial Cyr"/>
        <charset val="204"/>
      </rPr>
      <t>(оригинал!)</t>
    </r>
  </si>
  <si>
    <t xml:space="preserve"> 12V, 1500mA, (разъём 3.5x1.3), HUAWEI (оригинал!)</t>
  </si>
  <si>
    <t>06495</t>
  </si>
  <si>
    <t>06496</t>
  </si>
  <si>
    <t xml:space="preserve"> 12V, 1000mA, (разъём 3.5x1.3), HUAWEI (оригинал!)</t>
  </si>
  <si>
    <t xml:space="preserve"> USB 32GB NETAC UM81 Ultra, чёрный металл (маленькая)</t>
  </si>
  <si>
    <t xml:space="preserve"> LIITOKALA Lii-402, для Ni-MH, Li-ion и LiFePO4 аккумуляторов
 с регулируемым уровнем тока заряда: 0.5, 0.7, 1А, 2А и выбором
 конечного напряжения заряда литий-ионных аккумуляторов</t>
  </si>
  <si>
    <t xml:space="preserve"> LIITOKALA Lii-202, для Ni-MH, Li-ion и LiFePO4 аккумуляторов
 с регулируемым уровнем тока заряда: 0.5 и 1А и выбором конечного
 напряжения заряда литий-ионных аккумуляторов</t>
  </si>
  <si>
    <t xml:space="preserve"> Magnetic Charger, 15Вт</t>
  </si>
  <si>
    <t>06498</t>
  </si>
  <si>
    <t>06499</t>
  </si>
  <si>
    <t xml:space="preserve"> Watch Magnetic Charger to USB-C Cable (1m)</t>
  </si>
  <si>
    <t>06500</t>
  </si>
  <si>
    <t xml:space="preserve"> Watch Magnetic Charger to USB-A Cable</t>
  </si>
  <si>
    <r>
      <t xml:space="preserve"> </t>
    </r>
    <r>
      <rPr>
        <b/>
        <sz val="10"/>
        <rFont val="Arial Cyr"/>
        <charset val="204"/>
      </rPr>
      <t>E-STRONG ES-D26S</t>
    </r>
    <r>
      <rPr>
        <sz val="10"/>
        <rFont val="Arial Cyr"/>
        <charset val="204"/>
      </rPr>
      <t>, 2 in 1: USB + microUSB,
 LCD (напряжение+ток), 3100mA</t>
    </r>
  </si>
  <si>
    <t xml:space="preserve"> Паяльник-выжигатель, REXANT (12-0183), 30Вт, 6 насадок, подставка</t>
  </si>
  <si>
    <t xml:space="preserve"> Двустороння лента Nano Tape Max Profit (2.90 м)</t>
  </si>
  <si>
    <t>06503</t>
  </si>
  <si>
    <t xml:space="preserve"> Универсальный сетевой переходник "Путешественник", PROFIT,
 150 стран</t>
  </si>
  <si>
    <t>06504</t>
  </si>
  <si>
    <t>06505</t>
  </si>
  <si>
    <t xml:space="preserve"> APPLE AirPods 4 ANC (копия 100%),
 (в комплекте нет кабеля как и в оригинале)</t>
  </si>
  <si>
    <r>
      <t xml:space="preserve"> 15V, 1500mA, (разъём 4.0x1.7), кабель 1.8м, SP16, чёрный
 </t>
    </r>
    <r>
      <rPr>
        <sz val="10"/>
        <color rgb="FFFF0000"/>
        <rFont val="Arial Cyr"/>
        <charset val="204"/>
      </rPr>
      <t>для ЯНДЕКС-колонок !!!</t>
    </r>
  </si>
  <si>
    <t xml:space="preserve">
(S368)</t>
  </si>
  <si>
    <t xml:space="preserve"> 15V, 1500mA, (разъём 5.5x2.5), кабель 1.8м, SP15</t>
  </si>
  <si>
    <t xml:space="preserve"> 7.5V, 1000mA, (разъём 5.5x2.5), LP103</t>
  </si>
  <si>
    <t xml:space="preserve"> 7.5V, 2000mA, (разъём 5.5x2.5), LP104</t>
  </si>
  <si>
    <t>(A4389)</t>
  </si>
  <si>
    <t xml:space="preserve"> 9V, 3000mA, (разъём 5.5x2.5), LP26</t>
  </si>
  <si>
    <t>(A117)</t>
  </si>
  <si>
    <t>06506</t>
  </si>
  <si>
    <t xml:space="preserve"> 13.5V, 1000mA, (разъём 5.5x2.5), LP109 </t>
  </si>
  <si>
    <t>(A4394)</t>
  </si>
  <si>
    <t>(A4395)</t>
  </si>
  <si>
    <t xml:space="preserve"> 13.5V, 3000mA, (разъём 5.5x2.5), LP125</t>
  </si>
  <si>
    <t>(A4397)</t>
  </si>
  <si>
    <t>(A4398)</t>
  </si>
  <si>
    <t xml:space="preserve"> 22V, 500mA, (разъём 5.5x2.1), LP127</t>
  </si>
  <si>
    <t xml:space="preserve"> 22.5V, 1250mA, (разъём 5.5x2.5), LP128</t>
  </si>
  <si>
    <t>06507</t>
  </si>
  <si>
    <t xml:space="preserve"> F - штекер RG6, резьбовой (папа), угловой, GOLDMASTER</t>
  </si>
  <si>
    <t>06508</t>
  </si>
  <si>
    <t>(A5533)</t>
  </si>
  <si>
    <t xml:space="preserve"> Дрель-шуруповёрт KYOAL KY1601, аккумуляторная, бесщеточная,
 в комплекте два аккумулятора, 16V</t>
  </si>
  <si>
    <t xml:space="preserve"> Угловая шлифмашина (БОЛГАРКА) TDM "Рубин" УШМ 710/125,
 мощ. 710 Вт, диск 125 мм, 11000 об/мин, шнур 3 м</t>
  </si>
  <si>
    <t>06510</t>
  </si>
  <si>
    <t>(A5536)</t>
  </si>
  <si>
    <t xml:space="preserve"> Лобзик электрический KYOAL KY622-5</t>
  </si>
  <si>
    <t xml:space="preserve"> Кабель питания с разъёмом 4.8x1.7 (M), 1.8м, угловой</t>
  </si>
  <si>
    <t>06511</t>
  </si>
  <si>
    <t xml:space="preserve"> Кабель питания с разъёмом 5.5x2.5 (M), 1.0м</t>
  </si>
  <si>
    <t>(S1266)</t>
  </si>
  <si>
    <t>06512</t>
  </si>
  <si>
    <t>06513</t>
  </si>
  <si>
    <t xml:space="preserve"> LR03 (AAA) DURACELL Basic (CN-с иероглифами)
 (в блистере по 2 шт)</t>
  </si>
  <si>
    <t xml:space="preserve"> LR03 (AAA) DURACELL Basic (CN-с иероглифами)
 (в блистере по 12 шт)</t>
  </si>
  <si>
    <t>06514</t>
  </si>
  <si>
    <t>06517</t>
  </si>
  <si>
    <t>06520</t>
  </si>
  <si>
    <t>06521</t>
  </si>
  <si>
    <r>
      <t xml:space="preserve"> KRONUS, 3.0м, 3 розетки, 16A/3.5кВт, ПВС 3х1.0, с заземлением
 </t>
    </r>
    <r>
      <rPr>
        <b/>
        <sz val="10"/>
        <color rgb="FFFF0000"/>
        <rFont val="Arial Cyr"/>
        <charset val="204"/>
      </rPr>
      <t>МОЩЬ и КАЧЕСТВО!!!</t>
    </r>
  </si>
  <si>
    <r>
      <t xml:space="preserve"> KRONUS, 5.0м, 3 розетки, 16A/3.5кВт, ПВС 3х1.0, с заземлением
 </t>
    </r>
    <r>
      <rPr>
        <b/>
        <sz val="10"/>
        <color rgb="FFFF0000"/>
        <rFont val="Arial Cyr"/>
        <charset val="204"/>
      </rPr>
      <t>МОЩЬ и КАЧЕСТВО!!!</t>
    </r>
  </si>
  <si>
    <t>06523</t>
  </si>
  <si>
    <t xml:space="preserve"> G10 (AG10) SAMSUNG Pleomax (389,LR1130,LR54),
 в блистере по 10 шт</t>
  </si>
  <si>
    <t>06524</t>
  </si>
  <si>
    <t xml:space="preserve"> ZA13 PERFEO (для слуховых аппаратов), в блистере по 6 шт</t>
  </si>
  <si>
    <t xml:space="preserve"> USB 64GB NETAC U197 mini, чёрно-красный</t>
  </si>
  <si>
    <t xml:space="preserve"> USB 128GB NETAC U185, белый с LED-индикатором</t>
  </si>
  <si>
    <t xml:space="preserve"> LR6 (AA) ENERGIZER Industrial (в блистере по 10 шт)</t>
  </si>
  <si>
    <t>06525</t>
  </si>
  <si>
    <t>Микронаушник</t>
  </si>
  <si>
    <t>Беспроводные наушники, микрофоны</t>
  </si>
  <si>
    <t>06526</t>
  </si>
  <si>
    <t>Беспроводной 
микрофон</t>
  </si>
  <si>
    <t xml:space="preserve"> PROFIT Q81. Комплект беспроводных петличных микрофонов
 (Type-C) с функцией шумоподавления 
 (Высокое качество записи звука)</t>
  </si>
  <si>
    <t xml:space="preserve"> PROFIT J100 Pro. Магнитный микронаушник
 (6 магнитов в комплекте и русская инструкция)</t>
  </si>
  <si>
    <r>
      <t xml:space="preserve"> KRONUS, 3.0м, 3 розетки, 16A/3.5кВт, ПВС 3х1.0, с выключателем и
 заземлением
 </t>
    </r>
    <r>
      <rPr>
        <b/>
        <sz val="10"/>
        <color rgb="FFFF0000"/>
        <rFont val="Arial Cyr"/>
        <charset val="204"/>
      </rPr>
      <t>МОЩЬ и КАЧЕСТВО!!!</t>
    </r>
  </si>
  <si>
    <t>Флешки и карты памяти для серьёзных людей</t>
  </si>
  <si>
    <t>(A4183)</t>
  </si>
  <si>
    <t>06527</t>
  </si>
  <si>
    <t xml:space="preserve"> CARLIVE AUX Bluetooth BT450, аккумулятор</t>
  </si>
  <si>
    <t xml:space="preserve"> CARLIVE AUX Bluetooth XH-6, Bluetooth 4.2, AD2P, AVRCP,
 AUX кабель (приёмник/передатчик), аккумулятор</t>
  </si>
  <si>
    <t>06528</t>
  </si>
  <si>
    <t xml:space="preserve"> USB 1TB SMARTBUY M5 Dual  (Type-C / Type-A)
 (скорость записи до 480 МБ/с, чтения до 510 МБ/с)</t>
  </si>
  <si>
    <t xml:space="preserve"> CR2032 PANASONIC (копия), в блистере по 5 шт</t>
  </si>
  <si>
    <t>06529</t>
  </si>
  <si>
    <t>/08F7/0b/6122/
021-22</t>
  </si>
  <si>
    <t>06530</t>
  </si>
  <si>
    <t xml:space="preserve"> USB 1TB NETAC US5  (USB 3.0/3.2 + Type C), раскладной корпус,
 металл (10 Гбит/сек)</t>
  </si>
  <si>
    <t xml:space="preserve"> SONY RMT-TX102D NETFLIX / RM-L1370</t>
  </si>
  <si>
    <t>02969</t>
  </si>
  <si>
    <t>02970</t>
  </si>
  <si>
    <t>06531</t>
  </si>
  <si>
    <t xml:space="preserve"> Универсальный сетевой переходник с зарядным устройством,
 AWEI С-20, 20W, 200 стран</t>
  </si>
  <si>
    <t>06532</t>
  </si>
  <si>
    <t xml:space="preserve"> SAMSUNG Galaxy Watch (USB-C Interface)</t>
  </si>
  <si>
    <t xml:space="preserve"> Кабель для смарт-часов (USB-A Interface)</t>
  </si>
  <si>
    <t xml:space="preserve"> SMARTBUY, 4 Port, USB 2.0, до 480Мбит/с, белый (SBHA-408)</t>
  </si>
  <si>
    <t>06536</t>
  </si>
  <si>
    <t>06539</t>
  </si>
  <si>
    <r>
      <t xml:space="preserve"> Шнур питания для компьютера, 1.8м, медь, 3Gx1.0мм2, 10A, VCOM
 </t>
    </r>
    <r>
      <rPr>
        <b/>
        <sz val="10"/>
        <color rgb="FFFF0000"/>
        <rFont val="Arial Cyr"/>
        <charset val="204"/>
      </rPr>
      <t>Для мощных устройств!</t>
    </r>
  </si>
  <si>
    <t>06540</t>
  </si>
  <si>
    <t>06541</t>
  </si>
  <si>
    <t xml:space="preserve"> R03 PERFEO (в коробке по 60 шт)</t>
  </si>
  <si>
    <t xml:space="preserve"> USB 512GB NETAC U182, синий</t>
  </si>
  <si>
    <t xml:space="preserve"> USB 512GB NETAC U185, с LED индикатором</t>
  </si>
  <si>
    <t xml:space="preserve"> USB 512GB SMARTBUY Crown, синий</t>
  </si>
  <si>
    <t xml:space="preserve"> USB 512GB SMARTBUY Twist, красный</t>
  </si>
  <si>
    <t xml:space="preserve"> USB 512GB SMARTBUY M5 Dual  (Type-C / Type-A)
 (скорость записи до 480 МБ/с, чтения до 510 МБ/с)</t>
  </si>
  <si>
    <t xml:space="preserve"> USB 512GB NETAC US5 (USB Type-C + USB Type-A)</t>
  </si>
  <si>
    <t xml:space="preserve"> USB 512GB NETAC US9 Solid State (USB Type-C + USB Type-A), 
 металл</t>
  </si>
  <si>
    <t xml:space="preserve"> Шнур питания для компьютера C13, 1.0м </t>
  </si>
  <si>
    <t>/01/15/6124/
021-25</t>
  </si>
  <si>
    <t>/0202/0A/6122/
022-01</t>
  </si>
  <si>
    <t>/C1,E1/0C/3010/
022-02</t>
  </si>
  <si>
    <t>/0E0E/0C/9012/
022-03</t>
  </si>
  <si>
    <t>/C0,E0/0C/3010/
022-04</t>
  </si>
  <si>
    <t>/04Fb/08/6122/
022-05</t>
  </si>
  <si>
    <t>06546</t>
  </si>
  <si>
    <t>06547</t>
  </si>
  <si>
    <t>06548</t>
  </si>
  <si>
    <t>022-06</t>
  </si>
  <si>
    <t xml:space="preserve"> LG AKB76039901 (MR22GA), без голосовой функции</t>
  </si>
  <si>
    <t>06549</t>
  </si>
  <si>
    <t>06550</t>
  </si>
  <si>
    <t>02865</t>
  </si>
  <si>
    <t>(C3280)</t>
  </si>
  <si>
    <t>/4040/0A/6122/
022-09</t>
  </si>
  <si>
    <t>/40bF/12/6122/
022-10</t>
  </si>
  <si>
    <t>/C1,E1/0C/3010/
022-11</t>
  </si>
  <si>
    <t>(A5453)</t>
  </si>
  <si>
    <t>Комплект
динамиков</t>
  </si>
  <si>
    <t>(S011)</t>
  </si>
  <si>
    <t xml:space="preserve"> Комплект динамиков с кроссоверами и пищалками
 CARLIVE DCL650M (6.5"), 420W (компонентная)</t>
  </si>
  <si>
    <t>06554</t>
  </si>
  <si>
    <t>06557</t>
  </si>
  <si>
    <t xml:space="preserve"> MicroSDXC 1Tb, KINGSTON Canvas Go Plus A2 U3 V30
 (с адаптером), Class 10, (скорость 200Mb/s). Для мобильных
 устройств, экшн-камер, дронов и видеопроизводства в формате 4K</t>
  </si>
  <si>
    <t>06558</t>
  </si>
  <si>
    <t>06560</t>
  </si>
  <si>
    <t>06561</t>
  </si>
  <si>
    <t>06562</t>
  </si>
  <si>
    <t>06563</t>
  </si>
  <si>
    <t>06564</t>
  </si>
  <si>
    <t xml:space="preserve"> USB 512GB SMARTBUY M7  (Type-C / Type-A), металл
 (10 Гбит/сек)</t>
  </si>
  <si>
    <t xml:space="preserve"> USB 512GB SANDISK Extreme Pro, выдвижной разъем, металл,
 (скорость 420/380 МБ/с)</t>
  </si>
  <si>
    <t>06566</t>
  </si>
  <si>
    <t>06567</t>
  </si>
  <si>
    <t xml:space="preserve"> MicroSD 128Gb, SAMSUNG ProPlus A2 U3 V30
 (с адаптером), Class 10, (скорость 180/130 Mb/s)</t>
  </si>
  <si>
    <t xml:space="preserve"> MicroSD 128Gb, SAMSUNG Pro Endurance UHS-I U3 V30
 (с адаптером), Class 10, (скорость 100 Mb/s). Для устройств с
 интенсивной записью: видеорегистраторы, камеры
 видеонаблюдения и т. д.</t>
  </si>
  <si>
    <t xml:space="preserve"> MicroSD 128Gb, SANDISK Max Endurance UHS-I U3 V30
 (с адаптером), Class 10, (скорость 100 Mb/s). Для устройств с
 интенсивной записью: видеорегистраторы, камеры
 видеонаблюдения и т. д.</t>
  </si>
  <si>
    <t>06572</t>
  </si>
  <si>
    <t xml:space="preserve"> MicroSD 512Gb, NETAC P500 Ultra (без адаптера),
 Class 10, A1 U3 V30 (100 Mb/s)</t>
  </si>
  <si>
    <t>06573</t>
  </si>
  <si>
    <t xml:space="preserve"> USB 32GB SMARTBUY MC15 Metal Quad 4-in-1
 (Lightning + USB Type-C + USB Type-A + microUSB)</t>
  </si>
  <si>
    <t>06574</t>
  </si>
  <si>
    <t xml:space="preserve"> USB 256GB SMARTBUY MC15 Metal Quad 4-in-1
 (Lightning + USB Type-C + USB Type-A + microUSB)</t>
  </si>
  <si>
    <t>06575</t>
  </si>
  <si>
    <t xml:space="preserve"> USB 256GB SMARTBUY MC45 Phantom (Type-C/ Type-A), металл,
 чёрный</t>
  </si>
  <si>
    <t>06576</t>
  </si>
  <si>
    <r>
      <t xml:space="preserve"> USB 256GB SAMSUNG Fit Plus </t>
    </r>
    <r>
      <rPr>
        <b/>
        <sz val="10"/>
        <color rgb="FFFF0000"/>
        <rFont val="Arial Cyr"/>
        <charset val="204"/>
      </rPr>
      <t>(400 Mb/s)</t>
    </r>
  </si>
  <si>
    <t>(S642)</t>
  </si>
  <si>
    <r>
      <t xml:space="preserve"> DEESPI JS01, 75000mAh, PD20W, QC3.0, дисплей, чёрный
 </t>
    </r>
    <r>
      <rPr>
        <b/>
        <sz val="10"/>
        <color rgb="FFFF0000"/>
        <rFont val="Arial Cyr"/>
        <charset val="204"/>
      </rPr>
      <t>Быстрая зарядка!</t>
    </r>
  </si>
  <si>
    <t>06577</t>
  </si>
  <si>
    <t>06056</t>
  </si>
  <si>
    <t>(A5489)</t>
  </si>
  <si>
    <t xml:space="preserve"> LV-WR31T  220V 300 Мбит/с 802.11B White</t>
  </si>
  <si>
    <t xml:space="preserve"> LV-WR03Q, 220V, 300 Мбит/с, 802.11B, White</t>
  </si>
  <si>
    <t>(A5482)</t>
  </si>
  <si>
    <t>(A5481)</t>
  </si>
  <si>
    <t>06580</t>
  </si>
  <si>
    <t xml:space="preserve"> LV-WR03Q, 220V, 300 Мбит/с, 802.11B, Black</t>
  </si>
  <si>
    <t xml:space="preserve"> LV-WR24Q  220V 300 Мбит/с 802.11B White</t>
  </si>
  <si>
    <t>(A5486)</t>
  </si>
  <si>
    <t>06581</t>
  </si>
  <si>
    <t>06582</t>
  </si>
  <si>
    <t>(A4070)</t>
  </si>
  <si>
    <t>(A4071)</t>
  </si>
  <si>
    <r>
      <t xml:space="preserve"> Патч-корд RJ45 (8P8C "шт" - 8P8C "шт"), UTP 4 пары, 6E, 1.5м
 </t>
    </r>
    <r>
      <rPr>
        <sz val="10"/>
        <color rgb="FFFF0000"/>
        <rFont val="Arial Cyr"/>
        <charset val="204"/>
      </rPr>
      <t>(скорость до 10 Gigabit)</t>
    </r>
  </si>
  <si>
    <r>
      <t xml:space="preserve"> Патч-корд RJ45 (8P8C "шт" - 8P8C "шт"), UTP 4 пары, 6E, 3.0м
 </t>
    </r>
    <r>
      <rPr>
        <sz val="10"/>
        <color rgb="FFFF0000"/>
        <rFont val="Arial Cyr"/>
        <charset val="204"/>
      </rPr>
      <t>(скорость до 10 Gigabit)</t>
    </r>
  </si>
  <si>
    <t>06583</t>
  </si>
  <si>
    <t xml:space="preserve"> CR2016 PERFEO, в блистере по 5 шт</t>
  </si>
  <si>
    <t>06584</t>
  </si>
  <si>
    <t>06585</t>
  </si>
  <si>
    <t xml:space="preserve"> CR2025 PERFEO, в блистере по 5 шт</t>
  </si>
  <si>
    <t>06586</t>
  </si>
  <si>
    <t xml:space="preserve"> CR2032 PERFEO, в блистере по 5 шт</t>
  </si>
  <si>
    <t>06587</t>
  </si>
  <si>
    <t xml:space="preserve"> A27 PERFEO, 12V (в блистере по 5 шт)</t>
  </si>
  <si>
    <t>06588</t>
  </si>
  <si>
    <t xml:space="preserve"> 6LR61 OPTICELL (DURACELL), 9V (щелочная крона)</t>
  </si>
  <si>
    <t>(S065)</t>
  </si>
  <si>
    <t>06591</t>
  </si>
  <si>
    <r>
      <t xml:space="preserve"> TV BOX Super H98pro (4Gb/64Gb), 8K, Android 11.0, Bluetooth,
 голосовое управление, процессор Amlogic S905Y4 64 4 Core
 </t>
    </r>
    <r>
      <rPr>
        <b/>
        <sz val="10"/>
        <color rgb="FFFF0000"/>
        <rFont val="Arial Cyr"/>
        <charset val="204"/>
      </rPr>
      <t>Горячий топ 2025!</t>
    </r>
  </si>
  <si>
    <t xml:space="preserve">(S1106) </t>
  </si>
  <si>
    <t>06592</t>
  </si>
  <si>
    <t xml:space="preserve"> 12V, 3000mA, IP67 Slim, для светодиодной ленты</t>
  </si>
  <si>
    <t>06593</t>
  </si>
  <si>
    <t xml:space="preserve"> SELENGA CPE CPF903 3G/4G-WiFi (с поддержкой SIM-карт), 
 USB-порт для подключения Powerbank</t>
  </si>
  <si>
    <t>06594</t>
  </si>
  <si>
    <t>(S1242)</t>
  </si>
  <si>
    <t xml:space="preserve"> LP-LINK WR870 AC1200, 2.4/5 ГГц, 4 порта LAN</t>
  </si>
  <si>
    <t>06596</t>
  </si>
  <si>
    <t xml:space="preserve"> Адаптер Apple Lightning - Jack 3.5 mm, 0.15м, DEESPI M30, белый</t>
  </si>
  <si>
    <t>(A3703)</t>
  </si>
  <si>
    <t>022-16</t>
  </si>
  <si>
    <t xml:space="preserve">   Пульты ELENBERG   (для раскрытия списка нажмите на "+" слева)</t>
  </si>
  <si>
    <t>06597</t>
  </si>
  <si>
    <t>022-17</t>
  </si>
  <si>
    <r>
      <t xml:space="preserve"> ELENBERG IRC 123F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</si>
  <si>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EPLUTUS IRC 294F </t>
    </r>
    <r>
      <rPr>
        <sz val="10"/>
        <color indexed="10"/>
        <rFont val="Arial Cyr"/>
        <charset val="204"/>
      </rPr>
      <t>(качественный универсальный пульт)</t>
    </r>
  </si>
  <si>
    <t xml:space="preserve"> Кабель  USB 2.0 A(M) (штекер) - A(M) (штекер), 3.0м</t>
  </si>
  <si>
    <t>06598</t>
  </si>
  <si>
    <t>(A422)</t>
  </si>
  <si>
    <t>(D772)</t>
  </si>
  <si>
    <t>(D773)</t>
  </si>
  <si>
    <t xml:space="preserve"> CARLIVE SB0110, 10", 1800W, активный</t>
  </si>
  <si>
    <t xml:space="preserve"> CARLIVE SB0112, 12", 2000W, активный</t>
  </si>
  <si>
    <t>06599</t>
  </si>
  <si>
    <t>06600</t>
  </si>
  <si>
    <t>02888</t>
  </si>
  <si>
    <r>
      <t xml:space="preserve"> AWEI ES-10TY, 16 Ом, внутриканальные, </t>
    </r>
    <r>
      <rPr>
        <sz val="10"/>
        <rFont val="Arial Cyr"/>
        <charset val="204"/>
      </rPr>
      <t>чёрные</t>
    </r>
  </si>
  <si>
    <t>06602</t>
  </si>
  <si>
    <t>06603</t>
  </si>
  <si>
    <r>
      <t xml:space="preserve"> XENIUM (PHILIPS) X175, 1.77", 128x160, 2SIM, FM, чёрный,
 аккумулятор 1700mAh
 </t>
    </r>
    <r>
      <rPr>
        <b/>
        <sz val="10"/>
        <color rgb="FFFF0000"/>
        <rFont val="Arial Cyr"/>
        <charset val="204"/>
      </rPr>
      <t>ДЛЯ АРМИИ: БЕЗ КАМЕРЫ, ФЛЕШКИ И ДИКТОФОНА!!!</t>
    </r>
  </si>
  <si>
    <r>
      <t xml:space="preserve"> XENIUM (PHILIPS) X160, 1.77", 128x160, 2SIM, FM, чёрный,
 аккумулятор 800mAh (до 33дней /11 часов)
 </t>
    </r>
    <r>
      <rPr>
        <b/>
        <sz val="10"/>
        <color rgb="FFFF0000"/>
        <rFont val="Arial Cyr"/>
        <charset val="204"/>
      </rPr>
      <t>ДЛЯ АРМИИ: БЕЗ КАМЕРЫ, ФЛЕШКИ И ДИКТОФОНА!!!</t>
    </r>
  </si>
  <si>
    <t>06604</t>
  </si>
  <si>
    <r>
      <t xml:space="preserve"> XENIUM (PHILIPS) X718, 1.77", 128x160, 0.3Mp, 2SIM, FM, чёрный,
 аккумулятор 1000mAh, (большие кнопки, док-станция)
 </t>
    </r>
    <r>
      <rPr>
        <sz val="10"/>
        <color rgb="FFFF0000"/>
        <rFont val="Arial Cyr"/>
        <charset val="204"/>
      </rPr>
      <t>Телефона разработан с учетом особенностей пожилых людей</t>
    </r>
  </si>
  <si>
    <t>06605</t>
  </si>
  <si>
    <r>
      <t xml:space="preserve"> XENIUM (PHILIPS) X718, 1.77", 128x160, 0.3Mp, 2SIM, FM, красный,
 аккумулятор 1000mAh, (большие кнопки, док-станция)
 </t>
    </r>
    <r>
      <rPr>
        <sz val="10"/>
        <color rgb="FFFF0000"/>
        <rFont val="Arial Cyr"/>
        <charset val="204"/>
      </rPr>
      <t>Телефона разработан с учетом особенностей пожилых людей</t>
    </r>
  </si>
  <si>
    <t>06606</t>
  </si>
  <si>
    <r>
      <t xml:space="preserve"> Патч-корд RJ45 (8P8C "шт" - 8P8C "шт"), UTP 4 пары, 6E, 5.0м
 GOLDMASTER, </t>
    </r>
    <r>
      <rPr>
        <sz val="10"/>
        <color rgb="FFFF0000"/>
        <rFont val="Arial Cyr"/>
        <charset val="204"/>
      </rPr>
      <t>(скорость до 10 Gigabit)</t>
    </r>
  </si>
  <si>
    <t>06607</t>
  </si>
  <si>
    <t>06608</t>
  </si>
  <si>
    <t>06609</t>
  </si>
  <si>
    <r>
      <t xml:space="preserve"> Патч-корд RJ45 (8P8C "шт" - 8P8C "шт"), UTP 4 пары, 6E, 7.0м
 GOLDMASTER, </t>
    </r>
    <r>
      <rPr>
        <sz val="10"/>
        <color rgb="FFFF0000"/>
        <rFont val="Arial Cyr"/>
        <charset val="204"/>
      </rPr>
      <t>(скорость до 10 Gigabit)</t>
    </r>
  </si>
  <si>
    <r>
      <t xml:space="preserve"> Патч-корд RJ45 (8P8C "шт" - 8P8C "шт"), UTP 4 пары, 6E, 10.0м
 GOLDMASTER, </t>
    </r>
    <r>
      <rPr>
        <sz val="10"/>
        <color rgb="FFFF0000"/>
        <rFont val="Arial Cyr"/>
        <charset val="204"/>
      </rPr>
      <t>(скорость до 10 Gigabit)</t>
    </r>
  </si>
  <si>
    <r>
      <t xml:space="preserve"> Патч-корд RJ45 (8P8C "шт" - 8P8C "шт"), UTP 4 пары, 6E, 15.0м
 GOLDMASTER, </t>
    </r>
    <r>
      <rPr>
        <sz val="10"/>
        <color rgb="FFFF0000"/>
        <rFont val="Arial Cyr"/>
        <charset val="204"/>
      </rPr>
      <t>(скорость до 10 Gigabit)</t>
    </r>
  </si>
  <si>
    <t>06610</t>
  </si>
  <si>
    <t>(S1318)</t>
  </si>
  <si>
    <r>
      <t xml:space="preserve"> DEESPI DP22, 10000mAh, PD22.5W, QC3.0, дисплей, с проводами
 </t>
    </r>
    <r>
      <rPr>
        <b/>
        <sz val="10"/>
        <color rgb="FFFF0000"/>
        <rFont val="Arial Cyr"/>
        <charset val="204"/>
      </rPr>
      <t>Быстрая зарядка!</t>
    </r>
  </si>
  <si>
    <t>06611</t>
  </si>
  <si>
    <t>(S1322)</t>
  </si>
  <si>
    <r>
      <t xml:space="preserve"> DEESPI DP25, 10000mAh, PD22.5W, QC3.0, дисплей, с проводами
 Wireless Charging 15W, </t>
    </r>
    <r>
      <rPr>
        <b/>
        <sz val="10"/>
        <color rgb="FFFF0000"/>
        <rFont val="Arial Cyr"/>
        <charset val="204"/>
      </rPr>
      <t>Быстрая зарядка!</t>
    </r>
  </si>
  <si>
    <t>06613</t>
  </si>
  <si>
    <t>(S1324)</t>
  </si>
  <si>
    <r>
      <t xml:space="preserve"> DEESPI DP27, 30000mAh, PD22.5W, QC3.0, дисплей, фонарь
 </t>
    </r>
    <r>
      <rPr>
        <b/>
        <sz val="10"/>
        <color rgb="FFFF0000"/>
        <rFont val="Arial Cyr"/>
        <charset val="204"/>
      </rPr>
      <t>Быстрая зарядка!</t>
    </r>
  </si>
  <si>
    <t>06614</t>
  </si>
  <si>
    <r>
      <t xml:space="preserve"> DEESPI DP29, 100000mAh, PD22.5W, QC3.0, дисплей, фонарь
 </t>
    </r>
    <r>
      <rPr>
        <b/>
        <sz val="10"/>
        <color rgb="FFFF0000"/>
        <rFont val="Arial Cyr"/>
        <charset val="204"/>
      </rPr>
      <t>Быстрая зарядка!</t>
    </r>
  </si>
  <si>
    <t>(S1326)</t>
  </si>
  <si>
    <t>(S1321)</t>
  </si>
  <si>
    <t>06615</t>
  </si>
  <si>
    <r>
      <t xml:space="preserve"> DEESPI DP100, 20000mAh, PD100W, QC3.0,
 дисплей (с индикацией процесса: ток, напряжение, мощность)
 </t>
    </r>
    <r>
      <rPr>
        <b/>
        <sz val="10"/>
        <color rgb="FFFF0000"/>
        <rFont val="Arial Cyr"/>
        <charset val="204"/>
      </rPr>
      <t>ОЧЕНЬ быстрая зарядка! Для телефонов и ноутбуков.</t>
    </r>
  </si>
  <si>
    <t>06616</t>
  </si>
  <si>
    <t xml:space="preserve"> MicroSDXC 1Tb, SMARTBUY Pro UHS-I U3 V30 (R/W 70/90 Mb/s)
 (с адаптером), Class 10</t>
  </si>
  <si>
    <t>06617</t>
  </si>
  <si>
    <t xml:space="preserve"> MicroSD 64Gb, NETAC P500 Eco UHS-I (без адаптера), Class 10,
 (скорость 90Mb/s)</t>
  </si>
  <si>
    <t xml:space="preserve"> USB 4GB SMARTBUY Easy, чёрный</t>
  </si>
  <si>
    <t xml:space="preserve"> USB 16GB NETAC UM81 Ultra, чёрный металл (маленькая)</t>
  </si>
  <si>
    <r>
      <t xml:space="preserve"> </t>
    </r>
    <r>
      <rPr>
        <b/>
        <sz val="10"/>
        <rFont val="Arial Cyr"/>
        <charset val="204"/>
      </rPr>
      <t>BELKIN F8J052</t>
    </r>
    <r>
      <rPr>
        <sz val="10"/>
        <rFont val="Arial Cyr"/>
        <charset val="204"/>
      </rPr>
      <t>, 1xUSB, 2100mA, белое (техпак)</t>
    </r>
  </si>
  <si>
    <r>
      <t xml:space="preserve"> </t>
    </r>
    <r>
      <rPr>
        <b/>
        <sz val="10"/>
        <rFont val="Arial Cyr"/>
        <charset val="204"/>
      </rPr>
      <t>BELKIN F8J052</t>
    </r>
    <r>
      <rPr>
        <sz val="10"/>
        <rFont val="Arial Cyr"/>
        <charset val="204"/>
      </rPr>
      <t>, 1xUSB, 2100mA, белое</t>
    </r>
  </si>
  <si>
    <r>
      <t xml:space="preserve"> </t>
    </r>
    <r>
      <rPr>
        <b/>
        <sz val="10"/>
        <rFont val="Arial Cyr"/>
        <charset val="204"/>
      </rPr>
      <t>BELKIN F8J052</t>
    </r>
    <r>
      <rPr>
        <sz val="10"/>
        <rFont val="Arial Cyr"/>
        <charset val="204"/>
      </rPr>
      <t>, 1xUSB, 2100mA, черное</t>
    </r>
  </si>
  <si>
    <r>
      <t xml:space="preserve"> </t>
    </r>
    <r>
      <rPr>
        <b/>
        <sz val="10"/>
        <rFont val="Arial Cyr"/>
        <charset val="204"/>
      </rPr>
      <t>BELKIN F8J052</t>
    </r>
    <r>
      <rPr>
        <sz val="10"/>
        <rFont val="Arial Cyr"/>
        <charset val="204"/>
      </rPr>
      <t>, 2 in 1: 1xUSB + microUSB, 2100mA,
 черное</t>
    </r>
  </si>
  <si>
    <t xml:space="preserve"> Кабель USB - microUSB, BELKIN MR46M, 1.2m, 2.0A, белый</t>
  </si>
  <si>
    <t xml:space="preserve"> Кабель USB - microUSB, BELKIN MR46M, 1.2m, 2.0A, чёрный</t>
  </si>
  <si>
    <t>06619</t>
  </si>
  <si>
    <t>Видеорегистратор
велосипедный</t>
  </si>
  <si>
    <t xml:space="preserve"> HOCO DV104, LCD 2.0" IPS, 4K 60fps, microSD, max 128Gb,
 Wi-Fi, APP</t>
  </si>
  <si>
    <r>
      <t xml:space="preserve"> DIALOG IRC 129F </t>
    </r>
    <r>
      <rPr>
        <sz val="10"/>
        <color indexed="10"/>
        <rFont val="Arial Cyr"/>
        <charset val="204"/>
      </rPr>
      <t>(качественный универсальный пульт)</t>
    </r>
  </si>
  <si>
    <t>022-18</t>
  </si>
  <si>
    <t>06620</t>
  </si>
  <si>
    <t xml:space="preserve"> BBK RC-1529 / Mystery RC-1529</t>
  </si>
  <si>
    <r>
      <t xml:space="preserve"> SUPRA IRC 28F </t>
    </r>
    <r>
      <rPr>
        <sz val="10"/>
        <color indexed="10"/>
        <rFont val="Arial Cyr"/>
        <charset val="204"/>
      </rPr>
      <t>(качественный универсальный пульт)</t>
    </r>
  </si>
  <si>
    <r>
      <t xml:space="preserve"> IPPON Back Basic Pro II 500ВА, 300Вт
</t>
    </r>
    <r>
      <rPr>
        <sz val="8"/>
        <rFont val="Arial Cyr"/>
        <charset val="204"/>
      </rPr>
      <t xml:space="preserve"> (источник бесперебойного питания)</t>
    </r>
  </si>
  <si>
    <r>
      <t xml:space="preserve"> IPPON Back Basic Pro II 600ВА, 360Вт
</t>
    </r>
    <r>
      <rPr>
        <sz val="8"/>
        <rFont val="Arial Cyr"/>
        <charset val="204"/>
      </rPr>
      <t xml:space="preserve"> (источник бесперебойного питания)</t>
    </r>
  </si>
  <si>
    <t xml:space="preserve"> SAMSUNG BN59-01242A, с голосовым управлением</t>
  </si>
  <si>
    <r>
      <t xml:space="preserve"> </t>
    </r>
    <r>
      <rPr>
        <sz val="10"/>
        <color indexed="10"/>
        <rFont val="Arial Cyr"/>
        <charset val="204"/>
      </rPr>
      <t>3RCA - Jack 3.5mm</t>
    </r>
    <r>
      <rPr>
        <sz val="10"/>
        <rFont val="Arial Cyr"/>
        <charset val="204"/>
      </rPr>
      <t xml:space="preserve"> ("Тюльпан" - Jack 3.5mm (удлинённый)), 1.5м
 (позолоченный наконечник)</t>
    </r>
  </si>
  <si>
    <t>05139</t>
  </si>
  <si>
    <t>05146</t>
  </si>
  <si>
    <t>(B4466)</t>
  </si>
  <si>
    <t>(B5013)</t>
  </si>
  <si>
    <t xml:space="preserve"> Кабель USB - Apple Lightning, DEESPI DS56, 120W, 6A, 1.0m,
 Silicone , белый</t>
  </si>
  <si>
    <t xml:space="preserve"> Кабель USB - Apple Lightning, DEESPI DS56, 120W, 6A, 1.0m,
 Silicone , чёрный</t>
  </si>
  <si>
    <t xml:space="preserve"> Кабель USB - Type-C, DEESPI DS56, 120W, 6A, 1.0m,
 Silicone , белый</t>
  </si>
  <si>
    <t xml:space="preserve"> Кабель USB - Type-C, DEESPI DS56, 120W, 6A, 1.0m,
 Silicone , чёрный</t>
  </si>
  <si>
    <t>05173</t>
  </si>
  <si>
    <t>05180</t>
  </si>
  <si>
    <t>(B4465)</t>
  </si>
  <si>
    <t>(B5012)</t>
  </si>
  <si>
    <t xml:space="preserve"> Кабель USB - microUSB, DEESPI DS56, 120W, 6A, 1.0m,
 Silicone , белый</t>
  </si>
  <si>
    <t>(B4464)</t>
  </si>
  <si>
    <t>06624</t>
  </si>
  <si>
    <t>06626</t>
  </si>
  <si>
    <t>(A5464)</t>
  </si>
  <si>
    <t xml:space="preserve"> 12.6V, 3000mA, (разъём 5.5x2.5), LP136,
 с контролером заряда для литий-ионных АКБ</t>
  </si>
  <si>
    <t>(A5465)</t>
  </si>
  <si>
    <t xml:space="preserve"> 12.6V, 4000mA, (разъём 5.5x2.5), LP137,
 с контролером заряда для литий-ионных АКБ</t>
  </si>
  <si>
    <t>06627</t>
  </si>
  <si>
    <r>
      <t xml:space="preserve"> TV BOX Super H98pro (2Gb/16Gb), 8K, Android 11.0, Bluetooth,
 голосовое управление, процессор Amlogic S905Y4 64 4 Core
 </t>
    </r>
    <r>
      <rPr>
        <b/>
        <sz val="10"/>
        <color rgb="FFFF0000"/>
        <rFont val="Arial Cyr"/>
        <charset val="204"/>
      </rPr>
      <t>Горячий топ 2025!</t>
    </r>
  </si>
  <si>
    <t>(S063)</t>
  </si>
  <si>
    <t>06628</t>
  </si>
  <si>
    <t>06630</t>
  </si>
  <si>
    <r>
      <t xml:space="preserve"> HOCO W35 Max Auspicious ANC, Bluetooth 5.4, AUX, чёрные
 </t>
    </r>
    <r>
      <rPr>
        <b/>
        <sz val="10"/>
        <color rgb="FFFF0000"/>
        <rFont val="Arial Cyr"/>
        <charset val="204"/>
      </rPr>
      <t>Функция активного шумоподавления и огромная емкость
 батареи 800 мА*ч!!!</t>
    </r>
  </si>
  <si>
    <t xml:space="preserve"> DVD+R RITEK 16X 4,7Гб, Printable, в плёнке по 100 шт.</t>
  </si>
  <si>
    <t xml:space="preserve"> DVD+R RITEK 16X 4,7Гб, Printable, в конверте по 1 шт.</t>
  </si>
  <si>
    <t>06633</t>
  </si>
  <si>
    <t xml:space="preserve"> PERFEO PF-UN-410, для 2-4 AA/AAA</t>
  </si>
  <si>
    <t>06634</t>
  </si>
  <si>
    <t>(S339)</t>
  </si>
  <si>
    <t xml:space="preserve"> Кабель удлинитель HDMI (M/F), 1м</t>
  </si>
  <si>
    <t>(S064)</t>
  </si>
  <si>
    <t>06637</t>
  </si>
  <si>
    <r>
      <t xml:space="preserve"> TV BOX Super H98pro (4Gb/32Gb), 8K, Android 11.0, Bluetooth,
 голосовое управление, процессор Amlogic S905Y4 64 4 Core
 </t>
    </r>
    <r>
      <rPr>
        <b/>
        <sz val="10"/>
        <color rgb="FFFF0000"/>
        <rFont val="Arial Cyr"/>
        <charset val="204"/>
      </rPr>
      <t>Горячий топ 2025!</t>
    </r>
  </si>
  <si>
    <t xml:space="preserve"> SONY RM-870 / RM-001A</t>
  </si>
  <si>
    <t>/01/15/6124/
022-20</t>
  </si>
  <si>
    <t>/01/15/6124/
022-21</t>
  </si>
  <si>
    <t>/01/15/6124/
022-22</t>
  </si>
  <si>
    <t>/01/15/6124/
022-23</t>
  </si>
  <si>
    <t>/01/15/6124/
022-24</t>
  </si>
  <si>
    <t>/01/15/6124/
022-25</t>
  </si>
  <si>
    <t>/01/15/6124/
023-01</t>
  </si>
  <si>
    <t xml:space="preserve"> PHILIPS 2422 54990467 / RM-D1110</t>
  </si>
  <si>
    <t>/00/0C/*C-6/
023-02</t>
  </si>
  <si>
    <t>/00/0C/*C-6/
023-03</t>
  </si>
  <si>
    <t xml:space="preserve"> PANASONIC N2QAYB000399 / RM-D920</t>
  </si>
  <si>
    <t>/8000/bd3d/2188/
023-04</t>
  </si>
  <si>
    <t>/8000/bd3d/2188/
023-05</t>
  </si>
  <si>
    <t>023-06</t>
  </si>
  <si>
    <t>/04Fb/08/6122/
023-07</t>
  </si>
  <si>
    <t>06638</t>
  </si>
  <si>
    <t xml:space="preserve"> A27/MN27 PHILIPS, 12V (в блистере по 1 шт)</t>
  </si>
  <si>
    <t>06639</t>
  </si>
  <si>
    <t xml:space="preserve"> A23/MN21 PHILIPS, 12V (в блистере по 1 шт)</t>
  </si>
  <si>
    <t>06640</t>
  </si>
  <si>
    <t xml:space="preserve"> LP-LINK WR840N N300, 2.4 ГГц, 4 порта LAN</t>
  </si>
  <si>
    <t>06641</t>
  </si>
  <si>
    <t>(S1241)</t>
  </si>
  <si>
    <t xml:space="preserve"> LP-LINK WR860 N300, 2.4 ГГц, 4 порта LAN</t>
  </si>
  <si>
    <t>06645</t>
  </si>
  <si>
    <t xml:space="preserve"> RITMIX RT-330, настольно-настенный, белый</t>
  </si>
  <si>
    <t>06646</t>
  </si>
  <si>
    <t xml:space="preserve"> RITMIX RT-311, повтор номера, отключение микрофона,
 настольно-настенный, белый</t>
  </si>
  <si>
    <t>06647</t>
  </si>
  <si>
    <t xml:space="preserve"> R20 MIREX (в плёнке по 2 шт)</t>
  </si>
  <si>
    <t>06648</t>
  </si>
  <si>
    <t>06649</t>
  </si>
  <si>
    <t xml:space="preserve"> RM-L1120+15, универсальный для LCD/LED - телевизоров </t>
  </si>
  <si>
    <t>/01/15/6124/
023-08</t>
  </si>
  <si>
    <t>/0707/02/9012A/
023-09</t>
  </si>
  <si>
    <t>/0707/02/9012A/
023-10</t>
  </si>
  <si>
    <t>/04Fb/08/6122/
023-11</t>
  </si>
  <si>
    <t>/C0,E0/0C/3010/
023-12</t>
  </si>
  <si>
    <t>/0707/02,E6/9012A/
023-13</t>
  </si>
  <si>
    <t>023-14</t>
  </si>
  <si>
    <t>/0707/02/9012A/
023-15</t>
  </si>
  <si>
    <t>023-17</t>
  </si>
  <si>
    <t>/00/0C/*C-6/
023-18</t>
  </si>
  <si>
    <t>/04Fb/08/6122/
023-19</t>
  </si>
  <si>
    <t>(A5363)</t>
  </si>
  <si>
    <t>06650</t>
  </si>
  <si>
    <t xml:space="preserve"> 24V, 10A (240W), (разъём 5.5x2.5), LP200</t>
  </si>
  <si>
    <t>06651</t>
  </si>
  <si>
    <t xml:space="preserve"> Ламинатор BURO BU-L290, A4 (70-125мкм), 25см/мин (2 вал.)</t>
  </si>
  <si>
    <t xml:space="preserve"> LG AKB76043105 (MR23GA) Magic Motion Smart TV,
 с голосовой функцией</t>
  </si>
  <si>
    <t>06654</t>
  </si>
  <si>
    <t xml:space="preserve"> LG AKB76043110 (MR23GA) Magic Motion Smart TV,
 с голосовой функцией</t>
  </si>
  <si>
    <t>06655</t>
  </si>
  <si>
    <t>023-20</t>
  </si>
  <si>
    <t>023-21</t>
  </si>
  <si>
    <t>/01FE/00/6122/
023-22</t>
  </si>
  <si>
    <t xml:space="preserve"> ГОРИЗОНТ Y-72C2 / SUPRA Y-72C2 / SUPRA RM-L1097</t>
  </si>
  <si>
    <t>06658</t>
  </si>
  <si>
    <t>(S1205)</t>
  </si>
  <si>
    <t xml:space="preserve"> DEESPI RE-11 AM/FM/SW/USB/AUX/microSD</t>
  </si>
  <si>
    <t>06659</t>
  </si>
  <si>
    <t>06660</t>
  </si>
  <si>
    <t>06661</t>
  </si>
  <si>
    <t>(S1206)</t>
  </si>
  <si>
    <t>(S1207)</t>
  </si>
  <si>
    <t>(S1215)</t>
  </si>
  <si>
    <t xml:space="preserve"> DEESPI RE-12 BT/AM/FM/SW/USB/AUX/microSD, фонарь боковой,
 питание от аккумуляторв 18650 (в комплекте)</t>
  </si>
  <si>
    <t xml:space="preserve"> DEESPI RE-13 AM/FM/SW/USB/AUX/microSD,
 питание от аккумуляторв 18650 (в комплекте)</t>
  </si>
  <si>
    <t xml:space="preserve"> DEESPI RE-15 AM/FM/SW/USB/AUX/microSD,
 питание от аккумуляторв (в комплекте)</t>
  </si>
  <si>
    <t>/01/16/0773/
023-25</t>
  </si>
  <si>
    <t xml:space="preserve"> DEFENDER Tiana MB-055, 3 кнопки, бесшумная, чёрная</t>
  </si>
  <si>
    <r>
      <t xml:space="preserve"> GOLDMASTER I-925 (4Gb/32Gb), Bluetooth, голосовое управление,
 </t>
    </r>
    <r>
      <rPr>
        <sz val="10"/>
        <color rgb="FFFF0000"/>
        <rFont val="Arial Cyr"/>
        <charset val="204"/>
      </rPr>
      <t>приложение с 30 бесплатными российскими ТВ каналами</t>
    </r>
  </si>
  <si>
    <t>06662</t>
  </si>
  <si>
    <t>024-01</t>
  </si>
  <si>
    <t xml:space="preserve"> LG BT-LG07 (MR20/MR21/MR22/MR23), универсальный для Smart TV,
 с голосовой функцией и батарейками в комплекте</t>
  </si>
  <si>
    <t>/04Fb/08/6122/
024-02</t>
  </si>
  <si>
    <t>06663</t>
  </si>
  <si>
    <t xml:space="preserve"> LG AKB74115502 (AKB73615305), для LCD 3D Smart TV</t>
  </si>
  <si>
    <t>024-03</t>
  </si>
  <si>
    <t>04056</t>
  </si>
  <si>
    <t xml:space="preserve"> Пульт LG 6710V00124D</t>
  </si>
  <si>
    <t>/04Fb/08/6122/
024-04</t>
  </si>
  <si>
    <t>06664</t>
  </si>
  <si>
    <t>024-05</t>
  </si>
  <si>
    <t xml:space="preserve"> TOSHIBA CT-8069, для LCD 3D Smart TV</t>
  </si>
  <si>
    <t>06665</t>
  </si>
  <si>
    <t>06666</t>
  </si>
  <si>
    <t>06667</t>
  </si>
  <si>
    <t>06668</t>
  </si>
  <si>
    <t>024-06</t>
  </si>
  <si>
    <t>024-07</t>
  </si>
  <si>
    <t>024-08</t>
  </si>
  <si>
    <t>024-09</t>
  </si>
  <si>
    <t xml:space="preserve"> TOSHIBA CT-90427, для LCD 3D Smart TV</t>
  </si>
  <si>
    <t xml:space="preserve"> TOSHIBA CT-90444, для LCD 3D Smart TV</t>
  </si>
  <si>
    <t xml:space="preserve"> TOSHIBA CT-95002</t>
  </si>
  <si>
    <t xml:space="preserve"> TOSHIBA CT-95058, для LCD Smart TV</t>
  </si>
  <si>
    <t xml:space="preserve"> Сумка LIVE-POWER SDN04, 15.6", противоударная
 водонепроницаемая, чёрная</t>
  </si>
  <si>
    <t>06669</t>
  </si>
  <si>
    <t>06672</t>
  </si>
  <si>
    <t>06673</t>
  </si>
  <si>
    <t>06674</t>
  </si>
  <si>
    <t>06675</t>
  </si>
  <si>
    <t>06676</t>
  </si>
  <si>
    <t xml:space="preserve"> ПДД, "Новый поворот" выпуск 22, 2025г., карточка активации</t>
  </si>
  <si>
    <r>
      <t xml:space="preserve"> APPLE EarPods </t>
    </r>
    <r>
      <rPr>
        <b/>
        <sz val="10"/>
        <color rgb="FF7030A0"/>
        <rFont val="Arial Cyr"/>
        <charset val="204"/>
      </rPr>
      <t xml:space="preserve">с разъёмом lightning </t>
    </r>
    <r>
      <rPr>
        <sz val="10"/>
        <rFont val="Arial Cyr"/>
        <charset val="204"/>
      </rPr>
      <t>(копия 100%), белые</t>
    </r>
  </si>
  <si>
    <r>
      <t xml:space="preserve"> APPLE EarPods </t>
    </r>
    <r>
      <rPr>
        <b/>
        <sz val="10"/>
        <color rgb="FF7030A0"/>
        <rFont val="Arial Cyr"/>
        <charset val="204"/>
      </rPr>
      <t xml:space="preserve">с разъёмом Type C </t>
    </r>
    <r>
      <rPr>
        <sz val="10"/>
        <rFont val="Arial Cyr"/>
        <charset val="204"/>
      </rPr>
      <t>(копия 100%), белые</t>
    </r>
  </si>
  <si>
    <t>06677</t>
  </si>
  <si>
    <t>06678</t>
  </si>
  <si>
    <t>06679</t>
  </si>
  <si>
    <t>06680</t>
  </si>
  <si>
    <t>06681</t>
  </si>
  <si>
    <r>
      <t xml:space="preserve"> Кабель Type-C - Type-C, 60W, 1.0m, APPLE, белый </t>
    </r>
    <r>
      <rPr>
        <sz val="10"/>
        <color rgb="FFFF0000"/>
        <rFont val="Arial Cyr"/>
        <charset val="204"/>
      </rPr>
      <t>(копия 100%)</t>
    </r>
  </si>
  <si>
    <t>06682</t>
  </si>
  <si>
    <t>06683</t>
  </si>
  <si>
    <t>06684</t>
  </si>
  <si>
    <t>Антенна для 
WI-FI</t>
  </si>
  <si>
    <t xml:space="preserve"> COMFAST CF-SMA150, 1dBi, кабель 1.5m</t>
  </si>
  <si>
    <t>06685</t>
  </si>
  <si>
    <t xml:space="preserve"> CLDP Li-ion (6F22), 9V, 350mAh</t>
  </si>
  <si>
    <t>01831</t>
  </si>
  <si>
    <t xml:space="preserve"> 12V-12Ah, BATTBEE BT1212 (151х98х95мм)</t>
  </si>
  <si>
    <t xml:space="preserve"> LINGBO 17 pro max mini, 3.75", 16Gb/256Mb, 32+50Mp, 5000mAh,
 2SIM, Android 14.0, чёрный</t>
  </si>
  <si>
    <t xml:space="preserve"> LINGBO 17 pro max mini, 3.75", 16Gb/256Mb, 32+50Mp, 5000mAh,
 2SIM, Android 14.0, золото</t>
  </si>
  <si>
    <t xml:space="preserve"> LINGBO 17 pro max mini, 3.75", 16Gb/256Mb, 32+50Mp, 5000mAh,
 2SIM, Android 14.0, серебро</t>
  </si>
  <si>
    <t xml:space="preserve"> SAMSUNG BN59-01268G, для LCD TV</t>
  </si>
  <si>
    <t>06686</t>
  </si>
  <si>
    <t>024-10</t>
  </si>
  <si>
    <r>
      <t xml:space="preserve"> Кабель USB - miniUSB, 0.7m
 </t>
    </r>
    <r>
      <rPr>
        <b/>
        <sz val="10"/>
        <color rgb="FFFF0000"/>
        <rFont val="Arial Cyr"/>
        <charset val="204"/>
      </rPr>
      <t>Спеццена !!!</t>
    </r>
  </si>
  <si>
    <r>
      <t xml:space="preserve"> Набор кабелей (50 штук): Lightning, MicroUSB, Type-C, резиновые,
 тканевые, плоские, витые, металл, разные цвета, 1м, 1.5м, 2м.
 </t>
    </r>
    <r>
      <rPr>
        <b/>
        <sz val="10"/>
        <color rgb="FF7030A0"/>
        <rFont val="Arial Cyr"/>
        <charset val="204"/>
      </rPr>
      <t>Средняя цена всего 0.4 !!!</t>
    </r>
    <r>
      <rPr>
        <sz val="10"/>
        <rFont val="Arial Cyr"/>
        <charset val="204"/>
      </rPr>
      <t xml:space="preserve"> </t>
    </r>
  </si>
  <si>
    <r>
      <t xml:space="preserve"> Набор кабелей (50 штук): Lightning, MicroUSB, Type-C, резиновые,
 тканевые, плоские, витые, металл, разные цвета, 1м, 1.5м, 2м.
 </t>
    </r>
    <r>
      <rPr>
        <b/>
        <sz val="10"/>
        <color rgb="FF7030A0"/>
        <rFont val="Arial Cyr"/>
        <charset val="204"/>
      </rPr>
      <t>Средняя цена всего 0.4 !!!</t>
    </r>
    <r>
      <rPr>
        <sz val="10"/>
        <rFont val="Arial Cyr"/>
        <charset val="204"/>
      </rPr>
      <t xml:space="preserve"> </t>
    </r>
    <r>
      <rPr>
        <b/>
        <sz val="10"/>
        <color rgb="FFFF0000"/>
        <rFont val="Arial Cyr"/>
        <charset val="204"/>
      </rPr>
      <t>Спеццена !!!</t>
    </r>
  </si>
  <si>
    <r>
      <t xml:space="preserve"> Кабель USB - microUSB, BELKIN MR46M, 1.2m, 2.0A, чёрный
 </t>
    </r>
    <r>
      <rPr>
        <b/>
        <sz val="10"/>
        <color rgb="FFFF0000"/>
        <rFont val="Arial Cyr"/>
        <charset val="204"/>
      </rPr>
      <t>Спеццена !!!</t>
    </r>
  </si>
  <si>
    <r>
      <t xml:space="preserve"> Кабель USB - microUSB, BELKIN MR46M, 1.2m, 2.0A, белый
 </t>
    </r>
    <r>
      <rPr>
        <b/>
        <sz val="10"/>
        <color rgb="FFFF0000"/>
        <rFont val="Arial Cyr"/>
        <charset val="204"/>
      </rPr>
      <t>Спеццена !!!</t>
    </r>
  </si>
  <si>
    <r>
      <t xml:space="preserve"> Кабель USB - Apple Lightning, BELKIN, 1.2m, 2.0A, белый (техпак)
 </t>
    </r>
    <r>
      <rPr>
        <b/>
        <sz val="10"/>
        <color rgb="FFFF0000"/>
        <rFont val="Arial Cyr"/>
        <charset val="204"/>
      </rPr>
      <t>Спеццена !!!</t>
    </r>
  </si>
  <si>
    <t xml:space="preserve"> NOKIA 110 DS (Китай), 1.80", 240x320, 1000mAh, чёрный</t>
  </si>
  <si>
    <r>
      <t xml:space="preserve"> Смарт-часы T500+, series 7, 44mm
 </t>
    </r>
    <r>
      <rPr>
        <b/>
        <sz val="10"/>
        <color rgb="FFFF0000"/>
        <rFont val="Arial"/>
        <family val="2"/>
        <charset val="204"/>
      </rPr>
      <t>Спеццена !!!</t>
    </r>
  </si>
  <si>
    <t xml:space="preserve"> NOKIA 150 DS (TA-1582) (Китай), 2.40", 240x320, 1450mAh,
 (2023), бирюзовый</t>
  </si>
  <si>
    <t xml:space="preserve"> SAMSUNG BN59-01178B, для LCD Smart TV</t>
  </si>
  <si>
    <t>024-11</t>
  </si>
  <si>
    <t xml:space="preserve"> SAMSUNG BN59-01178G, для LCD Smart TV</t>
  </si>
  <si>
    <t>024-12</t>
  </si>
  <si>
    <t>06687</t>
  </si>
  <si>
    <t>06688</t>
  </si>
  <si>
    <t>06689</t>
  </si>
  <si>
    <r>
      <t xml:space="preserve"> SAMSUNG RM-G1800 V1</t>
    </r>
    <r>
      <rPr>
        <sz val="9"/>
        <rFont val="Arial Cyr"/>
        <charset val="204"/>
      </rPr>
      <t>, с голосовым управлением, универсальный</t>
    </r>
  </si>
  <si>
    <t xml:space="preserve"> SAMSUNG RM-G2200 V6, с голосовой функцией,
 универсальный (корпус BN59-01363L )</t>
  </si>
  <si>
    <t xml:space="preserve"> SAMSUNG RM-G2500 V4, с голосовым управлением,
 универсальный (корпус BN59-01350J)</t>
  </si>
  <si>
    <t xml:space="preserve"> SAMSUNG RM-G2700 V3,  с голосовой функцией и батарейками
 в комплекте, универсальный</t>
  </si>
  <si>
    <t xml:space="preserve"> SAMSUNG RM-J1500 V1, с голосовым управлением,
 универсальный (корпус BN59-01265A / 01311B)</t>
  </si>
  <si>
    <t>06690</t>
  </si>
  <si>
    <t xml:space="preserve"> SAMSUNG RM-L1550,  с голосовой функцией и батарейками
 в комплекте, универсальный</t>
  </si>
  <si>
    <t>06691</t>
  </si>
  <si>
    <t xml:space="preserve"> SAMSUNG RM-L1570,  с голосовой функцией и батарейками
 в комплекте, универсальный</t>
  </si>
  <si>
    <t>024-13</t>
  </si>
  <si>
    <t>024-14</t>
  </si>
  <si>
    <t>024-15</t>
  </si>
  <si>
    <t>06692</t>
  </si>
  <si>
    <t xml:space="preserve"> PROFIT ICR14500, Li-Ion, 3.7V, 900mAh (14.1х50мм), без защиты</t>
  </si>
  <si>
    <t>06693</t>
  </si>
  <si>
    <t xml:space="preserve"> PROFIT ICR26650, Li-Ion, 3.7V, 4000mAh (26х65мм), без защиты</t>
  </si>
  <si>
    <r>
      <t xml:space="preserve"> PROFIT, 50000mAh, дисплей, фонарик, 2 USB, 2.1A, чёрный
 </t>
    </r>
    <r>
      <rPr>
        <b/>
        <sz val="10"/>
        <color rgb="FFFF0000"/>
        <rFont val="Arial Cyr"/>
        <charset val="204"/>
      </rPr>
      <t>Спеццена !!!</t>
    </r>
  </si>
  <si>
    <r>
      <t xml:space="preserve"> PROFIT, 40000mAh, дисплей, фонарик, 2 USB, 2.1A, чёрный
 </t>
    </r>
    <r>
      <rPr>
        <b/>
        <sz val="10"/>
        <color rgb="FFFF0000"/>
        <rFont val="Arial Cyr"/>
        <charset val="204"/>
      </rPr>
      <t>Спеццена !!!</t>
    </r>
  </si>
  <si>
    <t>06694</t>
  </si>
  <si>
    <t>06695</t>
  </si>
  <si>
    <t>06697</t>
  </si>
  <si>
    <t xml:space="preserve"> Кабель USB - Type-C, BOROFONE BX121 Energy, 1.0m, 3.0A, белый</t>
  </si>
  <si>
    <r>
      <t xml:space="preserve"> Кабель USB - Type-C, BOROFONE BX121 Energy, 1.0m, 3.0A, белый
 </t>
    </r>
    <r>
      <rPr>
        <b/>
        <sz val="10"/>
        <color rgb="FFFF0000"/>
        <rFont val="Arial Cyr"/>
        <charset val="204"/>
      </rPr>
      <t>(цена от 34 шт / коробка)</t>
    </r>
  </si>
  <si>
    <t xml:space="preserve"> LIVE-POWER ANT10, 30дБ, комнатная с усилителем</t>
  </si>
  <si>
    <t>(A5527)</t>
  </si>
  <si>
    <t>06698</t>
  </si>
  <si>
    <t xml:space="preserve"> CR2430 OPTICELL (DURACELL), в блистере по 1 шт</t>
  </si>
  <si>
    <t>06699</t>
  </si>
  <si>
    <t xml:space="preserve"> CR2450 OPTICELL (DURACELL), в блистере по 1 шт</t>
  </si>
  <si>
    <t>06700</t>
  </si>
  <si>
    <t xml:space="preserve"> CR2016 GP, в блистере по 5 шт</t>
  </si>
  <si>
    <t>06701</t>
  </si>
  <si>
    <t>06702</t>
  </si>
  <si>
    <t xml:space="preserve"> CR2016 ENERGIZER, в блистере по 2 шт</t>
  </si>
  <si>
    <t>06703</t>
  </si>
  <si>
    <t xml:space="preserve"> CR1620 ENERGIZER, в блистере по 1 шт</t>
  </si>
  <si>
    <t>06704</t>
  </si>
  <si>
    <t xml:space="preserve"> DVD-R MIREX 16X 4,7Гб, в футляре по 1 шт.</t>
  </si>
  <si>
    <t xml:space="preserve"> USB 64GB NETAC UM81 Ultra, чёрный металл (маленькая)</t>
  </si>
  <si>
    <t>06705</t>
  </si>
  <si>
    <t>06706</t>
  </si>
  <si>
    <t xml:space="preserve"> USB 64GB SMARTBUY MC45 Phantom (Type-C/ Type-A), металл,
 чёрный</t>
  </si>
  <si>
    <t xml:space="preserve"> Кабель USB - microUSB, HOCO UPM10, L-образный, белый</t>
  </si>
  <si>
    <t xml:space="preserve"> 36V, 1000mA, (разъём 5.5x2.5)</t>
  </si>
  <si>
    <t>OG27</t>
  </si>
  <si>
    <t>06707</t>
  </si>
  <si>
    <t>06713</t>
  </si>
  <si>
    <t>06714</t>
  </si>
  <si>
    <r>
      <t xml:space="preserve"> Сушилка для обуви LEBEN, 20Вт, раздвижная, пластик
 </t>
    </r>
    <r>
      <rPr>
        <b/>
        <sz val="10"/>
        <color rgb="FFFF0000"/>
        <rFont val="Arial Cyr"/>
        <charset val="204"/>
      </rPr>
      <t>Спеццена !!!</t>
    </r>
  </si>
  <si>
    <r>
      <t xml:space="preserve"> Сушилка для обуви LEBEN, 12Вт, металлическая
 </t>
    </r>
    <r>
      <rPr>
        <b/>
        <sz val="10"/>
        <color rgb="FFFF0000"/>
        <rFont val="Arial Cyr"/>
        <charset val="204"/>
      </rPr>
      <t>Спеццена !!!</t>
    </r>
  </si>
  <si>
    <r>
      <t xml:space="preserve"> Сушилка для обуви LEBEN "Ботиночки", 10Вт, пластик
 </t>
    </r>
    <r>
      <rPr>
        <b/>
        <sz val="10"/>
        <color rgb="FFFF0000"/>
        <rFont val="Arial Cyr"/>
        <charset val="204"/>
      </rPr>
      <t>Спеццена !!!</t>
    </r>
  </si>
  <si>
    <r>
      <t xml:space="preserve"> Сушилка для обуви LEBEN "Стильная", 20Вт, пластик
 </t>
    </r>
    <r>
      <rPr>
        <b/>
        <sz val="10"/>
        <color rgb="FFFF0000"/>
        <rFont val="Arial Cyr"/>
        <charset val="204"/>
      </rPr>
      <t>Спеццена !!!</t>
    </r>
  </si>
  <si>
    <r>
      <t xml:space="preserve"> Сушилка для обуви EGOIST, 10Вт, пластик
 </t>
    </r>
    <r>
      <rPr>
        <b/>
        <sz val="10"/>
        <color rgb="FFFF0000"/>
        <rFont val="Arial Cyr"/>
        <charset val="204"/>
      </rPr>
      <t>Спеццена !!!</t>
    </r>
  </si>
  <si>
    <r>
      <t xml:space="preserve"> Сушилка для обуви (г. Великие Луки), 21Вт
 </t>
    </r>
    <r>
      <rPr>
        <b/>
        <sz val="10"/>
        <color rgb="FFFF0000"/>
        <rFont val="Arial Cyr"/>
        <charset val="204"/>
      </rPr>
      <t>Спеццена !!!</t>
    </r>
  </si>
  <si>
    <t xml:space="preserve"> PHILIPS RC996590000449 / RM-L1125</t>
  </si>
  <si>
    <t>06717</t>
  </si>
  <si>
    <t xml:space="preserve"> DVB-T2+2, ver 2025, универсальный для приставок DVB-T2 и IP TV  </t>
  </si>
  <si>
    <t>06718</t>
  </si>
  <si>
    <t>06719</t>
  </si>
  <si>
    <t>06720</t>
  </si>
  <si>
    <t>06721</t>
  </si>
  <si>
    <t xml:space="preserve"> NOKIA 106 DS (2017) (Китай), 1.80", 128x160, 800mAh, чёрный</t>
  </si>
  <si>
    <r>
      <t xml:space="preserve"> </t>
    </r>
    <r>
      <rPr>
        <b/>
        <sz val="10"/>
        <rFont val="Arial Cyr"/>
        <charset val="204"/>
      </rPr>
      <t>APPLE iPhone 17 / 17 Pro</t>
    </r>
    <r>
      <rPr>
        <sz val="10"/>
        <rFont val="Arial Cyr"/>
        <charset val="204"/>
      </rPr>
      <t>, 3D, чёрное + две салфетки</t>
    </r>
  </si>
  <si>
    <t>06722</t>
  </si>
  <si>
    <r>
      <t xml:space="preserve"> </t>
    </r>
    <r>
      <rPr>
        <b/>
        <sz val="10"/>
        <rFont val="Arial Cyr"/>
        <charset val="204"/>
      </rPr>
      <t>APPLE iPhone 17 Pro Max</t>
    </r>
    <r>
      <rPr>
        <sz val="10"/>
        <rFont val="Arial Cyr"/>
        <charset val="204"/>
      </rPr>
      <t>, 3D, чёрное + две салфетки</t>
    </r>
  </si>
  <si>
    <t>Защитное стекло 
OG Glass</t>
  </si>
  <si>
    <t xml:space="preserve"> APPLE AirPods 2 (MRXJ2RU/A) (копия)</t>
  </si>
  <si>
    <t xml:space="preserve"> APPLE AirPods 3 (MME73RU/A) (копия)</t>
  </si>
  <si>
    <t>06724</t>
  </si>
  <si>
    <r>
      <t xml:space="preserve"> </t>
    </r>
    <r>
      <rPr>
        <b/>
        <sz val="10"/>
        <rFont val="Arial Cyr"/>
        <charset val="204"/>
      </rPr>
      <t>SAMSUNG 25W PD Adapter (PD3.0 MAX25W):</t>
    </r>
    <r>
      <rPr>
        <sz val="10"/>
        <rFont val="Arial Cyr"/>
        <charset val="204"/>
      </rPr>
      <t xml:space="preserve">
 1xUSB-C + USB-C to USB-C Cable (3A), чёрный (копия 100%)
 Полноценная оригинальная плата. Серийные номера есть!</t>
    </r>
  </si>
  <si>
    <t>06726</t>
  </si>
  <si>
    <t>06727</t>
  </si>
  <si>
    <r>
      <t xml:space="preserve"> </t>
    </r>
    <r>
      <rPr>
        <b/>
        <sz val="10"/>
        <rFont val="Arial Cyr"/>
        <charset val="204"/>
      </rPr>
      <t>SAMSUNG 45W PD Adapter (PD3.0 MAX45W):</t>
    </r>
    <r>
      <rPr>
        <sz val="10"/>
        <rFont val="Arial Cyr"/>
        <charset val="204"/>
      </rPr>
      <t xml:space="preserve">
 1xUSB-C + USB-C to USB-C Cable (3A), чёрный (копия 100%)
 Полноценная оригинальная плата. Серийные номера есть!</t>
    </r>
  </si>
  <si>
    <r>
      <t xml:space="preserve"> </t>
    </r>
    <r>
      <rPr>
        <b/>
        <sz val="10"/>
        <rFont val="Arial Cyr"/>
        <charset val="204"/>
      </rPr>
      <t>SAMSUNG 45W PD Adapter (PD3.0 MAX45W):</t>
    </r>
    <r>
      <rPr>
        <sz val="10"/>
        <rFont val="Arial Cyr"/>
        <charset val="204"/>
      </rPr>
      <t xml:space="preserve">
 1xUSB-C + USB-C to USB-C Cable (3A), белый (копия 100%)
 Полноценная оригинальная плата. Серийные номера есть!</t>
    </r>
  </si>
  <si>
    <r>
      <t xml:space="preserve"> </t>
    </r>
    <r>
      <rPr>
        <b/>
        <sz val="10"/>
        <color indexed="30"/>
        <rFont val="Arial Cyr"/>
        <charset val="204"/>
      </rPr>
      <t>APPLE</t>
    </r>
    <r>
      <rPr>
        <sz val="10"/>
        <color indexed="30"/>
        <rFont val="Arial Cyr"/>
        <charset val="204"/>
      </rPr>
      <t xml:space="preserve"> USB-C Power Adapter (MHJ83ZM/A), 20W, </t>
    </r>
    <r>
      <rPr>
        <sz val="10"/>
        <color rgb="FFFF0000"/>
        <rFont val="Arial Cyr"/>
        <charset val="204"/>
      </rPr>
      <t>(копия)</t>
    </r>
  </si>
  <si>
    <r>
      <t xml:space="preserve"> </t>
    </r>
    <r>
      <rPr>
        <b/>
        <sz val="10"/>
        <color indexed="30"/>
        <rFont val="Arial Cyr"/>
        <charset val="204"/>
      </rPr>
      <t>APPLE</t>
    </r>
    <r>
      <rPr>
        <sz val="10"/>
        <color indexed="30"/>
        <rFont val="Arial Cyr"/>
        <charset val="204"/>
      </rPr>
      <t xml:space="preserve"> USB-C Power Adapter (MHJE3ZM/A), 35W, </t>
    </r>
    <r>
      <rPr>
        <sz val="10"/>
        <color rgb="FFFF0000"/>
        <rFont val="Arial Cyr"/>
        <charset val="204"/>
      </rPr>
      <t>(копия)</t>
    </r>
  </si>
  <si>
    <r>
      <t xml:space="preserve"> </t>
    </r>
    <r>
      <rPr>
        <b/>
        <sz val="10"/>
        <color indexed="30"/>
        <rFont val="Arial Cyr"/>
        <charset val="204"/>
      </rPr>
      <t>APPLE</t>
    </r>
    <r>
      <rPr>
        <sz val="10"/>
        <color indexed="30"/>
        <rFont val="Arial Cyr"/>
        <charset val="204"/>
      </rPr>
      <t xml:space="preserve"> USB-C Power Adapter (MHJ83ZM/A), 20W, </t>
    </r>
    <r>
      <rPr>
        <b/>
        <sz val="10"/>
        <color rgb="FFFF0000"/>
        <rFont val="Arial Cyr"/>
        <charset val="204"/>
      </rPr>
      <t>(ОРИГИНАЛ!!!)</t>
    </r>
    <r>
      <rPr>
        <sz val="10"/>
        <color rgb="FF0070C0"/>
        <rFont val="Arial Cyr"/>
        <charset val="204"/>
      </rPr>
      <t xml:space="preserve">
 </t>
    </r>
    <r>
      <rPr>
        <sz val="10"/>
        <rFont val="Arial Cyr"/>
        <charset val="204"/>
      </rPr>
      <t>Проходит ВСЕ тесты. Серийные номера есть!</t>
    </r>
  </si>
  <si>
    <t xml:space="preserve"> 5V, 2000mA, (разъём 5.5x2.5), LP184, кабель 1.2м, белый</t>
  </si>
  <si>
    <t>(A5313)</t>
  </si>
  <si>
    <r>
      <t xml:space="preserve"> 26V, 550mA, (разъём 5.5x2.5), LP171, </t>
    </r>
    <r>
      <rPr>
        <sz val="10"/>
        <color rgb="FFFF0000"/>
        <rFont val="Arial Cyr"/>
        <charset val="204"/>
      </rPr>
      <t>для пылесосов</t>
    </r>
  </si>
  <si>
    <t>(A5129)</t>
  </si>
  <si>
    <r>
      <t xml:space="preserve"> APPLE AirPods Max 2, чип JL8922, батарея 902030/500,
 динамик F32, шумоподавление, переключение в прозрачный
 режим, белые </t>
    </r>
    <r>
      <rPr>
        <sz val="10"/>
        <color rgb="FFFF0000"/>
        <rFont val="Arial Cyr"/>
        <charset val="204"/>
      </rPr>
      <t>(копия Premium)</t>
    </r>
  </si>
  <si>
    <r>
      <t xml:space="preserve"> APPLE AirPods Max 2, чип JL8922, батарея 902030/500,
 динамик F32, шумоподавление, переключение в прозрачный
 режим, чёрные </t>
    </r>
    <r>
      <rPr>
        <sz val="10"/>
        <color rgb="FFFF0000"/>
        <rFont val="Arial Cyr"/>
        <charset val="204"/>
      </rPr>
      <t>(копия Premium)</t>
    </r>
  </si>
  <si>
    <r>
      <t xml:space="preserve"> CD ПДД, "Новый поворот" выпуск 22,  2025г.</t>
    </r>
    <r>
      <rPr>
        <sz val="9"/>
        <rFont val="Arial Cyr"/>
        <charset val="204"/>
      </rPr>
      <t>,
 подготовка к экзамену в ГАИ</t>
    </r>
  </si>
  <si>
    <t xml:space="preserve"> Кабель USB - microUSB, BOROFONE BX121 Energy, 1.0m, 2.4A,
 белый</t>
  </si>
  <si>
    <t>06728</t>
  </si>
  <si>
    <t>06729</t>
  </si>
  <si>
    <r>
      <t xml:space="preserve"> Кабель USB - microUSB, BOROFONE BX121 Energy, 1.0m, 2.4A,
 белый  </t>
    </r>
    <r>
      <rPr>
        <b/>
        <sz val="10"/>
        <color rgb="FFFF0000"/>
        <rFont val="Arial Cyr"/>
        <charset val="204"/>
      </rPr>
      <t>(цена от 30 штук!)</t>
    </r>
  </si>
  <si>
    <t xml:space="preserve"> Кабель USB - microUSB, BOROFONE BX121 Energy, 1.0m, 2.4A,
 чёрный</t>
  </si>
  <si>
    <r>
      <t xml:space="preserve"> Кабель USB - microUSB, BOROFONE BX121 Energy, 1.0m, 2.4A,
 чёрный  </t>
    </r>
    <r>
      <rPr>
        <b/>
        <sz val="10"/>
        <color rgb="FFFF0000"/>
        <rFont val="Arial Cyr"/>
        <charset val="204"/>
      </rPr>
      <t>(цена от 30 штук!)</t>
    </r>
  </si>
  <si>
    <t>06730</t>
  </si>
  <si>
    <t>06731</t>
  </si>
  <si>
    <t>06732</t>
  </si>
  <si>
    <t xml:space="preserve"> CR2430 KODAK, в блистере по 1 шт</t>
  </si>
  <si>
    <t>06733</t>
  </si>
  <si>
    <t>/03/17/JuC/
024-18</t>
  </si>
  <si>
    <t>/03/17/JuC/
024-19</t>
  </si>
  <si>
    <t>/40bF/12/6122/
024-20</t>
  </si>
  <si>
    <t>/4040/0A/6122/
024-21</t>
  </si>
  <si>
    <t>/08F7/d7/6122/
024-22</t>
  </si>
  <si>
    <t>/4040/0A/6122/
024-23</t>
  </si>
  <si>
    <t>06734</t>
  </si>
  <si>
    <t>(A4384)</t>
  </si>
  <si>
    <t xml:space="preserve"> CARLIVE BT-CR15, мини-адаптер с BlueTooth</t>
  </si>
  <si>
    <t>06735</t>
  </si>
  <si>
    <t xml:space="preserve"> HTC-2, термометр, гигрометр, часы, будильник</t>
  </si>
  <si>
    <t>(S590)</t>
  </si>
  <si>
    <t>(S591)</t>
  </si>
  <si>
    <t>06736</t>
  </si>
  <si>
    <t xml:space="preserve"> (A4359)</t>
  </si>
  <si>
    <t xml:space="preserve"> Адаптер USB Type-C - HDMI/F 4K, LD8, 15см</t>
  </si>
  <si>
    <t xml:space="preserve"> Адаптер 3in1 Lightning/Micro/Type-C - HDTV Plug 4K, LD6, 2m</t>
  </si>
  <si>
    <r>
      <t xml:space="preserve">   </t>
    </r>
    <r>
      <rPr>
        <b/>
        <sz val="10"/>
        <rFont val="Arial Cyr"/>
        <charset val="204"/>
      </rPr>
      <t>APPLE</t>
    </r>
    <r>
      <rPr>
        <sz val="10"/>
        <rFont val="Arial Cyr"/>
        <charset val="204"/>
      </rPr>
      <t xml:space="preserve"> (пленки и стёкла)   (для раскрытия списка нажмите на "+" слева) </t>
    </r>
    <r>
      <rPr>
        <b/>
        <sz val="10"/>
        <color rgb="FFFF0000"/>
        <rFont val="Arial Cyr"/>
        <charset val="204"/>
      </rPr>
      <t>РАСПРОДАЖА!!! Почти даром!</t>
    </r>
  </si>
  <si>
    <t>/0707/02/9012A/
024-25</t>
  </si>
  <si>
    <t>/0707/02/9012A/
026-01</t>
  </si>
  <si>
    <t>/01/16/0773/
026-02</t>
  </si>
  <si>
    <t>/01/16/0773/
026-03</t>
  </si>
  <si>
    <t>/01/16/0773/
026-04</t>
  </si>
  <si>
    <t>026-05</t>
  </si>
  <si>
    <t xml:space="preserve"> Адаптер USB Type-C - HDMI+USB3.0+Type-C 4K, H83</t>
  </si>
  <si>
    <t>06741</t>
  </si>
  <si>
    <t xml:space="preserve"> MicroSD 16Gb, MRM-POWER MB22 (без адаптера), Class 10,
 (техпак)</t>
  </si>
  <si>
    <t>(C3251)</t>
  </si>
  <si>
    <t>(C3170)</t>
  </si>
  <si>
    <t xml:space="preserve"> USB 128GB MRM MB39 Metal, Super speed</t>
  </si>
  <si>
    <r>
      <t xml:space="preserve"> </t>
    </r>
    <r>
      <rPr>
        <b/>
        <sz val="10"/>
        <rFont val="Arial Cyr"/>
        <charset val="204"/>
      </rPr>
      <t>BOROFONE BA20A</t>
    </r>
    <r>
      <rPr>
        <sz val="10"/>
        <rFont val="Arial Cyr"/>
        <charset val="204"/>
      </rPr>
      <t xml:space="preserve">, 2 in 1: 1xUSB + microUSB, 2.1A, черное
 </t>
    </r>
    <r>
      <rPr>
        <b/>
        <sz val="10"/>
        <color rgb="FFFF0000"/>
        <rFont val="Arial Cyr"/>
        <charset val="204"/>
      </rPr>
      <t>(цена от 20 штук!)</t>
    </r>
  </si>
  <si>
    <t xml:space="preserve"> CR1220 OPTICELL (DURACELL), 3V, в блистере по 1 шт</t>
  </si>
  <si>
    <t>06743</t>
  </si>
  <si>
    <t>06744</t>
  </si>
  <si>
    <t xml:space="preserve"> CR1616 OPTICELL (DURACELL), 3V, в блистере по 1 шт</t>
  </si>
  <si>
    <t xml:space="preserve"> CR1620 OPTICELL (DURACELL), 3V, в блистере по 1 шт</t>
  </si>
  <si>
    <t>06745</t>
  </si>
  <si>
    <t>06746</t>
  </si>
  <si>
    <t xml:space="preserve"> CR1632 OPTICELL (DURACELL), 3V, в блистере по 1 шт</t>
  </si>
  <si>
    <t xml:space="preserve"> SMARTBUY, 4 Port, USB 2.0, до 480Мбит/с, чёрный (SBHA-408)</t>
  </si>
  <si>
    <t>06748</t>
  </si>
  <si>
    <t xml:space="preserve"> Compact Flash 4GB, TRANSCEND (133x)</t>
  </si>
  <si>
    <t>06749</t>
  </si>
  <si>
    <t>06750</t>
  </si>
  <si>
    <t xml:space="preserve"> Compact Flash 8GB, TRANSCEND (133x)</t>
  </si>
  <si>
    <t>06751</t>
  </si>
  <si>
    <t xml:space="preserve">(A5523) </t>
  </si>
  <si>
    <t xml:space="preserve"> 12V, 3000mA, (разъём 3.5x1.35), LP220</t>
  </si>
  <si>
    <t>(A4107)</t>
  </si>
  <si>
    <t>06752</t>
  </si>
  <si>
    <t xml:space="preserve"> HDMI - HUB (3 HDMI входа на HDMI выход), H54</t>
  </si>
  <si>
    <t xml:space="preserve"> BOROFONE BJ55A Graceful, 20000mAh, 1xUSB, 2.0A, белый</t>
  </si>
  <si>
    <t xml:space="preserve"> BOROFONE BJ55A Graceful, 20000mAh, 1xUSB, 2.0A, чёрный</t>
  </si>
  <si>
    <t xml:space="preserve"> BOROFONE BJ55A Graceful, 10000mAh, 1xUSB, 2.0A, белый</t>
  </si>
  <si>
    <t xml:space="preserve"> BOROFONE BJ55A Graceful, 10000mAh, 1xUSB, 2.0A, чёрный</t>
  </si>
  <si>
    <t>06753</t>
  </si>
  <si>
    <t xml:space="preserve"> Compact Flash 16GB, TRANSCEND (1000x)</t>
  </si>
  <si>
    <t>06754</t>
  </si>
  <si>
    <t xml:space="preserve"> USB 1TB NETAC US9 Solid State  (USB 3.0/3.2 + Type C),
 металл (10 Гбит/сек)</t>
  </si>
  <si>
    <t xml:space="preserve"> 1TB NETAC K390, 2.5", USB 3.0, чёрный</t>
  </si>
  <si>
    <t>06755</t>
  </si>
  <si>
    <t xml:space="preserve"> 2TB NETAC K330, 2.5", USB 3.0, серебро</t>
  </si>
  <si>
    <t>06756</t>
  </si>
  <si>
    <t xml:space="preserve"> Внешний корпус NETAC WH11 для HDD/SSD, 2.5"
 (USB 3.0 / Type A / Type B), пластик чёрный</t>
  </si>
  <si>
    <t xml:space="preserve"> Внешний корпус NETAC WH11 для HDD/SSD, 2.5"
 (USB 3.0 / Type C / Type C), пластик прозрачный</t>
  </si>
  <si>
    <t xml:space="preserve"> Внешний корпус NETAC WH12 для HDD/SSD, 2.5"
 (USB 3.0 / Type C / Type C), алюминий серебро</t>
  </si>
  <si>
    <r>
      <t xml:space="preserve"> JBL E55BT (копия), Bluetooth-стерео, складные, чёрные
 </t>
    </r>
    <r>
      <rPr>
        <b/>
        <sz val="10"/>
        <color rgb="FFFF0000"/>
        <rFont val="Arial Cyr"/>
        <charset val="204"/>
      </rPr>
      <t>Спеццена !!!</t>
    </r>
  </si>
  <si>
    <t xml:space="preserve"> Спеццена !!!</t>
  </si>
  <si>
    <t xml:space="preserve"> АЗУ (разъём 4.0x1.7, угловой), 12V, 1500mA, 1.2м</t>
  </si>
  <si>
    <r>
      <t xml:space="preserve"> Набор инструментов GQ434, 24 предмета
 </t>
    </r>
    <r>
      <rPr>
        <b/>
        <sz val="10"/>
        <color rgb="FFFF0000"/>
        <rFont val="Arial Cyr"/>
        <charset val="204"/>
      </rPr>
      <t>Спеццена !!!</t>
    </r>
  </si>
  <si>
    <r>
      <t xml:space="preserve"> Набор инструментов XS-008C
 </t>
    </r>
    <r>
      <rPr>
        <b/>
        <sz val="10"/>
        <color rgb="FFFF0000"/>
        <rFont val="Arial Cyr"/>
        <charset val="204"/>
      </rPr>
      <t>Спеццена !!!</t>
    </r>
  </si>
  <si>
    <r>
      <t xml:space="preserve"> Набор инструментов XS-008F
 </t>
    </r>
    <r>
      <rPr>
        <b/>
        <sz val="10"/>
        <color rgb="FFFF0000"/>
        <rFont val="Arial Cyr"/>
        <charset val="204"/>
      </rPr>
      <t>Спеццена !!!</t>
    </r>
  </si>
  <si>
    <r>
      <t xml:space="preserve"> ПДД, "Новый поворот" выпуск 22,  2025г., карточка активации
</t>
    </r>
    <r>
      <rPr>
        <sz val="9"/>
        <rFont val="Arial Cyr"/>
        <charset val="204"/>
      </rPr>
      <t xml:space="preserve"> </t>
    </r>
    <r>
      <rPr>
        <b/>
        <sz val="9"/>
        <color rgb="FFFF0000"/>
        <rFont val="Arial Cyr"/>
        <charset val="204"/>
      </rPr>
      <t>(цена от 10 штук!)</t>
    </r>
    <r>
      <rPr>
        <sz val="10"/>
        <rFont val="Arial Cyr"/>
        <charset val="204"/>
      </rPr>
      <t xml:space="preserve"> + плакат 30х42см (по запросу)</t>
    </r>
  </si>
  <si>
    <t xml:space="preserve"> BLAUPUNKT HTR-U27E (HE-V2) / HAIER, голосовое управление</t>
  </si>
  <si>
    <t>/04Fb/08/6122/
026-10</t>
  </si>
  <si>
    <t>(A5441)
SP77</t>
  </si>
  <si>
    <t xml:space="preserve"> ЧЕГЕТ BAS-2302, 3G/4G, 14дБ</t>
  </si>
  <si>
    <t>(A5450)</t>
  </si>
  <si>
    <t>06758</t>
  </si>
  <si>
    <t xml:space="preserve"> Шнур питания для ноутбука 3-pin, с заземлением, Premium, 1.5м</t>
  </si>
  <si>
    <t>(S833)</t>
  </si>
  <si>
    <t>06761</t>
  </si>
  <si>
    <t xml:space="preserve"> Настольная подставка для планшетов DEESPI  DX09</t>
  </si>
  <si>
    <t>06762</t>
  </si>
  <si>
    <t>(S828)</t>
  </si>
  <si>
    <t xml:space="preserve"> Магнитный держатель (таблетка) DEESPI DX04</t>
  </si>
  <si>
    <t>06763</t>
  </si>
  <si>
    <t>(S829)</t>
  </si>
  <si>
    <t xml:space="preserve"> Магнитный держатель (таблетка) DEESPI DX05</t>
  </si>
  <si>
    <t>(S860)</t>
  </si>
  <si>
    <t>06764</t>
  </si>
  <si>
    <r>
      <t xml:space="preserve"> </t>
    </r>
    <r>
      <rPr>
        <b/>
        <sz val="10"/>
        <rFont val="Arial Cyr"/>
        <charset val="204"/>
      </rPr>
      <t>CARLIVE AC02</t>
    </r>
    <r>
      <rPr>
        <sz val="10"/>
        <rFont val="Arial Cyr"/>
        <charset val="204"/>
      </rPr>
      <t>, 12V-24V, 2xUSB, QC3.0 + PD30W + Display</t>
    </r>
  </si>
  <si>
    <t>06765</t>
  </si>
  <si>
    <t>(S861)</t>
  </si>
  <si>
    <r>
      <t xml:space="preserve"> </t>
    </r>
    <r>
      <rPr>
        <b/>
        <sz val="10"/>
        <rFont val="Arial Cyr"/>
        <charset val="204"/>
      </rPr>
      <t>CARLIVE AC03</t>
    </r>
    <r>
      <rPr>
        <sz val="10"/>
        <rFont val="Arial Cyr"/>
        <charset val="204"/>
      </rPr>
      <t>, 12V-24, QC3.0 + 2xPD30W + Display</t>
    </r>
  </si>
  <si>
    <t>06766</t>
  </si>
  <si>
    <t>(S862)</t>
  </si>
  <si>
    <t>06767</t>
  </si>
  <si>
    <t>(S865)</t>
  </si>
  <si>
    <r>
      <t xml:space="preserve"> </t>
    </r>
    <r>
      <rPr>
        <b/>
        <sz val="10"/>
        <rFont val="Arial Cyr"/>
        <charset val="204"/>
      </rPr>
      <t>CARLIVE AC04</t>
    </r>
    <r>
      <rPr>
        <sz val="10"/>
        <rFont val="Arial Cyr"/>
        <charset val="204"/>
      </rPr>
      <t>, 12V-24, 2xQC3.0 + PD30W + Display</t>
    </r>
  </si>
  <si>
    <r>
      <t xml:space="preserve"> </t>
    </r>
    <r>
      <rPr>
        <b/>
        <sz val="10"/>
        <rFont val="Arial Cyr"/>
        <charset val="204"/>
      </rPr>
      <t>CARLIVE AC07</t>
    </r>
    <r>
      <rPr>
        <sz val="10"/>
        <rFont val="Arial Cyr"/>
        <charset val="204"/>
      </rPr>
      <t>, 12V-24, QC3.0 + PD30W</t>
    </r>
  </si>
  <si>
    <t>(S869)</t>
  </si>
  <si>
    <t>(S870)</t>
  </si>
  <si>
    <t>(S871)</t>
  </si>
  <si>
    <t>06768</t>
  </si>
  <si>
    <t>06769</t>
  </si>
  <si>
    <t>06770</t>
  </si>
  <si>
    <r>
      <t xml:space="preserve"> </t>
    </r>
    <r>
      <rPr>
        <b/>
        <sz val="10"/>
        <rFont val="Arial Cyr"/>
        <charset val="204"/>
      </rPr>
      <t>CARLIVE AC12</t>
    </r>
    <r>
      <rPr>
        <sz val="10"/>
        <rFont val="Arial Cyr"/>
        <charset val="204"/>
      </rPr>
      <t>, 12V-24, 2USB QC3.0 + PD30W</t>
    </r>
  </si>
  <si>
    <r>
      <t xml:space="preserve"> </t>
    </r>
    <r>
      <rPr>
        <b/>
        <sz val="10"/>
        <rFont val="Arial Cyr"/>
        <charset val="204"/>
      </rPr>
      <t>CARLIVE AC13</t>
    </r>
    <r>
      <rPr>
        <sz val="10"/>
        <rFont val="Arial Cyr"/>
        <charset val="204"/>
      </rPr>
      <t>, 12V-24, 2USB QC3.0</t>
    </r>
  </si>
  <si>
    <r>
      <t xml:space="preserve"> </t>
    </r>
    <r>
      <rPr>
        <b/>
        <sz val="10"/>
        <rFont val="Arial Cyr"/>
        <charset val="204"/>
      </rPr>
      <t>CARLIVE AC11</t>
    </r>
    <r>
      <rPr>
        <sz val="10"/>
        <rFont val="Arial Cyr"/>
        <charset val="204"/>
      </rPr>
      <t>, 12V-24, QC3.0 +QC3.0 + Display</t>
    </r>
  </si>
  <si>
    <t>06771</t>
  </si>
  <si>
    <t xml:space="preserve">(S1428) </t>
  </si>
  <si>
    <t xml:space="preserve"> 4.5V, 400mA, (разъём 5.5x2.5), кабель 1.3м</t>
  </si>
  <si>
    <t>06772</t>
  </si>
  <si>
    <t>(S1006)</t>
  </si>
  <si>
    <r>
      <t xml:space="preserve"> 9V, 1500mA, (разъём Type C), кабель 1.5м, SP10, 
 </t>
    </r>
    <r>
      <rPr>
        <sz val="10"/>
        <color rgb="FFFF0000"/>
        <rFont val="Arial Cyr"/>
        <charset val="204"/>
      </rPr>
      <t>для VK капсула мини !!!</t>
    </r>
  </si>
  <si>
    <t>06773</t>
  </si>
  <si>
    <t>(S1010)</t>
  </si>
  <si>
    <r>
      <t xml:space="preserve"> 18V, 2000mA, (разъём 3.5x1.35), кабель 1.5м, SP12, 
 </t>
    </r>
    <r>
      <rPr>
        <sz val="10"/>
        <color rgb="FFFF0000"/>
        <rFont val="Arial Cyr"/>
        <charset val="204"/>
      </rPr>
      <t>для VK капсула !!!</t>
    </r>
  </si>
  <si>
    <r>
      <t xml:space="preserve"> </t>
    </r>
    <r>
      <rPr>
        <b/>
        <sz val="10"/>
        <rFont val="Arial Cyr"/>
        <charset val="204"/>
      </rPr>
      <t>MRM XQ75</t>
    </r>
    <r>
      <rPr>
        <sz val="10"/>
        <rFont val="Arial Cyr"/>
        <charset val="204"/>
      </rPr>
      <t>, PD + QC3.0, 20W, Fast Charger, чёрное (техпак)</t>
    </r>
  </si>
  <si>
    <r>
      <t xml:space="preserve"> </t>
    </r>
    <r>
      <rPr>
        <b/>
        <sz val="10"/>
        <rFont val="Arial Cyr"/>
        <charset val="204"/>
      </rPr>
      <t>MRM XQ75</t>
    </r>
    <r>
      <rPr>
        <sz val="10"/>
        <rFont val="Arial Cyr"/>
        <charset val="204"/>
      </rPr>
      <t>, PD + QC3.0, 20W, Fast Charger, белое</t>
    </r>
  </si>
  <si>
    <r>
      <t xml:space="preserve"> </t>
    </r>
    <r>
      <rPr>
        <b/>
        <sz val="10"/>
        <rFont val="Arial Cyr"/>
        <charset val="204"/>
      </rPr>
      <t>MRM XQ75</t>
    </r>
    <r>
      <rPr>
        <sz val="10"/>
        <rFont val="Arial Cyr"/>
        <charset val="204"/>
      </rPr>
      <t>, PD + QC3.0, 20W, Fast Charger, чёрное</t>
    </r>
  </si>
  <si>
    <t xml:space="preserve"> USB 128GB MRM MB51 Metal, 10Mb/s Hight speed</t>
  </si>
  <si>
    <t xml:space="preserve"> GALAXY INNOVATIONS HOF12E148GPD5, для тюнера </t>
  </si>
  <si>
    <t>06774</t>
  </si>
  <si>
    <t>026-12</t>
  </si>
  <si>
    <t xml:space="preserve"> SONY BT-SN05, универсальный для Smart TV,
 с голосовой функцией и батарейками в комплекте</t>
  </si>
  <si>
    <t>026-13</t>
  </si>
  <si>
    <t>026-14</t>
  </si>
  <si>
    <t xml:space="preserve"> LG AKB76046605 (MR25GA) Magic Motion Smart TV,
 с голосовой функцией</t>
  </si>
  <si>
    <t>02034</t>
  </si>
  <si>
    <t xml:space="preserve"> LIVE-POWER FL-104 Sensor, 1200mAh, налобный</t>
  </si>
  <si>
    <t>(A3849)</t>
  </si>
  <si>
    <t xml:space="preserve">   Пульты ЯНДЕКС   (для раскрытия списка нажмите на "+" слева)</t>
  </si>
  <si>
    <t>02042</t>
  </si>
  <si>
    <t xml:space="preserve"> Блютуз-гарнитура HOCO E29, чёрный</t>
  </si>
  <si>
    <t xml:space="preserve"> RITMIX RT-002, узкий корпус, регулировка громкости,
 настольно-настенный, белый</t>
  </si>
  <si>
    <t>02060</t>
  </si>
  <si>
    <t>02087</t>
  </si>
  <si>
    <r>
      <t xml:space="preserve"> Светодиодная гирлянда ECOLA, IP20, 100 светодиодов</t>
    </r>
    <r>
      <rPr>
        <sz val="9"/>
        <rFont val="Arial Cyr"/>
        <charset val="204"/>
      </rPr>
      <t>, 4 цвета, 6 м,
 8 режимов</t>
    </r>
  </si>
  <si>
    <t>02090</t>
  </si>
  <si>
    <r>
      <t xml:space="preserve"> Светодиодная гирлянда ECOLA, IP20, 160 светодиодов</t>
    </r>
    <r>
      <rPr>
        <sz val="9"/>
        <rFont val="Arial Cyr"/>
        <charset val="204"/>
      </rPr>
      <t>, 4 цвета, 10 м,
 8 режимов</t>
    </r>
  </si>
  <si>
    <r>
      <t xml:space="preserve"> Разъем SCART
 </t>
    </r>
    <r>
      <rPr>
        <b/>
        <sz val="10"/>
        <color rgb="FFFF0000"/>
        <rFont val="Arial Cyr"/>
        <charset val="204"/>
      </rPr>
      <t>Спеццена !!!</t>
    </r>
  </si>
  <si>
    <t xml:space="preserve"> SELENGA HD980D (DVB-T/T2/C), дисплей, кнопки, металл
 Процессор: : GX6702H5/GX6706, Разъемы: ANT IN, HDMI, AV, IR,
 DC 5/12, LAN, 2ХUSB</t>
  </si>
  <si>
    <t>06775</t>
  </si>
  <si>
    <t xml:space="preserve"> ЯНДЕКС BT-RC1935-01, с голосовой функцией и батарейками
 в комплекте</t>
  </si>
  <si>
    <t>06776</t>
  </si>
  <si>
    <t xml:space="preserve"> LR20 PHILIPS Power (в блистере по 2 шт)</t>
  </si>
  <si>
    <t>06777</t>
  </si>
  <si>
    <t xml:space="preserve"> Changer RC USB3 (DVD)</t>
  </si>
  <si>
    <t>/A05F/1C/6122/
026-15</t>
  </si>
  <si>
    <t xml:space="preserve"> CR2016 VARTA, в блистере по 1 шт</t>
  </si>
  <si>
    <t xml:space="preserve"> A23 PERFEO, 12V (в блистере по 5 шт)</t>
  </si>
  <si>
    <t xml:space="preserve"> BBK LEM100 для LCD TV</t>
  </si>
  <si>
    <t>06779</t>
  </si>
  <si>
    <t>026-16</t>
  </si>
  <si>
    <t xml:space="preserve"> АЗУ (разъём 3.5x1.35, угловой), 12V, 2000mA, 1.2м</t>
  </si>
  <si>
    <t>(A302)</t>
  </si>
  <si>
    <t>06780</t>
  </si>
  <si>
    <r>
      <t xml:space="preserve"> Масляный обогреватель TDM МИНИ-7, 700Вт, 7 секций, термостат
 </t>
    </r>
    <r>
      <rPr>
        <b/>
        <sz val="10"/>
        <color rgb="FFFF0000"/>
        <rFont val="Arial Cyr"/>
        <charset val="204"/>
      </rPr>
      <t>Спеццена !!!</t>
    </r>
  </si>
  <si>
    <t xml:space="preserve"> F - штекер RG6, резьбовой (мама), GOLDMASTER</t>
  </si>
  <si>
    <r>
      <t xml:space="preserve"> ВЕЛЛКОНТ, 5м, 3 розетки, белый
 </t>
    </r>
    <r>
      <rPr>
        <b/>
        <sz val="10"/>
        <color rgb="FFFF0000"/>
        <rFont val="Arial Cyr"/>
        <charset val="204"/>
      </rPr>
      <t>Спеццена !!!</t>
    </r>
  </si>
  <si>
    <t>05305</t>
  </si>
  <si>
    <t>02998</t>
  </si>
  <si>
    <t xml:space="preserve"> Кабель USB - Apple Lightning, HOCO X1, 2.0m, белый</t>
  </si>
  <si>
    <t>06784</t>
  </si>
  <si>
    <t>06786</t>
  </si>
  <si>
    <t xml:space="preserve"> Мультиметр цифровой автоматический FS8233</t>
  </si>
  <si>
    <t>(S1387)</t>
  </si>
  <si>
    <t xml:space="preserve"> Мультиметр цифровой автоматический FS899C</t>
  </si>
  <si>
    <t>(S1385)</t>
  </si>
  <si>
    <t>06785</t>
  </si>
  <si>
    <t>(S1383)</t>
  </si>
  <si>
    <t xml:space="preserve"> Мультиметр цифровой автоматический FS2202</t>
  </si>
  <si>
    <t xml:space="preserve"> PROFIT, 3200mAh, 3.7V, с защитой</t>
  </si>
  <si>
    <t>06787</t>
  </si>
  <si>
    <r>
      <t xml:space="preserve">   </t>
    </r>
    <r>
      <rPr>
        <b/>
        <sz val="10"/>
        <rFont val="Arial Cyr"/>
        <charset val="204"/>
      </rPr>
      <t>A1</t>
    </r>
    <r>
      <rPr>
        <sz val="10"/>
        <rFont val="Arial Cyr"/>
        <charset val="204"/>
      </rPr>
      <t xml:space="preserve"> (пленки и стёкла)   (для раскрытия списка нажмите на "+" слева) </t>
    </r>
    <r>
      <rPr>
        <b/>
        <sz val="10"/>
        <color rgb="FFFF0000"/>
        <rFont val="Arial Cyr"/>
        <charset val="204"/>
      </rPr>
      <t>РАСПРОДАЖА!!! Почти даром!</t>
    </r>
  </si>
  <si>
    <r>
      <t xml:space="preserve">   </t>
    </r>
    <r>
      <rPr>
        <b/>
        <sz val="10"/>
        <rFont val="Arial Cyr"/>
        <charset val="204"/>
      </rPr>
      <t>HUAWEI</t>
    </r>
    <r>
      <rPr>
        <sz val="10"/>
        <rFont val="Arial Cyr"/>
        <charset val="204"/>
      </rPr>
      <t xml:space="preserve"> (пленки и стёкла)   (для раскрытия списка нажмите на "+" слева) </t>
    </r>
    <r>
      <rPr>
        <b/>
        <sz val="10"/>
        <color rgb="FFFF0000"/>
        <rFont val="Arial Cyr"/>
        <charset val="204"/>
      </rPr>
      <t>РАСПРОДАЖА!!! Почти даром!</t>
    </r>
  </si>
  <si>
    <t xml:space="preserve"> MMC 128MB (для речевых информаторов), с одним рядом контактов</t>
  </si>
  <si>
    <t xml:space="preserve"> 1RCA - 2RCA, 1.0м (Premium качество)</t>
  </si>
  <si>
    <t>(S1288)
RAR</t>
  </si>
  <si>
    <t>06790</t>
  </si>
  <si>
    <t>06792</t>
  </si>
  <si>
    <t>(S1290)
RAR</t>
  </si>
  <si>
    <t xml:space="preserve"> 1RCA(F) - 2RCA(M), 0.3м (Premium качество)</t>
  </si>
  <si>
    <t xml:space="preserve"> 2RCA - 2RCA, 5.0м (Premium качество)</t>
  </si>
  <si>
    <t>(S1291)
RAR</t>
  </si>
  <si>
    <t>06793</t>
  </si>
  <si>
    <t>06794</t>
  </si>
  <si>
    <t>(S1292)
RAR</t>
  </si>
  <si>
    <t xml:space="preserve"> 2RCA - 2RCA(M) 90°, 1.8м (Premium качество)</t>
  </si>
  <si>
    <t>06795</t>
  </si>
  <si>
    <t>(S1293)
RAR</t>
  </si>
  <si>
    <t xml:space="preserve"> 3RCA - 3RCA, 1.8м (Premium качество)</t>
  </si>
  <si>
    <t>(S1301)
RAR</t>
  </si>
  <si>
    <t>06797</t>
  </si>
  <si>
    <t xml:space="preserve"> 2XLR-M to Jack 3.5mm, 1.8м (Premium качество)</t>
  </si>
  <si>
    <t xml:space="preserve"> MicroSD 32Gb, NETAC P500 Extreme Pro (без адаптера),
 UHS-I A1 V10, Class 10, (скорость 100Mb/s)</t>
  </si>
  <si>
    <t>06799</t>
  </si>
  <si>
    <t xml:space="preserve"> 6F22 КОСМОС, 9V (крона)</t>
  </si>
  <si>
    <t>06800</t>
  </si>
  <si>
    <t>06801</t>
  </si>
  <si>
    <t xml:space="preserve"> LR14 ENERGIZER Max (в блистере по 4 шт)</t>
  </si>
  <si>
    <t>06802</t>
  </si>
  <si>
    <r>
      <t xml:space="preserve"> KRONUS, 7.0м, 3 розетки, 16A/3.5кВт, ПВС 3х1.0, с выключателем и
 заземлением
 </t>
    </r>
    <r>
      <rPr>
        <b/>
        <sz val="10"/>
        <color rgb="FFFF0000"/>
        <rFont val="Arial Cyr"/>
        <charset val="204"/>
      </rPr>
      <t>МОЩЬ и КАЧЕСТВО!!!</t>
    </r>
  </si>
  <si>
    <t>06803</t>
  </si>
  <si>
    <t xml:space="preserve"> Карманный модем-роутер, 4G LTE, с раздачей WiFi, белый
 РАБОТАЕТ СО ВСЕМИ ОПЕРАТОРАМИ!!!</t>
  </si>
  <si>
    <t xml:space="preserve"> Карманный модем-роутер, 4G LTE, с раздачей WiFi, чёрный
 РАБОТАЕТ СО ВСЕМИ ОПЕРАТОРАМИ!!!</t>
  </si>
  <si>
    <t>06805</t>
  </si>
  <si>
    <t>(S445)</t>
  </si>
  <si>
    <t xml:space="preserve"> Кронштейн LIVE-POWER LP-T60, 26"-70", наклонно-поворотный</t>
  </si>
  <si>
    <t xml:space="preserve"> 1GB, DDR2 (б/у, есть 2 шт)</t>
  </si>
  <si>
    <t xml:space="preserve"> Кронштейн NICEDEVICE TB030, 14"-42"</t>
  </si>
  <si>
    <t>06807</t>
  </si>
  <si>
    <t xml:space="preserve"> Клей герметик T-7000, 50 мл.</t>
  </si>
  <si>
    <t>06808</t>
  </si>
  <si>
    <t xml:space="preserve"> SMARTBUY ONE 202AG-V, фиолетовая</t>
  </si>
  <si>
    <t>04951</t>
  </si>
  <si>
    <t>(S394)</t>
  </si>
  <si>
    <t xml:space="preserve"> LIVE-POWER W602, налобный</t>
  </si>
  <si>
    <t>06813</t>
  </si>
  <si>
    <t xml:space="preserve"> Камера заднего вида HD-N320 LED (7080 solution), "рыбий глаз"</t>
  </si>
  <si>
    <t>(A4326)</t>
  </si>
  <si>
    <t>06814</t>
  </si>
  <si>
    <t>06815</t>
  </si>
  <si>
    <t xml:space="preserve"> 1TB KINGSTONE XS1000, USB-C, USB 3.2 Gen 2, чёрный</t>
  </si>
  <si>
    <t xml:space="preserve"> 1TB KINGSTONE SXS1000R, USB-C, USB 3.2 Gen 2, красный</t>
  </si>
  <si>
    <t>(S1177)</t>
  </si>
  <si>
    <t>06817</t>
  </si>
  <si>
    <t>06818</t>
  </si>
  <si>
    <t>(S1178)</t>
  </si>
  <si>
    <t xml:space="preserve"> DEESPI ES13, FM + QC3.0 + PD30W, 53W</t>
  </si>
  <si>
    <t xml:space="preserve"> DEESPI ES14, FM + QC3.0 + PD30W, 43W</t>
  </si>
  <si>
    <t>06819</t>
  </si>
  <si>
    <t>(S1151)</t>
  </si>
  <si>
    <r>
      <t xml:space="preserve"> </t>
    </r>
    <r>
      <rPr>
        <b/>
        <sz val="10"/>
        <rFont val="Arial Cyr"/>
        <charset val="204"/>
      </rPr>
      <t>DEESPI ES42</t>
    </r>
    <r>
      <rPr>
        <sz val="10"/>
        <rFont val="Arial Cyr"/>
        <charset val="204"/>
      </rPr>
      <t>, 48W, QC3.0 + QC3.0 + PD30W, с индикацией</t>
    </r>
  </si>
  <si>
    <t>06820</t>
  </si>
  <si>
    <t>(S991)</t>
  </si>
  <si>
    <r>
      <t xml:space="preserve"> </t>
    </r>
    <r>
      <rPr>
        <b/>
        <sz val="10"/>
        <rFont val="Arial Cyr"/>
        <charset val="204"/>
      </rPr>
      <t xml:space="preserve">CARLIVE CR53, </t>
    </r>
    <r>
      <rPr>
        <sz val="10"/>
        <rFont val="Arial Cyr"/>
        <charset val="204"/>
      </rPr>
      <t>66W, QC3.0 + PD30W</t>
    </r>
  </si>
  <si>
    <t>06822</t>
  </si>
  <si>
    <t>(S1360)</t>
  </si>
  <si>
    <t>Беспроводной адаптер
CARPLAY</t>
  </si>
  <si>
    <t xml:space="preserve"> DEESPI ES33, беспроводной адаптер CARPLAY</t>
  </si>
  <si>
    <t xml:space="preserve"> NOKIA 105 DS (2017) (Китай), 1.80", 128x160, 800mAh, чёрный</t>
  </si>
  <si>
    <r>
      <t xml:space="preserve"> NOKIA 105 DS (2017) (Китай), 1.80", 128x160, 800mAh, чёрный
 </t>
    </r>
    <r>
      <rPr>
        <b/>
        <sz val="10"/>
        <color rgb="FFFF0000"/>
        <rFont val="Arial Cyr"/>
        <charset val="204"/>
      </rPr>
      <t>(цена от 10 штук!)</t>
    </r>
  </si>
  <si>
    <t>06823</t>
  </si>
  <si>
    <t>06824</t>
  </si>
  <si>
    <t>06825</t>
  </si>
  <si>
    <t xml:space="preserve"> PANASONIC KX-TG1711RUB, АОН, белый</t>
  </si>
  <si>
    <t xml:space="preserve"> PANASONIC KX-TG2511RUM, серый</t>
  </si>
  <si>
    <t xml:space="preserve"> PANASONIC KX-TG2511RUM, чёрный</t>
  </si>
  <si>
    <t>06826</t>
  </si>
  <si>
    <t>06827</t>
  </si>
  <si>
    <t>06828</t>
  </si>
  <si>
    <t xml:space="preserve"> LR6 (AA) DEFENDER EcoLine (в коробке по 24 шт)</t>
  </si>
  <si>
    <t>06830</t>
  </si>
  <si>
    <t xml:space="preserve"> Кабель USB 2.0 AM - BM, 1.8м, (для принтера)</t>
  </si>
  <si>
    <t>06831</t>
  </si>
  <si>
    <r>
      <t xml:space="preserve"> LONGLIFE, внутриканальные, </t>
    </r>
    <r>
      <rPr>
        <sz val="10"/>
        <rFont val="Arial Cyr"/>
        <charset val="204"/>
      </rPr>
      <t>зелёные</t>
    </r>
  </si>
  <si>
    <t>06832</t>
  </si>
  <si>
    <t xml:space="preserve"> LR6 (AA) MIREX (в коробке по 40 шт)</t>
  </si>
  <si>
    <t xml:space="preserve"> M2 Plus Anycast HDTV Airplay, 2.4G</t>
  </si>
  <si>
    <r>
      <t xml:space="preserve"> Клей СИЛА 505, супер-клей </t>
    </r>
    <r>
      <rPr>
        <sz val="10"/>
        <rFont val="Arial Cyr"/>
        <charset val="204"/>
      </rPr>
      <t>(универсальный, прозрачный), 3гр.,
 в ленте по 12 шт.</t>
    </r>
  </si>
  <si>
    <r>
      <t xml:space="preserve"> Клей СИЛА 505, супер-клей </t>
    </r>
    <r>
      <rPr>
        <sz val="10"/>
        <rFont val="Arial Cyr"/>
        <charset val="204"/>
      </rPr>
      <t>(универсальный, прозрачный), 6гр.,
 в тюбике</t>
    </r>
  </si>
  <si>
    <t>06833</t>
  </si>
  <si>
    <r>
      <t xml:space="preserve"> LG AKB73715603, </t>
    </r>
    <r>
      <rPr>
        <b/>
        <sz val="10"/>
        <color rgb="FFFF0000"/>
        <rFont val="Arial Cyr"/>
        <charset val="204"/>
      </rPr>
      <t>ОРИГИНАЛ!</t>
    </r>
  </si>
  <si>
    <t xml:space="preserve"> Изолента SmartBuy 0.18 х 19мм x 20м, белая</t>
  </si>
  <si>
    <t>SXS1000R/1000G</t>
  </si>
  <si>
    <t>SXS1000/1000G</t>
  </si>
  <si>
    <r>
      <t xml:space="preserve"> MicroSD 64Gb, KINGSTON Canvas Select Plus (без адаптера),
 A1 (100 Mb/s).
 </t>
    </r>
    <r>
      <rPr>
        <sz val="10"/>
        <color rgb="FFFF0000"/>
        <rFont val="Arial Cyr"/>
        <charset val="204"/>
      </rPr>
      <t>Оптимизированы для работы с устройствами Android</t>
    </r>
  </si>
  <si>
    <r>
      <t xml:space="preserve"> MicroSD 64Gb, KINGSTON Canvas Select Plus (с адаптером),
 A1 (100 Mb/s)
 </t>
    </r>
    <r>
      <rPr>
        <sz val="10"/>
        <color rgb="FFFF0000"/>
        <rFont val="Arial Cyr"/>
        <charset val="204"/>
      </rPr>
      <t>Оптимизированы для работы с устройствами Android</t>
    </r>
  </si>
  <si>
    <r>
      <t xml:space="preserve"> MicroSD 128Gb, KINGSTON Canvas Select Plus (без адаптера),
 A1 (100 Mb/s).
 </t>
    </r>
    <r>
      <rPr>
        <sz val="10"/>
        <color rgb="FFFF0000"/>
        <rFont val="Arial Cyr"/>
        <charset val="204"/>
      </rPr>
      <t>Оптимизированы для работы с устройствами Android</t>
    </r>
  </si>
  <si>
    <r>
      <t xml:space="preserve"> MicroSD 128Gb, KINGSTON Canvas Select Plus (с адаптером),
 A1 (100 Mb/s)
 </t>
    </r>
    <r>
      <rPr>
        <sz val="10"/>
        <color rgb="FFFF0000"/>
        <rFont val="Arial Cyr"/>
        <charset val="204"/>
      </rPr>
      <t>Оптимизированы для работы с устройствами Android</t>
    </r>
  </si>
  <si>
    <r>
      <t xml:space="preserve"> MicroSD 256Gb, KINGSTON Canvas Select Plus (без адаптера),
 A1 (100 Mb/s).
 </t>
    </r>
    <r>
      <rPr>
        <sz val="10"/>
        <color rgb="FFFF0000"/>
        <rFont val="Arial Cyr"/>
        <charset val="204"/>
      </rPr>
      <t>Оптимизированы для работы с устройствами Android</t>
    </r>
  </si>
  <si>
    <r>
      <t xml:space="preserve"> MicroSD 256Gb, KINGSTON Canvas Select Plus (с адаптером),
 A1 (100 Mb/s)
 </t>
    </r>
    <r>
      <rPr>
        <sz val="10"/>
        <color rgb="FFFF0000"/>
        <rFont val="Arial Cyr"/>
        <charset val="204"/>
      </rPr>
      <t>Оптимизированы для работы с устройствами Android</t>
    </r>
  </si>
  <si>
    <r>
      <t xml:space="preserve"> MicroSD 512Gb, KINGSTON Canvas Select Plus (с адаптером),
 A1 (100 Mb/s)
 </t>
    </r>
    <r>
      <rPr>
        <sz val="10"/>
        <color rgb="FFFF0000"/>
        <rFont val="Arial Cyr"/>
        <charset val="204"/>
      </rPr>
      <t>Оптимизированы для работы с устройствами Android</t>
    </r>
  </si>
  <si>
    <r>
      <t xml:space="preserve"> </t>
    </r>
    <r>
      <rPr>
        <b/>
        <sz val="10"/>
        <rFont val="Arial Cyr"/>
        <charset val="204"/>
      </rPr>
      <t>DEFENDER Rage</t>
    </r>
    <r>
      <rPr>
        <sz val="10"/>
        <rFont val="Arial Cyr"/>
        <charset val="204"/>
      </rPr>
      <t xml:space="preserve">, Bluetooth, 50 Ватт, MP3-плеер, FM-радио
 </t>
    </r>
    <r>
      <rPr>
        <b/>
        <sz val="10"/>
        <color rgb="FFFF0000"/>
        <rFont val="Arial Cyr"/>
        <charset val="204"/>
      </rPr>
      <t>Спеццена !!!</t>
    </r>
  </si>
  <si>
    <r>
      <t xml:space="preserve"> </t>
    </r>
    <r>
      <rPr>
        <b/>
        <sz val="10"/>
        <rFont val="Arial Cyr"/>
        <charset val="204"/>
      </rPr>
      <t>DEFENDER Boomer 60</t>
    </r>
    <r>
      <rPr>
        <sz val="10"/>
        <rFont val="Arial Cyr"/>
        <charset val="204"/>
      </rPr>
      <t>, Bluetooth, 60 Ватт, MP3-плеер, FM-радио</t>
    </r>
    <r>
      <rPr>
        <sz val="8"/>
        <rFont val="Arial Cyr"/>
        <charset val="204"/>
      </rPr>
      <t xml:space="preserve">
 </t>
    </r>
    <r>
      <rPr>
        <b/>
        <sz val="10"/>
        <color rgb="FFFF0000"/>
        <rFont val="Arial Cyr"/>
        <charset val="204"/>
      </rPr>
      <t>Спеццена !!!</t>
    </r>
  </si>
  <si>
    <r>
      <t xml:space="preserve"> </t>
    </r>
    <r>
      <rPr>
        <b/>
        <sz val="10"/>
        <rFont val="Arial Cyr"/>
        <charset val="204"/>
      </rPr>
      <t>DEFENDER G78</t>
    </r>
    <r>
      <rPr>
        <sz val="10"/>
        <rFont val="Arial Cyr"/>
        <charset val="204"/>
      </rPr>
      <t>, Bluetooth 5.0, 70 Ватт, MP3-плеер, FM-радио</t>
    </r>
    <r>
      <rPr>
        <sz val="8"/>
        <rFont val="Arial Cyr"/>
        <charset val="204"/>
      </rPr>
      <t xml:space="preserve">
 </t>
    </r>
    <r>
      <rPr>
        <b/>
        <sz val="10"/>
        <color rgb="FFFF0000"/>
        <rFont val="Arial Cyr"/>
        <charset val="204"/>
      </rPr>
      <t>Спеццена !!!</t>
    </r>
  </si>
  <si>
    <r>
      <t xml:space="preserve"> </t>
    </r>
    <r>
      <rPr>
        <b/>
        <sz val="10"/>
        <rFont val="Arial Cyr"/>
        <charset val="204"/>
      </rPr>
      <t>SMARTBUY My Disco</t>
    </r>
    <r>
      <rPr>
        <sz val="10"/>
        <rFont val="Arial Cyr"/>
        <charset val="204"/>
      </rPr>
      <t>, BT/MP3/FM/RGB/микрофон, 50 Ватт</t>
    </r>
    <r>
      <rPr>
        <sz val="8"/>
        <rFont val="Arial Cyr"/>
        <charset val="204"/>
      </rPr>
      <t xml:space="preserve">
 </t>
    </r>
    <r>
      <rPr>
        <b/>
        <sz val="10"/>
        <color rgb="FFFF0000"/>
        <rFont val="Arial Cyr"/>
        <charset val="204"/>
      </rPr>
      <t>Спеццена !!!</t>
    </r>
  </si>
  <si>
    <t xml:space="preserve"> 12V, 15A, (разъём 5.5x2.5), LP194</t>
  </si>
  <si>
    <t>02170</t>
  </si>
  <si>
    <t>(A5323)</t>
  </si>
  <si>
    <r>
      <t xml:space="preserve"> LG AKB74115502 (AKB73615305), для LCD 3D Smart TV,
 </t>
    </r>
    <r>
      <rPr>
        <b/>
        <sz val="10"/>
        <color rgb="FFFF0000"/>
        <rFont val="Arial Cyr"/>
        <charset val="204"/>
      </rPr>
      <t>ОРИГИНАЛ!</t>
    </r>
  </si>
  <si>
    <r>
      <t xml:space="preserve"> LG AKB75375611 (AKB75095312), </t>
    </r>
    <r>
      <rPr>
        <b/>
        <sz val="10"/>
        <color rgb="FFFF0000"/>
        <rFont val="Arial Cyr"/>
        <charset val="204"/>
      </rPr>
      <t>ОРИГИНАЛ!</t>
    </r>
  </si>
  <si>
    <t>02169</t>
  </si>
  <si>
    <t xml:space="preserve"> 16GB KINGSPEC KS5600D5P125, DDR5, DIMM-288, 5600 MHz,
 44800 MB/s, CL40, 1.35В single rank Ret</t>
  </si>
  <si>
    <t xml:space="preserve"> 16GB SILICON POWER, DDR5, SO-DIMM-262, 5600 MHz, 44800 MB/s,
 CL46, 1.1В, для ноутбуков</t>
  </si>
  <si>
    <t>02164</t>
  </si>
  <si>
    <t xml:space="preserve"> 16GB KINGSPEC KS4800D5P11016G, DDR5, DIMM-288, 4800 MHz,
 38400 MB/s, CL40, 1.1В single rank Ret</t>
  </si>
  <si>
    <t>02176</t>
  </si>
  <si>
    <t xml:space="preserve"> 8GB KINGSPEC KS4800D5N11008G, DDR5, SO-DIMM-288, 4800 MHz,
 38400 MB/s, CL40, 1.1В single rank Ret, для ноутбуков</t>
  </si>
  <si>
    <t xml:space="preserve"> 120GB HIKVISION, SATA-III, R/W - 460/360 MB/s, HS-SSD-WAVE(S),
 2.5"</t>
  </si>
  <si>
    <t>02309</t>
  </si>
  <si>
    <t>04894</t>
  </si>
  <si>
    <t xml:space="preserve"> 120GB KINGSPEC, SATA-III, R/W - 460/360 MB/s, P4-120, 2.5"</t>
  </si>
  <si>
    <t>05332</t>
  </si>
  <si>
    <t xml:space="preserve"> 128GB HIKVISION, SATA-III, R/W - 460/370 MB/s, HS-SSD-WAVE(S),
 2.5"</t>
  </si>
  <si>
    <t>05333</t>
  </si>
  <si>
    <t>05334</t>
  </si>
  <si>
    <t xml:space="preserve"> MXMID G880 Pro, 1.80", 6800mAh, чёрный
 БОЛЬШИЕ КНОПКИ, БОЛЬШОЙ ДИСПЛЕЙ, ОЧЕНЬ ГРОМКИЙ,
 ПРОГОВАРИВАЕТ ЦИФРЫ, ФОНАРИК. Мечта пенсионера!!!</t>
  </si>
  <si>
    <t>00646</t>
  </si>
  <si>
    <t xml:space="preserve"> NOKIA 6300 (Китай), 2.40", 240x320, 1500mAh, чёрный</t>
  </si>
  <si>
    <t xml:space="preserve"> NOKIA 6300 (Китай), 2.40", 240x320, 1500mAh, золото</t>
  </si>
  <si>
    <t>05335</t>
  </si>
  <si>
    <r>
      <t xml:space="preserve"> </t>
    </r>
    <r>
      <rPr>
        <b/>
        <sz val="10"/>
        <color indexed="30"/>
        <rFont val="Arial Cyr"/>
        <charset val="204"/>
      </rPr>
      <t>APPLE</t>
    </r>
    <r>
      <rPr>
        <sz val="10"/>
        <color indexed="30"/>
        <rFont val="Arial Cyr"/>
        <charset val="204"/>
      </rPr>
      <t xml:space="preserve"> USB-C Power Adapter (MHJ83ZM/A), 20W, </t>
    </r>
    <r>
      <rPr>
        <b/>
        <sz val="10"/>
        <color rgb="FFFF0000"/>
        <rFont val="Arial Cyr"/>
        <charset val="204"/>
      </rPr>
      <t>(ОРИГИНАЛ!!!)</t>
    </r>
    <r>
      <rPr>
        <sz val="10"/>
        <color rgb="FF0070C0"/>
        <rFont val="Arial Cyr"/>
        <charset val="204"/>
      </rPr>
      <t xml:space="preserve">
 </t>
    </r>
    <r>
      <rPr>
        <sz val="10"/>
        <rFont val="Arial Cyr"/>
        <charset val="204"/>
      </rPr>
      <t>Проходит ВСЕ тесты. Серийные номера есть!</t>
    </r>
    <r>
      <rPr>
        <sz val="10"/>
        <color rgb="FF0070C0"/>
        <rFont val="Arial Cyr"/>
        <charset val="204"/>
      </rPr>
      <t xml:space="preserve">
 </t>
    </r>
    <r>
      <rPr>
        <b/>
        <sz val="10"/>
        <color rgb="FFFF0000"/>
        <rFont val="Arial Cyr"/>
        <charset val="204"/>
      </rPr>
      <t>(цена от 10 штук / оригинальная коробка!)</t>
    </r>
  </si>
  <si>
    <t>02257</t>
  </si>
  <si>
    <t xml:space="preserve"> NOKIA 6310 (Китай), 2.80", 240x320, 1450mAh, чёрный</t>
  </si>
  <si>
    <t>02165</t>
  </si>
  <si>
    <t xml:space="preserve"> Мини телефон L8star BM10 (размером с пальчик)</t>
  </si>
  <si>
    <t>06838</t>
  </si>
  <si>
    <r>
      <t xml:space="preserve"> 960GB KINGSTONE A400</t>
    </r>
    <r>
      <rPr>
        <sz val="10"/>
        <rFont val="Arial Cyr"/>
        <charset val="204"/>
      </rPr>
      <t>, SATA-III, R/W - 450/500 MB/s, 2.5", TLC</t>
    </r>
  </si>
  <si>
    <t xml:space="preserve"> CD-RW MIREX 4X-12X 700Мб, в пленке по 50 шт.</t>
  </si>
  <si>
    <t>06839</t>
  </si>
  <si>
    <t xml:space="preserve"> CD-RW MIREX 4X-12X 700Мб, в конверте по 1 шт.</t>
  </si>
  <si>
    <t>06842</t>
  </si>
  <si>
    <t xml:space="preserve"> PANASONIC KX-TG6811RUB, АОН, радионяня, тёмно-серый</t>
  </si>
  <si>
    <t xml:space="preserve"> PANASONIC KX-TGB610RUR, АОН, красный</t>
  </si>
  <si>
    <t>06843</t>
  </si>
  <si>
    <t>06844</t>
  </si>
  <si>
    <t xml:space="preserve"> PANASONIC KX-TG6821RUB, АОН, автоответчик, радионяня,
 тёмно-серый</t>
  </si>
  <si>
    <r>
      <t xml:space="preserve"> PHILIPS RC996590009443 / </t>
    </r>
    <r>
      <rPr>
        <b/>
        <sz val="10"/>
        <rFont val="Arial Cyr"/>
        <charset val="204"/>
      </rPr>
      <t>RM-L1225</t>
    </r>
  </si>
  <si>
    <t>06845</t>
  </si>
  <si>
    <t xml:space="preserve"> PANASONIC KX-TG2521RUT, АОН, автоответчик, серый</t>
  </si>
  <si>
    <t>06846</t>
  </si>
  <si>
    <t xml:space="preserve"> PANASONIC KX-TGE110UCB, АОН, большой дисплей и кнопки,
 чёрный</t>
  </si>
  <si>
    <t>06847</t>
  </si>
  <si>
    <t xml:space="preserve"> PANASONIC KX-TGU110RUB, АОН, большой дисплей и кнопки,
 громкий динамик, подсветка, чёрный</t>
  </si>
  <si>
    <t xml:space="preserve"> LR03 (AAA) PHILIPS Power, отрывной 2*6 (в блистере по 12 шт)</t>
  </si>
  <si>
    <t xml:space="preserve"> LR6 (AA) PHILIPS Power, отрывной 2*6 (в блистере по 12 шт)</t>
  </si>
  <si>
    <t>02158</t>
  </si>
  <si>
    <t>02429</t>
  </si>
  <si>
    <t xml:space="preserve"> 4GB KINGSTONE, DDR4, DIMM-288, 2400 MHz, 19200 MB/s,
 CL17, 1.2В</t>
  </si>
  <si>
    <t xml:space="preserve"> 8GB NETAC, DDR4, SO-DIMM-288, 2666 MHz, 21300 MB/s,
 CL19, 1.2 В, для ноутбуков</t>
  </si>
  <si>
    <t xml:space="preserve"> PANASONIC EUR7651150 / RM-D720</t>
  </si>
  <si>
    <t xml:space="preserve"> PANASONIC N2QAYB000830 (N2QAYB000840)</t>
  </si>
  <si>
    <r>
      <t xml:space="preserve"> SAMSUNG RM-L1088, универсальный </t>
    </r>
    <r>
      <rPr>
        <b/>
        <sz val="10"/>
        <color rgb="FFFF0000"/>
        <rFont val="Arial Cyr"/>
        <charset val="204"/>
      </rPr>
      <t>(цена от 5 штук!)</t>
    </r>
  </si>
  <si>
    <r>
      <t xml:space="preserve"> Пульт SAMSUNG RM-L1088, маленький </t>
    </r>
    <r>
      <rPr>
        <b/>
        <sz val="10"/>
        <color rgb="FFFF0000"/>
        <rFont val="Arial Cyr"/>
        <charset val="204"/>
      </rPr>
      <t>(цена от 5 штук!)</t>
    </r>
  </si>
  <si>
    <t>02836</t>
  </si>
  <si>
    <t>(S892)</t>
  </si>
  <si>
    <t>02849</t>
  </si>
  <si>
    <t xml:space="preserve"> HAIER HTR-U27E, голосовое управление</t>
  </si>
  <si>
    <t>02820</t>
  </si>
  <si>
    <r>
      <t xml:space="preserve"> Пульт SAMSUNG BN59-01259B, </t>
    </r>
    <r>
      <rPr>
        <b/>
        <sz val="10"/>
        <color rgb="FFFF0000"/>
        <rFont val="Arial Cyr"/>
        <charset val="204"/>
      </rPr>
      <t>ОРИГИНАЛ!</t>
    </r>
  </si>
  <si>
    <r>
      <t xml:space="preserve"> SAMSUNG BN59-01303A, </t>
    </r>
    <r>
      <rPr>
        <b/>
        <sz val="10"/>
        <color rgb="FFFF0000"/>
        <rFont val="Arial Cyr"/>
        <charset val="204"/>
      </rPr>
      <t>ОРИГИНАЛ!</t>
    </r>
  </si>
  <si>
    <r>
      <t xml:space="preserve"> SAMSUNG BN59-01315G, </t>
    </r>
    <r>
      <rPr>
        <b/>
        <sz val="10"/>
        <color rgb="FFFF0000"/>
        <rFont val="Arial Cyr"/>
        <charset val="204"/>
      </rPr>
      <t>ОРИГИНАЛ!</t>
    </r>
  </si>
  <si>
    <r>
      <t xml:space="preserve"> SONY RMT-TX100D, </t>
    </r>
    <r>
      <rPr>
        <b/>
        <sz val="10"/>
        <color rgb="FFFF0000"/>
        <rFont val="Arial Cyr"/>
        <charset val="204"/>
      </rPr>
      <t>ОРИГИНАЛ!</t>
    </r>
  </si>
  <si>
    <r>
      <t xml:space="preserve"> SONY RMT-TX200E NETFLIX, </t>
    </r>
    <r>
      <rPr>
        <b/>
        <sz val="10"/>
        <color rgb="FFFF0000"/>
        <rFont val="Arial Cyr"/>
        <charset val="204"/>
      </rPr>
      <t>ОРИГИНАЛ!</t>
    </r>
  </si>
  <si>
    <t xml:space="preserve"> LG AKB72914208</t>
  </si>
  <si>
    <r>
      <t xml:space="preserve"> LG AKB72914208, </t>
    </r>
    <r>
      <rPr>
        <b/>
        <sz val="10"/>
        <color rgb="FFFF0000"/>
        <rFont val="Arial Cyr"/>
        <charset val="204"/>
      </rPr>
      <t>ОРИГИНАЛ!</t>
    </r>
  </si>
  <si>
    <t>/04Fb/08/6122/
027-01</t>
  </si>
  <si>
    <t>/04Fb/08/612/
027-02</t>
  </si>
  <si>
    <t>/04Fb/08/6122/
027-03</t>
  </si>
  <si>
    <t>027-04</t>
  </si>
  <si>
    <t>/C0,E0/0C/3010/
027-05</t>
  </si>
  <si>
    <t>/01/15/6124/
027-06</t>
  </si>
  <si>
    <t>/01/15/6124/
027-07</t>
  </si>
  <si>
    <t>/01/15/6124/
027-08</t>
  </si>
  <si>
    <t>/01/15/6124/
027-10</t>
  </si>
  <si>
    <t>/01/15/6124/
027-11</t>
  </si>
  <si>
    <t>/01/15/6124/
027-12</t>
  </si>
  <si>
    <t>027-13</t>
  </si>
  <si>
    <t>027-14</t>
  </si>
  <si>
    <t>/04Fb/08/6122/
027-15</t>
  </si>
  <si>
    <t>027-16</t>
  </si>
  <si>
    <t>/0707/02/9012A/
027-17</t>
  </si>
  <si>
    <t>/0707/02/9012A/
027-18</t>
  </si>
  <si>
    <t>/0707/02/9012A/
027-19</t>
  </si>
  <si>
    <r>
      <t xml:space="preserve"> LG AKB76045106 (MR24N), с NFC, с голосовым управлением,
 </t>
    </r>
    <r>
      <rPr>
        <b/>
        <sz val="10"/>
        <color rgb="FFFF0000"/>
        <rFont val="Arial Cyr"/>
        <charset val="204"/>
      </rPr>
      <t>ОРИГИНАЛ!</t>
    </r>
  </si>
  <si>
    <t>027-20</t>
  </si>
  <si>
    <t>/A05F/1C/6122/
027-21</t>
  </si>
  <si>
    <t>/03/17/JuC/
027-22</t>
  </si>
  <si>
    <t>/03/17/JuC/
027-23</t>
  </si>
  <si>
    <t>027-24</t>
  </si>
  <si>
    <t>/8000/bd3d/2188/
027-25</t>
  </si>
  <si>
    <t>/8000/bd3d/2188/
028-01</t>
  </si>
  <si>
    <t>/8000/bd3d/2188/
028-02</t>
  </si>
  <si>
    <t>/A01C/???/2188/
028-03</t>
  </si>
  <si>
    <t>/8000/bd3d/2188/
028-04</t>
  </si>
  <si>
    <t>/8000/bd3d/2188/
028-05</t>
  </si>
  <si>
    <t>/8000/bd3d/2188/
028-06</t>
  </si>
  <si>
    <t>028-07</t>
  </si>
  <si>
    <t>/8000/bd3d/2188/
028-08</t>
  </si>
  <si>
    <t>/8000/bd3d/2188/
028-09</t>
  </si>
  <si>
    <t>/40bF/00/6122/
028-10</t>
  </si>
  <si>
    <t>/007F/15/6122/
028-11</t>
  </si>
  <si>
    <r>
      <t xml:space="preserve"> PRESTIGIO PTV24SN04Z</t>
    </r>
    <r>
      <rPr>
        <sz val="8"/>
        <rFont val="Arial Cyr"/>
        <charset val="204"/>
      </rPr>
      <t xml:space="preserve"> </t>
    </r>
    <r>
      <rPr>
        <sz val="10"/>
        <rFont val="Arial Cyr"/>
        <charset val="204"/>
      </rPr>
      <t>/ SUPRA STV-LC32T0085W / STV-LC39T008</t>
    </r>
  </si>
  <si>
    <t>02466</t>
  </si>
  <si>
    <t>/01FE/53/6122/
028-12</t>
  </si>
  <si>
    <t>/807F/82/6122/
028-13</t>
  </si>
  <si>
    <t xml:space="preserve"> MIREX Ni-Mh (HR03/AAA), 800mAh, 1.2V (в блистере по 2 шт)</t>
  </si>
  <si>
    <t xml:space="preserve"> MIREX Ni-Mh (HR03/AAA), 800mAh, 1.2V (в блистере по 4 шт)</t>
  </si>
  <si>
    <t xml:space="preserve"> MIREX Ni-Mh (HR03/AAA), 1100mAh, 1.2V (в блистере по 2 шт)</t>
  </si>
  <si>
    <t xml:space="preserve"> MIREX Ni-Mh (HR03/AAA), 1100mAh, 1.2V (в блистере по 4 шт)</t>
  </si>
  <si>
    <t>02433</t>
  </si>
  <si>
    <t>02366</t>
  </si>
  <si>
    <t>02375</t>
  </si>
  <si>
    <t>02408</t>
  </si>
  <si>
    <t xml:space="preserve"> 6LR61 PHILIPS Power, 9V (щелочная крона)</t>
  </si>
  <si>
    <t>02424</t>
  </si>
  <si>
    <t xml:space="preserve"> G12 (AG12) KODAK (386,LR1142,LR43), в блистере по 10 шт</t>
  </si>
  <si>
    <t>02456</t>
  </si>
  <si>
    <t>02369</t>
  </si>
  <si>
    <t xml:space="preserve"> R377 MAXELL (SR626, LR66, G4) Silver Oxid, в блистере по 10 шт</t>
  </si>
  <si>
    <t xml:space="preserve"> R377 PANASONIC (SR626, LR66, G4) Silver Oxid, в блистере по 5 шт</t>
  </si>
  <si>
    <t xml:space="preserve"> Паяльник SMARTBUY, 25Вт, деревянная рукоятка</t>
  </si>
  <si>
    <t>02450</t>
  </si>
  <si>
    <t xml:space="preserve"> KRONUS, 1.5м, 3 розетки, 10A/2.2кВт, ПВС 2х1.0</t>
  </si>
  <si>
    <t>02838</t>
  </si>
  <si>
    <t>(S1282)
RAR</t>
  </si>
  <si>
    <t>02818</t>
  </si>
  <si>
    <t xml:space="preserve"> AUX  (Jack 3.5mm (M) 90° - Jack 3.5mm (M) 90°), 1.8м
 (Premium качество)</t>
  </si>
  <si>
    <t>02823</t>
  </si>
  <si>
    <r>
      <t xml:space="preserve"> ГОРИЗОНТ RM-K9550, универсальный для всех телевизоров
 брендов Витязь (VITYAZ), Горизонт (Horizont)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</si>
  <si>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>028-14</t>
  </si>
  <si>
    <t xml:space="preserve"> HAIER HTR-U32R K6, голосовое управление</t>
  </si>
  <si>
    <t>028-15</t>
  </si>
  <si>
    <t>02461</t>
  </si>
  <si>
    <t>028-16</t>
  </si>
  <si>
    <r>
      <t xml:space="preserve"> MYSTERY MTV-2622LW, универсальный для всех телевизоров
 бренда Mystery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</si>
  <si>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>/00bF/59/6122/
028-18</t>
  </si>
  <si>
    <t>/0707/02/9012A/
028-19</t>
  </si>
  <si>
    <t>028-20</t>
  </si>
  <si>
    <t>028-21</t>
  </si>
  <si>
    <t>028-22</t>
  </si>
  <si>
    <t>/20dF/52/6122A/
028-23</t>
  </si>
  <si>
    <t xml:space="preserve"> Changer RC USB3 (TV)</t>
  </si>
  <si>
    <t>02462</t>
  </si>
  <si>
    <t xml:space="preserve">   Пульты HISENSE   (для раскрытия списка нажмите на "+" слева)</t>
  </si>
  <si>
    <t>02463</t>
  </si>
  <si>
    <r>
      <t xml:space="preserve"> HISENSE RM-L1575 Plus, универсальный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</si>
  <si>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>028-24</t>
  </si>
  <si>
    <t>02802</t>
  </si>
  <si>
    <t xml:space="preserve"> KIVI RC20-V2 (KT1942-HG) / JVC / YASIN, с голосовым набором</t>
  </si>
  <si>
    <t>/01/15/6124/
028-25</t>
  </si>
  <si>
    <t>/A05F/1C/6122/
029-01</t>
  </si>
  <si>
    <t>02817</t>
  </si>
  <si>
    <r>
      <t xml:space="preserve"> KIVI RM-L1917, универсальный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</si>
  <si>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>HOD2030
029-02</t>
  </si>
  <si>
    <t>/0707/02,E6/9012A/
029-03</t>
  </si>
  <si>
    <r>
      <t xml:space="preserve"> JVC RM-C2020 / </t>
    </r>
    <r>
      <rPr>
        <b/>
        <sz val="10"/>
        <rFont val="Arial Cyr"/>
        <charset val="204"/>
      </rPr>
      <t>RM-710R</t>
    </r>
  </si>
  <si>
    <t>B01</t>
  </si>
  <si>
    <t>B02</t>
  </si>
  <si>
    <t>B03</t>
  </si>
  <si>
    <t>B04</t>
  </si>
  <si>
    <t>B07</t>
  </si>
  <si>
    <t>B08</t>
  </si>
  <si>
    <t>B10</t>
  </si>
  <si>
    <t>B11</t>
  </si>
  <si>
    <t>B12</t>
  </si>
  <si>
    <t xml:space="preserve"> BBK RC-2603 / RC-3704 / LT2210</t>
  </si>
  <si>
    <t>/08F7/0b/6122/
029-13</t>
  </si>
  <si>
    <t>029-15</t>
  </si>
  <si>
    <t>029-16</t>
  </si>
  <si>
    <t>/C1,E1/0C/3010/
029-17</t>
  </si>
  <si>
    <r>
      <t xml:space="preserve"> SONY RM-ED052 LCD 3D TV, </t>
    </r>
    <r>
      <rPr>
        <b/>
        <sz val="10"/>
        <color rgb="FFFF0000"/>
        <rFont val="Arial Cyr"/>
        <charset val="204"/>
      </rPr>
      <t>ОРИГИНАЛ!</t>
    </r>
  </si>
  <si>
    <t>029-18</t>
  </si>
  <si>
    <r>
      <t xml:space="preserve"> SAMSUNG BN59-01199G, для LCD TV, </t>
    </r>
    <r>
      <rPr>
        <b/>
        <sz val="10"/>
        <color rgb="FFFF0000"/>
        <rFont val="Arial Cyr"/>
        <charset val="204"/>
      </rPr>
      <t>ОРИГИНАЛ!</t>
    </r>
  </si>
  <si>
    <t>029-21</t>
  </si>
  <si>
    <t>029-22</t>
  </si>
  <si>
    <t>029-23</t>
  </si>
  <si>
    <t>029-24</t>
  </si>
  <si>
    <r>
      <t xml:space="preserve"> SAMSUNG BN59-01242A, с голосовым управлением, </t>
    </r>
    <r>
      <rPr>
        <b/>
        <sz val="10"/>
        <color rgb="FFFF0000"/>
        <rFont val="Arial Cyr"/>
        <charset val="204"/>
      </rPr>
      <t>ОРИГИНАЛ!</t>
    </r>
  </si>
  <si>
    <t>029-25</t>
  </si>
  <si>
    <t>030-02</t>
  </si>
  <si>
    <t>02460</t>
  </si>
  <si>
    <t xml:space="preserve"> Кабель HDMI - HDMI, 19M/19M, ver 1.4, 1.5м
 (сервисный оригинал)</t>
  </si>
  <si>
    <t>/015343/0501/7051/
030-04</t>
  </si>
  <si>
    <t xml:space="preserve"> CR2025 ENERGIZER, в блистере по 2 шт</t>
  </si>
  <si>
    <t>02468</t>
  </si>
  <si>
    <t xml:space="preserve"> LR03 (AAA) MIREX (в блистере по 4 шт)</t>
  </si>
  <si>
    <t>02465</t>
  </si>
  <si>
    <t>02387</t>
  </si>
  <si>
    <t>02388</t>
  </si>
  <si>
    <t xml:space="preserve"> MicroSD 64Gb, NETAC P500 Extreme Pro (без адаптера),
 UHS-I A1 V30, Class 10, (скорость 100Mb/s)</t>
  </si>
  <si>
    <t xml:space="preserve"> MicroSD 64Gb, NETAC P500 Extreme Pro (с адаптером),
 UHS-I A1 V30, Class 10, (скорость 100Mb/s)</t>
  </si>
  <si>
    <t xml:space="preserve"> MicroSD 32Gb, NETAC P500 Eco (с адаптером), Class 10,
 (скорость 90Mb/s)</t>
  </si>
  <si>
    <t>02420</t>
  </si>
  <si>
    <t>02249</t>
  </si>
  <si>
    <t xml:space="preserve"> 6F22 MIREX, 9V (крона), в блистере</t>
  </si>
  <si>
    <t xml:space="preserve"> MXMID G880 Pro, 1.80", 6800mAh, красный
 БОЛЬШИЕ КНОПКИ, БОЛЬШОЙ ДИСПЛЕЙ, ОЧЕНЬ ГРОМКИЙ,
 ПРОГОВАРИВАЕТ ЦИФРЫ, ФОНАРИК. Мечта пенсионера!!!</t>
  </si>
  <si>
    <t>02255</t>
  </si>
  <si>
    <t>030-07</t>
  </si>
  <si>
    <t>011-22</t>
  </si>
  <si>
    <r>
      <t xml:space="preserve"> LG AKB75675301, </t>
    </r>
    <r>
      <rPr>
        <b/>
        <sz val="10"/>
        <color rgb="FFFF0000"/>
        <rFont val="Arial Cyr"/>
        <charset val="204"/>
      </rPr>
      <t>ОРИГИНАЛ!</t>
    </r>
  </si>
  <si>
    <t xml:space="preserve"> LIVE-POWER G70, 3350mAh, 3.7V, с выводами </t>
  </si>
  <si>
    <t>02306</t>
  </si>
  <si>
    <t>02263</t>
  </si>
  <si>
    <t xml:space="preserve"> PROFIT ICR14500, Li-Ion, 3.7V, 900mAh (14.1х50мм), с выводами</t>
  </si>
  <si>
    <t xml:space="preserve"> TESLA 21700, 5000mAh, 3.7V, с выводами
 (ток разряда постоянный 10A, максимальный 15A)</t>
  </si>
  <si>
    <t>02264</t>
  </si>
  <si>
    <t>02293</t>
  </si>
  <si>
    <t xml:space="preserve"> PROFIT ICR26650, Li-Ion, 3.7V, 4000mAh (26х65мм), с выводами</t>
  </si>
  <si>
    <t xml:space="preserve"> ГОРИЗОНТ 43LE7512D / HYUNDAI H-LED32R505BS2S /
 SKYWORTH RM-L1592</t>
  </si>
  <si>
    <t>/01FE/59/6122/
030-08</t>
  </si>
  <si>
    <t>/01/15/6124/
030-09</t>
  </si>
  <si>
    <t xml:space="preserve"> LP-LINK WR09 2х-диапазонный (900Mbps) USB3.0, WiFi6+Bluetooth</t>
  </si>
  <si>
    <t>(S1389)</t>
  </si>
  <si>
    <t>02419</t>
  </si>
  <si>
    <t>(S1388)</t>
  </si>
  <si>
    <t xml:space="preserve"> LP-LINK WR12 2х-диапазонный (1200Mbps) USB3.0, WiFi6</t>
  </si>
  <si>
    <t>02560</t>
  </si>
  <si>
    <t>02256</t>
  </si>
  <si>
    <t>02265</t>
  </si>
  <si>
    <t xml:space="preserve"> KRONUS, 3.0м, 3 розетки, 10A/2.2кВт, ПВС 2х1.0</t>
  </si>
  <si>
    <t xml:space="preserve"> 1TB NETAC Z, USB-C, USB 3.2, Slim, чёрный</t>
  </si>
  <si>
    <t>02273</t>
  </si>
  <si>
    <t>02304</t>
  </si>
  <si>
    <t xml:space="preserve"> 500GB NETAC Z, USB-C, USB 3.2, Slim, чёрный</t>
  </si>
  <si>
    <t>02305</t>
  </si>
  <si>
    <t>02676</t>
  </si>
  <si>
    <t xml:space="preserve"> 120GB NETAC Z6S, USB-C, USB 3.2, Slim, чёрный/серебро</t>
  </si>
  <si>
    <t xml:space="preserve"> 240GB NETAC Z6S, USB-C, USB 3.2, Slim, чёрный/серебро</t>
  </si>
  <si>
    <t xml:space="preserve"> CR2 DURACELL Lithium, 3V, в блистере по 1 шт</t>
  </si>
  <si>
    <t>02680</t>
  </si>
  <si>
    <t>02681</t>
  </si>
  <si>
    <t xml:space="preserve"> CR2 KODAK MAX, 3V, в блистере по 1 шт</t>
  </si>
  <si>
    <t xml:space="preserve"> CR123 DURACELL Lithium, 3V, в блистере по 1 шт</t>
  </si>
  <si>
    <t>02703</t>
  </si>
  <si>
    <t xml:space="preserve"> CR123 PHILIPS, 3V, в блистере по 1 шт</t>
  </si>
  <si>
    <t>06848</t>
  </si>
  <si>
    <t xml:space="preserve"> ZA675 PERFEO (для слуховых аппаратов), в блистере по 6 шт</t>
  </si>
  <si>
    <t>06849</t>
  </si>
  <si>
    <t xml:space="preserve"> RM-L1153+3, универсальный для LCD/LED - телевизоров </t>
  </si>
  <si>
    <t>06850</t>
  </si>
  <si>
    <t>030-12</t>
  </si>
  <si>
    <t xml:space="preserve"> RM-H1263 PLUS 2, универсальный для CD, DVD, BD, Home Theater</t>
  </si>
  <si>
    <t>/01/15/6124/
030-13</t>
  </si>
  <si>
    <t>/01/15/6124/
030-14</t>
  </si>
  <si>
    <t>/01/15/6124/
030-15</t>
  </si>
  <si>
    <t>/0707/02/9012A/
030-16</t>
  </si>
  <si>
    <t>/0707/02/9012A/
030-17</t>
  </si>
  <si>
    <t>/04Fb/08/6122/
030-18</t>
  </si>
  <si>
    <t>/08F7/05/6122/
030-20</t>
  </si>
  <si>
    <t>/01/16/0773/
030-21</t>
  </si>
  <si>
    <t>/007F/0A/6122/
030-22</t>
  </si>
  <si>
    <r>
      <t xml:space="preserve"> TOSHIBA CT-90430 </t>
    </r>
    <r>
      <rPr>
        <b/>
        <sz val="10"/>
        <rFont val="Arial Cyr"/>
        <charset val="204"/>
      </rPr>
      <t xml:space="preserve">/ </t>
    </r>
    <r>
      <rPr>
        <sz val="10"/>
        <rFont val="Arial Cyr"/>
        <charset val="204"/>
      </rPr>
      <t>RM-L1328</t>
    </r>
  </si>
  <si>
    <t>/1F,17/34/3004/
030-23</t>
  </si>
  <si>
    <t>/007F/F3/6122/
030-24</t>
  </si>
  <si>
    <t>/1F,17/20/3004/
030-25</t>
  </si>
  <si>
    <t>/04Fb/08/6122/
031-01</t>
  </si>
  <si>
    <t>/40bF/12/6122/
031-02</t>
  </si>
  <si>
    <t>/22dd/dC/6122/
007-22
HOB2851</t>
  </si>
  <si>
    <t>/E70A/6122/
031-03</t>
  </si>
  <si>
    <t xml:space="preserve"> DAEWOO RM-L1553, универсальный (корпус RC-670PN)</t>
  </si>
  <si>
    <t>06852</t>
  </si>
  <si>
    <r>
      <t xml:space="preserve"> LG AKB73715603 / </t>
    </r>
    <r>
      <rPr>
        <b/>
        <sz val="10"/>
        <rFont val="Arial Cyr"/>
        <charset val="204"/>
      </rPr>
      <t>RM-L1162</t>
    </r>
    <r>
      <rPr>
        <sz val="10"/>
        <rFont val="Arial Cyr"/>
        <charset val="204"/>
      </rPr>
      <t>, для LCD</t>
    </r>
  </si>
  <si>
    <t>031-05</t>
  </si>
  <si>
    <t xml:space="preserve"> DAEWOO RC-670PN (RC-670PT) / RM-L1553</t>
  </si>
  <si>
    <t xml:space="preserve"> GOLDMASTER I-905 PLUS (2Gb/16Gb), Bluetooth,
 голосовое управление</t>
  </si>
  <si>
    <t>02394</t>
  </si>
  <si>
    <t>02374</t>
  </si>
  <si>
    <t xml:space="preserve"> BATTERY, Ni-Mh (HR6/AA), 1.2V, 2500 mAh, с плоским контактом</t>
  </si>
  <si>
    <t xml:space="preserve"> BATTERY, Ni-Mh (HR6/AA), 1.2V, 2500 mAh, с выводами</t>
  </si>
  <si>
    <t>02415</t>
  </si>
  <si>
    <t>02416</t>
  </si>
  <si>
    <t xml:space="preserve"> BATTERY, Ni-Mh (HR03/AAA), 1.2V, 1000 mAh, с плоским контактом</t>
  </si>
  <si>
    <t xml:space="preserve"> BATTERY, Ni-Mh (HR03/AAA), 1.2V, 1000 mAh, с выводами</t>
  </si>
  <si>
    <t>02414</t>
  </si>
  <si>
    <t xml:space="preserve"> Бумага глянцевая, A4, 230г/м2, (20л), KODAK</t>
  </si>
  <si>
    <r>
      <t xml:space="preserve">/04Fb/08/6122/
</t>
    </r>
    <r>
      <rPr>
        <b/>
        <sz val="10"/>
        <color rgb="FFFF0000"/>
        <rFont val="Arial Cyr"/>
        <charset val="204"/>
      </rPr>
      <t>026-25</t>
    </r>
  </si>
  <si>
    <t>/0E0E/0C/9012/
001-10</t>
  </si>
  <si>
    <r>
      <t xml:space="preserve"> POLAR RM-P3070, универсальный для всех телевизоров
 брендов Polar, Polarline, Megamax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</si>
  <si>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>031-06
HOD2075</t>
  </si>
  <si>
    <t xml:space="preserve"> ГОРИЗОНТ RC-E23 / RC-A06</t>
  </si>
  <si>
    <r>
      <t xml:space="preserve"> TOSHIBA RM-L890, универсальный (корпус </t>
    </r>
    <r>
      <rPr>
        <b/>
        <sz val="10"/>
        <rFont val="Arial Cyr"/>
        <charset val="204"/>
      </rPr>
      <t>CT-90326</t>
    </r>
    <r>
      <rPr>
        <sz val="10"/>
        <rFont val="Arial Cyr"/>
        <charset val="204"/>
      </rPr>
      <t>)</t>
    </r>
  </si>
  <si>
    <t>02368</t>
  </si>
  <si>
    <t>031-07
HOD1924</t>
  </si>
  <si>
    <r>
      <t xml:space="preserve"> TELEFUNKEN RM-L1967, универсальный для всех телевизоров
 брендов Telefunken, Soundmax, Rombica, Evolution, BQ, Realme, Hi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</si>
  <si>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r>
      <t xml:space="preserve"> LIVE-POWER LP8060 (26650/18650/14500) на 4-слота
 </t>
    </r>
    <r>
      <rPr>
        <b/>
        <sz val="10"/>
        <color rgb="FFFF0000"/>
        <rFont val="Arial Cyr"/>
        <charset val="204"/>
      </rPr>
      <t>Спеццена !!!</t>
    </r>
  </si>
  <si>
    <r>
      <t xml:space="preserve"> LIVE-POWER LP8020 (26650/18650/14500) на 4-слота
 </t>
    </r>
    <r>
      <rPr>
        <b/>
        <sz val="10"/>
        <color rgb="FFFF0000"/>
        <rFont val="Arial Cyr"/>
        <charset val="204"/>
      </rPr>
      <t>Спеццена !!!</t>
    </r>
  </si>
  <si>
    <t>/09F6/00/6122A/
031-08</t>
  </si>
  <si>
    <t>/09F6/00/6122/
031-09</t>
  </si>
  <si>
    <t>031-10</t>
  </si>
  <si>
    <t>/49b6/00/6122/
031-11</t>
  </si>
  <si>
    <t>02391</t>
  </si>
  <si>
    <t>/20dF/52/6122/
031-12</t>
  </si>
  <si>
    <t>/01/16/0773/
031-13</t>
  </si>
  <si>
    <t>/01/16/0773/
031-14</t>
  </si>
  <si>
    <t xml:space="preserve"> ГОРИЗОНТ 539C-268947-W000 / SKYWORTH RM-L1659,
 без голосового управления</t>
  </si>
  <si>
    <t xml:space="preserve"> SKYWORTH RM-L1592 / YASIN / ГОРИЗОНТ,
 универсальный для LCD TV</t>
  </si>
  <si>
    <t xml:space="preserve"> SKYWORTH RM-L1659 / YASIN / ГОРИЗОНТ,
 универсальный для Smart TV</t>
  </si>
  <si>
    <r>
      <t xml:space="preserve"> PANASONIC N2QAYB000752 / </t>
    </r>
    <r>
      <rPr>
        <b/>
        <sz val="10"/>
        <rFont val="Arial Cyr"/>
        <charset val="204"/>
      </rPr>
      <t>RM-D1170</t>
    </r>
  </si>
  <si>
    <t>/01/16/0773/
031-15</t>
  </si>
  <si>
    <r>
      <t xml:space="preserve"> ПДД, "ADrive" выпуск  2026</t>
    </r>
    <r>
      <rPr>
        <sz val="9"/>
        <rFont val="Arial Cyr"/>
        <charset val="204"/>
      </rPr>
      <t>, карточка активации</t>
    </r>
    <r>
      <rPr>
        <sz val="10"/>
        <rFont val="Arial Cyr"/>
        <charset val="204"/>
      </rPr>
      <t xml:space="preserve">
 </t>
    </r>
    <r>
      <rPr>
        <b/>
        <sz val="10"/>
        <color rgb="FFFF0000"/>
        <rFont val="Arial Cyr"/>
        <charset val="204"/>
      </rPr>
      <t>Новая версия - новые возможности!!!</t>
    </r>
  </si>
  <si>
    <t>03153</t>
  </si>
  <si>
    <t xml:space="preserve"> AUX  (Jack 3.5mm - Jack 3.5mm), 1.0м, витой,
 белый</t>
  </si>
  <si>
    <t xml:space="preserve"> AUX  (Jack 3.5mm - Jack 3.5mm), 1.0м, витой
 чёрный</t>
  </si>
  <si>
    <t xml:space="preserve"> AUX  (Jack 3.5mm - Jack 3.5mm), 1.0м, металлический</t>
  </si>
  <si>
    <r>
      <t xml:space="preserve"> LIVE-POWER SP503, 20V-3.25A, кабель 1.8 метра (Type-C), 65W
 </t>
    </r>
    <r>
      <rPr>
        <sz val="10"/>
        <color rgb="FFFF0000"/>
        <rFont val="Arial Cyr"/>
        <charset val="204"/>
      </rPr>
      <t>Для любых устройств с Type-C: ноутбуки, телефоны, Яндекс Станции</t>
    </r>
  </si>
  <si>
    <t>/01/16/0773/
031-17</t>
  </si>
  <si>
    <t>/04Fb/08/6122/
031-16</t>
  </si>
  <si>
    <t>/04Fb/08/6122/
031-18</t>
  </si>
  <si>
    <t>/04Fb/08/6122/
031-19</t>
  </si>
  <si>
    <t>/04Fb/08/6122/
031-20</t>
  </si>
  <si>
    <t>/04Fb/08/6122/
031-21</t>
  </si>
  <si>
    <t>/04Fb/08/6122/
031-22</t>
  </si>
  <si>
    <t>031-23</t>
  </si>
  <si>
    <t>(D1151)</t>
  </si>
  <si>
    <t>02546</t>
  </si>
  <si>
    <t xml:space="preserve"> CARLIVE LD4030, Bluetooth/ 1DIN// LED / PD / 2USB/ TF/ FM/ ISO/
 4x50Вт</t>
  </si>
  <si>
    <t xml:space="preserve"> 18V, 2000mA, (разъём 5.5x2.5), LP54</t>
  </si>
  <si>
    <t>(A977)</t>
  </si>
  <si>
    <t>02556</t>
  </si>
  <si>
    <t>02558</t>
  </si>
  <si>
    <t xml:space="preserve"> KRONUS, 5.0м, 3 розетки, 10A/2.2кВт, ПВС 2х1.0</t>
  </si>
  <si>
    <t>02561</t>
  </si>
  <si>
    <t xml:space="preserve"> KRONUS, 7.0м, 3 розетки, 10A/2.2кВт, ПВС 2х1.0</t>
  </si>
  <si>
    <t xml:space="preserve"> KRONUS, 10.0м, 3 розетки, 10A/2.2кВт, ПВС 2х1.0</t>
  </si>
  <si>
    <t>02576</t>
  </si>
  <si>
    <t>02167</t>
  </si>
  <si>
    <t xml:space="preserve"> Коннектор RJ-45 для UTP кабеля</t>
  </si>
  <si>
    <t>06855</t>
  </si>
  <si>
    <t>06856</t>
  </si>
  <si>
    <t>(S899)</t>
  </si>
  <si>
    <r>
      <t xml:space="preserve"> Кабель USB - Apple Lightning, 1.0m, APPLE, белый </t>
    </r>
    <r>
      <rPr>
        <sz val="10"/>
        <color rgb="FFFF0000"/>
        <rFont val="Arial Cyr"/>
        <charset val="204"/>
      </rPr>
      <t>(ОРИГИНАЛ!!!)</t>
    </r>
  </si>
  <si>
    <r>
      <t xml:space="preserve"> Кабель Type-C - Apple Lightning, 1.0m, белый </t>
    </r>
    <r>
      <rPr>
        <sz val="10"/>
        <color rgb="FFFF0000"/>
        <rFont val="Arial Cyr"/>
        <charset val="204"/>
      </rPr>
      <t>(ОРИГИНАЛ!!!)</t>
    </r>
  </si>
  <si>
    <r>
      <t xml:space="preserve"> Кабель Type-C - Type-C, 60W, 1.0m, APPLE, белый </t>
    </r>
    <r>
      <rPr>
        <sz val="10"/>
        <color rgb="FFFF0000"/>
        <rFont val="Arial Cyr"/>
        <charset val="204"/>
      </rPr>
      <t>(ОРИГИНАЛ!!!)</t>
    </r>
  </si>
  <si>
    <r>
      <t xml:space="preserve"> Кабель Type-C - Type-C, 240W, 2.0m, APPLE, белый </t>
    </r>
    <r>
      <rPr>
        <sz val="10"/>
        <color rgb="FFFF0000"/>
        <rFont val="Arial Cyr"/>
        <charset val="204"/>
      </rPr>
      <t>(ОРИГИНАЛ!!!)</t>
    </r>
  </si>
  <si>
    <t>05400</t>
  </si>
  <si>
    <r>
      <t xml:space="preserve"> USB 32GB, Байк </t>
    </r>
    <r>
      <rPr>
        <sz val="10"/>
        <color rgb="FFFF0000"/>
        <rFont val="Arial Cyr"/>
        <charset val="204"/>
      </rPr>
      <t>(SmartBuy)</t>
    </r>
  </si>
  <si>
    <r>
      <t xml:space="preserve"> </t>
    </r>
    <r>
      <rPr>
        <b/>
        <sz val="10"/>
        <rFont val="Arial Cyr"/>
        <charset val="204"/>
      </rPr>
      <t xml:space="preserve">USB 16GB, Роза </t>
    </r>
    <r>
      <rPr>
        <sz val="10"/>
        <rFont val="Arial Cyr"/>
        <charset val="204"/>
      </rPr>
      <t>(SmartBuy)</t>
    </r>
    <r>
      <rPr>
        <b/>
        <sz val="10"/>
        <color rgb="FFFF0000"/>
        <rFont val="Arial Cyr"/>
        <charset val="204"/>
      </rPr>
      <t xml:space="preserve">
 Спеццена до 14.03.2026!!!
 </t>
    </r>
    <r>
      <rPr>
        <b/>
        <sz val="10"/>
        <rFont val="Arial Cyr"/>
        <charset val="204"/>
      </rPr>
      <t>Идея для подарка к 8 марта!</t>
    </r>
  </si>
  <si>
    <r>
      <t xml:space="preserve"> </t>
    </r>
    <r>
      <rPr>
        <b/>
        <sz val="10"/>
        <rFont val="Arial Cyr"/>
        <charset val="204"/>
      </rPr>
      <t xml:space="preserve">USB 32GB, Роза </t>
    </r>
    <r>
      <rPr>
        <sz val="10"/>
        <rFont val="Arial Cyr"/>
        <charset val="204"/>
      </rPr>
      <t>(SmartBuy)</t>
    </r>
    <r>
      <rPr>
        <b/>
        <sz val="10"/>
        <color rgb="FFFF0000"/>
        <rFont val="Arial Cyr"/>
        <charset val="204"/>
      </rPr>
      <t xml:space="preserve">
 Спеццена до 14.03.2026!!!
 </t>
    </r>
    <r>
      <rPr>
        <b/>
        <sz val="10"/>
        <rFont val="Arial Cyr"/>
        <charset val="204"/>
      </rPr>
      <t>Идея для подарка к 8 марта!</t>
    </r>
  </si>
  <si>
    <t>00140</t>
  </si>
  <si>
    <t xml:space="preserve"> USB 16GB EXPLOYD 580, чёрный</t>
  </si>
  <si>
    <t xml:space="preserve"> USB 32GB EXPLOYD 580, чёрный</t>
  </si>
  <si>
    <r>
      <t xml:space="preserve"> USB 32GB EXPLOYD 580, </t>
    </r>
    <r>
      <rPr>
        <sz val="10"/>
        <color indexed="10"/>
        <rFont val="Arial Cyr"/>
        <charset val="204"/>
      </rPr>
      <t>красный</t>
    </r>
  </si>
  <si>
    <r>
      <t xml:space="preserve"> USB 32GB EXPLOYD 580, </t>
    </r>
    <r>
      <rPr>
        <sz val="10"/>
        <color indexed="30"/>
        <rFont val="Arial Cyr"/>
        <charset val="204"/>
      </rPr>
      <t>синий</t>
    </r>
  </si>
  <si>
    <t>06857</t>
  </si>
  <si>
    <t>06858</t>
  </si>
  <si>
    <t>06859</t>
  </si>
  <si>
    <t>/45bA/12/6122/
031-24</t>
  </si>
  <si>
    <t>031-25</t>
  </si>
  <si>
    <t>/40bF/12/6122/
032-01</t>
  </si>
  <si>
    <t>/40bF/12/6122/
032-02</t>
  </si>
  <si>
    <t>/40bF/12/6122/
032-03</t>
  </si>
  <si>
    <t>/40bF/12/6122/
032-04</t>
  </si>
  <si>
    <t>/40bF/12/6122/
032-05</t>
  </si>
  <si>
    <t>/0707/02/9012A/
032-07</t>
  </si>
  <si>
    <t>/2c2c/1E/9012/
032-08</t>
  </si>
  <si>
    <t>06862</t>
  </si>
  <si>
    <t>/08F7/0C/6122/
032-09</t>
  </si>
  <si>
    <t>/04Fb/08/6122/
032-10</t>
  </si>
  <si>
    <r>
      <t xml:space="preserve">KIVI01
</t>
    </r>
    <r>
      <rPr>
        <sz val="9"/>
        <rFont val="Arial Cyr"/>
        <charset val="204"/>
      </rPr>
      <t>/A05F/1C/6122/</t>
    </r>
    <r>
      <rPr>
        <sz val="10"/>
        <rFont val="Arial Cyr"/>
        <charset val="204"/>
      </rPr>
      <t xml:space="preserve">
032-11</t>
    </r>
  </si>
  <si>
    <t>032-11</t>
  </si>
  <si>
    <r>
      <t xml:space="preserve"> KIVI KT1712 / KT1717 (K504Q4350108), </t>
    </r>
    <r>
      <rPr>
        <b/>
        <sz val="10"/>
        <color rgb="FFFF0000"/>
        <rFont val="Arial Cyr"/>
        <charset val="204"/>
      </rPr>
      <t>ОРИГИНАЛ!</t>
    </r>
  </si>
  <si>
    <t xml:space="preserve"> Кабель HDMI - miniHDMI, 19M/19M, ver 1.4, 1.5м</t>
  </si>
  <si>
    <t xml:space="preserve"> Кабель HDMI - miniHDMI, 19M/19M, ver 1.4, 5.0м</t>
  </si>
  <si>
    <t>(A5544)</t>
  </si>
  <si>
    <t>(A5546)</t>
  </si>
  <si>
    <t xml:space="preserve"> MicroSD 16Gb, NETAC P500 Extreme Pro (без адаптера),
 UHS-I A1 V10, Class 10, (скорость 100Mb/s)</t>
  </si>
  <si>
    <t xml:space="preserve"> MicroSD 16Gb, NETAC P500 Extreme Pro (с адаптером),
 UHS-I A1 V10, Class 10, (скорость 100Mb/s)</t>
  </si>
  <si>
    <t>02559</t>
  </si>
  <si>
    <t>02575</t>
  </si>
  <si>
    <t xml:space="preserve"> MicroSD 128Gb, NETAC P500 Extreme Pro (без адаптера),
 UHS-I A1 V30, Class 10, (скорость 100Mb/s)</t>
  </si>
  <si>
    <t xml:space="preserve"> MicroSD 128Gb, NETAC P500 Extreme Pro (с адаптером),
 UHS-I A1 V30, Class 10, (скорость 100Mb/s)</t>
  </si>
  <si>
    <t>02577</t>
  </si>
  <si>
    <t>02578</t>
  </si>
  <si>
    <t>02580</t>
  </si>
  <si>
    <t>032-12
HOD2122</t>
  </si>
  <si>
    <r>
      <t xml:space="preserve"> MYSTERY RM-L6600, универсальный для всех телевизоров
 бренда Mystery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</si>
  <si>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>06863</t>
  </si>
  <si>
    <t xml:space="preserve"> TV STICK M98 Y9 4K (2Gb/16Gb), Android 13.0, Bluetooth,
 голосовое управление, процессор Amlogic S905Y4</t>
  </si>
  <si>
    <t xml:space="preserve"> LR03 (AAA) PERFEO (в плёнке по 4 шт / в коробке по 60 шт)</t>
  </si>
  <si>
    <t>06864</t>
  </si>
  <si>
    <t>06865</t>
  </si>
  <si>
    <t xml:space="preserve"> CR2450 MIREX, в блистере по 1 шт</t>
  </si>
  <si>
    <t xml:space="preserve"> CR2450 КОСМОС, в блистере по 1 шт</t>
  </si>
  <si>
    <t>06866</t>
  </si>
  <si>
    <t>06867</t>
  </si>
  <si>
    <t xml:space="preserve"> CR2032 OPTICELL (DURACELL), в блистере по 5 шт</t>
  </si>
  <si>
    <t xml:space="preserve"> ZALA Smart TV, с голосовым управлением, для IP TV приставки</t>
  </si>
  <si>
    <t>06868</t>
  </si>
  <si>
    <t xml:space="preserve"> LR20 OPTICELL (DURACELL) (в блистере по 2 шт)</t>
  </si>
  <si>
    <t>06869</t>
  </si>
  <si>
    <t>06870</t>
  </si>
  <si>
    <t xml:space="preserve"> BOROFONE BC48 Broad  (2xUSB, microSD, BlueTooth 5.0,
 QC 3.0, дисплей)</t>
  </si>
  <si>
    <t>/00bF/12/6122/
032-14
HOB685</t>
  </si>
  <si>
    <t>/01/16/0773/
032-16</t>
  </si>
  <si>
    <t>/01/16/0773/
032-17</t>
  </si>
  <si>
    <t>032-18</t>
  </si>
  <si>
    <r>
      <t xml:space="preserve"> TELEFUNKEN RM-L1595 Ver 2.0, универсальный для всех
 телевизоров бренда Telefunken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</si>
  <si>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>032-20
HBX188</t>
  </si>
  <si>
    <t>02371</t>
  </si>
  <si>
    <t>032-21
HBX195</t>
  </si>
  <si>
    <r>
      <t xml:space="preserve"> HYUNDAI RM-P7060, универсальный для всех
 телевизоров бренда Hyundai
 </t>
    </r>
    <r>
      <rPr>
        <b/>
        <sz val="10"/>
        <color rgb="FFFF0000"/>
        <rFont val="Arial Cyr"/>
        <charset val="204"/>
      </rPr>
      <t>ОЧЕНЬ ПРОСТАЯ ИНСТРУКЦИЯ ПО НАСТРОЙКЕ!!!</t>
    </r>
  </si>
  <si>
    <t xml:space="preserve"> Шнур сетевой, 1.5м (восьмёрка), угловая вилка, черный</t>
  </si>
  <si>
    <t>02372</t>
  </si>
  <si>
    <t>(A5543)</t>
  </si>
  <si>
    <t>02373</t>
  </si>
  <si>
    <t xml:space="preserve"> 10V, 8000mA, (разъём 5.5x2.5), SP206</t>
  </si>
  <si>
    <t xml:space="preserve"> Кабель USB 2.0 AM - BM, 5м, с фильтром (для принтера)</t>
  </si>
  <si>
    <t>02412</t>
  </si>
  <si>
    <t xml:space="preserve"> Кабель USB 2.0 AM - BM, 10м, с фильтром (для принтера)</t>
  </si>
  <si>
    <t>02417</t>
  </si>
  <si>
    <t>(A5539)</t>
  </si>
  <si>
    <t>(A5540)</t>
  </si>
  <si>
    <t xml:space="preserve"> Кабель Display Port - Display Port, 1,2V, 4K, 3.0м</t>
  </si>
  <si>
    <t>(A5508)</t>
  </si>
  <si>
    <t>02418</t>
  </si>
  <si>
    <t xml:space="preserve"> G10S Smart Voice, SELENGA, голосовое управление</t>
  </si>
  <si>
    <t>06872</t>
  </si>
  <si>
    <r>
      <t xml:space="preserve"> USB 128GB KINGSTON DataTravele Exodia S, чёрно-бирюзовый
 </t>
    </r>
    <r>
      <rPr>
        <sz val="10"/>
        <color rgb="FFFF0000"/>
        <rFont val="Arial Cyr"/>
        <charset val="204"/>
      </rPr>
      <t>Подвижный колпачок. Легендарная надёжность!</t>
    </r>
  </si>
  <si>
    <t>06873</t>
  </si>
  <si>
    <t>032-22
HRM1909</t>
  </si>
  <si>
    <t xml:space="preserve"> HYUNDAI RM-L1713, универсальный для телевизоров брендов
 Hyundai, Blaupunkt, PREMIER, Vsmart, Nano, Theham, CHiQ, Orca,
 CHANGHONG, ClassPro, Ruba AI Pont, Grunhelm, Kogan, Aiwa</t>
  </si>
  <si>
    <t xml:space="preserve"> SHARP SH-V12-IR</t>
  </si>
  <si>
    <t>032-23</t>
  </si>
  <si>
    <t>02413</t>
  </si>
  <si>
    <t>HBX186</t>
  </si>
  <si>
    <t xml:space="preserve"> ZALA IPTV 5 in 1, универсальный, для приставок ZALA и HORIZONT</t>
  </si>
  <si>
    <r>
      <t xml:space="preserve"> </t>
    </r>
    <r>
      <rPr>
        <b/>
        <sz val="10"/>
        <rFont val="Arial Cyr"/>
        <charset val="204"/>
      </rPr>
      <t>MRM MR30c</t>
    </r>
    <r>
      <rPr>
        <sz val="10"/>
        <rFont val="Arial Cyr"/>
        <charset val="204"/>
      </rPr>
      <t>, 2 in 1: 1xUSB + Type-C, QC3.0, 3100mA, белое</t>
    </r>
  </si>
  <si>
    <t>(B3150)</t>
  </si>
  <si>
    <t xml:space="preserve"> LG AKB75055701</t>
  </si>
  <si>
    <t>032-24</t>
  </si>
  <si>
    <t>02442</t>
  </si>
  <si>
    <r>
      <t xml:space="preserve"> LG AKB75055701, </t>
    </r>
    <r>
      <rPr>
        <b/>
        <sz val="10"/>
        <color rgb="FFFF0000"/>
        <rFont val="Arial Cyr"/>
        <charset val="204"/>
      </rPr>
      <t>ОРИГИНАЛ!</t>
    </r>
  </si>
  <si>
    <r>
      <t xml:space="preserve"> LIVE-POWER LV8800 (DVB-T2/C), дисплей, металлический корпус
 </t>
    </r>
    <r>
      <rPr>
        <b/>
        <sz val="10"/>
        <color rgb="FFFF0000"/>
        <rFont val="Arial Cyr"/>
        <charset val="204"/>
      </rPr>
      <t>Спеццена до 21.03.2026!!!</t>
    </r>
  </si>
  <si>
    <t xml:space="preserve"> ГОРИЗОНТ 32LE5317D (RB-D7T2C) / RUBIN / DEXP 16A3000 /
 HYUNDAI CX509-DTV</t>
  </si>
  <si>
    <t>(C2637)</t>
  </si>
  <si>
    <t>02443</t>
  </si>
  <si>
    <t xml:space="preserve"> MicroSD 64Gb, MRM-POWER MB05 (без адаптера), Class 10</t>
  </si>
  <si>
    <t xml:space="preserve"> 3V, 2000mA, (разъём 5.5x2.5), SP32 </t>
  </si>
  <si>
    <t>02452</t>
  </si>
  <si>
    <t>(S296)</t>
  </si>
  <si>
    <t>03060</t>
  </si>
  <si>
    <t xml:space="preserve"> Кабель USB - Type-C, BOROFONE BX51, 1.0m, 3.0A, белый</t>
  </si>
  <si>
    <r>
      <t xml:space="preserve"> Кабель USB - Type-C, BOROFONE BX51, 1.0m</t>
    </r>
    <r>
      <rPr>
        <sz val="10"/>
        <rFont val="Arial Cyr"/>
        <charset val="204"/>
      </rPr>
      <t xml:space="preserve">, белый
 </t>
    </r>
    <r>
      <rPr>
        <b/>
        <sz val="10"/>
        <color rgb="FFFF0000"/>
        <rFont val="Arial Cyr"/>
        <charset val="204"/>
      </rPr>
      <t>(цена от 34 шт / коробка)</t>
    </r>
  </si>
  <si>
    <t>03061</t>
  </si>
  <si>
    <t xml:space="preserve"> Кабель USB - Type-C, BOROFONE BX51, 1.0m, 3.0A, чёрный</t>
  </si>
  <si>
    <r>
      <t xml:space="preserve"> Кабель USB - Type-C, BOROFONE BX51, 1.0m, 3.0A, чёрный
 </t>
    </r>
    <r>
      <rPr>
        <b/>
        <sz val="10"/>
        <color rgb="FFFF0000"/>
        <rFont val="Arial Cyr"/>
        <charset val="204"/>
      </rPr>
      <t>(цена от 34 шт / коробка)</t>
    </r>
  </si>
  <si>
    <t xml:space="preserve"> Кабель Type-C - Type-C, BOROFONE BX121 Energy, 1.0m, 3.0A,
 чёрный</t>
  </si>
  <si>
    <t>Прайс от 28.02.2026</t>
  </si>
  <si>
    <r>
      <t xml:space="preserve"> BQ 2839 Point, 2.8", 2SIM, microSD, 1700mAh, Bluetooth, FM-радио,
 чёрный
 </t>
    </r>
    <r>
      <rPr>
        <b/>
        <sz val="10"/>
        <color rgb="FFFF0000"/>
        <rFont val="Arial Cyr"/>
        <charset val="204"/>
      </rPr>
      <t>Спеццена !!!</t>
    </r>
  </si>
  <si>
    <r>
      <t xml:space="preserve"> BQ 2839 Point, 2.8", 2SIM, microSD, 1700mAh, Bluetooth, FM-радио,
 белый
 </t>
    </r>
    <r>
      <rPr>
        <b/>
        <sz val="10"/>
        <color rgb="FFFF0000"/>
        <rFont val="Arial Cyr"/>
        <charset val="204"/>
      </rPr>
      <t>Спеццена !!!</t>
    </r>
  </si>
  <si>
    <r>
      <t xml:space="preserve"> MERCUSYS AC12G (AC1300),  2х-диапазонный, 2.4ГГц+5ГГц
 </t>
    </r>
    <r>
      <rPr>
        <b/>
        <sz val="10"/>
        <color rgb="FFFF0000"/>
        <rFont val="Arial Cyr"/>
        <charset val="204"/>
      </rPr>
      <t>Спеццена до 21.03.2026!!!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</si>
</sst>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.000"/>
    <numFmt numFmtId="165" formatCode="0.0"/>
  </numFmts>
  <fonts count="85" x14ac:knownFonts="1">
    <font>
      <sz val="10"/>
      <name val="Arial Cyr"/>
      <charset val="204"/>
    </font>
    <font>
      <sz val="10"/>
      <name val="Arial Cyr"/>
      <charset val="204"/>
    </font>
    <font>
      <u/>
      <sz val="10"/>
      <color indexed="12"/>
      <name val="Arial Cyr"/>
      <charset val="204"/>
    </font>
    <font>
      <sz val="8"/>
      <name val="Arial Cyr"/>
      <charset val="204"/>
    </font>
    <font>
      <b/>
      <sz val="10"/>
      <name val="Arial Cyr"/>
      <charset val="204"/>
    </font>
    <font>
      <b/>
      <sz val="8"/>
      <name val="Arial Cyr"/>
      <charset val="204"/>
    </font>
    <font>
      <sz val="10"/>
      <name val="Arial Cyr"/>
      <charset val="204"/>
    </font>
    <font>
      <b/>
      <sz val="12"/>
      <name val="Arial Cyr"/>
      <charset val="204"/>
    </font>
    <font>
      <sz val="9"/>
      <name val="Arial Cyr"/>
      <charset val="204"/>
    </font>
    <font>
      <sz val="10"/>
      <color indexed="10"/>
      <name val="Arial Cyr"/>
      <charset val="204"/>
    </font>
    <font>
      <b/>
      <sz val="10"/>
      <color indexed="10"/>
      <name val="Arial Cyr"/>
      <charset val="204"/>
    </font>
    <font>
      <sz val="10"/>
      <color indexed="8"/>
      <name val="Arial"/>
      <family val="2"/>
      <charset val="204"/>
    </font>
    <font>
      <sz val="8"/>
      <color indexed="10"/>
      <name val="Arial Cyr"/>
      <charset val="204"/>
    </font>
    <font>
      <sz val="10"/>
      <color indexed="12"/>
      <name val="Arial Cyr"/>
      <charset val="204"/>
    </font>
    <font>
      <b/>
      <sz val="14"/>
      <name val="Arial Cyr"/>
      <charset val="204"/>
    </font>
    <font>
      <sz val="10"/>
      <color indexed="8"/>
      <name val="Arial Cyr"/>
      <charset val="204"/>
    </font>
    <font>
      <b/>
      <sz val="10"/>
      <color indexed="12"/>
      <name val="Arial Cyr"/>
      <charset val="204"/>
    </font>
    <font>
      <sz val="10"/>
      <color indexed="16"/>
      <name val="Arial Cyr"/>
      <charset val="204"/>
    </font>
    <font>
      <b/>
      <sz val="16"/>
      <color indexed="12"/>
      <name val="Arial Cyr"/>
      <charset val="204"/>
    </font>
    <font>
      <b/>
      <sz val="10"/>
      <color indexed="17"/>
      <name val="Arial Cyr"/>
      <charset val="204"/>
    </font>
    <font>
      <b/>
      <sz val="12"/>
      <color indexed="10"/>
      <name val="Arial Cyr"/>
      <charset val="204"/>
    </font>
    <font>
      <b/>
      <sz val="14"/>
      <color indexed="10"/>
      <name val="Helv"/>
      <charset val="204"/>
    </font>
    <font>
      <sz val="8"/>
      <color indexed="8"/>
      <name val="Arial Cyr"/>
      <charset val="204"/>
    </font>
    <font>
      <b/>
      <u/>
      <sz val="10"/>
      <color indexed="10"/>
      <name val="Arial Cyr"/>
      <charset val="204"/>
    </font>
    <font>
      <b/>
      <sz val="10"/>
      <color indexed="8"/>
      <name val="Arial Cyr"/>
      <charset val="204"/>
    </font>
    <font>
      <sz val="10"/>
      <color indexed="14"/>
      <name val="Arial Cyr"/>
      <charset val="204"/>
    </font>
    <font>
      <sz val="9"/>
      <color indexed="8"/>
      <name val="Arial Cyr"/>
      <charset val="204"/>
    </font>
    <font>
      <b/>
      <sz val="12"/>
      <color indexed="12"/>
      <name val="Arial Cyr"/>
      <charset val="204"/>
    </font>
    <font>
      <sz val="8"/>
      <color indexed="8"/>
      <name val="Arial"/>
      <family val="2"/>
      <charset val="204"/>
    </font>
    <font>
      <sz val="10"/>
      <color indexed="30"/>
      <name val="Arial Cyr"/>
      <charset val="204"/>
    </font>
    <font>
      <sz val="10"/>
      <color indexed="32"/>
      <name val="Arial Cyr"/>
      <charset val="204"/>
    </font>
    <font>
      <b/>
      <sz val="9"/>
      <color indexed="30"/>
      <name val="Arial Cyr"/>
      <charset val="204"/>
    </font>
    <font>
      <sz val="10"/>
      <color indexed="17"/>
      <name val="Arial Cyr"/>
      <charset val="204"/>
    </font>
    <font>
      <sz val="10"/>
      <name val="Arial"/>
      <family val="2"/>
      <charset val="204"/>
    </font>
    <font>
      <b/>
      <sz val="10"/>
      <color indexed="19"/>
      <name val="Arial Cyr"/>
      <charset val="204"/>
    </font>
    <font>
      <sz val="9"/>
      <color indexed="8"/>
      <name val="Arial"/>
      <family val="2"/>
      <charset val="204"/>
    </font>
    <font>
      <b/>
      <sz val="10"/>
      <color indexed="30"/>
      <name val="Arial Cyr"/>
      <charset val="204"/>
    </font>
    <font>
      <b/>
      <sz val="7"/>
      <name val="Arial Cyr"/>
      <charset val="204"/>
    </font>
    <font>
      <sz val="7"/>
      <color indexed="10"/>
      <name val="Arial Cyr"/>
      <charset val="204"/>
    </font>
    <font>
      <b/>
      <u/>
      <sz val="14"/>
      <name val="Arial Cyr"/>
      <charset val="204"/>
    </font>
    <font>
      <sz val="9"/>
      <color indexed="12"/>
      <name val="Arial Cyr"/>
      <charset val="204"/>
    </font>
    <font>
      <b/>
      <u/>
      <sz val="10"/>
      <color indexed="12"/>
      <name val="Arial Cyr"/>
      <charset val="204"/>
    </font>
    <font>
      <sz val="10"/>
      <color indexed="60"/>
      <name val="Arial Cyr"/>
      <charset val="204"/>
    </font>
    <font>
      <sz val="10"/>
      <color indexed="56"/>
      <name val="Arial Cyr"/>
      <charset val="204"/>
    </font>
    <font>
      <sz val="10"/>
      <color indexed="53"/>
      <name val="Arial Cyr"/>
      <charset val="204"/>
    </font>
    <font>
      <sz val="10"/>
      <color indexed="36"/>
      <name val="Arial Cyr"/>
      <charset val="204"/>
    </font>
    <font>
      <sz val="10"/>
      <color indexed="40"/>
      <name val="Arial Cyr"/>
      <charset val="204"/>
    </font>
    <font>
      <b/>
      <sz val="11"/>
      <color indexed="10"/>
      <name val="Arial Cyr"/>
      <charset val="204"/>
    </font>
    <font>
      <b/>
      <sz val="10"/>
      <color rgb="FFFF0000"/>
      <name val="Arial Cyr"/>
      <charset val="204"/>
    </font>
    <font>
      <sz val="8"/>
      <color rgb="FFFF0000"/>
      <name val="Arial Cyr"/>
      <charset val="204"/>
    </font>
    <font>
      <sz val="10"/>
      <color rgb="FFFF0000"/>
      <name val="Arial Cyr"/>
      <charset val="204"/>
    </font>
    <font>
      <sz val="10"/>
      <color rgb="FF002060"/>
      <name val="Arial Cyr"/>
      <charset val="204"/>
    </font>
    <font>
      <sz val="10"/>
      <color theme="5" tint="-0.249977111117893"/>
      <name val="Arial Cyr"/>
      <charset val="204"/>
    </font>
    <font>
      <b/>
      <sz val="8"/>
      <color rgb="FF00B050"/>
      <name val="Arial Cyr"/>
      <charset val="204"/>
    </font>
    <font>
      <sz val="10"/>
      <color theme="1"/>
      <name val="Arial Cyr"/>
      <charset val="204"/>
    </font>
    <font>
      <sz val="10"/>
      <color rgb="FF0070C0"/>
      <name val="Arial Cyr"/>
      <charset val="204"/>
    </font>
    <font>
      <b/>
      <sz val="16"/>
      <color rgb="FF0070C0"/>
      <name val="Arial Cyr"/>
      <charset val="204"/>
    </font>
    <font>
      <b/>
      <u/>
      <sz val="10"/>
      <color rgb="FFFF0000"/>
      <name val="Arial Cyr"/>
      <charset val="204"/>
    </font>
    <font>
      <b/>
      <sz val="9"/>
      <color rgb="FFFF0000"/>
      <name val="Arial Cyr"/>
      <charset val="204"/>
    </font>
    <font>
      <b/>
      <sz val="8"/>
      <color rgb="FFFF0000"/>
      <name val="Arial Cyr"/>
      <charset val="204"/>
    </font>
    <font>
      <sz val="10"/>
      <color theme="9" tint="-0.499984740745262"/>
      <name val="Arial Cyr"/>
      <charset val="204"/>
    </font>
    <font>
      <sz val="10"/>
      <color rgb="FF7030A0"/>
      <name val="Arial Cyr"/>
      <charset val="204"/>
    </font>
    <font>
      <sz val="10"/>
      <color theme="9" tint="-0.249977111117893"/>
      <name val="Arial Cyr"/>
      <charset val="204"/>
    </font>
    <font>
      <sz val="10"/>
      <color rgb="FF00B050"/>
      <name val="Arial Cyr"/>
      <charset val="204"/>
    </font>
    <font>
      <b/>
      <sz val="10"/>
      <color rgb="FF7030A0"/>
      <name val="Arial Cyr"/>
      <charset val="204"/>
    </font>
    <font>
      <sz val="10"/>
      <color rgb="FF00B0F0"/>
      <name val="Arial Cyr"/>
      <charset val="204"/>
    </font>
    <font>
      <sz val="10"/>
      <color rgb="FFAC0468"/>
      <name val="Arial Cyr"/>
      <charset val="204"/>
    </font>
    <font>
      <b/>
      <sz val="10"/>
      <color rgb="FF00B050"/>
      <name val="Arial Cyr"/>
      <charset val="204"/>
    </font>
    <font>
      <sz val="8"/>
      <color rgb="FF00B050"/>
      <name val="Arial Cyr"/>
      <charset val="204"/>
    </font>
    <font>
      <sz val="9"/>
      <color rgb="FF00B050"/>
      <name val="Arial Cyr"/>
      <charset val="204"/>
    </font>
    <font>
      <sz val="9"/>
      <color rgb="FFFF0000"/>
      <name val="Arial Cyr"/>
      <charset val="204"/>
    </font>
    <font>
      <sz val="10"/>
      <color rgb="FFFF3399"/>
      <name val="Arial Cyr"/>
      <charset val="204"/>
    </font>
    <font>
      <b/>
      <sz val="8"/>
      <color indexed="8"/>
      <name val="Arial Cyr"/>
      <charset val="204"/>
    </font>
    <font>
      <b/>
      <sz val="10"/>
      <color rgb="FF0070C0"/>
      <name val="Arial Cyr"/>
      <charset val="204"/>
    </font>
    <font>
      <b/>
      <sz val="16"/>
      <name val="Arial Cyr"/>
      <charset val="204"/>
    </font>
    <font>
      <b/>
      <sz val="16"/>
      <color rgb="FF7030A0"/>
      <name val="Arial Cyr"/>
      <charset val="204"/>
    </font>
    <font>
      <b/>
      <u/>
      <sz val="12"/>
      <color indexed="12"/>
      <name val="Arial Cyr"/>
      <charset val="204"/>
    </font>
    <font>
      <sz val="10"/>
      <color rgb="FFFFC000"/>
      <name val="Arial Cyr"/>
      <charset val="204"/>
    </font>
    <font>
      <sz val="10"/>
      <color rgb="FFC00000"/>
      <name val="Arial Cyr"/>
      <charset val="204"/>
    </font>
    <font>
      <b/>
      <i/>
      <sz val="10"/>
      <name val="Arial Cyr"/>
      <charset val="204"/>
    </font>
    <font>
      <b/>
      <sz val="9"/>
      <color rgb="FFFF0000"/>
      <name val="Arial"/>
      <family val="2"/>
      <charset val="204"/>
    </font>
    <font>
      <b/>
      <sz val="10"/>
      <color rgb="FFFFC000"/>
      <name val="Arial Cyr"/>
      <charset val="204"/>
    </font>
    <font>
      <b/>
      <sz val="11"/>
      <color rgb="FF0070C0"/>
      <name val="Arial Cyr"/>
      <charset val="204"/>
    </font>
    <font>
      <b/>
      <sz val="16"/>
      <color rgb="FF00B050"/>
      <name val="Arial Cyr"/>
      <charset val="204"/>
    </font>
    <font>
      <b/>
      <sz val="10"/>
      <color rgb="FFFF0000"/>
      <name val="Arial"/>
      <family val="2"/>
      <charset val="204"/>
    </font>
  </fonts>
  <fills count="13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FF99"/>
        <bgColor indexed="64"/>
      </patternFill>
    </fill>
  </fills>
  <borders count="40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 style="medium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</borders>
  <cellStyleXfs count="5">
    <xf numFmtId="0" fontId="0" fillId="0" borderId="0"/>
    <xf numFmtId="0" fontId="2" fillId="0" borderId="0" applyNumberFormat="0" applyFill="0" applyBorder="0" applyAlignment="0" applyProtection="0">
      <alignment vertical="top"/>
      <protection locked="0"/>
    </xf>
    <xf numFmtId="0" fontId="11" fillId="0" borderId="0"/>
    <xf numFmtId="9" fontId="1" fillId="0" borderId="0" applyFont="0" applyFill="0" applyBorder="0" applyAlignment="0" applyProtection="0"/>
    <xf numFmtId="0" fontId="2" fillId="0" borderId="0" applyNumberFormat="0" applyFill="0" applyBorder="0" applyAlignment="0" applyProtection="0">
      <alignment vertical="top"/>
      <protection locked="0"/>
    </xf>
  </cellStyleXfs>
  <cellXfs count="939">
    <xf numFmtId="0" fontId="0" fillId="0" borderId="0" xfId="0"/>
    <xf numFmtId="0" fontId="3" fillId="0" borderId="0" xfId="0" applyFont="1"/>
    <xf numFmtId="0" fontId="1" fillId="0" borderId="3" xfId="0" applyFont="1" applyBorder="1" applyAlignment="1">
      <alignment horizontal="center" vertical="center"/>
    </xf>
    <xf numFmtId="0" fontId="5" fillId="0" borderId="8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1" fillId="0" borderId="0" xfId="0" applyFont="1"/>
    <xf numFmtId="0" fontId="1" fillId="0" borderId="0" xfId="0" applyFont="1" applyAlignment="1">
      <alignment horizont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vertical="center" wrapText="1"/>
    </xf>
    <xf numFmtId="0" fontId="7" fillId="0" borderId="0" xfId="0" applyFont="1"/>
    <xf numFmtId="0" fontId="14" fillId="0" borderId="0" xfId="0" applyFont="1"/>
    <xf numFmtId="0" fontId="1" fillId="4" borderId="3" xfId="0" applyFont="1" applyFill="1" applyBorder="1" applyAlignment="1">
      <alignment horizontal="center"/>
    </xf>
    <xf numFmtId="0" fontId="2" fillId="0" borderId="5" xfId="1" applyBorder="1" applyAlignment="1" applyProtection="1">
      <alignment horizontal="center" vertical="center"/>
    </xf>
    <xf numFmtId="0" fontId="2" fillId="0" borderId="3" xfId="1" applyBorder="1" applyAlignment="1" applyProtection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4" borderId="6" xfId="0" applyFont="1" applyFill="1" applyBorder="1" applyAlignment="1">
      <alignment horizontal="center" vertical="center"/>
    </xf>
    <xf numFmtId="0" fontId="1" fillId="4" borderId="10" xfId="0" applyFont="1" applyFill="1" applyBorder="1" applyAlignment="1">
      <alignment horizontal="center" vertical="center"/>
    </xf>
    <xf numFmtId="0" fontId="0" fillId="4" borderId="3" xfId="0" applyFill="1" applyBorder="1" applyAlignment="1">
      <alignment horizontal="center" vertical="center"/>
    </xf>
    <xf numFmtId="0" fontId="2" fillId="0" borderId="6" xfId="1" applyBorder="1" applyAlignment="1" applyProtection="1">
      <alignment horizontal="center" vertical="center"/>
    </xf>
    <xf numFmtId="0" fontId="2" fillId="0" borderId="18" xfId="1" applyBorder="1" applyAlignment="1" applyProtection="1">
      <alignment horizontal="center" vertical="center"/>
    </xf>
    <xf numFmtId="0" fontId="20" fillId="0" borderId="0" xfId="0" applyFont="1"/>
    <xf numFmtId="0" fontId="10" fillId="0" borderId="0" xfId="0" applyFont="1"/>
    <xf numFmtId="0" fontId="23" fillId="0" borderId="0" xfId="1" applyFont="1" applyBorder="1" applyAlignment="1" applyProtection="1">
      <alignment horizontal="center" vertical="center"/>
    </xf>
    <xf numFmtId="0" fontId="18" fillId="0" borderId="0" xfId="0" applyFont="1"/>
    <xf numFmtId="0" fontId="6" fillId="4" borderId="10" xfId="0" applyFont="1" applyFill="1" applyBorder="1" applyAlignment="1">
      <alignment horizontal="center" vertical="center"/>
    </xf>
    <xf numFmtId="0" fontId="0" fillId="0" borderId="3" xfId="0" applyBorder="1" applyAlignment="1">
      <alignment vertical="center"/>
    </xf>
    <xf numFmtId="0" fontId="0" fillId="0" borderId="25" xfId="0" applyBorder="1"/>
    <xf numFmtId="0" fontId="6" fillId="4" borderId="3" xfId="0" applyFont="1" applyFill="1" applyBorder="1" applyAlignment="1">
      <alignment horizontal="center" vertical="center"/>
    </xf>
    <xf numFmtId="0" fontId="2" fillId="6" borderId="5" xfId="1" applyFill="1" applyBorder="1" applyAlignment="1" applyProtection="1">
      <alignment horizontal="center" vertical="center"/>
    </xf>
    <xf numFmtId="0" fontId="37" fillId="0" borderId="1" xfId="0" applyFont="1" applyBorder="1" applyAlignment="1">
      <alignment horizontal="center" vertical="center"/>
    </xf>
    <xf numFmtId="0" fontId="2" fillId="6" borderId="3" xfId="1" applyFill="1" applyBorder="1" applyAlignment="1" applyProtection="1">
      <alignment horizontal="center" vertical="center"/>
    </xf>
    <xf numFmtId="0" fontId="0" fillId="0" borderId="6" xfId="0" applyBorder="1" applyAlignment="1">
      <alignment vertical="center"/>
    </xf>
    <xf numFmtId="0" fontId="3" fillId="8" borderId="0" xfId="0" applyFont="1" applyFill="1"/>
    <xf numFmtId="0" fontId="0" fillId="8" borderId="0" xfId="0" applyFill="1"/>
    <xf numFmtId="0" fontId="14" fillId="8" borderId="0" xfId="0" applyFont="1" applyFill="1"/>
    <xf numFmtId="0" fontId="3" fillId="0" borderId="1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2" fillId="0" borderId="0" xfId="1" applyAlignment="1" applyProtection="1"/>
    <xf numFmtId="0" fontId="57" fillId="0" borderId="5" xfId="1" applyFont="1" applyBorder="1" applyAlignment="1" applyProtection="1">
      <alignment horizontal="center" vertical="center"/>
    </xf>
    <xf numFmtId="0" fontId="5" fillId="3" borderId="1" xfId="0" applyFont="1" applyFill="1" applyBorder="1" applyAlignment="1">
      <alignment horizontal="center" vertical="center"/>
    </xf>
    <xf numFmtId="0" fontId="20" fillId="0" borderId="1" xfId="0" applyFont="1" applyBorder="1"/>
    <xf numFmtId="0" fontId="7" fillId="0" borderId="1" xfId="0" applyFont="1" applyBorder="1"/>
    <xf numFmtId="0" fontId="20" fillId="0" borderId="4" xfId="0" applyFont="1" applyBorder="1"/>
    <xf numFmtId="0" fontId="0" fillId="0" borderId="8" xfId="0" applyBorder="1"/>
    <xf numFmtId="0" fontId="20" fillId="0" borderId="18" xfId="0" applyFont="1" applyBorder="1"/>
    <xf numFmtId="0" fontId="7" fillId="0" borderId="8" xfId="0" applyFont="1" applyBorder="1"/>
    <xf numFmtId="0" fontId="7" fillId="0" borderId="18" xfId="0" applyFont="1" applyBorder="1"/>
    <xf numFmtId="0" fontId="7" fillId="0" borderId="9" xfId="0" applyFont="1" applyBorder="1"/>
    <xf numFmtId="0" fontId="20" fillId="0" borderId="21" xfId="0" applyFont="1" applyBorder="1"/>
    <xf numFmtId="0" fontId="20" fillId="0" borderId="19" xfId="0" applyFont="1" applyBorder="1"/>
    <xf numFmtId="0" fontId="0" fillId="0" borderId="15" xfId="0" applyBorder="1"/>
    <xf numFmtId="0" fontId="63" fillId="0" borderId="12" xfId="0" applyFont="1" applyBorder="1" applyAlignment="1">
      <alignment horizontal="center"/>
    </xf>
    <xf numFmtId="0" fontId="63" fillId="0" borderId="3" xfId="0" applyFont="1" applyBorder="1" applyAlignment="1">
      <alignment vertical="center"/>
    </xf>
    <xf numFmtId="0" fontId="0" fillId="6" borderId="3" xfId="0" applyFill="1" applyBorder="1" applyAlignment="1">
      <alignment vertical="center"/>
    </xf>
    <xf numFmtId="0" fontId="21" fillId="0" borderId="0" xfId="0" applyFont="1" applyAlignment="1">
      <alignment vertical="center"/>
    </xf>
    <xf numFmtId="0" fontId="0" fillId="3" borderId="3" xfId="0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25" xfId="0" applyBorder="1" applyAlignment="1">
      <alignment vertical="center"/>
    </xf>
    <xf numFmtId="0" fontId="0" fillId="0" borderId="5" xfId="0" applyBorder="1" applyAlignment="1">
      <alignment vertical="center"/>
    </xf>
    <xf numFmtId="0" fontId="1" fillId="0" borderId="5" xfId="0" applyFont="1" applyBorder="1" applyAlignment="1">
      <alignment horizontal="center" vertical="center"/>
    </xf>
    <xf numFmtId="0" fontId="2" fillId="0" borderId="0" xfId="1" applyAlignment="1" applyProtection="1">
      <alignment vertical="center"/>
    </xf>
    <xf numFmtId="2" fontId="1" fillId="3" borderId="5" xfId="0" applyNumberFormat="1" applyFont="1" applyFill="1" applyBorder="1" applyAlignment="1">
      <alignment horizontal="center" vertical="center"/>
    </xf>
    <xf numFmtId="2" fontId="1" fillId="0" borderId="5" xfId="0" applyNumberFormat="1" applyFont="1" applyBorder="1" applyAlignment="1">
      <alignment horizontal="center" vertical="center"/>
    </xf>
    <xf numFmtId="0" fontId="1" fillId="4" borderId="5" xfId="0" applyFont="1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/>
    </xf>
    <xf numFmtId="2" fontId="1" fillId="3" borderId="3" xfId="0" applyNumberFormat="1" applyFont="1" applyFill="1" applyBorder="1" applyAlignment="1">
      <alignment horizontal="center" vertical="center"/>
    </xf>
    <xf numFmtId="0" fontId="0" fillId="0" borderId="6" xfId="0" applyBorder="1" applyAlignment="1">
      <alignment vertical="center" wrapText="1"/>
    </xf>
    <xf numFmtId="0" fontId="0" fillId="6" borderId="11" xfId="0" applyFill="1" applyBorder="1" applyAlignment="1">
      <alignment vertical="center"/>
    </xf>
    <xf numFmtId="0" fontId="0" fillId="3" borderId="10" xfId="0" applyFill="1" applyBorder="1" applyAlignment="1">
      <alignment vertical="center"/>
    </xf>
    <xf numFmtId="0" fontId="0" fillId="6" borderId="10" xfId="0" applyFill="1" applyBorder="1" applyAlignment="1">
      <alignment vertical="center"/>
    </xf>
    <xf numFmtId="0" fontId="0" fillId="3" borderId="3" xfId="0" applyFill="1" applyBorder="1" applyAlignment="1">
      <alignment vertical="center"/>
    </xf>
    <xf numFmtId="0" fontId="0" fillId="9" borderId="2" xfId="0" applyFill="1" applyBorder="1"/>
    <xf numFmtId="0" fontId="0" fillId="9" borderId="2" xfId="0" applyFill="1" applyBorder="1" applyAlignment="1">
      <alignment horizontal="center"/>
    </xf>
    <xf numFmtId="0" fontId="1" fillId="9" borderId="2" xfId="0" applyFont="1" applyFill="1" applyBorder="1" applyAlignment="1">
      <alignment horizontal="center"/>
    </xf>
    <xf numFmtId="2" fontId="1" fillId="9" borderId="2" xfId="0" applyNumberFormat="1" applyFont="1" applyFill="1" applyBorder="1" applyAlignment="1">
      <alignment horizontal="center"/>
    </xf>
    <xf numFmtId="0" fontId="2" fillId="9" borderId="14" xfId="1" applyFill="1" applyBorder="1" applyAlignment="1" applyProtection="1">
      <alignment horizontal="center" vertical="center"/>
    </xf>
    <xf numFmtId="0" fontId="0" fillId="3" borderId="7" xfId="0" applyFill="1" applyBorder="1" applyAlignment="1">
      <alignment horizontal="center" vertical="center"/>
    </xf>
    <xf numFmtId="0" fontId="0" fillId="3" borderId="5" xfId="0" applyFill="1" applyBorder="1" applyAlignment="1">
      <alignment vertical="center"/>
    </xf>
    <xf numFmtId="0" fontId="24" fillId="6" borderId="3" xfId="0" applyFont="1" applyFill="1" applyBorder="1" applyAlignment="1">
      <alignment vertical="center"/>
    </xf>
    <xf numFmtId="0" fontId="0" fillId="9" borderId="13" xfId="0" applyFill="1" applyBorder="1" applyAlignment="1">
      <alignment horizontal="left" vertical="center"/>
    </xf>
    <xf numFmtId="0" fontId="3" fillId="6" borderId="3" xfId="0" applyFont="1" applyFill="1" applyBorder="1" applyAlignment="1">
      <alignment vertical="center"/>
    </xf>
    <xf numFmtId="0" fontId="22" fillId="6" borderId="5" xfId="0" applyFont="1" applyFill="1" applyBorder="1" applyAlignment="1">
      <alignment vertical="center"/>
    </xf>
    <xf numFmtId="0" fontId="0" fillId="6" borderId="6" xfId="0" applyFill="1" applyBorder="1" applyAlignment="1">
      <alignment horizontal="center" vertical="center"/>
    </xf>
    <xf numFmtId="0" fontId="39" fillId="8" borderId="0" xfId="0" applyFont="1" applyFill="1"/>
    <xf numFmtId="0" fontId="3" fillId="0" borderId="8" xfId="0" applyFont="1" applyBorder="1" applyAlignment="1">
      <alignment horizontal="center" vertical="center"/>
    </xf>
    <xf numFmtId="0" fontId="5" fillId="3" borderId="8" xfId="0" applyFont="1" applyFill="1" applyBorder="1" applyAlignment="1">
      <alignment horizontal="center" vertical="center"/>
    </xf>
    <xf numFmtId="0" fontId="1" fillId="6" borderId="3" xfId="0" applyFont="1" applyFill="1" applyBorder="1" applyAlignment="1">
      <alignment horizontal="center" vertical="center"/>
    </xf>
    <xf numFmtId="0" fontId="2" fillId="0" borderId="9" xfId="1" applyBorder="1" applyAlignment="1" applyProtection="1">
      <alignment horizontal="center" vertical="center"/>
    </xf>
    <xf numFmtId="0" fontId="1" fillId="4" borderId="9" xfId="0" applyFont="1" applyFill="1" applyBorder="1" applyAlignment="1">
      <alignment horizontal="center" vertical="center"/>
    </xf>
    <xf numFmtId="0" fontId="1" fillId="6" borderId="6" xfId="0" applyFont="1" applyFill="1" applyBorder="1" applyAlignment="1">
      <alignment horizontal="center" vertical="center"/>
    </xf>
    <xf numFmtId="2" fontId="1" fillId="0" borderId="6" xfId="0" applyNumberFormat="1" applyFont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6" borderId="28" xfId="0" applyFill="1" applyBorder="1" applyAlignment="1">
      <alignment vertical="center"/>
    </xf>
    <xf numFmtId="0" fontId="0" fillId="6" borderId="3" xfId="0" applyFill="1" applyBorder="1" applyAlignment="1">
      <alignment vertical="center" wrapText="1"/>
    </xf>
    <xf numFmtId="0" fontId="57" fillId="6" borderId="3" xfId="1" applyFont="1" applyFill="1" applyBorder="1" applyAlignment="1" applyProtection="1">
      <alignment horizontal="center" vertical="center"/>
    </xf>
    <xf numFmtId="0" fontId="57" fillId="6" borderId="5" xfId="1" applyFont="1" applyFill="1" applyBorder="1" applyAlignment="1" applyProtection="1">
      <alignment horizontal="center" vertical="center"/>
    </xf>
    <xf numFmtId="0" fontId="11" fillId="6" borderId="3" xfId="2" applyFill="1" applyBorder="1" applyAlignment="1">
      <alignment horizontal="left" vertical="center" wrapText="1"/>
    </xf>
    <xf numFmtId="0" fontId="0" fillId="6" borderId="11" xfId="0" applyFill="1" applyBorder="1" applyAlignment="1">
      <alignment horizontal="center" vertical="center"/>
    </xf>
    <xf numFmtId="2" fontId="1" fillId="6" borderId="3" xfId="0" applyNumberFormat="1" applyFont="1" applyFill="1" applyBorder="1" applyAlignment="1">
      <alignment horizontal="center" vertical="center"/>
    </xf>
    <xf numFmtId="2" fontId="1" fillId="6" borderId="6" xfId="0" applyNumberFormat="1" applyFont="1" applyFill="1" applyBorder="1" applyAlignment="1">
      <alignment horizontal="center" vertical="center"/>
    </xf>
    <xf numFmtId="0" fontId="67" fillId="0" borderId="0" xfId="0" applyFont="1" applyAlignment="1">
      <alignment vertical="center"/>
    </xf>
    <xf numFmtId="0" fontId="0" fillId="0" borderId="0" xfId="0" applyAlignment="1">
      <alignment horizontal="left" vertical="center" wrapText="1"/>
    </xf>
    <xf numFmtId="0" fontId="2" fillId="6" borderId="6" xfId="1" applyFill="1" applyBorder="1" applyAlignment="1" applyProtection="1">
      <alignment horizontal="center" vertical="center"/>
    </xf>
    <xf numFmtId="0" fontId="0" fillId="6" borderId="3" xfId="0" applyFill="1" applyBorder="1" applyAlignment="1">
      <alignment horizontal="center" vertical="center" wrapText="1"/>
    </xf>
    <xf numFmtId="0" fontId="0" fillId="6" borderId="5" xfId="0" applyFill="1" applyBorder="1" applyAlignment="1">
      <alignment horizontal="center" vertical="center"/>
    </xf>
    <xf numFmtId="0" fontId="1" fillId="6" borderId="12" xfId="0" applyFont="1" applyFill="1" applyBorder="1" applyAlignment="1">
      <alignment horizontal="center" vertical="center"/>
    </xf>
    <xf numFmtId="0" fontId="1" fillId="6" borderId="5" xfId="0" applyFont="1" applyFill="1" applyBorder="1" applyAlignment="1">
      <alignment horizontal="center" vertical="center"/>
    </xf>
    <xf numFmtId="2" fontId="0" fillId="6" borderId="3" xfId="0" applyNumberFormat="1" applyFill="1" applyBorder="1" applyAlignment="1">
      <alignment horizontal="center" vertical="center"/>
    </xf>
    <xf numFmtId="0" fontId="0" fillId="6" borderId="3" xfId="0" applyFill="1" applyBorder="1" applyAlignment="1">
      <alignment horizontal="left" vertical="center" wrapText="1"/>
    </xf>
    <xf numFmtId="0" fontId="0" fillId="6" borderId="10" xfId="0" applyFill="1" applyBorder="1" applyAlignment="1">
      <alignment horizontal="left" vertical="center" wrapText="1"/>
    </xf>
    <xf numFmtId="0" fontId="1" fillId="6" borderId="5" xfId="0" applyFont="1" applyFill="1" applyBorder="1" applyAlignment="1">
      <alignment horizontal="center" vertical="center" wrapText="1"/>
    </xf>
    <xf numFmtId="0" fontId="1" fillId="6" borderId="12" xfId="0" applyFont="1" applyFill="1" applyBorder="1" applyAlignment="1">
      <alignment horizontal="center" vertical="center" wrapText="1"/>
    </xf>
    <xf numFmtId="2" fontId="1" fillId="6" borderId="3" xfId="0" applyNumberFormat="1" applyFont="1" applyFill="1" applyBorder="1" applyAlignment="1">
      <alignment horizontal="center" vertical="center" wrapText="1"/>
    </xf>
    <xf numFmtId="2" fontId="0" fillId="6" borderId="3" xfId="0" applyNumberFormat="1" applyFill="1" applyBorder="1" applyAlignment="1">
      <alignment horizontal="center" vertical="center" wrapText="1"/>
    </xf>
    <xf numFmtId="0" fontId="2" fillId="6" borderId="5" xfId="1" applyFill="1" applyBorder="1" applyAlignment="1" applyProtection="1">
      <alignment horizontal="center" vertical="center" wrapText="1"/>
    </xf>
    <xf numFmtId="0" fontId="0" fillId="6" borderId="7" xfId="0" applyFill="1" applyBorder="1" applyAlignment="1">
      <alignment horizontal="center" vertical="center"/>
    </xf>
    <xf numFmtId="0" fontId="0" fillId="3" borderId="3" xfId="0" applyFill="1" applyBorder="1" applyAlignment="1">
      <alignment vertical="center" wrapText="1"/>
    </xf>
    <xf numFmtId="0" fontId="2" fillId="0" borderId="0" xfId="1" applyAlignment="1" applyProtection="1">
      <alignment horizontal="left" vertical="center"/>
    </xf>
    <xf numFmtId="0" fontId="2" fillId="6" borderId="9" xfId="1" applyFill="1" applyBorder="1" applyAlignment="1" applyProtection="1">
      <alignment horizontal="center" vertical="center"/>
    </xf>
    <xf numFmtId="0" fontId="48" fillId="0" borderId="0" xfId="0" applyFont="1" applyAlignment="1">
      <alignment vertical="center"/>
    </xf>
    <xf numFmtId="0" fontId="5" fillId="0" borderId="25" xfId="0" applyFont="1" applyBorder="1" applyAlignment="1">
      <alignment horizontal="center" vertical="center"/>
    </xf>
    <xf numFmtId="0" fontId="3" fillId="0" borderId="25" xfId="0" applyFont="1" applyBorder="1" applyAlignment="1">
      <alignment horizontal="center" vertical="center"/>
    </xf>
    <xf numFmtId="0" fontId="5" fillId="3" borderId="25" xfId="0" applyFont="1" applyFill="1" applyBorder="1" applyAlignment="1">
      <alignment horizontal="center" vertical="center"/>
    </xf>
    <xf numFmtId="9" fontId="5" fillId="0" borderId="8" xfId="0" applyNumberFormat="1" applyFont="1" applyBorder="1" applyAlignment="1">
      <alignment horizontal="center" vertical="center"/>
    </xf>
    <xf numFmtId="0" fontId="37" fillId="0" borderId="8" xfId="0" applyFont="1" applyBorder="1" applyAlignment="1">
      <alignment horizontal="center" vertical="center"/>
    </xf>
    <xf numFmtId="0" fontId="2" fillId="6" borderId="18" xfId="1" applyFill="1" applyBorder="1" applyAlignment="1" applyProtection="1">
      <alignment horizontal="center" vertical="center"/>
    </xf>
    <xf numFmtId="0" fontId="37" fillId="0" borderId="25" xfId="0" applyFont="1" applyBorder="1" applyAlignment="1">
      <alignment horizontal="center" vertical="center" wrapText="1"/>
    </xf>
    <xf numFmtId="2" fontId="0" fillId="0" borderId="3" xfId="0" applyNumberFormat="1" applyBorder="1" applyAlignment="1">
      <alignment horizontal="center" vertical="center"/>
    </xf>
    <xf numFmtId="0" fontId="0" fillId="6" borderId="10" xfId="0" applyFill="1" applyBorder="1" applyAlignment="1">
      <alignment horizontal="center" vertical="center"/>
    </xf>
    <xf numFmtId="2" fontId="6" fillId="6" borderId="5" xfId="0" applyNumberFormat="1" applyFont="1" applyFill="1" applyBorder="1" applyAlignment="1">
      <alignment horizontal="center" vertical="center"/>
    </xf>
    <xf numFmtId="2" fontId="6" fillId="6" borderId="3" xfId="0" applyNumberFormat="1" applyFont="1" applyFill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49" fontId="0" fillId="6" borderId="7" xfId="0" applyNumberFormat="1" applyFill="1" applyBorder="1" applyAlignment="1">
      <alignment horizontal="center" vertical="center"/>
    </xf>
    <xf numFmtId="0" fontId="2" fillId="6" borderId="28" xfId="1" applyFill="1" applyBorder="1" applyAlignment="1" applyProtection="1">
      <alignment horizontal="center" vertical="center"/>
    </xf>
    <xf numFmtId="0" fontId="2" fillId="0" borderId="3" xfId="1" applyFill="1" applyBorder="1" applyAlignment="1" applyProtection="1">
      <alignment horizontal="center" vertical="center"/>
    </xf>
    <xf numFmtId="9" fontId="5" fillId="0" borderId="1" xfId="0" applyNumberFormat="1" applyFont="1" applyBorder="1" applyAlignment="1">
      <alignment horizontal="center" vertical="center"/>
    </xf>
    <xf numFmtId="0" fontId="1" fillId="6" borderId="10" xfId="0" applyFont="1" applyFill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2" fontId="1" fillId="0" borderId="3" xfId="0" applyNumberFormat="1" applyFont="1" applyBorder="1" applyAlignment="1">
      <alignment horizontal="center" vertical="center"/>
    </xf>
    <xf numFmtId="0" fontId="0" fillId="10" borderId="3" xfId="0" applyFill="1" applyBorder="1" applyAlignment="1">
      <alignment horizontal="center" vertical="center"/>
    </xf>
    <xf numFmtId="0" fontId="1" fillId="10" borderId="3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63" fillId="0" borderId="5" xfId="0" applyFont="1" applyBorder="1" applyAlignment="1">
      <alignment horizontal="center" vertical="center"/>
    </xf>
    <xf numFmtId="0" fontId="4" fillId="6" borderId="3" xfId="0" applyFont="1" applyFill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2" fontId="0" fillId="0" borderId="5" xfId="0" applyNumberFormat="1" applyBorder="1" applyAlignment="1">
      <alignment horizontal="center" vertical="center"/>
    </xf>
    <xf numFmtId="0" fontId="50" fillId="0" borderId="5" xfId="0" applyFont="1" applyBorder="1" applyAlignment="1">
      <alignment horizontal="left" vertical="center" wrapText="1"/>
    </xf>
    <xf numFmtId="0" fontId="63" fillId="0" borderId="10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6" borderId="12" xfId="0" applyFill="1" applyBorder="1" applyAlignment="1">
      <alignment vertical="center"/>
    </xf>
    <xf numFmtId="0" fontId="1" fillId="10" borderId="6" xfId="0" applyFont="1" applyFill="1" applyBorder="1" applyAlignment="1">
      <alignment horizontal="center" vertical="center"/>
    </xf>
    <xf numFmtId="0" fontId="1" fillId="10" borderId="10" xfId="0" applyFont="1" applyFill="1" applyBorder="1" applyAlignment="1">
      <alignment horizontal="center" vertical="center"/>
    </xf>
    <xf numFmtId="0" fontId="1" fillId="6" borderId="23" xfId="0" applyFont="1" applyFill="1" applyBorder="1" applyAlignment="1">
      <alignment horizontal="center" vertical="center"/>
    </xf>
    <xf numFmtId="0" fontId="67" fillId="0" borderId="0" xfId="0" applyFont="1" applyAlignment="1">
      <alignment horizontal="left" vertical="center"/>
    </xf>
    <xf numFmtId="0" fontId="1" fillId="0" borderId="23" xfId="0" applyFont="1" applyBorder="1" applyAlignment="1">
      <alignment horizontal="center" vertical="center"/>
    </xf>
    <xf numFmtId="0" fontId="0" fillId="3" borderId="6" xfId="0" applyFill="1" applyBorder="1" applyAlignment="1">
      <alignment vertical="center"/>
    </xf>
    <xf numFmtId="0" fontId="1" fillId="6" borderId="18" xfId="0" applyFont="1" applyFill="1" applyBorder="1" applyAlignment="1">
      <alignment horizontal="center" vertical="center"/>
    </xf>
    <xf numFmtId="0" fontId="0" fillId="3" borderId="6" xfId="0" applyFill="1" applyBorder="1" applyAlignment="1">
      <alignment horizontal="center" vertical="center"/>
    </xf>
    <xf numFmtId="164" fontId="5" fillId="0" borderId="8" xfId="0" applyNumberFormat="1" applyFont="1" applyBorder="1" applyAlignment="1">
      <alignment horizontal="center" vertical="center"/>
    </xf>
    <xf numFmtId="164" fontId="0" fillId="0" borderId="3" xfId="0" applyNumberFormat="1" applyBorder="1" applyAlignment="1">
      <alignment horizontal="center" vertical="center"/>
    </xf>
    <xf numFmtId="164" fontId="0" fillId="6" borderId="3" xfId="0" applyNumberFormat="1" applyFill="1" applyBorder="1" applyAlignment="1">
      <alignment horizontal="center" vertical="center"/>
    </xf>
    <xf numFmtId="164" fontId="1" fillId="9" borderId="2" xfId="0" applyNumberFormat="1" applyFont="1" applyFill="1" applyBorder="1" applyAlignment="1">
      <alignment horizontal="center"/>
    </xf>
    <xf numFmtId="0" fontId="0" fillId="0" borderId="10" xfId="0" applyBorder="1" applyAlignment="1">
      <alignment horizontal="center" vertical="center"/>
    </xf>
    <xf numFmtId="0" fontId="1" fillId="6" borderId="9" xfId="0" applyFont="1" applyFill="1" applyBorder="1" applyAlignment="1">
      <alignment horizontal="center" vertical="center"/>
    </xf>
    <xf numFmtId="0" fontId="0" fillId="6" borderId="9" xfId="0" applyFill="1" applyBorder="1" applyAlignment="1">
      <alignment horizontal="center" vertical="center"/>
    </xf>
    <xf numFmtId="2" fontId="1" fillId="6" borderId="9" xfId="0" applyNumberFormat="1" applyFont="1" applyFill="1" applyBorder="1" applyAlignment="1">
      <alignment horizontal="center" vertical="center"/>
    </xf>
    <xf numFmtId="164" fontId="0" fillId="6" borderId="9" xfId="0" applyNumberFormat="1" applyFill="1" applyBorder="1" applyAlignment="1">
      <alignment horizontal="center" vertical="center"/>
    </xf>
    <xf numFmtId="0" fontId="1" fillId="10" borderId="9" xfId="0" applyFont="1" applyFill="1" applyBorder="1" applyAlignment="1">
      <alignment horizontal="center" vertical="center"/>
    </xf>
    <xf numFmtId="0" fontId="48" fillId="6" borderId="0" xfId="0" applyFont="1" applyFill="1" applyAlignment="1">
      <alignment vertical="center"/>
    </xf>
    <xf numFmtId="0" fontId="0" fillId="6" borderId="6" xfId="0" applyFill="1" applyBorder="1" applyAlignment="1">
      <alignment vertical="center"/>
    </xf>
    <xf numFmtId="0" fontId="0" fillId="6" borderId="18" xfId="0" applyFill="1" applyBorder="1" applyAlignment="1">
      <alignment vertical="center"/>
    </xf>
    <xf numFmtId="2" fontId="1" fillId="6" borderId="11" xfId="0" applyNumberFormat="1" applyFont="1" applyFill="1" applyBorder="1" applyAlignment="1">
      <alignment horizontal="center" vertical="center"/>
    </xf>
    <xf numFmtId="164" fontId="0" fillId="6" borderId="6" xfId="0" applyNumberFormat="1" applyFill="1" applyBorder="1" applyAlignment="1">
      <alignment horizontal="center" vertical="center"/>
    </xf>
    <xf numFmtId="2" fontId="1" fillId="3" borderId="6" xfId="0" applyNumberFormat="1" applyFont="1" applyFill="1" applyBorder="1" applyAlignment="1">
      <alignment horizontal="center" vertical="center"/>
    </xf>
    <xf numFmtId="2" fontId="0" fillId="0" borderId="10" xfId="0" applyNumberFormat="1" applyBorder="1" applyAlignment="1">
      <alignment horizontal="center" vertical="center"/>
    </xf>
    <xf numFmtId="2" fontId="0" fillId="3" borderId="3" xfId="0" applyNumberFormat="1" applyFill="1" applyBorder="1" applyAlignment="1">
      <alignment horizontal="center" vertical="center"/>
    </xf>
    <xf numFmtId="0" fontId="4" fillId="6" borderId="7" xfId="0" applyFont="1" applyFill="1" applyBorder="1" applyAlignment="1">
      <alignment horizontal="center" vertical="center"/>
    </xf>
    <xf numFmtId="2" fontId="0" fillId="3" borderId="11" xfId="0" applyNumberFormat="1" applyFill="1" applyBorder="1" applyAlignment="1">
      <alignment horizontal="center" vertical="center"/>
    </xf>
    <xf numFmtId="2" fontId="0" fillId="6" borderId="6" xfId="0" applyNumberFormat="1" applyFill="1" applyBorder="1" applyAlignment="1">
      <alignment horizontal="center" vertical="center"/>
    </xf>
    <xf numFmtId="0" fontId="0" fillId="6" borderId="6" xfId="0" applyFill="1" applyBorder="1" applyAlignment="1">
      <alignment horizontal="center" vertical="center" wrapText="1"/>
    </xf>
    <xf numFmtId="0" fontId="2" fillId="6" borderId="6" xfId="1" applyFill="1" applyBorder="1" applyAlignment="1" applyProtection="1">
      <alignment vertical="center"/>
    </xf>
    <xf numFmtId="2" fontId="1" fillId="6" borderId="10" xfId="0" applyNumberFormat="1" applyFont="1" applyFill="1" applyBorder="1" applyAlignment="1">
      <alignment horizontal="center" vertical="center"/>
    </xf>
    <xf numFmtId="2" fontId="0" fillId="0" borderId="6" xfId="0" applyNumberFormat="1" applyBorder="1" applyAlignment="1">
      <alignment horizontal="center" vertical="center"/>
    </xf>
    <xf numFmtId="164" fontId="0" fillId="0" borderId="6" xfId="0" applyNumberFormat="1" applyBorder="1" applyAlignment="1">
      <alignment horizontal="center" vertical="center"/>
    </xf>
    <xf numFmtId="0" fontId="0" fillId="0" borderId="10" xfId="0" applyBorder="1" applyAlignment="1">
      <alignment vertical="center"/>
    </xf>
    <xf numFmtId="0" fontId="0" fillId="6" borderId="22" xfId="0" applyFill="1" applyBorder="1" applyAlignment="1">
      <alignment vertical="center"/>
    </xf>
    <xf numFmtId="0" fontId="15" fillId="0" borderId="5" xfId="0" applyFont="1" applyBorder="1" applyAlignment="1">
      <alignment horizontal="center" vertical="center"/>
    </xf>
    <xf numFmtId="0" fontId="0" fillId="0" borderId="12" xfId="0" applyBorder="1" applyAlignment="1">
      <alignment vertical="center"/>
    </xf>
    <xf numFmtId="0" fontId="15" fillId="0" borderId="3" xfId="0" applyFont="1" applyBorder="1" applyAlignment="1">
      <alignment horizontal="center" vertical="center"/>
    </xf>
    <xf numFmtId="0" fontId="0" fillId="6" borderId="0" xfId="0" applyFill="1" applyAlignment="1">
      <alignment vertical="center"/>
    </xf>
    <xf numFmtId="0" fontId="0" fillId="6" borderId="24" xfId="0" applyFill="1" applyBorder="1" applyAlignment="1">
      <alignment horizontal="center" vertical="center"/>
    </xf>
    <xf numFmtId="0" fontId="0" fillId="6" borderId="23" xfId="0" applyFill="1" applyBorder="1" applyAlignment="1">
      <alignment horizontal="center" vertical="center"/>
    </xf>
    <xf numFmtId="0" fontId="0" fillId="0" borderId="22" xfId="0" applyBorder="1" applyAlignment="1">
      <alignment vertical="center"/>
    </xf>
    <xf numFmtId="0" fontId="0" fillId="6" borderId="5" xfId="0" applyFill="1" applyBorder="1" applyAlignment="1">
      <alignment vertical="center"/>
    </xf>
    <xf numFmtId="0" fontId="0" fillId="6" borderId="22" xfId="0" applyFill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0" fillId="0" borderId="11" xfId="0" applyBorder="1" applyAlignment="1">
      <alignment vertical="center"/>
    </xf>
    <xf numFmtId="0" fontId="6" fillId="6" borderId="3" xfId="0" applyFont="1" applyFill="1" applyBorder="1" applyAlignment="1">
      <alignment horizontal="center" vertical="center"/>
    </xf>
    <xf numFmtId="0" fontId="6" fillId="6" borderId="10" xfId="0" applyFont="1" applyFill="1" applyBorder="1" applyAlignment="1">
      <alignment horizontal="center" vertical="center"/>
    </xf>
    <xf numFmtId="0" fontId="0" fillId="6" borderId="12" xfId="0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30" xfId="0" applyBorder="1" applyAlignment="1">
      <alignment horizontal="center" vertical="center"/>
    </xf>
    <xf numFmtId="2" fontId="48" fillId="0" borderId="3" xfId="0" applyNumberFormat="1" applyFont="1" applyBorder="1" applyAlignment="1">
      <alignment horizontal="center" vertical="center"/>
    </xf>
    <xf numFmtId="2" fontId="48" fillId="6" borderId="3" xfId="0" applyNumberFormat="1" applyFont="1" applyFill="1" applyBorder="1" applyAlignment="1">
      <alignment horizontal="center" vertical="center"/>
    </xf>
    <xf numFmtId="2" fontId="1" fillId="0" borderId="10" xfId="0" applyNumberFormat="1" applyFont="1" applyBorder="1" applyAlignment="1">
      <alignment horizontal="center" vertical="center"/>
    </xf>
    <xf numFmtId="2" fontId="1" fillId="6" borderId="24" xfId="0" applyNumberFormat="1" applyFont="1" applyFill="1" applyBorder="1" applyAlignment="1">
      <alignment horizontal="center" vertical="center"/>
    </xf>
    <xf numFmtId="2" fontId="1" fillId="3" borderId="22" xfId="0" applyNumberFormat="1" applyFont="1" applyFill="1" applyBorder="1" applyAlignment="1">
      <alignment horizontal="center" vertical="center"/>
    </xf>
    <xf numFmtId="2" fontId="1" fillId="6" borderId="22" xfId="0" applyNumberFormat="1" applyFont="1" applyFill="1" applyBorder="1" applyAlignment="1">
      <alignment horizontal="center" vertical="center"/>
    </xf>
    <xf numFmtId="2" fontId="6" fillId="6" borderId="22" xfId="0" applyNumberFormat="1" applyFont="1" applyFill="1" applyBorder="1" applyAlignment="1">
      <alignment horizontal="center" vertical="center"/>
    </xf>
    <xf numFmtId="2" fontId="1" fillId="0" borderId="22" xfId="0" applyNumberFormat="1" applyFont="1" applyBorder="1" applyAlignment="1">
      <alignment horizontal="center" vertical="center"/>
    </xf>
    <xf numFmtId="2" fontId="0" fillId="0" borderId="22" xfId="0" applyNumberFormat="1" applyBorder="1" applyAlignment="1">
      <alignment horizontal="center" vertical="center"/>
    </xf>
    <xf numFmtId="49" fontId="0" fillId="6" borderId="6" xfId="0" applyNumberFormat="1" applyFill="1" applyBorder="1" applyAlignment="1">
      <alignment horizontal="center" vertical="center"/>
    </xf>
    <xf numFmtId="0" fontId="2" fillId="0" borderId="18" xfId="1" applyBorder="1" applyAlignment="1" applyProtection="1">
      <alignment vertical="center"/>
    </xf>
    <xf numFmtId="0" fontId="0" fillId="0" borderId="28" xfId="0" applyBorder="1" applyAlignment="1">
      <alignment horizontal="center" vertical="center"/>
    </xf>
    <xf numFmtId="2" fontId="1" fillId="6" borderId="23" xfId="0" applyNumberFormat="1" applyFont="1" applyFill="1" applyBorder="1" applyAlignment="1">
      <alignment horizontal="center" vertical="center"/>
    </xf>
    <xf numFmtId="2" fontId="1" fillId="6" borderId="7" xfId="0" applyNumberFormat="1" applyFont="1" applyFill="1" applyBorder="1" applyAlignment="1">
      <alignment horizontal="center" vertical="center"/>
    </xf>
    <xf numFmtId="2" fontId="1" fillId="3" borderId="10" xfId="0" applyNumberFormat="1" applyFont="1" applyFill="1" applyBorder="1" applyAlignment="1">
      <alignment horizontal="center" vertical="center"/>
    </xf>
    <xf numFmtId="2" fontId="6" fillId="6" borderId="6" xfId="0" applyNumberFormat="1" applyFont="1" applyFill="1" applyBorder="1" applyAlignment="1">
      <alignment horizontal="center" vertical="center"/>
    </xf>
    <xf numFmtId="2" fontId="1" fillId="3" borderId="24" xfId="0" applyNumberFormat="1" applyFont="1" applyFill="1" applyBorder="1" applyAlignment="1">
      <alignment horizontal="center" vertical="center"/>
    </xf>
    <xf numFmtId="2" fontId="1" fillId="0" borderId="7" xfId="0" applyNumberFormat="1" applyFont="1" applyBorder="1" applyAlignment="1">
      <alignment horizontal="center" vertical="center"/>
    </xf>
    <xf numFmtId="0" fontId="1" fillId="6" borderId="7" xfId="0" applyFont="1" applyFill="1" applyBorder="1" applyAlignment="1">
      <alignment horizontal="center" vertical="center"/>
    </xf>
    <xf numFmtId="2" fontId="0" fillId="6" borderId="10" xfId="0" applyNumberForma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0" fillId="5" borderId="3" xfId="0" applyFill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54" fillId="6" borderId="6" xfId="0" applyFont="1" applyFill="1" applyBorder="1" applyAlignment="1">
      <alignment vertical="center"/>
    </xf>
    <xf numFmtId="0" fontId="0" fillId="6" borderId="3" xfId="0" applyFill="1" applyBorder="1" applyAlignment="1">
      <alignment horizontal="left" vertical="center"/>
    </xf>
    <xf numFmtId="0" fontId="1" fillId="3" borderId="23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0" fillId="3" borderId="11" xfId="0" applyFill="1" applyBorder="1" applyAlignment="1">
      <alignment horizontal="center" vertical="center"/>
    </xf>
    <xf numFmtId="0" fontId="2" fillId="6" borderId="3" xfId="1" applyFill="1" applyBorder="1" applyAlignment="1" applyProtection="1">
      <alignment vertical="center"/>
    </xf>
    <xf numFmtId="2" fontId="0" fillId="6" borderId="11" xfId="0" applyNumberFormat="1" applyFill="1" applyBorder="1" applyAlignment="1">
      <alignment horizontal="center" vertical="center"/>
    </xf>
    <xf numFmtId="0" fontId="2" fillId="6" borderId="0" xfId="1" applyFill="1" applyAlignment="1" applyProtection="1">
      <alignment vertical="center"/>
    </xf>
    <xf numFmtId="2" fontId="48" fillId="6" borderId="6" xfId="0" applyNumberFormat="1" applyFont="1" applyFill="1" applyBorder="1" applyAlignment="1">
      <alignment horizontal="center" vertical="center"/>
    </xf>
    <xf numFmtId="0" fontId="41" fillId="6" borderId="3" xfId="1" applyFont="1" applyFill="1" applyBorder="1" applyAlignment="1" applyProtection="1">
      <alignment vertical="center"/>
    </xf>
    <xf numFmtId="0" fontId="48" fillId="6" borderId="3" xfId="0" applyFont="1" applyFill="1" applyBorder="1" applyAlignment="1">
      <alignment vertical="center"/>
    </xf>
    <xf numFmtId="2" fontId="0" fillId="0" borderId="11" xfId="0" applyNumberFormat="1" applyBorder="1" applyAlignment="1">
      <alignment horizontal="center" vertical="center"/>
    </xf>
    <xf numFmtId="0" fontId="48" fillId="0" borderId="3" xfId="0" applyFont="1" applyBorder="1" applyAlignment="1">
      <alignment horizontal="center" vertical="center"/>
    </xf>
    <xf numFmtId="0" fontId="48" fillId="0" borderId="10" xfId="0" applyFont="1" applyBorder="1" applyAlignment="1">
      <alignment horizontal="center" vertical="center"/>
    </xf>
    <xf numFmtId="0" fontId="48" fillId="3" borderId="3" xfId="0" applyFont="1" applyFill="1" applyBorder="1" applyAlignment="1">
      <alignment vertical="center"/>
    </xf>
    <xf numFmtId="49" fontId="0" fillId="6" borderId="3" xfId="0" applyNumberFormat="1" applyFill="1" applyBorder="1" applyAlignment="1">
      <alignment horizontal="center" vertical="center"/>
    </xf>
    <xf numFmtId="0" fontId="2" fillId="0" borderId="3" xfId="1" applyBorder="1" applyAlignment="1" applyProtection="1">
      <alignment vertical="center"/>
    </xf>
    <xf numFmtId="2" fontId="6" fillId="3" borderId="11" xfId="0" applyNumberFormat="1" applyFont="1" applyFill="1" applyBorder="1" applyAlignment="1">
      <alignment horizontal="center" vertical="center"/>
    </xf>
    <xf numFmtId="0" fontId="0" fillId="3" borderId="28" xfId="0" applyFill="1" applyBorder="1" applyAlignment="1">
      <alignment horizontal="center" vertical="center"/>
    </xf>
    <xf numFmtId="2" fontId="1" fillId="6" borderId="27" xfId="0" applyNumberFormat="1" applyFont="1" applyFill="1" applyBorder="1" applyAlignment="1">
      <alignment horizontal="center" vertical="center"/>
    </xf>
    <xf numFmtId="2" fontId="1" fillId="3" borderId="7" xfId="0" applyNumberFormat="1" applyFont="1" applyFill="1" applyBorder="1" applyAlignment="1">
      <alignment horizontal="center" vertical="center"/>
    </xf>
    <xf numFmtId="2" fontId="1" fillId="0" borderId="27" xfId="0" applyNumberFormat="1" applyFont="1" applyBorder="1" applyAlignment="1">
      <alignment horizontal="center" vertical="center"/>
    </xf>
    <xf numFmtId="2" fontId="1" fillId="6" borderId="21" xfId="0" applyNumberFormat="1" applyFont="1" applyFill="1" applyBorder="1" applyAlignment="1">
      <alignment horizontal="center" vertical="center"/>
    </xf>
    <xf numFmtId="0" fontId="0" fillId="3" borderId="10" xfId="0" applyFill="1" applyBorder="1" applyAlignment="1">
      <alignment horizontal="center" vertical="center"/>
    </xf>
    <xf numFmtId="0" fontId="2" fillId="6" borderId="18" xfId="1" applyFill="1" applyBorder="1" applyAlignment="1" applyProtection="1">
      <alignment vertical="center"/>
    </xf>
    <xf numFmtId="0" fontId="0" fillId="0" borderId="18" xfId="0" applyBorder="1" applyAlignment="1">
      <alignment vertical="center"/>
    </xf>
    <xf numFmtId="0" fontId="11" fillId="0" borderId="3" xfId="2" applyBorder="1" applyAlignment="1">
      <alignment horizontal="left" vertical="center" wrapText="1"/>
    </xf>
    <xf numFmtId="2" fontId="6" fillId="3" borderId="3" xfId="0" applyNumberFormat="1" applyFont="1" applyFill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2" fontId="6" fillId="0" borderId="6" xfId="0" applyNumberFormat="1" applyFont="1" applyBorder="1" applyAlignment="1">
      <alignment horizontal="center" vertical="center"/>
    </xf>
    <xf numFmtId="164" fontId="0" fillId="0" borderId="5" xfId="0" applyNumberFormat="1" applyBorder="1" applyAlignment="1">
      <alignment horizontal="center" vertical="center"/>
    </xf>
    <xf numFmtId="2" fontId="6" fillId="3" borderId="22" xfId="0" applyNumberFormat="1" applyFont="1" applyFill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2" fontId="1" fillId="0" borderId="12" xfId="0" applyNumberFormat="1" applyFont="1" applyBorder="1" applyAlignment="1">
      <alignment horizontal="center" vertical="center"/>
    </xf>
    <xf numFmtId="2" fontId="6" fillId="3" borderId="5" xfId="0" applyNumberFormat="1" applyFont="1" applyFill="1" applyBorder="1" applyAlignment="1">
      <alignment horizontal="center" vertical="center"/>
    </xf>
    <xf numFmtId="0" fontId="1" fillId="4" borderId="18" xfId="0" applyFont="1" applyFill="1" applyBorder="1" applyAlignment="1">
      <alignment horizontal="center" vertical="center"/>
    </xf>
    <xf numFmtId="2" fontId="6" fillId="3" borderId="0" xfId="0" applyNumberFormat="1" applyFont="1" applyFill="1" applyAlignment="1">
      <alignment horizontal="center" vertical="center"/>
    </xf>
    <xf numFmtId="2" fontId="1" fillId="6" borderId="18" xfId="0" applyNumberFormat="1" applyFont="1" applyFill="1" applyBorder="1" applyAlignment="1">
      <alignment horizontal="center" vertical="center"/>
    </xf>
    <xf numFmtId="0" fontId="3" fillId="6" borderId="7" xfId="0" applyFont="1" applyFill="1" applyBorder="1" applyAlignment="1">
      <alignment horizontal="center" vertical="center"/>
    </xf>
    <xf numFmtId="0" fontId="54" fillId="6" borderId="3" xfId="0" applyFont="1" applyFill="1" applyBorder="1" applyAlignment="1">
      <alignment vertical="center"/>
    </xf>
    <xf numFmtId="2" fontId="1" fillId="0" borderId="23" xfId="0" applyNumberFormat="1" applyFont="1" applyBorder="1" applyAlignment="1">
      <alignment horizontal="center" vertical="center"/>
    </xf>
    <xf numFmtId="0" fontId="0" fillId="6" borderId="27" xfId="0" applyFill="1" applyBorder="1" applyAlignment="1">
      <alignment horizontal="center" vertical="center"/>
    </xf>
    <xf numFmtId="0" fontId="0" fillId="3" borderId="5" xfId="0" applyFill="1" applyBorder="1" applyAlignment="1">
      <alignment horizontal="center" vertical="center"/>
    </xf>
    <xf numFmtId="0" fontId="3" fillId="6" borderId="3" xfId="0" applyFont="1" applyFill="1" applyBorder="1" applyAlignment="1">
      <alignment horizontal="center" vertical="center"/>
    </xf>
    <xf numFmtId="2" fontId="6" fillId="0" borderId="3" xfId="0" applyNumberFormat="1" applyFont="1" applyBorder="1" applyAlignment="1">
      <alignment horizontal="center" vertical="center"/>
    </xf>
    <xf numFmtId="0" fontId="1" fillId="6" borderId="0" xfId="0" applyFont="1" applyFill="1" applyAlignment="1">
      <alignment horizontal="center" vertical="center"/>
    </xf>
    <xf numFmtId="0" fontId="0" fillId="6" borderId="0" xfId="0" applyFill="1" applyAlignment="1">
      <alignment horizontal="center" vertical="center"/>
    </xf>
    <xf numFmtId="0" fontId="0" fillId="6" borderId="18" xfId="0" applyFill="1" applyBorder="1" applyAlignment="1">
      <alignment horizontal="center" vertical="center"/>
    </xf>
    <xf numFmtId="2" fontId="1" fillId="6" borderId="5" xfId="0" applyNumberFormat="1" applyFont="1" applyFill="1" applyBorder="1" applyAlignment="1">
      <alignment horizontal="center" vertical="center"/>
    </xf>
    <xf numFmtId="2" fontId="1" fillId="6" borderId="30" xfId="0" applyNumberFormat="1" applyFont="1" applyFill="1" applyBorder="1" applyAlignment="1">
      <alignment horizontal="center" vertical="center"/>
    </xf>
    <xf numFmtId="0" fontId="8" fillId="6" borderId="7" xfId="0" applyFont="1" applyFill="1" applyBorder="1" applyAlignment="1">
      <alignment horizontal="center" vertical="center"/>
    </xf>
    <xf numFmtId="0" fontId="0" fillId="6" borderId="23" xfId="0" applyFill="1" applyBorder="1" applyAlignment="1">
      <alignment vertical="center"/>
    </xf>
    <xf numFmtId="2" fontId="0" fillId="6" borderId="22" xfId="0" applyNumberFormat="1" applyFill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2" fontId="6" fillId="6" borderId="11" xfId="0" applyNumberFormat="1" applyFont="1" applyFill="1" applyBorder="1" applyAlignment="1">
      <alignment horizontal="center" vertical="center"/>
    </xf>
    <xf numFmtId="2" fontId="6" fillId="6" borderId="10" xfId="0" applyNumberFormat="1" applyFont="1" applyFill="1" applyBorder="1" applyAlignment="1">
      <alignment horizontal="center" vertical="center"/>
    </xf>
    <xf numFmtId="0" fontId="51" fillId="6" borderId="7" xfId="0" applyFont="1" applyFill="1" applyBorder="1" applyAlignment="1">
      <alignment horizontal="center" vertical="center"/>
    </xf>
    <xf numFmtId="16" fontId="0" fillId="6" borderId="10" xfId="0" applyNumberFormat="1" applyFill="1" applyBorder="1" applyAlignment="1">
      <alignment horizontal="center" vertical="center"/>
    </xf>
    <xf numFmtId="16" fontId="0" fillId="6" borderId="3" xfId="0" applyNumberFormat="1" applyFill="1" applyBorder="1" applyAlignment="1">
      <alignment horizontal="center" vertical="center"/>
    </xf>
    <xf numFmtId="0" fontId="4" fillId="6" borderId="10" xfId="0" applyFont="1" applyFill="1" applyBorder="1" applyAlignment="1">
      <alignment horizontal="center" vertical="center"/>
    </xf>
    <xf numFmtId="0" fontId="2" fillId="6" borderId="10" xfId="1" applyFill="1" applyBorder="1" applyAlignment="1" applyProtection="1">
      <alignment vertical="center"/>
    </xf>
    <xf numFmtId="0" fontId="2" fillId="6" borderId="11" xfId="1" applyFill="1" applyBorder="1" applyAlignment="1" applyProtection="1">
      <alignment vertical="center"/>
    </xf>
    <xf numFmtId="0" fontId="6" fillId="4" borderId="6" xfId="0" applyFont="1" applyFill="1" applyBorder="1" applyAlignment="1">
      <alignment horizontal="center" vertical="center"/>
    </xf>
    <xf numFmtId="0" fontId="0" fillId="3" borderId="0" xfId="0" applyFill="1" applyAlignment="1">
      <alignment horizontal="center" vertical="center"/>
    </xf>
    <xf numFmtId="0" fontId="0" fillId="3" borderId="18" xfId="0" applyFill="1" applyBorder="1" applyAlignment="1">
      <alignment horizontal="center" vertical="center"/>
    </xf>
    <xf numFmtId="16" fontId="0" fillId="6" borderId="6" xfId="0" applyNumberFormat="1" applyFill="1" applyBorder="1" applyAlignment="1">
      <alignment horizontal="center" vertical="center"/>
    </xf>
    <xf numFmtId="0" fontId="51" fillId="6" borderId="23" xfId="0" applyFont="1" applyFill="1" applyBorder="1" applyAlignment="1">
      <alignment horizontal="center" vertical="center"/>
    </xf>
    <xf numFmtId="2" fontId="1" fillId="3" borderId="11" xfId="0" applyNumberFormat="1" applyFont="1" applyFill="1" applyBorder="1" applyAlignment="1">
      <alignment horizontal="center" vertical="center"/>
    </xf>
    <xf numFmtId="49" fontId="0" fillId="3" borderId="11" xfId="0" applyNumberFormat="1" applyFill="1" applyBorder="1" applyAlignment="1">
      <alignment horizontal="center" vertical="center"/>
    </xf>
    <xf numFmtId="49" fontId="0" fillId="0" borderId="6" xfId="0" applyNumberFormat="1" applyBorder="1" applyAlignment="1">
      <alignment horizontal="center" vertical="center"/>
    </xf>
    <xf numFmtId="0" fontId="0" fillId="6" borderId="10" xfId="0" applyFill="1" applyBorder="1" applyAlignment="1">
      <alignment vertical="center" wrapText="1"/>
    </xf>
    <xf numFmtId="0" fontId="1" fillId="6" borderId="22" xfId="0" applyFont="1" applyFill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0" fillId="6" borderId="9" xfId="0" applyFill="1" applyBorder="1" applyAlignment="1">
      <alignment vertical="center"/>
    </xf>
    <xf numFmtId="0" fontId="0" fillId="0" borderId="27" xfId="0" applyBorder="1" applyAlignment="1">
      <alignment vertical="center"/>
    </xf>
    <xf numFmtId="0" fontId="0" fillId="6" borderId="27" xfId="0" applyFill="1" applyBorder="1" applyAlignment="1">
      <alignment vertical="center"/>
    </xf>
    <xf numFmtId="0" fontId="0" fillId="0" borderId="9" xfId="0" applyBorder="1" applyAlignment="1">
      <alignment vertical="center"/>
    </xf>
    <xf numFmtId="0" fontId="0" fillId="6" borderId="7" xfId="0" applyFill="1" applyBorder="1" applyAlignment="1">
      <alignment vertical="center"/>
    </xf>
    <xf numFmtId="0" fontId="0" fillId="0" borderId="7" xfId="0" applyBorder="1" applyAlignment="1">
      <alignment vertical="center"/>
    </xf>
    <xf numFmtId="0" fontId="55" fillId="6" borderId="6" xfId="0" applyFont="1" applyFill="1" applyBorder="1" applyAlignment="1">
      <alignment horizontal="center" vertical="center"/>
    </xf>
    <xf numFmtId="0" fontId="6" fillId="10" borderId="1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6" borderId="7" xfId="1" applyFill="1" applyBorder="1" applyAlignment="1" applyProtection="1">
      <alignment horizontal="center" vertical="center"/>
    </xf>
    <xf numFmtId="0" fontId="2" fillId="6" borderId="10" xfId="1" applyFill="1" applyBorder="1" applyAlignment="1" applyProtection="1">
      <alignment horizontal="center" vertical="center"/>
    </xf>
    <xf numFmtId="0" fontId="0" fillId="0" borderId="12" xfId="0" applyBorder="1" applyAlignment="1">
      <alignment horizontal="center" vertical="center"/>
    </xf>
    <xf numFmtId="0" fontId="55" fillId="6" borderId="10" xfId="0" applyFont="1" applyFill="1" applyBorder="1" applyAlignment="1">
      <alignment horizontal="center" vertical="center"/>
    </xf>
    <xf numFmtId="16" fontId="0" fillId="0" borderId="3" xfId="0" applyNumberFormat="1" applyBorder="1" applyAlignment="1">
      <alignment horizontal="center" vertical="center"/>
    </xf>
    <xf numFmtId="0" fontId="2" fillId="6" borderId="11" xfId="1" applyFill="1" applyBorder="1" applyAlignment="1" applyProtection="1">
      <alignment horizontal="center" vertical="center"/>
    </xf>
    <xf numFmtId="0" fontId="6" fillId="4" borderId="11" xfId="0" applyFont="1" applyFill="1" applyBorder="1" applyAlignment="1">
      <alignment horizontal="center" vertical="center"/>
    </xf>
    <xf numFmtId="0" fontId="6" fillId="10" borderId="3" xfId="0" applyFont="1" applyFill="1" applyBorder="1" applyAlignment="1">
      <alignment horizontal="center" vertical="center"/>
    </xf>
    <xf numFmtId="0" fontId="8" fillId="0" borderId="3" xfId="0" applyFont="1" applyBorder="1" applyAlignment="1">
      <alignment horizontal="center" vertical="center"/>
    </xf>
    <xf numFmtId="2" fontId="6" fillId="0" borderId="18" xfId="0" applyNumberFormat="1" applyFont="1" applyBorder="1" applyAlignment="1">
      <alignment horizontal="center" vertical="center"/>
    </xf>
    <xf numFmtId="0" fontId="1" fillId="6" borderId="11" xfId="0" applyFont="1" applyFill="1" applyBorder="1" applyAlignment="1">
      <alignment horizontal="center" vertical="center"/>
    </xf>
    <xf numFmtId="0" fontId="0" fillId="8" borderId="0" xfId="0" applyFill="1" applyAlignment="1">
      <alignment horizontal="center"/>
    </xf>
    <xf numFmtId="0" fontId="1" fillId="3" borderId="0" xfId="0" applyFont="1" applyFill="1" applyAlignment="1">
      <alignment horizontal="center"/>
    </xf>
    <xf numFmtId="2" fontId="4" fillId="0" borderId="0" xfId="0" applyNumberFormat="1" applyFont="1" applyAlignment="1">
      <alignment horizontal="center"/>
    </xf>
    <xf numFmtId="0" fontId="4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2" fontId="1" fillId="6" borderId="7" xfId="0" applyNumberFormat="1" applyFont="1" applyFill="1" applyBorder="1" applyAlignment="1">
      <alignment horizontal="center" vertical="center" wrapText="1"/>
    </xf>
    <xf numFmtId="0" fontId="0" fillId="0" borderId="10" xfId="0" applyBorder="1" applyAlignment="1">
      <alignment vertical="center" wrapText="1"/>
    </xf>
    <xf numFmtId="0" fontId="6" fillId="0" borderId="2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6" borderId="18" xfId="0" applyFont="1" applyFill="1" applyBorder="1" applyAlignment="1">
      <alignment horizontal="center" vertical="center"/>
    </xf>
    <xf numFmtId="0" fontId="8" fillId="6" borderId="6" xfId="0" applyFont="1" applyFill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2" fontId="1" fillId="0" borderId="9" xfId="0" applyNumberFormat="1" applyFont="1" applyBorder="1" applyAlignment="1">
      <alignment horizontal="center" vertical="center"/>
    </xf>
    <xf numFmtId="0" fontId="51" fillId="0" borderId="6" xfId="0" applyFont="1" applyBorder="1" applyAlignment="1">
      <alignment horizontal="center" vertical="center"/>
    </xf>
    <xf numFmtId="0" fontId="51" fillId="0" borderId="6" xfId="0" applyFont="1" applyBorder="1" applyAlignment="1">
      <alignment vertical="center"/>
    </xf>
    <xf numFmtId="0" fontId="51" fillId="6" borderId="6" xfId="0" applyFont="1" applyFill="1" applyBorder="1" applyAlignment="1">
      <alignment horizontal="center" vertical="center"/>
    </xf>
    <xf numFmtId="0" fontId="51" fillId="6" borderId="6" xfId="0" applyFont="1" applyFill="1" applyBorder="1" applyAlignment="1">
      <alignment vertical="center"/>
    </xf>
    <xf numFmtId="0" fontId="0" fillId="6" borderId="21" xfId="0" applyFill="1" applyBorder="1" applyAlignment="1">
      <alignment vertical="center"/>
    </xf>
    <xf numFmtId="0" fontId="0" fillId="0" borderId="21" xfId="0" applyBorder="1" applyAlignment="1">
      <alignment vertical="center"/>
    </xf>
    <xf numFmtId="0" fontId="0" fillId="6" borderId="24" xfId="0" applyFill="1" applyBorder="1" applyAlignment="1">
      <alignment horizontal="center" vertical="center" wrapText="1"/>
    </xf>
    <xf numFmtId="2" fontId="1" fillId="0" borderId="18" xfId="0" applyNumberFormat="1" applyFont="1" applyBorder="1" applyAlignment="1">
      <alignment horizontal="center" vertical="center"/>
    </xf>
    <xf numFmtId="2" fontId="1" fillId="3" borderId="18" xfId="0" applyNumberFormat="1" applyFont="1" applyFill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52" fillId="6" borderId="6" xfId="0" applyFont="1" applyFill="1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3" borderId="9" xfId="0" applyFill="1" applyBorder="1" applyAlignment="1">
      <alignment horizontal="center" vertical="center"/>
    </xf>
    <xf numFmtId="0" fontId="6" fillId="4" borderId="22" xfId="0" applyFont="1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/>
    </xf>
    <xf numFmtId="0" fontId="0" fillId="6" borderId="4" xfId="0" applyFill="1" applyBorder="1" applyAlignment="1">
      <alignment vertical="center"/>
    </xf>
    <xf numFmtId="2" fontId="1" fillId="6" borderId="4" xfId="0" applyNumberFormat="1" applyFont="1" applyFill="1" applyBorder="1" applyAlignment="1">
      <alignment horizontal="center" vertical="center"/>
    </xf>
    <xf numFmtId="164" fontId="0" fillId="6" borderId="5" xfId="0" applyNumberFormat="1" applyFill="1" applyBorder="1" applyAlignment="1">
      <alignment horizontal="center" vertical="center"/>
    </xf>
    <xf numFmtId="164" fontId="1" fillId="6" borderId="3" xfId="0" applyNumberFormat="1" applyFont="1" applyFill="1" applyBorder="1" applyAlignment="1">
      <alignment horizontal="center" vertical="center"/>
    </xf>
    <xf numFmtId="0" fontId="6" fillId="6" borderId="11" xfId="0" applyFont="1" applyFill="1" applyBorder="1" applyAlignment="1">
      <alignment horizontal="center" vertical="center"/>
    </xf>
    <xf numFmtId="2" fontId="6" fillId="6" borderId="24" xfId="0" applyNumberFormat="1" applyFont="1" applyFill="1" applyBorder="1" applyAlignment="1">
      <alignment horizontal="center" vertical="center"/>
    </xf>
    <xf numFmtId="0" fontId="1" fillId="10" borderId="4" xfId="0" applyFont="1" applyFill="1" applyBorder="1" applyAlignment="1">
      <alignment horizontal="center" vertical="center"/>
    </xf>
    <xf numFmtId="0" fontId="0" fillId="6" borderId="5" xfId="0" applyFill="1" applyBorder="1" applyAlignment="1">
      <alignment horizontal="left" vertical="center"/>
    </xf>
    <xf numFmtId="0" fontId="1" fillId="4" borderId="22" xfId="0" applyFont="1" applyFill="1" applyBorder="1" applyAlignment="1">
      <alignment horizontal="center" vertical="center"/>
    </xf>
    <xf numFmtId="0" fontId="0" fillId="6" borderId="28" xfId="0" applyFill="1" applyBorder="1" applyAlignment="1">
      <alignment horizontal="center" vertical="center"/>
    </xf>
    <xf numFmtId="0" fontId="7" fillId="2" borderId="13" xfId="0" applyFont="1" applyFill="1" applyBorder="1" applyAlignment="1">
      <alignment horizontal="left" vertical="center" indent="1"/>
    </xf>
    <xf numFmtId="0" fontId="7" fillId="2" borderId="2" xfId="0" applyFont="1" applyFill="1" applyBorder="1" applyAlignment="1">
      <alignment horizontal="left" vertical="center" indent="1"/>
    </xf>
    <xf numFmtId="0" fontId="3" fillId="2" borderId="2" xfId="0" applyFont="1" applyFill="1" applyBorder="1" applyAlignment="1">
      <alignment horizontal="left" indent="1"/>
    </xf>
    <xf numFmtId="0" fontId="0" fillId="2" borderId="2" xfId="0" applyFill="1" applyBorder="1" applyAlignment="1">
      <alignment horizontal="left" indent="1"/>
    </xf>
    <xf numFmtId="0" fontId="0" fillId="2" borderId="14" xfId="0" applyFill="1" applyBorder="1" applyAlignment="1">
      <alignment horizontal="left" indent="1"/>
    </xf>
    <xf numFmtId="0" fontId="1" fillId="2" borderId="2" xfId="0" applyFont="1" applyFill="1" applyBorder="1" applyAlignment="1">
      <alignment horizontal="left" indent="1"/>
    </xf>
    <xf numFmtId="0" fontId="1" fillId="2" borderId="14" xfId="0" applyFont="1" applyFill="1" applyBorder="1" applyAlignment="1">
      <alignment horizontal="left" indent="1"/>
    </xf>
    <xf numFmtId="0" fontId="7" fillId="7" borderId="2" xfId="0" applyFont="1" applyFill="1" applyBorder="1" applyAlignment="1">
      <alignment horizontal="left" vertical="center" indent="1"/>
    </xf>
    <xf numFmtId="0" fontId="3" fillId="7" borderId="2" xfId="0" applyFont="1" applyFill="1" applyBorder="1" applyAlignment="1">
      <alignment horizontal="left" indent="1"/>
    </xf>
    <xf numFmtId="0" fontId="0" fillId="7" borderId="2" xfId="0" applyFill="1" applyBorder="1" applyAlignment="1">
      <alignment horizontal="left" indent="1"/>
    </xf>
    <xf numFmtId="0" fontId="0" fillId="7" borderId="14" xfId="0" applyFill="1" applyBorder="1" applyAlignment="1">
      <alignment horizontal="left" indent="1"/>
    </xf>
    <xf numFmtId="0" fontId="0" fillId="7" borderId="13" xfId="0" applyFill="1" applyBorder="1" applyAlignment="1">
      <alignment horizontal="left" vertical="center"/>
    </xf>
    <xf numFmtId="0" fontId="0" fillId="7" borderId="2" xfId="0" applyFill="1" applyBorder="1" applyAlignment="1">
      <alignment vertical="center"/>
    </xf>
    <xf numFmtId="0" fontId="0" fillId="7" borderId="2" xfId="0" applyFill="1" applyBorder="1" applyAlignment="1">
      <alignment horizontal="center" vertical="center"/>
    </xf>
    <xf numFmtId="0" fontId="1" fillId="7" borderId="2" xfId="0" applyFont="1" applyFill="1" applyBorder="1" applyAlignment="1">
      <alignment horizontal="center" vertical="center"/>
    </xf>
    <xf numFmtId="2" fontId="1" fillId="7" borderId="2" xfId="0" applyNumberFormat="1" applyFont="1" applyFill="1" applyBorder="1" applyAlignment="1">
      <alignment horizontal="center" vertical="center"/>
    </xf>
    <xf numFmtId="0" fontId="2" fillId="7" borderId="14" xfId="1" applyFill="1" applyBorder="1" applyAlignment="1" applyProtection="1">
      <alignment horizontal="center" vertical="center"/>
    </xf>
    <xf numFmtId="164" fontId="1" fillId="7" borderId="2" xfId="0" applyNumberFormat="1" applyFont="1" applyFill="1" applyBorder="1" applyAlignment="1">
      <alignment horizontal="center" vertical="center"/>
    </xf>
    <xf numFmtId="164" fontId="0" fillId="2" borderId="2" xfId="0" applyNumberFormat="1" applyFill="1" applyBorder="1" applyAlignment="1">
      <alignment horizontal="left" indent="1"/>
    </xf>
    <xf numFmtId="0" fontId="7" fillId="5" borderId="13" xfId="0" applyFont="1" applyFill="1" applyBorder="1" applyAlignment="1">
      <alignment horizontal="left" vertical="center" indent="1"/>
    </xf>
    <xf numFmtId="0" fontId="0" fillId="5" borderId="2" xfId="0" applyFill="1" applyBorder="1" applyAlignment="1">
      <alignment horizontal="left" vertical="center" indent="1"/>
    </xf>
    <xf numFmtId="0" fontId="0" fillId="5" borderId="14" xfId="0" applyFill="1" applyBorder="1" applyAlignment="1">
      <alignment horizontal="left" vertical="center" indent="1"/>
    </xf>
    <xf numFmtId="0" fontId="0" fillId="7" borderId="2" xfId="0" applyFill="1" applyBorder="1" applyAlignment="1">
      <alignment horizontal="left" vertical="center" indent="1"/>
    </xf>
    <xf numFmtId="0" fontId="4" fillId="7" borderId="13" xfId="0" applyFont="1" applyFill="1" applyBorder="1" applyAlignment="1">
      <alignment horizontal="left" vertical="center" indent="1"/>
    </xf>
    <xf numFmtId="0" fontId="1" fillId="7" borderId="2" xfId="0" applyFont="1" applyFill="1" applyBorder="1" applyAlignment="1">
      <alignment horizontal="left" indent="1"/>
    </xf>
    <xf numFmtId="0" fontId="1" fillId="7" borderId="14" xfId="0" applyFont="1" applyFill="1" applyBorder="1" applyAlignment="1">
      <alignment horizontal="left" indent="1"/>
    </xf>
    <xf numFmtId="0" fontId="56" fillId="8" borderId="0" xfId="1" applyFont="1" applyFill="1" applyAlignment="1" applyProtection="1">
      <alignment horizontal="center"/>
    </xf>
    <xf numFmtId="0" fontId="7" fillId="8" borderId="0" xfId="0" applyFont="1" applyFill="1"/>
    <xf numFmtId="0" fontId="0" fillId="0" borderId="21" xfId="0" applyBorder="1" applyAlignment="1">
      <alignment horizontal="center" vertical="center"/>
    </xf>
    <xf numFmtId="0" fontId="1" fillId="0" borderId="18" xfId="0" applyFont="1" applyBorder="1" applyAlignment="1">
      <alignment horizontal="center" vertical="center"/>
    </xf>
    <xf numFmtId="2" fontId="1" fillId="3" borderId="31" xfId="0" applyNumberFormat="1" applyFont="1" applyFill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0" fillId="7" borderId="16" xfId="0" applyFill="1" applyBorder="1" applyAlignment="1">
      <alignment horizontal="center" vertical="center"/>
    </xf>
    <xf numFmtId="0" fontId="0" fillId="3" borderId="11" xfId="0" applyFill="1" applyBorder="1" applyAlignment="1">
      <alignment vertical="center"/>
    </xf>
    <xf numFmtId="0" fontId="0" fillId="6" borderId="10" xfId="0" applyFill="1" applyBorder="1" applyAlignment="1">
      <alignment horizontal="left" vertical="center"/>
    </xf>
    <xf numFmtId="0" fontId="0" fillId="6" borderId="12" xfId="0" applyFill="1" applyBorder="1" applyAlignment="1">
      <alignment horizontal="left" vertical="center"/>
    </xf>
    <xf numFmtId="2" fontId="1" fillId="6" borderId="12" xfId="0" applyNumberFormat="1" applyFont="1" applyFill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48" fillId="6" borderId="3" xfId="0" applyFont="1" applyFill="1" applyBorder="1" applyAlignment="1">
      <alignment horizontal="center" vertical="center"/>
    </xf>
    <xf numFmtId="0" fontId="8" fillId="6" borderId="3" xfId="0" applyFont="1" applyFill="1" applyBorder="1" applyAlignment="1">
      <alignment horizontal="center" vertical="center"/>
    </xf>
    <xf numFmtId="0" fontId="1" fillId="10" borderId="22" xfId="0" applyFont="1" applyFill="1" applyBorder="1" applyAlignment="1">
      <alignment horizontal="center" vertical="center"/>
    </xf>
    <xf numFmtId="16" fontId="0" fillId="0" borderId="6" xfId="0" applyNumberFormat="1" applyBorder="1" applyAlignment="1">
      <alignment horizontal="center" vertical="center"/>
    </xf>
    <xf numFmtId="2" fontId="1" fillId="6" borderId="0" xfId="0" applyNumberFormat="1" applyFont="1" applyFill="1" applyAlignment="1">
      <alignment horizontal="center" vertical="center"/>
    </xf>
    <xf numFmtId="2" fontId="1" fillId="3" borderId="0" xfId="0" applyNumberFormat="1" applyFont="1" applyFill="1" applyAlignment="1">
      <alignment horizontal="center" vertical="center"/>
    </xf>
    <xf numFmtId="0" fontId="5" fillId="0" borderId="18" xfId="0" applyFont="1" applyBorder="1" applyAlignment="1">
      <alignment horizontal="center" vertical="center"/>
    </xf>
    <xf numFmtId="0" fontId="11" fillId="6" borderId="23" xfId="2" applyFill="1" applyBorder="1" applyAlignment="1">
      <alignment horizontal="left" vertical="center" wrapText="1"/>
    </xf>
    <xf numFmtId="0" fontId="11" fillId="0" borderId="23" xfId="2" applyBorder="1" applyAlignment="1">
      <alignment horizontal="left" vertical="center" wrapText="1"/>
    </xf>
    <xf numFmtId="2" fontId="0" fillId="2" borderId="2" xfId="0" applyNumberFormat="1" applyFill="1" applyBorder="1" applyAlignment="1">
      <alignment horizontal="left" indent="1"/>
    </xf>
    <xf numFmtId="0" fontId="0" fillId="3" borderId="10" xfId="0" applyFill="1" applyBorder="1" applyAlignment="1">
      <alignment vertical="center" wrapText="1"/>
    </xf>
    <xf numFmtId="0" fontId="50" fillId="6" borderId="23" xfId="0" applyFont="1" applyFill="1" applyBorder="1" applyAlignment="1">
      <alignment vertical="center"/>
    </xf>
    <xf numFmtId="0" fontId="50" fillId="0" borderId="7" xfId="0" applyFont="1" applyBorder="1" applyAlignment="1">
      <alignment vertical="center"/>
    </xf>
    <xf numFmtId="0" fontId="0" fillId="6" borderId="7" xfId="0" applyFill="1" applyBorder="1" applyAlignment="1">
      <alignment vertical="center" wrapText="1"/>
    </xf>
    <xf numFmtId="0" fontId="2" fillId="6" borderId="9" xfId="1" applyFill="1" applyBorder="1" applyAlignment="1" applyProtection="1">
      <alignment vertical="center"/>
    </xf>
    <xf numFmtId="0" fontId="0" fillId="6" borderId="30" xfId="0" applyFill="1" applyBorder="1" applyAlignment="1">
      <alignment horizontal="center" vertical="center"/>
    </xf>
    <xf numFmtId="0" fontId="0" fillId="6" borderId="7" xfId="0" applyFill="1" applyBorder="1" applyAlignment="1">
      <alignment horizontal="left" vertical="center" wrapText="1"/>
    </xf>
    <xf numFmtId="0" fontId="1" fillId="6" borderId="3" xfId="0" applyFont="1" applyFill="1" applyBorder="1" applyAlignment="1">
      <alignment horizontal="center" vertical="center" wrapText="1"/>
    </xf>
    <xf numFmtId="165" fontId="0" fillId="2" borderId="2" xfId="0" applyNumberFormat="1" applyFill="1" applyBorder="1" applyAlignment="1">
      <alignment horizontal="left" indent="1"/>
    </xf>
    <xf numFmtId="0" fontId="0" fillId="0" borderId="23" xfId="0" applyBorder="1" applyAlignment="1">
      <alignment vertical="center"/>
    </xf>
    <xf numFmtId="0" fontId="55" fillId="6" borderId="7" xfId="0" applyFont="1" applyFill="1" applyBorder="1" applyAlignment="1">
      <alignment vertical="center"/>
    </xf>
    <xf numFmtId="0" fontId="0" fillId="6" borderId="22" xfId="0" applyFill="1" applyBorder="1" applyAlignment="1">
      <alignment vertical="center" wrapText="1"/>
    </xf>
    <xf numFmtId="0" fontId="41" fillId="0" borderId="3" xfId="1" applyFont="1" applyBorder="1" applyAlignment="1" applyProtection="1">
      <alignment vertical="center"/>
    </xf>
    <xf numFmtId="0" fontId="51" fillId="6" borderId="7" xfId="0" applyFont="1" applyFill="1" applyBorder="1" applyAlignment="1">
      <alignment vertical="center" wrapText="1"/>
    </xf>
    <xf numFmtId="0" fontId="51" fillId="6" borderId="23" xfId="0" applyFont="1" applyFill="1" applyBorder="1" applyAlignment="1">
      <alignment vertical="center" wrapText="1"/>
    </xf>
    <xf numFmtId="0" fontId="41" fillId="6" borderId="3" xfId="1" applyFont="1" applyFill="1" applyBorder="1" applyAlignment="1" applyProtection="1">
      <alignment horizontal="center" vertical="center"/>
    </xf>
    <xf numFmtId="0" fontId="0" fillId="6" borderId="21" xfId="0" applyFill="1" applyBorder="1" applyAlignment="1">
      <alignment horizontal="center" vertical="center"/>
    </xf>
    <xf numFmtId="2" fontId="0" fillId="6" borderId="18" xfId="0" applyNumberFormat="1" applyFill="1" applyBorder="1" applyAlignment="1">
      <alignment horizontal="center" vertical="center"/>
    </xf>
    <xf numFmtId="164" fontId="0" fillId="6" borderId="18" xfId="0" applyNumberFormat="1" applyFill="1" applyBorder="1" applyAlignment="1">
      <alignment horizontal="center" vertical="center"/>
    </xf>
    <xf numFmtId="2" fontId="1" fillId="6" borderId="31" xfId="0" applyNumberFormat="1" applyFont="1" applyFill="1" applyBorder="1" applyAlignment="1">
      <alignment horizontal="center" vertical="center"/>
    </xf>
    <xf numFmtId="0" fontId="0" fillId="3" borderId="12" xfId="0" applyFill="1" applyBorder="1" applyAlignment="1">
      <alignment vertical="center"/>
    </xf>
    <xf numFmtId="0" fontId="0" fillId="3" borderId="27" xfId="0" applyFill="1" applyBorder="1" applyAlignment="1">
      <alignment horizontal="center" vertical="center"/>
    </xf>
    <xf numFmtId="0" fontId="0" fillId="0" borderId="11" xfId="0" applyBorder="1" applyAlignment="1">
      <alignment vertical="center" wrapText="1"/>
    </xf>
    <xf numFmtId="0" fontId="0" fillId="6" borderId="11" xfId="0" applyFill="1" applyBorder="1" applyAlignment="1">
      <alignment vertical="center" wrapText="1"/>
    </xf>
    <xf numFmtId="0" fontId="0" fillId="6" borderId="11" xfId="0" applyFill="1" applyBorder="1" applyAlignment="1">
      <alignment horizontal="left" vertical="center"/>
    </xf>
    <xf numFmtId="2" fontId="0" fillId="0" borderId="0" xfId="0" applyNumberFormat="1" applyAlignment="1">
      <alignment horizontal="left" vertical="center"/>
    </xf>
    <xf numFmtId="0" fontId="0" fillId="6" borderId="7" xfId="0" applyFill="1" applyBorder="1" applyAlignment="1">
      <alignment horizontal="center" vertical="center" wrapText="1"/>
    </xf>
    <xf numFmtId="0" fontId="0" fillId="3" borderId="28" xfId="0" applyFill="1" applyBorder="1" applyAlignment="1">
      <alignment vertical="center"/>
    </xf>
    <xf numFmtId="0" fontId="0" fillId="0" borderId="28" xfId="0" applyBorder="1" applyAlignment="1">
      <alignment vertical="center"/>
    </xf>
    <xf numFmtId="0" fontId="15" fillId="6" borderId="5" xfId="0" applyFont="1" applyFill="1" applyBorder="1" applyAlignment="1">
      <alignment horizontal="center" vertical="center"/>
    </xf>
    <xf numFmtId="0" fontId="15" fillId="6" borderId="27" xfId="0" applyFont="1" applyFill="1" applyBorder="1" applyAlignment="1">
      <alignment vertical="center"/>
    </xf>
    <xf numFmtId="2" fontId="0" fillId="6" borderId="5" xfId="0" applyNumberFormat="1" applyFill="1" applyBorder="1" applyAlignment="1">
      <alignment horizontal="center" vertical="center"/>
    </xf>
    <xf numFmtId="0" fontId="50" fillId="6" borderId="6" xfId="0" applyFont="1" applyFill="1" applyBorder="1" applyAlignment="1">
      <alignment horizontal="center" vertical="center"/>
    </xf>
    <xf numFmtId="0" fontId="50" fillId="6" borderId="10" xfId="0" applyFont="1" applyFill="1" applyBorder="1" applyAlignment="1">
      <alignment vertical="center"/>
    </xf>
    <xf numFmtId="0" fontId="0" fillId="6" borderId="24" xfId="0" applyFill="1" applyBorder="1" applyAlignment="1">
      <alignment vertical="center"/>
    </xf>
    <xf numFmtId="0" fontId="6" fillId="10" borderId="22" xfId="0" applyFont="1" applyFill="1" applyBorder="1" applyAlignment="1">
      <alignment horizontal="center" vertical="center"/>
    </xf>
    <xf numFmtId="0" fontId="1" fillId="10" borderId="5" xfId="0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2" fontId="3" fillId="3" borderId="3" xfId="0" applyNumberFormat="1" applyFont="1" applyFill="1" applyBorder="1" applyAlignment="1">
      <alignment horizontal="center" vertical="center"/>
    </xf>
    <xf numFmtId="2" fontId="3" fillId="3" borderId="4" xfId="0" applyNumberFormat="1" applyFont="1" applyFill="1" applyBorder="1" applyAlignment="1">
      <alignment horizontal="center" vertical="center"/>
    </xf>
    <xf numFmtId="2" fontId="3" fillId="3" borderId="18" xfId="0" applyNumberFormat="1" applyFont="1" applyFill="1" applyBorder="1" applyAlignment="1">
      <alignment horizontal="center" vertical="center"/>
    </xf>
    <xf numFmtId="0" fontId="0" fillId="3" borderId="34" xfId="0" applyFill="1" applyBorder="1" applyAlignment="1">
      <alignment horizontal="center" vertical="center"/>
    </xf>
    <xf numFmtId="0" fontId="24" fillId="3" borderId="9" xfId="0" applyFont="1" applyFill="1" applyBorder="1" applyAlignment="1">
      <alignment vertical="center"/>
    </xf>
    <xf numFmtId="0" fontId="1" fillId="3" borderId="9" xfId="0" applyFont="1" applyFill="1" applyBorder="1" applyAlignment="1">
      <alignment horizontal="center" vertical="center"/>
    </xf>
    <xf numFmtId="2" fontId="1" fillId="3" borderId="34" xfId="0" applyNumberFormat="1" applyFont="1" applyFill="1" applyBorder="1" applyAlignment="1">
      <alignment horizontal="center" vertical="center"/>
    </xf>
    <xf numFmtId="2" fontId="1" fillId="3" borderId="9" xfId="0" applyNumberFormat="1" applyFont="1" applyFill="1" applyBorder="1" applyAlignment="1">
      <alignment horizontal="center" vertical="center"/>
    </xf>
    <xf numFmtId="0" fontId="1" fillId="6" borderId="27" xfId="0" applyFont="1" applyFill="1" applyBorder="1" applyAlignment="1">
      <alignment horizontal="center" vertical="center"/>
    </xf>
    <xf numFmtId="49" fontId="0" fillId="6" borderId="5" xfId="0" applyNumberForma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4" fillId="6" borderId="11" xfId="0" applyFont="1" applyFill="1" applyBorder="1" applyAlignment="1">
      <alignment horizontal="center" vertical="center"/>
    </xf>
    <xf numFmtId="0" fontId="48" fillId="0" borderId="3" xfId="0" applyFont="1" applyBorder="1" applyAlignment="1">
      <alignment vertical="center"/>
    </xf>
    <xf numFmtId="49" fontId="0" fillId="6" borderId="10" xfId="0" applyNumberFormat="1" applyFill="1" applyBorder="1" applyAlignment="1">
      <alignment horizontal="center" vertical="center"/>
    </xf>
    <xf numFmtId="49" fontId="0" fillId="0" borderId="3" xfId="0" applyNumberFormat="1" applyBorder="1" applyAlignment="1">
      <alignment horizontal="center" vertical="center"/>
    </xf>
    <xf numFmtId="2" fontId="1" fillId="6" borderId="32" xfId="0" applyNumberFormat="1" applyFont="1" applyFill="1" applyBorder="1" applyAlignment="1">
      <alignment horizontal="center" vertical="center"/>
    </xf>
    <xf numFmtId="2" fontId="1" fillId="0" borderId="32" xfId="0" applyNumberFormat="1" applyFont="1" applyBorder="1" applyAlignment="1">
      <alignment horizontal="center" vertical="center"/>
    </xf>
    <xf numFmtId="0" fontId="48" fillId="6" borderId="5" xfId="0" applyFont="1" applyFill="1" applyBorder="1" applyAlignment="1">
      <alignment vertical="center"/>
    </xf>
    <xf numFmtId="0" fontId="0" fillId="0" borderId="26" xfId="0" applyBorder="1" applyAlignment="1">
      <alignment horizontal="center" vertical="center"/>
    </xf>
    <xf numFmtId="0" fontId="0" fillId="6" borderId="26" xfId="0" applyFill="1" applyBorder="1" applyAlignment="1">
      <alignment horizontal="center" vertical="center"/>
    </xf>
    <xf numFmtId="0" fontId="63" fillId="0" borderId="5" xfId="0" applyFont="1" applyBorder="1" applyAlignment="1">
      <alignment vertical="center"/>
    </xf>
    <xf numFmtId="0" fontId="4" fillId="6" borderId="3" xfId="0" applyFont="1" applyFill="1" applyBorder="1" applyAlignment="1">
      <alignment vertical="center"/>
    </xf>
    <xf numFmtId="0" fontId="48" fillId="6" borderId="9" xfId="0" applyFont="1" applyFill="1" applyBorder="1" applyAlignment="1">
      <alignment vertical="center"/>
    </xf>
    <xf numFmtId="0" fontId="0" fillId="0" borderId="4" xfId="0" applyBorder="1" applyAlignment="1">
      <alignment vertical="center"/>
    </xf>
    <xf numFmtId="2" fontId="1" fillId="3" borderId="30" xfId="0" applyNumberFormat="1" applyFont="1" applyFill="1" applyBorder="1" applyAlignment="1">
      <alignment horizontal="center" vertical="center"/>
    </xf>
    <xf numFmtId="164" fontId="6" fillId="0" borderId="6" xfId="0" applyNumberFormat="1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48" fillId="6" borderId="9" xfId="0" applyFont="1" applyFill="1" applyBorder="1" applyAlignment="1">
      <alignment horizontal="center" vertical="center"/>
    </xf>
    <xf numFmtId="0" fontId="48" fillId="6" borderId="7" xfId="0" applyFont="1" applyFill="1" applyBorder="1" applyAlignment="1">
      <alignment horizontal="center" vertical="center"/>
    </xf>
    <xf numFmtId="0" fontId="0" fillId="6" borderId="21" xfId="0" applyFill="1" applyBorder="1" applyAlignment="1">
      <alignment vertical="center" wrapText="1"/>
    </xf>
    <xf numFmtId="0" fontId="0" fillId="6" borderId="23" xfId="0" applyFill="1" applyBorder="1" applyAlignment="1">
      <alignment vertical="center" wrapText="1"/>
    </xf>
    <xf numFmtId="0" fontId="0" fillId="0" borderId="7" xfId="2" applyFont="1" applyBorder="1" applyAlignment="1">
      <alignment horizontal="left" vertical="center"/>
    </xf>
    <xf numFmtId="0" fontId="0" fillId="0" borderId="7" xfId="2" applyFont="1" applyBorder="1" applyAlignment="1">
      <alignment horizontal="left" vertical="center" wrapText="1"/>
    </xf>
    <xf numFmtId="0" fontId="50" fillId="6" borderId="27" xfId="0" applyFont="1" applyFill="1" applyBorder="1" applyAlignment="1">
      <alignment vertical="center"/>
    </xf>
    <xf numFmtId="0" fontId="50" fillId="6" borderId="27" xfId="0" applyFont="1" applyFill="1" applyBorder="1" applyAlignment="1">
      <alignment vertical="center" wrapText="1"/>
    </xf>
    <xf numFmtId="0" fontId="0" fillId="4" borderId="5" xfId="0" applyFill="1" applyBorder="1" applyAlignment="1">
      <alignment horizontal="center" vertical="center"/>
    </xf>
    <xf numFmtId="0" fontId="55" fillId="6" borderId="7" xfId="0" applyFont="1" applyFill="1" applyBorder="1" applyAlignment="1">
      <alignment vertical="center" wrapText="1"/>
    </xf>
    <xf numFmtId="0" fontId="0" fillId="6" borderId="1" xfId="0" applyFill="1" applyBorder="1" applyAlignment="1">
      <alignment horizontal="center" vertical="center"/>
    </xf>
    <xf numFmtId="0" fontId="0" fillId="0" borderId="11" xfId="0" applyBorder="1" applyAlignment="1">
      <alignment horizontal="left" vertical="center"/>
    </xf>
    <xf numFmtId="0" fontId="1" fillId="0" borderId="24" xfId="0" applyFont="1" applyBorder="1" applyAlignment="1">
      <alignment horizontal="center" vertical="center"/>
    </xf>
    <xf numFmtId="0" fontId="0" fillId="0" borderId="10" xfId="0" applyBorder="1" applyAlignment="1">
      <alignment horizontal="left" vertical="center"/>
    </xf>
    <xf numFmtId="0" fontId="67" fillId="0" borderId="11" xfId="0" applyFont="1" applyBorder="1" applyAlignment="1">
      <alignment vertical="center" wrapText="1"/>
    </xf>
    <xf numFmtId="0" fontId="0" fillId="6" borderId="6" xfId="0" applyFill="1" applyBorder="1" applyAlignment="1">
      <alignment vertical="center" wrapText="1"/>
    </xf>
    <xf numFmtId="0" fontId="0" fillId="3" borderId="1" xfId="0" applyFill="1" applyBorder="1" applyAlignment="1">
      <alignment vertical="center"/>
    </xf>
    <xf numFmtId="0" fontId="48" fillId="3" borderId="10" xfId="0" applyFont="1" applyFill="1" applyBorder="1" applyAlignment="1">
      <alignment vertical="center" wrapText="1"/>
    </xf>
    <xf numFmtId="0" fontId="1" fillId="3" borderId="5" xfId="0" applyFont="1" applyFill="1" applyBorder="1" applyAlignment="1">
      <alignment horizontal="center" vertical="center"/>
    </xf>
    <xf numFmtId="0" fontId="41" fillId="0" borderId="3" xfId="1" applyFont="1" applyBorder="1" applyAlignment="1" applyProtection="1">
      <alignment horizontal="center" vertical="center"/>
    </xf>
    <xf numFmtId="0" fontId="2" fillId="0" borderId="4" xfId="1" applyBorder="1" applyAlignment="1" applyProtection="1">
      <alignment vertical="center"/>
    </xf>
    <xf numFmtId="0" fontId="0" fillId="6" borderId="8" xfId="0" applyFill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0" fillId="0" borderId="0" xfId="0" applyAlignment="1">
      <alignment horizontal="left" vertical="center"/>
    </xf>
    <xf numFmtId="2" fontId="0" fillId="0" borderId="18" xfId="0" applyNumberFormat="1" applyBorder="1" applyAlignment="1">
      <alignment horizontal="center" vertical="center"/>
    </xf>
    <xf numFmtId="0" fontId="0" fillId="6" borderId="34" xfId="0" applyFill="1" applyBorder="1" applyAlignment="1">
      <alignment vertical="center"/>
    </xf>
    <xf numFmtId="0" fontId="0" fillId="0" borderId="29" xfId="0" applyBorder="1" applyAlignment="1">
      <alignment vertical="center"/>
    </xf>
    <xf numFmtId="0" fontId="2" fillId="0" borderId="9" xfId="1" applyBorder="1" applyAlignment="1" applyProtection="1">
      <alignment vertical="center"/>
    </xf>
    <xf numFmtId="0" fontId="0" fillId="6" borderId="34" xfId="0" applyFill="1" applyBorder="1" applyAlignment="1">
      <alignment horizontal="center" vertical="center"/>
    </xf>
    <xf numFmtId="0" fontId="0" fillId="6" borderId="7" xfId="0" applyFill="1" applyBorder="1" applyAlignment="1">
      <alignment horizontal="left" vertical="center"/>
    </xf>
    <xf numFmtId="0" fontId="50" fillId="0" borderId="6" xfId="0" applyFont="1" applyBorder="1" applyAlignment="1">
      <alignment horizontal="center" vertical="center"/>
    </xf>
    <xf numFmtId="0" fontId="50" fillId="0" borderId="10" xfId="0" applyFont="1" applyBorder="1" applyAlignment="1">
      <alignment vertical="center"/>
    </xf>
    <xf numFmtId="0" fontId="0" fillId="3" borderId="7" xfId="0" applyFill="1" applyBorder="1" applyAlignment="1">
      <alignment vertical="center"/>
    </xf>
    <xf numFmtId="0" fontId="33" fillId="6" borderId="7" xfId="0" applyFont="1" applyFill="1" applyBorder="1" applyAlignment="1">
      <alignment vertical="center"/>
    </xf>
    <xf numFmtId="0" fontId="33" fillId="6" borderId="3" xfId="0" applyFont="1" applyFill="1" applyBorder="1" applyAlignment="1">
      <alignment horizontal="center" vertical="center"/>
    </xf>
    <xf numFmtId="2" fontId="33" fillId="6" borderId="3" xfId="0" applyNumberFormat="1" applyFont="1" applyFill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7" xfId="0" applyBorder="1" applyAlignment="1">
      <alignment vertical="center" wrapText="1"/>
    </xf>
    <xf numFmtId="0" fontId="1" fillId="0" borderId="28" xfId="0" applyFont="1" applyBorder="1" applyAlignment="1">
      <alignment horizontal="center" vertical="center"/>
    </xf>
    <xf numFmtId="0" fontId="0" fillId="6" borderId="27" xfId="0" applyFill="1" applyBorder="1" applyAlignment="1">
      <alignment vertical="center" wrapText="1"/>
    </xf>
    <xf numFmtId="0" fontId="24" fillId="6" borderId="27" xfId="0" applyFont="1" applyFill="1" applyBorder="1" applyAlignment="1">
      <alignment vertical="center"/>
    </xf>
    <xf numFmtId="0" fontId="49" fillId="6" borderId="5" xfId="0" applyFont="1" applyFill="1" applyBorder="1" applyAlignment="1">
      <alignment horizontal="center" vertical="center"/>
    </xf>
    <xf numFmtId="0" fontId="11" fillId="6" borderId="23" xfId="2" applyFill="1" applyBorder="1" applyAlignment="1">
      <alignment horizontal="left" vertical="center"/>
    </xf>
    <xf numFmtId="0" fontId="0" fillId="6" borderId="7" xfId="2" applyFont="1" applyFill="1" applyBorder="1" applyAlignment="1">
      <alignment horizontal="left" vertical="center"/>
    </xf>
    <xf numFmtId="0" fontId="11" fillId="0" borderId="23" xfId="2" applyBorder="1" applyAlignment="1">
      <alignment horizontal="left" vertical="center"/>
    </xf>
    <xf numFmtId="0" fontId="0" fillId="0" borderId="30" xfId="0" applyBorder="1" applyAlignment="1">
      <alignment vertical="center"/>
    </xf>
    <xf numFmtId="0" fontId="3" fillId="0" borderId="9" xfId="0" applyFont="1" applyBorder="1" applyAlignment="1">
      <alignment horizontal="center" vertical="center"/>
    </xf>
    <xf numFmtId="0" fontId="0" fillId="6" borderId="33" xfId="0" applyFill="1" applyBorder="1" applyAlignment="1">
      <alignment vertical="center"/>
    </xf>
    <xf numFmtId="2" fontId="1" fillId="0" borderId="29" xfId="0" applyNumberFormat="1" applyFont="1" applyBorder="1" applyAlignment="1">
      <alignment horizontal="center" vertical="center"/>
    </xf>
    <xf numFmtId="0" fontId="51" fillId="6" borderId="6" xfId="0" applyFont="1" applyFill="1" applyBorder="1" applyAlignment="1">
      <alignment vertical="center" wrapText="1"/>
    </xf>
    <xf numFmtId="0" fontId="0" fillId="6" borderId="9" xfId="0" applyFill="1" applyBorder="1" applyAlignment="1">
      <alignment vertical="center" wrapText="1"/>
    </xf>
    <xf numFmtId="0" fontId="48" fillId="6" borderId="23" xfId="0" applyFont="1" applyFill="1" applyBorder="1" applyAlignment="1">
      <alignment vertical="center"/>
    </xf>
    <xf numFmtId="2" fontId="48" fillId="0" borderId="10" xfId="0" applyNumberFormat="1" applyFont="1" applyBorder="1" applyAlignment="1">
      <alignment horizontal="center" vertical="center"/>
    </xf>
    <xf numFmtId="0" fontId="0" fillId="3" borderId="9" xfId="0" applyFill="1" applyBorder="1" applyAlignment="1">
      <alignment vertical="center"/>
    </xf>
    <xf numFmtId="0" fontId="0" fillId="0" borderId="1" xfId="0" applyBorder="1" applyAlignment="1">
      <alignment vertical="center"/>
    </xf>
    <xf numFmtId="0" fontId="2" fillId="0" borderId="1" xfId="1" applyBorder="1" applyAlignment="1" applyProtection="1">
      <alignment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" fillId="0" borderId="1" xfId="1" applyBorder="1" applyAlignment="1" applyProtection="1">
      <alignment horizontal="center" vertical="center"/>
    </xf>
    <xf numFmtId="0" fontId="53" fillId="0" borderId="0" xfId="0" applyFont="1" applyAlignment="1">
      <alignment vertical="center"/>
    </xf>
    <xf numFmtId="2" fontId="50" fillId="3" borderId="5" xfId="0" applyNumberFormat="1" applyFont="1" applyFill="1" applyBorder="1" applyAlignment="1">
      <alignment horizontal="center" vertical="center"/>
    </xf>
    <xf numFmtId="2" fontId="50" fillId="0" borderId="3" xfId="0" applyNumberFormat="1" applyFont="1" applyBorder="1" applyAlignment="1">
      <alignment horizontal="center" vertical="center"/>
    </xf>
    <xf numFmtId="2" fontId="50" fillId="3" borderId="3" xfId="0" applyNumberFormat="1" applyFont="1" applyFill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6" fillId="0" borderId="12" xfId="0" applyFont="1" applyBorder="1" applyAlignment="1">
      <alignment horizontal="center" vertical="center"/>
    </xf>
    <xf numFmtId="0" fontId="0" fillId="0" borderId="3" xfId="0" applyBorder="1" applyAlignment="1">
      <alignment horizontal="left" vertical="center"/>
    </xf>
    <xf numFmtId="0" fontId="1" fillId="6" borderId="23" xfId="0" applyFont="1" applyFill="1" applyBorder="1" applyAlignment="1">
      <alignment horizontal="center" vertical="center" wrapText="1"/>
    </xf>
    <xf numFmtId="0" fontId="0" fillId="6" borderId="23" xfId="0" applyFill="1" applyBorder="1" applyAlignment="1">
      <alignment horizontal="center" vertical="center" wrapText="1"/>
    </xf>
    <xf numFmtId="0" fontId="3" fillId="6" borderId="23" xfId="0" applyFont="1" applyFill="1" applyBorder="1" applyAlignment="1">
      <alignment horizontal="center" vertical="center" wrapText="1"/>
    </xf>
    <xf numFmtId="0" fontId="4" fillId="6" borderId="9" xfId="0" applyFont="1" applyFill="1" applyBorder="1" applyAlignment="1">
      <alignment horizontal="center" vertical="center"/>
    </xf>
    <xf numFmtId="0" fontId="0" fillId="0" borderId="34" xfId="0" applyBorder="1" applyAlignment="1">
      <alignment vertical="center"/>
    </xf>
    <xf numFmtId="0" fontId="0" fillId="6" borderId="30" xfId="0" applyFill="1" applyBorder="1" applyAlignment="1">
      <alignment vertical="center"/>
    </xf>
    <xf numFmtId="0" fontId="9" fillId="0" borderId="3" xfId="0" applyFont="1" applyBorder="1" applyAlignment="1">
      <alignment horizontal="center" vertical="center"/>
    </xf>
    <xf numFmtId="0" fontId="9" fillId="6" borderId="3" xfId="0" applyFont="1" applyFill="1" applyBorder="1" applyAlignment="1">
      <alignment horizontal="center" vertical="center"/>
    </xf>
    <xf numFmtId="0" fontId="40" fillId="0" borderId="25" xfId="0" applyFont="1" applyBorder="1" applyAlignment="1">
      <alignment horizontal="center" vertical="center"/>
    </xf>
    <xf numFmtId="0" fontId="2" fillId="3" borderId="3" xfId="1" applyFill="1" applyBorder="1" applyAlignment="1" applyProtection="1">
      <alignment horizontal="center" vertical="center"/>
    </xf>
    <xf numFmtId="0" fontId="68" fillId="0" borderId="3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6" fillId="4" borderId="18" xfId="0" applyFont="1" applyFill="1" applyBorder="1" applyAlignment="1">
      <alignment horizontal="center" vertical="center"/>
    </xf>
    <xf numFmtId="2" fontId="1" fillId="3" borderId="4" xfId="0" applyNumberFormat="1" applyFont="1" applyFill="1" applyBorder="1" applyAlignment="1">
      <alignment horizontal="center" vertical="center"/>
    </xf>
    <xf numFmtId="0" fontId="1" fillId="4" borderId="30" xfId="0" applyFont="1" applyFill="1" applyBorder="1" applyAlignment="1">
      <alignment horizontal="center" vertical="center"/>
    </xf>
    <xf numFmtId="0" fontId="15" fillId="0" borderId="7" xfId="0" applyFont="1" applyBorder="1" applyAlignment="1">
      <alignment vertical="center"/>
    </xf>
    <xf numFmtId="0" fontId="24" fillId="6" borderId="3" xfId="0" applyFont="1" applyFill="1" applyBorder="1" applyAlignment="1">
      <alignment vertical="center" wrapText="1"/>
    </xf>
    <xf numFmtId="0" fontId="24" fillId="3" borderId="3" xfId="0" applyFont="1" applyFill="1" applyBorder="1" applyAlignment="1">
      <alignment vertical="center"/>
    </xf>
    <xf numFmtId="0" fontId="15" fillId="3" borderId="3" xfId="0" applyFont="1" applyFill="1" applyBorder="1" applyAlignment="1">
      <alignment vertical="center"/>
    </xf>
    <xf numFmtId="14" fontId="0" fillId="0" borderId="0" xfId="0" applyNumberFormat="1" applyAlignment="1">
      <alignment vertical="center"/>
    </xf>
    <xf numFmtId="0" fontId="63" fillId="0" borderId="3" xfId="0" applyFont="1" applyBorder="1" applyAlignment="1">
      <alignment horizontal="center" vertical="center"/>
    </xf>
    <xf numFmtId="0" fontId="63" fillId="0" borderId="3" xfId="0" applyFont="1" applyBorder="1" applyAlignment="1">
      <alignment vertical="center" wrapText="1"/>
    </xf>
    <xf numFmtId="0" fontId="3" fillId="3" borderId="7" xfId="0" applyFont="1" applyFill="1" applyBorder="1" applyAlignment="1">
      <alignment horizontal="center" vertical="center"/>
    </xf>
    <xf numFmtId="0" fontId="6" fillId="3" borderId="3" xfId="0" applyFont="1" applyFill="1" applyBorder="1" applyAlignment="1">
      <alignment horizontal="center" vertical="center"/>
    </xf>
    <xf numFmtId="0" fontId="15" fillId="6" borderId="5" xfId="0" applyFont="1" applyFill="1" applyBorder="1" applyAlignment="1">
      <alignment vertical="center" wrapText="1"/>
    </xf>
    <xf numFmtId="0" fontId="72" fillId="6" borderId="3" xfId="0" applyFont="1" applyFill="1" applyBorder="1" applyAlignment="1">
      <alignment vertical="center"/>
    </xf>
    <xf numFmtId="0" fontId="72" fillId="6" borderId="5" xfId="0" applyFont="1" applyFill="1" applyBorder="1" applyAlignment="1">
      <alignment vertical="center"/>
    </xf>
    <xf numFmtId="0" fontId="5" fillId="6" borderId="3" xfId="0" applyFont="1" applyFill="1" applyBorder="1" applyAlignment="1">
      <alignment vertical="center"/>
    </xf>
    <xf numFmtId="0" fontId="72" fillId="3" borderId="3" xfId="0" applyFont="1" applyFill="1" applyBorder="1" applyAlignment="1">
      <alignment vertical="center"/>
    </xf>
    <xf numFmtId="0" fontId="24" fillId="3" borderId="7" xfId="0" applyFont="1" applyFill="1" applyBorder="1" applyAlignment="1">
      <alignment vertical="center"/>
    </xf>
    <xf numFmtId="0" fontId="24" fillId="3" borderId="7" xfId="0" applyFont="1" applyFill="1" applyBorder="1" applyAlignment="1">
      <alignment vertical="center" wrapText="1"/>
    </xf>
    <xf numFmtId="2" fontId="1" fillId="0" borderId="11" xfId="0" applyNumberFormat="1" applyFont="1" applyBorder="1" applyAlignment="1">
      <alignment horizontal="center" vertical="center"/>
    </xf>
    <xf numFmtId="0" fontId="63" fillId="0" borderId="7" xfId="0" applyFont="1" applyBorder="1" applyAlignment="1">
      <alignment vertical="center"/>
    </xf>
    <xf numFmtId="0" fontId="63" fillId="6" borderId="11" xfId="0" applyFont="1" applyFill="1" applyBorder="1" applyAlignment="1">
      <alignment horizontal="center" vertical="center"/>
    </xf>
    <xf numFmtId="0" fontId="2" fillId="6" borderId="3" xfId="1" applyFill="1" applyBorder="1" applyAlignment="1" applyProtection="1">
      <alignment horizontal="center" vertical="center" wrapText="1"/>
    </xf>
    <xf numFmtId="0" fontId="63" fillId="0" borderId="7" xfId="0" applyFont="1" applyBorder="1" applyAlignment="1">
      <alignment vertical="center" wrapText="1"/>
    </xf>
    <xf numFmtId="0" fontId="8" fillId="3" borderId="7" xfId="0" applyFont="1" applyFill="1" applyBorder="1" applyAlignment="1">
      <alignment vertical="center" wrapText="1"/>
    </xf>
    <xf numFmtId="0" fontId="8" fillId="3" borderId="21" xfId="0" applyFont="1" applyFill="1" applyBorder="1" applyAlignment="1">
      <alignment vertical="center" wrapText="1"/>
    </xf>
    <xf numFmtId="2" fontId="54" fillId="6" borderId="6" xfId="0" applyNumberFormat="1" applyFont="1" applyFill="1" applyBorder="1" applyAlignment="1">
      <alignment horizontal="center" vertical="center"/>
    </xf>
    <xf numFmtId="0" fontId="1" fillId="10" borderId="18" xfId="0" applyFont="1" applyFill="1" applyBorder="1" applyAlignment="1">
      <alignment horizontal="center" vertical="center"/>
    </xf>
    <xf numFmtId="0" fontId="0" fillId="6" borderId="11" xfId="0" applyFill="1" applyBorder="1" applyAlignment="1">
      <alignment horizontal="left" vertical="center" wrapText="1"/>
    </xf>
    <xf numFmtId="0" fontId="0" fillId="6" borderId="5" xfId="0" applyFill="1" applyBorder="1" applyAlignment="1">
      <alignment vertical="center" wrapText="1"/>
    </xf>
    <xf numFmtId="2" fontId="50" fillId="3" borderId="18" xfId="0" applyNumberFormat="1" applyFont="1" applyFill="1" applyBorder="1" applyAlignment="1">
      <alignment horizontal="center" vertical="center"/>
    </xf>
    <xf numFmtId="49" fontId="0" fillId="6" borderId="11" xfId="0" applyNumberFormat="1" applyFill="1" applyBorder="1" applyAlignment="1">
      <alignment horizontal="center" vertical="center"/>
    </xf>
    <xf numFmtId="0" fontId="51" fillId="6" borderId="6" xfId="0" applyFont="1" applyFill="1" applyBorder="1" applyAlignment="1">
      <alignment horizontal="center" vertical="center" wrapText="1"/>
    </xf>
    <xf numFmtId="0" fontId="0" fillId="6" borderId="18" xfId="0" applyFill="1" applyBorder="1" applyAlignment="1">
      <alignment horizontal="left" vertical="center"/>
    </xf>
    <xf numFmtId="0" fontId="1" fillId="10" borderId="11" xfId="0" applyFont="1" applyFill="1" applyBorder="1" applyAlignment="1">
      <alignment horizontal="center" vertical="center"/>
    </xf>
    <xf numFmtId="0" fontId="0" fillId="6" borderId="9" xfId="0" applyFill="1" applyBorder="1" applyAlignment="1">
      <alignment horizontal="left" vertical="center"/>
    </xf>
    <xf numFmtId="0" fontId="0" fillId="6" borderId="29" xfId="0" applyFill="1" applyBorder="1" applyAlignment="1">
      <alignment vertical="center"/>
    </xf>
    <xf numFmtId="0" fontId="1" fillId="6" borderId="29" xfId="0" applyFont="1" applyFill="1" applyBorder="1" applyAlignment="1">
      <alignment horizontal="center" vertical="center"/>
    </xf>
    <xf numFmtId="2" fontId="1" fillId="6" borderId="33" xfId="0" applyNumberFormat="1" applyFont="1" applyFill="1" applyBorder="1" applyAlignment="1">
      <alignment horizontal="center" vertical="center"/>
    </xf>
    <xf numFmtId="2" fontId="1" fillId="6" borderId="34" xfId="0" applyNumberFormat="1" applyFont="1" applyFill="1" applyBorder="1" applyAlignment="1">
      <alignment horizontal="center" vertical="center"/>
    </xf>
    <xf numFmtId="2" fontId="1" fillId="6" borderId="29" xfId="0" applyNumberFormat="1" applyFont="1" applyFill="1" applyBorder="1" applyAlignment="1">
      <alignment horizontal="center" vertical="center"/>
    </xf>
    <xf numFmtId="0" fontId="15" fillId="6" borderId="27" xfId="0" applyFont="1" applyFill="1" applyBorder="1" applyAlignment="1">
      <alignment vertical="center" wrapText="1"/>
    </xf>
    <xf numFmtId="49" fontId="0" fillId="6" borderId="18" xfId="0" applyNumberFormat="1" applyFill="1" applyBorder="1" applyAlignment="1">
      <alignment horizontal="center" vertical="center"/>
    </xf>
    <xf numFmtId="0" fontId="8" fillId="6" borderId="23" xfId="0" applyFont="1" applyFill="1" applyBorder="1" applyAlignment="1">
      <alignment horizontal="center" vertical="center" wrapText="1"/>
    </xf>
    <xf numFmtId="0" fontId="0" fillId="6" borderId="18" xfId="0" applyFill="1" applyBorder="1" applyAlignment="1">
      <alignment horizontal="center" vertical="center" wrapText="1"/>
    </xf>
    <xf numFmtId="0" fontId="0" fillId="6" borderId="5" xfId="0" applyFill="1" applyBorder="1" applyAlignment="1">
      <alignment horizontal="center" vertical="center" wrapText="1"/>
    </xf>
    <xf numFmtId="0" fontId="2" fillId="6" borderId="4" xfId="1" applyFill="1" applyBorder="1" applyAlignment="1" applyProtection="1">
      <alignment vertical="center"/>
    </xf>
    <xf numFmtId="0" fontId="3" fillId="6" borderId="5" xfId="0" applyFont="1" applyFill="1" applyBorder="1" applyAlignment="1">
      <alignment horizontal="center" vertical="center"/>
    </xf>
    <xf numFmtId="0" fontId="7" fillId="5" borderId="2" xfId="0" applyFont="1" applyFill="1" applyBorder="1" applyAlignment="1">
      <alignment horizontal="left" vertical="center" indent="1"/>
    </xf>
    <xf numFmtId="0" fontId="4" fillId="7" borderId="2" xfId="0" applyFont="1" applyFill="1" applyBorder="1" applyAlignment="1">
      <alignment horizontal="left" vertical="center" indent="1"/>
    </xf>
    <xf numFmtId="49" fontId="1" fillId="6" borderId="7" xfId="0" applyNumberFormat="1" applyFont="1" applyFill="1" applyBorder="1" applyAlignment="1">
      <alignment horizontal="center" vertical="center"/>
    </xf>
    <xf numFmtId="0" fontId="50" fillId="6" borderId="5" xfId="0" applyFont="1" applyFill="1" applyBorder="1" applyAlignment="1">
      <alignment horizontal="center" vertical="center" wrapText="1"/>
    </xf>
    <xf numFmtId="0" fontId="48" fillId="6" borderId="27" xfId="0" applyFont="1" applyFill="1" applyBorder="1" applyAlignment="1">
      <alignment horizontal="left" vertical="center" wrapText="1"/>
    </xf>
    <xf numFmtId="2" fontId="1" fillId="0" borderId="30" xfId="0" applyNumberFormat="1" applyFont="1" applyBorder="1" applyAlignment="1">
      <alignment horizontal="center" vertical="center"/>
    </xf>
    <xf numFmtId="0" fontId="7" fillId="5" borderId="19" xfId="0" applyFont="1" applyFill="1" applyBorder="1" applyAlignment="1">
      <alignment horizontal="left" vertical="center" indent="1"/>
    </xf>
    <xf numFmtId="0" fontId="7" fillId="5" borderId="37" xfId="0" applyFont="1" applyFill="1" applyBorder="1" applyAlignment="1">
      <alignment horizontal="left" vertical="center" indent="1"/>
    </xf>
    <xf numFmtId="0" fontId="0" fillId="5" borderId="37" xfId="0" applyFill="1" applyBorder="1" applyAlignment="1">
      <alignment horizontal="left" vertical="center" indent="1"/>
    </xf>
    <xf numFmtId="0" fontId="0" fillId="5" borderId="20" xfId="0" applyFill="1" applyBorder="1" applyAlignment="1">
      <alignment horizontal="left" vertical="center" indent="1"/>
    </xf>
    <xf numFmtId="2" fontId="0" fillId="6" borderId="30" xfId="0" applyNumberFormat="1" applyFill="1" applyBorder="1" applyAlignment="1">
      <alignment horizontal="center" vertical="center"/>
    </xf>
    <xf numFmtId="0" fontId="2" fillId="6" borderId="5" xfId="1" applyFill="1" applyBorder="1" applyAlignment="1" applyProtection="1">
      <alignment vertical="center"/>
    </xf>
    <xf numFmtId="0" fontId="0" fillId="6" borderId="12" xfId="0" applyFill="1" applyBorder="1" applyAlignment="1">
      <alignment vertical="center" wrapText="1"/>
    </xf>
    <xf numFmtId="0" fontId="5" fillId="0" borderId="17" xfId="0" applyFont="1" applyBorder="1" applyAlignment="1">
      <alignment horizontal="center" vertical="center"/>
    </xf>
    <xf numFmtId="0" fontId="1" fillId="6" borderId="21" xfId="0" applyFont="1" applyFill="1" applyBorder="1" applyAlignment="1">
      <alignment horizontal="center" vertical="center"/>
    </xf>
    <xf numFmtId="0" fontId="0" fillId="6" borderId="12" xfId="0" applyFill="1" applyBorder="1" applyAlignment="1">
      <alignment horizontal="left" vertical="center" wrapText="1"/>
    </xf>
    <xf numFmtId="0" fontId="5" fillId="0" borderId="15" xfId="0" applyFont="1" applyBorder="1" applyAlignment="1">
      <alignment horizontal="center" vertical="center"/>
    </xf>
    <xf numFmtId="0" fontId="6" fillId="4" borderId="5" xfId="0" applyFont="1" applyFill="1" applyBorder="1" applyAlignment="1">
      <alignment horizontal="center" vertical="center"/>
    </xf>
    <xf numFmtId="0" fontId="48" fillId="0" borderId="21" xfId="0" applyFont="1" applyBorder="1" applyAlignment="1">
      <alignment vertical="center"/>
    </xf>
    <xf numFmtId="0" fontId="6" fillId="4" borderId="0" xfId="0" applyFont="1" applyFill="1" applyAlignment="1">
      <alignment horizontal="center" vertical="center"/>
    </xf>
    <xf numFmtId="49" fontId="0" fillId="3" borderId="18" xfId="0" applyNumberFormat="1" applyFill="1" applyBorder="1" applyAlignment="1">
      <alignment horizontal="center" vertical="center"/>
    </xf>
    <xf numFmtId="2" fontId="6" fillId="3" borderId="30" xfId="0" applyNumberFormat="1" applyFont="1" applyFill="1" applyBorder="1" applyAlignment="1">
      <alignment horizontal="center" vertical="center"/>
    </xf>
    <xf numFmtId="0" fontId="7" fillId="2" borderId="19" xfId="0" applyFont="1" applyFill="1" applyBorder="1" applyAlignment="1">
      <alignment horizontal="left" vertical="center" indent="1"/>
    </xf>
    <xf numFmtId="0" fontId="7" fillId="2" borderId="37" xfId="0" applyFont="1" applyFill="1" applyBorder="1" applyAlignment="1">
      <alignment horizontal="left" vertical="center" indent="1"/>
    </xf>
    <xf numFmtId="0" fontId="3" fillId="2" borderId="37" xfId="0" applyFont="1" applyFill="1" applyBorder="1" applyAlignment="1">
      <alignment horizontal="left" indent="1"/>
    </xf>
    <xf numFmtId="0" fontId="0" fillId="2" borderId="37" xfId="0" applyFill="1" applyBorder="1" applyAlignment="1">
      <alignment horizontal="left" indent="1"/>
    </xf>
    <xf numFmtId="0" fontId="0" fillId="2" borderId="20" xfId="0" applyFill="1" applyBorder="1" applyAlignment="1">
      <alignment horizontal="left" indent="1"/>
    </xf>
    <xf numFmtId="0" fontId="0" fillId="0" borderId="27" xfId="0" applyBorder="1" applyAlignment="1">
      <alignment vertical="center" wrapText="1"/>
    </xf>
    <xf numFmtId="0" fontId="0" fillId="7" borderId="2" xfId="0" applyFill="1" applyBorder="1" applyAlignment="1">
      <alignment horizontal="left" vertical="center"/>
    </xf>
    <xf numFmtId="0" fontId="24" fillId="3" borderId="5" xfId="0" applyFont="1" applyFill="1" applyBorder="1" applyAlignment="1">
      <alignment vertical="center"/>
    </xf>
    <xf numFmtId="0" fontId="0" fillId="9" borderId="15" xfId="0" applyFill="1" applyBorder="1" applyAlignment="1">
      <alignment horizontal="left" vertical="center"/>
    </xf>
    <xf numFmtId="0" fontId="0" fillId="9" borderId="16" xfId="0" applyFill="1" applyBorder="1"/>
    <xf numFmtId="0" fontId="0" fillId="9" borderId="16" xfId="0" applyFill="1" applyBorder="1" applyAlignment="1">
      <alignment horizontal="center"/>
    </xf>
    <xf numFmtId="0" fontId="1" fillId="9" borderId="16" xfId="0" applyFont="1" applyFill="1" applyBorder="1" applyAlignment="1">
      <alignment horizontal="center"/>
    </xf>
    <xf numFmtId="2" fontId="1" fillId="9" borderId="16" xfId="0" applyNumberFormat="1" applyFont="1" applyFill="1" applyBorder="1" applyAlignment="1">
      <alignment horizontal="center"/>
    </xf>
    <xf numFmtId="164" fontId="1" fillId="9" borderId="16" xfId="0" applyNumberFormat="1" applyFont="1" applyFill="1" applyBorder="1" applyAlignment="1">
      <alignment horizontal="center"/>
    </xf>
    <xf numFmtId="0" fontId="2" fillId="9" borderId="17" xfId="1" applyFill="1" applyBorder="1" applyAlignment="1" applyProtection="1">
      <alignment horizontal="center" vertical="center"/>
    </xf>
    <xf numFmtId="0" fontId="24" fillId="6" borderId="5" xfId="0" applyFont="1" applyFill="1" applyBorder="1" applyAlignment="1">
      <alignment vertical="center" wrapText="1"/>
    </xf>
    <xf numFmtId="0" fontId="0" fillId="2" borderId="37" xfId="0" applyFill="1" applyBorder="1" applyAlignment="1">
      <alignment horizontal="left" vertical="center" indent="1"/>
    </xf>
    <xf numFmtId="0" fontId="1" fillId="2" borderId="37" xfId="0" applyFont="1" applyFill="1" applyBorder="1" applyAlignment="1">
      <alignment horizontal="left" indent="1"/>
    </xf>
    <xf numFmtId="0" fontId="1" fillId="2" borderId="20" xfId="0" applyFont="1" applyFill="1" applyBorder="1" applyAlignment="1">
      <alignment horizontal="left" indent="1"/>
    </xf>
    <xf numFmtId="0" fontId="63" fillId="0" borderId="12" xfId="0" applyFont="1" applyBorder="1" applyAlignment="1">
      <alignment horizontal="center" vertical="center"/>
    </xf>
    <xf numFmtId="0" fontId="63" fillId="0" borderId="5" xfId="0" applyFont="1" applyBorder="1" applyAlignment="1">
      <alignment vertical="center" wrapText="1"/>
    </xf>
    <xf numFmtId="49" fontId="1" fillId="6" borderId="9" xfId="0" applyNumberFormat="1" applyFont="1" applyFill="1" applyBorder="1" applyAlignment="1">
      <alignment horizontal="center" vertical="center"/>
    </xf>
    <xf numFmtId="49" fontId="1" fillId="6" borderId="3" xfId="0" applyNumberFormat="1" applyFont="1" applyFill="1" applyBorder="1" applyAlignment="1">
      <alignment horizontal="center" vertical="center"/>
    </xf>
    <xf numFmtId="0" fontId="48" fillId="3" borderId="12" xfId="0" applyFont="1" applyFill="1" applyBorder="1" applyAlignment="1">
      <alignment vertical="center" wrapText="1"/>
    </xf>
    <xf numFmtId="0" fontId="0" fillId="6" borderId="0" xfId="0" applyFill="1" applyAlignment="1">
      <alignment vertical="center" wrapText="1"/>
    </xf>
    <xf numFmtId="0" fontId="15" fillId="6" borderId="3" xfId="0" applyFont="1" applyFill="1" applyBorder="1" applyAlignment="1">
      <alignment horizontal="center" vertical="center"/>
    </xf>
    <xf numFmtId="49" fontId="1" fillId="6" borderId="23" xfId="0" applyNumberFormat="1" applyFont="1" applyFill="1" applyBorder="1" applyAlignment="1">
      <alignment horizontal="center" vertical="center"/>
    </xf>
    <xf numFmtId="49" fontId="1" fillId="6" borderId="27" xfId="0" applyNumberFormat="1" applyFont="1" applyFill="1" applyBorder="1" applyAlignment="1">
      <alignment horizontal="center" vertical="center"/>
    </xf>
    <xf numFmtId="49" fontId="1" fillId="6" borderId="6" xfId="0" applyNumberFormat="1" applyFont="1" applyFill="1" applyBorder="1" applyAlignment="1">
      <alignment horizontal="center" vertical="center"/>
    </xf>
    <xf numFmtId="2" fontId="1" fillId="6" borderId="36" xfId="0" applyNumberFormat="1" applyFont="1" applyFill="1" applyBorder="1" applyAlignment="1">
      <alignment horizontal="center" vertical="center"/>
    </xf>
    <xf numFmtId="2" fontId="1" fillId="6" borderId="35" xfId="0" applyNumberFormat="1" applyFont="1" applyFill="1" applyBorder="1" applyAlignment="1">
      <alignment horizontal="center" vertical="center"/>
    </xf>
    <xf numFmtId="2" fontId="54" fillId="6" borderId="5" xfId="0" applyNumberFormat="1" applyFont="1" applyFill="1" applyBorder="1" applyAlignment="1">
      <alignment horizontal="center" vertical="center"/>
    </xf>
    <xf numFmtId="0" fontId="2" fillId="6" borderId="4" xfId="1" applyFill="1" applyBorder="1" applyAlignment="1" applyProtection="1">
      <alignment horizontal="center" vertical="center"/>
    </xf>
    <xf numFmtId="0" fontId="1" fillId="6" borderId="7" xfId="2" applyFont="1" applyFill="1" applyBorder="1" applyAlignment="1">
      <alignment horizontal="left" vertical="center" wrapText="1"/>
    </xf>
    <xf numFmtId="0" fontId="0" fillId="6" borderId="24" xfId="0" applyFill="1" applyBorder="1" applyAlignment="1">
      <alignment vertical="center" wrapText="1"/>
    </xf>
    <xf numFmtId="0" fontId="1" fillId="10" borderId="0" xfId="0" applyFont="1" applyFill="1" applyAlignment="1">
      <alignment horizontal="center" vertical="center"/>
    </xf>
    <xf numFmtId="2" fontId="50" fillId="0" borderId="18" xfId="0" applyNumberFormat="1" applyFont="1" applyBorder="1" applyAlignment="1">
      <alignment horizontal="center" vertical="center"/>
    </xf>
    <xf numFmtId="164" fontId="0" fillId="0" borderId="18" xfId="0" applyNumberFormat="1" applyBorder="1" applyAlignment="1">
      <alignment horizontal="center" vertical="center"/>
    </xf>
    <xf numFmtId="0" fontId="0" fillId="6" borderId="18" xfId="0" applyFill="1" applyBorder="1" applyAlignment="1">
      <alignment vertical="center" wrapText="1"/>
    </xf>
    <xf numFmtId="0" fontId="3" fillId="6" borderId="6" xfId="0" applyFont="1" applyFill="1" applyBorder="1" applyAlignment="1">
      <alignment horizontal="center" vertical="center"/>
    </xf>
    <xf numFmtId="0" fontId="48" fillId="6" borderId="3" xfId="0" applyFont="1" applyFill="1" applyBorder="1" applyAlignment="1">
      <alignment horizontal="center" vertical="center" wrapText="1"/>
    </xf>
    <xf numFmtId="0" fontId="11" fillId="6" borderId="7" xfId="2" applyFill="1" applyBorder="1" applyAlignment="1">
      <alignment horizontal="left" vertical="center" wrapText="1"/>
    </xf>
    <xf numFmtId="2" fontId="1" fillId="6" borderId="37" xfId="0" applyNumberFormat="1" applyFont="1" applyFill="1" applyBorder="1" applyAlignment="1">
      <alignment horizontal="center" vertical="center"/>
    </xf>
    <xf numFmtId="164" fontId="0" fillId="6" borderId="4" xfId="0" applyNumberFormat="1" applyFill="1" applyBorder="1" applyAlignment="1">
      <alignment horizontal="center" vertical="center"/>
    </xf>
    <xf numFmtId="2" fontId="1" fillId="6" borderId="19" xfId="0" applyNumberFormat="1" applyFont="1" applyFill="1" applyBorder="1" applyAlignment="1">
      <alignment horizontal="center" vertical="center"/>
    </xf>
    <xf numFmtId="49" fontId="1" fillId="11" borderId="7" xfId="0" applyNumberFormat="1" applyFont="1" applyFill="1" applyBorder="1" applyAlignment="1">
      <alignment horizontal="center" vertical="center"/>
    </xf>
    <xf numFmtId="0" fontId="0" fillId="11" borderId="7" xfId="0" applyFill="1" applyBorder="1" applyAlignment="1">
      <alignment horizontal="center" vertical="center"/>
    </xf>
    <xf numFmtId="0" fontId="0" fillId="11" borderId="3" xfId="0" applyFill="1" applyBorder="1" applyAlignment="1">
      <alignment vertical="center"/>
    </xf>
    <xf numFmtId="0" fontId="0" fillId="11" borderId="3" xfId="0" applyFill="1" applyBorder="1" applyAlignment="1">
      <alignment horizontal="center" vertical="center"/>
    </xf>
    <xf numFmtId="0" fontId="0" fillId="11" borderId="6" xfId="0" applyFill="1" applyBorder="1" applyAlignment="1">
      <alignment vertical="center"/>
    </xf>
    <xf numFmtId="0" fontId="2" fillId="11" borderId="3" xfId="1" applyFill="1" applyBorder="1" applyAlignment="1" applyProtection="1">
      <alignment vertical="center"/>
    </xf>
    <xf numFmtId="0" fontId="0" fillId="11" borderId="6" xfId="0" applyFill="1" applyBorder="1" applyAlignment="1">
      <alignment horizontal="center" vertical="center"/>
    </xf>
    <xf numFmtId="2" fontId="1" fillId="11" borderId="3" xfId="0" applyNumberFormat="1" applyFont="1" applyFill="1" applyBorder="1" applyAlignment="1">
      <alignment horizontal="center" vertical="center"/>
    </xf>
    <xf numFmtId="2" fontId="0" fillId="11" borderId="3" xfId="0" applyNumberFormat="1" applyFill="1" applyBorder="1" applyAlignment="1">
      <alignment horizontal="center" vertical="center"/>
    </xf>
    <xf numFmtId="164" fontId="0" fillId="11" borderId="3" xfId="0" applyNumberFormat="1" applyFill="1" applyBorder="1" applyAlignment="1">
      <alignment horizontal="center" vertical="center"/>
    </xf>
    <xf numFmtId="0" fontId="1" fillId="11" borderId="3" xfId="0" applyFont="1" applyFill="1" applyBorder="1" applyAlignment="1">
      <alignment horizontal="center" vertical="center"/>
    </xf>
    <xf numFmtId="2" fontId="1" fillId="11" borderId="7" xfId="0" applyNumberFormat="1" applyFont="1" applyFill="1" applyBorder="1" applyAlignment="1">
      <alignment horizontal="center" vertical="center"/>
    </xf>
    <xf numFmtId="2" fontId="1" fillId="11" borderId="27" xfId="0" applyNumberFormat="1" applyFont="1" applyFill="1" applyBorder="1" applyAlignment="1">
      <alignment horizontal="center" vertical="center"/>
    </xf>
    <xf numFmtId="0" fontId="2" fillId="11" borderId="5" xfId="1" applyFill="1" applyBorder="1" applyAlignment="1" applyProtection="1">
      <alignment horizontal="center" vertical="center"/>
    </xf>
    <xf numFmtId="0" fontId="0" fillId="11" borderId="3" xfId="0" applyFill="1" applyBorder="1" applyAlignment="1">
      <alignment horizontal="center" vertical="center" wrapText="1"/>
    </xf>
    <xf numFmtId="0" fontId="2" fillId="11" borderId="3" xfId="1" applyFill="1" applyBorder="1" applyAlignment="1" applyProtection="1">
      <alignment horizontal="center" vertical="center"/>
    </xf>
    <xf numFmtId="0" fontId="1" fillId="11" borderId="6" xfId="0" applyFont="1" applyFill="1" applyBorder="1" applyAlignment="1">
      <alignment horizontal="center" vertical="center"/>
    </xf>
    <xf numFmtId="0" fontId="0" fillId="11" borderId="5" xfId="0" applyFill="1" applyBorder="1" applyAlignment="1">
      <alignment horizontal="center" vertical="center"/>
    </xf>
    <xf numFmtId="0" fontId="0" fillId="11" borderId="5" xfId="0" applyFill="1" applyBorder="1" applyAlignment="1">
      <alignment vertical="center"/>
    </xf>
    <xf numFmtId="2" fontId="1" fillId="11" borderId="22" xfId="0" applyNumberFormat="1" applyFont="1" applyFill="1" applyBorder="1" applyAlignment="1">
      <alignment horizontal="center" vertical="center"/>
    </xf>
    <xf numFmtId="0" fontId="0" fillId="11" borderId="22" xfId="0" applyFill="1" applyBorder="1" applyAlignment="1">
      <alignment horizontal="center" vertical="center"/>
    </xf>
    <xf numFmtId="49" fontId="1" fillId="11" borderId="3" xfId="0" applyNumberFormat="1" applyFont="1" applyFill="1" applyBorder="1" applyAlignment="1">
      <alignment horizontal="center" vertical="center"/>
    </xf>
    <xf numFmtId="0" fontId="1" fillId="11" borderId="10" xfId="0" applyFont="1" applyFill="1" applyBorder="1" applyAlignment="1">
      <alignment horizontal="center" vertical="center"/>
    </xf>
    <xf numFmtId="0" fontId="0" fillId="11" borderId="7" xfId="0" applyFill="1" applyBorder="1" applyAlignment="1">
      <alignment vertical="center"/>
    </xf>
    <xf numFmtId="2" fontId="6" fillId="11" borderId="3" xfId="0" applyNumberFormat="1" applyFont="1" applyFill="1" applyBorder="1" applyAlignment="1">
      <alignment horizontal="center" vertical="center"/>
    </xf>
    <xf numFmtId="2" fontId="1" fillId="11" borderId="6" xfId="0" applyNumberFormat="1" applyFont="1" applyFill="1" applyBorder="1" applyAlignment="1">
      <alignment horizontal="center" vertical="center"/>
    </xf>
    <xf numFmtId="0" fontId="0" fillId="11" borderId="23" xfId="0" applyFill="1" applyBorder="1" applyAlignment="1">
      <alignment horizontal="center" vertical="center"/>
    </xf>
    <xf numFmtId="0" fontId="0" fillId="11" borderId="10" xfId="0" applyFill="1" applyBorder="1" applyAlignment="1">
      <alignment vertical="center"/>
    </xf>
    <xf numFmtId="0" fontId="50" fillId="6" borderId="5" xfId="0" applyFont="1" applyFill="1" applyBorder="1" applyAlignment="1">
      <alignment horizontal="center" vertical="center"/>
    </xf>
    <xf numFmtId="49" fontId="0" fillId="6" borderId="4" xfId="0" applyNumberFormat="1" applyFill="1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3" borderId="4" xfId="0" applyFill="1" applyBorder="1" applyAlignment="1">
      <alignment vertical="center" wrapText="1"/>
    </xf>
    <xf numFmtId="0" fontId="1" fillId="0" borderId="37" xfId="0" applyFont="1" applyBorder="1" applyAlignment="1">
      <alignment horizontal="center" vertical="center"/>
    </xf>
    <xf numFmtId="164" fontId="0" fillId="0" borderId="4" xfId="0" applyNumberFormat="1" applyBorder="1" applyAlignment="1">
      <alignment horizontal="center" vertical="center"/>
    </xf>
    <xf numFmtId="0" fontId="1" fillId="4" borderId="4" xfId="0" applyFont="1" applyFill="1" applyBorder="1" applyAlignment="1">
      <alignment horizontal="center" vertical="center"/>
    </xf>
    <xf numFmtId="2" fontId="1" fillId="3" borderId="20" xfId="0" applyNumberFormat="1" applyFont="1" applyFill="1" applyBorder="1" applyAlignment="1">
      <alignment horizontal="center" vertical="center"/>
    </xf>
    <xf numFmtId="0" fontId="57" fillId="0" borderId="3" xfId="1" applyFont="1" applyBorder="1" applyAlignment="1" applyProtection="1">
      <alignment horizontal="center" vertical="center"/>
    </xf>
    <xf numFmtId="49" fontId="1" fillId="6" borderId="5" xfId="0" applyNumberFormat="1" applyFont="1" applyFill="1" applyBorder="1" applyAlignment="1">
      <alignment horizontal="center" vertical="center"/>
    </xf>
    <xf numFmtId="2" fontId="1" fillId="6" borderId="28" xfId="0" applyNumberFormat="1" applyFont="1" applyFill="1" applyBorder="1" applyAlignment="1">
      <alignment horizontal="center" vertical="center"/>
    </xf>
    <xf numFmtId="2" fontId="1" fillId="6" borderId="39" xfId="0" applyNumberFormat="1" applyFont="1" applyFill="1" applyBorder="1" applyAlignment="1">
      <alignment horizontal="center" vertical="center"/>
    </xf>
    <xf numFmtId="0" fontId="1" fillId="10" borderId="28" xfId="0" applyFont="1" applyFill="1" applyBorder="1" applyAlignment="1">
      <alignment horizontal="center" vertical="center"/>
    </xf>
    <xf numFmtId="164" fontId="0" fillId="6" borderId="28" xfId="0" applyNumberFormat="1" applyFill="1" applyBorder="1" applyAlignment="1">
      <alignment horizontal="center" vertical="center"/>
    </xf>
    <xf numFmtId="0" fontId="0" fillId="6" borderId="7" xfId="2" applyFont="1" applyFill="1" applyBorder="1" applyAlignment="1">
      <alignment horizontal="left" vertical="center" wrapText="1"/>
    </xf>
    <xf numFmtId="0" fontId="0" fillId="3" borderId="11" xfId="0" applyFill="1" applyBorder="1" applyAlignment="1">
      <alignment vertical="center" wrapText="1"/>
    </xf>
    <xf numFmtId="49" fontId="0" fillId="6" borderId="9" xfId="0" applyNumberFormat="1" applyFill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54" fillId="6" borderId="6" xfId="0" applyFont="1" applyFill="1" applyBorder="1" applyAlignment="1">
      <alignment horizontal="center" vertical="center"/>
    </xf>
    <xf numFmtId="0" fontId="0" fillId="6" borderId="28" xfId="0" applyFill="1" applyBorder="1" applyAlignment="1">
      <alignment vertical="center" wrapText="1"/>
    </xf>
    <xf numFmtId="0" fontId="0" fillId="6" borderId="9" xfId="0" applyFill="1" applyBorder="1" applyAlignment="1">
      <alignment horizontal="center" vertical="center" wrapText="1"/>
    </xf>
    <xf numFmtId="0" fontId="0" fillId="6" borderId="29" xfId="0" applyFill="1" applyBorder="1" applyAlignment="1">
      <alignment vertical="center" wrapText="1"/>
    </xf>
    <xf numFmtId="0" fontId="0" fillId="11" borderId="11" xfId="0" applyFill="1" applyBorder="1" applyAlignment="1">
      <alignment horizontal="center" vertical="center"/>
    </xf>
    <xf numFmtId="0" fontId="0" fillId="10" borderId="6" xfId="0" applyFill="1" applyBorder="1" applyAlignment="1">
      <alignment horizontal="center" vertical="center"/>
    </xf>
    <xf numFmtId="0" fontId="0" fillId="10" borderId="5" xfId="0" applyFill="1" applyBorder="1" applyAlignment="1">
      <alignment horizontal="center" vertical="center"/>
    </xf>
    <xf numFmtId="0" fontId="0" fillId="11" borderId="10" xfId="0" applyFill="1" applyBorder="1" applyAlignment="1">
      <alignment horizontal="center" vertical="center"/>
    </xf>
    <xf numFmtId="0" fontId="3" fillId="6" borderId="23" xfId="0" applyFont="1" applyFill="1" applyBorder="1" applyAlignment="1">
      <alignment horizontal="center" vertical="center"/>
    </xf>
    <xf numFmtId="0" fontId="41" fillId="6" borderId="6" xfId="1" applyFont="1" applyFill="1" applyBorder="1" applyAlignment="1" applyProtection="1">
      <alignment vertical="center"/>
    </xf>
    <xf numFmtId="0" fontId="82" fillId="0" borderId="0" xfId="0" applyFont="1"/>
    <xf numFmtId="0" fontId="0" fillId="3" borderId="37" xfId="0" applyFill="1" applyBorder="1" applyAlignment="1">
      <alignment vertical="center"/>
    </xf>
    <xf numFmtId="0" fontId="51" fillId="0" borderId="3" xfId="0" applyFont="1" applyBorder="1" applyAlignment="1">
      <alignment horizontal="center" vertical="center"/>
    </xf>
    <xf numFmtId="0" fontId="83" fillId="0" borderId="0" xfId="0" applyFont="1"/>
    <xf numFmtId="49" fontId="1" fillId="6" borderId="34" xfId="0" applyNumberFormat="1" applyFont="1" applyFill="1" applyBorder="1" applyAlignment="1">
      <alignment horizontal="center" vertical="center"/>
    </xf>
    <xf numFmtId="164" fontId="6" fillId="6" borderId="3" xfId="0" applyNumberFormat="1" applyFont="1" applyFill="1" applyBorder="1" applyAlignment="1">
      <alignment horizontal="center" vertical="center"/>
    </xf>
    <xf numFmtId="0" fontId="0" fillId="12" borderId="3" xfId="0" applyFill="1" applyBorder="1" applyAlignment="1">
      <alignment horizontal="center" vertical="center"/>
    </xf>
    <xf numFmtId="2" fontId="1" fillId="12" borderId="3" xfId="0" applyNumberFormat="1" applyFont="1" applyFill="1" applyBorder="1" applyAlignment="1">
      <alignment horizontal="center" vertical="center"/>
    </xf>
    <xf numFmtId="2" fontId="1" fillId="12" borderId="7" xfId="0" applyNumberFormat="1" applyFont="1" applyFill="1" applyBorder="1" applyAlignment="1">
      <alignment horizontal="center" vertical="center"/>
    </xf>
    <xf numFmtId="164" fontId="0" fillId="12" borderId="3" xfId="0" applyNumberFormat="1" applyFill="1" applyBorder="1" applyAlignment="1">
      <alignment horizontal="center" vertical="center"/>
    </xf>
    <xf numFmtId="0" fontId="0" fillId="6" borderId="27" xfId="0" applyFill="1" applyBorder="1" applyAlignment="1">
      <alignment horizontal="center" vertical="center" wrapText="1"/>
    </xf>
    <xf numFmtId="0" fontId="4" fillId="11" borderId="3" xfId="0" applyFont="1" applyFill="1" applyBorder="1" applyAlignment="1">
      <alignment horizontal="center" vertical="center"/>
    </xf>
    <xf numFmtId="0" fontId="3" fillId="6" borderId="3" xfId="0" applyFont="1" applyFill="1" applyBorder="1" applyAlignment="1">
      <alignment vertical="center" wrapText="1"/>
    </xf>
    <xf numFmtId="0" fontId="0" fillId="11" borderId="3" xfId="0" applyFill="1" applyBorder="1" applyAlignment="1">
      <alignment vertical="center" wrapText="1"/>
    </xf>
    <xf numFmtId="0" fontId="0" fillId="3" borderId="0" xfId="0" applyFill="1" applyAlignment="1">
      <alignment vertical="center"/>
    </xf>
    <xf numFmtId="49" fontId="1" fillId="6" borderId="39" xfId="0" applyNumberFormat="1" applyFont="1" applyFill="1" applyBorder="1" applyAlignment="1">
      <alignment horizontal="center" vertical="center"/>
    </xf>
    <xf numFmtId="0" fontId="0" fillId="6" borderId="39" xfId="0" applyFill="1" applyBorder="1" applyAlignment="1">
      <alignment horizontal="center" vertical="center"/>
    </xf>
    <xf numFmtId="0" fontId="51" fillId="6" borderId="39" xfId="0" applyFont="1" applyFill="1" applyBorder="1" applyAlignment="1">
      <alignment vertical="center" wrapText="1"/>
    </xf>
    <xf numFmtId="0" fontId="2" fillId="6" borderId="28" xfId="1" applyFill="1" applyBorder="1" applyAlignment="1" applyProtection="1">
      <alignment vertical="center"/>
    </xf>
    <xf numFmtId="16" fontId="0" fillId="6" borderId="28" xfId="0" applyNumberFormat="1" applyFill="1" applyBorder="1" applyAlignment="1">
      <alignment horizontal="center" vertical="center"/>
    </xf>
    <xf numFmtId="2" fontId="1" fillId="6" borderId="38" xfId="0" applyNumberFormat="1" applyFont="1" applyFill="1" applyBorder="1" applyAlignment="1">
      <alignment horizontal="center" vertical="center"/>
    </xf>
    <xf numFmtId="2" fontId="0" fillId="6" borderId="28" xfId="0" applyNumberFormat="1" applyFill="1" applyBorder="1" applyAlignment="1">
      <alignment horizontal="center" vertical="center"/>
    </xf>
    <xf numFmtId="49" fontId="1" fillId="6" borderId="21" xfId="0" applyNumberFormat="1" applyFont="1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/>
    </xf>
    <xf numFmtId="0" fontId="5" fillId="6" borderId="1" xfId="0" applyFont="1" applyFill="1" applyBorder="1" applyAlignment="1">
      <alignment horizontal="center" vertical="center"/>
    </xf>
    <xf numFmtId="0" fontId="1" fillId="11" borderId="23" xfId="0" applyFont="1" applyFill="1" applyBorder="1" applyAlignment="1">
      <alignment horizontal="center" vertical="center"/>
    </xf>
    <xf numFmtId="0" fontId="0" fillId="7" borderId="16" xfId="0" applyFill="1" applyBorder="1" applyAlignment="1">
      <alignment horizontal="left" indent="1"/>
    </xf>
    <xf numFmtId="0" fontId="1" fillId="12" borderId="3" xfId="0" applyFont="1" applyFill="1" applyBorder="1" applyAlignment="1">
      <alignment horizontal="center" vertical="center"/>
    </xf>
    <xf numFmtId="0" fontId="1" fillId="11" borderId="22" xfId="0" applyFont="1" applyFill="1" applyBorder="1" applyAlignment="1">
      <alignment horizontal="center" vertical="center"/>
    </xf>
    <xf numFmtId="0" fontId="1" fillId="11" borderId="7" xfId="0" applyFont="1" applyFill="1" applyBorder="1" applyAlignment="1">
      <alignment horizontal="center" vertical="center"/>
    </xf>
    <xf numFmtId="0" fontId="0" fillId="6" borderId="10" xfId="0" applyFill="1" applyBorder="1" applyAlignment="1">
      <alignment horizontal="center" vertical="center" wrapText="1"/>
    </xf>
    <xf numFmtId="49" fontId="0" fillId="11" borderId="3" xfId="0" applyNumberFormat="1" applyFill="1" applyBorder="1" applyAlignment="1">
      <alignment horizontal="center" vertical="center"/>
    </xf>
    <xf numFmtId="0" fontId="0" fillId="0" borderId="5" xfId="0" applyBorder="1" applyAlignment="1">
      <alignment horizontal="center" vertical="center" wrapText="1"/>
    </xf>
    <xf numFmtId="0" fontId="0" fillId="12" borderId="3" xfId="0" applyFill="1" applyBorder="1" applyAlignment="1">
      <alignment vertical="center"/>
    </xf>
    <xf numFmtId="0" fontId="15" fillId="6" borderId="7" xfId="0" applyFont="1" applyFill="1" applyBorder="1" applyAlignment="1">
      <alignment vertical="center"/>
    </xf>
    <xf numFmtId="49" fontId="1" fillId="12" borderId="7" xfId="0" applyNumberFormat="1" applyFont="1" applyFill="1" applyBorder="1" applyAlignment="1">
      <alignment horizontal="center" vertical="center"/>
    </xf>
    <xf numFmtId="2" fontId="1" fillId="12" borderId="27" xfId="0" applyNumberFormat="1" applyFont="1" applyFill="1" applyBorder="1" applyAlignment="1">
      <alignment horizontal="center" vertical="center"/>
    </xf>
    <xf numFmtId="9" fontId="67" fillId="0" borderId="0" xfId="3" applyFont="1" applyAlignment="1">
      <alignment vertical="center"/>
    </xf>
    <xf numFmtId="9" fontId="0" fillId="0" borderId="0" xfId="3" applyFont="1"/>
    <xf numFmtId="0" fontId="2" fillId="0" borderId="3" xfId="4" applyBorder="1" applyAlignment="1" applyProtection="1">
      <alignment vertical="center"/>
    </xf>
    <xf numFmtId="0" fontId="52" fillId="0" borderId="3" xfId="0" applyFont="1" applyBorder="1" applyAlignment="1">
      <alignment horizontal="center" vertical="center"/>
    </xf>
    <xf numFmtId="0" fontId="0" fillId="11" borderId="7" xfId="0" applyFill="1" applyBorder="1" applyAlignment="1">
      <alignment vertical="center" wrapText="1"/>
    </xf>
    <xf numFmtId="0" fontId="48" fillId="6" borderId="22" xfId="0" applyFont="1" applyFill="1" applyBorder="1" applyAlignment="1">
      <alignment horizontal="center" vertical="center"/>
    </xf>
    <xf numFmtId="9" fontId="0" fillId="6" borderId="7" xfId="3" applyFont="1" applyFill="1" applyBorder="1" applyAlignment="1">
      <alignment horizontal="center" vertical="center"/>
    </xf>
    <xf numFmtId="9" fontId="0" fillId="6" borderId="3" xfId="3" applyFont="1" applyFill="1" applyBorder="1" applyAlignment="1">
      <alignment horizontal="center" vertical="center"/>
    </xf>
    <xf numFmtId="9" fontId="0" fillId="6" borderId="3" xfId="3" applyFont="1" applyFill="1" applyBorder="1" applyAlignment="1">
      <alignment vertical="center" wrapText="1"/>
    </xf>
    <xf numFmtId="9" fontId="0" fillId="6" borderId="10" xfId="3" applyFont="1" applyFill="1" applyBorder="1" applyAlignment="1">
      <alignment horizontal="center" vertical="center"/>
    </xf>
    <xf numFmtId="9" fontId="0" fillId="6" borderId="6" xfId="3" applyFont="1" applyFill="1" applyBorder="1" applyAlignment="1">
      <alignment horizontal="center" vertical="center"/>
    </xf>
    <xf numFmtId="0" fontId="0" fillId="12" borderId="10" xfId="0" applyFill="1" applyBorder="1" applyAlignment="1">
      <alignment horizontal="center" vertical="center"/>
    </xf>
    <xf numFmtId="0" fontId="1" fillId="12" borderId="6" xfId="0" applyFont="1" applyFill="1" applyBorder="1" applyAlignment="1">
      <alignment horizontal="center" vertical="center"/>
    </xf>
    <xf numFmtId="0" fontId="15" fillId="12" borderId="5" xfId="0" applyFont="1" applyFill="1" applyBorder="1" applyAlignment="1">
      <alignment horizontal="center" vertical="center"/>
    </xf>
    <xf numFmtId="0" fontId="0" fillId="12" borderId="5" xfId="0" applyFill="1" applyBorder="1" applyAlignment="1">
      <alignment vertical="center"/>
    </xf>
    <xf numFmtId="0" fontId="15" fillId="12" borderId="27" xfId="0" applyFont="1" applyFill="1" applyBorder="1" applyAlignment="1">
      <alignment vertical="center" wrapText="1"/>
    </xf>
    <xf numFmtId="0" fontId="0" fillId="12" borderId="5" xfId="0" applyFill="1" applyBorder="1" applyAlignment="1">
      <alignment horizontal="center" vertical="center"/>
    </xf>
    <xf numFmtId="2" fontId="6" fillId="12" borderId="5" xfId="0" applyNumberFormat="1" applyFont="1" applyFill="1" applyBorder="1" applyAlignment="1">
      <alignment horizontal="center" vertical="center"/>
    </xf>
    <xf numFmtId="2" fontId="48" fillId="12" borderId="5" xfId="0" applyNumberFormat="1" applyFont="1" applyFill="1" applyBorder="1" applyAlignment="1">
      <alignment horizontal="center" vertical="center"/>
    </xf>
    <xf numFmtId="2" fontId="1" fillId="12" borderId="5" xfId="0" applyNumberFormat="1" applyFont="1" applyFill="1" applyBorder="1" applyAlignment="1">
      <alignment horizontal="center" vertical="center"/>
    </xf>
    <xf numFmtId="0" fontId="2" fillId="12" borderId="3" xfId="1" applyFill="1" applyBorder="1" applyAlignment="1" applyProtection="1">
      <alignment horizontal="center" vertical="center"/>
    </xf>
    <xf numFmtId="2" fontId="1" fillId="11" borderId="10" xfId="0" applyNumberFormat="1" applyFont="1" applyFill="1" applyBorder="1" applyAlignment="1">
      <alignment horizontal="center" vertical="center"/>
    </xf>
    <xf numFmtId="0" fontId="50" fillId="6" borderId="3" xfId="0" applyFont="1" applyFill="1" applyBorder="1" applyAlignment="1">
      <alignment vertical="center" wrapText="1"/>
    </xf>
    <xf numFmtId="2" fontId="48" fillId="12" borderId="3" xfId="0" applyNumberFormat="1" applyFont="1" applyFill="1" applyBorder="1" applyAlignment="1">
      <alignment horizontal="center" vertical="center"/>
    </xf>
    <xf numFmtId="0" fontId="0" fillId="6" borderId="28" xfId="0" applyFill="1" applyBorder="1" applyAlignment="1">
      <alignment horizontal="center" vertical="center" wrapText="1"/>
    </xf>
    <xf numFmtId="0" fontId="48" fillId="6" borderId="23" xfId="0" applyFont="1" applyFill="1" applyBorder="1" applyAlignment="1">
      <alignment horizontal="center" vertical="center"/>
    </xf>
    <xf numFmtId="0" fontId="48" fillId="6" borderId="23" xfId="0" applyFont="1" applyFill="1" applyBorder="1" applyAlignment="1">
      <alignment vertical="center" wrapText="1"/>
    </xf>
    <xf numFmtId="0" fontId="48" fillId="6" borderId="23" xfId="0" applyFont="1" applyFill="1" applyBorder="1" applyAlignment="1">
      <alignment horizontal="center" vertical="center" wrapText="1"/>
    </xf>
    <xf numFmtId="0" fontId="0" fillId="11" borderId="10" xfId="0" applyFill="1" applyBorder="1" applyAlignment="1">
      <alignment vertical="center" wrapText="1"/>
    </xf>
    <xf numFmtId="0" fontId="0" fillId="11" borderId="5" xfId="0" applyFill="1" applyBorder="1" applyAlignment="1">
      <alignment horizontal="center" vertical="center" wrapText="1"/>
    </xf>
    <xf numFmtId="2" fontId="1" fillId="11" borderId="32" xfId="0" applyNumberFormat="1" applyFont="1" applyFill="1" applyBorder="1" applyAlignment="1">
      <alignment horizontal="center" vertical="center"/>
    </xf>
    <xf numFmtId="0" fontId="51" fillId="6" borderId="7" xfId="0" applyFont="1" applyFill="1" applyBorder="1" applyAlignment="1">
      <alignment horizontal="center" vertical="center" wrapText="1"/>
    </xf>
    <xf numFmtId="0" fontId="1" fillId="10" borderId="24" xfId="0" applyFont="1" applyFill="1" applyBorder="1" applyAlignment="1">
      <alignment horizontal="center" vertical="center"/>
    </xf>
    <xf numFmtId="0" fontId="0" fillId="12" borderId="6" xfId="0" applyFill="1" applyBorder="1" applyAlignment="1">
      <alignment horizontal="center" vertical="center"/>
    </xf>
    <xf numFmtId="0" fontId="2" fillId="12" borderId="3" xfId="1" applyFill="1" applyBorder="1" applyAlignment="1" applyProtection="1">
      <alignment vertical="center"/>
    </xf>
    <xf numFmtId="2" fontId="0" fillId="12" borderId="3" xfId="0" applyNumberFormat="1" applyFill="1" applyBorder="1" applyAlignment="1">
      <alignment horizontal="center" vertical="center"/>
    </xf>
    <xf numFmtId="0" fontId="0" fillId="12" borderId="7" xfId="0" applyFill="1" applyBorder="1" applyAlignment="1">
      <alignment vertical="center" wrapText="1"/>
    </xf>
    <xf numFmtId="49" fontId="1" fillId="12" borderId="3" xfId="0" applyNumberFormat="1" applyFont="1" applyFill="1" applyBorder="1" applyAlignment="1">
      <alignment horizontal="center" vertical="center"/>
    </xf>
    <xf numFmtId="0" fontId="1" fillId="12" borderId="5" xfId="0" applyFont="1" applyFill="1" applyBorder="1" applyAlignment="1">
      <alignment horizontal="center" vertical="center"/>
    </xf>
    <xf numFmtId="0" fontId="0" fillId="12" borderId="7" xfId="0" applyFill="1" applyBorder="1" applyAlignment="1">
      <alignment vertical="center"/>
    </xf>
    <xf numFmtId="0" fontId="0" fillId="12" borderId="10" xfId="0" applyFill="1" applyBorder="1" applyAlignment="1">
      <alignment vertical="center" wrapText="1"/>
    </xf>
    <xf numFmtId="0" fontId="41" fillId="12" borderId="3" xfId="1" applyFont="1" applyFill="1" applyBorder="1" applyAlignment="1" applyProtection="1">
      <alignment horizontal="center" vertical="center"/>
    </xf>
    <xf numFmtId="0" fontId="1" fillId="12" borderId="10" xfId="0" applyFont="1" applyFill="1" applyBorder="1" applyAlignment="1">
      <alignment horizontal="center" vertical="center"/>
    </xf>
    <xf numFmtId="2" fontId="1" fillId="12" borderId="6" xfId="0" applyNumberFormat="1" applyFont="1" applyFill="1" applyBorder="1" applyAlignment="1">
      <alignment horizontal="center" vertical="center"/>
    </xf>
    <xf numFmtId="0" fontId="0" fillId="12" borderId="6" xfId="0" applyFill="1" applyBorder="1" applyAlignment="1">
      <alignment vertical="center"/>
    </xf>
    <xf numFmtId="0" fontId="0" fillId="12" borderId="23" xfId="0" applyFill="1" applyBorder="1" applyAlignment="1">
      <alignment vertical="center"/>
    </xf>
    <xf numFmtId="0" fontId="0" fillId="12" borderId="11" xfId="0" applyFill="1" applyBorder="1" applyAlignment="1">
      <alignment horizontal="left" vertical="center" wrapText="1"/>
    </xf>
    <xf numFmtId="0" fontId="0" fillId="12" borderId="9" xfId="0" applyFill="1" applyBorder="1" applyAlignment="1">
      <alignment horizontal="center" vertical="center"/>
    </xf>
    <xf numFmtId="0" fontId="1" fillId="12" borderId="11" xfId="0" applyFont="1" applyFill="1" applyBorder="1" applyAlignment="1">
      <alignment horizontal="center" vertical="center"/>
    </xf>
    <xf numFmtId="2" fontId="0" fillId="12" borderId="6" xfId="0" applyNumberFormat="1" applyFill="1" applyBorder="1" applyAlignment="1">
      <alignment horizontal="center" vertical="center"/>
    </xf>
    <xf numFmtId="2" fontId="48" fillId="12" borderId="6" xfId="0" applyNumberFormat="1" applyFont="1" applyFill="1" applyBorder="1" applyAlignment="1">
      <alignment horizontal="center" vertical="center"/>
    </xf>
    <xf numFmtId="164" fontId="0" fillId="12" borderId="6" xfId="0" applyNumberFormat="1" applyFill="1" applyBorder="1" applyAlignment="1">
      <alignment horizontal="center" vertical="center"/>
    </xf>
    <xf numFmtId="2" fontId="1" fillId="12" borderId="23" xfId="0" applyNumberFormat="1" applyFont="1" applyFill="1" applyBorder="1" applyAlignment="1">
      <alignment horizontal="center" vertical="center"/>
    </xf>
    <xf numFmtId="0" fontId="2" fillId="12" borderId="6" xfId="1" applyFill="1" applyBorder="1" applyAlignment="1" applyProtection="1">
      <alignment horizontal="center" vertical="center"/>
    </xf>
    <xf numFmtId="0" fontId="0" fillId="12" borderId="11" xfId="0" applyFill="1" applyBorder="1" applyAlignment="1">
      <alignment vertical="center" wrapText="1"/>
    </xf>
    <xf numFmtId="0" fontId="1" fillId="12" borderId="7" xfId="0" applyFont="1" applyFill="1" applyBorder="1" applyAlignment="1">
      <alignment horizontal="center" vertical="center"/>
    </xf>
    <xf numFmtId="0" fontId="11" fillId="12" borderId="3" xfId="2" applyFill="1" applyBorder="1" applyAlignment="1">
      <alignment horizontal="left" vertical="center" wrapText="1"/>
    </xf>
    <xf numFmtId="0" fontId="0" fillId="12" borderId="23" xfId="0" applyFill="1" applyBorder="1" applyAlignment="1">
      <alignment horizontal="center" vertical="center"/>
    </xf>
    <xf numFmtId="2" fontId="1" fillId="12" borderId="22" xfId="0" applyNumberFormat="1" applyFont="1" applyFill="1" applyBorder="1" applyAlignment="1">
      <alignment horizontal="center" vertical="center"/>
    </xf>
    <xf numFmtId="0" fontId="0" fillId="11" borderId="24" xfId="0" applyFill="1" applyBorder="1" applyAlignment="1">
      <alignment horizontal="center" vertical="center" wrapText="1"/>
    </xf>
    <xf numFmtId="0" fontId="1" fillId="3" borderId="22" xfId="0" applyFont="1" applyFill="1" applyBorder="1" applyAlignment="1">
      <alignment horizontal="center" vertical="center"/>
    </xf>
    <xf numFmtId="0" fontId="2" fillId="12" borderId="5" xfId="1" applyFill="1" applyBorder="1" applyAlignment="1" applyProtection="1">
      <alignment horizontal="center" vertical="center"/>
    </xf>
    <xf numFmtId="49" fontId="1" fillId="6" borderId="19" xfId="0" applyNumberFormat="1" applyFont="1" applyFill="1" applyBorder="1" applyAlignment="1">
      <alignment horizontal="center" vertical="center"/>
    </xf>
    <xf numFmtId="0" fontId="0" fillId="6" borderId="4" xfId="0" applyFill="1" applyBorder="1" applyAlignment="1">
      <alignment vertical="center" wrapText="1"/>
    </xf>
    <xf numFmtId="0" fontId="2" fillId="6" borderId="37" xfId="1" applyFill="1" applyBorder="1" applyAlignment="1" applyProtection="1">
      <alignment vertical="center"/>
    </xf>
    <xf numFmtId="2" fontId="0" fillId="6" borderId="4" xfId="0" applyNumberFormat="1" applyFill="1" applyBorder="1" applyAlignment="1">
      <alignment horizontal="center" vertical="center"/>
    </xf>
    <xf numFmtId="49" fontId="0" fillId="12" borderId="3" xfId="0" applyNumberFormat="1" applyFill="1" applyBorder="1" applyAlignment="1">
      <alignment horizontal="center" vertical="center"/>
    </xf>
    <xf numFmtId="16" fontId="0" fillId="12" borderId="3" xfId="0" applyNumberFormat="1" applyFill="1" applyBorder="1" applyAlignment="1">
      <alignment horizontal="center" vertical="center"/>
    </xf>
    <xf numFmtId="0" fontId="6" fillId="12" borderId="3" xfId="0" applyFont="1" applyFill="1" applyBorder="1" applyAlignment="1">
      <alignment horizontal="center" vertical="center"/>
    </xf>
    <xf numFmtId="0" fontId="6" fillId="10" borderId="12" xfId="0" applyFont="1" applyFill="1" applyBorder="1" applyAlignment="1">
      <alignment horizontal="center" vertical="center"/>
    </xf>
    <xf numFmtId="0" fontId="1" fillId="6" borderId="7" xfId="0" applyFont="1" applyFill="1" applyBorder="1" applyAlignment="1">
      <alignment horizontal="center" vertical="center" wrapText="1"/>
    </xf>
    <xf numFmtId="0" fontId="0" fillId="12" borderId="7" xfId="0" applyFill="1" applyBorder="1" applyAlignment="1">
      <alignment horizontal="center" vertical="center"/>
    </xf>
    <xf numFmtId="0" fontId="3" fillId="12" borderId="7" xfId="0" applyFont="1" applyFill="1" applyBorder="1" applyAlignment="1">
      <alignment horizontal="center" vertical="center"/>
    </xf>
    <xf numFmtId="0" fontId="41" fillId="12" borderId="3" xfId="1" applyFont="1" applyFill="1" applyBorder="1" applyAlignment="1" applyProtection="1">
      <alignment vertical="center"/>
    </xf>
    <xf numFmtId="0" fontId="0" fillId="12" borderId="3" xfId="0" applyFill="1" applyBorder="1" applyAlignment="1">
      <alignment horizontal="center" vertical="center" wrapText="1"/>
    </xf>
    <xf numFmtId="0" fontId="0" fillId="12" borderId="23" xfId="0" applyFill="1" applyBorder="1" applyAlignment="1">
      <alignment vertical="center" wrapText="1"/>
    </xf>
    <xf numFmtId="0" fontId="0" fillId="12" borderId="18" xfId="0" applyFill="1" applyBorder="1" applyAlignment="1">
      <alignment horizontal="center" vertical="center"/>
    </xf>
    <xf numFmtId="0" fontId="0" fillId="12" borderId="27" xfId="0" applyFill="1" applyBorder="1" applyAlignment="1">
      <alignment horizontal="center" vertical="center"/>
    </xf>
    <xf numFmtId="0" fontId="0" fillId="12" borderId="0" xfId="0" applyFill="1" applyAlignment="1">
      <alignment vertical="center" wrapText="1"/>
    </xf>
    <xf numFmtId="164" fontId="0" fillId="12" borderId="5" xfId="0" applyNumberFormat="1" applyFill="1" applyBorder="1" applyAlignment="1">
      <alignment horizontal="center" vertical="center"/>
    </xf>
    <xf numFmtId="2" fontId="1" fillId="12" borderId="18" xfId="0" applyNumberFormat="1" applyFont="1" applyFill="1" applyBorder="1" applyAlignment="1">
      <alignment horizontal="center" vertical="center"/>
    </xf>
    <xf numFmtId="2" fontId="0" fillId="6" borderId="0" xfId="0" applyNumberFormat="1" applyFill="1" applyAlignment="1">
      <alignment horizontal="center" vertical="center"/>
    </xf>
    <xf numFmtId="0" fontId="48" fillId="6" borderId="10" xfId="0" applyFont="1" applyFill="1" applyBorder="1" applyAlignment="1">
      <alignment horizontal="center" vertical="center"/>
    </xf>
    <xf numFmtId="0" fontId="0" fillId="12" borderId="6" xfId="0" applyFill="1" applyBorder="1" applyAlignment="1">
      <alignment vertical="center" wrapText="1"/>
    </xf>
    <xf numFmtId="16" fontId="0" fillId="3" borderId="6" xfId="0" applyNumberFormat="1" applyFill="1" applyBorder="1" applyAlignment="1">
      <alignment horizontal="center" vertical="center"/>
    </xf>
    <xf numFmtId="0" fontId="51" fillId="6" borderId="28" xfId="0" applyFont="1" applyFill="1" applyBorder="1" applyAlignment="1">
      <alignment horizontal="center" vertical="center"/>
    </xf>
    <xf numFmtId="0" fontId="8" fillId="12" borderId="7" xfId="0" applyFont="1" applyFill="1" applyBorder="1" applyAlignment="1">
      <alignment horizontal="center" vertical="center"/>
    </xf>
    <xf numFmtId="2" fontId="0" fillId="12" borderId="22" xfId="0" applyNumberFormat="1" applyFill="1" applyBorder="1" applyAlignment="1">
      <alignment horizontal="center" vertical="center"/>
    </xf>
    <xf numFmtId="0" fontId="3" fillId="12" borderId="3" xfId="0" applyFont="1" applyFill="1" applyBorder="1" applyAlignment="1">
      <alignment vertical="center" wrapText="1"/>
    </xf>
    <xf numFmtId="0" fontId="0" fillId="12" borderId="3" xfId="0" applyFill="1" applyBorder="1" applyAlignment="1">
      <alignment vertical="center" wrapText="1"/>
    </xf>
    <xf numFmtId="0" fontId="8" fillId="6" borderId="27" xfId="0" applyFont="1" applyFill="1" applyBorder="1" applyAlignment="1">
      <alignment horizontal="center" vertical="center"/>
    </xf>
    <xf numFmtId="2" fontId="48" fillId="11" borderId="3" xfId="0" applyNumberFormat="1" applyFont="1" applyFill="1" applyBorder="1" applyAlignment="1">
      <alignment horizontal="center" vertical="center"/>
    </xf>
    <xf numFmtId="0" fontId="8" fillId="6" borderId="7" xfId="0" applyFont="1" applyFill="1" applyBorder="1" applyAlignment="1">
      <alignment horizontal="center" vertical="center" wrapText="1"/>
    </xf>
    <xf numFmtId="2" fontId="1" fillId="11" borderId="12" xfId="0" applyNumberFormat="1" applyFont="1" applyFill="1" applyBorder="1" applyAlignment="1">
      <alignment horizontal="center" vertical="center"/>
    </xf>
    <xf numFmtId="0" fontId="0" fillId="11" borderId="12" xfId="0" applyFill="1" applyBorder="1" applyAlignment="1">
      <alignment horizontal="center" vertical="center"/>
    </xf>
    <xf numFmtId="0" fontId="0" fillId="11" borderId="6" xfId="0" applyFill="1" applyBorder="1" applyAlignment="1">
      <alignment vertical="center" wrapText="1"/>
    </xf>
    <xf numFmtId="0" fontId="0" fillId="11" borderId="27" xfId="0" applyFill="1" applyBorder="1" applyAlignment="1">
      <alignment horizontal="center" vertical="center"/>
    </xf>
    <xf numFmtId="0" fontId="0" fillId="11" borderId="23" xfId="0" applyFill="1" applyBorder="1" applyAlignment="1">
      <alignment horizontal="center" vertical="center" wrapText="1"/>
    </xf>
    <xf numFmtId="0" fontId="6" fillId="11" borderId="3" xfId="0" applyFont="1" applyFill="1" applyBorder="1" applyAlignment="1">
      <alignment horizontal="center" vertical="center"/>
    </xf>
    <xf numFmtId="2" fontId="6" fillId="11" borderId="6" xfId="0" applyNumberFormat="1" applyFont="1" applyFill="1" applyBorder="1" applyAlignment="1">
      <alignment horizontal="center" vertical="center"/>
    </xf>
    <xf numFmtId="0" fontId="6" fillId="11" borderId="22" xfId="0" applyFont="1" applyFill="1" applyBorder="1" applyAlignment="1">
      <alignment horizontal="center" vertical="center"/>
    </xf>
    <xf numFmtId="16" fontId="0" fillId="11" borderId="6" xfId="0" applyNumberFormat="1" applyFill="1" applyBorder="1" applyAlignment="1">
      <alignment horizontal="center" vertical="center"/>
    </xf>
    <xf numFmtId="0" fontId="1" fillId="11" borderId="11" xfId="0" applyFont="1" applyFill="1" applyBorder="1" applyAlignment="1">
      <alignment horizontal="center" vertical="center"/>
    </xf>
    <xf numFmtId="0" fontId="4" fillId="11" borderId="7" xfId="0" applyFont="1" applyFill="1" applyBorder="1" applyAlignment="1">
      <alignment horizontal="center" vertical="center"/>
    </xf>
    <xf numFmtId="0" fontId="0" fillId="11" borderId="12" xfId="0" applyFill="1" applyBorder="1" applyAlignment="1">
      <alignment vertical="center"/>
    </xf>
    <xf numFmtId="0" fontId="2" fillId="11" borderId="3" xfId="1" applyFill="1" applyBorder="1" applyAlignment="1" applyProtection="1">
      <alignment horizontal="center" vertical="center" wrapText="1"/>
    </xf>
    <xf numFmtId="0" fontId="6" fillId="11" borderId="10" xfId="0" applyFont="1" applyFill="1" applyBorder="1" applyAlignment="1">
      <alignment horizontal="center" vertical="center"/>
    </xf>
    <xf numFmtId="165" fontId="1" fillId="6" borderId="3" xfId="0" applyNumberFormat="1" applyFont="1" applyFill="1" applyBorder="1" applyAlignment="1">
      <alignment horizontal="center" vertical="center"/>
    </xf>
    <xf numFmtId="2" fontId="0" fillId="11" borderId="11" xfId="0" applyNumberFormat="1" applyFill="1" applyBorder="1" applyAlignment="1">
      <alignment horizontal="center" vertical="center"/>
    </xf>
    <xf numFmtId="2" fontId="0" fillId="11" borderId="6" xfId="0" applyNumberFormat="1" applyFill="1" applyBorder="1" applyAlignment="1">
      <alignment horizontal="center" vertical="center"/>
    </xf>
    <xf numFmtId="49" fontId="1" fillId="11" borderId="6" xfId="0" applyNumberFormat="1" applyFont="1" applyFill="1" applyBorder="1" applyAlignment="1">
      <alignment horizontal="center" vertical="center"/>
    </xf>
    <xf numFmtId="0" fontId="0" fillId="11" borderId="11" xfId="0" applyFill="1" applyBorder="1" applyAlignment="1">
      <alignment vertical="center" wrapText="1"/>
    </xf>
    <xf numFmtId="0" fontId="1" fillId="0" borderId="29" xfId="0" applyFont="1" applyBorder="1" applyAlignment="1">
      <alignment horizontal="center" vertical="center"/>
    </xf>
    <xf numFmtId="0" fontId="1" fillId="12" borderId="22" xfId="0" applyFont="1" applyFill="1" applyBorder="1" applyAlignment="1">
      <alignment horizontal="center" vertical="center"/>
    </xf>
    <xf numFmtId="0" fontId="2" fillId="11" borderId="7" xfId="1" applyFill="1" applyBorder="1" applyAlignment="1" applyProtection="1">
      <alignment horizontal="center" vertical="center"/>
    </xf>
    <xf numFmtId="2" fontId="1" fillId="12" borderId="10" xfId="0" applyNumberFormat="1" applyFont="1" applyFill="1" applyBorder="1" applyAlignment="1">
      <alignment horizontal="center" vertical="center"/>
    </xf>
    <xf numFmtId="0" fontId="7" fillId="2" borderId="21" xfId="0" applyFont="1" applyFill="1" applyBorder="1" applyAlignment="1">
      <alignment horizontal="left" vertical="center" indent="1"/>
    </xf>
    <xf numFmtId="0" fontId="7" fillId="2" borderId="0" xfId="0" applyFont="1" applyFill="1" applyAlignment="1">
      <alignment horizontal="left" vertical="center" indent="1"/>
    </xf>
    <xf numFmtId="0" fontId="3" fillId="2" borderId="0" xfId="0" applyFont="1" applyFill="1" applyAlignment="1">
      <alignment horizontal="left" indent="1"/>
    </xf>
    <xf numFmtId="0" fontId="0" fillId="2" borderId="0" xfId="0" applyFill="1" applyAlignment="1">
      <alignment horizontal="left" indent="1"/>
    </xf>
    <xf numFmtId="0" fontId="48" fillId="12" borderId="3" xfId="0" applyFont="1" applyFill="1" applyBorder="1" applyAlignment="1">
      <alignment horizontal="center" vertical="center"/>
    </xf>
    <xf numFmtId="0" fontId="48" fillId="12" borderId="10" xfId="0" applyFont="1" applyFill="1" applyBorder="1" applyAlignment="1">
      <alignment horizontal="center" vertical="center"/>
    </xf>
    <xf numFmtId="0" fontId="48" fillId="12" borderId="3" xfId="0" applyFont="1" applyFill="1" applyBorder="1" applyAlignment="1">
      <alignment vertical="center" wrapText="1"/>
    </xf>
    <xf numFmtId="0" fontId="0" fillId="11" borderId="11" xfId="0" applyFill="1" applyBorder="1" applyAlignment="1">
      <alignment vertical="center"/>
    </xf>
    <xf numFmtId="0" fontId="0" fillId="3" borderId="28" xfId="0" applyFill="1" applyBorder="1" applyAlignment="1">
      <alignment vertical="center" wrapText="1"/>
    </xf>
    <xf numFmtId="0" fontId="0" fillId="11" borderId="0" xfId="0" applyFill="1" applyAlignment="1">
      <alignment vertical="center"/>
    </xf>
    <xf numFmtId="0" fontId="0" fillId="11" borderId="23" xfId="0" applyFill="1" applyBorder="1" applyAlignment="1">
      <alignment vertical="center"/>
    </xf>
    <xf numFmtId="0" fontId="2" fillId="11" borderId="9" xfId="1" applyFill="1" applyBorder="1" applyAlignment="1" applyProtection="1">
      <alignment vertical="center"/>
    </xf>
    <xf numFmtId="16" fontId="0" fillId="11" borderId="3" xfId="0" applyNumberFormat="1" applyFill="1" applyBorder="1" applyAlignment="1">
      <alignment horizontal="center" vertical="center"/>
    </xf>
    <xf numFmtId="0" fontId="1" fillId="11" borderId="24" xfId="0" applyFont="1" applyFill="1" applyBorder="1" applyAlignment="1">
      <alignment horizontal="center" vertical="center"/>
    </xf>
    <xf numFmtId="2" fontId="1" fillId="11" borderId="24" xfId="0" applyNumberFormat="1" applyFont="1" applyFill="1" applyBorder="1" applyAlignment="1">
      <alignment horizontal="center" vertical="center"/>
    </xf>
    <xf numFmtId="2" fontId="1" fillId="11" borderId="23" xfId="0" applyNumberFormat="1" applyFont="1" applyFill="1" applyBorder="1" applyAlignment="1">
      <alignment horizontal="center" vertical="center"/>
    </xf>
    <xf numFmtId="0" fontId="2" fillId="11" borderId="6" xfId="1" applyFill="1" applyBorder="1" applyAlignment="1" applyProtection="1">
      <alignment horizontal="center" vertical="center"/>
    </xf>
    <xf numFmtId="0" fontId="48" fillId="11" borderId="22" xfId="0" applyFont="1" applyFill="1" applyBorder="1" applyAlignment="1">
      <alignment horizontal="center" vertical="center"/>
    </xf>
    <xf numFmtId="0" fontId="0" fillId="11" borderId="10" xfId="0" applyFill="1" applyBorder="1" applyAlignment="1">
      <alignment horizontal="left" vertical="center" wrapText="1"/>
    </xf>
    <xf numFmtId="0" fontId="0" fillId="11" borderId="12" xfId="0" applyFill="1" applyBorder="1" applyAlignment="1">
      <alignment horizontal="left" vertical="center"/>
    </xf>
    <xf numFmtId="0" fontId="0" fillId="11" borderId="30" xfId="0" applyFill="1" applyBorder="1" applyAlignment="1">
      <alignment horizontal="center" vertical="center"/>
    </xf>
    <xf numFmtId="0" fontId="0" fillId="11" borderId="22" xfId="0" applyFill="1" applyBorder="1" applyAlignment="1">
      <alignment vertical="center"/>
    </xf>
    <xf numFmtId="0" fontId="0" fillId="11" borderId="22" xfId="0" applyFill="1" applyBorder="1" applyAlignment="1">
      <alignment vertical="center" wrapText="1"/>
    </xf>
    <xf numFmtId="0" fontId="0" fillId="11" borderId="10" xfId="0" applyFill="1" applyBorder="1" applyAlignment="1">
      <alignment horizontal="left" vertical="center"/>
    </xf>
    <xf numFmtId="0" fontId="51" fillId="11" borderId="6" xfId="0" applyFont="1" applyFill="1" applyBorder="1" applyAlignment="1">
      <alignment horizontal="center" vertical="center"/>
    </xf>
    <xf numFmtId="0" fontId="51" fillId="11" borderId="6" xfId="0" applyFont="1" applyFill="1" applyBorder="1" applyAlignment="1">
      <alignment vertical="center"/>
    </xf>
    <xf numFmtId="49" fontId="1" fillId="11" borderId="27" xfId="0" applyNumberFormat="1" applyFont="1" applyFill="1" applyBorder="1" applyAlignment="1">
      <alignment horizontal="center" vertical="center"/>
    </xf>
    <xf numFmtId="165" fontId="1" fillId="6" borderId="10" xfId="0" applyNumberFormat="1" applyFont="1" applyFill="1" applyBorder="1" applyAlignment="1">
      <alignment horizontal="center" vertical="center"/>
    </xf>
    <xf numFmtId="0" fontId="0" fillId="11" borderId="28" xfId="0" applyFill="1" applyBorder="1" applyAlignment="1">
      <alignment vertical="center"/>
    </xf>
    <xf numFmtId="0" fontId="0" fillId="11" borderId="28" xfId="0" applyFill="1" applyBorder="1" applyAlignment="1">
      <alignment horizontal="center" vertical="center"/>
    </xf>
    <xf numFmtId="2" fontId="48" fillId="11" borderId="6" xfId="0" applyNumberFormat="1" applyFont="1" applyFill="1" applyBorder="1" applyAlignment="1">
      <alignment horizontal="center" vertical="center"/>
    </xf>
    <xf numFmtId="0" fontId="0" fillId="12" borderId="24" xfId="0" applyFill="1" applyBorder="1" applyAlignment="1">
      <alignment horizontal="center" vertical="center" wrapText="1"/>
    </xf>
    <xf numFmtId="0" fontId="0" fillId="12" borderId="12" xfId="0" applyFill="1" applyBorder="1" applyAlignment="1">
      <alignment vertical="center"/>
    </xf>
    <xf numFmtId="2" fontId="1" fillId="12" borderId="24" xfId="0" applyNumberFormat="1" applyFont="1" applyFill="1" applyBorder="1" applyAlignment="1">
      <alignment horizontal="center" vertical="center"/>
    </xf>
    <xf numFmtId="0" fontId="51" fillId="11" borderId="6" xfId="0" applyFont="1" applyFill="1" applyBorder="1" applyAlignment="1">
      <alignment horizontal="center" vertical="center" wrapText="1"/>
    </xf>
    <xf numFmtId="0" fontId="51" fillId="11" borderId="6" xfId="0" applyFont="1" applyFill="1" applyBorder="1" applyAlignment="1">
      <alignment vertical="center" wrapText="1"/>
    </xf>
    <xf numFmtId="49" fontId="0" fillId="11" borderId="6" xfId="0" applyNumberFormat="1" applyFill="1" applyBorder="1" applyAlignment="1">
      <alignment horizontal="center" vertical="center"/>
    </xf>
    <xf numFmtId="0" fontId="0" fillId="11" borderId="6" xfId="0" applyFill="1" applyBorder="1" applyAlignment="1">
      <alignment horizontal="center" vertical="center" wrapText="1"/>
    </xf>
    <xf numFmtId="0" fontId="0" fillId="11" borderId="9" xfId="0" applyFill="1" applyBorder="1" applyAlignment="1">
      <alignment horizontal="center" vertical="center"/>
    </xf>
    <xf numFmtId="164" fontId="0" fillId="11" borderId="6" xfId="0" applyNumberFormat="1" applyFill="1" applyBorder="1" applyAlignment="1">
      <alignment horizontal="center" vertical="center"/>
    </xf>
    <xf numFmtId="0" fontId="50" fillId="11" borderId="6" xfId="0" applyFont="1" applyFill="1" applyBorder="1" applyAlignment="1">
      <alignment horizontal="center" vertical="center"/>
    </xf>
    <xf numFmtId="0" fontId="50" fillId="11" borderId="11" xfId="0" applyFont="1" applyFill="1" applyBorder="1" applyAlignment="1">
      <alignment vertical="center"/>
    </xf>
    <xf numFmtId="0" fontId="6" fillId="11" borderId="6" xfId="0" applyFont="1" applyFill="1" applyBorder="1" applyAlignment="1">
      <alignment horizontal="center" vertical="center"/>
    </xf>
    <xf numFmtId="49" fontId="1" fillId="11" borderId="23" xfId="0" applyNumberFormat="1" applyFont="1" applyFill="1" applyBorder="1" applyAlignment="1">
      <alignment horizontal="center" vertical="center"/>
    </xf>
    <xf numFmtId="0" fontId="8" fillId="11" borderId="23" xfId="0" applyFont="1" applyFill="1" applyBorder="1" applyAlignment="1">
      <alignment horizontal="center" vertical="center" wrapText="1"/>
    </xf>
    <xf numFmtId="2" fontId="1" fillId="11" borderId="11" xfId="0" applyNumberFormat="1" applyFont="1" applyFill="1" applyBorder="1" applyAlignment="1">
      <alignment horizontal="center" vertical="center"/>
    </xf>
    <xf numFmtId="2" fontId="54" fillId="11" borderId="6" xfId="0" applyNumberFormat="1" applyFont="1" applyFill="1" applyBorder="1" applyAlignment="1">
      <alignment horizontal="center" vertical="center"/>
    </xf>
    <xf numFmtId="2" fontId="6" fillId="11" borderId="10" xfId="0" applyNumberFormat="1" applyFont="1" applyFill="1" applyBorder="1" applyAlignment="1">
      <alignment horizontal="center" vertical="center"/>
    </xf>
    <xf numFmtId="49" fontId="1" fillId="12" borderId="6" xfId="0" applyNumberFormat="1" applyFont="1" applyFill="1" applyBorder="1" applyAlignment="1">
      <alignment horizontal="center" vertical="center"/>
    </xf>
    <xf numFmtId="0" fontId="0" fillId="12" borderId="10" xfId="0" applyFill="1" applyBorder="1" applyAlignment="1">
      <alignment horizontal="center" vertical="center" wrapText="1"/>
    </xf>
    <xf numFmtId="0" fontId="0" fillId="12" borderId="7" xfId="0" applyFill="1" applyBorder="1" applyAlignment="1">
      <alignment horizontal="center" vertical="center" wrapText="1"/>
    </xf>
    <xf numFmtId="2" fontId="54" fillId="6" borderId="3" xfId="0" applyNumberFormat="1" applyFont="1" applyFill="1" applyBorder="1" applyAlignment="1">
      <alignment horizontal="center" vertical="center"/>
    </xf>
    <xf numFmtId="49" fontId="1" fillId="6" borderId="4" xfId="0" applyNumberFormat="1" applyFont="1" applyFill="1" applyBorder="1" applyAlignment="1">
      <alignment horizontal="center" vertical="center"/>
    </xf>
    <xf numFmtId="0" fontId="27" fillId="0" borderId="0" xfId="1" applyFont="1" applyBorder="1" applyAlignment="1" applyProtection="1">
      <alignment horizontal="center"/>
    </xf>
    <xf numFmtId="0" fontId="18" fillId="0" borderId="0" xfId="1" applyFont="1" applyAlignment="1" applyProtection="1">
      <alignment horizontal="center"/>
    </xf>
    <xf numFmtId="0" fontId="56" fillId="0" borderId="0" xfId="0" applyFont="1" applyAlignment="1">
      <alignment horizontal="center"/>
    </xf>
    <xf numFmtId="0" fontId="74" fillId="8" borderId="0" xfId="0" applyFont="1" applyFill="1" applyAlignment="1">
      <alignment horizontal="center"/>
    </xf>
    <xf numFmtId="0" fontId="0" fillId="0" borderId="0" xfId="0" applyAlignment="1">
      <alignment horizontal="center"/>
    </xf>
    <xf numFmtId="0" fontId="7" fillId="8" borderId="0" xfId="0" applyFont="1" applyFill="1" applyAlignment="1">
      <alignment horizontal="center"/>
    </xf>
    <xf numFmtId="0" fontId="47" fillId="8" borderId="0" xfId="0" applyFont="1" applyFill="1" applyAlignment="1">
      <alignment horizontal="center"/>
    </xf>
    <xf numFmtId="0" fontId="20" fillId="8" borderId="0" xfId="0" applyFont="1" applyFill="1" applyAlignment="1">
      <alignment horizontal="center"/>
    </xf>
    <xf numFmtId="0" fontId="75" fillId="8" borderId="0" xfId="1" applyFont="1" applyFill="1" applyAlignment="1" applyProtection="1">
      <alignment horizontal="center"/>
    </xf>
    <xf numFmtId="0" fontId="56" fillId="8" borderId="0" xfId="1" applyFont="1" applyFill="1" applyAlignment="1" applyProtection="1">
      <alignment horizontal="center"/>
    </xf>
  </cellXfs>
  <cellStyles count="5">
    <cellStyle name="Гиперссылка" xfId="1" builtinId="8"/>
    <cellStyle name="Гиперссылка 2" xfId="4" xr:uid="{00000000-0005-0000-0000-000001000000}"/>
    <cellStyle name="Обычный" xfId="0" builtinId="0"/>
    <cellStyle name="Обычный_Price-Dealer" xfId="2" xr:uid="{00000000-0005-0000-0000-000003000000}"/>
    <cellStyle name="Процентный" xfId="3" builtinId="5"/>
  </cellStyles>
  <dxfs count="0"/>
  <tableStyles count="0" defaultTableStyle="TableStyleMedium9" defaultPivotStyle="PivotStyleLight16"/>
  <colors>
    <mruColors>
      <color rgb="FF00FFFF"/>
      <color rgb="FFFFFF99"/>
      <color rgb="FFFF99FF"/>
      <color rgb="FFFF3399"/>
      <color rgb="FFAC0468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827.jpeg"/><Relationship Id="rId3182" Type="http://schemas.openxmlformats.org/officeDocument/2006/relationships/image" Target="../media/image3176.jpeg"/><Relationship Id="rId3042" Type="http://schemas.openxmlformats.org/officeDocument/2006/relationships/image" Target="../media/image3036.jpeg"/><Relationship Id="rId170" Type="http://schemas.openxmlformats.org/officeDocument/2006/relationships/image" Target="../media/image170.jpeg"/><Relationship Id="rId987" Type="http://schemas.openxmlformats.org/officeDocument/2006/relationships/image" Target="../media/image987.jpeg"/><Relationship Id="rId2668" Type="http://schemas.openxmlformats.org/officeDocument/2006/relationships/image" Target="../media/image2662.jpeg"/><Relationship Id="rId2875" Type="http://schemas.openxmlformats.org/officeDocument/2006/relationships/image" Target="../media/image2869.jpeg"/><Relationship Id="rId847" Type="http://schemas.openxmlformats.org/officeDocument/2006/relationships/image" Target="../media/image847.jpeg"/><Relationship Id="rId1477" Type="http://schemas.openxmlformats.org/officeDocument/2006/relationships/image" Target="../media/image1477.jpeg"/><Relationship Id="rId1684" Type="http://schemas.openxmlformats.org/officeDocument/2006/relationships/image" Target="../media/image1684.jpeg"/><Relationship Id="rId1891" Type="http://schemas.openxmlformats.org/officeDocument/2006/relationships/image" Target="../media/image1891.jpeg"/><Relationship Id="rId2528" Type="http://schemas.openxmlformats.org/officeDocument/2006/relationships/image" Target="../media/image2522.jpeg"/><Relationship Id="rId2735" Type="http://schemas.openxmlformats.org/officeDocument/2006/relationships/image" Target="../media/image2729.jpeg"/><Relationship Id="rId2942" Type="http://schemas.openxmlformats.org/officeDocument/2006/relationships/image" Target="../media/image2936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7.jpeg"/><Relationship Id="rId1544" Type="http://schemas.openxmlformats.org/officeDocument/2006/relationships/image" Target="../media/image1544.jpeg"/><Relationship Id="rId1751" Type="http://schemas.openxmlformats.org/officeDocument/2006/relationships/image" Target="../media/image1751.jpeg"/><Relationship Id="rId2802" Type="http://schemas.openxmlformats.org/officeDocument/2006/relationships/image" Target="../media/image2796.jpeg"/><Relationship Id="rId43" Type="http://schemas.openxmlformats.org/officeDocument/2006/relationships/image" Target="../media/image43.jpeg"/><Relationship Id="rId1404" Type="http://schemas.openxmlformats.org/officeDocument/2006/relationships/image" Target="../media/image1404.jpeg"/><Relationship Id="rId1611" Type="http://schemas.openxmlformats.org/officeDocument/2006/relationships/image" Target="../media/image1611.jpeg"/><Relationship Id="rId497" Type="http://schemas.openxmlformats.org/officeDocument/2006/relationships/image" Target="../media/image497.jpeg"/><Relationship Id="rId2178" Type="http://schemas.openxmlformats.org/officeDocument/2006/relationships/image" Target="../media/image2178.jpeg"/><Relationship Id="rId2385" Type="http://schemas.openxmlformats.org/officeDocument/2006/relationships/image" Target="../media/image2379.jpeg"/><Relationship Id="rId3229" Type="http://schemas.openxmlformats.org/officeDocument/2006/relationships/image" Target="../media/image3223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jpeg"/><Relationship Id="rId2038" Type="http://schemas.openxmlformats.org/officeDocument/2006/relationships/image" Target="../media/image2038.jpeg"/><Relationship Id="rId2592" Type="http://schemas.openxmlformats.org/officeDocument/2006/relationships/image" Target="../media/image2586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2245" Type="http://schemas.openxmlformats.org/officeDocument/2006/relationships/image" Target="../media/image2245.jpeg"/><Relationship Id="rId2452" Type="http://schemas.openxmlformats.org/officeDocument/2006/relationships/image" Target="../media/image2446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2105" Type="http://schemas.openxmlformats.org/officeDocument/2006/relationships/image" Target="../media/image2105.jpeg"/><Relationship Id="rId2312" Type="http://schemas.openxmlformats.org/officeDocument/2006/relationships/hyperlink" Target="https://gegemon.by/acsess/tele/135.php" TargetMode="External"/><Relationship Id="rId1121" Type="http://schemas.openxmlformats.org/officeDocument/2006/relationships/image" Target="../media/image1121.jpeg"/><Relationship Id="rId3086" Type="http://schemas.openxmlformats.org/officeDocument/2006/relationships/image" Target="../media/image3080.jpeg"/><Relationship Id="rId3293" Type="http://schemas.openxmlformats.org/officeDocument/2006/relationships/image" Target="../media/image3287.jpeg"/><Relationship Id="rId1938" Type="http://schemas.openxmlformats.org/officeDocument/2006/relationships/image" Target="../media/image1938.jpeg"/><Relationship Id="rId3153" Type="http://schemas.openxmlformats.org/officeDocument/2006/relationships/image" Target="../media/image3147.png"/><Relationship Id="rId281" Type="http://schemas.openxmlformats.org/officeDocument/2006/relationships/image" Target="../media/image281.jpeg"/><Relationship Id="rId3013" Type="http://schemas.openxmlformats.org/officeDocument/2006/relationships/image" Target="../media/image3007.jpeg"/><Relationship Id="rId141" Type="http://schemas.openxmlformats.org/officeDocument/2006/relationships/image" Target="../media/image141.jpeg"/><Relationship Id="rId3220" Type="http://schemas.openxmlformats.org/officeDocument/2006/relationships/image" Target="../media/image3214.png"/><Relationship Id="rId7" Type="http://schemas.openxmlformats.org/officeDocument/2006/relationships/image" Target="../media/image7.jpeg"/><Relationship Id="rId2779" Type="http://schemas.openxmlformats.org/officeDocument/2006/relationships/image" Target="../media/image2773.jpeg"/><Relationship Id="rId2986" Type="http://schemas.openxmlformats.org/officeDocument/2006/relationships/image" Target="../media/image2980.png"/><Relationship Id="rId958" Type="http://schemas.openxmlformats.org/officeDocument/2006/relationships/image" Target="../media/image958.jpeg"/><Relationship Id="rId1588" Type="http://schemas.openxmlformats.org/officeDocument/2006/relationships/image" Target="../media/image1588.jpeg"/><Relationship Id="rId1795" Type="http://schemas.openxmlformats.org/officeDocument/2006/relationships/image" Target="../media/image1795.jpeg"/><Relationship Id="rId2639" Type="http://schemas.openxmlformats.org/officeDocument/2006/relationships/image" Target="../media/image2633.jpeg"/><Relationship Id="rId2846" Type="http://schemas.openxmlformats.org/officeDocument/2006/relationships/image" Target="../media/image2840.jpeg"/><Relationship Id="rId87" Type="http://schemas.openxmlformats.org/officeDocument/2006/relationships/image" Target="../media/image87.jpeg"/><Relationship Id="rId818" Type="http://schemas.openxmlformats.org/officeDocument/2006/relationships/image" Target="../media/image818.jpeg"/><Relationship Id="rId1448" Type="http://schemas.openxmlformats.org/officeDocument/2006/relationships/image" Target="../media/image1448.jpeg"/><Relationship Id="rId1655" Type="http://schemas.openxmlformats.org/officeDocument/2006/relationships/image" Target="../media/image1655.jpeg"/><Relationship Id="rId2706" Type="http://schemas.openxmlformats.org/officeDocument/2006/relationships/image" Target="../media/image2700.png"/><Relationship Id="rId1308" Type="http://schemas.openxmlformats.org/officeDocument/2006/relationships/image" Target="../media/image1308.jpeg"/><Relationship Id="rId1862" Type="http://schemas.openxmlformats.org/officeDocument/2006/relationships/image" Target="../media/image1862.jpeg"/><Relationship Id="rId2913" Type="http://schemas.openxmlformats.org/officeDocument/2006/relationships/image" Target="../media/image2907.jpeg"/><Relationship Id="rId1515" Type="http://schemas.openxmlformats.org/officeDocument/2006/relationships/image" Target="../media/image1515.jpeg"/><Relationship Id="rId1722" Type="http://schemas.openxmlformats.org/officeDocument/2006/relationships/image" Target="../media/image1722.jpeg"/><Relationship Id="rId14" Type="http://schemas.openxmlformats.org/officeDocument/2006/relationships/image" Target="../media/image14.jpeg"/><Relationship Id="rId2289" Type="http://schemas.openxmlformats.org/officeDocument/2006/relationships/image" Target="../media/image2289.jpeg"/><Relationship Id="rId2496" Type="http://schemas.openxmlformats.org/officeDocument/2006/relationships/image" Target="../media/image249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2149" Type="http://schemas.openxmlformats.org/officeDocument/2006/relationships/image" Target="../media/image2149.jpeg"/><Relationship Id="rId2356" Type="http://schemas.openxmlformats.org/officeDocument/2006/relationships/image" Target="../media/image2350.jpeg"/><Relationship Id="rId2563" Type="http://schemas.openxmlformats.org/officeDocument/2006/relationships/image" Target="../media/image2557.jpeg"/><Relationship Id="rId2770" Type="http://schemas.openxmlformats.org/officeDocument/2006/relationships/image" Target="../media/image2764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jpeg"/><Relationship Id="rId2009" Type="http://schemas.openxmlformats.org/officeDocument/2006/relationships/image" Target="../media/image2009.jpeg"/><Relationship Id="rId2216" Type="http://schemas.openxmlformats.org/officeDocument/2006/relationships/image" Target="../media/image2216.jpeg"/><Relationship Id="rId2423" Type="http://schemas.openxmlformats.org/officeDocument/2006/relationships/image" Target="../media/image2417.jpeg"/><Relationship Id="rId2630" Type="http://schemas.openxmlformats.org/officeDocument/2006/relationships/image" Target="../media/image2624.pn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3197" Type="http://schemas.openxmlformats.org/officeDocument/2006/relationships/image" Target="../media/image3191.png"/><Relationship Id="rId3057" Type="http://schemas.openxmlformats.org/officeDocument/2006/relationships/image" Target="../media/image3051.jpeg"/><Relationship Id="rId185" Type="http://schemas.openxmlformats.org/officeDocument/2006/relationships/image" Target="../media/image185.jpeg"/><Relationship Id="rId1909" Type="http://schemas.openxmlformats.org/officeDocument/2006/relationships/image" Target="../media/image1909.jpeg"/><Relationship Id="rId3264" Type="http://schemas.openxmlformats.org/officeDocument/2006/relationships/image" Target="../media/image3258.png"/><Relationship Id="rId392" Type="http://schemas.openxmlformats.org/officeDocument/2006/relationships/image" Target="../media/image392.jpeg"/><Relationship Id="rId2073" Type="http://schemas.openxmlformats.org/officeDocument/2006/relationships/image" Target="../media/image2073.jpeg"/><Relationship Id="rId2280" Type="http://schemas.openxmlformats.org/officeDocument/2006/relationships/image" Target="../media/image2280.jpeg"/><Relationship Id="rId3124" Type="http://schemas.openxmlformats.org/officeDocument/2006/relationships/image" Target="../media/image3118.png"/><Relationship Id="rId252" Type="http://schemas.openxmlformats.org/officeDocument/2006/relationships/image" Target="../media/image252.jpeg"/><Relationship Id="rId2140" Type="http://schemas.openxmlformats.org/officeDocument/2006/relationships/image" Target="../media/image2140.jpeg"/><Relationship Id="rId112" Type="http://schemas.openxmlformats.org/officeDocument/2006/relationships/image" Target="../media/image112.jpeg"/><Relationship Id="rId1699" Type="http://schemas.openxmlformats.org/officeDocument/2006/relationships/image" Target="../media/image1699.jpeg"/><Relationship Id="rId2000" Type="http://schemas.openxmlformats.org/officeDocument/2006/relationships/image" Target="../media/image2000.jpeg"/><Relationship Id="rId2957" Type="http://schemas.openxmlformats.org/officeDocument/2006/relationships/image" Target="../media/image2951.jpeg"/><Relationship Id="rId929" Type="http://schemas.openxmlformats.org/officeDocument/2006/relationships/image" Target="../media/image929.jpeg"/><Relationship Id="rId1559" Type="http://schemas.openxmlformats.org/officeDocument/2006/relationships/image" Target="../media/image1559.jpeg"/><Relationship Id="rId1766" Type="http://schemas.openxmlformats.org/officeDocument/2006/relationships/image" Target="../media/image1766.jpeg"/><Relationship Id="rId1973" Type="http://schemas.openxmlformats.org/officeDocument/2006/relationships/image" Target="../media/image1973.jpeg"/><Relationship Id="rId2817" Type="http://schemas.openxmlformats.org/officeDocument/2006/relationships/image" Target="../media/image2811.jpeg"/><Relationship Id="rId58" Type="http://schemas.openxmlformats.org/officeDocument/2006/relationships/image" Target="../media/image58.jpeg"/><Relationship Id="rId1419" Type="http://schemas.openxmlformats.org/officeDocument/2006/relationships/image" Target="../media/image1419.jpeg"/><Relationship Id="rId1626" Type="http://schemas.openxmlformats.org/officeDocument/2006/relationships/image" Target="../media/image1626.jpeg"/><Relationship Id="rId1833" Type="http://schemas.openxmlformats.org/officeDocument/2006/relationships/image" Target="../media/image1833.jpeg"/><Relationship Id="rId1900" Type="http://schemas.openxmlformats.org/officeDocument/2006/relationships/image" Target="../media/image1900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2162.jpeg"/><Relationship Id="rId3006" Type="http://schemas.openxmlformats.org/officeDocument/2006/relationships/image" Target="../media/image3000.pn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2467" Type="http://schemas.openxmlformats.org/officeDocument/2006/relationships/image" Target="../media/image2461.jpeg"/><Relationship Id="rId2674" Type="http://schemas.openxmlformats.org/officeDocument/2006/relationships/image" Target="../media/image2668.jpeg"/><Relationship Id="rId3213" Type="http://schemas.openxmlformats.org/officeDocument/2006/relationships/image" Target="../media/image3207.png"/><Relationship Id="rId341" Type="http://schemas.openxmlformats.org/officeDocument/2006/relationships/image" Target="../media/image341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6.jpeg"/><Relationship Id="rId1483" Type="http://schemas.openxmlformats.org/officeDocument/2006/relationships/image" Target="../media/image1483.jpeg"/><Relationship Id="rId2022" Type="http://schemas.openxmlformats.org/officeDocument/2006/relationships/image" Target="../media/image2022.jpeg"/><Relationship Id="rId2327" Type="http://schemas.openxmlformats.org/officeDocument/2006/relationships/image" Target="../media/image2321.jpeg"/><Relationship Id="rId2881" Type="http://schemas.openxmlformats.org/officeDocument/2006/relationships/image" Target="../media/image2875.jpeg"/><Relationship Id="rId2979" Type="http://schemas.openxmlformats.org/officeDocument/2006/relationships/image" Target="../media/image2973.jpe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1690" Type="http://schemas.openxmlformats.org/officeDocument/2006/relationships/image" Target="../media/image1690.jpeg"/><Relationship Id="rId1788" Type="http://schemas.openxmlformats.org/officeDocument/2006/relationships/image" Target="../media/image1788.jpeg"/><Relationship Id="rId1995" Type="http://schemas.openxmlformats.org/officeDocument/2006/relationships/image" Target="../media/image1995.jpeg"/><Relationship Id="rId2534" Type="http://schemas.openxmlformats.org/officeDocument/2006/relationships/image" Target="../media/image2528.jpeg"/><Relationship Id="rId2741" Type="http://schemas.openxmlformats.org/officeDocument/2006/relationships/image" Target="../media/image2735.jpeg"/><Relationship Id="rId2839" Type="http://schemas.openxmlformats.org/officeDocument/2006/relationships/image" Target="../media/image2833.png"/><Relationship Id="rId713" Type="http://schemas.openxmlformats.org/officeDocument/2006/relationships/image" Target="../media/image713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jpeg"/><Relationship Id="rId1550" Type="http://schemas.openxmlformats.org/officeDocument/2006/relationships/image" Target="../media/image1550.jpeg"/><Relationship Id="rId1648" Type="http://schemas.openxmlformats.org/officeDocument/2006/relationships/image" Target="../media/image1648.jpeg"/><Relationship Id="rId2601" Type="http://schemas.openxmlformats.org/officeDocument/2006/relationships/image" Target="../media/image2595.png"/><Relationship Id="rId1203" Type="http://schemas.openxmlformats.org/officeDocument/2006/relationships/image" Target="../media/image1203.jpeg"/><Relationship Id="rId1410" Type="http://schemas.openxmlformats.org/officeDocument/2006/relationships/image" Target="../media/image1410.jpeg"/><Relationship Id="rId1508" Type="http://schemas.openxmlformats.org/officeDocument/2006/relationships/image" Target="../media/image1508.jpeg"/><Relationship Id="rId1855" Type="http://schemas.openxmlformats.org/officeDocument/2006/relationships/image" Target="../media/image1855.jpeg"/><Relationship Id="rId2906" Type="http://schemas.openxmlformats.org/officeDocument/2006/relationships/image" Target="../media/image2900.jpeg"/><Relationship Id="rId3070" Type="http://schemas.openxmlformats.org/officeDocument/2006/relationships/image" Target="../media/image3064.png"/><Relationship Id="rId1715" Type="http://schemas.openxmlformats.org/officeDocument/2006/relationships/image" Target="../media/image1715.jpeg"/><Relationship Id="rId1922" Type="http://schemas.openxmlformats.org/officeDocument/2006/relationships/image" Target="../media/image1922.jpeg"/><Relationship Id="rId3168" Type="http://schemas.openxmlformats.org/officeDocument/2006/relationships/image" Target="../media/image3162.png"/><Relationship Id="rId296" Type="http://schemas.openxmlformats.org/officeDocument/2006/relationships/image" Target="../media/image296.jpeg"/><Relationship Id="rId2184" Type="http://schemas.openxmlformats.org/officeDocument/2006/relationships/image" Target="../media/image2184.png"/><Relationship Id="rId2391" Type="http://schemas.openxmlformats.org/officeDocument/2006/relationships/image" Target="../media/image2385.jpeg"/><Relationship Id="rId3028" Type="http://schemas.openxmlformats.org/officeDocument/2006/relationships/image" Target="../media/image3022.png"/><Relationship Id="rId3235" Type="http://schemas.openxmlformats.org/officeDocument/2006/relationships/image" Target="../media/image3229.pn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044" Type="http://schemas.openxmlformats.org/officeDocument/2006/relationships/image" Target="../media/image2044.jpeg"/><Relationship Id="rId2251" Type="http://schemas.openxmlformats.org/officeDocument/2006/relationships/image" Target="../media/image2251.jpeg"/><Relationship Id="rId2489" Type="http://schemas.openxmlformats.org/officeDocument/2006/relationships/image" Target="../media/image2483.jpeg"/><Relationship Id="rId2696" Type="http://schemas.openxmlformats.org/officeDocument/2006/relationships/image" Target="../media/image269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2111" Type="http://schemas.openxmlformats.org/officeDocument/2006/relationships/image" Target="../media/image2111.jpeg"/><Relationship Id="rId2349" Type="http://schemas.openxmlformats.org/officeDocument/2006/relationships/image" Target="../media/image2343.png"/><Relationship Id="rId2556" Type="http://schemas.openxmlformats.org/officeDocument/2006/relationships/image" Target="../media/image2550.jpeg"/><Relationship Id="rId2763" Type="http://schemas.openxmlformats.org/officeDocument/2006/relationships/image" Target="../media/image2757.jpeg"/><Relationship Id="rId2970" Type="http://schemas.openxmlformats.org/officeDocument/2006/relationships/image" Target="../media/image2964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jpeg"/><Relationship Id="rId2209" Type="http://schemas.openxmlformats.org/officeDocument/2006/relationships/image" Target="../media/image2209.jpeg"/><Relationship Id="rId2416" Type="http://schemas.openxmlformats.org/officeDocument/2006/relationships/image" Target="../media/image2410.jpeg"/><Relationship Id="rId2623" Type="http://schemas.openxmlformats.org/officeDocument/2006/relationships/image" Target="../media/image2617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1877" Type="http://schemas.openxmlformats.org/officeDocument/2006/relationships/image" Target="../media/image1877.jpeg"/><Relationship Id="rId2830" Type="http://schemas.openxmlformats.org/officeDocument/2006/relationships/image" Target="../media/image2824.png"/><Relationship Id="rId2928" Type="http://schemas.openxmlformats.org/officeDocument/2006/relationships/image" Target="../media/image2922.jpe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1737" Type="http://schemas.openxmlformats.org/officeDocument/2006/relationships/image" Target="../media/image1737.jpeg"/><Relationship Id="rId1944" Type="http://schemas.openxmlformats.org/officeDocument/2006/relationships/image" Target="../media/image1944.jpeg"/><Relationship Id="rId3092" Type="http://schemas.openxmlformats.org/officeDocument/2006/relationships/image" Target="../media/image3086.jpeg"/><Relationship Id="rId29" Type="http://schemas.openxmlformats.org/officeDocument/2006/relationships/image" Target="../media/image29.jpeg"/><Relationship Id="rId178" Type="http://schemas.openxmlformats.org/officeDocument/2006/relationships/image" Target="../media/image178.jpeg"/><Relationship Id="rId1804" Type="http://schemas.openxmlformats.org/officeDocument/2006/relationships/image" Target="../media/image1804.jpeg"/><Relationship Id="rId3257" Type="http://schemas.openxmlformats.org/officeDocument/2006/relationships/image" Target="../media/image3251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066" Type="http://schemas.openxmlformats.org/officeDocument/2006/relationships/image" Target="../media/image2066.jpeg"/><Relationship Id="rId2273" Type="http://schemas.openxmlformats.org/officeDocument/2006/relationships/image" Target="../media/image2273.jpeg"/><Relationship Id="rId2480" Type="http://schemas.openxmlformats.org/officeDocument/2006/relationships/image" Target="../media/image2474.jpeg"/><Relationship Id="rId3117" Type="http://schemas.openxmlformats.org/officeDocument/2006/relationships/image" Target="../media/image3111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jpeg"/><Relationship Id="rId1082" Type="http://schemas.openxmlformats.org/officeDocument/2006/relationships/image" Target="../media/image1082.jpeg"/><Relationship Id="rId2133" Type="http://schemas.openxmlformats.org/officeDocument/2006/relationships/image" Target="../media/image2133.jpeg"/><Relationship Id="rId2340" Type="http://schemas.openxmlformats.org/officeDocument/2006/relationships/image" Target="../media/image2334.jpeg"/><Relationship Id="rId2578" Type="http://schemas.openxmlformats.org/officeDocument/2006/relationships/image" Target="../media/image2572.jpeg"/><Relationship Id="rId2785" Type="http://schemas.openxmlformats.org/officeDocument/2006/relationships/image" Target="../media/image2779.jpeg"/><Relationship Id="rId2992" Type="http://schemas.openxmlformats.org/officeDocument/2006/relationships/image" Target="../media/image298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1594" Type="http://schemas.openxmlformats.org/officeDocument/2006/relationships/image" Target="../media/image1594.jpeg"/><Relationship Id="rId2200" Type="http://schemas.openxmlformats.org/officeDocument/2006/relationships/image" Target="../media/image2200.jpeg"/><Relationship Id="rId2438" Type="http://schemas.openxmlformats.org/officeDocument/2006/relationships/image" Target="../media/image2432.jpeg"/><Relationship Id="rId2645" Type="http://schemas.openxmlformats.org/officeDocument/2006/relationships/image" Target="../media/image2639.jpeg"/><Relationship Id="rId2852" Type="http://schemas.openxmlformats.org/officeDocument/2006/relationships/image" Target="../media/image2846.jpe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1454" Type="http://schemas.openxmlformats.org/officeDocument/2006/relationships/image" Target="../media/image1454.jpeg"/><Relationship Id="rId1661" Type="http://schemas.openxmlformats.org/officeDocument/2006/relationships/image" Target="../media/image1661.jpeg"/><Relationship Id="rId1899" Type="http://schemas.openxmlformats.org/officeDocument/2006/relationships/image" Target="../media/image1899.jpeg"/><Relationship Id="rId2505" Type="http://schemas.openxmlformats.org/officeDocument/2006/relationships/image" Target="../media/image2499.jpeg"/><Relationship Id="rId2712" Type="http://schemas.openxmlformats.org/officeDocument/2006/relationships/image" Target="../media/image2706.pn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eg"/><Relationship Id="rId1521" Type="http://schemas.openxmlformats.org/officeDocument/2006/relationships/image" Target="../media/image1521.jpeg"/><Relationship Id="rId1759" Type="http://schemas.openxmlformats.org/officeDocument/2006/relationships/image" Target="../media/image1759.jpeg"/><Relationship Id="rId1966" Type="http://schemas.openxmlformats.org/officeDocument/2006/relationships/image" Target="../media/image1966.jpeg"/><Relationship Id="rId3181" Type="http://schemas.openxmlformats.org/officeDocument/2006/relationships/image" Target="../media/image3175.png"/><Relationship Id="rId1619" Type="http://schemas.openxmlformats.org/officeDocument/2006/relationships/image" Target="../media/image1619.jpeg"/><Relationship Id="rId1826" Type="http://schemas.openxmlformats.org/officeDocument/2006/relationships/image" Target="../media/image1826.jpeg"/><Relationship Id="rId3279" Type="http://schemas.openxmlformats.org/officeDocument/2006/relationships/image" Target="../media/image3273.jpeg"/><Relationship Id="rId20" Type="http://schemas.openxmlformats.org/officeDocument/2006/relationships/image" Target="../media/image20.jpeg"/><Relationship Id="rId2088" Type="http://schemas.openxmlformats.org/officeDocument/2006/relationships/image" Target="../media/image2088.jpeg"/><Relationship Id="rId2295" Type="http://schemas.openxmlformats.org/officeDocument/2006/relationships/image" Target="../media/image2295.jpeg"/><Relationship Id="rId3041" Type="http://schemas.openxmlformats.org/officeDocument/2006/relationships/image" Target="../media/image3035.png"/><Relationship Id="rId3139" Type="http://schemas.openxmlformats.org/officeDocument/2006/relationships/image" Target="../media/image3133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2155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jpeg"/><Relationship Id="rId2362" Type="http://schemas.openxmlformats.org/officeDocument/2006/relationships/image" Target="../media/image2356.jpeg"/><Relationship Id="rId2667" Type="http://schemas.openxmlformats.org/officeDocument/2006/relationships/image" Target="../media/image2661.png"/><Relationship Id="rId3206" Type="http://schemas.openxmlformats.org/officeDocument/2006/relationships/image" Target="../media/image3200.pn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jpeg"/><Relationship Id="rId2015" Type="http://schemas.openxmlformats.org/officeDocument/2006/relationships/image" Target="../media/image2015.png"/><Relationship Id="rId2222" Type="http://schemas.openxmlformats.org/officeDocument/2006/relationships/image" Target="../media/image2222.jpeg"/><Relationship Id="rId2874" Type="http://schemas.openxmlformats.org/officeDocument/2006/relationships/image" Target="../media/image286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jpeg"/><Relationship Id="rId1890" Type="http://schemas.openxmlformats.org/officeDocument/2006/relationships/image" Target="../media/image1890.jpeg"/><Relationship Id="rId1988" Type="http://schemas.openxmlformats.org/officeDocument/2006/relationships/image" Target="../media/image1988.jpeg"/><Relationship Id="rId2527" Type="http://schemas.openxmlformats.org/officeDocument/2006/relationships/image" Target="../media/image2521.jpeg"/><Relationship Id="rId2734" Type="http://schemas.openxmlformats.org/officeDocument/2006/relationships/image" Target="../media/image2728.jpeg"/><Relationship Id="rId2941" Type="http://schemas.openxmlformats.org/officeDocument/2006/relationships/image" Target="../media/image2935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pn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jpeg"/><Relationship Id="rId1750" Type="http://schemas.openxmlformats.org/officeDocument/2006/relationships/image" Target="../media/image1750.jpeg"/><Relationship Id="rId2801" Type="http://schemas.openxmlformats.org/officeDocument/2006/relationships/image" Target="../media/image2795.jpeg"/><Relationship Id="rId42" Type="http://schemas.openxmlformats.org/officeDocument/2006/relationships/image" Target="../media/image42.jpeg"/><Relationship Id="rId1403" Type="http://schemas.openxmlformats.org/officeDocument/2006/relationships/image" Target="../media/image1403.jpeg"/><Relationship Id="rId1610" Type="http://schemas.openxmlformats.org/officeDocument/2006/relationships/image" Target="../media/image1610.jpeg"/><Relationship Id="rId1848" Type="http://schemas.openxmlformats.org/officeDocument/2006/relationships/image" Target="../media/image1848.jpeg"/><Relationship Id="rId3063" Type="http://schemas.openxmlformats.org/officeDocument/2006/relationships/image" Target="../media/image3057.png"/><Relationship Id="rId3270" Type="http://schemas.openxmlformats.org/officeDocument/2006/relationships/image" Target="../media/image3264.jpeg"/><Relationship Id="rId191" Type="http://schemas.openxmlformats.org/officeDocument/2006/relationships/image" Target="../media/image191.jpeg"/><Relationship Id="rId1708" Type="http://schemas.openxmlformats.org/officeDocument/2006/relationships/image" Target="../media/image1708.jpeg"/><Relationship Id="rId1915" Type="http://schemas.openxmlformats.org/officeDocument/2006/relationships/image" Target="../media/image1915.jpeg"/><Relationship Id="rId3130" Type="http://schemas.openxmlformats.org/officeDocument/2006/relationships/image" Target="../media/image3124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2177.jpeg"/><Relationship Id="rId2384" Type="http://schemas.openxmlformats.org/officeDocument/2006/relationships/image" Target="../media/image2378.jpeg"/><Relationship Id="rId2591" Type="http://schemas.openxmlformats.org/officeDocument/2006/relationships/image" Target="../media/image2585.jpeg"/><Relationship Id="rId3228" Type="http://schemas.openxmlformats.org/officeDocument/2006/relationships/image" Target="../media/image3222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037" Type="http://schemas.openxmlformats.org/officeDocument/2006/relationships/image" Target="../media/image2037.jpeg"/><Relationship Id="rId2244" Type="http://schemas.openxmlformats.org/officeDocument/2006/relationships/image" Target="../media/image2244.jpeg"/><Relationship Id="rId2451" Type="http://schemas.openxmlformats.org/officeDocument/2006/relationships/image" Target="../media/image2445.jpeg"/><Relationship Id="rId2689" Type="http://schemas.openxmlformats.org/officeDocument/2006/relationships/image" Target="../media/image2683.jpeg"/><Relationship Id="rId2896" Type="http://schemas.openxmlformats.org/officeDocument/2006/relationships/image" Target="../media/image289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1498" Type="http://schemas.openxmlformats.org/officeDocument/2006/relationships/image" Target="../media/image1498.jpeg"/><Relationship Id="rId2104" Type="http://schemas.openxmlformats.org/officeDocument/2006/relationships/image" Target="../media/image2104.jpeg"/><Relationship Id="rId2549" Type="http://schemas.openxmlformats.org/officeDocument/2006/relationships/image" Target="../media/image2543.jpeg"/><Relationship Id="rId2756" Type="http://schemas.openxmlformats.org/officeDocument/2006/relationships/image" Target="../media/image2750.jpeg"/><Relationship Id="rId2963" Type="http://schemas.openxmlformats.org/officeDocument/2006/relationships/image" Target="../media/image2957.pn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1358" Type="http://schemas.openxmlformats.org/officeDocument/2006/relationships/image" Target="../media/image1358.jpeg"/><Relationship Id="rId1565" Type="http://schemas.openxmlformats.org/officeDocument/2006/relationships/image" Target="../media/image1565.jpeg"/><Relationship Id="rId1772" Type="http://schemas.openxmlformats.org/officeDocument/2006/relationships/image" Target="../media/image1772.jpeg"/><Relationship Id="rId2311" Type="http://schemas.openxmlformats.org/officeDocument/2006/relationships/image" Target="../media/image2311.jpeg"/><Relationship Id="rId2409" Type="http://schemas.openxmlformats.org/officeDocument/2006/relationships/image" Target="../media/image2403.jpeg"/><Relationship Id="rId2616" Type="http://schemas.openxmlformats.org/officeDocument/2006/relationships/image" Target="../media/image2610.png"/><Relationship Id="rId64" Type="http://schemas.openxmlformats.org/officeDocument/2006/relationships/image" Target="../media/image6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2823" Type="http://schemas.openxmlformats.org/officeDocument/2006/relationships/image" Target="../media/image2817.jpeg"/><Relationship Id="rId1632" Type="http://schemas.openxmlformats.org/officeDocument/2006/relationships/image" Target="../media/image1632.jpeg"/><Relationship Id="rId1937" Type="http://schemas.openxmlformats.org/officeDocument/2006/relationships/image" Target="../media/image1937.jpeg"/><Relationship Id="rId3085" Type="http://schemas.openxmlformats.org/officeDocument/2006/relationships/image" Target="../media/image3079.jpeg"/><Relationship Id="rId3292" Type="http://schemas.openxmlformats.org/officeDocument/2006/relationships/image" Target="../media/image3286.jpeg"/><Relationship Id="rId2199" Type="http://schemas.openxmlformats.org/officeDocument/2006/relationships/image" Target="../media/image2199.jpeg"/><Relationship Id="rId3152" Type="http://schemas.openxmlformats.org/officeDocument/2006/relationships/image" Target="../media/image3146.jpeg"/><Relationship Id="rId280" Type="http://schemas.openxmlformats.org/officeDocument/2006/relationships/image" Target="../media/image280.jpeg"/><Relationship Id="rId3012" Type="http://schemas.openxmlformats.org/officeDocument/2006/relationships/image" Target="../media/image3006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2059" Type="http://schemas.openxmlformats.org/officeDocument/2006/relationships/image" Target="../media/image2059.jpeg"/><Relationship Id="rId2266" Type="http://schemas.openxmlformats.org/officeDocument/2006/relationships/image" Target="../media/image2266.jpeg"/><Relationship Id="rId2473" Type="http://schemas.openxmlformats.org/officeDocument/2006/relationships/image" Target="../media/image2467.jpeg"/><Relationship Id="rId2680" Type="http://schemas.openxmlformats.org/officeDocument/2006/relationships/image" Target="../media/image2674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2126" Type="http://schemas.openxmlformats.org/officeDocument/2006/relationships/image" Target="../media/image2126.jpeg"/><Relationship Id="rId2333" Type="http://schemas.openxmlformats.org/officeDocument/2006/relationships/image" Target="../media/image2327.jpeg"/><Relationship Id="rId2540" Type="http://schemas.openxmlformats.org/officeDocument/2006/relationships/image" Target="../media/image2534.jpeg"/><Relationship Id="rId2778" Type="http://schemas.openxmlformats.org/officeDocument/2006/relationships/image" Target="../media/image2772.jpeg"/><Relationship Id="rId2985" Type="http://schemas.openxmlformats.org/officeDocument/2006/relationships/image" Target="../media/image2979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1587" Type="http://schemas.openxmlformats.org/officeDocument/2006/relationships/image" Target="../media/image1587.jpeg"/><Relationship Id="rId1794" Type="http://schemas.openxmlformats.org/officeDocument/2006/relationships/image" Target="../media/image1794.jpeg"/><Relationship Id="rId2400" Type="http://schemas.openxmlformats.org/officeDocument/2006/relationships/image" Target="../media/image2394.jpeg"/><Relationship Id="rId2638" Type="http://schemas.openxmlformats.org/officeDocument/2006/relationships/image" Target="../media/image2632.jpeg"/><Relationship Id="rId2845" Type="http://schemas.openxmlformats.org/officeDocument/2006/relationships/image" Target="../media/image2839.jpeg"/><Relationship Id="rId86" Type="http://schemas.openxmlformats.org/officeDocument/2006/relationships/image" Target="../media/image8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1447" Type="http://schemas.openxmlformats.org/officeDocument/2006/relationships/image" Target="../media/image1447.jpeg"/><Relationship Id="rId1654" Type="http://schemas.openxmlformats.org/officeDocument/2006/relationships/image" Target="../media/image1654.jpeg"/><Relationship Id="rId1861" Type="http://schemas.openxmlformats.org/officeDocument/2006/relationships/image" Target="../media/image1861.jpeg"/><Relationship Id="rId2705" Type="http://schemas.openxmlformats.org/officeDocument/2006/relationships/image" Target="../media/image2699.jpeg"/><Relationship Id="rId2912" Type="http://schemas.openxmlformats.org/officeDocument/2006/relationships/image" Target="../media/image2906.jpeg"/><Relationship Id="rId1307" Type="http://schemas.openxmlformats.org/officeDocument/2006/relationships/image" Target="../media/image1307.jpeg"/><Relationship Id="rId1514" Type="http://schemas.openxmlformats.org/officeDocument/2006/relationships/image" Target="../media/image1514.jpeg"/><Relationship Id="rId1721" Type="http://schemas.openxmlformats.org/officeDocument/2006/relationships/image" Target="../media/image1721.jpeg"/><Relationship Id="rId1959" Type="http://schemas.openxmlformats.org/officeDocument/2006/relationships/image" Target="../media/image1959.jpeg"/><Relationship Id="rId3174" Type="http://schemas.openxmlformats.org/officeDocument/2006/relationships/image" Target="../media/image3168.png"/><Relationship Id="rId13" Type="http://schemas.openxmlformats.org/officeDocument/2006/relationships/image" Target="../media/image13.jpeg"/><Relationship Id="rId1819" Type="http://schemas.openxmlformats.org/officeDocument/2006/relationships/image" Target="../media/image1819.jpeg"/><Relationship Id="rId2190" Type="http://schemas.openxmlformats.org/officeDocument/2006/relationships/image" Target="../media/image2190.jpeg"/><Relationship Id="rId2288" Type="http://schemas.openxmlformats.org/officeDocument/2006/relationships/image" Target="../media/image2288.jpeg"/><Relationship Id="rId2495" Type="http://schemas.openxmlformats.org/officeDocument/2006/relationships/image" Target="../media/image2489.png"/><Relationship Id="rId3034" Type="http://schemas.openxmlformats.org/officeDocument/2006/relationships/image" Target="../media/image3028.jpeg"/><Relationship Id="rId3241" Type="http://schemas.openxmlformats.org/officeDocument/2006/relationships/image" Target="../media/image3235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2050" Type="http://schemas.openxmlformats.org/officeDocument/2006/relationships/image" Target="../media/image2050.jpeg"/><Relationship Id="rId2148" Type="http://schemas.openxmlformats.org/officeDocument/2006/relationships/image" Target="../media/image2148.jpeg"/><Relationship Id="rId3101" Type="http://schemas.openxmlformats.org/officeDocument/2006/relationships/image" Target="../media/image3095.pn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2355" Type="http://schemas.openxmlformats.org/officeDocument/2006/relationships/image" Target="../media/image2349.jpeg"/><Relationship Id="rId2562" Type="http://schemas.openxmlformats.org/officeDocument/2006/relationships/image" Target="../media/image2556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1469" Type="http://schemas.openxmlformats.org/officeDocument/2006/relationships/image" Target="../media/image1469.jpeg"/><Relationship Id="rId2008" Type="http://schemas.openxmlformats.org/officeDocument/2006/relationships/image" Target="../media/image2008.jpeg"/><Relationship Id="rId2215" Type="http://schemas.openxmlformats.org/officeDocument/2006/relationships/image" Target="../media/image2215.jpeg"/><Relationship Id="rId2422" Type="http://schemas.openxmlformats.org/officeDocument/2006/relationships/image" Target="../media/image2416.jpeg"/><Relationship Id="rId2867" Type="http://schemas.openxmlformats.org/officeDocument/2006/relationships/image" Target="../media/image2861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1676" Type="http://schemas.openxmlformats.org/officeDocument/2006/relationships/image" Target="../media/image1676.jpeg"/><Relationship Id="rId1883" Type="http://schemas.openxmlformats.org/officeDocument/2006/relationships/image" Target="../media/image1883.jpeg"/><Relationship Id="rId2727" Type="http://schemas.openxmlformats.org/officeDocument/2006/relationships/image" Target="../media/image2721.jpeg"/><Relationship Id="rId2934" Type="http://schemas.openxmlformats.org/officeDocument/2006/relationships/image" Target="../media/image2928.png"/><Relationship Id="rId906" Type="http://schemas.openxmlformats.org/officeDocument/2006/relationships/image" Target="../media/image906.jpeg"/><Relationship Id="rId1329" Type="http://schemas.openxmlformats.org/officeDocument/2006/relationships/image" Target="../media/image1329.jpeg"/><Relationship Id="rId1536" Type="http://schemas.openxmlformats.org/officeDocument/2006/relationships/image" Target="../media/image1536.jpeg"/><Relationship Id="rId1743" Type="http://schemas.openxmlformats.org/officeDocument/2006/relationships/image" Target="../media/image1743.jpeg"/><Relationship Id="rId1950" Type="http://schemas.openxmlformats.org/officeDocument/2006/relationships/image" Target="../media/image1950.jpeg"/><Relationship Id="rId3196" Type="http://schemas.openxmlformats.org/officeDocument/2006/relationships/image" Target="../media/image3190.png"/><Relationship Id="rId35" Type="http://schemas.openxmlformats.org/officeDocument/2006/relationships/image" Target="../media/image35.jpeg"/><Relationship Id="rId1603" Type="http://schemas.openxmlformats.org/officeDocument/2006/relationships/image" Target="../media/image1603.jpeg"/><Relationship Id="rId1810" Type="http://schemas.openxmlformats.org/officeDocument/2006/relationships/image" Target="../media/image1810.jpeg"/><Relationship Id="rId3056" Type="http://schemas.openxmlformats.org/officeDocument/2006/relationships/image" Target="../media/image3050.png"/><Relationship Id="rId3263" Type="http://schemas.openxmlformats.org/officeDocument/2006/relationships/image" Target="../media/image3257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908.jpeg"/><Relationship Id="rId2072" Type="http://schemas.openxmlformats.org/officeDocument/2006/relationships/image" Target="../media/image2072.jpeg"/><Relationship Id="rId3123" Type="http://schemas.openxmlformats.org/officeDocument/2006/relationships/image" Target="../media/image3117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2377" Type="http://schemas.openxmlformats.org/officeDocument/2006/relationships/image" Target="../media/image2371.jpeg"/><Relationship Id="rId2584" Type="http://schemas.openxmlformats.org/officeDocument/2006/relationships/image" Target="../media/image2578.jpeg"/><Relationship Id="rId2791" Type="http://schemas.openxmlformats.org/officeDocument/2006/relationships/image" Target="../media/image2785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393" Type="http://schemas.openxmlformats.org/officeDocument/2006/relationships/image" Target="../media/image1393.jpeg"/><Relationship Id="rId2237" Type="http://schemas.openxmlformats.org/officeDocument/2006/relationships/image" Target="../media/image2237.jpeg"/><Relationship Id="rId2444" Type="http://schemas.openxmlformats.org/officeDocument/2006/relationships/image" Target="../media/image2438.jpeg"/><Relationship Id="rId2889" Type="http://schemas.openxmlformats.org/officeDocument/2006/relationships/image" Target="../media/image2883.jpeg"/><Relationship Id="rId111" Type="http://schemas.openxmlformats.org/officeDocument/2006/relationships/image" Target="../media/image111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jpeg"/><Relationship Id="rId1698" Type="http://schemas.openxmlformats.org/officeDocument/2006/relationships/image" Target="../media/image1698.jpeg"/><Relationship Id="rId2651" Type="http://schemas.openxmlformats.org/officeDocument/2006/relationships/image" Target="../media/image2645.jpeg"/><Relationship Id="rId2749" Type="http://schemas.openxmlformats.org/officeDocument/2006/relationships/image" Target="../media/image2743.jpeg"/><Relationship Id="rId2956" Type="http://schemas.openxmlformats.org/officeDocument/2006/relationships/image" Target="../media/image2950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png"/><Relationship Id="rId928" Type="http://schemas.openxmlformats.org/officeDocument/2006/relationships/image" Target="../media/image928.jpeg"/><Relationship Id="rId1460" Type="http://schemas.openxmlformats.org/officeDocument/2006/relationships/image" Target="../media/image1460.jpeg"/><Relationship Id="rId1558" Type="http://schemas.openxmlformats.org/officeDocument/2006/relationships/image" Target="../media/image1558.jpeg"/><Relationship Id="rId1765" Type="http://schemas.openxmlformats.org/officeDocument/2006/relationships/image" Target="../media/image1765.jpeg"/><Relationship Id="rId2304" Type="http://schemas.openxmlformats.org/officeDocument/2006/relationships/image" Target="../media/image2304.jpeg"/><Relationship Id="rId2511" Type="http://schemas.openxmlformats.org/officeDocument/2006/relationships/image" Target="../media/image2505.jpeg"/><Relationship Id="rId2609" Type="http://schemas.openxmlformats.org/officeDocument/2006/relationships/image" Target="../media/image2603.png"/><Relationship Id="rId57" Type="http://schemas.openxmlformats.org/officeDocument/2006/relationships/image" Target="../media/image57.jpeg"/><Relationship Id="rId1113" Type="http://schemas.openxmlformats.org/officeDocument/2006/relationships/image" Target="../media/image1113.jpeg"/><Relationship Id="rId1320" Type="http://schemas.openxmlformats.org/officeDocument/2006/relationships/image" Target="../media/image1320.jpeg"/><Relationship Id="rId1418" Type="http://schemas.openxmlformats.org/officeDocument/2006/relationships/image" Target="../media/image1418.jpeg"/><Relationship Id="rId1972" Type="http://schemas.openxmlformats.org/officeDocument/2006/relationships/image" Target="../media/image1972.jpeg"/><Relationship Id="rId2816" Type="http://schemas.openxmlformats.org/officeDocument/2006/relationships/image" Target="../media/image2810.jpeg"/><Relationship Id="rId1625" Type="http://schemas.openxmlformats.org/officeDocument/2006/relationships/image" Target="../media/image1625.jpeg"/><Relationship Id="rId1832" Type="http://schemas.openxmlformats.org/officeDocument/2006/relationships/image" Target="../media/image1832.jpeg"/><Relationship Id="rId3078" Type="http://schemas.openxmlformats.org/officeDocument/2006/relationships/image" Target="../media/image3072.jpeg"/><Relationship Id="rId3285" Type="http://schemas.openxmlformats.org/officeDocument/2006/relationships/image" Target="../media/image3279.png"/><Relationship Id="rId2094" Type="http://schemas.openxmlformats.org/officeDocument/2006/relationships/image" Target="../media/image2094.jpeg"/><Relationship Id="rId3145" Type="http://schemas.openxmlformats.org/officeDocument/2006/relationships/image" Target="../media/image3139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2161.jpeg"/><Relationship Id="rId2399" Type="http://schemas.openxmlformats.org/officeDocument/2006/relationships/image" Target="../media/image2393.jpeg"/><Relationship Id="rId3005" Type="http://schemas.openxmlformats.org/officeDocument/2006/relationships/image" Target="../media/image2999.jpeg"/><Relationship Id="rId3212" Type="http://schemas.openxmlformats.org/officeDocument/2006/relationships/image" Target="../media/image3206.pn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021" Type="http://schemas.openxmlformats.org/officeDocument/2006/relationships/image" Target="../media/image2021.jpeg"/><Relationship Id="rId2259" Type="http://schemas.openxmlformats.org/officeDocument/2006/relationships/image" Target="../media/image2259.png"/><Relationship Id="rId2466" Type="http://schemas.openxmlformats.org/officeDocument/2006/relationships/image" Target="../media/image2460.jpeg"/><Relationship Id="rId2673" Type="http://schemas.openxmlformats.org/officeDocument/2006/relationships/image" Target="../media/image2667.jpeg"/><Relationship Id="rId2880" Type="http://schemas.openxmlformats.org/officeDocument/2006/relationships/image" Target="../media/image2874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1482" Type="http://schemas.openxmlformats.org/officeDocument/2006/relationships/image" Target="../media/image1482.jpeg"/><Relationship Id="rId2119" Type="http://schemas.openxmlformats.org/officeDocument/2006/relationships/image" Target="../media/image2119.jpeg"/><Relationship Id="rId2326" Type="http://schemas.openxmlformats.org/officeDocument/2006/relationships/image" Target="../media/image2320.jpeg"/><Relationship Id="rId2533" Type="http://schemas.openxmlformats.org/officeDocument/2006/relationships/image" Target="../media/image2527.jpeg"/><Relationship Id="rId2740" Type="http://schemas.openxmlformats.org/officeDocument/2006/relationships/image" Target="../media/image2734.jpeg"/><Relationship Id="rId2978" Type="http://schemas.openxmlformats.org/officeDocument/2006/relationships/image" Target="../media/image2972.pn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eg"/><Relationship Id="rId1787" Type="http://schemas.openxmlformats.org/officeDocument/2006/relationships/image" Target="../media/image1787.jpeg"/><Relationship Id="rId1994" Type="http://schemas.openxmlformats.org/officeDocument/2006/relationships/image" Target="../media/image1994.jpeg"/><Relationship Id="rId2838" Type="http://schemas.openxmlformats.org/officeDocument/2006/relationships/image" Target="../media/image2832.jpeg"/><Relationship Id="rId79" Type="http://schemas.openxmlformats.org/officeDocument/2006/relationships/image" Target="../media/image79.jpeg"/><Relationship Id="rId1202" Type="http://schemas.openxmlformats.org/officeDocument/2006/relationships/image" Target="../media/image1202.jpeg"/><Relationship Id="rId1647" Type="http://schemas.openxmlformats.org/officeDocument/2006/relationships/image" Target="../media/image1647.jpeg"/><Relationship Id="rId1854" Type="http://schemas.openxmlformats.org/officeDocument/2006/relationships/image" Target="../media/image1854.jpeg"/><Relationship Id="rId2600" Type="http://schemas.openxmlformats.org/officeDocument/2006/relationships/image" Target="../media/image2594.png"/><Relationship Id="rId2905" Type="http://schemas.openxmlformats.org/officeDocument/2006/relationships/image" Target="../media/image2899.png"/><Relationship Id="rId1507" Type="http://schemas.openxmlformats.org/officeDocument/2006/relationships/image" Target="../media/image1507.jpeg"/><Relationship Id="rId1714" Type="http://schemas.openxmlformats.org/officeDocument/2006/relationships/image" Target="../media/image1714.jpeg"/><Relationship Id="rId3167" Type="http://schemas.openxmlformats.org/officeDocument/2006/relationships/image" Target="../media/image3161.jpeg"/><Relationship Id="rId295" Type="http://schemas.openxmlformats.org/officeDocument/2006/relationships/image" Target="../media/image295.jpeg"/><Relationship Id="rId1921" Type="http://schemas.openxmlformats.org/officeDocument/2006/relationships/image" Target="../media/image1921.jpeg"/><Relationship Id="rId2183" Type="http://schemas.openxmlformats.org/officeDocument/2006/relationships/image" Target="../media/image2183.jpeg"/><Relationship Id="rId2390" Type="http://schemas.openxmlformats.org/officeDocument/2006/relationships/image" Target="../media/image2384.jpeg"/><Relationship Id="rId2488" Type="http://schemas.openxmlformats.org/officeDocument/2006/relationships/image" Target="../media/image2482.jpeg"/><Relationship Id="rId3027" Type="http://schemas.openxmlformats.org/officeDocument/2006/relationships/image" Target="../media/image3021.jpeg"/><Relationship Id="rId3234" Type="http://schemas.openxmlformats.org/officeDocument/2006/relationships/image" Target="../media/image3228.pn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97" Type="http://schemas.openxmlformats.org/officeDocument/2006/relationships/image" Target="../media/image1297.jpeg"/><Relationship Id="rId2043" Type="http://schemas.openxmlformats.org/officeDocument/2006/relationships/image" Target="../media/image2043.jpeg"/><Relationship Id="rId2250" Type="http://schemas.openxmlformats.org/officeDocument/2006/relationships/image" Target="../media/image2250.jpeg"/><Relationship Id="rId2695" Type="http://schemas.openxmlformats.org/officeDocument/2006/relationships/image" Target="../media/image2689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2110" Type="http://schemas.openxmlformats.org/officeDocument/2006/relationships/image" Target="../media/image2110.jpeg"/><Relationship Id="rId2348" Type="http://schemas.openxmlformats.org/officeDocument/2006/relationships/image" Target="../media/image2342.jpeg"/><Relationship Id="rId2555" Type="http://schemas.openxmlformats.org/officeDocument/2006/relationships/image" Target="../media/image2549.jpeg"/><Relationship Id="rId2762" Type="http://schemas.openxmlformats.org/officeDocument/2006/relationships/image" Target="../media/image2756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jpeg"/><Relationship Id="rId1571" Type="http://schemas.openxmlformats.org/officeDocument/2006/relationships/image" Target="../media/image1571.jpeg"/><Relationship Id="rId2208" Type="http://schemas.openxmlformats.org/officeDocument/2006/relationships/image" Target="../media/image2208.png"/><Relationship Id="rId2415" Type="http://schemas.openxmlformats.org/officeDocument/2006/relationships/image" Target="../media/image2409.jpeg"/><Relationship Id="rId2622" Type="http://schemas.openxmlformats.org/officeDocument/2006/relationships/image" Target="../media/image2616.jpeg"/><Relationship Id="rId70" Type="http://schemas.openxmlformats.org/officeDocument/2006/relationships/image" Target="../media/image70.jpeg"/><Relationship Id="rId801" Type="http://schemas.openxmlformats.org/officeDocument/2006/relationships/image" Target="../media/image801.pn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jpeg"/><Relationship Id="rId1669" Type="http://schemas.openxmlformats.org/officeDocument/2006/relationships/image" Target="../media/image1669.jpeg"/><Relationship Id="rId1876" Type="http://schemas.openxmlformats.org/officeDocument/2006/relationships/image" Target="../media/image1876.jpeg"/><Relationship Id="rId2927" Type="http://schemas.openxmlformats.org/officeDocument/2006/relationships/image" Target="../media/image2921.jpeg"/><Relationship Id="rId3091" Type="http://schemas.openxmlformats.org/officeDocument/2006/relationships/image" Target="../media/image3085.jpeg"/><Relationship Id="rId1529" Type="http://schemas.openxmlformats.org/officeDocument/2006/relationships/image" Target="../media/image1529.jpeg"/><Relationship Id="rId1736" Type="http://schemas.openxmlformats.org/officeDocument/2006/relationships/image" Target="../media/image1736.jpeg"/><Relationship Id="rId1943" Type="http://schemas.openxmlformats.org/officeDocument/2006/relationships/image" Target="../media/image1943.jpeg"/><Relationship Id="rId3189" Type="http://schemas.openxmlformats.org/officeDocument/2006/relationships/image" Target="../media/image3183.png"/><Relationship Id="rId28" Type="http://schemas.openxmlformats.org/officeDocument/2006/relationships/image" Target="../media/image28.jpeg"/><Relationship Id="rId1803" Type="http://schemas.openxmlformats.org/officeDocument/2006/relationships/image" Target="../media/image1803.jpeg"/><Relationship Id="rId3049" Type="http://schemas.openxmlformats.org/officeDocument/2006/relationships/image" Target="../media/image3043.png"/><Relationship Id="rId3256" Type="http://schemas.openxmlformats.org/officeDocument/2006/relationships/image" Target="../media/image3250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2065" Type="http://schemas.openxmlformats.org/officeDocument/2006/relationships/image" Target="../media/image2065.jpeg"/><Relationship Id="rId2272" Type="http://schemas.openxmlformats.org/officeDocument/2006/relationships/image" Target="../media/image2272.jpeg"/><Relationship Id="rId3116" Type="http://schemas.openxmlformats.org/officeDocument/2006/relationships/image" Target="../media/image3110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png"/><Relationship Id="rId1081" Type="http://schemas.openxmlformats.org/officeDocument/2006/relationships/image" Target="../media/image1081.jpeg"/><Relationship Id="rId2577" Type="http://schemas.openxmlformats.org/officeDocument/2006/relationships/image" Target="../media/image2571.jpeg"/><Relationship Id="rId2784" Type="http://schemas.openxmlformats.org/officeDocument/2006/relationships/image" Target="../media/image2778.pn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jpeg"/><Relationship Id="rId2132" Type="http://schemas.openxmlformats.org/officeDocument/2006/relationships/image" Target="../media/image2132.jpeg"/><Relationship Id="rId2437" Type="http://schemas.openxmlformats.org/officeDocument/2006/relationships/image" Target="../media/image2431.jpeg"/><Relationship Id="rId2991" Type="http://schemas.openxmlformats.org/officeDocument/2006/relationships/image" Target="../media/image2985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1898" Type="http://schemas.openxmlformats.org/officeDocument/2006/relationships/image" Target="../media/image1898.jpeg"/><Relationship Id="rId2644" Type="http://schemas.openxmlformats.org/officeDocument/2006/relationships/image" Target="../media/image2638.png"/><Relationship Id="rId2851" Type="http://schemas.openxmlformats.org/officeDocument/2006/relationships/image" Target="../media/image2845.png"/><Relationship Id="rId2949" Type="http://schemas.openxmlformats.org/officeDocument/2006/relationships/image" Target="../media/image2943.pn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1453" Type="http://schemas.openxmlformats.org/officeDocument/2006/relationships/image" Target="../media/image1453.jpeg"/><Relationship Id="rId1660" Type="http://schemas.openxmlformats.org/officeDocument/2006/relationships/image" Target="../media/image1660.jpeg"/><Relationship Id="rId1758" Type="http://schemas.openxmlformats.org/officeDocument/2006/relationships/image" Target="../media/image1758.jpeg"/><Relationship Id="rId2504" Type="http://schemas.openxmlformats.org/officeDocument/2006/relationships/image" Target="../media/image2498.jpeg"/><Relationship Id="rId2711" Type="http://schemas.openxmlformats.org/officeDocument/2006/relationships/image" Target="../media/image2705.png"/><Relationship Id="rId2809" Type="http://schemas.openxmlformats.org/officeDocument/2006/relationships/image" Target="../media/image2803.jpe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520" Type="http://schemas.openxmlformats.org/officeDocument/2006/relationships/image" Target="../media/image1520.jpeg"/><Relationship Id="rId1965" Type="http://schemas.openxmlformats.org/officeDocument/2006/relationships/image" Target="../media/image1965.jpeg"/><Relationship Id="rId3180" Type="http://schemas.openxmlformats.org/officeDocument/2006/relationships/image" Target="../media/image3174.jpeg"/><Relationship Id="rId1618" Type="http://schemas.openxmlformats.org/officeDocument/2006/relationships/image" Target="../media/image1618.jpeg"/><Relationship Id="rId1825" Type="http://schemas.openxmlformats.org/officeDocument/2006/relationships/image" Target="../media/image1825.jpeg"/><Relationship Id="rId3040" Type="http://schemas.openxmlformats.org/officeDocument/2006/relationships/image" Target="../media/image3034.png"/><Relationship Id="rId3278" Type="http://schemas.openxmlformats.org/officeDocument/2006/relationships/image" Target="../media/image3272.jpeg"/><Relationship Id="rId199" Type="http://schemas.openxmlformats.org/officeDocument/2006/relationships/image" Target="../media/image199.jpeg"/><Relationship Id="rId2087" Type="http://schemas.openxmlformats.org/officeDocument/2006/relationships/image" Target="../media/image2087.jpeg"/><Relationship Id="rId2294" Type="http://schemas.openxmlformats.org/officeDocument/2006/relationships/image" Target="../media/image2294.jpeg"/><Relationship Id="rId3138" Type="http://schemas.openxmlformats.org/officeDocument/2006/relationships/image" Target="../media/image3132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2154" Type="http://schemas.openxmlformats.org/officeDocument/2006/relationships/image" Target="../media/image2154.jpeg"/><Relationship Id="rId2361" Type="http://schemas.openxmlformats.org/officeDocument/2006/relationships/image" Target="../media/image2355.jpeg"/><Relationship Id="rId2599" Type="http://schemas.openxmlformats.org/officeDocument/2006/relationships/image" Target="../media/image2593.png"/><Relationship Id="rId3205" Type="http://schemas.openxmlformats.org/officeDocument/2006/relationships/image" Target="../media/image3199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2014" Type="http://schemas.openxmlformats.org/officeDocument/2006/relationships/image" Target="../media/image2014.png"/><Relationship Id="rId2221" Type="http://schemas.openxmlformats.org/officeDocument/2006/relationships/image" Target="../media/image2221.jpeg"/><Relationship Id="rId2459" Type="http://schemas.openxmlformats.org/officeDocument/2006/relationships/image" Target="../media/image2453.jpeg"/><Relationship Id="rId2666" Type="http://schemas.openxmlformats.org/officeDocument/2006/relationships/image" Target="../media/image2660.jpeg"/><Relationship Id="rId2873" Type="http://schemas.openxmlformats.org/officeDocument/2006/relationships/image" Target="../media/image2867.jpeg"/><Relationship Id="rId638" Type="http://schemas.openxmlformats.org/officeDocument/2006/relationships/image" Target="../media/image638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68" Type="http://schemas.openxmlformats.org/officeDocument/2006/relationships/image" Target="../media/image1268.jpeg"/><Relationship Id="rId1475" Type="http://schemas.openxmlformats.org/officeDocument/2006/relationships/image" Target="../media/image1475.jpeg"/><Relationship Id="rId1682" Type="http://schemas.openxmlformats.org/officeDocument/2006/relationships/image" Target="../media/image1682.jpeg"/><Relationship Id="rId2319" Type="http://schemas.openxmlformats.org/officeDocument/2006/relationships/hyperlink" Target="https://gegemon.by/acsess/nau/252_2.jpg" TargetMode="External"/><Relationship Id="rId2526" Type="http://schemas.openxmlformats.org/officeDocument/2006/relationships/image" Target="../media/image2520.jpeg"/><Relationship Id="rId2733" Type="http://schemas.openxmlformats.org/officeDocument/2006/relationships/image" Target="../media/image2727.jpeg"/><Relationship Id="rId400" Type="http://schemas.openxmlformats.org/officeDocument/2006/relationships/image" Target="../media/image400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jpeg"/><Relationship Id="rId1542" Type="http://schemas.openxmlformats.org/officeDocument/2006/relationships/image" Target="../media/image1542.jpeg"/><Relationship Id="rId1987" Type="http://schemas.openxmlformats.org/officeDocument/2006/relationships/image" Target="../media/image1987.jpeg"/><Relationship Id="rId2940" Type="http://schemas.openxmlformats.org/officeDocument/2006/relationships/image" Target="../media/image2934.png"/><Relationship Id="rId912" Type="http://schemas.openxmlformats.org/officeDocument/2006/relationships/image" Target="../media/image912.jpeg"/><Relationship Id="rId1847" Type="http://schemas.openxmlformats.org/officeDocument/2006/relationships/image" Target="../media/image1847.jpeg"/><Relationship Id="rId2800" Type="http://schemas.openxmlformats.org/officeDocument/2006/relationships/image" Target="../media/image2794.jpeg"/><Relationship Id="rId41" Type="http://schemas.openxmlformats.org/officeDocument/2006/relationships/image" Target="../media/image41.jpeg"/><Relationship Id="rId1402" Type="http://schemas.openxmlformats.org/officeDocument/2006/relationships/image" Target="../media/image1402.jpeg"/><Relationship Id="rId1707" Type="http://schemas.openxmlformats.org/officeDocument/2006/relationships/image" Target="../media/image1707.jpeg"/><Relationship Id="rId3062" Type="http://schemas.openxmlformats.org/officeDocument/2006/relationships/image" Target="../media/image3056.png"/><Relationship Id="rId190" Type="http://schemas.openxmlformats.org/officeDocument/2006/relationships/image" Target="../media/image190.jpeg"/><Relationship Id="rId288" Type="http://schemas.openxmlformats.org/officeDocument/2006/relationships/image" Target="../media/image288.jpeg"/><Relationship Id="rId1914" Type="http://schemas.openxmlformats.org/officeDocument/2006/relationships/image" Target="../media/image1914.jpeg"/><Relationship Id="rId495" Type="http://schemas.openxmlformats.org/officeDocument/2006/relationships/image" Target="../media/image495.jpeg"/><Relationship Id="rId2176" Type="http://schemas.openxmlformats.org/officeDocument/2006/relationships/image" Target="../media/image2176.jpeg"/><Relationship Id="rId2383" Type="http://schemas.openxmlformats.org/officeDocument/2006/relationships/image" Target="../media/image2377.jpeg"/><Relationship Id="rId2590" Type="http://schemas.openxmlformats.org/officeDocument/2006/relationships/image" Target="../media/image2584.jpeg"/><Relationship Id="rId3227" Type="http://schemas.openxmlformats.org/officeDocument/2006/relationships/image" Target="../media/image3221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2036" Type="http://schemas.openxmlformats.org/officeDocument/2006/relationships/image" Target="../media/image2036.jpeg"/><Relationship Id="rId2243" Type="http://schemas.openxmlformats.org/officeDocument/2006/relationships/image" Target="../media/image2243.jpeg"/><Relationship Id="rId2450" Type="http://schemas.openxmlformats.org/officeDocument/2006/relationships/image" Target="../media/image2444.jpeg"/><Relationship Id="rId2688" Type="http://schemas.openxmlformats.org/officeDocument/2006/relationships/image" Target="../media/image2682.jpeg"/><Relationship Id="rId2895" Type="http://schemas.openxmlformats.org/officeDocument/2006/relationships/image" Target="../media/image2889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867" Type="http://schemas.openxmlformats.org/officeDocument/2006/relationships/image" Target="../media/image867.jpeg"/><Relationship Id="rId1052" Type="http://schemas.openxmlformats.org/officeDocument/2006/relationships/image" Target="../media/image1052.jpeg"/><Relationship Id="rId1497" Type="http://schemas.openxmlformats.org/officeDocument/2006/relationships/image" Target="../media/image1497.jpeg"/><Relationship Id="rId2103" Type="http://schemas.openxmlformats.org/officeDocument/2006/relationships/image" Target="../media/image2103.jpeg"/><Relationship Id="rId2310" Type="http://schemas.openxmlformats.org/officeDocument/2006/relationships/image" Target="../media/image2310.jpeg"/><Relationship Id="rId2548" Type="http://schemas.openxmlformats.org/officeDocument/2006/relationships/image" Target="../media/image2542.jpeg"/><Relationship Id="rId2755" Type="http://schemas.openxmlformats.org/officeDocument/2006/relationships/image" Target="../media/image2749.jpeg"/><Relationship Id="rId2962" Type="http://schemas.openxmlformats.org/officeDocument/2006/relationships/image" Target="../media/image2956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jpeg"/><Relationship Id="rId1771" Type="http://schemas.openxmlformats.org/officeDocument/2006/relationships/image" Target="../media/image1771.jpeg"/><Relationship Id="rId2408" Type="http://schemas.openxmlformats.org/officeDocument/2006/relationships/image" Target="../media/image2402.jpeg"/><Relationship Id="rId2615" Type="http://schemas.openxmlformats.org/officeDocument/2006/relationships/image" Target="../media/image2609.png"/><Relationship Id="rId2822" Type="http://schemas.openxmlformats.org/officeDocument/2006/relationships/image" Target="../media/image2816.jpeg"/><Relationship Id="rId63" Type="http://schemas.openxmlformats.org/officeDocument/2006/relationships/image" Target="../media/image63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1631" Type="http://schemas.openxmlformats.org/officeDocument/2006/relationships/image" Target="../media/image1631.jpeg"/><Relationship Id="rId1869" Type="http://schemas.openxmlformats.org/officeDocument/2006/relationships/image" Target="../media/image1869.jpeg"/><Relationship Id="rId3084" Type="http://schemas.openxmlformats.org/officeDocument/2006/relationships/image" Target="../media/image3078.jpeg"/><Relationship Id="rId3291" Type="http://schemas.openxmlformats.org/officeDocument/2006/relationships/image" Target="../media/image3285.jpeg"/><Relationship Id="rId1729" Type="http://schemas.openxmlformats.org/officeDocument/2006/relationships/image" Target="../media/image1729.jpeg"/><Relationship Id="rId1936" Type="http://schemas.openxmlformats.org/officeDocument/2006/relationships/image" Target="../media/image1936.jpeg"/><Relationship Id="rId2198" Type="http://schemas.openxmlformats.org/officeDocument/2006/relationships/image" Target="../media/image2198.jpeg"/><Relationship Id="rId3151" Type="http://schemas.openxmlformats.org/officeDocument/2006/relationships/image" Target="../media/image3145.jpeg"/><Relationship Id="rId3249" Type="http://schemas.openxmlformats.org/officeDocument/2006/relationships/image" Target="../media/image3243.jpeg"/><Relationship Id="rId377" Type="http://schemas.openxmlformats.org/officeDocument/2006/relationships/image" Target="../media/image377.jpeg"/><Relationship Id="rId584" Type="http://schemas.openxmlformats.org/officeDocument/2006/relationships/image" Target="../media/image584.jpeg"/><Relationship Id="rId2058" Type="http://schemas.openxmlformats.org/officeDocument/2006/relationships/image" Target="../media/image2058.jpeg"/><Relationship Id="rId2265" Type="http://schemas.openxmlformats.org/officeDocument/2006/relationships/image" Target="../media/image2265.jpeg"/><Relationship Id="rId3011" Type="http://schemas.openxmlformats.org/officeDocument/2006/relationships/image" Target="../media/image3005.jpeg"/><Relationship Id="rId3109" Type="http://schemas.openxmlformats.org/officeDocument/2006/relationships/image" Target="../media/image3103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2472" Type="http://schemas.openxmlformats.org/officeDocument/2006/relationships/image" Target="../media/image2466.jpeg"/><Relationship Id="rId2777" Type="http://schemas.openxmlformats.org/officeDocument/2006/relationships/image" Target="../media/image2771.pn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jpeg"/><Relationship Id="rId1586" Type="http://schemas.openxmlformats.org/officeDocument/2006/relationships/image" Target="../media/image1586.jpeg"/><Relationship Id="rId2125" Type="http://schemas.openxmlformats.org/officeDocument/2006/relationships/image" Target="../media/image2125.jpeg"/><Relationship Id="rId2332" Type="http://schemas.openxmlformats.org/officeDocument/2006/relationships/image" Target="../media/image2326.jpeg"/><Relationship Id="rId2984" Type="http://schemas.openxmlformats.org/officeDocument/2006/relationships/image" Target="../media/image2978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1793" Type="http://schemas.openxmlformats.org/officeDocument/2006/relationships/image" Target="../media/image1793.jpeg"/><Relationship Id="rId2637" Type="http://schemas.openxmlformats.org/officeDocument/2006/relationships/image" Target="../media/image2631.jpeg"/><Relationship Id="rId2844" Type="http://schemas.openxmlformats.org/officeDocument/2006/relationships/image" Target="../media/image2838.jpeg"/><Relationship Id="rId85" Type="http://schemas.openxmlformats.org/officeDocument/2006/relationships/image" Target="../media/image8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1446" Type="http://schemas.openxmlformats.org/officeDocument/2006/relationships/image" Target="../media/image1446.jpeg"/><Relationship Id="rId1653" Type="http://schemas.openxmlformats.org/officeDocument/2006/relationships/image" Target="../media/image1653.jpeg"/><Relationship Id="rId1860" Type="http://schemas.openxmlformats.org/officeDocument/2006/relationships/image" Target="../media/image1860.jpeg"/><Relationship Id="rId2704" Type="http://schemas.openxmlformats.org/officeDocument/2006/relationships/image" Target="../media/image2698.png"/><Relationship Id="rId2911" Type="http://schemas.openxmlformats.org/officeDocument/2006/relationships/image" Target="../media/image2905.jpeg"/><Relationship Id="rId1306" Type="http://schemas.openxmlformats.org/officeDocument/2006/relationships/image" Target="../media/image1306.jpeg"/><Relationship Id="rId1513" Type="http://schemas.openxmlformats.org/officeDocument/2006/relationships/image" Target="../media/image1513.jpeg"/><Relationship Id="rId1720" Type="http://schemas.openxmlformats.org/officeDocument/2006/relationships/image" Target="../media/image1720.jpeg"/><Relationship Id="rId1958" Type="http://schemas.openxmlformats.org/officeDocument/2006/relationships/image" Target="../media/image1958.jpeg"/><Relationship Id="rId3173" Type="http://schemas.openxmlformats.org/officeDocument/2006/relationships/image" Target="../media/image3167.jpeg"/><Relationship Id="rId12" Type="http://schemas.openxmlformats.org/officeDocument/2006/relationships/image" Target="../media/image12.jpeg"/><Relationship Id="rId1818" Type="http://schemas.openxmlformats.org/officeDocument/2006/relationships/image" Target="../media/image1818.jpeg"/><Relationship Id="rId3033" Type="http://schemas.openxmlformats.org/officeDocument/2006/relationships/image" Target="../media/image3027.jpeg"/><Relationship Id="rId3240" Type="http://schemas.openxmlformats.org/officeDocument/2006/relationships/image" Target="../media/image3234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287" Type="http://schemas.openxmlformats.org/officeDocument/2006/relationships/image" Target="../media/image2287.jpeg"/><Relationship Id="rId2494" Type="http://schemas.openxmlformats.org/officeDocument/2006/relationships/image" Target="../media/image2488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2147" Type="http://schemas.openxmlformats.org/officeDocument/2006/relationships/image" Target="../media/image2147.jpeg"/><Relationship Id="rId2354" Type="http://schemas.openxmlformats.org/officeDocument/2006/relationships/image" Target="../media/image2348.jpeg"/><Relationship Id="rId2561" Type="http://schemas.openxmlformats.org/officeDocument/2006/relationships/image" Target="../media/image2555.jpeg"/><Relationship Id="rId2799" Type="http://schemas.openxmlformats.org/officeDocument/2006/relationships/image" Target="../media/image2793.png"/><Relationship Id="rId3100" Type="http://schemas.openxmlformats.org/officeDocument/2006/relationships/image" Target="../media/image3094.pn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jpeg"/><Relationship Id="rId2007" Type="http://schemas.openxmlformats.org/officeDocument/2006/relationships/image" Target="../media/image2007.jpeg"/><Relationship Id="rId2214" Type="http://schemas.openxmlformats.org/officeDocument/2006/relationships/image" Target="../media/image2214.jpeg"/><Relationship Id="rId2659" Type="http://schemas.openxmlformats.org/officeDocument/2006/relationships/image" Target="../media/image2653.jpeg"/><Relationship Id="rId2866" Type="http://schemas.openxmlformats.org/officeDocument/2006/relationships/image" Target="../media/image2860.pn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468" Type="http://schemas.openxmlformats.org/officeDocument/2006/relationships/image" Target="../media/image1468.jpeg"/><Relationship Id="rId1675" Type="http://schemas.openxmlformats.org/officeDocument/2006/relationships/image" Target="../media/image1675.jpeg"/><Relationship Id="rId1882" Type="http://schemas.openxmlformats.org/officeDocument/2006/relationships/image" Target="../media/image1882.jpeg"/><Relationship Id="rId2421" Type="http://schemas.openxmlformats.org/officeDocument/2006/relationships/image" Target="../media/image2415.jpeg"/><Relationship Id="rId2519" Type="http://schemas.openxmlformats.org/officeDocument/2006/relationships/image" Target="../media/image2513.jpeg"/><Relationship Id="rId2726" Type="http://schemas.openxmlformats.org/officeDocument/2006/relationships/image" Target="../media/image2720.jpeg"/><Relationship Id="rId600" Type="http://schemas.openxmlformats.org/officeDocument/2006/relationships/image" Target="../media/image600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jpeg"/><Relationship Id="rId1535" Type="http://schemas.openxmlformats.org/officeDocument/2006/relationships/image" Target="../media/image1535.jpeg"/><Relationship Id="rId2933" Type="http://schemas.openxmlformats.org/officeDocument/2006/relationships/image" Target="../media/image2927.png"/><Relationship Id="rId905" Type="http://schemas.openxmlformats.org/officeDocument/2006/relationships/image" Target="../media/image905.jpeg"/><Relationship Id="rId1742" Type="http://schemas.openxmlformats.org/officeDocument/2006/relationships/image" Target="../media/image1742.jpeg"/><Relationship Id="rId3195" Type="http://schemas.openxmlformats.org/officeDocument/2006/relationships/image" Target="../media/image3189.png"/><Relationship Id="rId34" Type="http://schemas.openxmlformats.org/officeDocument/2006/relationships/image" Target="../media/image34.jpeg"/><Relationship Id="rId1602" Type="http://schemas.openxmlformats.org/officeDocument/2006/relationships/image" Target="../media/image1602.jpeg"/><Relationship Id="rId3055" Type="http://schemas.openxmlformats.org/officeDocument/2006/relationships/image" Target="../media/image3049.jpeg"/><Relationship Id="rId3262" Type="http://schemas.openxmlformats.org/officeDocument/2006/relationships/image" Target="../media/image3256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907.jpeg"/><Relationship Id="rId2071" Type="http://schemas.openxmlformats.org/officeDocument/2006/relationships/image" Target="../media/image2071.jpeg"/><Relationship Id="rId3122" Type="http://schemas.openxmlformats.org/officeDocument/2006/relationships/image" Target="../media/image3116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png"/><Relationship Id="rId2169" Type="http://schemas.openxmlformats.org/officeDocument/2006/relationships/image" Target="../media/image2169.jpeg"/><Relationship Id="rId2376" Type="http://schemas.openxmlformats.org/officeDocument/2006/relationships/image" Target="../media/image2370.jpeg"/><Relationship Id="rId2583" Type="http://schemas.openxmlformats.org/officeDocument/2006/relationships/image" Target="../media/image2577.jpeg"/><Relationship Id="rId2790" Type="http://schemas.openxmlformats.org/officeDocument/2006/relationships/image" Target="../media/image2784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jpeg"/><Relationship Id="rId2029" Type="http://schemas.openxmlformats.org/officeDocument/2006/relationships/image" Target="../media/image2029.jpeg"/><Relationship Id="rId2236" Type="http://schemas.openxmlformats.org/officeDocument/2006/relationships/image" Target="../media/image2236.jpeg"/><Relationship Id="rId2443" Type="http://schemas.openxmlformats.org/officeDocument/2006/relationships/image" Target="../media/image2437.jpeg"/><Relationship Id="rId2650" Type="http://schemas.openxmlformats.org/officeDocument/2006/relationships/image" Target="../media/image2644.jpeg"/><Relationship Id="rId2888" Type="http://schemas.openxmlformats.org/officeDocument/2006/relationships/image" Target="../media/image2882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1697" Type="http://schemas.openxmlformats.org/officeDocument/2006/relationships/image" Target="../media/image1697.jpeg"/><Relationship Id="rId2303" Type="http://schemas.openxmlformats.org/officeDocument/2006/relationships/image" Target="../media/image2303.jpeg"/><Relationship Id="rId2510" Type="http://schemas.openxmlformats.org/officeDocument/2006/relationships/image" Target="../media/image2504.jpeg"/><Relationship Id="rId2748" Type="http://schemas.openxmlformats.org/officeDocument/2006/relationships/image" Target="../media/image2742.png"/><Relationship Id="rId2955" Type="http://schemas.openxmlformats.org/officeDocument/2006/relationships/image" Target="../media/image2949.jpeg"/><Relationship Id="rId927" Type="http://schemas.openxmlformats.org/officeDocument/2006/relationships/image" Target="../media/image927.png"/><Relationship Id="rId1112" Type="http://schemas.openxmlformats.org/officeDocument/2006/relationships/image" Target="../media/image1112.jpeg"/><Relationship Id="rId1557" Type="http://schemas.openxmlformats.org/officeDocument/2006/relationships/image" Target="../media/image1557.jpeg"/><Relationship Id="rId1764" Type="http://schemas.openxmlformats.org/officeDocument/2006/relationships/image" Target="../media/image1764.jpeg"/><Relationship Id="rId1971" Type="http://schemas.openxmlformats.org/officeDocument/2006/relationships/image" Target="../media/image1971.jpeg"/><Relationship Id="rId2608" Type="http://schemas.openxmlformats.org/officeDocument/2006/relationships/image" Target="../media/image2602.jpeg"/><Relationship Id="rId2815" Type="http://schemas.openxmlformats.org/officeDocument/2006/relationships/image" Target="../media/image2809.jpeg"/><Relationship Id="rId56" Type="http://schemas.openxmlformats.org/officeDocument/2006/relationships/image" Target="../media/image56.jpeg"/><Relationship Id="rId1417" Type="http://schemas.openxmlformats.org/officeDocument/2006/relationships/image" Target="../media/image1417.jpeg"/><Relationship Id="rId1624" Type="http://schemas.openxmlformats.org/officeDocument/2006/relationships/image" Target="../media/image1624.jpeg"/><Relationship Id="rId1831" Type="http://schemas.openxmlformats.org/officeDocument/2006/relationships/image" Target="../media/image1831.jpeg"/><Relationship Id="rId3077" Type="http://schemas.openxmlformats.org/officeDocument/2006/relationships/image" Target="../media/image3071.jpeg"/><Relationship Id="rId3284" Type="http://schemas.openxmlformats.org/officeDocument/2006/relationships/image" Target="../media/image3278.jpeg"/><Relationship Id="rId1929" Type="http://schemas.openxmlformats.org/officeDocument/2006/relationships/image" Target="../media/image1929.jpeg"/><Relationship Id="rId2093" Type="http://schemas.openxmlformats.org/officeDocument/2006/relationships/image" Target="../media/image2093.png"/><Relationship Id="rId2398" Type="http://schemas.openxmlformats.org/officeDocument/2006/relationships/image" Target="../media/image2392.jpeg"/><Relationship Id="rId3144" Type="http://schemas.openxmlformats.org/officeDocument/2006/relationships/image" Target="../media/image3138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2160" Type="http://schemas.openxmlformats.org/officeDocument/2006/relationships/image" Target="../media/image2160.jpeg"/><Relationship Id="rId2258" Type="http://schemas.openxmlformats.org/officeDocument/2006/relationships/image" Target="../media/image2258.png"/><Relationship Id="rId3004" Type="http://schemas.openxmlformats.org/officeDocument/2006/relationships/image" Target="../media/image2998.jpeg"/><Relationship Id="rId3211" Type="http://schemas.openxmlformats.org/officeDocument/2006/relationships/image" Target="../media/image3205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2020" Type="http://schemas.openxmlformats.org/officeDocument/2006/relationships/image" Target="../media/image2020.jpeg"/><Relationship Id="rId2465" Type="http://schemas.openxmlformats.org/officeDocument/2006/relationships/image" Target="../media/image2459.jpeg"/><Relationship Id="rId2672" Type="http://schemas.openxmlformats.org/officeDocument/2006/relationships/image" Target="../media/image2666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4.jpeg"/><Relationship Id="rId1481" Type="http://schemas.openxmlformats.org/officeDocument/2006/relationships/image" Target="../media/image1481.jpeg"/><Relationship Id="rId1579" Type="http://schemas.openxmlformats.org/officeDocument/2006/relationships/image" Target="../media/image1579.jpeg"/><Relationship Id="rId2118" Type="http://schemas.openxmlformats.org/officeDocument/2006/relationships/image" Target="../media/image2118.jpeg"/><Relationship Id="rId2325" Type="http://schemas.openxmlformats.org/officeDocument/2006/relationships/image" Target="../media/image2319.jpeg"/><Relationship Id="rId2532" Type="http://schemas.openxmlformats.org/officeDocument/2006/relationships/image" Target="../media/image2526.jpeg"/><Relationship Id="rId2977" Type="http://schemas.openxmlformats.org/officeDocument/2006/relationships/image" Target="../media/image2971.pn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1786" Type="http://schemas.openxmlformats.org/officeDocument/2006/relationships/image" Target="../media/image1786.jpeg"/><Relationship Id="rId1993" Type="http://schemas.openxmlformats.org/officeDocument/2006/relationships/image" Target="../media/image1993.jpeg"/><Relationship Id="rId2837" Type="http://schemas.openxmlformats.org/officeDocument/2006/relationships/image" Target="../media/image2831.jpeg"/><Relationship Id="rId78" Type="http://schemas.openxmlformats.org/officeDocument/2006/relationships/image" Target="../media/image78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1439" Type="http://schemas.openxmlformats.org/officeDocument/2006/relationships/image" Target="../media/image1439.jpeg"/><Relationship Id="rId1646" Type="http://schemas.openxmlformats.org/officeDocument/2006/relationships/image" Target="../media/image1646.jpeg"/><Relationship Id="rId1853" Type="http://schemas.openxmlformats.org/officeDocument/2006/relationships/image" Target="../media/image1853.jpeg"/><Relationship Id="rId2904" Type="http://schemas.openxmlformats.org/officeDocument/2006/relationships/image" Target="../media/image2898.jpeg"/><Relationship Id="rId3099" Type="http://schemas.openxmlformats.org/officeDocument/2006/relationships/image" Target="../media/image3093.jpeg"/><Relationship Id="rId1506" Type="http://schemas.openxmlformats.org/officeDocument/2006/relationships/image" Target="../media/image1506.jpeg"/><Relationship Id="rId1713" Type="http://schemas.openxmlformats.org/officeDocument/2006/relationships/image" Target="../media/image1713.jpeg"/><Relationship Id="rId1920" Type="http://schemas.openxmlformats.org/officeDocument/2006/relationships/image" Target="../media/image1920.jpeg"/><Relationship Id="rId3166" Type="http://schemas.openxmlformats.org/officeDocument/2006/relationships/image" Target="../media/image3160.png"/><Relationship Id="rId294" Type="http://schemas.openxmlformats.org/officeDocument/2006/relationships/image" Target="../media/image294.jpeg"/><Relationship Id="rId2182" Type="http://schemas.openxmlformats.org/officeDocument/2006/relationships/image" Target="../media/image2182.png"/><Relationship Id="rId3026" Type="http://schemas.openxmlformats.org/officeDocument/2006/relationships/image" Target="../media/image3020.jpeg"/><Relationship Id="rId3233" Type="http://schemas.openxmlformats.org/officeDocument/2006/relationships/image" Target="../media/image3227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2042" Type="http://schemas.openxmlformats.org/officeDocument/2006/relationships/image" Target="../media/image2042.jpeg"/><Relationship Id="rId2487" Type="http://schemas.openxmlformats.org/officeDocument/2006/relationships/image" Target="../media/image2481.jpeg"/><Relationship Id="rId2694" Type="http://schemas.openxmlformats.org/officeDocument/2006/relationships/image" Target="../media/image2688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2347" Type="http://schemas.openxmlformats.org/officeDocument/2006/relationships/image" Target="../media/image2341.jpeg"/><Relationship Id="rId2554" Type="http://schemas.openxmlformats.org/officeDocument/2006/relationships/image" Target="../media/image2548.jpeg"/><Relationship Id="rId2999" Type="http://schemas.openxmlformats.org/officeDocument/2006/relationships/image" Target="../media/image2993.pn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jpeg"/><Relationship Id="rId2207" Type="http://schemas.openxmlformats.org/officeDocument/2006/relationships/image" Target="../media/image2207.png"/><Relationship Id="rId2761" Type="http://schemas.openxmlformats.org/officeDocument/2006/relationships/image" Target="../media/image2755.jpeg"/><Relationship Id="rId2859" Type="http://schemas.openxmlformats.org/officeDocument/2006/relationships/image" Target="../media/image2853.pn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jpeg"/><Relationship Id="rId1668" Type="http://schemas.openxmlformats.org/officeDocument/2006/relationships/image" Target="../media/image1668.jpeg"/><Relationship Id="rId1875" Type="http://schemas.openxmlformats.org/officeDocument/2006/relationships/image" Target="../media/image1875.jpeg"/><Relationship Id="rId2414" Type="http://schemas.openxmlformats.org/officeDocument/2006/relationships/image" Target="../media/image2408.jpeg"/><Relationship Id="rId2621" Type="http://schemas.openxmlformats.org/officeDocument/2006/relationships/image" Target="../media/image2615.jpeg"/><Relationship Id="rId2719" Type="http://schemas.openxmlformats.org/officeDocument/2006/relationships/image" Target="../media/image2713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1528" Type="http://schemas.openxmlformats.org/officeDocument/2006/relationships/image" Target="../media/image1528.jpeg"/><Relationship Id="rId2926" Type="http://schemas.openxmlformats.org/officeDocument/2006/relationships/image" Target="../media/image2920.jpeg"/><Relationship Id="rId3090" Type="http://schemas.openxmlformats.org/officeDocument/2006/relationships/image" Target="../media/image3084.jpeg"/><Relationship Id="rId1735" Type="http://schemas.openxmlformats.org/officeDocument/2006/relationships/image" Target="../media/image1735.jpeg"/><Relationship Id="rId1942" Type="http://schemas.openxmlformats.org/officeDocument/2006/relationships/image" Target="../media/image1942.jpeg"/><Relationship Id="rId3188" Type="http://schemas.openxmlformats.org/officeDocument/2006/relationships/image" Target="../media/image3182.jpeg"/><Relationship Id="rId27" Type="http://schemas.openxmlformats.org/officeDocument/2006/relationships/image" Target="../media/image27.jpeg"/><Relationship Id="rId1802" Type="http://schemas.openxmlformats.org/officeDocument/2006/relationships/image" Target="../media/image1802.jpeg"/><Relationship Id="rId3048" Type="http://schemas.openxmlformats.org/officeDocument/2006/relationships/image" Target="../media/image3042.png"/><Relationship Id="rId3255" Type="http://schemas.openxmlformats.org/officeDocument/2006/relationships/image" Target="../media/image3249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png"/><Relationship Id="rId2064" Type="http://schemas.openxmlformats.org/officeDocument/2006/relationships/image" Target="../media/image2064.jpeg"/><Relationship Id="rId2271" Type="http://schemas.openxmlformats.org/officeDocument/2006/relationships/image" Target="../media/image2271.jpeg"/><Relationship Id="rId3115" Type="http://schemas.openxmlformats.org/officeDocument/2006/relationships/image" Target="../media/image3109.pn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1080" Type="http://schemas.openxmlformats.org/officeDocument/2006/relationships/image" Target="../media/image1080.jpeg"/><Relationship Id="rId2131" Type="http://schemas.openxmlformats.org/officeDocument/2006/relationships/image" Target="../media/image2131.jpeg"/><Relationship Id="rId2369" Type="http://schemas.openxmlformats.org/officeDocument/2006/relationships/image" Target="../media/image2363.jpeg"/><Relationship Id="rId2576" Type="http://schemas.openxmlformats.org/officeDocument/2006/relationships/image" Target="../media/image2570.jpeg"/><Relationship Id="rId2783" Type="http://schemas.openxmlformats.org/officeDocument/2006/relationships/image" Target="../media/image2777.jpeg"/><Relationship Id="rId2990" Type="http://schemas.openxmlformats.org/officeDocument/2006/relationships/image" Target="../media/image2984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jpeg"/><Relationship Id="rId1592" Type="http://schemas.openxmlformats.org/officeDocument/2006/relationships/image" Target="../media/image1592.jpeg"/><Relationship Id="rId2229" Type="http://schemas.openxmlformats.org/officeDocument/2006/relationships/image" Target="../media/image2229.jpeg"/><Relationship Id="rId2436" Type="http://schemas.openxmlformats.org/officeDocument/2006/relationships/image" Target="../media/image2430.jpeg"/><Relationship Id="rId2643" Type="http://schemas.openxmlformats.org/officeDocument/2006/relationships/image" Target="../media/image2637.jpeg"/><Relationship Id="rId2850" Type="http://schemas.openxmlformats.org/officeDocument/2006/relationships/image" Target="../media/image2844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1452" Type="http://schemas.openxmlformats.org/officeDocument/2006/relationships/image" Target="../media/image1452.jpeg"/><Relationship Id="rId1897" Type="http://schemas.openxmlformats.org/officeDocument/2006/relationships/image" Target="../media/image1897.jpeg"/><Relationship Id="rId2503" Type="http://schemas.openxmlformats.org/officeDocument/2006/relationships/image" Target="../media/image2497.jpeg"/><Relationship Id="rId2948" Type="http://schemas.openxmlformats.org/officeDocument/2006/relationships/image" Target="../media/image2942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jpeg"/><Relationship Id="rId1757" Type="http://schemas.openxmlformats.org/officeDocument/2006/relationships/image" Target="../media/image1757.jpeg"/><Relationship Id="rId1964" Type="http://schemas.openxmlformats.org/officeDocument/2006/relationships/image" Target="../media/image1964.jpeg"/><Relationship Id="rId2710" Type="http://schemas.openxmlformats.org/officeDocument/2006/relationships/image" Target="../media/image2704.png"/><Relationship Id="rId2808" Type="http://schemas.openxmlformats.org/officeDocument/2006/relationships/image" Target="../media/image2802.jpeg"/><Relationship Id="rId49" Type="http://schemas.openxmlformats.org/officeDocument/2006/relationships/image" Target="../media/image49.jpeg"/><Relationship Id="rId1617" Type="http://schemas.openxmlformats.org/officeDocument/2006/relationships/image" Target="../media/image1617.jpeg"/><Relationship Id="rId1824" Type="http://schemas.openxmlformats.org/officeDocument/2006/relationships/image" Target="../media/image1824.jpeg"/><Relationship Id="rId3277" Type="http://schemas.openxmlformats.org/officeDocument/2006/relationships/image" Target="../media/image3271.png"/><Relationship Id="rId198" Type="http://schemas.openxmlformats.org/officeDocument/2006/relationships/image" Target="../media/image198.jpeg"/><Relationship Id="rId2086" Type="http://schemas.openxmlformats.org/officeDocument/2006/relationships/image" Target="../media/image2086.jpeg"/><Relationship Id="rId2293" Type="http://schemas.openxmlformats.org/officeDocument/2006/relationships/image" Target="../media/image2293.jpeg"/><Relationship Id="rId2598" Type="http://schemas.openxmlformats.org/officeDocument/2006/relationships/image" Target="../media/image2592.png"/><Relationship Id="rId3137" Type="http://schemas.openxmlformats.org/officeDocument/2006/relationships/image" Target="../media/image3131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2153.jpeg"/><Relationship Id="rId2360" Type="http://schemas.openxmlformats.org/officeDocument/2006/relationships/image" Target="../media/image2354.jpeg"/><Relationship Id="rId3204" Type="http://schemas.openxmlformats.org/officeDocument/2006/relationships/image" Target="../media/image3198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2013" Type="http://schemas.openxmlformats.org/officeDocument/2006/relationships/image" Target="../media/image2013.jpeg"/><Relationship Id="rId2220" Type="http://schemas.openxmlformats.org/officeDocument/2006/relationships/image" Target="../media/image2220.jpeg"/><Relationship Id="rId2458" Type="http://schemas.openxmlformats.org/officeDocument/2006/relationships/image" Target="../media/image2452.jpeg"/><Relationship Id="rId2665" Type="http://schemas.openxmlformats.org/officeDocument/2006/relationships/image" Target="../media/image2659.jpeg"/><Relationship Id="rId2872" Type="http://schemas.openxmlformats.org/officeDocument/2006/relationships/image" Target="../media/image2866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1474" Type="http://schemas.openxmlformats.org/officeDocument/2006/relationships/image" Target="../media/image1474.jpeg"/><Relationship Id="rId1681" Type="http://schemas.openxmlformats.org/officeDocument/2006/relationships/image" Target="../media/image1681.jpeg"/><Relationship Id="rId2318" Type="http://schemas.openxmlformats.org/officeDocument/2006/relationships/image" Target="../media/image2313.jpeg"/><Relationship Id="rId2525" Type="http://schemas.openxmlformats.org/officeDocument/2006/relationships/image" Target="../media/image2519.jpeg"/><Relationship Id="rId2732" Type="http://schemas.openxmlformats.org/officeDocument/2006/relationships/image" Target="../media/image2726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jpeg"/><Relationship Id="rId1779" Type="http://schemas.openxmlformats.org/officeDocument/2006/relationships/image" Target="../media/image1779.jpeg"/><Relationship Id="rId1986" Type="http://schemas.openxmlformats.org/officeDocument/2006/relationships/image" Target="../media/image1986.jpeg"/><Relationship Id="rId40" Type="http://schemas.openxmlformats.org/officeDocument/2006/relationships/image" Target="../media/image40.jpeg"/><Relationship Id="rId1401" Type="http://schemas.openxmlformats.org/officeDocument/2006/relationships/image" Target="../media/image1401.jpeg"/><Relationship Id="rId1639" Type="http://schemas.openxmlformats.org/officeDocument/2006/relationships/image" Target="../media/image1639.jpeg"/><Relationship Id="rId1846" Type="http://schemas.openxmlformats.org/officeDocument/2006/relationships/image" Target="../media/image1846.jpeg"/><Relationship Id="rId3061" Type="http://schemas.openxmlformats.org/officeDocument/2006/relationships/image" Target="../media/image3055.jpeg"/><Relationship Id="rId1706" Type="http://schemas.openxmlformats.org/officeDocument/2006/relationships/image" Target="../media/image1706.jpeg"/><Relationship Id="rId1913" Type="http://schemas.openxmlformats.org/officeDocument/2006/relationships/image" Target="../media/image1913.jpeg"/><Relationship Id="rId3159" Type="http://schemas.openxmlformats.org/officeDocument/2006/relationships/image" Target="../media/image3153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2175.jpeg"/><Relationship Id="rId2382" Type="http://schemas.openxmlformats.org/officeDocument/2006/relationships/image" Target="../media/image2376.jpeg"/><Relationship Id="rId3019" Type="http://schemas.openxmlformats.org/officeDocument/2006/relationships/image" Target="../media/image3013.jpeg"/><Relationship Id="rId3226" Type="http://schemas.openxmlformats.org/officeDocument/2006/relationships/image" Target="../media/image3220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2035" Type="http://schemas.openxmlformats.org/officeDocument/2006/relationships/image" Target="../media/image2035.jpeg"/><Relationship Id="rId2687" Type="http://schemas.openxmlformats.org/officeDocument/2006/relationships/image" Target="../media/image2681.jpeg"/><Relationship Id="rId2894" Type="http://schemas.openxmlformats.org/officeDocument/2006/relationships/image" Target="../media/image2888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jpeg"/><Relationship Id="rId1496" Type="http://schemas.openxmlformats.org/officeDocument/2006/relationships/image" Target="../media/image1496.jpeg"/><Relationship Id="rId2242" Type="http://schemas.openxmlformats.org/officeDocument/2006/relationships/image" Target="../media/image2242.jpeg"/><Relationship Id="rId2547" Type="http://schemas.openxmlformats.org/officeDocument/2006/relationships/image" Target="../media/image2541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jpeg"/><Relationship Id="rId2102" Type="http://schemas.openxmlformats.org/officeDocument/2006/relationships/image" Target="../media/image2102.jpeg"/><Relationship Id="rId2754" Type="http://schemas.openxmlformats.org/officeDocument/2006/relationships/image" Target="../media/image2748.jpeg"/><Relationship Id="rId2961" Type="http://schemas.openxmlformats.org/officeDocument/2006/relationships/image" Target="../media/image2955.pn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1563" Type="http://schemas.openxmlformats.org/officeDocument/2006/relationships/image" Target="../media/image1563.jpeg"/><Relationship Id="rId1770" Type="http://schemas.openxmlformats.org/officeDocument/2006/relationships/image" Target="../media/image1770.jpeg"/><Relationship Id="rId1868" Type="http://schemas.openxmlformats.org/officeDocument/2006/relationships/image" Target="../media/image1868.jpeg"/><Relationship Id="rId2407" Type="http://schemas.openxmlformats.org/officeDocument/2006/relationships/image" Target="../media/image2401.jpeg"/><Relationship Id="rId2614" Type="http://schemas.openxmlformats.org/officeDocument/2006/relationships/image" Target="../media/image2608.png"/><Relationship Id="rId2821" Type="http://schemas.openxmlformats.org/officeDocument/2006/relationships/image" Target="../media/image2815.jpeg"/><Relationship Id="rId62" Type="http://schemas.openxmlformats.org/officeDocument/2006/relationships/image" Target="../media/image62.jpe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jpeg"/><Relationship Id="rId1630" Type="http://schemas.openxmlformats.org/officeDocument/2006/relationships/image" Target="../media/image1630.jpeg"/><Relationship Id="rId2919" Type="http://schemas.openxmlformats.org/officeDocument/2006/relationships/image" Target="../media/image2913.png"/><Relationship Id="rId3083" Type="http://schemas.openxmlformats.org/officeDocument/2006/relationships/image" Target="../media/image3077.png"/><Relationship Id="rId3290" Type="http://schemas.openxmlformats.org/officeDocument/2006/relationships/image" Target="../media/image3284.png"/><Relationship Id="rId1728" Type="http://schemas.openxmlformats.org/officeDocument/2006/relationships/image" Target="../media/image1728.jpeg"/><Relationship Id="rId1935" Type="http://schemas.openxmlformats.org/officeDocument/2006/relationships/image" Target="../media/image1935.png"/><Relationship Id="rId3150" Type="http://schemas.openxmlformats.org/officeDocument/2006/relationships/image" Target="../media/image3144.png"/><Relationship Id="rId2197" Type="http://schemas.openxmlformats.org/officeDocument/2006/relationships/image" Target="../media/image2197.jpeg"/><Relationship Id="rId3010" Type="http://schemas.openxmlformats.org/officeDocument/2006/relationships/image" Target="../media/image3004.jpeg"/><Relationship Id="rId3248" Type="http://schemas.openxmlformats.org/officeDocument/2006/relationships/image" Target="../media/image3242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2057" Type="http://schemas.openxmlformats.org/officeDocument/2006/relationships/image" Target="../media/image2057.jpeg"/><Relationship Id="rId2264" Type="http://schemas.openxmlformats.org/officeDocument/2006/relationships/image" Target="../media/image2264.jpeg"/><Relationship Id="rId2471" Type="http://schemas.openxmlformats.org/officeDocument/2006/relationships/image" Target="../media/image2465.jpeg"/><Relationship Id="rId3108" Type="http://schemas.openxmlformats.org/officeDocument/2006/relationships/image" Target="../media/image3102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80.jpeg"/><Relationship Id="rId2124" Type="http://schemas.openxmlformats.org/officeDocument/2006/relationships/image" Target="../media/image2124.jpeg"/><Relationship Id="rId2331" Type="http://schemas.openxmlformats.org/officeDocument/2006/relationships/image" Target="../media/image2325.jpeg"/><Relationship Id="rId2569" Type="http://schemas.openxmlformats.org/officeDocument/2006/relationships/image" Target="../media/image2563.jpeg"/><Relationship Id="rId2776" Type="http://schemas.openxmlformats.org/officeDocument/2006/relationships/image" Target="../media/image2770.jpeg"/><Relationship Id="rId2983" Type="http://schemas.openxmlformats.org/officeDocument/2006/relationships/image" Target="../media/image2977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jpeg"/><Relationship Id="rId1792" Type="http://schemas.openxmlformats.org/officeDocument/2006/relationships/image" Target="../media/image1792.jpeg"/><Relationship Id="rId2429" Type="http://schemas.openxmlformats.org/officeDocument/2006/relationships/image" Target="../media/image2423.jpeg"/><Relationship Id="rId2636" Type="http://schemas.openxmlformats.org/officeDocument/2006/relationships/image" Target="../media/image2630.jpeg"/><Relationship Id="rId2843" Type="http://schemas.openxmlformats.org/officeDocument/2006/relationships/image" Target="../media/image2837.jpeg"/><Relationship Id="rId84" Type="http://schemas.openxmlformats.org/officeDocument/2006/relationships/image" Target="../media/image84.jpeg"/><Relationship Id="rId510" Type="http://schemas.openxmlformats.org/officeDocument/2006/relationships/image" Target="../media/image510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1445" Type="http://schemas.openxmlformats.org/officeDocument/2006/relationships/image" Target="../media/image1445.jpeg"/><Relationship Id="rId1652" Type="http://schemas.openxmlformats.org/officeDocument/2006/relationships/image" Target="../media/image1652.jpeg"/><Relationship Id="rId1000" Type="http://schemas.openxmlformats.org/officeDocument/2006/relationships/image" Target="../media/image1000.jpeg"/><Relationship Id="rId1305" Type="http://schemas.openxmlformats.org/officeDocument/2006/relationships/image" Target="../media/image1305.jpeg"/><Relationship Id="rId1957" Type="http://schemas.openxmlformats.org/officeDocument/2006/relationships/image" Target="../media/image1957.jpeg"/><Relationship Id="rId2703" Type="http://schemas.openxmlformats.org/officeDocument/2006/relationships/image" Target="../media/image2697.jpeg"/><Relationship Id="rId2910" Type="http://schemas.openxmlformats.org/officeDocument/2006/relationships/image" Target="../media/image2904.jpeg"/><Relationship Id="rId1512" Type="http://schemas.openxmlformats.org/officeDocument/2006/relationships/image" Target="../media/image1512.jpeg"/><Relationship Id="rId1817" Type="http://schemas.openxmlformats.org/officeDocument/2006/relationships/image" Target="../media/image1817.jpeg"/><Relationship Id="rId3172" Type="http://schemas.openxmlformats.org/officeDocument/2006/relationships/image" Target="../media/image3166.pn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2079.jpeg"/><Relationship Id="rId3032" Type="http://schemas.openxmlformats.org/officeDocument/2006/relationships/image" Target="../media/image3026.jpeg"/><Relationship Id="rId160" Type="http://schemas.openxmlformats.org/officeDocument/2006/relationships/image" Target="../media/image160.jpeg"/><Relationship Id="rId2286" Type="http://schemas.openxmlformats.org/officeDocument/2006/relationships/image" Target="../media/image2286.jpeg"/><Relationship Id="rId2493" Type="http://schemas.openxmlformats.org/officeDocument/2006/relationships/image" Target="../media/image2487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2146" Type="http://schemas.openxmlformats.org/officeDocument/2006/relationships/image" Target="../media/image2146.jpeg"/><Relationship Id="rId2353" Type="http://schemas.openxmlformats.org/officeDocument/2006/relationships/image" Target="../media/image2347.jpeg"/><Relationship Id="rId2560" Type="http://schemas.openxmlformats.org/officeDocument/2006/relationships/image" Target="../media/image2554.png"/><Relationship Id="rId2798" Type="http://schemas.openxmlformats.org/officeDocument/2006/relationships/image" Target="../media/image2792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2006" Type="http://schemas.openxmlformats.org/officeDocument/2006/relationships/image" Target="../media/image2006.jpeg"/><Relationship Id="rId2213" Type="http://schemas.openxmlformats.org/officeDocument/2006/relationships/image" Target="../media/image2213.jpeg"/><Relationship Id="rId2420" Type="http://schemas.openxmlformats.org/officeDocument/2006/relationships/image" Target="../media/image2414.jpeg"/><Relationship Id="rId2658" Type="http://schemas.openxmlformats.org/officeDocument/2006/relationships/image" Target="../media/image2652.jpeg"/><Relationship Id="rId2865" Type="http://schemas.openxmlformats.org/officeDocument/2006/relationships/image" Target="../media/image2859.pn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1467" Type="http://schemas.openxmlformats.org/officeDocument/2006/relationships/image" Target="../media/image1467.jpeg"/><Relationship Id="rId1674" Type="http://schemas.openxmlformats.org/officeDocument/2006/relationships/image" Target="../media/image1674.jpeg"/><Relationship Id="rId1881" Type="http://schemas.openxmlformats.org/officeDocument/2006/relationships/image" Target="../media/image1881.jpeg"/><Relationship Id="rId2518" Type="http://schemas.openxmlformats.org/officeDocument/2006/relationships/image" Target="../media/image2512.jpeg"/><Relationship Id="rId2725" Type="http://schemas.openxmlformats.org/officeDocument/2006/relationships/image" Target="../media/image2719.jpeg"/><Relationship Id="rId2932" Type="http://schemas.openxmlformats.org/officeDocument/2006/relationships/image" Target="../media/image2926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7.jpeg"/><Relationship Id="rId1534" Type="http://schemas.openxmlformats.org/officeDocument/2006/relationships/image" Target="../media/image1534.jpeg"/><Relationship Id="rId1741" Type="http://schemas.openxmlformats.org/officeDocument/2006/relationships/image" Target="../media/image1741.jpeg"/><Relationship Id="rId1979" Type="http://schemas.openxmlformats.org/officeDocument/2006/relationships/image" Target="../media/image1979.jpeg"/><Relationship Id="rId3194" Type="http://schemas.openxmlformats.org/officeDocument/2006/relationships/image" Target="../media/image3188.png"/><Relationship Id="rId33" Type="http://schemas.openxmlformats.org/officeDocument/2006/relationships/image" Target="../media/image33.jpeg"/><Relationship Id="rId1601" Type="http://schemas.openxmlformats.org/officeDocument/2006/relationships/image" Target="../media/image1601.jpeg"/><Relationship Id="rId1839" Type="http://schemas.openxmlformats.org/officeDocument/2006/relationships/image" Target="../media/image1839.jpeg"/><Relationship Id="rId3054" Type="http://schemas.openxmlformats.org/officeDocument/2006/relationships/image" Target="../media/image3048.jpeg"/><Relationship Id="rId182" Type="http://schemas.openxmlformats.org/officeDocument/2006/relationships/image" Target="../media/image182.jpeg"/><Relationship Id="rId1906" Type="http://schemas.openxmlformats.org/officeDocument/2006/relationships/image" Target="../media/image1906.jpeg"/><Relationship Id="rId3261" Type="http://schemas.openxmlformats.org/officeDocument/2006/relationships/image" Target="../media/image3255.png"/><Relationship Id="rId487" Type="http://schemas.openxmlformats.org/officeDocument/2006/relationships/image" Target="../media/image487.png"/><Relationship Id="rId694" Type="http://schemas.openxmlformats.org/officeDocument/2006/relationships/image" Target="../media/image694.jpeg"/><Relationship Id="rId2070" Type="http://schemas.openxmlformats.org/officeDocument/2006/relationships/image" Target="../media/image2070.jpeg"/><Relationship Id="rId2168" Type="http://schemas.openxmlformats.org/officeDocument/2006/relationships/image" Target="../media/image2168.jpeg"/><Relationship Id="rId2375" Type="http://schemas.openxmlformats.org/officeDocument/2006/relationships/image" Target="../media/image2369.jpeg"/><Relationship Id="rId3121" Type="http://schemas.openxmlformats.org/officeDocument/2006/relationships/image" Target="../media/image3115.jpeg"/><Relationship Id="rId3219" Type="http://schemas.openxmlformats.org/officeDocument/2006/relationships/image" Target="../media/image3213.pn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84" Type="http://schemas.openxmlformats.org/officeDocument/2006/relationships/image" Target="../media/image1184.jpeg"/><Relationship Id="rId2028" Type="http://schemas.openxmlformats.org/officeDocument/2006/relationships/image" Target="../media/image2028.jpeg"/><Relationship Id="rId2582" Type="http://schemas.openxmlformats.org/officeDocument/2006/relationships/image" Target="../media/image2576.jpeg"/><Relationship Id="rId2887" Type="http://schemas.openxmlformats.org/officeDocument/2006/relationships/image" Target="../media/image2881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391" Type="http://schemas.openxmlformats.org/officeDocument/2006/relationships/image" Target="../media/image1391.jpeg"/><Relationship Id="rId1489" Type="http://schemas.openxmlformats.org/officeDocument/2006/relationships/image" Target="../media/image1489.jpeg"/><Relationship Id="rId1696" Type="http://schemas.openxmlformats.org/officeDocument/2006/relationships/image" Target="../media/image1696.jpeg"/><Relationship Id="rId2235" Type="http://schemas.openxmlformats.org/officeDocument/2006/relationships/image" Target="../media/image2235.jpeg"/><Relationship Id="rId2442" Type="http://schemas.openxmlformats.org/officeDocument/2006/relationships/image" Target="../media/image2436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302" Type="http://schemas.openxmlformats.org/officeDocument/2006/relationships/image" Target="../media/image2302.jpeg"/><Relationship Id="rId2747" Type="http://schemas.openxmlformats.org/officeDocument/2006/relationships/image" Target="../media/image2741.jpeg"/><Relationship Id="rId2954" Type="http://schemas.openxmlformats.org/officeDocument/2006/relationships/image" Target="../media/image2948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jpeg"/><Relationship Id="rId1556" Type="http://schemas.openxmlformats.org/officeDocument/2006/relationships/image" Target="../media/image1556.jpeg"/><Relationship Id="rId1763" Type="http://schemas.openxmlformats.org/officeDocument/2006/relationships/image" Target="../media/image1763.jpeg"/><Relationship Id="rId1970" Type="http://schemas.openxmlformats.org/officeDocument/2006/relationships/image" Target="../media/image1970.jpeg"/><Relationship Id="rId2607" Type="http://schemas.openxmlformats.org/officeDocument/2006/relationships/image" Target="../media/image2601.png"/><Relationship Id="rId2814" Type="http://schemas.openxmlformats.org/officeDocument/2006/relationships/image" Target="../media/image2808.jpeg"/><Relationship Id="rId55" Type="http://schemas.openxmlformats.org/officeDocument/2006/relationships/image" Target="../media/image5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1623" Type="http://schemas.openxmlformats.org/officeDocument/2006/relationships/image" Target="../media/image1623.jpeg"/><Relationship Id="rId1830" Type="http://schemas.openxmlformats.org/officeDocument/2006/relationships/image" Target="../media/image1830.jpeg"/><Relationship Id="rId3076" Type="http://schemas.openxmlformats.org/officeDocument/2006/relationships/image" Target="../media/image3070.jpeg"/><Relationship Id="rId3283" Type="http://schemas.openxmlformats.org/officeDocument/2006/relationships/image" Target="../media/image3277.jpeg"/><Relationship Id="rId1928" Type="http://schemas.openxmlformats.org/officeDocument/2006/relationships/image" Target="../media/image1928.jpeg"/><Relationship Id="rId2092" Type="http://schemas.openxmlformats.org/officeDocument/2006/relationships/image" Target="../media/image2092.jpeg"/><Relationship Id="rId3143" Type="http://schemas.openxmlformats.org/officeDocument/2006/relationships/image" Target="../media/image3137.jpeg"/><Relationship Id="rId271" Type="http://schemas.openxmlformats.org/officeDocument/2006/relationships/image" Target="../media/image271.jpeg"/><Relationship Id="rId2397" Type="http://schemas.openxmlformats.org/officeDocument/2006/relationships/image" Target="../media/image2391.jpeg"/><Relationship Id="rId3003" Type="http://schemas.openxmlformats.org/officeDocument/2006/relationships/image" Target="../media/image2997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2257" Type="http://schemas.openxmlformats.org/officeDocument/2006/relationships/image" Target="../media/image2257.png"/><Relationship Id="rId2464" Type="http://schemas.openxmlformats.org/officeDocument/2006/relationships/image" Target="../media/image2458.jpeg"/><Relationship Id="rId2671" Type="http://schemas.openxmlformats.org/officeDocument/2006/relationships/image" Target="../media/image2665.jpeg"/><Relationship Id="rId3210" Type="http://schemas.openxmlformats.org/officeDocument/2006/relationships/image" Target="../media/image3204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pn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jpeg"/><Relationship Id="rId2117" Type="http://schemas.openxmlformats.org/officeDocument/2006/relationships/image" Target="../media/image2117.jpeg"/><Relationship Id="rId2324" Type="http://schemas.openxmlformats.org/officeDocument/2006/relationships/image" Target="../media/image2318.jpeg"/><Relationship Id="rId2769" Type="http://schemas.openxmlformats.org/officeDocument/2006/relationships/image" Target="../media/image2763.jpeg"/><Relationship Id="rId2976" Type="http://schemas.openxmlformats.org/officeDocument/2006/relationships/image" Target="../media/image2970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jpeg"/><Relationship Id="rId1578" Type="http://schemas.openxmlformats.org/officeDocument/2006/relationships/image" Target="../media/image1578.jpeg"/><Relationship Id="rId1785" Type="http://schemas.openxmlformats.org/officeDocument/2006/relationships/image" Target="../media/image1785.jpeg"/><Relationship Id="rId1992" Type="http://schemas.openxmlformats.org/officeDocument/2006/relationships/image" Target="../media/image1992.jpeg"/><Relationship Id="rId2531" Type="http://schemas.openxmlformats.org/officeDocument/2006/relationships/image" Target="../media/image2525.jpeg"/><Relationship Id="rId2629" Type="http://schemas.openxmlformats.org/officeDocument/2006/relationships/image" Target="../media/image2623.jpeg"/><Relationship Id="rId2836" Type="http://schemas.openxmlformats.org/officeDocument/2006/relationships/image" Target="../media/image2830.png"/><Relationship Id="rId77" Type="http://schemas.openxmlformats.org/officeDocument/2006/relationships/image" Target="../media/image77.jpeg"/><Relationship Id="rId503" Type="http://schemas.openxmlformats.org/officeDocument/2006/relationships/image" Target="../media/image503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1438" Type="http://schemas.openxmlformats.org/officeDocument/2006/relationships/image" Target="../media/image1438.jpeg"/><Relationship Id="rId1645" Type="http://schemas.openxmlformats.org/officeDocument/2006/relationships/image" Target="../media/image1645.jpeg"/><Relationship Id="rId3098" Type="http://schemas.openxmlformats.org/officeDocument/2006/relationships/image" Target="../media/image3092.jpeg"/><Relationship Id="rId1200" Type="http://schemas.openxmlformats.org/officeDocument/2006/relationships/image" Target="../media/image1200.jpeg"/><Relationship Id="rId1852" Type="http://schemas.openxmlformats.org/officeDocument/2006/relationships/image" Target="../media/image1852.jpeg"/><Relationship Id="rId2903" Type="http://schemas.openxmlformats.org/officeDocument/2006/relationships/image" Target="../media/image2897.jpeg"/><Relationship Id="rId1505" Type="http://schemas.openxmlformats.org/officeDocument/2006/relationships/image" Target="../media/image1505.jpeg"/><Relationship Id="rId1712" Type="http://schemas.openxmlformats.org/officeDocument/2006/relationships/image" Target="../media/image1712.jpeg"/><Relationship Id="rId3165" Type="http://schemas.openxmlformats.org/officeDocument/2006/relationships/image" Target="../media/image3159.png"/><Relationship Id="rId293" Type="http://schemas.openxmlformats.org/officeDocument/2006/relationships/image" Target="../media/image293.jpeg"/><Relationship Id="rId2181" Type="http://schemas.openxmlformats.org/officeDocument/2006/relationships/image" Target="../media/image2181.jpeg"/><Relationship Id="rId3025" Type="http://schemas.openxmlformats.org/officeDocument/2006/relationships/image" Target="../media/image3019.jpeg"/><Relationship Id="rId3232" Type="http://schemas.openxmlformats.org/officeDocument/2006/relationships/image" Target="../media/image3226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2041" Type="http://schemas.openxmlformats.org/officeDocument/2006/relationships/image" Target="../media/image2041.jpeg"/><Relationship Id="rId2279" Type="http://schemas.openxmlformats.org/officeDocument/2006/relationships/image" Target="../media/image2279.jpeg"/><Relationship Id="rId2486" Type="http://schemas.openxmlformats.org/officeDocument/2006/relationships/image" Target="../media/image2480.jpeg"/><Relationship Id="rId2693" Type="http://schemas.openxmlformats.org/officeDocument/2006/relationships/image" Target="../media/image2687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jpeg"/><Relationship Id="rId2139" Type="http://schemas.openxmlformats.org/officeDocument/2006/relationships/image" Target="../media/image2139.jpeg"/><Relationship Id="rId2346" Type="http://schemas.openxmlformats.org/officeDocument/2006/relationships/image" Target="../media/image2340.jpeg"/><Relationship Id="rId2553" Type="http://schemas.openxmlformats.org/officeDocument/2006/relationships/image" Target="../media/image2547.jpeg"/><Relationship Id="rId2760" Type="http://schemas.openxmlformats.org/officeDocument/2006/relationships/image" Target="../media/image2754.jpeg"/><Relationship Id="rId2998" Type="http://schemas.openxmlformats.org/officeDocument/2006/relationships/image" Target="../media/image299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pn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jpeg"/><Relationship Id="rId2206" Type="http://schemas.openxmlformats.org/officeDocument/2006/relationships/image" Target="../media/image2206.jpeg"/><Relationship Id="rId2413" Type="http://schemas.openxmlformats.org/officeDocument/2006/relationships/image" Target="../media/image2407.jpeg"/><Relationship Id="rId2620" Type="http://schemas.openxmlformats.org/officeDocument/2006/relationships/image" Target="../media/image2614.jpeg"/><Relationship Id="rId2858" Type="http://schemas.openxmlformats.org/officeDocument/2006/relationships/image" Target="../media/image2852.jpeg"/><Relationship Id="rId99" Type="http://schemas.openxmlformats.org/officeDocument/2006/relationships/image" Target="../media/image99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1667" Type="http://schemas.openxmlformats.org/officeDocument/2006/relationships/image" Target="../media/image1667.jpeg"/><Relationship Id="rId1874" Type="http://schemas.openxmlformats.org/officeDocument/2006/relationships/image" Target="../media/image1874.jpeg"/><Relationship Id="rId2718" Type="http://schemas.openxmlformats.org/officeDocument/2006/relationships/image" Target="../media/image2712.png"/><Relationship Id="rId2925" Type="http://schemas.openxmlformats.org/officeDocument/2006/relationships/image" Target="../media/image2919.jpeg"/><Relationship Id="rId1527" Type="http://schemas.openxmlformats.org/officeDocument/2006/relationships/image" Target="../media/image1527.jpeg"/><Relationship Id="rId1734" Type="http://schemas.openxmlformats.org/officeDocument/2006/relationships/image" Target="../media/image1734.jpeg"/><Relationship Id="rId1941" Type="http://schemas.openxmlformats.org/officeDocument/2006/relationships/image" Target="../media/image1941.jpeg"/><Relationship Id="rId3187" Type="http://schemas.openxmlformats.org/officeDocument/2006/relationships/image" Target="../media/image3181.jpeg"/><Relationship Id="rId26" Type="http://schemas.openxmlformats.org/officeDocument/2006/relationships/image" Target="../media/image26.jpeg"/><Relationship Id="rId3047" Type="http://schemas.openxmlformats.org/officeDocument/2006/relationships/image" Target="../media/image3041.png"/><Relationship Id="rId175" Type="http://schemas.openxmlformats.org/officeDocument/2006/relationships/image" Target="../media/image175.jpeg"/><Relationship Id="rId1801" Type="http://schemas.openxmlformats.org/officeDocument/2006/relationships/image" Target="../media/image1801.jpeg"/><Relationship Id="rId3254" Type="http://schemas.openxmlformats.org/officeDocument/2006/relationships/image" Target="../media/image3248.png"/><Relationship Id="rId382" Type="http://schemas.openxmlformats.org/officeDocument/2006/relationships/image" Target="../media/image382.jpeg"/><Relationship Id="rId687" Type="http://schemas.openxmlformats.org/officeDocument/2006/relationships/image" Target="../media/image687.jpeg"/><Relationship Id="rId2063" Type="http://schemas.openxmlformats.org/officeDocument/2006/relationships/image" Target="../media/image2063.jpeg"/><Relationship Id="rId2270" Type="http://schemas.openxmlformats.org/officeDocument/2006/relationships/image" Target="../media/image2270.jpeg"/><Relationship Id="rId2368" Type="http://schemas.openxmlformats.org/officeDocument/2006/relationships/image" Target="../media/image2362.jpeg"/><Relationship Id="rId3114" Type="http://schemas.openxmlformats.org/officeDocument/2006/relationships/image" Target="../media/image3108.jpeg"/><Relationship Id="rId242" Type="http://schemas.openxmlformats.org/officeDocument/2006/relationships/image" Target="../media/image242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2130" Type="http://schemas.openxmlformats.org/officeDocument/2006/relationships/image" Target="../media/image2130.jpeg"/><Relationship Id="rId2575" Type="http://schemas.openxmlformats.org/officeDocument/2006/relationships/image" Target="../media/image2569.jpeg"/><Relationship Id="rId2782" Type="http://schemas.openxmlformats.org/officeDocument/2006/relationships/image" Target="../media/image2776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jpeg"/><Relationship Id="rId1689" Type="http://schemas.openxmlformats.org/officeDocument/2006/relationships/image" Target="../media/image1689.jpeg"/><Relationship Id="rId2228" Type="http://schemas.openxmlformats.org/officeDocument/2006/relationships/image" Target="../media/image2228.jpeg"/><Relationship Id="rId2435" Type="http://schemas.openxmlformats.org/officeDocument/2006/relationships/image" Target="../media/image2429.jpeg"/><Relationship Id="rId2642" Type="http://schemas.openxmlformats.org/officeDocument/2006/relationships/image" Target="../media/image2636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jpeg"/><Relationship Id="rId2502" Type="http://schemas.openxmlformats.org/officeDocument/2006/relationships/image" Target="../media/image2496.jpeg"/><Relationship Id="rId2947" Type="http://schemas.openxmlformats.org/officeDocument/2006/relationships/image" Target="../media/image2941.jpeg"/><Relationship Id="rId919" Type="http://schemas.openxmlformats.org/officeDocument/2006/relationships/image" Target="../media/image919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1549" Type="http://schemas.openxmlformats.org/officeDocument/2006/relationships/image" Target="../media/image1549.jpeg"/><Relationship Id="rId1756" Type="http://schemas.openxmlformats.org/officeDocument/2006/relationships/image" Target="../media/image1756.jpeg"/><Relationship Id="rId1963" Type="http://schemas.openxmlformats.org/officeDocument/2006/relationships/image" Target="../media/image1963.jpeg"/><Relationship Id="rId2807" Type="http://schemas.openxmlformats.org/officeDocument/2006/relationships/image" Target="../media/image2801.jpeg"/><Relationship Id="rId48" Type="http://schemas.openxmlformats.org/officeDocument/2006/relationships/image" Target="../media/image48.jpeg"/><Relationship Id="rId1409" Type="http://schemas.openxmlformats.org/officeDocument/2006/relationships/image" Target="../media/image1409.jpeg"/><Relationship Id="rId1616" Type="http://schemas.openxmlformats.org/officeDocument/2006/relationships/image" Target="../media/image1616.jpeg"/><Relationship Id="rId1823" Type="http://schemas.openxmlformats.org/officeDocument/2006/relationships/image" Target="../media/image1823.jpeg"/><Relationship Id="rId3069" Type="http://schemas.openxmlformats.org/officeDocument/2006/relationships/image" Target="../media/image3063.png"/><Relationship Id="rId3276" Type="http://schemas.openxmlformats.org/officeDocument/2006/relationships/image" Target="../media/image3270.png"/><Relationship Id="rId197" Type="http://schemas.openxmlformats.org/officeDocument/2006/relationships/image" Target="../media/image197.jpeg"/><Relationship Id="rId2085" Type="http://schemas.openxmlformats.org/officeDocument/2006/relationships/image" Target="../media/image2085.jpeg"/><Relationship Id="rId2292" Type="http://schemas.openxmlformats.org/officeDocument/2006/relationships/image" Target="../media/image2292.jpeg"/><Relationship Id="rId3136" Type="http://schemas.openxmlformats.org/officeDocument/2006/relationships/image" Target="../media/image3130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2152.jpeg"/><Relationship Id="rId2597" Type="http://schemas.openxmlformats.org/officeDocument/2006/relationships/image" Target="../media/image2591.pn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2457" Type="http://schemas.openxmlformats.org/officeDocument/2006/relationships/image" Target="../media/image2451.jpeg"/><Relationship Id="rId2664" Type="http://schemas.openxmlformats.org/officeDocument/2006/relationships/image" Target="../media/image2658.png"/><Relationship Id="rId3203" Type="http://schemas.openxmlformats.org/officeDocument/2006/relationships/image" Target="../media/image3197.pn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1473" Type="http://schemas.openxmlformats.org/officeDocument/2006/relationships/image" Target="../media/image1473.jpeg"/><Relationship Id="rId2012" Type="http://schemas.openxmlformats.org/officeDocument/2006/relationships/image" Target="../media/image2012.jpeg"/><Relationship Id="rId2317" Type="http://schemas.openxmlformats.org/officeDocument/2006/relationships/image" Target="../media/image2312.jpeg"/><Relationship Id="rId2871" Type="http://schemas.openxmlformats.org/officeDocument/2006/relationships/image" Target="../media/image2865.jpeg"/><Relationship Id="rId2969" Type="http://schemas.openxmlformats.org/officeDocument/2006/relationships/image" Target="../media/image2963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1680" Type="http://schemas.openxmlformats.org/officeDocument/2006/relationships/image" Target="../media/image1680.jpeg"/><Relationship Id="rId1778" Type="http://schemas.openxmlformats.org/officeDocument/2006/relationships/image" Target="../media/image1778.jpeg"/><Relationship Id="rId1985" Type="http://schemas.openxmlformats.org/officeDocument/2006/relationships/image" Target="../media/image1985.jpeg"/><Relationship Id="rId2524" Type="http://schemas.openxmlformats.org/officeDocument/2006/relationships/image" Target="../media/image2518.jpeg"/><Relationship Id="rId2731" Type="http://schemas.openxmlformats.org/officeDocument/2006/relationships/image" Target="../media/image2725.jpeg"/><Relationship Id="rId2829" Type="http://schemas.openxmlformats.org/officeDocument/2006/relationships/image" Target="../media/image2823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png"/><Relationship Id="rId1333" Type="http://schemas.openxmlformats.org/officeDocument/2006/relationships/image" Target="../media/image1333.jpeg"/><Relationship Id="rId1540" Type="http://schemas.openxmlformats.org/officeDocument/2006/relationships/image" Target="../media/image1540.jpeg"/><Relationship Id="rId1638" Type="http://schemas.openxmlformats.org/officeDocument/2006/relationships/image" Target="../media/image1638.jpeg"/><Relationship Id="rId1400" Type="http://schemas.openxmlformats.org/officeDocument/2006/relationships/image" Target="../media/image1400.jpeg"/><Relationship Id="rId1845" Type="http://schemas.openxmlformats.org/officeDocument/2006/relationships/image" Target="../media/image1845.jpeg"/><Relationship Id="rId3060" Type="http://schemas.openxmlformats.org/officeDocument/2006/relationships/image" Target="../media/image3054.png"/><Relationship Id="rId1705" Type="http://schemas.openxmlformats.org/officeDocument/2006/relationships/image" Target="../media/image1705.jpeg"/><Relationship Id="rId1912" Type="http://schemas.openxmlformats.org/officeDocument/2006/relationships/image" Target="../media/image1912.jpeg"/><Relationship Id="rId3158" Type="http://schemas.openxmlformats.org/officeDocument/2006/relationships/image" Target="../media/image3152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2174.jpeg"/><Relationship Id="rId2381" Type="http://schemas.openxmlformats.org/officeDocument/2006/relationships/image" Target="../media/image2375.jpeg"/><Relationship Id="rId3018" Type="http://schemas.openxmlformats.org/officeDocument/2006/relationships/image" Target="../media/image3012.jpeg"/><Relationship Id="rId3225" Type="http://schemas.openxmlformats.org/officeDocument/2006/relationships/image" Target="../media/image3219.pn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1190" Type="http://schemas.openxmlformats.org/officeDocument/2006/relationships/image" Target="../media/image1190.jpeg"/><Relationship Id="rId2034" Type="http://schemas.openxmlformats.org/officeDocument/2006/relationships/image" Target="../media/image2034.jpeg"/><Relationship Id="rId2241" Type="http://schemas.openxmlformats.org/officeDocument/2006/relationships/image" Target="../media/image2241.jpeg"/><Relationship Id="rId2479" Type="http://schemas.openxmlformats.org/officeDocument/2006/relationships/image" Target="../media/image2473.jpeg"/><Relationship Id="rId2686" Type="http://schemas.openxmlformats.org/officeDocument/2006/relationships/image" Target="../media/image2680.jpeg"/><Relationship Id="rId2893" Type="http://schemas.openxmlformats.org/officeDocument/2006/relationships/image" Target="../media/image2887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1495" Type="http://schemas.openxmlformats.org/officeDocument/2006/relationships/image" Target="../media/image1495.jpeg"/><Relationship Id="rId2101" Type="http://schemas.openxmlformats.org/officeDocument/2006/relationships/image" Target="../media/image2101.jpeg"/><Relationship Id="rId2339" Type="http://schemas.openxmlformats.org/officeDocument/2006/relationships/image" Target="../media/image2333.jpeg"/><Relationship Id="rId2546" Type="http://schemas.openxmlformats.org/officeDocument/2006/relationships/image" Target="../media/image2540.jpeg"/><Relationship Id="rId2753" Type="http://schemas.openxmlformats.org/officeDocument/2006/relationships/image" Target="../media/image2747.jpeg"/><Relationship Id="rId2960" Type="http://schemas.openxmlformats.org/officeDocument/2006/relationships/image" Target="../media/image2954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jpeg"/><Relationship Id="rId2406" Type="http://schemas.openxmlformats.org/officeDocument/2006/relationships/image" Target="../media/image2400.jpeg"/><Relationship Id="rId2613" Type="http://schemas.openxmlformats.org/officeDocument/2006/relationships/image" Target="../media/image2607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1867" Type="http://schemas.openxmlformats.org/officeDocument/2006/relationships/image" Target="../media/image1867.jpeg"/><Relationship Id="rId2820" Type="http://schemas.openxmlformats.org/officeDocument/2006/relationships/image" Target="../media/image2814.jpeg"/><Relationship Id="rId2918" Type="http://schemas.openxmlformats.org/officeDocument/2006/relationships/image" Target="../media/image2912.jpeg"/><Relationship Id="rId61" Type="http://schemas.openxmlformats.org/officeDocument/2006/relationships/image" Target="../media/image61.jpeg"/><Relationship Id="rId1727" Type="http://schemas.openxmlformats.org/officeDocument/2006/relationships/image" Target="../media/image1727.jpeg"/><Relationship Id="rId1934" Type="http://schemas.openxmlformats.org/officeDocument/2006/relationships/image" Target="../media/image1934.jpeg"/><Relationship Id="rId3082" Type="http://schemas.openxmlformats.org/officeDocument/2006/relationships/image" Target="../media/image3076.jpeg"/><Relationship Id="rId19" Type="http://schemas.openxmlformats.org/officeDocument/2006/relationships/image" Target="../media/image19.jpeg"/><Relationship Id="rId2196" Type="http://schemas.openxmlformats.org/officeDocument/2006/relationships/image" Target="../media/image2196.jpeg"/><Relationship Id="rId168" Type="http://schemas.openxmlformats.org/officeDocument/2006/relationships/image" Target="../media/image168.jpeg"/><Relationship Id="rId3247" Type="http://schemas.openxmlformats.org/officeDocument/2006/relationships/image" Target="../media/image3241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2056" Type="http://schemas.openxmlformats.org/officeDocument/2006/relationships/image" Target="../media/image2056.jpeg"/><Relationship Id="rId2263" Type="http://schemas.openxmlformats.org/officeDocument/2006/relationships/image" Target="../media/image2263.png"/><Relationship Id="rId2470" Type="http://schemas.openxmlformats.org/officeDocument/2006/relationships/image" Target="../media/image2464.jpeg"/><Relationship Id="rId3107" Type="http://schemas.openxmlformats.org/officeDocument/2006/relationships/image" Target="../media/image3101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2123" Type="http://schemas.openxmlformats.org/officeDocument/2006/relationships/image" Target="../media/image2123.jpeg"/><Relationship Id="rId2330" Type="http://schemas.openxmlformats.org/officeDocument/2006/relationships/image" Target="../media/image2324.jpeg"/><Relationship Id="rId2568" Type="http://schemas.openxmlformats.org/officeDocument/2006/relationships/image" Target="../media/image2562.jpeg"/><Relationship Id="rId2775" Type="http://schemas.openxmlformats.org/officeDocument/2006/relationships/image" Target="../media/image2769.jpeg"/><Relationship Id="rId2982" Type="http://schemas.openxmlformats.org/officeDocument/2006/relationships/image" Target="../media/image2976.pn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1584" Type="http://schemas.openxmlformats.org/officeDocument/2006/relationships/image" Target="../media/image1584.jpeg"/><Relationship Id="rId1791" Type="http://schemas.openxmlformats.org/officeDocument/2006/relationships/image" Target="../media/image1791.jpeg"/><Relationship Id="rId2428" Type="http://schemas.openxmlformats.org/officeDocument/2006/relationships/image" Target="../media/image2422.jpeg"/><Relationship Id="rId2635" Type="http://schemas.openxmlformats.org/officeDocument/2006/relationships/image" Target="../media/image2629.jpeg"/><Relationship Id="rId2842" Type="http://schemas.openxmlformats.org/officeDocument/2006/relationships/image" Target="../media/image2836.png"/><Relationship Id="rId83" Type="http://schemas.openxmlformats.org/officeDocument/2006/relationships/image" Target="../media/image8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1444" Type="http://schemas.openxmlformats.org/officeDocument/2006/relationships/image" Target="../media/image1444.jpeg"/><Relationship Id="rId1651" Type="http://schemas.openxmlformats.org/officeDocument/2006/relationships/image" Target="../media/image1651.jpeg"/><Relationship Id="rId1889" Type="http://schemas.openxmlformats.org/officeDocument/2006/relationships/image" Target="../media/image1889.jpeg"/><Relationship Id="rId2702" Type="http://schemas.openxmlformats.org/officeDocument/2006/relationships/image" Target="../media/image2696.png"/><Relationship Id="rId1304" Type="http://schemas.openxmlformats.org/officeDocument/2006/relationships/image" Target="../media/image1304.jpeg"/><Relationship Id="rId1511" Type="http://schemas.openxmlformats.org/officeDocument/2006/relationships/image" Target="../media/image1511.jpeg"/><Relationship Id="rId1749" Type="http://schemas.openxmlformats.org/officeDocument/2006/relationships/image" Target="../media/image1749.jpeg"/><Relationship Id="rId1956" Type="http://schemas.openxmlformats.org/officeDocument/2006/relationships/image" Target="../media/image1956.jpeg"/><Relationship Id="rId3171" Type="http://schemas.openxmlformats.org/officeDocument/2006/relationships/image" Target="../media/image3165.png"/><Relationship Id="rId1609" Type="http://schemas.openxmlformats.org/officeDocument/2006/relationships/image" Target="../media/image1609.jpeg"/><Relationship Id="rId1816" Type="http://schemas.openxmlformats.org/officeDocument/2006/relationships/image" Target="../media/image1816.jpeg"/><Relationship Id="rId3269" Type="http://schemas.openxmlformats.org/officeDocument/2006/relationships/image" Target="../media/image3263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2078.jpeg"/><Relationship Id="rId2285" Type="http://schemas.openxmlformats.org/officeDocument/2006/relationships/image" Target="../media/image2285.jpeg"/><Relationship Id="rId2492" Type="http://schemas.openxmlformats.org/officeDocument/2006/relationships/image" Target="../media/image2486.jpeg"/><Relationship Id="rId3031" Type="http://schemas.openxmlformats.org/officeDocument/2006/relationships/image" Target="../media/image3025.png"/><Relationship Id="rId3129" Type="http://schemas.openxmlformats.org/officeDocument/2006/relationships/image" Target="../media/image3123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1094.jpeg"/><Relationship Id="rId2145" Type="http://schemas.openxmlformats.org/officeDocument/2006/relationships/image" Target="../media/image2145.jpeg"/><Relationship Id="rId2797" Type="http://schemas.openxmlformats.org/officeDocument/2006/relationships/image" Target="../media/image2791.pn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2352" Type="http://schemas.openxmlformats.org/officeDocument/2006/relationships/image" Target="../media/image2346.jpeg"/><Relationship Id="rId2657" Type="http://schemas.openxmlformats.org/officeDocument/2006/relationships/image" Target="../media/image265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1466" Type="http://schemas.openxmlformats.org/officeDocument/2006/relationships/image" Target="../media/image1466.jpeg"/><Relationship Id="rId2005" Type="http://schemas.openxmlformats.org/officeDocument/2006/relationships/image" Target="../media/image2005.jpeg"/><Relationship Id="rId2212" Type="http://schemas.openxmlformats.org/officeDocument/2006/relationships/image" Target="../media/image2212.jpeg"/><Relationship Id="rId2864" Type="http://schemas.openxmlformats.org/officeDocument/2006/relationships/image" Target="../media/image2858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1673" Type="http://schemas.openxmlformats.org/officeDocument/2006/relationships/image" Target="../media/image1673.jpeg"/><Relationship Id="rId1880" Type="http://schemas.openxmlformats.org/officeDocument/2006/relationships/image" Target="../media/image1880.jpeg"/><Relationship Id="rId1978" Type="http://schemas.openxmlformats.org/officeDocument/2006/relationships/image" Target="../media/image1978.jpeg"/><Relationship Id="rId2517" Type="http://schemas.openxmlformats.org/officeDocument/2006/relationships/image" Target="../media/image2511.jpeg"/><Relationship Id="rId2724" Type="http://schemas.openxmlformats.org/officeDocument/2006/relationships/image" Target="../media/image2718.jpeg"/><Relationship Id="rId2931" Type="http://schemas.openxmlformats.org/officeDocument/2006/relationships/image" Target="../media/image2925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1533" Type="http://schemas.openxmlformats.org/officeDocument/2006/relationships/image" Target="../media/image1533.jpeg"/><Relationship Id="rId1740" Type="http://schemas.openxmlformats.org/officeDocument/2006/relationships/image" Target="../media/image1740.jpeg"/><Relationship Id="rId3193" Type="http://schemas.openxmlformats.org/officeDocument/2006/relationships/image" Target="../media/image3187.jpeg"/><Relationship Id="rId32" Type="http://schemas.openxmlformats.org/officeDocument/2006/relationships/image" Target="../media/image32.jpeg"/><Relationship Id="rId1600" Type="http://schemas.openxmlformats.org/officeDocument/2006/relationships/image" Target="../media/image1600.jpeg"/><Relationship Id="rId1838" Type="http://schemas.openxmlformats.org/officeDocument/2006/relationships/image" Target="../media/image1838.jpeg"/><Relationship Id="rId3053" Type="http://schemas.openxmlformats.org/officeDocument/2006/relationships/image" Target="../media/image3047.jpeg"/><Relationship Id="rId3260" Type="http://schemas.openxmlformats.org/officeDocument/2006/relationships/image" Target="../media/image3254.jpeg"/><Relationship Id="rId181" Type="http://schemas.openxmlformats.org/officeDocument/2006/relationships/image" Target="../media/image181.jpeg"/><Relationship Id="rId1905" Type="http://schemas.openxmlformats.org/officeDocument/2006/relationships/image" Target="../media/image1905.jpeg"/><Relationship Id="rId3120" Type="http://schemas.openxmlformats.org/officeDocument/2006/relationships/image" Target="../media/image3114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2167" Type="http://schemas.openxmlformats.org/officeDocument/2006/relationships/image" Target="../media/image2167.jpeg"/><Relationship Id="rId2374" Type="http://schemas.openxmlformats.org/officeDocument/2006/relationships/image" Target="../media/image2368.jpeg"/><Relationship Id="rId2581" Type="http://schemas.openxmlformats.org/officeDocument/2006/relationships/image" Target="../media/image2575.jpeg"/><Relationship Id="rId3218" Type="http://schemas.openxmlformats.org/officeDocument/2006/relationships/image" Target="../media/image3212.pn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jpeg"/><Relationship Id="rId2027" Type="http://schemas.openxmlformats.org/officeDocument/2006/relationships/image" Target="../media/image2027.jpeg"/><Relationship Id="rId2234" Type="http://schemas.openxmlformats.org/officeDocument/2006/relationships/image" Target="../media/image2234.jpeg"/><Relationship Id="rId2441" Type="http://schemas.openxmlformats.org/officeDocument/2006/relationships/image" Target="../media/image2435.jpeg"/><Relationship Id="rId2679" Type="http://schemas.openxmlformats.org/officeDocument/2006/relationships/image" Target="../media/image2673.jpeg"/><Relationship Id="rId2886" Type="http://schemas.openxmlformats.org/officeDocument/2006/relationships/image" Target="../media/image2880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1488" Type="http://schemas.openxmlformats.org/officeDocument/2006/relationships/image" Target="../media/image1488.jpeg"/><Relationship Id="rId1695" Type="http://schemas.openxmlformats.org/officeDocument/2006/relationships/image" Target="../media/image1695.jpeg"/><Relationship Id="rId2539" Type="http://schemas.openxmlformats.org/officeDocument/2006/relationships/image" Target="../media/image2533.jpeg"/><Relationship Id="rId2746" Type="http://schemas.openxmlformats.org/officeDocument/2006/relationships/image" Target="../media/image2740.jpeg"/><Relationship Id="rId2953" Type="http://schemas.openxmlformats.org/officeDocument/2006/relationships/image" Target="../media/image294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348" Type="http://schemas.openxmlformats.org/officeDocument/2006/relationships/image" Target="../media/image1348.jpeg"/><Relationship Id="rId1555" Type="http://schemas.openxmlformats.org/officeDocument/2006/relationships/image" Target="../media/image1555.jpeg"/><Relationship Id="rId1762" Type="http://schemas.openxmlformats.org/officeDocument/2006/relationships/image" Target="../media/image1762.jpeg"/><Relationship Id="rId2301" Type="http://schemas.openxmlformats.org/officeDocument/2006/relationships/image" Target="../media/image2301.jpeg"/><Relationship Id="rId2606" Type="http://schemas.openxmlformats.org/officeDocument/2006/relationships/image" Target="../media/image2600.pn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2813" Type="http://schemas.openxmlformats.org/officeDocument/2006/relationships/image" Target="../media/image2807.jpeg"/><Relationship Id="rId54" Type="http://schemas.openxmlformats.org/officeDocument/2006/relationships/image" Target="../media/image54.jpeg"/><Relationship Id="rId1622" Type="http://schemas.openxmlformats.org/officeDocument/2006/relationships/image" Target="../media/image1622.jpeg"/><Relationship Id="rId1927" Type="http://schemas.openxmlformats.org/officeDocument/2006/relationships/image" Target="../media/image1927.jpeg"/><Relationship Id="rId3075" Type="http://schemas.openxmlformats.org/officeDocument/2006/relationships/image" Target="../media/image3069.jpeg"/><Relationship Id="rId3282" Type="http://schemas.openxmlformats.org/officeDocument/2006/relationships/image" Target="../media/image3276.jpeg"/><Relationship Id="rId2091" Type="http://schemas.openxmlformats.org/officeDocument/2006/relationships/image" Target="../media/image2091.jpeg"/><Relationship Id="rId2189" Type="http://schemas.openxmlformats.org/officeDocument/2006/relationships/image" Target="../media/image2189.jpeg"/><Relationship Id="rId3142" Type="http://schemas.openxmlformats.org/officeDocument/2006/relationships/image" Target="../media/image3136.jpeg"/><Relationship Id="rId270" Type="http://schemas.openxmlformats.org/officeDocument/2006/relationships/image" Target="../media/image270.jpeg"/><Relationship Id="rId2396" Type="http://schemas.openxmlformats.org/officeDocument/2006/relationships/image" Target="../media/image2390.jpeg"/><Relationship Id="rId3002" Type="http://schemas.openxmlformats.org/officeDocument/2006/relationships/image" Target="../media/image2996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049" Type="http://schemas.openxmlformats.org/officeDocument/2006/relationships/image" Target="../media/image2049.jpeg"/><Relationship Id="rId2256" Type="http://schemas.openxmlformats.org/officeDocument/2006/relationships/image" Target="../media/image2256.jpeg"/><Relationship Id="rId2463" Type="http://schemas.openxmlformats.org/officeDocument/2006/relationships/image" Target="../media/image2457.jpeg"/><Relationship Id="rId2670" Type="http://schemas.openxmlformats.org/officeDocument/2006/relationships/image" Target="../media/image2664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2116" Type="http://schemas.openxmlformats.org/officeDocument/2006/relationships/image" Target="../media/image2116.jpeg"/><Relationship Id="rId2323" Type="http://schemas.openxmlformats.org/officeDocument/2006/relationships/image" Target="../media/image2317.jpeg"/><Relationship Id="rId2530" Type="http://schemas.openxmlformats.org/officeDocument/2006/relationships/image" Target="../media/image2524.jpeg"/><Relationship Id="rId2768" Type="http://schemas.openxmlformats.org/officeDocument/2006/relationships/image" Target="../media/image2762.jpeg"/><Relationship Id="rId2975" Type="http://schemas.openxmlformats.org/officeDocument/2006/relationships/image" Target="../media/image2969.pn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jpeg"/><Relationship Id="rId1784" Type="http://schemas.openxmlformats.org/officeDocument/2006/relationships/image" Target="../media/image1784.jpeg"/><Relationship Id="rId1991" Type="http://schemas.openxmlformats.org/officeDocument/2006/relationships/image" Target="../media/image1991.jpeg"/><Relationship Id="rId2628" Type="http://schemas.openxmlformats.org/officeDocument/2006/relationships/image" Target="../media/image2622.jpeg"/><Relationship Id="rId2835" Type="http://schemas.openxmlformats.org/officeDocument/2006/relationships/image" Target="../media/image2829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1437" Type="http://schemas.openxmlformats.org/officeDocument/2006/relationships/image" Target="../media/image1437.jpeg"/><Relationship Id="rId1644" Type="http://schemas.openxmlformats.org/officeDocument/2006/relationships/image" Target="../media/image1644.jpeg"/><Relationship Id="rId1851" Type="http://schemas.openxmlformats.org/officeDocument/2006/relationships/image" Target="../media/image1851.jpeg"/><Relationship Id="rId2902" Type="http://schemas.openxmlformats.org/officeDocument/2006/relationships/image" Target="../media/image2896.png"/><Relationship Id="rId3097" Type="http://schemas.openxmlformats.org/officeDocument/2006/relationships/image" Target="../media/image3091.jpeg"/><Relationship Id="rId1504" Type="http://schemas.openxmlformats.org/officeDocument/2006/relationships/image" Target="../media/image1504.jpeg"/><Relationship Id="rId1711" Type="http://schemas.openxmlformats.org/officeDocument/2006/relationships/image" Target="../media/image1711.jpeg"/><Relationship Id="rId1949" Type="http://schemas.openxmlformats.org/officeDocument/2006/relationships/image" Target="../media/image1949.jpeg"/><Relationship Id="rId3164" Type="http://schemas.openxmlformats.org/officeDocument/2006/relationships/image" Target="../media/image3158.jpeg"/><Relationship Id="rId292" Type="http://schemas.openxmlformats.org/officeDocument/2006/relationships/image" Target="../media/image292.jpeg"/><Relationship Id="rId1809" Type="http://schemas.openxmlformats.org/officeDocument/2006/relationships/image" Target="../media/image1809.jpeg"/><Relationship Id="rId597" Type="http://schemas.openxmlformats.org/officeDocument/2006/relationships/image" Target="../media/image597.jpeg"/><Relationship Id="rId2180" Type="http://schemas.openxmlformats.org/officeDocument/2006/relationships/image" Target="../media/image2180.jpeg"/><Relationship Id="rId2278" Type="http://schemas.openxmlformats.org/officeDocument/2006/relationships/image" Target="../media/image2278.jpeg"/><Relationship Id="rId2485" Type="http://schemas.openxmlformats.org/officeDocument/2006/relationships/image" Target="../media/image2479.jpeg"/><Relationship Id="rId3024" Type="http://schemas.openxmlformats.org/officeDocument/2006/relationships/image" Target="../media/image3018.jpeg"/><Relationship Id="rId3231" Type="http://schemas.openxmlformats.org/officeDocument/2006/relationships/image" Target="../media/image3225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1294" Type="http://schemas.openxmlformats.org/officeDocument/2006/relationships/image" Target="../media/image1294.jpeg"/><Relationship Id="rId2040" Type="http://schemas.openxmlformats.org/officeDocument/2006/relationships/image" Target="../media/image2040.jpeg"/><Relationship Id="rId2138" Type="http://schemas.openxmlformats.org/officeDocument/2006/relationships/image" Target="../media/image2138.jpeg"/><Relationship Id="rId2692" Type="http://schemas.openxmlformats.org/officeDocument/2006/relationships/image" Target="../media/image2686.png"/><Relationship Id="rId2997" Type="http://schemas.openxmlformats.org/officeDocument/2006/relationships/image" Target="../media/image2991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599" Type="http://schemas.openxmlformats.org/officeDocument/2006/relationships/image" Target="../media/image1599.jpeg"/><Relationship Id="rId2345" Type="http://schemas.openxmlformats.org/officeDocument/2006/relationships/image" Target="../media/image2339.jpeg"/><Relationship Id="rId2552" Type="http://schemas.openxmlformats.org/officeDocument/2006/relationships/image" Target="../media/image2546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1459" Type="http://schemas.openxmlformats.org/officeDocument/2006/relationships/image" Target="../media/image1459.jpeg"/><Relationship Id="rId2205" Type="http://schemas.openxmlformats.org/officeDocument/2006/relationships/image" Target="../media/image2205.jpeg"/><Relationship Id="rId2412" Type="http://schemas.openxmlformats.org/officeDocument/2006/relationships/image" Target="../media/image2406.jpeg"/><Relationship Id="rId2857" Type="http://schemas.openxmlformats.org/officeDocument/2006/relationships/image" Target="../media/image2851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1666" Type="http://schemas.openxmlformats.org/officeDocument/2006/relationships/image" Target="../media/image1666.jpeg"/><Relationship Id="rId1873" Type="http://schemas.openxmlformats.org/officeDocument/2006/relationships/image" Target="../media/image1873.jpeg"/><Relationship Id="rId2717" Type="http://schemas.openxmlformats.org/officeDocument/2006/relationships/image" Target="../media/image2711.jpeg"/><Relationship Id="rId2924" Type="http://schemas.openxmlformats.org/officeDocument/2006/relationships/image" Target="../media/image2918.jpe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jpeg"/><Relationship Id="rId1733" Type="http://schemas.openxmlformats.org/officeDocument/2006/relationships/image" Target="../media/image1733.jpeg"/><Relationship Id="rId1940" Type="http://schemas.openxmlformats.org/officeDocument/2006/relationships/image" Target="../media/image1940.jpeg"/><Relationship Id="rId3186" Type="http://schemas.openxmlformats.org/officeDocument/2006/relationships/image" Target="../media/image3180.jpeg"/><Relationship Id="rId25" Type="http://schemas.openxmlformats.org/officeDocument/2006/relationships/image" Target="../media/image25.jpeg"/><Relationship Id="rId1800" Type="http://schemas.openxmlformats.org/officeDocument/2006/relationships/image" Target="../media/image1800.jpeg"/><Relationship Id="rId3046" Type="http://schemas.openxmlformats.org/officeDocument/2006/relationships/image" Target="../media/image3040.png"/><Relationship Id="rId3253" Type="http://schemas.openxmlformats.org/officeDocument/2006/relationships/image" Target="../media/image3247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2062.jpeg"/><Relationship Id="rId3113" Type="http://schemas.openxmlformats.org/officeDocument/2006/relationships/image" Target="../media/image3107.pn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2367" Type="http://schemas.openxmlformats.org/officeDocument/2006/relationships/image" Target="../media/image2361.jpeg"/><Relationship Id="rId2574" Type="http://schemas.openxmlformats.org/officeDocument/2006/relationships/image" Target="../media/image2568.jpeg"/><Relationship Id="rId2781" Type="http://schemas.openxmlformats.org/officeDocument/2006/relationships/image" Target="../media/image2775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2227" Type="http://schemas.openxmlformats.org/officeDocument/2006/relationships/image" Target="../media/image2227.jpeg"/><Relationship Id="rId2434" Type="http://schemas.openxmlformats.org/officeDocument/2006/relationships/image" Target="../media/image2428.jpeg"/><Relationship Id="rId2879" Type="http://schemas.openxmlformats.org/officeDocument/2006/relationships/image" Target="../media/image2873.jpe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jpeg"/><Relationship Id="rId1688" Type="http://schemas.openxmlformats.org/officeDocument/2006/relationships/image" Target="../media/image1688.jpeg"/><Relationship Id="rId1895" Type="http://schemas.openxmlformats.org/officeDocument/2006/relationships/image" Target="../media/image1895.jpeg"/><Relationship Id="rId2641" Type="http://schemas.openxmlformats.org/officeDocument/2006/relationships/image" Target="../media/image2635.jpeg"/><Relationship Id="rId2739" Type="http://schemas.openxmlformats.org/officeDocument/2006/relationships/image" Target="../media/image2733.jpeg"/><Relationship Id="rId2946" Type="http://schemas.openxmlformats.org/officeDocument/2006/relationships/image" Target="../media/image2940.jpe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1450" Type="http://schemas.openxmlformats.org/officeDocument/2006/relationships/image" Target="../media/image1450.jpeg"/><Relationship Id="rId1548" Type="http://schemas.openxmlformats.org/officeDocument/2006/relationships/image" Target="../media/image1548.jpeg"/><Relationship Id="rId1755" Type="http://schemas.openxmlformats.org/officeDocument/2006/relationships/image" Target="../media/image1755.jpeg"/><Relationship Id="rId2501" Type="http://schemas.openxmlformats.org/officeDocument/2006/relationships/image" Target="../media/image2495.jpe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eg"/><Relationship Id="rId1408" Type="http://schemas.openxmlformats.org/officeDocument/2006/relationships/image" Target="../media/image1408.jpeg"/><Relationship Id="rId1962" Type="http://schemas.openxmlformats.org/officeDocument/2006/relationships/image" Target="../media/image1962.jpeg"/><Relationship Id="rId2806" Type="http://schemas.openxmlformats.org/officeDocument/2006/relationships/image" Target="../media/image2800.png"/><Relationship Id="rId47" Type="http://schemas.openxmlformats.org/officeDocument/2006/relationships/image" Target="../media/image47.jpeg"/><Relationship Id="rId1615" Type="http://schemas.openxmlformats.org/officeDocument/2006/relationships/image" Target="../media/image1615.jpeg"/><Relationship Id="rId1822" Type="http://schemas.openxmlformats.org/officeDocument/2006/relationships/image" Target="../media/image1822.jpeg"/><Relationship Id="rId3068" Type="http://schemas.openxmlformats.org/officeDocument/2006/relationships/image" Target="../media/image3062.png"/><Relationship Id="rId3275" Type="http://schemas.openxmlformats.org/officeDocument/2006/relationships/image" Target="../media/image3269.png"/><Relationship Id="rId196" Type="http://schemas.openxmlformats.org/officeDocument/2006/relationships/image" Target="../media/image196.jpeg"/><Relationship Id="rId2084" Type="http://schemas.openxmlformats.org/officeDocument/2006/relationships/image" Target="../media/image2084.jpeg"/><Relationship Id="rId2291" Type="http://schemas.openxmlformats.org/officeDocument/2006/relationships/image" Target="../media/image2291.jpeg"/><Relationship Id="rId3135" Type="http://schemas.openxmlformats.org/officeDocument/2006/relationships/image" Target="../media/image3129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2151.jpeg"/><Relationship Id="rId2389" Type="http://schemas.openxmlformats.org/officeDocument/2006/relationships/image" Target="../media/image2383.jpeg"/><Relationship Id="rId2596" Type="http://schemas.openxmlformats.org/officeDocument/2006/relationships/image" Target="../media/image2590.png"/><Relationship Id="rId3202" Type="http://schemas.openxmlformats.org/officeDocument/2006/relationships/image" Target="../media/image3196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2011" Type="http://schemas.openxmlformats.org/officeDocument/2006/relationships/image" Target="../media/image2011.jpeg"/><Relationship Id="rId2249" Type="http://schemas.openxmlformats.org/officeDocument/2006/relationships/image" Target="../media/image2249.jpeg"/><Relationship Id="rId2456" Type="http://schemas.openxmlformats.org/officeDocument/2006/relationships/image" Target="../media/image2450.jpeg"/><Relationship Id="rId2663" Type="http://schemas.openxmlformats.org/officeDocument/2006/relationships/image" Target="../media/image2657.jpeg"/><Relationship Id="rId2870" Type="http://schemas.openxmlformats.org/officeDocument/2006/relationships/image" Target="../media/image2864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1472" Type="http://schemas.openxmlformats.org/officeDocument/2006/relationships/image" Target="../media/image1472.jpeg"/><Relationship Id="rId2109" Type="http://schemas.openxmlformats.org/officeDocument/2006/relationships/image" Target="../media/image2109.jpeg"/><Relationship Id="rId2316" Type="http://schemas.openxmlformats.org/officeDocument/2006/relationships/hyperlink" Target="https://gegemon.by/acsess/port/509.jpg" TargetMode="External"/><Relationship Id="rId2523" Type="http://schemas.openxmlformats.org/officeDocument/2006/relationships/image" Target="../media/image2517.jpeg"/><Relationship Id="rId2730" Type="http://schemas.openxmlformats.org/officeDocument/2006/relationships/image" Target="../media/image2724.jpeg"/><Relationship Id="rId2968" Type="http://schemas.openxmlformats.org/officeDocument/2006/relationships/image" Target="../media/image2962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1777" Type="http://schemas.openxmlformats.org/officeDocument/2006/relationships/image" Target="../media/image1777.jpeg"/><Relationship Id="rId1984" Type="http://schemas.openxmlformats.org/officeDocument/2006/relationships/image" Target="../media/image1984.jpeg"/><Relationship Id="rId2828" Type="http://schemas.openxmlformats.org/officeDocument/2006/relationships/image" Target="../media/image2822.jpeg"/><Relationship Id="rId69" Type="http://schemas.openxmlformats.org/officeDocument/2006/relationships/image" Target="../media/image69.jpeg"/><Relationship Id="rId1637" Type="http://schemas.openxmlformats.org/officeDocument/2006/relationships/image" Target="../media/image1637.jpeg"/><Relationship Id="rId1844" Type="http://schemas.openxmlformats.org/officeDocument/2006/relationships/image" Target="../media/image1844.jpeg"/><Relationship Id="rId1704" Type="http://schemas.openxmlformats.org/officeDocument/2006/relationships/image" Target="../media/image1704.jpeg"/><Relationship Id="rId3157" Type="http://schemas.openxmlformats.org/officeDocument/2006/relationships/image" Target="../media/image3151.png"/><Relationship Id="rId285" Type="http://schemas.openxmlformats.org/officeDocument/2006/relationships/image" Target="../media/image285.jpeg"/><Relationship Id="rId1911" Type="http://schemas.openxmlformats.org/officeDocument/2006/relationships/image" Target="../media/image1911.jpeg"/><Relationship Id="rId492" Type="http://schemas.openxmlformats.org/officeDocument/2006/relationships/image" Target="../media/image492.png"/><Relationship Id="rId797" Type="http://schemas.openxmlformats.org/officeDocument/2006/relationships/image" Target="../media/image797.jpeg"/><Relationship Id="rId2173" Type="http://schemas.openxmlformats.org/officeDocument/2006/relationships/image" Target="../media/image2173.jpeg"/><Relationship Id="rId2380" Type="http://schemas.openxmlformats.org/officeDocument/2006/relationships/image" Target="../media/image2374.jpeg"/><Relationship Id="rId2478" Type="http://schemas.openxmlformats.org/officeDocument/2006/relationships/image" Target="../media/image2472.jpeg"/><Relationship Id="rId3017" Type="http://schemas.openxmlformats.org/officeDocument/2006/relationships/image" Target="../media/image3011.jpeg"/><Relationship Id="rId3224" Type="http://schemas.openxmlformats.org/officeDocument/2006/relationships/image" Target="../media/image3218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87" Type="http://schemas.openxmlformats.org/officeDocument/2006/relationships/image" Target="../media/image1287.jpeg"/><Relationship Id="rId2033" Type="http://schemas.openxmlformats.org/officeDocument/2006/relationships/image" Target="../media/image2033.jpeg"/><Relationship Id="rId2240" Type="http://schemas.openxmlformats.org/officeDocument/2006/relationships/image" Target="../media/image2240.jpeg"/><Relationship Id="rId2685" Type="http://schemas.openxmlformats.org/officeDocument/2006/relationships/image" Target="../media/image2679.jpeg"/><Relationship Id="rId2892" Type="http://schemas.openxmlformats.org/officeDocument/2006/relationships/image" Target="../media/image2886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1494" Type="http://schemas.openxmlformats.org/officeDocument/2006/relationships/image" Target="../media/image1494.jpeg"/><Relationship Id="rId1799" Type="http://schemas.openxmlformats.org/officeDocument/2006/relationships/image" Target="../media/image1799.jpeg"/><Relationship Id="rId2100" Type="http://schemas.openxmlformats.org/officeDocument/2006/relationships/image" Target="../media/image2100.jpeg"/><Relationship Id="rId2338" Type="http://schemas.openxmlformats.org/officeDocument/2006/relationships/image" Target="../media/image2332.jpeg"/><Relationship Id="rId2545" Type="http://schemas.openxmlformats.org/officeDocument/2006/relationships/image" Target="../media/image2539.jpeg"/><Relationship Id="rId2752" Type="http://schemas.openxmlformats.org/officeDocument/2006/relationships/image" Target="../media/image2746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1561" Type="http://schemas.openxmlformats.org/officeDocument/2006/relationships/image" Target="../media/image1561.jpeg"/><Relationship Id="rId2405" Type="http://schemas.openxmlformats.org/officeDocument/2006/relationships/image" Target="../media/image2399.jpeg"/><Relationship Id="rId2612" Type="http://schemas.openxmlformats.org/officeDocument/2006/relationships/image" Target="../media/image2606.jpe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jpeg"/><Relationship Id="rId1659" Type="http://schemas.openxmlformats.org/officeDocument/2006/relationships/image" Target="../media/image1659.jpeg"/><Relationship Id="rId1866" Type="http://schemas.openxmlformats.org/officeDocument/2006/relationships/image" Target="../media/image1866.jpeg"/><Relationship Id="rId2917" Type="http://schemas.openxmlformats.org/officeDocument/2006/relationships/image" Target="../media/image2911.jpeg"/><Relationship Id="rId3081" Type="http://schemas.openxmlformats.org/officeDocument/2006/relationships/image" Target="../media/image3075.jpeg"/><Relationship Id="rId1519" Type="http://schemas.openxmlformats.org/officeDocument/2006/relationships/image" Target="../media/image1519.jpeg"/><Relationship Id="rId1726" Type="http://schemas.openxmlformats.org/officeDocument/2006/relationships/image" Target="../media/image1726.jpeg"/><Relationship Id="rId1933" Type="http://schemas.openxmlformats.org/officeDocument/2006/relationships/image" Target="../media/image1933.jpeg"/><Relationship Id="rId3179" Type="http://schemas.openxmlformats.org/officeDocument/2006/relationships/image" Target="../media/image3173.png"/><Relationship Id="rId18" Type="http://schemas.openxmlformats.org/officeDocument/2006/relationships/image" Target="../media/image18.jpeg"/><Relationship Id="rId2195" Type="http://schemas.openxmlformats.org/officeDocument/2006/relationships/image" Target="../media/image2195.jpeg"/><Relationship Id="rId3039" Type="http://schemas.openxmlformats.org/officeDocument/2006/relationships/image" Target="../media/image3033.jpeg"/><Relationship Id="rId3246" Type="http://schemas.openxmlformats.org/officeDocument/2006/relationships/image" Target="../media/image3240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055" Type="http://schemas.openxmlformats.org/officeDocument/2006/relationships/image" Target="../media/image2055.jpeg"/><Relationship Id="rId2262" Type="http://schemas.openxmlformats.org/officeDocument/2006/relationships/image" Target="../media/image2262.jpeg"/><Relationship Id="rId3106" Type="http://schemas.openxmlformats.org/officeDocument/2006/relationships/image" Target="../media/image3100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jpeg"/><Relationship Id="rId2567" Type="http://schemas.openxmlformats.org/officeDocument/2006/relationships/image" Target="../media/image2561.jpeg"/><Relationship Id="rId2774" Type="http://schemas.openxmlformats.org/officeDocument/2006/relationships/image" Target="../media/image2768.jpeg"/><Relationship Id="rId2" Type="http://schemas.openxmlformats.org/officeDocument/2006/relationships/image" Target="../media/image2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1583" Type="http://schemas.openxmlformats.org/officeDocument/2006/relationships/image" Target="../media/image1583.jpeg"/><Relationship Id="rId2122" Type="http://schemas.openxmlformats.org/officeDocument/2006/relationships/image" Target="../media/image2122.jpeg"/><Relationship Id="rId2427" Type="http://schemas.openxmlformats.org/officeDocument/2006/relationships/image" Target="../media/image2421.jpeg"/><Relationship Id="rId2981" Type="http://schemas.openxmlformats.org/officeDocument/2006/relationships/image" Target="../media/image2975.pn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1790" Type="http://schemas.openxmlformats.org/officeDocument/2006/relationships/image" Target="../media/image1790.jpeg"/><Relationship Id="rId1888" Type="http://schemas.openxmlformats.org/officeDocument/2006/relationships/image" Target="../media/image1888.jpeg"/><Relationship Id="rId2634" Type="http://schemas.openxmlformats.org/officeDocument/2006/relationships/image" Target="../media/image2628.jpeg"/><Relationship Id="rId2841" Type="http://schemas.openxmlformats.org/officeDocument/2006/relationships/image" Target="../media/image2835.png"/><Relationship Id="rId2939" Type="http://schemas.openxmlformats.org/officeDocument/2006/relationships/image" Target="../media/image2933.jpe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jpeg"/><Relationship Id="rId1650" Type="http://schemas.openxmlformats.org/officeDocument/2006/relationships/image" Target="../media/image1650.jpeg"/><Relationship Id="rId1748" Type="http://schemas.openxmlformats.org/officeDocument/2006/relationships/image" Target="../media/image1748.jpeg"/><Relationship Id="rId2701" Type="http://schemas.openxmlformats.org/officeDocument/2006/relationships/image" Target="../media/image2695.jpeg"/><Relationship Id="rId1303" Type="http://schemas.openxmlformats.org/officeDocument/2006/relationships/image" Target="../media/image1303.jpeg"/><Relationship Id="rId1510" Type="http://schemas.openxmlformats.org/officeDocument/2006/relationships/image" Target="../media/image1510.jpeg"/><Relationship Id="rId1955" Type="http://schemas.openxmlformats.org/officeDocument/2006/relationships/image" Target="../media/image1955.jpeg"/><Relationship Id="rId3170" Type="http://schemas.openxmlformats.org/officeDocument/2006/relationships/image" Target="../media/image3164.jpeg"/><Relationship Id="rId1608" Type="http://schemas.openxmlformats.org/officeDocument/2006/relationships/image" Target="../media/image1608.jpeg"/><Relationship Id="rId1815" Type="http://schemas.openxmlformats.org/officeDocument/2006/relationships/image" Target="../media/image1815.jpeg"/><Relationship Id="rId3030" Type="http://schemas.openxmlformats.org/officeDocument/2006/relationships/image" Target="../media/image3024.png"/><Relationship Id="rId3268" Type="http://schemas.openxmlformats.org/officeDocument/2006/relationships/image" Target="../media/image3262.pn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2077.jpeg"/><Relationship Id="rId2284" Type="http://schemas.openxmlformats.org/officeDocument/2006/relationships/image" Target="../media/image2284.jpeg"/><Relationship Id="rId2491" Type="http://schemas.openxmlformats.org/officeDocument/2006/relationships/image" Target="../media/image2485.jpeg"/><Relationship Id="rId3128" Type="http://schemas.openxmlformats.org/officeDocument/2006/relationships/image" Target="../media/image3122.pn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2144" Type="http://schemas.openxmlformats.org/officeDocument/2006/relationships/image" Target="../media/image2144.jpeg"/><Relationship Id="rId2351" Type="http://schemas.openxmlformats.org/officeDocument/2006/relationships/image" Target="../media/image2345.jpeg"/><Relationship Id="rId2589" Type="http://schemas.openxmlformats.org/officeDocument/2006/relationships/image" Target="../media/image2583.png"/><Relationship Id="rId2796" Type="http://schemas.openxmlformats.org/officeDocument/2006/relationships/image" Target="../media/image2790.pn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1398" Type="http://schemas.openxmlformats.org/officeDocument/2006/relationships/image" Target="../media/image1398.jpeg"/><Relationship Id="rId2004" Type="http://schemas.openxmlformats.org/officeDocument/2006/relationships/image" Target="../media/image2004.jpeg"/><Relationship Id="rId2211" Type="http://schemas.openxmlformats.org/officeDocument/2006/relationships/image" Target="../media/image2211.jpeg"/><Relationship Id="rId2449" Type="http://schemas.openxmlformats.org/officeDocument/2006/relationships/image" Target="../media/image2443.jpeg"/><Relationship Id="rId2656" Type="http://schemas.openxmlformats.org/officeDocument/2006/relationships/image" Target="../media/image2650.jpeg"/><Relationship Id="rId2863" Type="http://schemas.openxmlformats.org/officeDocument/2006/relationships/image" Target="../media/image2857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jpeg"/><Relationship Id="rId1672" Type="http://schemas.openxmlformats.org/officeDocument/2006/relationships/image" Target="../media/image1672.jpeg"/><Relationship Id="rId2309" Type="http://schemas.openxmlformats.org/officeDocument/2006/relationships/image" Target="../media/image2309.png"/><Relationship Id="rId2516" Type="http://schemas.openxmlformats.org/officeDocument/2006/relationships/image" Target="../media/image2510.png"/><Relationship Id="rId2723" Type="http://schemas.openxmlformats.org/officeDocument/2006/relationships/image" Target="../media/image2717.pn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jpeg"/><Relationship Id="rId1977" Type="http://schemas.openxmlformats.org/officeDocument/2006/relationships/image" Target="../media/image1977.jpeg"/><Relationship Id="rId2930" Type="http://schemas.openxmlformats.org/officeDocument/2006/relationships/image" Target="../media/image2924.jpeg"/><Relationship Id="rId902" Type="http://schemas.openxmlformats.org/officeDocument/2006/relationships/image" Target="../media/image902.jpeg"/><Relationship Id="rId1837" Type="http://schemas.openxmlformats.org/officeDocument/2006/relationships/image" Target="../media/image1837.jpeg"/><Relationship Id="rId3192" Type="http://schemas.openxmlformats.org/officeDocument/2006/relationships/image" Target="../media/image3186.png"/><Relationship Id="rId31" Type="http://schemas.openxmlformats.org/officeDocument/2006/relationships/image" Target="../media/image31.jpeg"/><Relationship Id="rId2099" Type="http://schemas.openxmlformats.org/officeDocument/2006/relationships/image" Target="../media/image2099.jpeg"/><Relationship Id="rId3052" Type="http://schemas.openxmlformats.org/officeDocument/2006/relationships/image" Target="../media/image3046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1904" Type="http://schemas.openxmlformats.org/officeDocument/2006/relationships/image" Target="../media/image1904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2166" Type="http://schemas.openxmlformats.org/officeDocument/2006/relationships/image" Target="../media/image2166.jpeg"/><Relationship Id="rId2373" Type="http://schemas.openxmlformats.org/officeDocument/2006/relationships/image" Target="../media/image2367.jpeg"/><Relationship Id="rId2580" Type="http://schemas.openxmlformats.org/officeDocument/2006/relationships/image" Target="../media/image2574.jpeg"/><Relationship Id="rId3217" Type="http://schemas.openxmlformats.org/officeDocument/2006/relationships/image" Target="../media/image3211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2026" Type="http://schemas.openxmlformats.org/officeDocument/2006/relationships/image" Target="../media/image2026.jpeg"/><Relationship Id="rId2233" Type="http://schemas.openxmlformats.org/officeDocument/2006/relationships/image" Target="../media/image2233.jpeg"/><Relationship Id="rId2440" Type="http://schemas.openxmlformats.org/officeDocument/2006/relationships/image" Target="../media/image2434.jpeg"/><Relationship Id="rId2678" Type="http://schemas.openxmlformats.org/officeDocument/2006/relationships/image" Target="../media/image2672.png"/><Relationship Id="rId2885" Type="http://schemas.openxmlformats.org/officeDocument/2006/relationships/image" Target="../media/image2879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1487" Type="http://schemas.openxmlformats.org/officeDocument/2006/relationships/image" Target="../media/image1487.jpeg"/><Relationship Id="rId1694" Type="http://schemas.openxmlformats.org/officeDocument/2006/relationships/image" Target="../media/image1694.jpeg"/><Relationship Id="rId2300" Type="http://schemas.openxmlformats.org/officeDocument/2006/relationships/image" Target="../media/image2300.jpeg"/><Relationship Id="rId2538" Type="http://schemas.openxmlformats.org/officeDocument/2006/relationships/image" Target="../media/image2532.jpeg"/><Relationship Id="rId2745" Type="http://schemas.openxmlformats.org/officeDocument/2006/relationships/image" Target="../media/image2739.jpeg"/><Relationship Id="rId2952" Type="http://schemas.openxmlformats.org/officeDocument/2006/relationships/image" Target="../media/image294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jpeg"/><Relationship Id="rId1761" Type="http://schemas.openxmlformats.org/officeDocument/2006/relationships/image" Target="../media/image1761.jpeg"/><Relationship Id="rId1999" Type="http://schemas.openxmlformats.org/officeDocument/2006/relationships/image" Target="../media/image1999.jpeg"/><Relationship Id="rId2605" Type="http://schemas.openxmlformats.org/officeDocument/2006/relationships/image" Target="../media/image2599.png"/><Relationship Id="rId2812" Type="http://schemas.openxmlformats.org/officeDocument/2006/relationships/image" Target="../media/image2806.png"/><Relationship Id="rId53" Type="http://schemas.openxmlformats.org/officeDocument/2006/relationships/image" Target="../media/image5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jpeg"/><Relationship Id="rId1859" Type="http://schemas.openxmlformats.org/officeDocument/2006/relationships/image" Target="../media/image1859.jpeg"/><Relationship Id="rId3074" Type="http://schemas.openxmlformats.org/officeDocument/2006/relationships/image" Target="../media/image3068.jpeg"/><Relationship Id="rId1719" Type="http://schemas.openxmlformats.org/officeDocument/2006/relationships/image" Target="../media/image1719.jpeg"/><Relationship Id="rId1926" Type="http://schemas.openxmlformats.org/officeDocument/2006/relationships/image" Target="../media/image1926.jpeg"/><Relationship Id="rId3281" Type="http://schemas.openxmlformats.org/officeDocument/2006/relationships/image" Target="../media/image3275.jpeg"/><Relationship Id="rId2090" Type="http://schemas.openxmlformats.org/officeDocument/2006/relationships/image" Target="../media/image2090.jpeg"/><Relationship Id="rId2188" Type="http://schemas.openxmlformats.org/officeDocument/2006/relationships/image" Target="../media/image2188.jpeg"/><Relationship Id="rId2395" Type="http://schemas.openxmlformats.org/officeDocument/2006/relationships/image" Target="../media/image2389.jpeg"/><Relationship Id="rId3141" Type="http://schemas.openxmlformats.org/officeDocument/2006/relationships/image" Target="../media/image3135.png"/><Relationship Id="rId3239" Type="http://schemas.openxmlformats.org/officeDocument/2006/relationships/image" Target="../media/image3233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048" Type="http://schemas.openxmlformats.org/officeDocument/2006/relationships/image" Target="../media/image2048.jpeg"/><Relationship Id="rId2255" Type="http://schemas.openxmlformats.org/officeDocument/2006/relationships/image" Target="../media/image2255.jpeg"/><Relationship Id="rId3001" Type="http://schemas.openxmlformats.org/officeDocument/2006/relationships/image" Target="../media/image2995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2462" Type="http://schemas.openxmlformats.org/officeDocument/2006/relationships/image" Target="../media/image2456.jpeg"/><Relationship Id="rId2767" Type="http://schemas.openxmlformats.org/officeDocument/2006/relationships/image" Target="../media/image2761.pn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jpeg"/><Relationship Id="rId2115" Type="http://schemas.openxmlformats.org/officeDocument/2006/relationships/image" Target="../media/image2115.jpeg"/><Relationship Id="rId2322" Type="http://schemas.openxmlformats.org/officeDocument/2006/relationships/image" Target="../media/image2316.jpeg"/><Relationship Id="rId2974" Type="http://schemas.openxmlformats.org/officeDocument/2006/relationships/image" Target="../media/image2968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1783" Type="http://schemas.openxmlformats.org/officeDocument/2006/relationships/image" Target="../media/image1783.jpeg"/><Relationship Id="rId1990" Type="http://schemas.openxmlformats.org/officeDocument/2006/relationships/image" Target="../media/image1990.jpeg"/><Relationship Id="rId2627" Type="http://schemas.openxmlformats.org/officeDocument/2006/relationships/image" Target="../media/image2621.jpeg"/><Relationship Id="rId2834" Type="http://schemas.openxmlformats.org/officeDocument/2006/relationships/image" Target="../media/image2828.jpeg"/><Relationship Id="rId75" Type="http://schemas.openxmlformats.org/officeDocument/2006/relationships/image" Target="../media/image75.jpeg"/><Relationship Id="rId806" Type="http://schemas.openxmlformats.org/officeDocument/2006/relationships/image" Target="../media/image806.jpeg"/><Relationship Id="rId1436" Type="http://schemas.openxmlformats.org/officeDocument/2006/relationships/image" Target="../media/image1436.jpeg"/><Relationship Id="rId1643" Type="http://schemas.openxmlformats.org/officeDocument/2006/relationships/image" Target="../media/image1643.jpeg"/><Relationship Id="rId1850" Type="http://schemas.openxmlformats.org/officeDocument/2006/relationships/image" Target="../media/image1850.jpeg"/><Relationship Id="rId2901" Type="http://schemas.openxmlformats.org/officeDocument/2006/relationships/image" Target="../media/image2895.jpeg"/><Relationship Id="rId3096" Type="http://schemas.openxmlformats.org/officeDocument/2006/relationships/image" Target="../media/image3090.jpeg"/><Relationship Id="rId1503" Type="http://schemas.openxmlformats.org/officeDocument/2006/relationships/image" Target="../media/image1503.jpeg"/><Relationship Id="rId1710" Type="http://schemas.openxmlformats.org/officeDocument/2006/relationships/image" Target="../media/image1710.jpeg"/><Relationship Id="rId1948" Type="http://schemas.openxmlformats.org/officeDocument/2006/relationships/image" Target="../media/image1948.jpeg"/><Relationship Id="rId3163" Type="http://schemas.openxmlformats.org/officeDocument/2006/relationships/image" Target="../media/image3157.jpeg"/><Relationship Id="rId291" Type="http://schemas.openxmlformats.org/officeDocument/2006/relationships/image" Target="../media/image291.jpeg"/><Relationship Id="rId1808" Type="http://schemas.openxmlformats.org/officeDocument/2006/relationships/image" Target="../media/image1808.jpeg"/><Relationship Id="rId3023" Type="http://schemas.openxmlformats.org/officeDocument/2006/relationships/image" Target="../media/image3017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2277" Type="http://schemas.openxmlformats.org/officeDocument/2006/relationships/image" Target="../media/image2277.jpeg"/><Relationship Id="rId2484" Type="http://schemas.openxmlformats.org/officeDocument/2006/relationships/image" Target="../media/image2478.jpeg"/><Relationship Id="rId2691" Type="http://schemas.openxmlformats.org/officeDocument/2006/relationships/image" Target="../media/image2685.png"/><Relationship Id="rId3230" Type="http://schemas.openxmlformats.org/officeDocument/2006/relationships/image" Target="../media/image3224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2137" Type="http://schemas.openxmlformats.org/officeDocument/2006/relationships/image" Target="../media/image2137.jpeg"/><Relationship Id="rId2344" Type="http://schemas.openxmlformats.org/officeDocument/2006/relationships/image" Target="../media/image2338.jpeg"/><Relationship Id="rId2551" Type="http://schemas.openxmlformats.org/officeDocument/2006/relationships/image" Target="../media/image2545.jpeg"/><Relationship Id="rId2789" Type="http://schemas.openxmlformats.org/officeDocument/2006/relationships/image" Target="../media/image2783.jpeg"/><Relationship Id="rId2996" Type="http://schemas.openxmlformats.org/officeDocument/2006/relationships/image" Target="../media/image2990.pn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1598" Type="http://schemas.openxmlformats.org/officeDocument/2006/relationships/image" Target="../media/image1598.jpeg"/><Relationship Id="rId2204" Type="http://schemas.openxmlformats.org/officeDocument/2006/relationships/image" Target="../media/image2204.jpeg"/><Relationship Id="rId2649" Type="http://schemas.openxmlformats.org/officeDocument/2006/relationships/image" Target="../media/image2643.jpeg"/><Relationship Id="rId2856" Type="http://schemas.openxmlformats.org/officeDocument/2006/relationships/image" Target="../media/image2850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1458" Type="http://schemas.openxmlformats.org/officeDocument/2006/relationships/image" Target="../media/image1458.jpeg"/><Relationship Id="rId1665" Type="http://schemas.openxmlformats.org/officeDocument/2006/relationships/image" Target="../media/image1665.jpeg"/><Relationship Id="rId1872" Type="http://schemas.openxmlformats.org/officeDocument/2006/relationships/image" Target="../media/image1872.jpeg"/><Relationship Id="rId2411" Type="http://schemas.openxmlformats.org/officeDocument/2006/relationships/image" Target="../media/image2405.jpeg"/><Relationship Id="rId2509" Type="http://schemas.openxmlformats.org/officeDocument/2006/relationships/image" Target="../media/image2503.jpeg"/><Relationship Id="rId2716" Type="http://schemas.openxmlformats.org/officeDocument/2006/relationships/image" Target="../media/image2710.pn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1525" Type="http://schemas.openxmlformats.org/officeDocument/2006/relationships/image" Target="../media/image1525.jpeg"/><Relationship Id="rId2923" Type="http://schemas.openxmlformats.org/officeDocument/2006/relationships/image" Target="../media/image2917.jpeg"/><Relationship Id="rId1732" Type="http://schemas.openxmlformats.org/officeDocument/2006/relationships/image" Target="../media/image1732.jpeg"/><Relationship Id="rId3185" Type="http://schemas.openxmlformats.org/officeDocument/2006/relationships/image" Target="../media/image3179.png"/><Relationship Id="rId24" Type="http://schemas.openxmlformats.org/officeDocument/2006/relationships/image" Target="../media/image24.jpeg"/><Relationship Id="rId2299" Type="http://schemas.openxmlformats.org/officeDocument/2006/relationships/image" Target="../media/image2299.jpeg"/><Relationship Id="rId3045" Type="http://schemas.openxmlformats.org/officeDocument/2006/relationships/image" Target="../media/image3039.png"/><Relationship Id="rId3252" Type="http://schemas.openxmlformats.org/officeDocument/2006/relationships/image" Target="../media/image3246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2061.jpeg"/><Relationship Id="rId3112" Type="http://schemas.openxmlformats.org/officeDocument/2006/relationships/image" Target="../media/image3106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2159" Type="http://schemas.openxmlformats.org/officeDocument/2006/relationships/image" Target="../media/image2159.jpeg"/><Relationship Id="rId2366" Type="http://schemas.openxmlformats.org/officeDocument/2006/relationships/image" Target="../media/image2360.jpeg"/><Relationship Id="rId2573" Type="http://schemas.openxmlformats.org/officeDocument/2006/relationships/image" Target="../media/image2567.jpeg"/><Relationship Id="rId2780" Type="http://schemas.openxmlformats.org/officeDocument/2006/relationships/image" Target="../media/image2774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2019" Type="http://schemas.openxmlformats.org/officeDocument/2006/relationships/image" Target="../media/image2019.jpeg"/><Relationship Id="rId2226" Type="http://schemas.openxmlformats.org/officeDocument/2006/relationships/image" Target="../media/image2226.jpeg"/><Relationship Id="rId2433" Type="http://schemas.openxmlformats.org/officeDocument/2006/relationships/image" Target="../media/image2427.jpeg"/><Relationship Id="rId2640" Type="http://schemas.openxmlformats.org/officeDocument/2006/relationships/image" Target="../media/image2634.jpeg"/><Relationship Id="rId2878" Type="http://schemas.openxmlformats.org/officeDocument/2006/relationships/image" Target="../media/image2872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jpeg"/><Relationship Id="rId1687" Type="http://schemas.openxmlformats.org/officeDocument/2006/relationships/image" Target="../media/image1687.jpeg"/><Relationship Id="rId1894" Type="http://schemas.openxmlformats.org/officeDocument/2006/relationships/image" Target="../media/image1894.jpeg"/><Relationship Id="rId2500" Type="http://schemas.openxmlformats.org/officeDocument/2006/relationships/image" Target="../media/image2494.jpeg"/><Relationship Id="rId2738" Type="http://schemas.openxmlformats.org/officeDocument/2006/relationships/image" Target="../media/image2732.png"/><Relationship Id="rId2945" Type="http://schemas.openxmlformats.org/officeDocument/2006/relationships/image" Target="../media/image2939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1547" Type="http://schemas.openxmlformats.org/officeDocument/2006/relationships/image" Target="../media/image1547.jpeg"/><Relationship Id="rId1754" Type="http://schemas.openxmlformats.org/officeDocument/2006/relationships/image" Target="../media/image1754.jpeg"/><Relationship Id="rId1961" Type="http://schemas.openxmlformats.org/officeDocument/2006/relationships/image" Target="../media/image1961.jpeg"/><Relationship Id="rId2805" Type="http://schemas.openxmlformats.org/officeDocument/2006/relationships/image" Target="../media/image2799.pn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jpeg"/><Relationship Id="rId1821" Type="http://schemas.openxmlformats.org/officeDocument/2006/relationships/image" Target="../media/image1821.jpeg"/><Relationship Id="rId3067" Type="http://schemas.openxmlformats.org/officeDocument/2006/relationships/image" Target="../media/image3061.jpeg"/><Relationship Id="rId3274" Type="http://schemas.openxmlformats.org/officeDocument/2006/relationships/image" Target="../media/image3268.png"/><Relationship Id="rId195" Type="http://schemas.openxmlformats.org/officeDocument/2006/relationships/image" Target="../media/image195.jpeg"/><Relationship Id="rId1919" Type="http://schemas.openxmlformats.org/officeDocument/2006/relationships/image" Target="../media/image1919.jpeg"/><Relationship Id="rId2083" Type="http://schemas.openxmlformats.org/officeDocument/2006/relationships/image" Target="../media/image2083.jpeg"/><Relationship Id="rId2290" Type="http://schemas.openxmlformats.org/officeDocument/2006/relationships/image" Target="../media/image2290.jpeg"/><Relationship Id="rId2388" Type="http://schemas.openxmlformats.org/officeDocument/2006/relationships/image" Target="../media/image2382.jpeg"/><Relationship Id="rId2595" Type="http://schemas.openxmlformats.org/officeDocument/2006/relationships/image" Target="../media/image2589.png"/><Relationship Id="rId3134" Type="http://schemas.openxmlformats.org/officeDocument/2006/relationships/image" Target="../media/image3128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97" Type="http://schemas.openxmlformats.org/officeDocument/2006/relationships/image" Target="../media/image1197.jpeg"/><Relationship Id="rId2150" Type="http://schemas.openxmlformats.org/officeDocument/2006/relationships/image" Target="../media/image2150.jpeg"/><Relationship Id="rId2248" Type="http://schemas.openxmlformats.org/officeDocument/2006/relationships/image" Target="../media/image2248.jpeg"/><Relationship Id="rId3201" Type="http://schemas.openxmlformats.org/officeDocument/2006/relationships/image" Target="../media/image3195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2010" Type="http://schemas.openxmlformats.org/officeDocument/2006/relationships/image" Target="../media/image2010.jpeg"/><Relationship Id="rId2455" Type="http://schemas.openxmlformats.org/officeDocument/2006/relationships/image" Target="../media/image2449.jpeg"/><Relationship Id="rId2662" Type="http://schemas.openxmlformats.org/officeDocument/2006/relationships/image" Target="../media/image2656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jpeg"/><Relationship Id="rId1569" Type="http://schemas.openxmlformats.org/officeDocument/2006/relationships/image" Target="../media/image1569.jpeg"/><Relationship Id="rId2108" Type="http://schemas.openxmlformats.org/officeDocument/2006/relationships/image" Target="../media/image2108.jpeg"/><Relationship Id="rId2315" Type="http://schemas.openxmlformats.org/officeDocument/2006/relationships/hyperlink" Target="https://gegemon.by/acsess/comp/351.php" TargetMode="External"/><Relationship Id="rId2522" Type="http://schemas.openxmlformats.org/officeDocument/2006/relationships/image" Target="../media/image2516.jpeg"/><Relationship Id="rId2967" Type="http://schemas.openxmlformats.org/officeDocument/2006/relationships/image" Target="../media/image2961.pn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1776" Type="http://schemas.openxmlformats.org/officeDocument/2006/relationships/image" Target="../media/image1776.jpeg"/><Relationship Id="rId1983" Type="http://schemas.openxmlformats.org/officeDocument/2006/relationships/image" Target="../media/image1983.jpeg"/><Relationship Id="rId2827" Type="http://schemas.openxmlformats.org/officeDocument/2006/relationships/image" Target="../media/image2821.jpeg"/><Relationship Id="rId68" Type="http://schemas.openxmlformats.org/officeDocument/2006/relationships/image" Target="../media/image68.jpe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jpeg"/><Relationship Id="rId1843" Type="http://schemas.openxmlformats.org/officeDocument/2006/relationships/image" Target="../media/image1843.jpeg"/><Relationship Id="rId3089" Type="http://schemas.openxmlformats.org/officeDocument/2006/relationships/image" Target="../media/image3083.jpeg"/><Relationship Id="rId1703" Type="http://schemas.openxmlformats.org/officeDocument/2006/relationships/image" Target="../media/image1703.jpeg"/><Relationship Id="rId1910" Type="http://schemas.openxmlformats.org/officeDocument/2006/relationships/image" Target="../media/image1910.jpeg"/><Relationship Id="rId3156" Type="http://schemas.openxmlformats.org/officeDocument/2006/relationships/image" Target="../media/image3150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2172.jpeg"/><Relationship Id="rId3016" Type="http://schemas.openxmlformats.org/officeDocument/2006/relationships/image" Target="../media/image3010.png"/><Relationship Id="rId3223" Type="http://schemas.openxmlformats.org/officeDocument/2006/relationships/image" Target="../media/image3217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2477" Type="http://schemas.openxmlformats.org/officeDocument/2006/relationships/image" Target="../media/image2471.jpeg"/><Relationship Id="rId2684" Type="http://schemas.openxmlformats.org/officeDocument/2006/relationships/image" Target="../media/image2678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jpeg"/><Relationship Id="rId2032" Type="http://schemas.openxmlformats.org/officeDocument/2006/relationships/image" Target="../media/image2032.jpeg"/><Relationship Id="rId2337" Type="http://schemas.openxmlformats.org/officeDocument/2006/relationships/image" Target="../media/image2331.jpeg"/><Relationship Id="rId2544" Type="http://schemas.openxmlformats.org/officeDocument/2006/relationships/image" Target="../media/image2538.jpeg"/><Relationship Id="rId2891" Type="http://schemas.openxmlformats.org/officeDocument/2006/relationships/image" Target="../media/image2885.jpeg"/><Relationship Id="rId2989" Type="http://schemas.openxmlformats.org/officeDocument/2006/relationships/image" Target="../media/image2983.png"/><Relationship Id="rId211" Type="http://schemas.openxmlformats.org/officeDocument/2006/relationships/image" Target="../media/image211.jpeg"/><Relationship Id="rId309" Type="http://schemas.openxmlformats.org/officeDocument/2006/relationships/image" Target="../media/image309.pn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1798" Type="http://schemas.openxmlformats.org/officeDocument/2006/relationships/image" Target="../media/image1798.jpeg"/><Relationship Id="rId2751" Type="http://schemas.openxmlformats.org/officeDocument/2006/relationships/image" Target="../media/image2745.jpeg"/><Relationship Id="rId2849" Type="http://schemas.openxmlformats.org/officeDocument/2006/relationships/image" Target="../media/image2843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60" Type="http://schemas.openxmlformats.org/officeDocument/2006/relationships/image" Target="../media/image1560.jpeg"/><Relationship Id="rId1658" Type="http://schemas.openxmlformats.org/officeDocument/2006/relationships/image" Target="../media/image1658.jpeg"/><Relationship Id="rId1865" Type="http://schemas.openxmlformats.org/officeDocument/2006/relationships/image" Target="../media/image1865.jpeg"/><Relationship Id="rId2404" Type="http://schemas.openxmlformats.org/officeDocument/2006/relationships/image" Target="../media/image2398.jpeg"/><Relationship Id="rId2611" Type="http://schemas.openxmlformats.org/officeDocument/2006/relationships/image" Target="../media/image2605.jpeg"/><Relationship Id="rId2709" Type="http://schemas.openxmlformats.org/officeDocument/2006/relationships/image" Target="../media/image2703.png"/><Relationship Id="rId1213" Type="http://schemas.openxmlformats.org/officeDocument/2006/relationships/image" Target="../media/image1213.jpeg"/><Relationship Id="rId1420" Type="http://schemas.openxmlformats.org/officeDocument/2006/relationships/image" Target="../media/image1420.jpeg"/><Relationship Id="rId1518" Type="http://schemas.openxmlformats.org/officeDocument/2006/relationships/image" Target="../media/image1518.jpeg"/><Relationship Id="rId2916" Type="http://schemas.openxmlformats.org/officeDocument/2006/relationships/image" Target="../media/image2910.jpeg"/><Relationship Id="rId3080" Type="http://schemas.openxmlformats.org/officeDocument/2006/relationships/image" Target="../media/image3074.jpeg"/><Relationship Id="rId1725" Type="http://schemas.openxmlformats.org/officeDocument/2006/relationships/image" Target="../media/image1725.jpeg"/><Relationship Id="rId1932" Type="http://schemas.openxmlformats.org/officeDocument/2006/relationships/image" Target="../media/image1932.jpeg"/><Relationship Id="rId3178" Type="http://schemas.openxmlformats.org/officeDocument/2006/relationships/image" Target="../media/image3172.png"/><Relationship Id="rId17" Type="http://schemas.openxmlformats.org/officeDocument/2006/relationships/image" Target="../media/image17.jpeg"/><Relationship Id="rId2194" Type="http://schemas.openxmlformats.org/officeDocument/2006/relationships/image" Target="../media/image2194.jpeg"/><Relationship Id="rId3038" Type="http://schemas.openxmlformats.org/officeDocument/2006/relationships/image" Target="../media/image3032.png"/><Relationship Id="rId3245" Type="http://schemas.openxmlformats.org/officeDocument/2006/relationships/image" Target="../media/image3239.pn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2054" Type="http://schemas.openxmlformats.org/officeDocument/2006/relationships/image" Target="../media/image2054.jpeg"/><Relationship Id="rId2261" Type="http://schemas.openxmlformats.org/officeDocument/2006/relationships/image" Target="../media/image2261.png"/><Relationship Id="rId2499" Type="http://schemas.openxmlformats.org/officeDocument/2006/relationships/image" Target="../media/image2493.jpeg"/><Relationship Id="rId3105" Type="http://schemas.openxmlformats.org/officeDocument/2006/relationships/image" Target="../media/image3099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2121" Type="http://schemas.openxmlformats.org/officeDocument/2006/relationships/image" Target="../media/image2121.jpeg"/><Relationship Id="rId2359" Type="http://schemas.openxmlformats.org/officeDocument/2006/relationships/image" Target="../media/image2353.jpeg"/><Relationship Id="rId2566" Type="http://schemas.openxmlformats.org/officeDocument/2006/relationships/image" Target="../media/image2560.jpeg"/><Relationship Id="rId2773" Type="http://schemas.openxmlformats.org/officeDocument/2006/relationships/image" Target="../media/image2767.jpeg"/><Relationship Id="rId2980" Type="http://schemas.openxmlformats.org/officeDocument/2006/relationships/image" Target="../media/image2974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jpeg"/><Relationship Id="rId2219" Type="http://schemas.openxmlformats.org/officeDocument/2006/relationships/image" Target="../media/image2219.jpeg"/><Relationship Id="rId2426" Type="http://schemas.openxmlformats.org/officeDocument/2006/relationships/image" Target="../media/image2420.jpeg"/><Relationship Id="rId2633" Type="http://schemas.openxmlformats.org/officeDocument/2006/relationships/image" Target="../media/image2627.jpeg"/><Relationship Id="rId81" Type="http://schemas.openxmlformats.org/officeDocument/2006/relationships/image" Target="../media/image8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jpeg"/><Relationship Id="rId1887" Type="http://schemas.openxmlformats.org/officeDocument/2006/relationships/image" Target="../media/image1887.jpeg"/><Relationship Id="rId2840" Type="http://schemas.openxmlformats.org/officeDocument/2006/relationships/image" Target="../media/image2834.jpeg"/><Relationship Id="rId2938" Type="http://schemas.openxmlformats.org/officeDocument/2006/relationships/image" Target="../media/image2932.jpeg"/><Relationship Id="rId1302" Type="http://schemas.openxmlformats.org/officeDocument/2006/relationships/image" Target="../media/image1302.jpeg"/><Relationship Id="rId1747" Type="http://schemas.openxmlformats.org/officeDocument/2006/relationships/image" Target="../media/image1747.jpeg"/><Relationship Id="rId1954" Type="http://schemas.openxmlformats.org/officeDocument/2006/relationships/image" Target="../media/image1954.jpeg"/><Relationship Id="rId2700" Type="http://schemas.openxmlformats.org/officeDocument/2006/relationships/image" Target="../media/image2694.jpeg"/><Relationship Id="rId39" Type="http://schemas.openxmlformats.org/officeDocument/2006/relationships/image" Target="../media/image39.jpeg"/><Relationship Id="rId1607" Type="http://schemas.openxmlformats.org/officeDocument/2006/relationships/image" Target="../media/image1607.jpeg"/><Relationship Id="rId1814" Type="http://schemas.openxmlformats.org/officeDocument/2006/relationships/image" Target="../media/image1814.jpeg"/><Relationship Id="rId3267" Type="http://schemas.openxmlformats.org/officeDocument/2006/relationships/image" Target="../media/image3261.pn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2076.jpeg"/><Relationship Id="rId2283" Type="http://schemas.openxmlformats.org/officeDocument/2006/relationships/image" Target="../media/image2283.jpeg"/><Relationship Id="rId2490" Type="http://schemas.openxmlformats.org/officeDocument/2006/relationships/image" Target="../media/image2484.jpeg"/><Relationship Id="rId2588" Type="http://schemas.openxmlformats.org/officeDocument/2006/relationships/image" Target="../media/image2582.jpeg"/><Relationship Id="rId3127" Type="http://schemas.openxmlformats.org/officeDocument/2006/relationships/image" Target="../media/image3121.pn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397" Type="http://schemas.openxmlformats.org/officeDocument/2006/relationships/image" Target="../media/image1397.jpeg"/><Relationship Id="rId2143" Type="http://schemas.openxmlformats.org/officeDocument/2006/relationships/image" Target="../media/image2143.jpeg"/><Relationship Id="rId2350" Type="http://schemas.openxmlformats.org/officeDocument/2006/relationships/image" Target="../media/image2344.jpeg"/><Relationship Id="rId2795" Type="http://schemas.openxmlformats.org/officeDocument/2006/relationships/image" Target="../media/image2789.pn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2003" Type="http://schemas.openxmlformats.org/officeDocument/2006/relationships/image" Target="../media/image2003.jpeg"/><Relationship Id="rId2210" Type="http://schemas.openxmlformats.org/officeDocument/2006/relationships/image" Target="../media/image2210.png"/><Relationship Id="rId2448" Type="http://schemas.openxmlformats.org/officeDocument/2006/relationships/image" Target="../media/image2442.jpeg"/><Relationship Id="rId2655" Type="http://schemas.openxmlformats.org/officeDocument/2006/relationships/image" Target="../media/image2649.jpeg"/><Relationship Id="rId2862" Type="http://schemas.openxmlformats.org/officeDocument/2006/relationships/image" Target="../media/image2856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1464" Type="http://schemas.openxmlformats.org/officeDocument/2006/relationships/image" Target="../media/image1464.jpeg"/><Relationship Id="rId1671" Type="http://schemas.openxmlformats.org/officeDocument/2006/relationships/image" Target="../media/image1671.jpeg"/><Relationship Id="rId2308" Type="http://schemas.openxmlformats.org/officeDocument/2006/relationships/image" Target="../media/image2308.jpeg"/><Relationship Id="rId2515" Type="http://schemas.openxmlformats.org/officeDocument/2006/relationships/image" Target="../media/image2509.jpeg"/><Relationship Id="rId2722" Type="http://schemas.openxmlformats.org/officeDocument/2006/relationships/image" Target="../media/image2716.jpeg"/><Relationship Id="rId901" Type="http://schemas.openxmlformats.org/officeDocument/2006/relationships/image" Target="../media/image901.png"/><Relationship Id="rId1117" Type="http://schemas.openxmlformats.org/officeDocument/2006/relationships/image" Target="../media/image1117.jpe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jpeg"/><Relationship Id="rId1769" Type="http://schemas.openxmlformats.org/officeDocument/2006/relationships/image" Target="../media/image1769.jpeg"/><Relationship Id="rId1976" Type="http://schemas.openxmlformats.org/officeDocument/2006/relationships/image" Target="../media/image1976.jpeg"/><Relationship Id="rId3191" Type="http://schemas.openxmlformats.org/officeDocument/2006/relationships/image" Target="../media/image3185.png"/><Relationship Id="rId30" Type="http://schemas.openxmlformats.org/officeDocument/2006/relationships/image" Target="../media/image30.jpeg"/><Relationship Id="rId1629" Type="http://schemas.openxmlformats.org/officeDocument/2006/relationships/image" Target="../media/image1629.jpeg"/><Relationship Id="rId1836" Type="http://schemas.openxmlformats.org/officeDocument/2006/relationships/image" Target="../media/image1836.jpeg"/><Relationship Id="rId3289" Type="http://schemas.openxmlformats.org/officeDocument/2006/relationships/image" Target="../media/image3283.png"/><Relationship Id="rId1903" Type="http://schemas.openxmlformats.org/officeDocument/2006/relationships/image" Target="../media/image1903.jpeg"/><Relationship Id="rId2098" Type="http://schemas.openxmlformats.org/officeDocument/2006/relationships/image" Target="../media/image2098.jpeg"/><Relationship Id="rId3051" Type="http://schemas.openxmlformats.org/officeDocument/2006/relationships/image" Target="../media/image3045.jpeg"/><Relationship Id="rId3149" Type="http://schemas.openxmlformats.org/officeDocument/2006/relationships/image" Target="../media/image3143.pn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2165.jpeg"/><Relationship Id="rId3009" Type="http://schemas.openxmlformats.org/officeDocument/2006/relationships/image" Target="../media/image3003.jpeg"/><Relationship Id="rId3216" Type="http://schemas.openxmlformats.org/officeDocument/2006/relationships/image" Target="../media/image3210.pn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96" Type="http://schemas.openxmlformats.org/officeDocument/2006/relationships/image" Target="../media/image996.jpeg"/><Relationship Id="rId2025" Type="http://schemas.openxmlformats.org/officeDocument/2006/relationships/image" Target="../media/image2025.jpeg"/><Relationship Id="rId2372" Type="http://schemas.openxmlformats.org/officeDocument/2006/relationships/image" Target="../media/image2366.jpeg"/><Relationship Id="rId2677" Type="http://schemas.openxmlformats.org/officeDocument/2006/relationships/image" Target="../media/image2671.png"/><Relationship Id="rId2884" Type="http://schemas.openxmlformats.org/officeDocument/2006/relationships/image" Target="../media/image2878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jpeg"/><Relationship Id="rId1486" Type="http://schemas.openxmlformats.org/officeDocument/2006/relationships/image" Target="../media/image1486.jpeg"/><Relationship Id="rId2232" Type="http://schemas.openxmlformats.org/officeDocument/2006/relationships/image" Target="../media/image2232.jpeg"/><Relationship Id="rId2537" Type="http://schemas.openxmlformats.org/officeDocument/2006/relationships/image" Target="../media/image2531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jpeg"/><Relationship Id="rId1693" Type="http://schemas.openxmlformats.org/officeDocument/2006/relationships/image" Target="../media/image1693.jpeg"/><Relationship Id="rId1998" Type="http://schemas.openxmlformats.org/officeDocument/2006/relationships/image" Target="../media/image1998.jpeg"/><Relationship Id="rId2744" Type="http://schemas.openxmlformats.org/officeDocument/2006/relationships/image" Target="../media/image2738.jpeg"/><Relationship Id="rId2951" Type="http://schemas.openxmlformats.org/officeDocument/2006/relationships/image" Target="../media/image2945.pn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1553" Type="http://schemas.openxmlformats.org/officeDocument/2006/relationships/image" Target="../media/image1553.jpeg"/><Relationship Id="rId1760" Type="http://schemas.openxmlformats.org/officeDocument/2006/relationships/image" Target="../media/image1760.jpeg"/><Relationship Id="rId1858" Type="http://schemas.openxmlformats.org/officeDocument/2006/relationships/image" Target="../media/image1858.jpeg"/><Relationship Id="rId2604" Type="http://schemas.openxmlformats.org/officeDocument/2006/relationships/image" Target="../media/image2598.png"/><Relationship Id="rId2811" Type="http://schemas.openxmlformats.org/officeDocument/2006/relationships/image" Target="../media/image2805.jpeg"/><Relationship Id="rId52" Type="http://schemas.openxmlformats.org/officeDocument/2006/relationships/image" Target="../media/image52.jpe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1620" Type="http://schemas.openxmlformats.org/officeDocument/2006/relationships/image" Target="../media/image1620.jpeg"/><Relationship Id="rId2909" Type="http://schemas.openxmlformats.org/officeDocument/2006/relationships/image" Target="../media/image2903.jpeg"/><Relationship Id="rId3073" Type="http://schemas.openxmlformats.org/officeDocument/2006/relationships/image" Target="../media/image3067.png"/><Relationship Id="rId3280" Type="http://schemas.openxmlformats.org/officeDocument/2006/relationships/image" Target="../media/image3274.jpeg"/><Relationship Id="rId1718" Type="http://schemas.openxmlformats.org/officeDocument/2006/relationships/image" Target="../media/image1718.jpeg"/><Relationship Id="rId1925" Type="http://schemas.openxmlformats.org/officeDocument/2006/relationships/image" Target="../media/image1925.jpeg"/><Relationship Id="rId3140" Type="http://schemas.openxmlformats.org/officeDocument/2006/relationships/image" Target="../media/image3134.jpeg"/><Relationship Id="rId299" Type="http://schemas.openxmlformats.org/officeDocument/2006/relationships/image" Target="../media/image299.jpeg"/><Relationship Id="rId2187" Type="http://schemas.openxmlformats.org/officeDocument/2006/relationships/image" Target="../media/image2187.jpeg"/><Relationship Id="rId2394" Type="http://schemas.openxmlformats.org/officeDocument/2006/relationships/image" Target="../media/image2388.jpeg"/><Relationship Id="rId3238" Type="http://schemas.openxmlformats.org/officeDocument/2006/relationships/image" Target="../media/image3232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047" Type="http://schemas.openxmlformats.org/officeDocument/2006/relationships/image" Target="../media/image2047.jpeg"/><Relationship Id="rId2254" Type="http://schemas.openxmlformats.org/officeDocument/2006/relationships/image" Target="../media/image2254.jpeg"/><Relationship Id="rId2461" Type="http://schemas.openxmlformats.org/officeDocument/2006/relationships/image" Target="../media/image2455.jpeg"/><Relationship Id="rId2699" Type="http://schemas.openxmlformats.org/officeDocument/2006/relationships/image" Target="../media/image2693.jpeg"/><Relationship Id="rId3000" Type="http://schemas.openxmlformats.org/officeDocument/2006/relationships/image" Target="../media/image299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2114" Type="http://schemas.openxmlformats.org/officeDocument/2006/relationships/image" Target="../media/image2114.jpeg"/><Relationship Id="rId2559" Type="http://schemas.openxmlformats.org/officeDocument/2006/relationships/image" Target="../media/image2553.png"/><Relationship Id="rId2766" Type="http://schemas.openxmlformats.org/officeDocument/2006/relationships/image" Target="../media/image2760.jpeg"/><Relationship Id="rId2973" Type="http://schemas.openxmlformats.org/officeDocument/2006/relationships/image" Target="../media/image2967.jpeg"/><Relationship Id="rId640" Type="http://schemas.openxmlformats.org/officeDocument/2006/relationships/image" Target="../media/image640.pn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1575" Type="http://schemas.openxmlformats.org/officeDocument/2006/relationships/image" Target="../media/image1575.jpeg"/><Relationship Id="rId1782" Type="http://schemas.openxmlformats.org/officeDocument/2006/relationships/image" Target="../media/image1782.jpeg"/><Relationship Id="rId2321" Type="http://schemas.openxmlformats.org/officeDocument/2006/relationships/image" Target="../media/image2315.jpeg"/><Relationship Id="rId2419" Type="http://schemas.openxmlformats.org/officeDocument/2006/relationships/image" Target="../media/image2413.jpeg"/><Relationship Id="rId2626" Type="http://schemas.openxmlformats.org/officeDocument/2006/relationships/image" Target="../media/image2620.jpeg"/><Relationship Id="rId2833" Type="http://schemas.openxmlformats.org/officeDocument/2006/relationships/image" Target="../media/image2827.jpeg"/><Relationship Id="rId74" Type="http://schemas.openxmlformats.org/officeDocument/2006/relationships/image" Target="../media/image74.jpeg"/><Relationship Id="rId500" Type="http://schemas.openxmlformats.org/officeDocument/2006/relationships/image" Target="../media/image500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1435" Type="http://schemas.openxmlformats.org/officeDocument/2006/relationships/image" Target="../media/image1435.jpeg"/><Relationship Id="rId1642" Type="http://schemas.openxmlformats.org/officeDocument/2006/relationships/image" Target="../media/image1642.jpeg"/><Relationship Id="rId1947" Type="http://schemas.openxmlformats.org/officeDocument/2006/relationships/image" Target="../media/image1947.jpeg"/><Relationship Id="rId2900" Type="http://schemas.openxmlformats.org/officeDocument/2006/relationships/image" Target="../media/image2894.jpeg"/><Relationship Id="rId3095" Type="http://schemas.openxmlformats.org/officeDocument/2006/relationships/image" Target="../media/image3089.png"/><Relationship Id="rId1502" Type="http://schemas.openxmlformats.org/officeDocument/2006/relationships/image" Target="../media/image1502.jpeg"/><Relationship Id="rId1807" Type="http://schemas.openxmlformats.org/officeDocument/2006/relationships/image" Target="../media/image1807.jpeg"/><Relationship Id="rId3162" Type="http://schemas.openxmlformats.org/officeDocument/2006/relationships/image" Target="../media/image3156.jpeg"/><Relationship Id="rId290" Type="http://schemas.openxmlformats.org/officeDocument/2006/relationships/image" Target="../media/image290.jpeg"/><Relationship Id="rId388" Type="http://schemas.openxmlformats.org/officeDocument/2006/relationships/image" Target="../media/image388.jpeg"/><Relationship Id="rId2069" Type="http://schemas.openxmlformats.org/officeDocument/2006/relationships/image" Target="../media/image2069.jpeg"/><Relationship Id="rId3022" Type="http://schemas.openxmlformats.org/officeDocument/2006/relationships/image" Target="../media/image3016.pn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276" Type="http://schemas.openxmlformats.org/officeDocument/2006/relationships/image" Target="../media/image2276.jpeg"/><Relationship Id="rId2483" Type="http://schemas.openxmlformats.org/officeDocument/2006/relationships/image" Target="../media/image2477.jpeg"/><Relationship Id="rId2690" Type="http://schemas.openxmlformats.org/officeDocument/2006/relationships/image" Target="../media/image2684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2136" Type="http://schemas.openxmlformats.org/officeDocument/2006/relationships/image" Target="../media/image2136.jpeg"/><Relationship Id="rId2343" Type="http://schemas.openxmlformats.org/officeDocument/2006/relationships/image" Target="../media/image2337.jpeg"/><Relationship Id="rId2550" Type="http://schemas.openxmlformats.org/officeDocument/2006/relationships/image" Target="../media/image2544.jpeg"/><Relationship Id="rId2788" Type="http://schemas.openxmlformats.org/officeDocument/2006/relationships/image" Target="../media/image2782.png"/><Relationship Id="rId2995" Type="http://schemas.openxmlformats.org/officeDocument/2006/relationships/image" Target="../media/image2989.png"/><Relationship Id="rId108" Type="http://schemas.openxmlformats.org/officeDocument/2006/relationships/image" Target="../media/image108.jpe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1597" Type="http://schemas.openxmlformats.org/officeDocument/2006/relationships/image" Target="../media/image1597.jpeg"/><Relationship Id="rId2203" Type="http://schemas.openxmlformats.org/officeDocument/2006/relationships/image" Target="../media/image2203.jpeg"/><Relationship Id="rId2410" Type="http://schemas.openxmlformats.org/officeDocument/2006/relationships/image" Target="../media/image2404.jpeg"/><Relationship Id="rId2648" Type="http://schemas.openxmlformats.org/officeDocument/2006/relationships/image" Target="../media/image2642.jpeg"/><Relationship Id="rId2855" Type="http://schemas.openxmlformats.org/officeDocument/2006/relationships/image" Target="../media/image2849.jpeg"/><Relationship Id="rId96" Type="http://schemas.openxmlformats.org/officeDocument/2006/relationships/image" Target="../media/image96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1457" Type="http://schemas.openxmlformats.org/officeDocument/2006/relationships/image" Target="../media/image1457.jpeg"/><Relationship Id="rId1664" Type="http://schemas.openxmlformats.org/officeDocument/2006/relationships/image" Target="../media/image1664.jpeg"/><Relationship Id="rId1871" Type="http://schemas.openxmlformats.org/officeDocument/2006/relationships/image" Target="../media/image1871.jpeg"/><Relationship Id="rId2508" Type="http://schemas.openxmlformats.org/officeDocument/2006/relationships/image" Target="../media/image2502.jpeg"/><Relationship Id="rId2715" Type="http://schemas.openxmlformats.org/officeDocument/2006/relationships/image" Target="../media/image2709.jpeg"/><Relationship Id="rId2922" Type="http://schemas.openxmlformats.org/officeDocument/2006/relationships/image" Target="../media/image2916.jpeg"/><Relationship Id="rId1317" Type="http://schemas.openxmlformats.org/officeDocument/2006/relationships/image" Target="../media/image1317.jpeg"/><Relationship Id="rId1524" Type="http://schemas.openxmlformats.org/officeDocument/2006/relationships/image" Target="../media/image1524.jpeg"/><Relationship Id="rId1731" Type="http://schemas.openxmlformats.org/officeDocument/2006/relationships/image" Target="../media/image1731.jpeg"/><Relationship Id="rId1969" Type="http://schemas.openxmlformats.org/officeDocument/2006/relationships/image" Target="../media/image1969.jpeg"/><Relationship Id="rId3184" Type="http://schemas.openxmlformats.org/officeDocument/2006/relationships/image" Target="../media/image3178.png"/><Relationship Id="rId23" Type="http://schemas.openxmlformats.org/officeDocument/2006/relationships/image" Target="../media/image23.jpeg"/><Relationship Id="rId1829" Type="http://schemas.openxmlformats.org/officeDocument/2006/relationships/image" Target="../media/image1829.jpeg"/><Relationship Id="rId2298" Type="http://schemas.openxmlformats.org/officeDocument/2006/relationships/image" Target="../media/image2298.jpeg"/><Relationship Id="rId3044" Type="http://schemas.openxmlformats.org/officeDocument/2006/relationships/image" Target="../media/image3038.jpeg"/><Relationship Id="rId3251" Type="http://schemas.openxmlformats.org/officeDocument/2006/relationships/image" Target="../media/image3245.png"/><Relationship Id="rId172" Type="http://schemas.openxmlformats.org/officeDocument/2006/relationships/image" Target="../media/image172.jpeg"/><Relationship Id="rId477" Type="http://schemas.openxmlformats.org/officeDocument/2006/relationships/image" Target="../media/image477.png"/><Relationship Id="rId684" Type="http://schemas.openxmlformats.org/officeDocument/2006/relationships/image" Target="../media/image684.jpeg"/><Relationship Id="rId2060" Type="http://schemas.openxmlformats.org/officeDocument/2006/relationships/image" Target="../media/image2060.jpeg"/><Relationship Id="rId2158" Type="http://schemas.openxmlformats.org/officeDocument/2006/relationships/image" Target="../media/image2158.jpeg"/><Relationship Id="rId2365" Type="http://schemas.openxmlformats.org/officeDocument/2006/relationships/image" Target="../media/image2359.jpeg"/><Relationship Id="rId3111" Type="http://schemas.openxmlformats.org/officeDocument/2006/relationships/image" Target="../media/image3105.png"/><Relationship Id="rId3209" Type="http://schemas.openxmlformats.org/officeDocument/2006/relationships/image" Target="../media/image3203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89" Type="http://schemas.openxmlformats.org/officeDocument/2006/relationships/image" Target="../media/image989.jpeg"/><Relationship Id="rId2018" Type="http://schemas.openxmlformats.org/officeDocument/2006/relationships/image" Target="../media/image2018.jpeg"/><Relationship Id="rId2572" Type="http://schemas.openxmlformats.org/officeDocument/2006/relationships/image" Target="../media/image2566.jpeg"/><Relationship Id="rId2877" Type="http://schemas.openxmlformats.org/officeDocument/2006/relationships/image" Target="../media/image2871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1479" Type="http://schemas.openxmlformats.org/officeDocument/2006/relationships/image" Target="../media/image1479.jpeg"/><Relationship Id="rId1686" Type="http://schemas.openxmlformats.org/officeDocument/2006/relationships/image" Target="../media/image1686.jpeg"/><Relationship Id="rId2225" Type="http://schemas.openxmlformats.org/officeDocument/2006/relationships/image" Target="../media/image2225.jpeg"/><Relationship Id="rId2432" Type="http://schemas.openxmlformats.org/officeDocument/2006/relationships/image" Target="../media/image2426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1893" Type="http://schemas.openxmlformats.org/officeDocument/2006/relationships/image" Target="../media/image1893.jpeg"/><Relationship Id="rId2737" Type="http://schemas.openxmlformats.org/officeDocument/2006/relationships/image" Target="../media/image2731.jpeg"/><Relationship Id="rId2944" Type="http://schemas.openxmlformats.org/officeDocument/2006/relationships/image" Target="../media/image2938.pn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1546" Type="http://schemas.openxmlformats.org/officeDocument/2006/relationships/image" Target="../media/image1546.jpeg"/><Relationship Id="rId1753" Type="http://schemas.openxmlformats.org/officeDocument/2006/relationships/image" Target="../media/image1753.jpeg"/><Relationship Id="rId1960" Type="http://schemas.openxmlformats.org/officeDocument/2006/relationships/image" Target="../media/image1960.jpeg"/><Relationship Id="rId2804" Type="http://schemas.openxmlformats.org/officeDocument/2006/relationships/image" Target="../media/image2798.jpeg"/><Relationship Id="rId45" Type="http://schemas.openxmlformats.org/officeDocument/2006/relationships/image" Target="../media/image45.jpeg"/><Relationship Id="rId1406" Type="http://schemas.openxmlformats.org/officeDocument/2006/relationships/image" Target="../media/image1406.jpeg"/><Relationship Id="rId1613" Type="http://schemas.openxmlformats.org/officeDocument/2006/relationships/image" Target="../media/image1613.jpeg"/><Relationship Id="rId1820" Type="http://schemas.openxmlformats.org/officeDocument/2006/relationships/image" Target="../media/image1820.jpeg"/><Relationship Id="rId3066" Type="http://schemas.openxmlformats.org/officeDocument/2006/relationships/image" Target="../media/image3060.png"/><Relationship Id="rId3273" Type="http://schemas.openxmlformats.org/officeDocument/2006/relationships/image" Target="../media/image3267.png"/><Relationship Id="rId194" Type="http://schemas.openxmlformats.org/officeDocument/2006/relationships/image" Target="../media/image194.png"/><Relationship Id="rId1918" Type="http://schemas.openxmlformats.org/officeDocument/2006/relationships/image" Target="../media/image1918.jpeg"/><Relationship Id="rId2082" Type="http://schemas.openxmlformats.org/officeDocument/2006/relationships/image" Target="../media/image2082.jpeg"/><Relationship Id="rId3133" Type="http://schemas.openxmlformats.org/officeDocument/2006/relationships/image" Target="../media/image3127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2387" Type="http://schemas.openxmlformats.org/officeDocument/2006/relationships/image" Target="../media/image2381.jpeg"/><Relationship Id="rId2594" Type="http://schemas.openxmlformats.org/officeDocument/2006/relationships/image" Target="../media/image2588.pn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2247" Type="http://schemas.openxmlformats.org/officeDocument/2006/relationships/image" Target="../media/image2247.jpeg"/><Relationship Id="rId2454" Type="http://schemas.openxmlformats.org/officeDocument/2006/relationships/image" Target="../media/image2448.jpeg"/><Relationship Id="rId2899" Type="http://schemas.openxmlformats.org/officeDocument/2006/relationships/image" Target="../media/image2893.jpeg"/><Relationship Id="rId3200" Type="http://schemas.openxmlformats.org/officeDocument/2006/relationships/image" Target="../media/image3194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2107" Type="http://schemas.openxmlformats.org/officeDocument/2006/relationships/image" Target="../media/image2107.jpeg"/><Relationship Id="rId2314" Type="http://schemas.openxmlformats.org/officeDocument/2006/relationships/hyperlink" Target="https://gegemon.by/acsess/comp/303.php" TargetMode="External"/><Relationship Id="rId2661" Type="http://schemas.openxmlformats.org/officeDocument/2006/relationships/image" Target="../media/image2655.jpeg"/><Relationship Id="rId2759" Type="http://schemas.openxmlformats.org/officeDocument/2006/relationships/image" Target="../media/image2753.jpeg"/><Relationship Id="rId2966" Type="http://schemas.openxmlformats.org/officeDocument/2006/relationships/image" Target="../media/image2960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1470" Type="http://schemas.openxmlformats.org/officeDocument/2006/relationships/image" Target="../media/image1470.jpeg"/><Relationship Id="rId1568" Type="http://schemas.openxmlformats.org/officeDocument/2006/relationships/image" Target="../media/image1568.jpeg"/><Relationship Id="rId1775" Type="http://schemas.openxmlformats.org/officeDocument/2006/relationships/image" Target="../media/image1775.jpeg"/><Relationship Id="rId2521" Type="http://schemas.openxmlformats.org/officeDocument/2006/relationships/image" Target="../media/image2515.jpeg"/><Relationship Id="rId2619" Type="http://schemas.openxmlformats.org/officeDocument/2006/relationships/image" Target="../media/image2613.jpeg"/><Relationship Id="rId2826" Type="http://schemas.openxmlformats.org/officeDocument/2006/relationships/image" Target="../media/image2820.jpeg"/><Relationship Id="rId67" Type="http://schemas.openxmlformats.org/officeDocument/2006/relationships/image" Target="../media/image6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jpeg"/><Relationship Id="rId1635" Type="http://schemas.openxmlformats.org/officeDocument/2006/relationships/image" Target="../media/image1635.jpeg"/><Relationship Id="rId1982" Type="http://schemas.openxmlformats.org/officeDocument/2006/relationships/image" Target="../media/image1982.jpeg"/><Relationship Id="rId3088" Type="http://schemas.openxmlformats.org/officeDocument/2006/relationships/image" Target="../media/image3082.jpeg"/><Relationship Id="rId1842" Type="http://schemas.openxmlformats.org/officeDocument/2006/relationships/image" Target="../media/image1842.jpeg"/><Relationship Id="rId3295" Type="http://schemas.openxmlformats.org/officeDocument/2006/relationships/image" Target="../media/image3289.png"/><Relationship Id="rId1702" Type="http://schemas.openxmlformats.org/officeDocument/2006/relationships/image" Target="../media/image1702.jpeg"/><Relationship Id="rId3155" Type="http://schemas.openxmlformats.org/officeDocument/2006/relationships/image" Target="../media/image3149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2171.jpeg"/><Relationship Id="rId3015" Type="http://schemas.openxmlformats.org/officeDocument/2006/relationships/image" Target="../media/image3009.jpeg"/><Relationship Id="rId3222" Type="http://schemas.openxmlformats.org/officeDocument/2006/relationships/image" Target="../media/image3216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2031" Type="http://schemas.openxmlformats.org/officeDocument/2006/relationships/image" Target="../media/image2031.jpeg"/><Relationship Id="rId2269" Type="http://schemas.openxmlformats.org/officeDocument/2006/relationships/image" Target="../media/image2269.jpeg"/><Relationship Id="rId2476" Type="http://schemas.openxmlformats.org/officeDocument/2006/relationships/image" Target="../media/image2470.jpeg"/><Relationship Id="rId2683" Type="http://schemas.openxmlformats.org/officeDocument/2006/relationships/image" Target="../media/image2677.jpeg"/><Relationship Id="rId2890" Type="http://schemas.openxmlformats.org/officeDocument/2006/relationships/image" Target="../media/image2884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jpeg"/><Relationship Id="rId1492" Type="http://schemas.openxmlformats.org/officeDocument/2006/relationships/image" Target="../media/image1492.jpeg"/><Relationship Id="rId2129" Type="http://schemas.openxmlformats.org/officeDocument/2006/relationships/image" Target="../media/image2129.jpeg"/><Relationship Id="rId2336" Type="http://schemas.openxmlformats.org/officeDocument/2006/relationships/image" Target="../media/image2330.jpeg"/><Relationship Id="rId2543" Type="http://schemas.openxmlformats.org/officeDocument/2006/relationships/image" Target="../media/image2537.jpeg"/><Relationship Id="rId2750" Type="http://schemas.openxmlformats.org/officeDocument/2006/relationships/image" Target="../media/image2744.jpeg"/><Relationship Id="rId2988" Type="http://schemas.openxmlformats.org/officeDocument/2006/relationships/image" Target="../media/image2982.pn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1797" Type="http://schemas.openxmlformats.org/officeDocument/2006/relationships/image" Target="../media/image1797.jpeg"/><Relationship Id="rId2403" Type="http://schemas.openxmlformats.org/officeDocument/2006/relationships/image" Target="../media/image2397.jpeg"/><Relationship Id="rId2848" Type="http://schemas.openxmlformats.org/officeDocument/2006/relationships/image" Target="../media/image2842.jpeg"/><Relationship Id="rId89" Type="http://schemas.openxmlformats.org/officeDocument/2006/relationships/image" Target="../media/image8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1657" Type="http://schemas.openxmlformats.org/officeDocument/2006/relationships/image" Target="../media/image1657.jpeg"/><Relationship Id="rId1864" Type="http://schemas.openxmlformats.org/officeDocument/2006/relationships/image" Target="../media/image1864.jpeg"/><Relationship Id="rId2610" Type="http://schemas.openxmlformats.org/officeDocument/2006/relationships/image" Target="../media/image2604.png"/><Relationship Id="rId2708" Type="http://schemas.openxmlformats.org/officeDocument/2006/relationships/image" Target="../media/image2702.png"/><Relationship Id="rId2915" Type="http://schemas.openxmlformats.org/officeDocument/2006/relationships/image" Target="../media/image2909.jpeg"/><Relationship Id="rId1517" Type="http://schemas.openxmlformats.org/officeDocument/2006/relationships/image" Target="../media/image1517.jpeg"/><Relationship Id="rId1724" Type="http://schemas.openxmlformats.org/officeDocument/2006/relationships/image" Target="../media/image1724.jpeg"/><Relationship Id="rId3177" Type="http://schemas.openxmlformats.org/officeDocument/2006/relationships/image" Target="../media/image3171.png"/><Relationship Id="rId16" Type="http://schemas.openxmlformats.org/officeDocument/2006/relationships/image" Target="../media/image16.jpeg"/><Relationship Id="rId1931" Type="http://schemas.openxmlformats.org/officeDocument/2006/relationships/image" Target="../media/image1931.jpeg"/><Relationship Id="rId3037" Type="http://schemas.openxmlformats.org/officeDocument/2006/relationships/image" Target="../media/image3031.jpeg"/><Relationship Id="rId2193" Type="http://schemas.openxmlformats.org/officeDocument/2006/relationships/image" Target="../media/image2193.jpeg"/><Relationship Id="rId2498" Type="http://schemas.openxmlformats.org/officeDocument/2006/relationships/image" Target="../media/image2492.jpeg"/><Relationship Id="rId3244" Type="http://schemas.openxmlformats.org/officeDocument/2006/relationships/image" Target="../media/image3238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2053" Type="http://schemas.openxmlformats.org/officeDocument/2006/relationships/image" Target="../media/image2053.jpeg"/><Relationship Id="rId2260" Type="http://schemas.openxmlformats.org/officeDocument/2006/relationships/image" Target="../media/image2260.png"/><Relationship Id="rId2358" Type="http://schemas.openxmlformats.org/officeDocument/2006/relationships/image" Target="../media/image2352.jpeg"/><Relationship Id="rId3104" Type="http://schemas.openxmlformats.org/officeDocument/2006/relationships/image" Target="../media/image3098.pn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120" Type="http://schemas.openxmlformats.org/officeDocument/2006/relationships/image" Target="../media/image2120.jpeg"/><Relationship Id="rId2565" Type="http://schemas.openxmlformats.org/officeDocument/2006/relationships/image" Target="../media/image2559.jpeg"/><Relationship Id="rId2772" Type="http://schemas.openxmlformats.org/officeDocument/2006/relationships/image" Target="../media/image2766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1581" Type="http://schemas.openxmlformats.org/officeDocument/2006/relationships/image" Target="../media/image1581.jpeg"/><Relationship Id="rId1679" Type="http://schemas.openxmlformats.org/officeDocument/2006/relationships/image" Target="../media/image1679.jpeg"/><Relationship Id="rId2218" Type="http://schemas.openxmlformats.org/officeDocument/2006/relationships/image" Target="../media/image2218.jpeg"/><Relationship Id="rId2425" Type="http://schemas.openxmlformats.org/officeDocument/2006/relationships/image" Target="../media/image2419.jpeg"/><Relationship Id="rId2632" Type="http://schemas.openxmlformats.org/officeDocument/2006/relationships/image" Target="../media/image2626.jpeg"/><Relationship Id="rId80" Type="http://schemas.openxmlformats.org/officeDocument/2006/relationships/image" Target="../media/image8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1441" Type="http://schemas.openxmlformats.org/officeDocument/2006/relationships/image" Target="../media/image1441.jpeg"/><Relationship Id="rId1886" Type="http://schemas.openxmlformats.org/officeDocument/2006/relationships/image" Target="../media/image1886.jpeg"/><Relationship Id="rId2937" Type="http://schemas.openxmlformats.org/officeDocument/2006/relationships/image" Target="../media/image2931.jpeg"/><Relationship Id="rId909" Type="http://schemas.openxmlformats.org/officeDocument/2006/relationships/image" Target="../media/image909.png"/><Relationship Id="rId1301" Type="http://schemas.openxmlformats.org/officeDocument/2006/relationships/image" Target="../media/image1301.jpeg"/><Relationship Id="rId1539" Type="http://schemas.openxmlformats.org/officeDocument/2006/relationships/image" Target="../media/image1539.jpeg"/><Relationship Id="rId1746" Type="http://schemas.openxmlformats.org/officeDocument/2006/relationships/image" Target="../media/image1746.jpeg"/><Relationship Id="rId1953" Type="http://schemas.openxmlformats.org/officeDocument/2006/relationships/image" Target="../media/image1953.jpeg"/><Relationship Id="rId3199" Type="http://schemas.openxmlformats.org/officeDocument/2006/relationships/image" Target="../media/image3193.jpeg"/><Relationship Id="rId38" Type="http://schemas.openxmlformats.org/officeDocument/2006/relationships/image" Target="../media/image38.jpeg"/><Relationship Id="rId1606" Type="http://schemas.openxmlformats.org/officeDocument/2006/relationships/image" Target="../media/image1606.jpeg"/><Relationship Id="rId1813" Type="http://schemas.openxmlformats.org/officeDocument/2006/relationships/image" Target="../media/image1813.jpeg"/><Relationship Id="rId3059" Type="http://schemas.openxmlformats.org/officeDocument/2006/relationships/image" Target="../media/image3053.png"/><Relationship Id="rId3266" Type="http://schemas.openxmlformats.org/officeDocument/2006/relationships/image" Target="../media/image3260.pn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2075.jpeg"/><Relationship Id="rId2282" Type="http://schemas.openxmlformats.org/officeDocument/2006/relationships/image" Target="../media/image2282.jpeg"/><Relationship Id="rId3126" Type="http://schemas.openxmlformats.org/officeDocument/2006/relationships/image" Target="../media/image3120.pn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2587" Type="http://schemas.openxmlformats.org/officeDocument/2006/relationships/image" Target="../media/image2581.png"/><Relationship Id="rId2794" Type="http://schemas.openxmlformats.org/officeDocument/2006/relationships/image" Target="../media/image2788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2142" Type="http://schemas.openxmlformats.org/officeDocument/2006/relationships/image" Target="../media/image2142.jpeg"/><Relationship Id="rId2447" Type="http://schemas.openxmlformats.org/officeDocument/2006/relationships/image" Target="../media/image2441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2002" Type="http://schemas.openxmlformats.org/officeDocument/2006/relationships/image" Target="../media/image2002.jpeg"/><Relationship Id="rId2307" Type="http://schemas.openxmlformats.org/officeDocument/2006/relationships/image" Target="../media/image2307.jpeg"/><Relationship Id="rId2654" Type="http://schemas.openxmlformats.org/officeDocument/2006/relationships/image" Target="../media/image2648.jpeg"/><Relationship Id="rId2861" Type="http://schemas.openxmlformats.org/officeDocument/2006/relationships/image" Target="../media/image2855.jpeg"/><Relationship Id="rId2959" Type="http://schemas.openxmlformats.org/officeDocument/2006/relationships/image" Target="../media/image2953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jpeg"/><Relationship Id="rId1670" Type="http://schemas.openxmlformats.org/officeDocument/2006/relationships/image" Target="../media/image1670.jpeg"/><Relationship Id="rId1768" Type="http://schemas.openxmlformats.org/officeDocument/2006/relationships/image" Target="../media/image1768.jpeg"/><Relationship Id="rId2514" Type="http://schemas.openxmlformats.org/officeDocument/2006/relationships/image" Target="../media/image2508.jpeg"/><Relationship Id="rId2721" Type="http://schemas.openxmlformats.org/officeDocument/2006/relationships/image" Target="../media/image2715.jpeg"/><Relationship Id="rId2819" Type="http://schemas.openxmlformats.org/officeDocument/2006/relationships/image" Target="../media/image2813.jpeg"/><Relationship Id="rId900" Type="http://schemas.openxmlformats.org/officeDocument/2006/relationships/image" Target="../media/image900.png"/><Relationship Id="rId1323" Type="http://schemas.openxmlformats.org/officeDocument/2006/relationships/image" Target="../media/image1323.jpeg"/><Relationship Id="rId1530" Type="http://schemas.openxmlformats.org/officeDocument/2006/relationships/image" Target="../media/image1530.jpeg"/><Relationship Id="rId1628" Type="http://schemas.openxmlformats.org/officeDocument/2006/relationships/image" Target="../media/image1628.jpeg"/><Relationship Id="rId1975" Type="http://schemas.openxmlformats.org/officeDocument/2006/relationships/image" Target="../media/image1975.jpeg"/><Relationship Id="rId3190" Type="http://schemas.openxmlformats.org/officeDocument/2006/relationships/image" Target="../media/image3184.png"/><Relationship Id="rId1835" Type="http://schemas.openxmlformats.org/officeDocument/2006/relationships/image" Target="../media/image1835.jpeg"/><Relationship Id="rId3050" Type="http://schemas.openxmlformats.org/officeDocument/2006/relationships/image" Target="../media/image3044.jpeg"/><Relationship Id="rId3288" Type="http://schemas.openxmlformats.org/officeDocument/2006/relationships/image" Target="../media/image3282.png"/><Relationship Id="rId1902" Type="http://schemas.openxmlformats.org/officeDocument/2006/relationships/image" Target="../media/image1902.jpeg"/><Relationship Id="rId2097" Type="http://schemas.openxmlformats.org/officeDocument/2006/relationships/image" Target="../media/image2097.jpeg"/><Relationship Id="rId3148" Type="http://schemas.openxmlformats.org/officeDocument/2006/relationships/image" Target="../media/image3142.pn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2164" Type="http://schemas.openxmlformats.org/officeDocument/2006/relationships/image" Target="../media/image2164.jpeg"/><Relationship Id="rId2371" Type="http://schemas.openxmlformats.org/officeDocument/2006/relationships/image" Target="../media/image2365.jpeg"/><Relationship Id="rId3008" Type="http://schemas.openxmlformats.org/officeDocument/2006/relationships/image" Target="../media/image3002.png"/><Relationship Id="rId3215" Type="http://schemas.openxmlformats.org/officeDocument/2006/relationships/image" Target="../media/image3209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2024" Type="http://schemas.openxmlformats.org/officeDocument/2006/relationships/image" Target="../media/image2024.jpeg"/><Relationship Id="rId2231" Type="http://schemas.openxmlformats.org/officeDocument/2006/relationships/image" Target="../media/image2231.jpeg"/><Relationship Id="rId2469" Type="http://schemas.openxmlformats.org/officeDocument/2006/relationships/image" Target="../media/image2463.png"/><Relationship Id="rId2676" Type="http://schemas.openxmlformats.org/officeDocument/2006/relationships/image" Target="../media/image2670.png"/><Relationship Id="rId2883" Type="http://schemas.openxmlformats.org/officeDocument/2006/relationships/image" Target="../media/image2877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jpeg"/><Relationship Id="rId1692" Type="http://schemas.openxmlformats.org/officeDocument/2006/relationships/image" Target="../media/image1692.jpeg"/><Relationship Id="rId2329" Type="http://schemas.openxmlformats.org/officeDocument/2006/relationships/image" Target="../media/image2323.jpeg"/><Relationship Id="rId2536" Type="http://schemas.openxmlformats.org/officeDocument/2006/relationships/image" Target="../media/image2530.jpeg"/><Relationship Id="rId2743" Type="http://schemas.openxmlformats.org/officeDocument/2006/relationships/image" Target="../media/image2737.png"/><Relationship Id="rId410" Type="http://schemas.openxmlformats.org/officeDocument/2006/relationships/image" Target="../media/image410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jpeg"/><Relationship Id="rId1997" Type="http://schemas.openxmlformats.org/officeDocument/2006/relationships/image" Target="../media/image1997.jpeg"/><Relationship Id="rId2603" Type="http://schemas.openxmlformats.org/officeDocument/2006/relationships/image" Target="../media/image2597.png"/><Relationship Id="rId2950" Type="http://schemas.openxmlformats.org/officeDocument/2006/relationships/image" Target="../media/image2944.jpeg"/><Relationship Id="rId1205" Type="http://schemas.openxmlformats.org/officeDocument/2006/relationships/image" Target="../media/image1205.jpeg"/><Relationship Id="rId1857" Type="http://schemas.openxmlformats.org/officeDocument/2006/relationships/image" Target="../media/image1857.jpeg"/><Relationship Id="rId2810" Type="http://schemas.openxmlformats.org/officeDocument/2006/relationships/image" Target="../media/image2804.jpeg"/><Relationship Id="rId2908" Type="http://schemas.openxmlformats.org/officeDocument/2006/relationships/image" Target="../media/image2902.jpeg"/><Relationship Id="rId51" Type="http://schemas.openxmlformats.org/officeDocument/2006/relationships/image" Target="../media/image51.jpeg"/><Relationship Id="rId1412" Type="http://schemas.openxmlformats.org/officeDocument/2006/relationships/image" Target="../media/image1412.jpeg"/><Relationship Id="rId1717" Type="http://schemas.openxmlformats.org/officeDocument/2006/relationships/image" Target="../media/image1717.jpeg"/><Relationship Id="rId1924" Type="http://schemas.openxmlformats.org/officeDocument/2006/relationships/image" Target="../media/image1924.jpeg"/><Relationship Id="rId3072" Type="http://schemas.openxmlformats.org/officeDocument/2006/relationships/image" Target="../media/image3066.jpeg"/><Relationship Id="rId298" Type="http://schemas.openxmlformats.org/officeDocument/2006/relationships/image" Target="../media/image298.jpeg"/><Relationship Id="rId158" Type="http://schemas.openxmlformats.org/officeDocument/2006/relationships/image" Target="../media/image158.jpeg"/><Relationship Id="rId2186" Type="http://schemas.openxmlformats.org/officeDocument/2006/relationships/image" Target="../media/image2186.jpeg"/><Relationship Id="rId2393" Type="http://schemas.openxmlformats.org/officeDocument/2006/relationships/image" Target="../media/image2387.jpeg"/><Relationship Id="rId2698" Type="http://schemas.openxmlformats.org/officeDocument/2006/relationships/image" Target="../media/image2692.png"/><Relationship Id="rId3237" Type="http://schemas.openxmlformats.org/officeDocument/2006/relationships/image" Target="../media/image3231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046" Type="http://schemas.openxmlformats.org/officeDocument/2006/relationships/image" Target="../media/image2046.jpeg"/><Relationship Id="rId2253" Type="http://schemas.openxmlformats.org/officeDocument/2006/relationships/image" Target="../media/image2253.jpeg"/><Relationship Id="rId2460" Type="http://schemas.openxmlformats.org/officeDocument/2006/relationships/image" Target="../media/image2454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2113" Type="http://schemas.openxmlformats.org/officeDocument/2006/relationships/image" Target="../media/image2113.jpeg"/><Relationship Id="rId2320" Type="http://schemas.openxmlformats.org/officeDocument/2006/relationships/image" Target="../media/image2314.jpeg"/><Relationship Id="rId2558" Type="http://schemas.openxmlformats.org/officeDocument/2006/relationships/image" Target="../media/image2552.png"/><Relationship Id="rId2765" Type="http://schemas.openxmlformats.org/officeDocument/2006/relationships/image" Target="../media/image2759.jpeg"/><Relationship Id="rId2972" Type="http://schemas.openxmlformats.org/officeDocument/2006/relationships/image" Target="../media/image2966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jpeg"/><Relationship Id="rId1781" Type="http://schemas.openxmlformats.org/officeDocument/2006/relationships/image" Target="../media/image1781.jpeg"/><Relationship Id="rId2418" Type="http://schemas.openxmlformats.org/officeDocument/2006/relationships/image" Target="../media/image2412.jpeg"/><Relationship Id="rId2625" Type="http://schemas.openxmlformats.org/officeDocument/2006/relationships/image" Target="../media/image2619.jpeg"/><Relationship Id="rId2832" Type="http://schemas.openxmlformats.org/officeDocument/2006/relationships/image" Target="../media/image2826.jpeg"/><Relationship Id="rId73" Type="http://schemas.openxmlformats.org/officeDocument/2006/relationships/image" Target="../media/image73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jpeg"/><Relationship Id="rId1641" Type="http://schemas.openxmlformats.org/officeDocument/2006/relationships/image" Target="../media/image1641.jpeg"/><Relationship Id="rId1879" Type="http://schemas.openxmlformats.org/officeDocument/2006/relationships/image" Target="../media/image1879.jpeg"/><Relationship Id="rId3094" Type="http://schemas.openxmlformats.org/officeDocument/2006/relationships/image" Target="../media/image3088.png"/><Relationship Id="rId1501" Type="http://schemas.openxmlformats.org/officeDocument/2006/relationships/image" Target="../media/image1501.jpeg"/><Relationship Id="rId1739" Type="http://schemas.openxmlformats.org/officeDocument/2006/relationships/image" Target="../media/image1739.jpeg"/><Relationship Id="rId1946" Type="http://schemas.openxmlformats.org/officeDocument/2006/relationships/image" Target="../media/image1946.jpeg"/><Relationship Id="rId1806" Type="http://schemas.openxmlformats.org/officeDocument/2006/relationships/image" Target="../media/image1806.jpeg"/><Relationship Id="rId3161" Type="http://schemas.openxmlformats.org/officeDocument/2006/relationships/image" Target="../media/image3155.jpeg"/><Relationship Id="rId3259" Type="http://schemas.openxmlformats.org/officeDocument/2006/relationships/image" Target="../media/image3253.jpeg"/><Relationship Id="rId387" Type="http://schemas.openxmlformats.org/officeDocument/2006/relationships/image" Target="../media/image387.jpeg"/><Relationship Id="rId594" Type="http://schemas.openxmlformats.org/officeDocument/2006/relationships/image" Target="../media/image594.jpeg"/><Relationship Id="rId2068" Type="http://schemas.openxmlformats.org/officeDocument/2006/relationships/image" Target="../media/image2068.jpeg"/><Relationship Id="rId2275" Type="http://schemas.openxmlformats.org/officeDocument/2006/relationships/image" Target="../media/image2275.jpeg"/><Relationship Id="rId3021" Type="http://schemas.openxmlformats.org/officeDocument/2006/relationships/image" Target="../media/image3015.jpeg"/><Relationship Id="rId3119" Type="http://schemas.openxmlformats.org/officeDocument/2006/relationships/image" Target="../media/image3113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png"/><Relationship Id="rId1084" Type="http://schemas.openxmlformats.org/officeDocument/2006/relationships/image" Target="../media/image1084.jpeg"/><Relationship Id="rId2482" Type="http://schemas.openxmlformats.org/officeDocument/2006/relationships/image" Target="../media/image2476.jpeg"/><Relationship Id="rId2787" Type="http://schemas.openxmlformats.org/officeDocument/2006/relationships/image" Target="../media/image2781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1.jpeg"/><Relationship Id="rId1389" Type="http://schemas.openxmlformats.org/officeDocument/2006/relationships/image" Target="../media/image1389.jpeg"/><Relationship Id="rId1596" Type="http://schemas.openxmlformats.org/officeDocument/2006/relationships/image" Target="../media/image1596.jpeg"/><Relationship Id="rId2135" Type="http://schemas.openxmlformats.org/officeDocument/2006/relationships/image" Target="../media/image2135.jpeg"/><Relationship Id="rId2342" Type="http://schemas.openxmlformats.org/officeDocument/2006/relationships/image" Target="../media/image2336.jpeg"/><Relationship Id="rId2647" Type="http://schemas.openxmlformats.org/officeDocument/2006/relationships/image" Target="../media/image2641.jpeg"/><Relationship Id="rId2994" Type="http://schemas.openxmlformats.org/officeDocument/2006/relationships/image" Target="../media/image2988.jpe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2202" Type="http://schemas.openxmlformats.org/officeDocument/2006/relationships/image" Target="../media/image2202.jpeg"/><Relationship Id="rId2854" Type="http://schemas.openxmlformats.org/officeDocument/2006/relationships/image" Target="../media/image2848.png"/><Relationship Id="rId95" Type="http://schemas.openxmlformats.org/officeDocument/2006/relationships/image" Target="../media/image95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jpeg"/><Relationship Id="rId1870" Type="http://schemas.openxmlformats.org/officeDocument/2006/relationships/image" Target="../media/image1870.jpeg"/><Relationship Id="rId1968" Type="http://schemas.openxmlformats.org/officeDocument/2006/relationships/image" Target="../media/image1968.jpeg"/><Relationship Id="rId2507" Type="http://schemas.openxmlformats.org/officeDocument/2006/relationships/image" Target="../media/image2501.jpeg"/><Relationship Id="rId2714" Type="http://schemas.openxmlformats.org/officeDocument/2006/relationships/image" Target="../media/image2708.jpeg"/><Relationship Id="rId2921" Type="http://schemas.openxmlformats.org/officeDocument/2006/relationships/image" Target="../media/image2915.jpe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jpeg"/><Relationship Id="rId1730" Type="http://schemas.openxmlformats.org/officeDocument/2006/relationships/image" Target="../media/image1730.jpeg"/><Relationship Id="rId3183" Type="http://schemas.openxmlformats.org/officeDocument/2006/relationships/image" Target="../media/image3177.png"/><Relationship Id="rId22" Type="http://schemas.openxmlformats.org/officeDocument/2006/relationships/image" Target="../media/image22.jpeg"/><Relationship Id="rId1828" Type="http://schemas.openxmlformats.org/officeDocument/2006/relationships/image" Target="../media/image1828.jpeg"/><Relationship Id="rId3043" Type="http://schemas.openxmlformats.org/officeDocument/2006/relationships/image" Target="../media/image3037.jpeg"/><Relationship Id="rId3250" Type="http://schemas.openxmlformats.org/officeDocument/2006/relationships/image" Target="../media/image3244.jpeg"/><Relationship Id="rId171" Type="http://schemas.openxmlformats.org/officeDocument/2006/relationships/image" Target="../media/image171.jpeg"/><Relationship Id="rId2297" Type="http://schemas.openxmlformats.org/officeDocument/2006/relationships/image" Target="../media/image2297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2157" Type="http://schemas.openxmlformats.org/officeDocument/2006/relationships/image" Target="../media/image2157.jpeg"/><Relationship Id="rId2364" Type="http://schemas.openxmlformats.org/officeDocument/2006/relationships/image" Target="../media/image2358.jpeg"/><Relationship Id="rId2571" Type="http://schemas.openxmlformats.org/officeDocument/2006/relationships/image" Target="../media/image2565.jpeg"/><Relationship Id="rId3110" Type="http://schemas.openxmlformats.org/officeDocument/2006/relationships/image" Target="../media/image3104.png"/><Relationship Id="rId3208" Type="http://schemas.openxmlformats.org/officeDocument/2006/relationships/image" Target="../media/image3202.pn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2017" Type="http://schemas.openxmlformats.org/officeDocument/2006/relationships/image" Target="../media/image2017.jpeg"/><Relationship Id="rId2224" Type="http://schemas.openxmlformats.org/officeDocument/2006/relationships/image" Target="../media/image2224.jpeg"/><Relationship Id="rId2669" Type="http://schemas.openxmlformats.org/officeDocument/2006/relationships/image" Target="../media/image2663.jpeg"/><Relationship Id="rId2876" Type="http://schemas.openxmlformats.org/officeDocument/2006/relationships/image" Target="../media/image2870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1478" Type="http://schemas.openxmlformats.org/officeDocument/2006/relationships/image" Target="../media/image1478.jpeg"/><Relationship Id="rId1685" Type="http://schemas.openxmlformats.org/officeDocument/2006/relationships/image" Target="../media/image1685.jpeg"/><Relationship Id="rId1892" Type="http://schemas.openxmlformats.org/officeDocument/2006/relationships/image" Target="../media/image1892.jpeg"/><Relationship Id="rId2431" Type="http://schemas.openxmlformats.org/officeDocument/2006/relationships/image" Target="../media/image2425.jpeg"/><Relationship Id="rId2529" Type="http://schemas.openxmlformats.org/officeDocument/2006/relationships/image" Target="../media/image2523.jpeg"/><Relationship Id="rId2736" Type="http://schemas.openxmlformats.org/officeDocument/2006/relationships/image" Target="../media/image2730.png"/><Relationship Id="rId610" Type="http://schemas.openxmlformats.org/officeDocument/2006/relationships/image" Target="../media/image610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1338" Type="http://schemas.openxmlformats.org/officeDocument/2006/relationships/image" Target="../media/image1338.jpeg"/><Relationship Id="rId1545" Type="http://schemas.openxmlformats.org/officeDocument/2006/relationships/image" Target="../media/image1545.jpeg"/><Relationship Id="rId2943" Type="http://schemas.openxmlformats.org/officeDocument/2006/relationships/image" Target="../media/image2937.png"/><Relationship Id="rId1100" Type="http://schemas.openxmlformats.org/officeDocument/2006/relationships/image" Target="../media/image1100.jpeg"/><Relationship Id="rId1405" Type="http://schemas.openxmlformats.org/officeDocument/2006/relationships/image" Target="../media/image1405.jpeg"/><Relationship Id="rId1752" Type="http://schemas.openxmlformats.org/officeDocument/2006/relationships/image" Target="../media/image1752.jpeg"/><Relationship Id="rId2803" Type="http://schemas.openxmlformats.org/officeDocument/2006/relationships/image" Target="../media/image2797.jpeg"/><Relationship Id="rId44" Type="http://schemas.openxmlformats.org/officeDocument/2006/relationships/image" Target="../media/image44.jpeg"/><Relationship Id="rId1612" Type="http://schemas.openxmlformats.org/officeDocument/2006/relationships/image" Target="../media/image1612.jpeg"/><Relationship Id="rId1917" Type="http://schemas.openxmlformats.org/officeDocument/2006/relationships/image" Target="../media/image1917.jpeg"/><Relationship Id="rId3065" Type="http://schemas.openxmlformats.org/officeDocument/2006/relationships/image" Target="../media/image3059.jpeg"/><Relationship Id="rId3272" Type="http://schemas.openxmlformats.org/officeDocument/2006/relationships/image" Target="../media/image3266.png"/><Relationship Id="rId193" Type="http://schemas.openxmlformats.org/officeDocument/2006/relationships/image" Target="../media/image193.jpeg"/><Relationship Id="rId498" Type="http://schemas.openxmlformats.org/officeDocument/2006/relationships/image" Target="../media/image498.jpeg"/><Relationship Id="rId2081" Type="http://schemas.openxmlformats.org/officeDocument/2006/relationships/image" Target="../media/image2081.jpeg"/><Relationship Id="rId2179" Type="http://schemas.openxmlformats.org/officeDocument/2006/relationships/image" Target="../media/image2179.jpeg"/><Relationship Id="rId3132" Type="http://schemas.openxmlformats.org/officeDocument/2006/relationships/image" Target="../media/image3126.png"/><Relationship Id="rId260" Type="http://schemas.openxmlformats.org/officeDocument/2006/relationships/image" Target="../media/image260.png"/><Relationship Id="rId2386" Type="http://schemas.openxmlformats.org/officeDocument/2006/relationships/image" Target="../media/image2380.jpeg"/><Relationship Id="rId2593" Type="http://schemas.openxmlformats.org/officeDocument/2006/relationships/image" Target="../media/image258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2039" Type="http://schemas.openxmlformats.org/officeDocument/2006/relationships/image" Target="../media/image2039.jpeg"/><Relationship Id="rId2246" Type="http://schemas.openxmlformats.org/officeDocument/2006/relationships/image" Target="../media/image2246.jpeg"/><Relationship Id="rId2453" Type="http://schemas.openxmlformats.org/officeDocument/2006/relationships/image" Target="../media/image2447.jpeg"/><Relationship Id="rId2660" Type="http://schemas.openxmlformats.org/officeDocument/2006/relationships/image" Target="../media/image2654.jpeg"/><Relationship Id="rId2898" Type="http://schemas.openxmlformats.org/officeDocument/2006/relationships/image" Target="../media/image289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106" Type="http://schemas.openxmlformats.org/officeDocument/2006/relationships/image" Target="../media/image2106.jpeg"/><Relationship Id="rId2313" Type="http://schemas.openxmlformats.org/officeDocument/2006/relationships/hyperlink" Target="https://gegemon.by/acsess/tele/92.php" TargetMode="External"/><Relationship Id="rId2520" Type="http://schemas.openxmlformats.org/officeDocument/2006/relationships/image" Target="../media/image2514.jpeg"/><Relationship Id="rId2758" Type="http://schemas.openxmlformats.org/officeDocument/2006/relationships/image" Target="../media/image2752.jpeg"/><Relationship Id="rId2965" Type="http://schemas.openxmlformats.org/officeDocument/2006/relationships/image" Target="../media/image2959.png"/><Relationship Id="rId937" Type="http://schemas.openxmlformats.org/officeDocument/2006/relationships/image" Target="../media/image937.jpe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jpeg"/><Relationship Id="rId1774" Type="http://schemas.openxmlformats.org/officeDocument/2006/relationships/image" Target="../media/image1774.jpeg"/><Relationship Id="rId1981" Type="http://schemas.openxmlformats.org/officeDocument/2006/relationships/image" Target="../media/image1981.jpeg"/><Relationship Id="rId2618" Type="http://schemas.openxmlformats.org/officeDocument/2006/relationships/image" Target="../media/image2612.png"/><Relationship Id="rId2825" Type="http://schemas.openxmlformats.org/officeDocument/2006/relationships/image" Target="../media/image2819.jpeg"/><Relationship Id="rId66" Type="http://schemas.openxmlformats.org/officeDocument/2006/relationships/image" Target="../media/image66.jpeg"/><Relationship Id="rId1427" Type="http://schemas.openxmlformats.org/officeDocument/2006/relationships/image" Target="../media/image1427.jpeg"/><Relationship Id="rId1634" Type="http://schemas.openxmlformats.org/officeDocument/2006/relationships/image" Target="../media/image1634.jpeg"/><Relationship Id="rId1841" Type="http://schemas.openxmlformats.org/officeDocument/2006/relationships/image" Target="../media/image1841.jpeg"/><Relationship Id="rId3087" Type="http://schemas.openxmlformats.org/officeDocument/2006/relationships/image" Target="../media/image3081.jpeg"/><Relationship Id="rId3294" Type="http://schemas.openxmlformats.org/officeDocument/2006/relationships/image" Target="../media/image3288.jpeg"/><Relationship Id="rId1939" Type="http://schemas.openxmlformats.org/officeDocument/2006/relationships/image" Target="../media/image1939.jpeg"/><Relationship Id="rId1701" Type="http://schemas.openxmlformats.org/officeDocument/2006/relationships/image" Target="../media/image1701.jpeg"/><Relationship Id="rId3154" Type="http://schemas.openxmlformats.org/officeDocument/2006/relationships/image" Target="../media/image3148.jpeg"/><Relationship Id="rId282" Type="http://schemas.openxmlformats.org/officeDocument/2006/relationships/image" Target="../media/image282.jpeg"/><Relationship Id="rId587" Type="http://schemas.openxmlformats.org/officeDocument/2006/relationships/image" Target="../media/image587.jpeg"/><Relationship Id="rId2170" Type="http://schemas.openxmlformats.org/officeDocument/2006/relationships/image" Target="../media/image2170.jpeg"/><Relationship Id="rId2268" Type="http://schemas.openxmlformats.org/officeDocument/2006/relationships/image" Target="../media/image2268.jpeg"/><Relationship Id="rId3014" Type="http://schemas.openxmlformats.org/officeDocument/2006/relationships/image" Target="../media/image3008.jpeg"/><Relationship Id="rId3221" Type="http://schemas.openxmlformats.org/officeDocument/2006/relationships/image" Target="../media/image3215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2030" Type="http://schemas.openxmlformats.org/officeDocument/2006/relationships/image" Target="../media/image2030.jpeg"/><Relationship Id="rId2128" Type="http://schemas.openxmlformats.org/officeDocument/2006/relationships/image" Target="../media/image2128.jpeg"/><Relationship Id="rId2475" Type="http://schemas.openxmlformats.org/officeDocument/2006/relationships/image" Target="../media/image2469.png"/><Relationship Id="rId2682" Type="http://schemas.openxmlformats.org/officeDocument/2006/relationships/image" Target="../media/image2676.jpeg"/><Relationship Id="rId2987" Type="http://schemas.openxmlformats.org/officeDocument/2006/relationships/image" Target="../media/image2981.pn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jpeg"/><Relationship Id="rId1589" Type="http://schemas.openxmlformats.org/officeDocument/2006/relationships/image" Target="../media/image1589.jpeg"/><Relationship Id="rId2335" Type="http://schemas.openxmlformats.org/officeDocument/2006/relationships/image" Target="../media/image2329.png"/><Relationship Id="rId2542" Type="http://schemas.openxmlformats.org/officeDocument/2006/relationships/image" Target="../media/image2536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1449" Type="http://schemas.openxmlformats.org/officeDocument/2006/relationships/image" Target="../media/image1449.jpeg"/><Relationship Id="rId1796" Type="http://schemas.openxmlformats.org/officeDocument/2006/relationships/image" Target="../media/image1796.jpeg"/><Relationship Id="rId2402" Type="http://schemas.openxmlformats.org/officeDocument/2006/relationships/image" Target="../media/image2396.jpeg"/><Relationship Id="rId2847" Type="http://schemas.openxmlformats.org/officeDocument/2006/relationships/image" Target="../media/image2841.jpeg"/><Relationship Id="rId88" Type="http://schemas.openxmlformats.org/officeDocument/2006/relationships/image" Target="../media/image8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1656" Type="http://schemas.openxmlformats.org/officeDocument/2006/relationships/image" Target="../media/image1656.jpeg"/><Relationship Id="rId1863" Type="http://schemas.openxmlformats.org/officeDocument/2006/relationships/image" Target="../media/image1863.jpeg"/><Relationship Id="rId2707" Type="http://schemas.openxmlformats.org/officeDocument/2006/relationships/image" Target="../media/image2701.jpeg"/><Relationship Id="rId2914" Type="http://schemas.openxmlformats.org/officeDocument/2006/relationships/image" Target="../media/image2908.jpe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jpeg"/><Relationship Id="rId1723" Type="http://schemas.openxmlformats.org/officeDocument/2006/relationships/image" Target="../media/image1723.jpeg"/><Relationship Id="rId1930" Type="http://schemas.openxmlformats.org/officeDocument/2006/relationships/image" Target="../media/image1930.jpeg"/><Relationship Id="rId3176" Type="http://schemas.openxmlformats.org/officeDocument/2006/relationships/image" Target="../media/image3170.png"/><Relationship Id="rId15" Type="http://schemas.openxmlformats.org/officeDocument/2006/relationships/image" Target="../media/image15.jpeg"/><Relationship Id="rId2192" Type="http://schemas.openxmlformats.org/officeDocument/2006/relationships/image" Target="../media/image2192.jpeg"/><Relationship Id="rId3036" Type="http://schemas.openxmlformats.org/officeDocument/2006/relationships/image" Target="../media/image3030.jpeg"/><Relationship Id="rId3243" Type="http://schemas.openxmlformats.org/officeDocument/2006/relationships/image" Target="../media/image3237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2052.jpeg"/><Relationship Id="rId2497" Type="http://schemas.openxmlformats.org/officeDocument/2006/relationships/image" Target="../media/image2491.pn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2357" Type="http://schemas.openxmlformats.org/officeDocument/2006/relationships/image" Target="../media/image2351.jpeg"/><Relationship Id="rId2564" Type="http://schemas.openxmlformats.org/officeDocument/2006/relationships/image" Target="../media/image2558.jpeg"/><Relationship Id="rId3103" Type="http://schemas.openxmlformats.org/officeDocument/2006/relationships/image" Target="../media/image3097.pn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2217" Type="http://schemas.openxmlformats.org/officeDocument/2006/relationships/image" Target="../media/image2217.jpeg"/><Relationship Id="rId2771" Type="http://schemas.openxmlformats.org/officeDocument/2006/relationships/image" Target="../media/image2765.jpeg"/><Relationship Id="rId2869" Type="http://schemas.openxmlformats.org/officeDocument/2006/relationships/image" Target="../media/image2863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jpeg"/><Relationship Id="rId1678" Type="http://schemas.openxmlformats.org/officeDocument/2006/relationships/image" Target="../media/image1678.jpeg"/><Relationship Id="rId1885" Type="http://schemas.openxmlformats.org/officeDocument/2006/relationships/image" Target="../media/image1885.jpeg"/><Relationship Id="rId2424" Type="http://schemas.openxmlformats.org/officeDocument/2006/relationships/image" Target="../media/image2418.jpeg"/><Relationship Id="rId2631" Type="http://schemas.openxmlformats.org/officeDocument/2006/relationships/image" Target="../media/image2625.jpeg"/><Relationship Id="rId2729" Type="http://schemas.openxmlformats.org/officeDocument/2006/relationships/image" Target="../media/image2723.jpeg"/><Relationship Id="rId2936" Type="http://schemas.openxmlformats.org/officeDocument/2006/relationships/image" Target="../media/image2930.jpeg"/><Relationship Id="rId603" Type="http://schemas.openxmlformats.org/officeDocument/2006/relationships/image" Target="../media/image603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jpeg"/><Relationship Id="rId1538" Type="http://schemas.openxmlformats.org/officeDocument/2006/relationships/image" Target="../media/image1538.jpeg"/><Relationship Id="rId1300" Type="http://schemas.openxmlformats.org/officeDocument/2006/relationships/image" Target="../media/image1300.jpeg"/><Relationship Id="rId1745" Type="http://schemas.openxmlformats.org/officeDocument/2006/relationships/image" Target="../media/image1745.jpeg"/><Relationship Id="rId1952" Type="http://schemas.openxmlformats.org/officeDocument/2006/relationships/image" Target="../media/image1952.jpeg"/><Relationship Id="rId3198" Type="http://schemas.openxmlformats.org/officeDocument/2006/relationships/image" Target="../media/image3192.jpeg"/><Relationship Id="rId37" Type="http://schemas.openxmlformats.org/officeDocument/2006/relationships/image" Target="../media/image37.jpeg"/><Relationship Id="rId1605" Type="http://schemas.openxmlformats.org/officeDocument/2006/relationships/image" Target="../media/image1605.jpeg"/><Relationship Id="rId1812" Type="http://schemas.openxmlformats.org/officeDocument/2006/relationships/image" Target="../media/image1812.jpeg"/><Relationship Id="rId3058" Type="http://schemas.openxmlformats.org/officeDocument/2006/relationships/image" Target="../media/image3052.jpeg"/><Relationship Id="rId3265" Type="http://schemas.openxmlformats.org/officeDocument/2006/relationships/image" Target="../media/image3259.pn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2074.jpeg"/><Relationship Id="rId2281" Type="http://schemas.openxmlformats.org/officeDocument/2006/relationships/image" Target="../media/image2281.jpeg"/><Relationship Id="rId3125" Type="http://schemas.openxmlformats.org/officeDocument/2006/relationships/image" Target="../media/image3119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1090" Type="http://schemas.openxmlformats.org/officeDocument/2006/relationships/image" Target="../media/image1090.jpeg"/><Relationship Id="rId2141" Type="http://schemas.openxmlformats.org/officeDocument/2006/relationships/image" Target="../media/image2141.jpeg"/><Relationship Id="rId2379" Type="http://schemas.openxmlformats.org/officeDocument/2006/relationships/image" Target="../media/image2373.jpeg"/><Relationship Id="rId2586" Type="http://schemas.openxmlformats.org/officeDocument/2006/relationships/image" Target="../media/image2580.png"/><Relationship Id="rId2793" Type="http://schemas.openxmlformats.org/officeDocument/2006/relationships/image" Target="../media/image2787.pn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2001" Type="http://schemas.openxmlformats.org/officeDocument/2006/relationships/image" Target="../media/image2001.jpeg"/><Relationship Id="rId2239" Type="http://schemas.openxmlformats.org/officeDocument/2006/relationships/image" Target="../media/image2239.jpeg"/><Relationship Id="rId2446" Type="http://schemas.openxmlformats.org/officeDocument/2006/relationships/image" Target="../media/image2440.jpeg"/><Relationship Id="rId2653" Type="http://schemas.openxmlformats.org/officeDocument/2006/relationships/image" Target="../media/image2647.png"/><Relationship Id="rId2860" Type="http://schemas.openxmlformats.org/officeDocument/2006/relationships/image" Target="../media/image2854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1462" Type="http://schemas.openxmlformats.org/officeDocument/2006/relationships/image" Target="../media/image1462.jpeg"/><Relationship Id="rId2306" Type="http://schemas.openxmlformats.org/officeDocument/2006/relationships/image" Target="../media/image2306.jpeg"/><Relationship Id="rId2513" Type="http://schemas.openxmlformats.org/officeDocument/2006/relationships/image" Target="../media/image2507.jpeg"/><Relationship Id="rId2958" Type="http://schemas.openxmlformats.org/officeDocument/2006/relationships/image" Target="../media/image2952.pn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1767" Type="http://schemas.openxmlformats.org/officeDocument/2006/relationships/image" Target="../media/image1767.jpeg"/><Relationship Id="rId1974" Type="http://schemas.openxmlformats.org/officeDocument/2006/relationships/image" Target="../media/image1974.jpeg"/><Relationship Id="rId2720" Type="http://schemas.openxmlformats.org/officeDocument/2006/relationships/image" Target="../media/image2714.jpeg"/><Relationship Id="rId2818" Type="http://schemas.openxmlformats.org/officeDocument/2006/relationships/image" Target="../media/image2812.jpeg"/><Relationship Id="rId59" Type="http://schemas.openxmlformats.org/officeDocument/2006/relationships/image" Target="../media/image59.jpeg"/><Relationship Id="rId1627" Type="http://schemas.openxmlformats.org/officeDocument/2006/relationships/image" Target="../media/image1627.jpeg"/><Relationship Id="rId1834" Type="http://schemas.openxmlformats.org/officeDocument/2006/relationships/image" Target="../media/image1834.jpeg"/><Relationship Id="rId3287" Type="http://schemas.openxmlformats.org/officeDocument/2006/relationships/image" Target="../media/image3281.jpeg"/><Relationship Id="rId2096" Type="http://schemas.openxmlformats.org/officeDocument/2006/relationships/image" Target="../media/image2096.jpeg"/><Relationship Id="rId1901" Type="http://schemas.openxmlformats.org/officeDocument/2006/relationships/image" Target="../media/image1901.jpeg"/><Relationship Id="rId3147" Type="http://schemas.openxmlformats.org/officeDocument/2006/relationships/image" Target="../media/image3141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2163.jpeg"/><Relationship Id="rId2370" Type="http://schemas.openxmlformats.org/officeDocument/2006/relationships/image" Target="../media/image2364.jpeg"/><Relationship Id="rId3007" Type="http://schemas.openxmlformats.org/officeDocument/2006/relationships/image" Target="../media/image3001.jpeg"/><Relationship Id="rId3214" Type="http://schemas.openxmlformats.org/officeDocument/2006/relationships/image" Target="../media/image3208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2023" Type="http://schemas.openxmlformats.org/officeDocument/2006/relationships/image" Target="../media/image2023.jpeg"/><Relationship Id="rId2230" Type="http://schemas.openxmlformats.org/officeDocument/2006/relationships/image" Target="../media/image2230.jpeg"/><Relationship Id="rId2468" Type="http://schemas.openxmlformats.org/officeDocument/2006/relationships/image" Target="../media/image2462.jpeg"/><Relationship Id="rId2675" Type="http://schemas.openxmlformats.org/officeDocument/2006/relationships/image" Target="../media/image2669.jpeg"/><Relationship Id="rId2882" Type="http://schemas.openxmlformats.org/officeDocument/2006/relationships/image" Target="../media/image2876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jpeg"/><Relationship Id="rId1691" Type="http://schemas.openxmlformats.org/officeDocument/2006/relationships/image" Target="../media/image1691.jpeg"/><Relationship Id="rId2328" Type="http://schemas.openxmlformats.org/officeDocument/2006/relationships/image" Target="../media/image2322.jpeg"/><Relationship Id="rId2535" Type="http://schemas.openxmlformats.org/officeDocument/2006/relationships/image" Target="../media/image2529.jpeg"/><Relationship Id="rId2742" Type="http://schemas.openxmlformats.org/officeDocument/2006/relationships/image" Target="../media/image2736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jpeg"/><Relationship Id="rId1789" Type="http://schemas.openxmlformats.org/officeDocument/2006/relationships/image" Target="../media/image1789.jpeg"/><Relationship Id="rId1996" Type="http://schemas.openxmlformats.org/officeDocument/2006/relationships/image" Target="../media/image1996.jpeg"/><Relationship Id="rId2602" Type="http://schemas.openxmlformats.org/officeDocument/2006/relationships/image" Target="../media/image2596.png"/><Relationship Id="rId50" Type="http://schemas.openxmlformats.org/officeDocument/2006/relationships/image" Target="../media/image50.jpeg"/><Relationship Id="rId1204" Type="http://schemas.openxmlformats.org/officeDocument/2006/relationships/image" Target="../media/image1204.jpeg"/><Relationship Id="rId1411" Type="http://schemas.openxmlformats.org/officeDocument/2006/relationships/image" Target="../media/image1411.jpeg"/><Relationship Id="rId1649" Type="http://schemas.openxmlformats.org/officeDocument/2006/relationships/image" Target="../media/image1649.jpeg"/><Relationship Id="rId1856" Type="http://schemas.openxmlformats.org/officeDocument/2006/relationships/image" Target="../media/image1856.jpeg"/><Relationship Id="rId2907" Type="http://schemas.openxmlformats.org/officeDocument/2006/relationships/image" Target="../media/image2901.png"/><Relationship Id="rId3071" Type="http://schemas.openxmlformats.org/officeDocument/2006/relationships/image" Target="../media/image3065.png"/><Relationship Id="rId1509" Type="http://schemas.openxmlformats.org/officeDocument/2006/relationships/image" Target="../media/image1509.jpeg"/><Relationship Id="rId1716" Type="http://schemas.openxmlformats.org/officeDocument/2006/relationships/image" Target="../media/image1716.jpeg"/><Relationship Id="rId1923" Type="http://schemas.openxmlformats.org/officeDocument/2006/relationships/image" Target="../media/image1923.jpeg"/><Relationship Id="rId3169" Type="http://schemas.openxmlformats.org/officeDocument/2006/relationships/image" Target="../media/image3163.jpeg"/><Relationship Id="rId297" Type="http://schemas.openxmlformats.org/officeDocument/2006/relationships/image" Target="../media/image297.jpeg"/><Relationship Id="rId2185" Type="http://schemas.openxmlformats.org/officeDocument/2006/relationships/image" Target="../media/image2185.jpeg"/><Relationship Id="rId2392" Type="http://schemas.openxmlformats.org/officeDocument/2006/relationships/image" Target="../media/image2386.jpeg"/><Relationship Id="rId3029" Type="http://schemas.openxmlformats.org/officeDocument/2006/relationships/image" Target="../media/image3023.jpeg"/><Relationship Id="rId3236" Type="http://schemas.openxmlformats.org/officeDocument/2006/relationships/image" Target="../media/image3230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2045.jpeg"/><Relationship Id="rId2697" Type="http://schemas.openxmlformats.org/officeDocument/2006/relationships/image" Target="../media/image2691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299" Type="http://schemas.openxmlformats.org/officeDocument/2006/relationships/image" Target="../media/image1299.jpeg"/><Relationship Id="rId2252" Type="http://schemas.openxmlformats.org/officeDocument/2006/relationships/image" Target="../media/image2252.jpeg"/><Relationship Id="rId2557" Type="http://schemas.openxmlformats.org/officeDocument/2006/relationships/image" Target="../media/image2551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jpeg"/><Relationship Id="rId2112" Type="http://schemas.openxmlformats.org/officeDocument/2006/relationships/image" Target="../media/image2112.jpeg"/><Relationship Id="rId2417" Type="http://schemas.openxmlformats.org/officeDocument/2006/relationships/image" Target="../media/image2411.jpeg"/><Relationship Id="rId2764" Type="http://schemas.openxmlformats.org/officeDocument/2006/relationships/image" Target="../media/image2758.png"/><Relationship Id="rId2971" Type="http://schemas.openxmlformats.org/officeDocument/2006/relationships/image" Target="../media/image2965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1573" Type="http://schemas.openxmlformats.org/officeDocument/2006/relationships/image" Target="../media/image1573.jpeg"/><Relationship Id="rId1780" Type="http://schemas.openxmlformats.org/officeDocument/2006/relationships/image" Target="../media/image1780.jpeg"/><Relationship Id="rId1878" Type="http://schemas.openxmlformats.org/officeDocument/2006/relationships/image" Target="../media/image1878.jpeg"/><Relationship Id="rId2624" Type="http://schemas.openxmlformats.org/officeDocument/2006/relationships/image" Target="../media/image2618.jpeg"/><Relationship Id="rId2831" Type="http://schemas.openxmlformats.org/officeDocument/2006/relationships/image" Target="../media/image2825.jpeg"/><Relationship Id="rId2929" Type="http://schemas.openxmlformats.org/officeDocument/2006/relationships/image" Target="../media/image2923.jpeg"/><Relationship Id="rId72" Type="http://schemas.openxmlformats.org/officeDocument/2006/relationships/image" Target="../media/image7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jpeg"/><Relationship Id="rId1640" Type="http://schemas.openxmlformats.org/officeDocument/2006/relationships/image" Target="../media/image1640.jpeg"/><Relationship Id="rId1738" Type="http://schemas.openxmlformats.org/officeDocument/2006/relationships/image" Target="../media/image1738.jpeg"/><Relationship Id="rId3093" Type="http://schemas.openxmlformats.org/officeDocument/2006/relationships/image" Target="../media/image3087.png"/><Relationship Id="rId1500" Type="http://schemas.openxmlformats.org/officeDocument/2006/relationships/image" Target="../media/image1500.jpeg"/><Relationship Id="rId1945" Type="http://schemas.openxmlformats.org/officeDocument/2006/relationships/image" Target="../media/image1945.jpeg"/><Relationship Id="rId3160" Type="http://schemas.openxmlformats.org/officeDocument/2006/relationships/image" Target="../media/image3154.jpeg"/><Relationship Id="rId1805" Type="http://schemas.openxmlformats.org/officeDocument/2006/relationships/image" Target="../media/image1805.jpeg"/><Relationship Id="rId3020" Type="http://schemas.openxmlformats.org/officeDocument/2006/relationships/image" Target="../media/image3014.jpeg"/><Relationship Id="rId3258" Type="http://schemas.openxmlformats.org/officeDocument/2006/relationships/image" Target="../media/image3252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2067" Type="http://schemas.openxmlformats.org/officeDocument/2006/relationships/image" Target="../media/image2067.jpeg"/><Relationship Id="rId2274" Type="http://schemas.openxmlformats.org/officeDocument/2006/relationships/image" Target="../media/image2274.jpeg"/><Relationship Id="rId2481" Type="http://schemas.openxmlformats.org/officeDocument/2006/relationships/image" Target="../media/image2475.jpeg"/><Relationship Id="rId3118" Type="http://schemas.openxmlformats.org/officeDocument/2006/relationships/image" Target="../media/image3112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2134" Type="http://schemas.openxmlformats.org/officeDocument/2006/relationships/image" Target="../media/image2134.jpeg"/><Relationship Id="rId2341" Type="http://schemas.openxmlformats.org/officeDocument/2006/relationships/image" Target="../media/image2335.jpeg"/><Relationship Id="rId2579" Type="http://schemas.openxmlformats.org/officeDocument/2006/relationships/image" Target="../media/image2573.jpeg"/><Relationship Id="rId2786" Type="http://schemas.openxmlformats.org/officeDocument/2006/relationships/image" Target="../media/image2780.jpeg"/><Relationship Id="rId2993" Type="http://schemas.openxmlformats.org/officeDocument/2006/relationships/image" Target="../media/image2987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png"/><Relationship Id="rId758" Type="http://schemas.openxmlformats.org/officeDocument/2006/relationships/image" Target="../media/image758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8.jpeg"/><Relationship Id="rId1595" Type="http://schemas.openxmlformats.org/officeDocument/2006/relationships/image" Target="../media/image1595.jpeg"/><Relationship Id="rId2439" Type="http://schemas.openxmlformats.org/officeDocument/2006/relationships/image" Target="../media/image2433.jpeg"/><Relationship Id="rId2646" Type="http://schemas.openxmlformats.org/officeDocument/2006/relationships/image" Target="../media/image2640.jpeg"/><Relationship Id="rId2853" Type="http://schemas.openxmlformats.org/officeDocument/2006/relationships/image" Target="../media/image2847.jpeg"/><Relationship Id="rId94" Type="http://schemas.openxmlformats.org/officeDocument/2006/relationships/image" Target="../media/image94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jpeg"/><Relationship Id="rId2201" Type="http://schemas.openxmlformats.org/officeDocument/2006/relationships/image" Target="../media/image2201.jpeg"/><Relationship Id="rId2506" Type="http://schemas.openxmlformats.org/officeDocument/2006/relationships/image" Target="../media/image2500.jpeg"/><Relationship Id="rId1010" Type="http://schemas.openxmlformats.org/officeDocument/2006/relationships/image" Target="../media/image1010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967" Type="http://schemas.openxmlformats.org/officeDocument/2006/relationships/image" Target="../media/image1967.jpeg"/><Relationship Id="rId2713" Type="http://schemas.openxmlformats.org/officeDocument/2006/relationships/image" Target="../media/image2707.jpeg"/><Relationship Id="rId2920" Type="http://schemas.openxmlformats.org/officeDocument/2006/relationships/image" Target="../media/image2914.jpeg"/><Relationship Id="rId1522" Type="http://schemas.openxmlformats.org/officeDocument/2006/relationships/image" Target="../media/image1522.jpeg"/><Relationship Id="rId21" Type="http://schemas.openxmlformats.org/officeDocument/2006/relationships/image" Target="../media/image21.jpeg"/><Relationship Id="rId2089" Type="http://schemas.openxmlformats.org/officeDocument/2006/relationships/image" Target="../media/image2089.jpeg"/><Relationship Id="rId2296" Type="http://schemas.openxmlformats.org/officeDocument/2006/relationships/image" Target="../media/image229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2156" Type="http://schemas.openxmlformats.org/officeDocument/2006/relationships/image" Target="../media/image2156.jpeg"/><Relationship Id="rId2363" Type="http://schemas.openxmlformats.org/officeDocument/2006/relationships/image" Target="../media/image2357.jpeg"/><Relationship Id="rId2570" Type="http://schemas.openxmlformats.org/officeDocument/2006/relationships/image" Target="../media/image2564.jpeg"/><Relationship Id="rId3207" Type="http://schemas.openxmlformats.org/officeDocument/2006/relationships/image" Target="../media/image3201.pn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172" Type="http://schemas.openxmlformats.org/officeDocument/2006/relationships/image" Target="../media/image1172.jpeg"/><Relationship Id="rId2016" Type="http://schemas.openxmlformats.org/officeDocument/2006/relationships/image" Target="../media/image2016.jpeg"/><Relationship Id="rId2223" Type="http://schemas.openxmlformats.org/officeDocument/2006/relationships/image" Target="../media/image2223.jpeg"/><Relationship Id="rId2430" Type="http://schemas.openxmlformats.org/officeDocument/2006/relationships/image" Target="../media/image2424.jpeg"/><Relationship Id="rId402" Type="http://schemas.openxmlformats.org/officeDocument/2006/relationships/image" Target="../media/image402.jpeg"/><Relationship Id="rId1032" Type="http://schemas.openxmlformats.org/officeDocument/2006/relationships/image" Target="../media/image1032.jpeg"/><Relationship Id="rId1989" Type="http://schemas.openxmlformats.org/officeDocument/2006/relationships/image" Target="../media/image1989.jpeg"/><Relationship Id="rId1849" Type="http://schemas.openxmlformats.org/officeDocument/2006/relationships/image" Target="../media/image1849.jpeg"/><Relationship Id="rId3064" Type="http://schemas.openxmlformats.org/officeDocument/2006/relationships/image" Target="../media/image3058.png"/><Relationship Id="rId192" Type="http://schemas.openxmlformats.org/officeDocument/2006/relationships/image" Target="../media/image192.jpeg"/><Relationship Id="rId1709" Type="http://schemas.openxmlformats.org/officeDocument/2006/relationships/image" Target="../media/image1709.jpeg"/><Relationship Id="rId1916" Type="http://schemas.openxmlformats.org/officeDocument/2006/relationships/image" Target="../media/image1916.jpeg"/><Relationship Id="rId3271" Type="http://schemas.openxmlformats.org/officeDocument/2006/relationships/image" Target="../media/image3265.png"/><Relationship Id="rId2080" Type="http://schemas.openxmlformats.org/officeDocument/2006/relationships/image" Target="../media/image2080.jpeg"/><Relationship Id="rId3131" Type="http://schemas.openxmlformats.org/officeDocument/2006/relationships/image" Target="../media/image3125.jpeg"/><Relationship Id="rId2897" Type="http://schemas.openxmlformats.org/officeDocument/2006/relationships/image" Target="../media/image2891.jpeg"/><Relationship Id="rId869" Type="http://schemas.openxmlformats.org/officeDocument/2006/relationships/image" Target="../media/image869.jpeg"/><Relationship Id="rId1499" Type="http://schemas.openxmlformats.org/officeDocument/2006/relationships/image" Target="../media/image1499.jpeg"/><Relationship Id="rId729" Type="http://schemas.openxmlformats.org/officeDocument/2006/relationships/image" Target="../media/image729.jpeg"/><Relationship Id="rId1359" Type="http://schemas.openxmlformats.org/officeDocument/2006/relationships/image" Target="../media/image1359.jpeg"/><Relationship Id="rId2757" Type="http://schemas.openxmlformats.org/officeDocument/2006/relationships/image" Target="../media/image2751.png"/><Relationship Id="rId2964" Type="http://schemas.openxmlformats.org/officeDocument/2006/relationships/image" Target="../media/image2958.jpeg"/><Relationship Id="rId936" Type="http://schemas.openxmlformats.org/officeDocument/2006/relationships/image" Target="../media/image936.jpeg"/><Relationship Id="rId1219" Type="http://schemas.openxmlformats.org/officeDocument/2006/relationships/image" Target="../media/image1219.jpeg"/><Relationship Id="rId1566" Type="http://schemas.openxmlformats.org/officeDocument/2006/relationships/image" Target="../media/image1566.jpeg"/><Relationship Id="rId1773" Type="http://schemas.openxmlformats.org/officeDocument/2006/relationships/image" Target="../media/image1773.jpeg"/><Relationship Id="rId1980" Type="http://schemas.openxmlformats.org/officeDocument/2006/relationships/image" Target="../media/image1980.jpeg"/><Relationship Id="rId2617" Type="http://schemas.openxmlformats.org/officeDocument/2006/relationships/image" Target="../media/image2611.png"/><Relationship Id="rId2824" Type="http://schemas.openxmlformats.org/officeDocument/2006/relationships/image" Target="../media/image2818.jpeg"/><Relationship Id="rId65" Type="http://schemas.openxmlformats.org/officeDocument/2006/relationships/image" Target="../media/image65.jpe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jpeg"/><Relationship Id="rId1840" Type="http://schemas.openxmlformats.org/officeDocument/2006/relationships/image" Target="../media/image1840.jpeg"/><Relationship Id="rId1700" Type="http://schemas.openxmlformats.org/officeDocument/2006/relationships/image" Target="../media/image1700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2267" Type="http://schemas.openxmlformats.org/officeDocument/2006/relationships/image" Target="../media/image2267.jpeg"/><Relationship Id="rId2474" Type="http://schemas.openxmlformats.org/officeDocument/2006/relationships/image" Target="../media/image2468.jpeg"/><Relationship Id="rId2681" Type="http://schemas.openxmlformats.org/officeDocument/2006/relationships/image" Target="../media/image2675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1490" Type="http://schemas.openxmlformats.org/officeDocument/2006/relationships/image" Target="../media/image1490.jpeg"/><Relationship Id="rId2127" Type="http://schemas.openxmlformats.org/officeDocument/2006/relationships/image" Target="../media/image2127.jpeg"/><Relationship Id="rId2334" Type="http://schemas.openxmlformats.org/officeDocument/2006/relationships/image" Target="../media/image2328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1143" Type="http://schemas.openxmlformats.org/officeDocument/2006/relationships/image" Target="../media/image1143.jpeg"/><Relationship Id="rId2541" Type="http://schemas.openxmlformats.org/officeDocument/2006/relationships/image" Target="../media/image2535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1350" Type="http://schemas.openxmlformats.org/officeDocument/2006/relationships/image" Target="../media/image1350.jpeg"/><Relationship Id="rId2401" Type="http://schemas.openxmlformats.org/officeDocument/2006/relationships/image" Target="../media/image2395.jpe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3175" Type="http://schemas.openxmlformats.org/officeDocument/2006/relationships/image" Target="../media/image3169.png"/><Relationship Id="rId2191" Type="http://schemas.openxmlformats.org/officeDocument/2006/relationships/image" Target="../media/image2191.jpeg"/><Relationship Id="rId3035" Type="http://schemas.openxmlformats.org/officeDocument/2006/relationships/image" Target="../media/image3029.jpeg"/><Relationship Id="rId3242" Type="http://schemas.openxmlformats.org/officeDocument/2006/relationships/image" Target="../media/image3236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2051.jpeg"/><Relationship Id="rId3102" Type="http://schemas.openxmlformats.org/officeDocument/2006/relationships/image" Target="../media/image3096.jpeg"/><Relationship Id="rId230" Type="http://schemas.openxmlformats.org/officeDocument/2006/relationships/image" Target="../media/image230.jpeg"/><Relationship Id="rId2868" Type="http://schemas.openxmlformats.org/officeDocument/2006/relationships/image" Target="../media/image2862.jpeg"/><Relationship Id="rId1677" Type="http://schemas.openxmlformats.org/officeDocument/2006/relationships/image" Target="../media/image1677.jpeg"/><Relationship Id="rId1884" Type="http://schemas.openxmlformats.org/officeDocument/2006/relationships/image" Target="../media/image1884.jpeg"/><Relationship Id="rId2728" Type="http://schemas.openxmlformats.org/officeDocument/2006/relationships/image" Target="../media/image2722.jpeg"/><Relationship Id="rId2935" Type="http://schemas.openxmlformats.org/officeDocument/2006/relationships/image" Target="../media/image2929.jpeg"/><Relationship Id="rId907" Type="http://schemas.openxmlformats.org/officeDocument/2006/relationships/image" Target="../media/image907.jpeg"/><Relationship Id="rId1537" Type="http://schemas.openxmlformats.org/officeDocument/2006/relationships/image" Target="../media/image1537.jpeg"/><Relationship Id="rId1744" Type="http://schemas.openxmlformats.org/officeDocument/2006/relationships/image" Target="../media/image1744.jpeg"/><Relationship Id="rId1951" Type="http://schemas.openxmlformats.org/officeDocument/2006/relationships/image" Target="../media/image1951.jpeg"/><Relationship Id="rId36" Type="http://schemas.openxmlformats.org/officeDocument/2006/relationships/image" Target="../media/image36.jpeg"/><Relationship Id="rId1604" Type="http://schemas.openxmlformats.org/officeDocument/2006/relationships/image" Target="../media/image1604.jpeg"/><Relationship Id="rId1811" Type="http://schemas.openxmlformats.org/officeDocument/2006/relationships/image" Target="../media/image1811.jpeg"/><Relationship Id="rId697" Type="http://schemas.openxmlformats.org/officeDocument/2006/relationships/image" Target="../media/image697.jpeg"/><Relationship Id="rId2378" Type="http://schemas.openxmlformats.org/officeDocument/2006/relationships/image" Target="../media/image2372.jpeg"/><Relationship Id="rId1187" Type="http://schemas.openxmlformats.org/officeDocument/2006/relationships/image" Target="../media/image1187.jpeg"/><Relationship Id="rId2585" Type="http://schemas.openxmlformats.org/officeDocument/2006/relationships/image" Target="../media/image2579.jpeg"/><Relationship Id="rId2792" Type="http://schemas.openxmlformats.org/officeDocument/2006/relationships/image" Target="../media/image2786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2238" Type="http://schemas.openxmlformats.org/officeDocument/2006/relationships/image" Target="../media/image2238.jpeg"/><Relationship Id="rId2445" Type="http://schemas.openxmlformats.org/officeDocument/2006/relationships/image" Target="../media/image2439.jpeg"/><Relationship Id="rId2652" Type="http://schemas.openxmlformats.org/officeDocument/2006/relationships/image" Target="../media/image2646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pn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jpeg"/><Relationship Id="rId2305" Type="http://schemas.openxmlformats.org/officeDocument/2006/relationships/image" Target="../media/image2305.jpeg"/><Relationship Id="rId2512" Type="http://schemas.openxmlformats.org/officeDocument/2006/relationships/image" Target="../media/image2506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3079" Type="http://schemas.openxmlformats.org/officeDocument/2006/relationships/image" Target="../media/image3073.jpeg"/><Relationship Id="rId3286" Type="http://schemas.openxmlformats.org/officeDocument/2006/relationships/image" Target="../media/image3280.png"/><Relationship Id="rId2095" Type="http://schemas.openxmlformats.org/officeDocument/2006/relationships/image" Target="../media/image2095.jpeg"/><Relationship Id="rId3146" Type="http://schemas.openxmlformats.org/officeDocument/2006/relationships/image" Target="../media/image31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19</xdr:row>
      <xdr:rowOff>66675</xdr:rowOff>
    </xdr:from>
    <xdr:to>
      <xdr:col>4</xdr:col>
      <xdr:colOff>952500</xdr:colOff>
      <xdr:row>19</xdr:row>
      <xdr:rowOff>837142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10800" y="4714875"/>
          <a:ext cx="866775" cy="770467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23</xdr:row>
      <xdr:rowOff>85725</xdr:rowOff>
    </xdr:from>
    <xdr:to>
      <xdr:col>4</xdr:col>
      <xdr:colOff>904874</xdr:colOff>
      <xdr:row>23</xdr:row>
      <xdr:rowOff>819776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58424" y="20678775"/>
          <a:ext cx="771525" cy="734051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32</xdr:row>
      <xdr:rowOff>28575</xdr:rowOff>
    </xdr:from>
    <xdr:to>
      <xdr:col>4</xdr:col>
      <xdr:colOff>752475</xdr:colOff>
      <xdr:row>32</xdr:row>
      <xdr:rowOff>841360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91775" y="29479875"/>
          <a:ext cx="485775" cy="81278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</xdr:row>
      <xdr:rowOff>47625</xdr:rowOff>
    </xdr:from>
    <xdr:to>
      <xdr:col>4</xdr:col>
      <xdr:colOff>657225</xdr:colOff>
      <xdr:row>33</xdr:row>
      <xdr:rowOff>839254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4275" y="32156400"/>
          <a:ext cx="276225" cy="791629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34</xdr:row>
      <xdr:rowOff>38100</xdr:rowOff>
    </xdr:from>
    <xdr:to>
      <xdr:col>4</xdr:col>
      <xdr:colOff>891495</xdr:colOff>
      <xdr:row>34</xdr:row>
      <xdr:rowOff>866775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201" y="33032700"/>
          <a:ext cx="729569" cy="82867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35</xdr:row>
      <xdr:rowOff>28575</xdr:rowOff>
    </xdr:from>
    <xdr:to>
      <xdr:col>4</xdr:col>
      <xdr:colOff>885825</xdr:colOff>
      <xdr:row>35</xdr:row>
      <xdr:rowOff>861656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4725" y="33909000"/>
          <a:ext cx="714375" cy="833081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36</xdr:row>
      <xdr:rowOff>57150</xdr:rowOff>
    </xdr:from>
    <xdr:to>
      <xdr:col>4</xdr:col>
      <xdr:colOff>882176</xdr:colOff>
      <xdr:row>36</xdr:row>
      <xdr:rowOff>847725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200" y="35709225"/>
          <a:ext cx="720251" cy="79057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37</xdr:row>
      <xdr:rowOff>28575</xdr:rowOff>
    </xdr:from>
    <xdr:to>
      <xdr:col>4</xdr:col>
      <xdr:colOff>847159</xdr:colOff>
      <xdr:row>37</xdr:row>
      <xdr:rowOff>847725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2825" y="36566475"/>
          <a:ext cx="637609" cy="81915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38</xdr:row>
      <xdr:rowOff>28576</xdr:rowOff>
    </xdr:from>
    <xdr:to>
      <xdr:col>4</xdr:col>
      <xdr:colOff>766166</xdr:colOff>
      <xdr:row>38</xdr:row>
      <xdr:rowOff>866775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39025" y="39223951"/>
          <a:ext cx="480416" cy="838199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39</xdr:row>
      <xdr:rowOff>28574</xdr:rowOff>
    </xdr:from>
    <xdr:to>
      <xdr:col>4</xdr:col>
      <xdr:colOff>790575</xdr:colOff>
      <xdr:row>39</xdr:row>
      <xdr:rowOff>860079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9976" y="40109774"/>
          <a:ext cx="523874" cy="83150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61</xdr:row>
      <xdr:rowOff>45229</xdr:rowOff>
    </xdr:from>
    <xdr:to>
      <xdr:col>4</xdr:col>
      <xdr:colOff>809625</xdr:colOff>
      <xdr:row>61</xdr:row>
      <xdr:rowOff>847725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2761104"/>
          <a:ext cx="590550" cy="802496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62</xdr:row>
      <xdr:rowOff>47625</xdr:rowOff>
    </xdr:from>
    <xdr:to>
      <xdr:col>4</xdr:col>
      <xdr:colOff>817246</xdr:colOff>
      <xdr:row>62</xdr:row>
      <xdr:rowOff>863311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13649325"/>
          <a:ext cx="598170" cy="815686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79</xdr:row>
      <xdr:rowOff>47625</xdr:rowOff>
    </xdr:from>
    <xdr:to>
      <xdr:col>4</xdr:col>
      <xdr:colOff>868554</xdr:colOff>
      <xdr:row>79</xdr:row>
      <xdr:rowOff>838200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48663225"/>
          <a:ext cx="706628" cy="7905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80</xdr:row>
      <xdr:rowOff>28575</xdr:rowOff>
    </xdr:from>
    <xdr:to>
      <xdr:col>4</xdr:col>
      <xdr:colOff>899463</xdr:colOff>
      <xdr:row>80</xdr:row>
      <xdr:rowOff>857250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5675" y="120586500"/>
          <a:ext cx="747063" cy="8286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90</xdr:row>
      <xdr:rowOff>28576</xdr:rowOff>
    </xdr:from>
    <xdr:to>
      <xdr:col>4</xdr:col>
      <xdr:colOff>942976</xdr:colOff>
      <xdr:row>90</xdr:row>
      <xdr:rowOff>847726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1" y="137417176"/>
          <a:ext cx="819150" cy="8191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91</xdr:row>
      <xdr:rowOff>28576</xdr:rowOff>
    </xdr:from>
    <xdr:to>
      <xdr:col>4</xdr:col>
      <xdr:colOff>904875</xdr:colOff>
      <xdr:row>91</xdr:row>
      <xdr:rowOff>861092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200" y="138303001"/>
          <a:ext cx="742950" cy="83251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89</xdr:row>
      <xdr:rowOff>26276</xdr:rowOff>
    </xdr:from>
    <xdr:to>
      <xdr:col>4</xdr:col>
      <xdr:colOff>828675</xdr:colOff>
      <xdr:row>89</xdr:row>
      <xdr:rowOff>867103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2350" y="131909426"/>
          <a:ext cx="609600" cy="840827"/>
        </a:xfrm>
        <a:prstGeom prst="rect">
          <a:avLst/>
        </a:prstGeom>
      </xdr:spPr>
    </xdr:pic>
    <xdr:clientData/>
  </xdr:twoCellAnchor>
  <xdr:twoCellAnchor>
    <xdr:from>
      <xdr:col>4</xdr:col>
      <xdr:colOff>247652</xdr:colOff>
      <xdr:row>88</xdr:row>
      <xdr:rowOff>47626</xdr:rowOff>
    </xdr:from>
    <xdr:to>
      <xdr:col>4</xdr:col>
      <xdr:colOff>828725</xdr:colOff>
      <xdr:row>88</xdr:row>
      <xdr:rowOff>847726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0927" y="130349626"/>
          <a:ext cx="581073" cy="800100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93</xdr:row>
      <xdr:rowOff>47627</xdr:rowOff>
    </xdr:from>
    <xdr:to>
      <xdr:col>4</xdr:col>
      <xdr:colOff>852750</xdr:colOff>
      <xdr:row>93</xdr:row>
      <xdr:rowOff>857251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1" y="139207877"/>
          <a:ext cx="671774" cy="80962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476</xdr:row>
      <xdr:rowOff>85726</xdr:rowOff>
    </xdr:from>
    <xdr:to>
      <xdr:col>4</xdr:col>
      <xdr:colOff>962025</xdr:colOff>
      <xdr:row>476</xdr:row>
      <xdr:rowOff>817622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0" y="655405726"/>
          <a:ext cx="876300" cy="731896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477</xdr:row>
      <xdr:rowOff>76200</xdr:rowOff>
    </xdr:from>
    <xdr:to>
      <xdr:col>4</xdr:col>
      <xdr:colOff>952500</xdr:colOff>
      <xdr:row>477</xdr:row>
      <xdr:rowOff>811169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8526" y="656282025"/>
          <a:ext cx="857249" cy="734969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478</xdr:row>
      <xdr:rowOff>123826</xdr:rowOff>
    </xdr:from>
    <xdr:to>
      <xdr:col>4</xdr:col>
      <xdr:colOff>962338</xdr:colOff>
      <xdr:row>478</xdr:row>
      <xdr:rowOff>771526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0" y="657215476"/>
          <a:ext cx="876613" cy="6477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479</xdr:row>
      <xdr:rowOff>47625</xdr:rowOff>
    </xdr:from>
    <xdr:to>
      <xdr:col>4</xdr:col>
      <xdr:colOff>876300</xdr:colOff>
      <xdr:row>479</xdr:row>
      <xdr:rowOff>833867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200" y="662454225"/>
          <a:ext cx="714375" cy="786242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480</xdr:row>
      <xdr:rowOff>57150</xdr:rowOff>
    </xdr:from>
    <xdr:to>
      <xdr:col>4</xdr:col>
      <xdr:colOff>916737</xdr:colOff>
      <xdr:row>480</xdr:row>
      <xdr:rowOff>838200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50" y="663349575"/>
          <a:ext cx="773862" cy="78105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481</xdr:row>
      <xdr:rowOff>38100</xdr:rowOff>
    </xdr:from>
    <xdr:to>
      <xdr:col>4</xdr:col>
      <xdr:colOff>929449</xdr:colOff>
      <xdr:row>481</xdr:row>
      <xdr:rowOff>857250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6" y="664216350"/>
          <a:ext cx="815148" cy="8191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483</xdr:row>
      <xdr:rowOff>76201</xdr:rowOff>
    </xdr:from>
    <xdr:to>
      <xdr:col>4</xdr:col>
      <xdr:colOff>876300</xdr:colOff>
      <xdr:row>483</xdr:row>
      <xdr:rowOff>838201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200" y="666026101"/>
          <a:ext cx="714375" cy="76583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487</xdr:row>
      <xdr:rowOff>104776</xdr:rowOff>
    </xdr:from>
    <xdr:to>
      <xdr:col>4</xdr:col>
      <xdr:colOff>1004799</xdr:colOff>
      <xdr:row>487</xdr:row>
      <xdr:rowOff>809626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673141276"/>
          <a:ext cx="966699" cy="704850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488</xdr:row>
      <xdr:rowOff>38100</xdr:rowOff>
    </xdr:from>
    <xdr:to>
      <xdr:col>4</xdr:col>
      <xdr:colOff>866776</xdr:colOff>
      <xdr:row>488</xdr:row>
      <xdr:rowOff>858371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1" y="674846250"/>
          <a:ext cx="685800" cy="820271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494</xdr:row>
      <xdr:rowOff>57151</xdr:rowOff>
    </xdr:from>
    <xdr:to>
      <xdr:col>4</xdr:col>
      <xdr:colOff>942975</xdr:colOff>
      <xdr:row>494</xdr:row>
      <xdr:rowOff>837049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8051" y="688152676"/>
          <a:ext cx="838199" cy="779898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495</xdr:row>
      <xdr:rowOff>57150</xdr:rowOff>
    </xdr:from>
    <xdr:to>
      <xdr:col>4</xdr:col>
      <xdr:colOff>915266</xdr:colOff>
      <xdr:row>495</xdr:row>
      <xdr:rowOff>847725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50" y="689038500"/>
          <a:ext cx="772391" cy="7905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496</xdr:row>
      <xdr:rowOff>57150</xdr:rowOff>
    </xdr:from>
    <xdr:to>
      <xdr:col>4</xdr:col>
      <xdr:colOff>904876</xdr:colOff>
      <xdr:row>496</xdr:row>
      <xdr:rowOff>836567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51" y="689924325"/>
          <a:ext cx="762000" cy="779417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121</xdr:row>
      <xdr:rowOff>38100</xdr:rowOff>
    </xdr:from>
    <xdr:to>
      <xdr:col>4</xdr:col>
      <xdr:colOff>828676</xdr:colOff>
      <xdr:row>121</xdr:row>
      <xdr:rowOff>850900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2351" y="192347850"/>
          <a:ext cx="609600" cy="812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122</xdr:row>
      <xdr:rowOff>114301</xdr:rowOff>
    </xdr:from>
    <xdr:to>
      <xdr:col>4</xdr:col>
      <xdr:colOff>984220</xdr:colOff>
      <xdr:row>122</xdr:row>
      <xdr:rowOff>781051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0" y="193309876"/>
          <a:ext cx="917545" cy="66675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241</xdr:row>
      <xdr:rowOff>47625</xdr:rowOff>
    </xdr:from>
    <xdr:to>
      <xdr:col>4</xdr:col>
      <xdr:colOff>809625</xdr:colOff>
      <xdr:row>241</xdr:row>
      <xdr:rowOff>828014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6" y="441274200"/>
          <a:ext cx="581024" cy="78038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242</xdr:row>
      <xdr:rowOff>47625</xdr:rowOff>
    </xdr:from>
    <xdr:to>
      <xdr:col>4</xdr:col>
      <xdr:colOff>830126</xdr:colOff>
      <xdr:row>242</xdr:row>
      <xdr:rowOff>857250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442160025"/>
          <a:ext cx="601526" cy="80962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220</xdr:row>
      <xdr:rowOff>38100</xdr:rowOff>
    </xdr:from>
    <xdr:to>
      <xdr:col>4</xdr:col>
      <xdr:colOff>819150</xdr:colOff>
      <xdr:row>220</xdr:row>
      <xdr:rowOff>848649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2350" y="390772650"/>
          <a:ext cx="600075" cy="81054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221</xdr:row>
      <xdr:rowOff>38100</xdr:rowOff>
    </xdr:from>
    <xdr:to>
      <xdr:col>4</xdr:col>
      <xdr:colOff>831067</xdr:colOff>
      <xdr:row>221</xdr:row>
      <xdr:rowOff>847725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391658475"/>
          <a:ext cx="602467" cy="8096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222</xdr:row>
      <xdr:rowOff>47626</xdr:rowOff>
    </xdr:from>
    <xdr:to>
      <xdr:col>4</xdr:col>
      <xdr:colOff>829925</xdr:colOff>
      <xdr:row>222</xdr:row>
      <xdr:rowOff>847726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392553826"/>
          <a:ext cx="601325" cy="8001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223</xdr:row>
      <xdr:rowOff>47626</xdr:rowOff>
    </xdr:from>
    <xdr:to>
      <xdr:col>4</xdr:col>
      <xdr:colOff>831175</xdr:colOff>
      <xdr:row>223</xdr:row>
      <xdr:rowOff>847726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393439651"/>
          <a:ext cx="602575" cy="8001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179</xdr:row>
      <xdr:rowOff>38101</xdr:rowOff>
    </xdr:from>
    <xdr:to>
      <xdr:col>4</xdr:col>
      <xdr:colOff>828675</xdr:colOff>
      <xdr:row>179</xdr:row>
      <xdr:rowOff>852625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329650726"/>
          <a:ext cx="600075" cy="81452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257</xdr:row>
      <xdr:rowOff>38101</xdr:rowOff>
    </xdr:from>
    <xdr:to>
      <xdr:col>4</xdr:col>
      <xdr:colOff>809684</xdr:colOff>
      <xdr:row>257</xdr:row>
      <xdr:rowOff>857250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6" y="481822126"/>
          <a:ext cx="581083" cy="81914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180</xdr:row>
      <xdr:rowOff>38100</xdr:rowOff>
    </xdr:from>
    <xdr:to>
      <xdr:col>4</xdr:col>
      <xdr:colOff>828675</xdr:colOff>
      <xdr:row>180</xdr:row>
      <xdr:rowOff>853489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330346050"/>
          <a:ext cx="600075" cy="815389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151</xdr:row>
      <xdr:rowOff>47625</xdr:rowOff>
    </xdr:from>
    <xdr:to>
      <xdr:col>4</xdr:col>
      <xdr:colOff>827597</xdr:colOff>
      <xdr:row>151</xdr:row>
      <xdr:rowOff>857250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6" y="256832100"/>
          <a:ext cx="598996" cy="8096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152</xdr:row>
      <xdr:rowOff>38100</xdr:rowOff>
    </xdr:from>
    <xdr:to>
      <xdr:col>4</xdr:col>
      <xdr:colOff>933450</xdr:colOff>
      <xdr:row>152</xdr:row>
      <xdr:rowOff>857250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257708400"/>
          <a:ext cx="819150" cy="8191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153</xdr:row>
      <xdr:rowOff>47625</xdr:rowOff>
    </xdr:from>
    <xdr:to>
      <xdr:col>4</xdr:col>
      <xdr:colOff>933450</xdr:colOff>
      <xdr:row>153</xdr:row>
      <xdr:rowOff>857250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258603750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</xdr:row>
      <xdr:rowOff>28575</xdr:rowOff>
    </xdr:from>
    <xdr:to>
      <xdr:col>4</xdr:col>
      <xdr:colOff>933450</xdr:colOff>
      <xdr:row>130</xdr:row>
      <xdr:rowOff>857250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8050" y="202777725"/>
          <a:ext cx="828675" cy="8286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131</xdr:row>
      <xdr:rowOff>28575</xdr:rowOff>
    </xdr:from>
    <xdr:to>
      <xdr:col>4</xdr:col>
      <xdr:colOff>942975</xdr:colOff>
      <xdr:row>131</xdr:row>
      <xdr:rowOff>857250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203663550"/>
          <a:ext cx="828675" cy="828675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255</xdr:row>
      <xdr:rowOff>47626</xdr:rowOff>
    </xdr:from>
    <xdr:to>
      <xdr:col>4</xdr:col>
      <xdr:colOff>889489</xdr:colOff>
      <xdr:row>255</xdr:row>
      <xdr:rowOff>847725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24726" y="453485251"/>
          <a:ext cx="718038" cy="800099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165</xdr:row>
      <xdr:rowOff>47626</xdr:rowOff>
    </xdr:from>
    <xdr:to>
      <xdr:col>4</xdr:col>
      <xdr:colOff>800101</xdr:colOff>
      <xdr:row>165</xdr:row>
      <xdr:rowOff>859316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00926" y="293150926"/>
          <a:ext cx="552450" cy="81169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327</xdr:row>
      <xdr:rowOff>47625</xdr:rowOff>
    </xdr:from>
    <xdr:to>
      <xdr:col>4</xdr:col>
      <xdr:colOff>914400</xdr:colOff>
      <xdr:row>327</xdr:row>
      <xdr:rowOff>838200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5683186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425</xdr:row>
      <xdr:rowOff>38100</xdr:rowOff>
    </xdr:from>
    <xdr:to>
      <xdr:col>4</xdr:col>
      <xdr:colOff>742950</xdr:colOff>
      <xdr:row>425</xdr:row>
      <xdr:rowOff>855871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67600" y="769629525"/>
          <a:ext cx="428625" cy="817771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399</xdr:row>
      <xdr:rowOff>47626</xdr:rowOff>
    </xdr:from>
    <xdr:to>
      <xdr:col>4</xdr:col>
      <xdr:colOff>902159</xdr:colOff>
      <xdr:row>399</xdr:row>
      <xdr:rowOff>847725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5676" y="707631301"/>
          <a:ext cx="749758" cy="80009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454</xdr:row>
      <xdr:rowOff>161925</xdr:rowOff>
    </xdr:from>
    <xdr:to>
      <xdr:col>4</xdr:col>
      <xdr:colOff>996358</xdr:colOff>
      <xdr:row>454</xdr:row>
      <xdr:rowOff>723900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816378225"/>
          <a:ext cx="958258" cy="5619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456</xdr:row>
      <xdr:rowOff>47626</xdr:rowOff>
    </xdr:from>
    <xdr:to>
      <xdr:col>4</xdr:col>
      <xdr:colOff>933451</xdr:colOff>
      <xdr:row>456</xdr:row>
      <xdr:rowOff>841178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6" y="825122176"/>
          <a:ext cx="819150" cy="793552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458</xdr:row>
      <xdr:rowOff>47626</xdr:rowOff>
    </xdr:from>
    <xdr:to>
      <xdr:col>4</xdr:col>
      <xdr:colOff>808035</xdr:colOff>
      <xdr:row>458</xdr:row>
      <xdr:rowOff>847726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842838676"/>
          <a:ext cx="579435" cy="8001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470</xdr:row>
      <xdr:rowOff>104776</xdr:rowOff>
    </xdr:from>
    <xdr:to>
      <xdr:col>4</xdr:col>
      <xdr:colOff>985463</xdr:colOff>
      <xdr:row>470</xdr:row>
      <xdr:rowOff>790576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9475" y="867375076"/>
          <a:ext cx="909263" cy="6858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473</xdr:row>
      <xdr:rowOff>38100</xdr:rowOff>
    </xdr:from>
    <xdr:to>
      <xdr:col>4</xdr:col>
      <xdr:colOff>790575</xdr:colOff>
      <xdr:row>473</xdr:row>
      <xdr:rowOff>835770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1400" y="881481600"/>
          <a:ext cx="552450" cy="79767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3114</xdr:row>
      <xdr:rowOff>152401</xdr:rowOff>
    </xdr:from>
    <xdr:to>
      <xdr:col>4</xdr:col>
      <xdr:colOff>990530</xdr:colOff>
      <xdr:row>3114</xdr:row>
      <xdr:rowOff>723901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829219101"/>
          <a:ext cx="933380" cy="58102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3115</xdr:row>
      <xdr:rowOff>47626</xdr:rowOff>
    </xdr:from>
    <xdr:to>
      <xdr:col>4</xdr:col>
      <xdr:colOff>914505</xdr:colOff>
      <xdr:row>3115</xdr:row>
      <xdr:rowOff>847726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6" y="1827028351"/>
          <a:ext cx="781154" cy="800100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3117</xdr:row>
      <xdr:rowOff>57150</xdr:rowOff>
    </xdr:from>
    <xdr:to>
      <xdr:col>4</xdr:col>
      <xdr:colOff>916055</xdr:colOff>
      <xdr:row>3117</xdr:row>
      <xdr:rowOff>838200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49" y="1834124475"/>
          <a:ext cx="773181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3118</xdr:row>
      <xdr:rowOff>76201</xdr:rowOff>
    </xdr:from>
    <xdr:to>
      <xdr:col>4</xdr:col>
      <xdr:colOff>986306</xdr:colOff>
      <xdr:row>3118</xdr:row>
      <xdr:rowOff>800100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0" y="1835029351"/>
          <a:ext cx="919631" cy="723899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3121</xdr:row>
      <xdr:rowOff>47624</xdr:rowOff>
    </xdr:from>
    <xdr:to>
      <xdr:col>4</xdr:col>
      <xdr:colOff>971550</xdr:colOff>
      <xdr:row>3121</xdr:row>
      <xdr:rowOff>850173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1" y="1839429899"/>
          <a:ext cx="904874" cy="80254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3131</xdr:row>
      <xdr:rowOff>104775</xdr:rowOff>
    </xdr:from>
    <xdr:to>
      <xdr:col>4</xdr:col>
      <xdr:colOff>1009650</xdr:colOff>
      <xdr:row>3131</xdr:row>
      <xdr:rowOff>804291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857203550"/>
          <a:ext cx="971550" cy="699516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3132</xdr:row>
      <xdr:rowOff>104775</xdr:rowOff>
    </xdr:from>
    <xdr:to>
      <xdr:col>4</xdr:col>
      <xdr:colOff>1009650</xdr:colOff>
      <xdr:row>3132</xdr:row>
      <xdr:rowOff>804291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858089375"/>
          <a:ext cx="971550" cy="699516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3133</xdr:row>
      <xdr:rowOff>266700</xdr:rowOff>
    </xdr:from>
    <xdr:to>
      <xdr:col>4</xdr:col>
      <xdr:colOff>1000125</xdr:colOff>
      <xdr:row>3133</xdr:row>
      <xdr:rowOff>631507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859137125"/>
          <a:ext cx="952500" cy="364807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3134</xdr:row>
      <xdr:rowOff>266700</xdr:rowOff>
    </xdr:from>
    <xdr:to>
      <xdr:col>4</xdr:col>
      <xdr:colOff>1000125</xdr:colOff>
      <xdr:row>3134</xdr:row>
      <xdr:rowOff>631507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860022950"/>
          <a:ext cx="952500" cy="364807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3135</xdr:row>
      <xdr:rowOff>123825</xdr:rowOff>
    </xdr:from>
    <xdr:to>
      <xdr:col>4</xdr:col>
      <xdr:colOff>1000126</xdr:colOff>
      <xdr:row>3135</xdr:row>
      <xdr:rowOff>780391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1865195025"/>
          <a:ext cx="952500" cy="656566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3136</xdr:row>
      <xdr:rowOff>123825</xdr:rowOff>
    </xdr:from>
    <xdr:to>
      <xdr:col>4</xdr:col>
      <xdr:colOff>1000125</xdr:colOff>
      <xdr:row>3136</xdr:row>
      <xdr:rowOff>780391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866080850"/>
          <a:ext cx="952500" cy="65656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3138</xdr:row>
      <xdr:rowOff>38101</xdr:rowOff>
    </xdr:from>
    <xdr:to>
      <xdr:col>4</xdr:col>
      <xdr:colOff>981075</xdr:colOff>
      <xdr:row>3138</xdr:row>
      <xdr:rowOff>851155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868652601"/>
          <a:ext cx="923925" cy="813054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3139</xdr:row>
      <xdr:rowOff>333376</xdr:rowOff>
    </xdr:from>
    <xdr:to>
      <xdr:col>4</xdr:col>
      <xdr:colOff>1009650</xdr:colOff>
      <xdr:row>3139</xdr:row>
      <xdr:rowOff>533724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869833701"/>
          <a:ext cx="962025" cy="200348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3143</xdr:row>
      <xdr:rowOff>38100</xdr:rowOff>
    </xdr:from>
    <xdr:to>
      <xdr:col>4</xdr:col>
      <xdr:colOff>933450</xdr:colOff>
      <xdr:row>3143</xdr:row>
      <xdr:rowOff>847725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1879282500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3148</xdr:row>
      <xdr:rowOff>38101</xdr:rowOff>
    </xdr:from>
    <xdr:to>
      <xdr:col>4</xdr:col>
      <xdr:colOff>866775</xdr:colOff>
      <xdr:row>3148</xdr:row>
      <xdr:rowOff>854145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3776" y="1881939976"/>
          <a:ext cx="676274" cy="81604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3151</xdr:row>
      <xdr:rowOff>38100</xdr:rowOff>
    </xdr:from>
    <xdr:to>
      <xdr:col>4</xdr:col>
      <xdr:colOff>923925</xdr:colOff>
      <xdr:row>3151</xdr:row>
      <xdr:rowOff>857725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5" y="1900542300"/>
          <a:ext cx="790575" cy="8196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3152</xdr:row>
      <xdr:rowOff>38100</xdr:rowOff>
    </xdr:from>
    <xdr:to>
      <xdr:col>4</xdr:col>
      <xdr:colOff>923925</xdr:colOff>
      <xdr:row>3152</xdr:row>
      <xdr:rowOff>857725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5" y="1901428125"/>
          <a:ext cx="790575" cy="8196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3153</xdr:row>
      <xdr:rowOff>38100</xdr:rowOff>
    </xdr:from>
    <xdr:to>
      <xdr:col>4</xdr:col>
      <xdr:colOff>923925</xdr:colOff>
      <xdr:row>3153</xdr:row>
      <xdr:rowOff>870455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1902313950"/>
          <a:ext cx="809625" cy="83235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3154</xdr:row>
      <xdr:rowOff>28575</xdr:rowOff>
    </xdr:from>
    <xdr:to>
      <xdr:col>4</xdr:col>
      <xdr:colOff>923925</xdr:colOff>
      <xdr:row>3154</xdr:row>
      <xdr:rowOff>860930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1903190250"/>
          <a:ext cx="809625" cy="83235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3164</xdr:row>
      <xdr:rowOff>142876</xdr:rowOff>
    </xdr:from>
    <xdr:to>
      <xdr:col>4</xdr:col>
      <xdr:colOff>990600</xdr:colOff>
      <xdr:row>3164</xdr:row>
      <xdr:rowOff>746794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911276976"/>
          <a:ext cx="942975" cy="603918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3165</xdr:row>
      <xdr:rowOff>142875</xdr:rowOff>
    </xdr:from>
    <xdr:to>
      <xdr:col>4</xdr:col>
      <xdr:colOff>990600</xdr:colOff>
      <xdr:row>3165</xdr:row>
      <xdr:rowOff>746793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912162800"/>
          <a:ext cx="942975" cy="60391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3166</xdr:row>
      <xdr:rowOff>76200</xdr:rowOff>
    </xdr:from>
    <xdr:to>
      <xdr:col>4</xdr:col>
      <xdr:colOff>895350</xdr:colOff>
      <xdr:row>3166</xdr:row>
      <xdr:rowOff>819150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5675" y="1913867775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3167</xdr:row>
      <xdr:rowOff>76200</xdr:rowOff>
    </xdr:from>
    <xdr:to>
      <xdr:col>4</xdr:col>
      <xdr:colOff>904875</xdr:colOff>
      <xdr:row>3167</xdr:row>
      <xdr:rowOff>819150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200" y="1914753600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3168</xdr:row>
      <xdr:rowOff>114301</xdr:rowOff>
    </xdr:from>
    <xdr:to>
      <xdr:col>4</xdr:col>
      <xdr:colOff>1000125</xdr:colOff>
      <xdr:row>3168</xdr:row>
      <xdr:rowOff>795255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915677526"/>
          <a:ext cx="952500" cy="680954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3169</xdr:row>
      <xdr:rowOff>114301</xdr:rowOff>
    </xdr:from>
    <xdr:to>
      <xdr:col>4</xdr:col>
      <xdr:colOff>994576</xdr:colOff>
      <xdr:row>3169</xdr:row>
      <xdr:rowOff>781050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1" y="163610926"/>
          <a:ext cx="946950" cy="66674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3171</xdr:row>
      <xdr:rowOff>85725</xdr:rowOff>
    </xdr:from>
    <xdr:to>
      <xdr:col>4</xdr:col>
      <xdr:colOff>1000125</xdr:colOff>
      <xdr:row>3171</xdr:row>
      <xdr:rowOff>801472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919192250"/>
          <a:ext cx="962025" cy="71574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3173</xdr:row>
      <xdr:rowOff>57150</xdr:rowOff>
    </xdr:from>
    <xdr:to>
      <xdr:col>4</xdr:col>
      <xdr:colOff>923925</xdr:colOff>
      <xdr:row>3173</xdr:row>
      <xdr:rowOff>838200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50" y="19253644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3174</xdr:row>
      <xdr:rowOff>38100</xdr:rowOff>
    </xdr:from>
    <xdr:to>
      <xdr:col>4</xdr:col>
      <xdr:colOff>933450</xdr:colOff>
      <xdr:row>3174</xdr:row>
      <xdr:rowOff>847725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1926231225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3175</xdr:row>
      <xdr:rowOff>38100</xdr:rowOff>
    </xdr:from>
    <xdr:to>
      <xdr:col>4</xdr:col>
      <xdr:colOff>933450</xdr:colOff>
      <xdr:row>3175</xdr:row>
      <xdr:rowOff>847725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1928002875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123827</xdr:colOff>
      <xdr:row>3179</xdr:row>
      <xdr:rowOff>47625</xdr:rowOff>
    </xdr:from>
    <xdr:to>
      <xdr:col>4</xdr:col>
      <xdr:colOff>925989</xdr:colOff>
      <xdr:row>3179</xdr:row>
      <xdr:rowOff>838200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2" y="1931555700"/>
          <a:ext cx="802162" cy="7905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3181</xdr:row>
      <xdr:rowOff>47625</xdr:rowOff>
    </xdr:from>
    <xdr:to>
      <xdr:col>4</xdr:col>
      <xdr:colOff>952500</xdr:colOff>
      <xdr:row>3181</xdr:row>
      <xdr:rowOff>841950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8050" y="1943957250"/>
          <a:ext cx="847725" cy="7943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3182</xdr:row>
      <xdr:rowOff>38101</xdr:rowOff>
    </xdr:from>
    <xdr:to>
      <xdr:col>4</xdr:col>
      <xdr:colOff>923925</xdr:colOff>
      <xdr:row>3182</xdr:row>
      <xdr:rowOff>849045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1944700201"/>
          <a:ext cx="809625" cy="81094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3183</xdr:row>
      <xdr:rowOff>123825</xdr:rowOff>
    </xdr:from>
    <xdr:to>
      <xdr:col>4</xdr:col>
      <xdr:colOff>986228</xdr:colOff>
      <xdr:row>3183</xdr:row>
      <xdr:rowOff>771525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945671750"/>
          <a:ext cx="929078" cy="6477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3185</xdr:row>
      <xdr:rowOff>47624</xdr:rowOff>
    </xdr:from>
    <xdr:to>
      <xdr:col>4</xdr:col>
      <xdr:colOff>981075</xdr:colOff>
      <xdr:row>3185</xdr:row>
      <xdr:rowOff>841057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947367199"/>
          <a:ext cx="933450" cy="793433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393</xdr:row>
      <xdr:rowOff>47625</xdr:rowOff>
    </xdr:from>
    <xdr:to>
      <xdr:col>4</xdr:col>
      <xdr:colOff>857251</xdr:colOff>
      <xdr:row>393</xdr:row>
      <xdr:rowOff>855807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3776" y="702316350"/>
          <a:ext cx="666750" cy="808182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328</xdr:row>
      <xdr:rowOff>38101</xdr:rowOff>
    </xdr:from>
    <xdr:to>
      <xdr:col>4</xdr:col>
      <xdr:colOff>923926</xdr:colOff>
      <xdr:row>328</xdr:row>
      <xdr:rowOff>838201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1" y="574509901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329</xdr:row>
      <xdr:rowOff>47625</xdr:rowOff>
    </xdr:from>
    <xdr:to>
      <xdr:col>4</xdr:col>
      <xdr:colOff>923925</xdr:colOff>
      <xdr:row>329</xdr:row>
      <xdr:rowOff>847725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57629107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340</xdr:row>
      <xdr:rowOff>47626</xdr:rowOff>
    </xdr:from>
    <xdr:to>
      <xdr:col>4</xdr:col>
      <xdr:colOff>952500</xdr:colOff>
      <xdr:row>340</xdr:row>
      <xdr:rowOff>847446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8525" y="593121751"/>
          <a:ext cx="857250" cy="79982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400</xdr:row>
      <xdr:rowOff>47625</xdr:rowOff>
    </xdr:from>
    <xdr:to>
      <xdr:col>4</xdr:col>
      <xdr:colOff>877650</xdr:colOff>
      <xdr:row>400</xdr:row>
      <xdr:rowOff>857250</xdr:rowOff>
    </xdr:to>
    <xdr:pic>
      <xdr:nvPicPr>
        <xdr:cNvPr id="410" name="Рисунок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200" y="722690325"/>
          <a:ext cx="715725" cy="8096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398</xdr:row>
      <xdr:rowOff>38100</xdr:rowOff>
    </xdr:from>
    <xdr:to>
      <xdr:col>4</xdr:col>
      <xdr:colOff>952500</xdr:colOff>
      <xdr:row>398</xdr:row>
      <xdr:rowOff>844960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0" y="721794975"/>
          <a:ext cx="866775" cy="80686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396</xdr:row>
      <xdr:rowOff>38101</xdr:rowOff>
    </xdr:from>
    <xdr:to>
      <xdr:col>4</xdr:col>
      <xdr:colOff>854017</xdr:colOff>
      <xdr:row>396</xdr:row>
      <xdr:rowOff>857251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3301" y="718251676"/>
          <a:ext cx="653991" cy="8191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422</xdr:row>
      <xdr:rowOff>47625</xdr:rowOff>
    </xdr:from>
    <xdr:to>
      <xdr:col>4</xdr:col>
      <xdr:colOff>923925</xdr:colOff>
      <xdr:row>422</xdr:row>
      <xdr:rowOff>847725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790898850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193</xdr:row>
      <xdr:rowOff>66675</xdr:rowOff>
    </xdr:from>
    <xdr:to>
      <xdr:col>4</xdr:col>
      <xdr:colOff>749809</xdr:colOff>
      <xdr:row>193</xdr:row>
      <xdr:rowOff>828675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9976" y="323288025"/>
          <a:ext cx="483108" cy="762000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191</xdr:row>
      <xdr:rowOff>66675</xdr:rowOff>
    </xdr:from>
    <xdr:to>
      <xdr:col>4</xdr:col>
      <xdr:colOff>766892</xdr:colOff>
      <xdr:row>191</xdr:row>
      <xdr:rowOff>819150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0451" y="320630550"/>
          <a:ext cx="509716" cy="7524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3194</xdr:row>
      <xdr:rowOff>57150</xdr:rowOff>
    </xdr:from>
    <xdr:to>
      <xdr:col>4</xdr:col>
      <xdr:colOff>923333</xdr:colOff>
      <xdr:row>3194</xdr:row>
      <xdr:rowOff>828675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1949091225"/>
          <a:ext cx="799508" cy="77152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3195</xdr:row>
      <xdr:rowOff>133351</xdr:rowOff>
    </xdr:from>
    <xdr:to>
      <xdr:col>4</xdr:col>
      <xdr:colOff>971550</xdr:colOff>
      <xdr:row>3195</xdr:row>
      <xdr:rowOff>741850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9476" y="1950053251"/>
          <a:ext cx="895349" cy="608499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3196</xdr:row>
      <xdr:rowOff>66675</xdr:rowOff>
    </xdr:from>
    <xdr:to>
      <xdr:col>4</xdr:col>
      <xdr:colOff>838200</xdr:colOff>
      <xdr:row>3196</xdr:row>
      <xdr:rowOff>839370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3775" y="1950872400"/>
          <a:ext cx="647700" cy="77269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192</xdr:row>
      <xdr:rowOff>219076</xdr:rowOff>
    </xdr:from>
    <xdr:to>
      <xdr:col>4</xdr:col>
      <xdr:colOff>952500</xdr:colOff>
      <xdr:row>192</xdr:row>
      <xdr:rowOff>670760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8050" y="322554601"/>
          <a:ext cx="847725" cy="45168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304</xdr:row>
      <xdr:rowOff>57150</xdr:rowOff>
    </xdr:from>
    <xdr:to>
      <xdr:col>4</xdr:col>
      <xdr:colOff>823219</xdr:colOff>
      <xdr:row>304</xdr:row>
      <xdr:rowOff>838200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6" y="497786025"/>
          <a:ext cx="594618" cy="7810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256</xdr:row>
      <xdr:rowOff>57150</xdr:rowOff>
    </xdr:from>
    <xdr:to>
      <xdr:col>4</xdr:col>
      <xdr:colOff>849014</xdr:colOff>
      <xdr:row>256</xdr:row>
      <xdr:rowOff>828675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3300" y="425148375"/>
          <a:ext cx="648989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371</xdr:row>
      <xdr:rowOff>95251</xdr:rowOff>
    </xdr:from>
    <xdr:to>
      <xdr:col>4</xdr:col>
      <xdr:colOff>979117</xdr:colOff>
      <xdr:row>371</xdr:row>
      <xdr:rowOff>790575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578672326"/>
          <a:ext cx="921967" cy="695324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372</xdr:row>
      <xdr:rowOff>104775</xdr:rowOff>
    </xdr:from>
    <xdr:to>
      <xdr:col>4</xdr:col>
      <xdr:colOff>980255</xdr:colOff>
      <xdr:row>372</xdr:row>
      <xdr:rowOff>800100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596398350"/>
          <a:ext cx="923104" cy="695325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577</xdr:row>
      <xdr:rowOff>57150</xdr:rowOff>
    </xdr:from>
    <xdr:to>
      <xdr:col>4</xdr:col>
      <xdr:colOff>791795</xdr:colOff>
      <xdr:row>577</xdr:row>
      <xdr:rowOff>847725</xdr:rowOff>
    </xdr:to>
    <xdr:pic>
      <xdr:nvPicPr>
        <xdr:cNvPr id="457" name="Рисунок 456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9976" y="931354500"/>
          <a:ext cx="525094" cy="790575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571</xdr:row>
      <xdr:rowOff>66675</xdr:rowOff>
    </xdr:from>
    <xdr:to>
      <xdr:col>4</xdr:col>
      <xdr:colOff>771526</xdr:colOff>
      <xdr:row>571</xdr:row>
      <xdr:rowOff>841875</xdr:rowOff>
    </xdr:to>
    <xdr:pic>
      <xdr:nvPicPr>
        <xdr:cNvPr id="458" name="Рисунок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8551" y="927820725"/>
          <a:ext cx="476250" cy="775200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572</xdr:row>
      <xdr:rowOff>76200</xdr:rowOff>
    </xdr:from>
    <xdr:to>
      <xdr:col>4</xdr:col>
      <xdr:colOff>771526</xdr:colOff>
      <xdr:row>572</xdr:row>
      <xdr:rowOff>832152</xdr:rowOff>
    </xdr:to>
    <xdr:pic>
      <xdr:nvPicPr>
        <xdr:cNvPr id="459" name="Рисунок 458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8551" y="928716075"/>
          <a:ext cx="476250" cy="755952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573</xdr:row>
      <xdr:rowOff>57151</xdr:rowOff>
    </xdr:from>
    <xdr:to>
      <xdr:col>4</xdr:col>
      <xdr:colOff>776663</xdr:colOff>
      <xdr:row>573</xdr:row>
      <xdr:rowOff>838201</xdr:rowOff>
    </xdr:to>
    <xdr:pic>
      <xdr:nvPicPr>
        <xdr:cNvPr id="461" name="Рисунок 46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39026" y="930468676"/>
          <a:ext cx="490912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581</xdr:row>
      <xdr:rowOff>123825</xdr:rowOff>
    </xdr:from>
    <xdr:to>
      <xdr:col>4</xdr:col>
      <xdr:colOff>990600</xdr:colOff>
      <xdr:row>581</xdr:row>
      <xdr:rowOff>777363</xdr:rowOff>
    </xdr:to>
    <xdr:pic>
      <xdr:nvPicPr>
        <xdr:cNvPr id="462" name="Рисунок 46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932307000"/>
          <a:ext cx="933450" cy="653538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582</xdr:row>
      <xdr:rowOff>66676</xdr:rowOff>
    </xdr:from>
    <xdr:to>
      <xdr:col>4</xdr:col>
      <xdr:colOff>908823</xdr:colOff>
      <xdr:row>582</xdr:row>
      <xdr:rowOff>828676</xdr:rowOff>
    </xdr:to>
    <xdr:pic>
      <xdr:nvPicPr>
        <xdr:cNvPr id="463" name="Рисунок 46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50" y="933135676"/>
          <a:ext cx="765948" cy="7620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583</xdr:row>
      <xdr:rowOff>85725</xdr:rowOff>
    </xdr:from>
    <xdr:to>
      <xdr:col>4</xdr:col>
      <xdr:colOff>790575</xdr:colOff>
      <xdr:row>583</xdr:row>
      <xdr:rowOff>827568</xdr:rowOff>
    </xdr:to>
    <xdr:pic>
      <xdr:nvPicPr>
        <xdr:cNvPr id="466" name="Рисунок 465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934040550"/>
          <a:ext cx="561975" cy="741843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584</xdr:row>
      <xdr:rowOff>57150</xdr:rowOff>
    </xdr:from>
    <xdr:to>
      <xdr:col>4</xdr:col>
      <xdr:colOff>842010</xdr:colOff>
      <xdr:row>584</xdr:row>
      <xdr:rowOff>847725</xdr:rowOff>
    </xdr:to>
    <xdr:pic>
      <xdr:nvPicPr>
        <xdr:cNvPr id="467" name="Рисунок 466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2825" y="934897800"/>
          <a:ext cx="632460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585</xdr:row>
      <xdr:rowOff>57150</xdr:rowOff>
    </xdr:from>
    <xdr:to>
      <xdr:col>4</xdr:col>
      <xdr:colOff>925422</xdr:colOff>
      <xdr:row>585</xdr:row>
      <xdr:rowOff>847725</xdr:rowOff>
    </xdr:to>
    <xdr:pic>
      <xdr:nvPicPr>
        <xdr:cNvPr id="468" name="Рисунок 46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0" y="935783625"/>
          <a:ext cx="801597" cy="7905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588</xdr:row>
      <xdr:rowOff>76200</xdr:rowOff>
    </xdr:from>
    <xdr:to>
      <xdr:col>4</xdr:col>
      <xdr:colOff>990600</xdr:colOff>
      <xdr:row>588</xdr:row>
      <xdr:rowOff>831298</xdr:rowOff>
    </xdr:to>
    <xdr:pic>
      <xdr:nvPicPr>
        <xdr:cNvPr id="472" name="Рисунок 471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938460150"/>
          <a:ext cx="942975" cy="755098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589</xdr:row>
      <xdr:rowOff>66675</xdr:rowOff>
    </xdr:from>
    <xdr:to>
      <xdr:col>4</xdr:col>
      <xdr:colOff>990600</xdr:colOff>
      <xdr:row>589</xdr:row>
      <xdr:rowOff>821773</xdr:rowOff>
    </xdr:to>
    <xdr:pic>
      <xdr:nvPicPr>
        <xdr:cNvPr id="474" name="Рисунок 473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939336450"/>
          <a:ext cx="942975" cy="755098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586</xdr:row>
      <xdr:rowOff>76200</xdr:rowOff>
    </xdr:from>
    <xdr:to>
      <xdr:col>4</xdr:col>
      <xdr:colOff>824137</xdr:colOff>
      <xdr:row>586</xdr:row>
      <xdr:rowOff>828675</xdr:rowOff>
    </xdr:to>
    <xdr:pic>
      <xdr:nvPicPr>
        <xdr:cNvPr id="479" name="Рисунок 478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2825" y="936688500"/>
          <a:ext cx="614587" cy="75247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587</xdr:row>
      <xdr:rowOff>76200</xdr:rowOff>
    </xdr:from>
    <xdr:to>
      <xdr:col>4</xdr:col>
      <xdr:colOff>824137</xdr:colOff>
      <xdr:row>587</xdr:row>
      <xdr:rowOff>828675</xdr:rowOff>
    </xdr:to>
    <xdr:pic>
      <xdr:nvPicPr>
        <xdr:cNvPr id="480" name="Рисунок 479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2825" y="937574325"/>
          <a:ext cx="614587" cy="7524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590</xdr:row>
      <xdr:rowOff>38100</xdr:rowOff>
    </xdr:from>
    <xdr:to>
      <xdr:col>4</xdr:col>
      <xdr:colOff>923925</xdr:colOff>
      <xdr:row>590</xdr:row>
      <xdr:rowOff>847725</xdr:rowOff>
    </xdr:to>
    <xdr:pic>
      <xdr:nvPicPr>
        <xdr:cNvPr id="485" name="Рисунок 484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943737000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591</xdr:row>
      <xdr:rowOff>38100</xdr:rowOff>
    </xdr:from>
    <xdr:to>
      <xdr:col>4</xdr:col>
      <xdr:colOff>923925</xdr:colOff>
      <xdr:row>591</xdr:row>
      <xdr:rowOff>847725</xdr:rowOff>
    </xdr:to>
    <xdr:pic>
      <xdr:nvPicPr>
        <xdr:cNvPr id="486" name="Рисунок 485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944622825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593</xdr:row>
      <xdr:rowOff>66675</xdr:rowOff>
    </xdr:from>
    <xdr:to>
      <xdr:col>4</xdr:col>
      <xdr:colOff>885825</xdr:colOff>
      <xdr:row>593</xdr:row>
      <xdr:rowOff>825102</xdr:rowOff>
    </xdr:to>
    <xdr:pic>
      <xdr:nvPicPr>
        <xdr:cNvPr id="487" name="Рисунок 486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5676" y="946423050"/>
          <a:ext cx="733424" cy="758427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592</xdr:row>
      <xdr:rowOff>66676</xdr:rowOff>
    </xdr:from>
    <xdr:to>
      <xdr:col>4</xdr:col>
      <xdr:colOff>923925</xdr:colOff>
      <xdr:row>592</xdr:row>
      <xdr:rowOff>834807</xdr:rowOff>
    </xdr:to>
    <xdr:pic>
      <xdr:nvPicPr>
        <xdr:cNvPr id="490" name="Рисунок 489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6" y="945537226"/>
          <a:ext cx="809624" cy="768131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599</xdr:row>
      <xdr:rowOff>47625</xdr:rowOff>
    </xdr:from>
    <xdr:to>
      <xdr:col>4</xdr:col>
      <xdr:colOff>1009650</xdr:colOff>
      <xdr:row>599</xdr:row>
      <xdr:rowOff>844694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951718950"/>
          <a:ext cx="962025" cy="79706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601</xdr:row>
      <xdr:rowOff>171451</xdr:rowOff>
    </xdr:from>
    <xdr:to>
      <xdr:col>4</xdr:col>
      <xdr:colOff>981075</xdr:colOff>
      <xdr:row>601</xdr:row>
      <xdr:rowOff>728010</xdr:rowOff>
    </xdr:to>
    <xdr:pic>
      <xdr:nvPicPr>
        <xdr:cNvPr id="494" name="Рисунок 493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0" y="957157726"/>
          <a:ext cx="914400" cy="55655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602</xdr:row>
      <xdr:rowOff>114300</xdr:rowOff>
    </xdr:from>
    <xdr:to>
      <xdr:col>4</xdr:col>
      <xdr:colOff>981075</xdr:colOff>
      <xdr:row>602</xdr:row>
      <xdr:rowOff>777756</xdr:rowOff>
    </xdr:to>
    <xdr:pic>
      <xdr:nvPicPr>
        <xdr:cNvPr id="507" name="Рисунок 506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9475" y="971273775"/>
          <a:ext cx="904875" cy="663456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603</xdr:row>
      <xdr:rowOff>47625</xdr:rowOff>
    </xdr:from>
    <xdr:to>
      <xdr:col>4</xdr:col>
      <xdr:colOff>933451</xdr:colOff>
      <xdr:row>603</xdr:row>
      <xdr:rowOff>845110</xdr:rowOff>
    </xdr:to>
    <xdr:pic>
      <xdr:nvPicPr>
        <xdr:cNvPr id="508" name="Рисунок 507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6" y="972978750"/>
          <a:ext cx="819150" cy="797485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605</xdr:row>
      <xdr:rowOff>66675</xdr:rowOff>
    </xdr:from>
    <xdr:to>
      <xdr:col>4</xdr:col>
      <xdr:colOff>751204</xdr:colOff>
      <xdr:row>605</xdr:row>
      <xdr:rowOff>828674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8550" y="980970225"/>
          <a:ext cx="455929" cy="761999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606</xdr:row>
      <xdr:rowOff>66676</xdr:rowOff>
    </xdr:from>
    <xdr:to>
      <xdr:col>4</xdr:col>
      <xdr:colOff>904876</xdr:colOff>
      <xdr:row>606</xdr:row>
      <xdr:rowOff>828676</xdr:rowOff>
    </xdr:to>
    <xdr:pic>
      <xdr:nvPicPr>
        <xdr:cNvPr id="478" name="Рисунок 477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51" y="9845135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152399</xdr:colOff>
      <xdr:row>607</xdr:row>
      <xdr:rowOff>66674</xdr:rowOff>
    </xdr:from>
    <xdr:to>
      <xdr:col>4</xdr:col>
      <xdr:colOff>904874</xdr:colOff>
      <xdr:row>607</xdr:row>
      <xdr:rowOff>819149</xdr:rowOff>
    </xdr:to>
    <xdr:pic>
      <xdr:nvPicPr>
        <xdr:cNvPr id="481" name="Рисунок 480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5674" y="985399349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609</xdr:row>
      <xdr:rowOff>57150</xdr:rowOff>
    </xdr:from>
    <xdr:to>
      <xdr:col>4</xdr:col>
      <xdr:colOff>933450</xdr:colOff>
      <xdr:row>609</xdr:row>
      <xdr:rowOff>832394</xdr:rowOff>
    </xdr:to>
    <xdr:pic>
      <xdr:nvPicPr>
        <xdr:cNvPr id="482" name="Рисунок 481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8051" y="986275650"/>
          <a:ext cx="828674" cy="775244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610</xdr:row>
      <xdr:rowOff>66675</xdr:rowOff>
    </xdr:from>
    <xdr:to>
      <xdr:col>4</xdr:col>
      <xdr:colOff>933451</xdr:colOff>
      <xdr:row>610</xdr:row>
      <xdr:rowOff>835209</xdr:rowOff>
    </xdr:to>
    <xdr:pic>
      <xdr:nvPicPr>
        <xdr:cNvPr id="516" name="Рисунок 515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6" y="992485950"/>
          <a:ext cx="819150" cy="76853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534</xdr:row>
      <xdr:rowOff>114300</xdr:rowOff>
    </xdr:from>
    <xdr:to>
      <xdr:col>4</xdr:col>
      <xdr:colOff>990600</xdr:colOff>
      <xdr:row>534</xdr:row>
      <xdr:rowOff>768940</xdr:rowOff>
    </xdr:to>
    <xdr:pic>
      <xdr:nvPicPr>
        <xdr:cNvPr id="518" name="Рисунок 517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0" y="904503525"/>
          <a:ext cx="923925" cy="65464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535</xdr:row>
      <xdr:rowOff>123825</xdr:rowOff>
    </xdr:from>
    <xdr:to>
      <xdr:col>4</xdr:col>
      <xdr:colOff>981075</xdr:colOff>
      <xdr:row>535</xdr:row>
      <xdr:rowOff>778465</xdr:rowOff>
    </xdr:to>
    <xdr:pic>
      <xdr:nvPicPr>
        <xdr:cNvPr id="520" name="Рисунок 519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905398875"/>
          <a:ext cx="923925" cy="65464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611</xdr:row>
      <xdr:rowOff>57151</xdr:rowOff>
    </xdr:from>
    <xdr:to>
      <xdr:col>4</xdr:col>
      <xdr:colOff>929588</xdr:colOff>
      <xdr:row>611</xdr:row>
      <xdr:rowOff>838201</xdr:rowOff>
    </xdr:to>
    <xdr:pic>
      <xdr:nvPicPr>
        <xdr:cNvPr id="471" name="Рисунок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1087164451"/>
          <a:ext cx="815288" cy="78105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624</xdr:row>
      <xdr:rowOff>66676</xdr:rowOff>
    </xdr:from>
    <xdr:to>
      <xdr:col>4</xdr:col>
      <xdr:colOff>932330</xdr:colOff>
      <xdr:row>624</xdr:row>
      <xdr:rowOff>828675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6" y="1094260576"/>
          <a:ext cx="818029" cy="761999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625</xdr:row>
      <xdr:rowOff>76200</xdr:rowOff>
    </xdr:from>
    <xdr:to>
      <xdr:col>4</xdr:col>
      <xdr:colOff>947161</xdr:colOff>
      <xdr:row>625</xdr:row>
      <xdr:rowOff>819150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8051" y="1095155925"/>
          <a:ext cx="842385" cy="7429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626</xdr:row>
      <xdr:rowOff>133350</xdr:rowOff>
    </xdr:from>
    <xdr:to>
      <xdr:col>4</xdr:col>
      <xdr:colOff>990600</xdr:colOff>
      <xdr:row>626</xdr:row>
      <xdr:rowOff>749023</xdr:rowOff>
    </xdr:to>
    <xdr:pic>
      <xdr:nvPicPr>
        <xdr:cNvPr id="528" name="Рисунок 527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096984725"/>
          <a:ext cx="942975" cy="615673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627</xdr:row>
      <xdr:rowOff>161926</xdr:rowOff>
    </xdr:from>
    <xdr:to>
      <xdr:col>4</xdr:col>
      <xdr:colOff>980800</xdr:colOff>
      <xdr:row>627</xdr:row>
      <xdr:rowOff>733425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1" y="1097899126"/>
          <a:ext cx="914124" cy="5714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632</xdr:row>
      <xdr:rowOff>57150</xdr:rowOff>
    </xdr:from>
    <xdr:to>
      <xdr:col>4</xdr:col>
      <xdr:colOff>914400</xdr:colOff>
      <xdr:row>632</xdr:row>
      <xdr:rowOff>838200</xdr:rowOff>
    </xdr:to>
    <xdr:pic>
      <xdr:nvPicPr>
        <xdr:cNvPr id="532" name="Рисунок 531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5" y="10995660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640</xdr:row>
      <xdr:rowOff>104776</xdr:rowOff>
    </xdr:from>
    <xdr:to>
      <xdr:col>4</xdr:col>
      <xdr:colOff>992872</xdr:colOff>
      <xdr:row>640</xdr:row>
      <xdr:rowOff>771525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106700226"/>
          <a:ext cx="935722" cy="6667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641</xdr:row>
      <xdr:rowOff>152400</xdr:rowOff>
    </xdr:from>
    <xdr:to>
      <xdr:col>4</xdr:col>
      <xdr:colOff>975770</xdr:colOff>
      <xdr:row>641</xdr:row>
      <xdr:rowOff>733425</xdr:rowOff>
    </xdr:to>
    <xdr:pic>
      <xdr:nvPicPr>
        <xdr:cNvPr id="538" name="Рисунок 537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0" y="1107633675"/>
          <a:ext cx="909095" cy="5810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561</xdr:row>
      <xdr:rowOff>76200</xdr:rowOff>
    </xdr:from>
    <xdr:to>
      <xdr:col>4</xdr:col>
      <xdr:colOff>933450</xdr:colOff>
      <xdr:row>561</xdr:row>
      <xdr:rowOff>815144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7575" y="1003030125"/>
          <a:ext cx="819150" cy="73894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563</xdr:row>
      <xdr:rowOff>85725</xdr:rowOff>
    </xdr:from>
    <xdr:to>
      <xdr:col>4</xdr:col>
      <xdr:colOff>1000125</xdr:colOff>
      <xdr:row>563</xdr:row>
      <xdr:rowOff>823885</xdr:rowOff>
    </xdr:to>
    <xdr:pic>
      <xdr:nvPicPr>
        <xdr:cNvPr id="540" name="Рисунок 53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003925475"/>
          <a:ext cx="942975" cy="73816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565</xdr:row>
      <xdr:rowOff>85725</xdr:rowOff>
    </xdr:from>
    <xdr:to>
      <xdr:col>4</xdr:col>
      <xdr:colOff>993879</xdr:colOff>
      <xdr:row>565</xdr:row>
      <xdr:rowOff>809625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006582950"/>
          <a:ext cx="936729" cy="7239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566</xdr:row>
      <xdr:rowOff>66676</xdr:rowOff>
    </xdr:from>
    <xdr:to>
      <xdr:col>4</xdr:col>
      <xdr:colOff>904876</xdr:colOff>
      <xdr:row>566</xdr:row>
      <xdr:rowOff>828676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96151" y="10118788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569</xdr:row>
      <xdr:rowOff>57150</xdr:rowOff>
    </xdr:from>
    <xdr:to>
      <xdr:col>4</xdr:col>
      <xdr:colOff>914400</xdr:colOff>
      <xdr:row>569</xdr:row>
      <xdr:rowOff>838200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5" y="10136409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570</xdr:row>
      <xdr:rowOff>114301</xdr:rowOff>
    </xdr:from>
    <xdr:to>
      <xdr:col>4</xdr:col>
      <xdr:colOff>970229</xdr:colOff>
      <xdr:row>570</xdr:row>
      <xdr:rowOff>781050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014583951"/>
          <a:ext cx="913079" cy="666749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539</xdr:row>
      <xdr:rowOff>76200</xdr:rowOff>
    </xdr:from>
    <xdr:to>
      <xdr:col>4</xdr:col>
      <xdr:colOff>895350</xdr:colOff>
      <xdr:row>539</xdr:row>
      <xdr:rowOff>819150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05675" y="946661175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540</xdr:row>
      <xdr:rowOff>76200</xdr:rowOff>
    </xdr:from>
    <xdr:to>
      <xdr:col>4</xdr:col>
      <xdr:colOff>771526</xdr:colOff>
      <xdr:row>540</xdr:row>
      <xdr:rowOff>826200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8551" y="947547000"/>
          <a:ext cx="476250" cy="75000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552</xdr:row>
      <xdr:rowOff>76200</xdr:rowOff>
    </xdr:from>
    <xdr:to>
      <xdr:col>4</xdr:col>
      <xdr:colOff>800100</xdr:colOff>
      <xdr:row>552</xdr:row>
      <xdr:rowOff>826801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62112525"/>
          <a:ext cx="571499" cy="750601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553</xdr:row>
      <xdr:rowOff>66676</xdr:rowOff>
    </xdr:from>
    <xdr:to>
      <xdr:col>4</xdr:col>
      <xdr:colOff>831154</xdr:colOff>
      <xdr:row>553</xdr:row>
      <xdr:rowOff>819150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1401" y="994486201"/>
          <a:ext cx="593028" cy="752474"/>
        </a:xfrm>
        <a:prstGeom prst="rect">
          <a:avLst/>
        </a:prstGeom>
      </xdr:spPr>
    </xdr:pic>
    <xdr:clientData/>
  </xdr:twoCellAnchor>
  <xdr:twoCellAnchor>
    <xdr:from>
      <xdr:col>4</xdr:col>
      <xdr:colOff>295277</xdr:colOff>
      <xdr:row>554</xdr:row>
      <xdr:rowOff>76200</xdr:rowOff>
    </xdr:from>
    <xdr:to>
      <xdr:col>4</xdr:col>
      <xdr:colOff>772031</xdr:colOff>
      <xdr:row>554</xdr:row>
      <xdr:rowOff>819150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48552" y="995381550"/>
          <a:ext cx="476754" cy="7429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503</xdr:row>
      <xdr:rowOff>57151</xdr:rowOff>
    </xdr:from>
    <xdr:to>
      <xdr:col>4</xdr:col>
      <xdr:colOff>914401</xdr:colOff>
      <xdr:row>503</xdr:row>
      <xdr:rowOff>838201</xdr:rowOff>
    </xdr:to>
    <xdr:pic>
      <xdr:nvPicPr>
        <xdr:cNvPr id="596" name="Рисунок 595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6" y="8897112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504</xdr:row>
      <xdr:rowOff>66676</xdr:rowOff>
    </xdr:from>
    <xdr:to>
      <xdr:col>4</xdr:col>
      <xdr:colOff>971550</xdr:colOff>
      <xdr:row>504</xdr:row>
      <xdr:rowOff>826794</xdr:rowOff>
    </xdr:to>
    <xdr:pic>
      <xdr:nvPicPr>
        <xdr:cNvPr id="597" name="Рисунок 596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0" y="890606551"/>
          <a:ext cx="885825" cy="760118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505</xdr:row>
      <xdr:rowOff>85726</xdr:rowOff>
    </xdr:from>
    <xdr:to>
      <xdr:col>4</xdr:col>
      <xdr:colOff>987356</xdr:colOff>
      <xdr:row>505</xdr:row>
      <xdr:rowOff>809625</xdr:rowOff>
    </xdr:to>
    <xdr:pic>
      <xdr:nvPicPr>
        <xdr:cNvPr id="598" name="Рисунок 597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891511426"/>
          <a:ext cx="930205" cy="723899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521</xdr:row>
      <xdr:rowOff>66676</xdr:rowOff>
    </xdr:from>
    <xdr:to>
      <xdr:col>4</xdr:col>
      <xdr:colOff>940743</xdr:colOff>
      <xdr:row>521</xdr:row>
      <xdr:rowOff>828676</xdr:rowOff>
    </xdr:to>
    <xdr:pic>
      <xdr:nvPicPr>
        <xdr:cNvPr id="600" name="Рисунок 599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48525" y="893264026"/>
          <a:ext cx="845493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133</xdr:row>
      <xdr:rowOff>57150</xdr:rowOff>
    </xdr:from>
    <xdr:to>
      <xdr:col>4</xdr:col>
      <xdr:colOff>819150</xdr:colOff>
      <xdr:row>133</xdr:row>
      <xdr:rowOff>837049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1400" y="187747275"/>
          <a:ext cx="581025" cy="77989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132</xdr:row>
      <xdr:rowOff>57150</xdr:rowOff>
    </xdr:from>
    <xdr:to>
      <xdr:col>4</xdr:col>
      <xdr:colOff>828675</xdr:colOff>
      <xdr:row>132</xdr:row>
      <xdr:rowOff>832429</xdr:rowOff>
    </xdr:to>
    <xdr:pic>
      <xdr:nvPicPr>
        <xdr:cNvPr id="599" name="Рисунок 598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81875" y="186861450"/>
          <a:ext cx="600075" cy="77527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2680</xdr:row>
      <xdr:rowOff>66675</xdr:rowOff>
    </xdr:from>
    <xdr:to>
      <xdr:col>4</xdr:col>
      <xdr:colOff>912593</xdr:colOff>
      <xdr:row>2680</xdr:row>
      <xdr:rowOff>819150</xdr:rowOff>
    </xdr:to>
    <xdr:pic>
      <xdr:nvPicPr>
        <xdr:cNvPr id="611" name="Рисунок 610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5" y="1736988525"/>
          <a:ext cx="779243" cy="7524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873</xdr:row>
      <xdr:rowOff>66675</xdr:rowOff>
    </xdr:from>
    <xdr:to>
      <xdr:col>4</xdr:col>
      <xdr:colOff>920571</xdr:colOff>
      <xdr:row>873</xdr:row>
      <xdr:rowOff>828675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6" y="1268025150"/>
          <a:ext cx="787220" cy="7620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913</xdr:row>
      <xdr:rowOff>76200</xdr:rowOff>
    </xdr:from>
    <xdr:to>
      <xdr:col>4</xdr:col>
      <xdr:colOff>838200</xdr:colOff>
      <xdr:row>913</xdr:row>
      <xdr:rowOff>815303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43775" y="1367999550"/>
          <a:ext cx="647700" cy="739103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748</xdr:row>
      <xdr:rowOff>57151</xdr:rowOff>
    </xdr:from>
    <xdr:to>
      <xdr:col>4</xdr:col>
      <xdr:colOff>923926</xdr:colOff>
      <xdr:row>748</xdr:row>
      <xdr:rowOff>839249</xdr:rowOff>
    </xdr:to>
    <xdr:pic>
      <xdr:nvPicPr>
        <xdr:cNvPr id="641" name="Рисунок 640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1" y="1177851976"/>
          <a:ext cx="800100" cy="782098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778</xdr:row>
      <xdr:rowOff>66675</xdr:rowOff>
    </xdr:from>
    <xdr:to>
      <xdr:col>4</xdr:col>
      <xdr:colOff>933450</xdr:colOff>
      <xdr:row>778</xdr:row>
      <xdr:rowOff>832428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7101" y="1215066150"/>
          <a:ext cx="809624" cy="76575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2595</xdr:row>
      <xdr:rowOff>57150</xdr:rowOff>
    </xdr:from>
    <xdr:to>
      <xdr:col>4</xdr:col>
      <xdr:colOff>914400</xdr:colOff>
      <xdr:row>2595</xdr:row>
      <xdr:rowOff>838200</xdr:rowOff>
    </xdr:to>
    <xdr:pic>
      <xdr:nvPicPr>
        <xdr:cNvPr id="647" name="Рисунок 646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5" y="19523202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2596</xdr:row>
      <xdr:rowOff>66675</xdr:rowOff>
    </xdr:from>
    <xdr:to>
      <xdr:col>4</xdr:col>
      <xdr:colOff>914400</xdr:colOff>
      <xdr:row>2596</xdr:row>
      <xdr:rowOff>847725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6625" y="19532155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4646</xdr:row>
      <xdr:rowOff>57151</xdr:rowOff>
    </xdr:from>
    <xdr:to>
      <xdr:col>4</xdr:col>
      <xdr:colOff>962796</xdr:colOff>
      <xdr:row>4646</xdr:row>
      <xdr:rowOff>838200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1" y="2701080451"/>
          <a:ext cx="877070" cy="781049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3803</xdr:row>
      <xdr:rowOff>57150</xdr:rowOff>
    </xdr:from>
    <xdr:to>
      <xdr:col>4</xdr:col>
      <xdr:colOff>851140</xdr:colOff>
      <xdr:row>3803</xdr:row>
      <xdr:rowOff>828675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1" y="2479243200"/>
          <a:ext cx="670164" cy="771525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3670</xdr:row>
      <xdr:rowOff>57150</xdr:rowOff>
    </xdr:from>
    <xdr:to>
      <xdr:col>4</xdr:col>
      <xdr:colOff>650559</xdr:colOff>
      <xdr:row>3670</xdr:row>
      <xdr:rowOff>828675</xdr:rowOff>
    </xdr:to>
    <xdr:pic>
      <xdr:nvPicPr>
        <xdr:cNvPr id="665" name="Рисунок 664" descr="pan_EUR511226.jpg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7572376" y="2590619025"/>
          <a:ext cx="231458" cy="77152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720</xdr:row>
      <xdr:rowOff>57151</xdr:rowOff>
    </xdr:from>
    <xdr:to>
      <xdr:col>4</xdr:col>
      <xdr:colOff>721206</xdr:colOff>
      <xdr:row>720</xdr:row>
      <xdr:rowOff>819151</xdr:rowOff>
    </xdr:to>
    <xdr:pic>
      <xdr:nvPicPr>
        <xdr:cNvPr id="674" name="Рисунок 673" descr="322.jpg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/>
        <a:stretch>
          <a:fillRect/>
        </a:stretch>
      </xdr:blipFill>
      <xdr:spPr>
        <a:xfrm>
          <a:off x="7458075" y="1312783126"/>
          <a:ext cx="416406" cy="76200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721</xdr:row>
      <xdr:rowOff>66675</xdr:rowOff>
    </xdr:from>
    <xdr:to>
      <xdr:col>4</xdr:col>
      <xdr:colOff>933451</xdr:colOff>
      <xdr:row>721</xdr:row>
      <xdr:rowOff>811006</xdr:rowOff>
    </xdr:to>
    <xdr:pic>
      <xdr:nvPicPr>
        <xdr:cNvPr id="677" name="Рисунок 676" descr="132_2.jpg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email"/>
        <a:stretch>
          <a:fillRect/>
        </a:stretch>
      </xdr:blipFill>
      <xdr:spPr>
        <a:xfrm>
          <a:off x="7248526" y="1313678475"/>
          <a:ext cx="838200" cy="744331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722</xdr:row>
      <xdr:rowOff>85726</xdr:rowOff>
    </xdr:from>
    <xdr:to>
      <xdr:col>4</xdr:col>
      <xdr:colOff>977473</xdr:colOff>
      <xdr:row>722</xdr:row>
      <xdr:rowOff>790576</xdr:rowOff>
    </xdr:to>
    <xdr:pic>
      <xdr:nvPicPr>
        <xdr:cNvPr id="678" name="Рисунок 677" descr="165.jpg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email"/>
        <a:stretch>
          <a:fillRect/>
        </a:stretch>
      </xdr:blipFill>
      <xdr:spPr>
        <a:xfrm>
          <a:off x="7210426" y="1314583351"/>
          <a:ext cx="920322" cy="7048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723</xdr:row>
      <xdr:rowOff>76200</xdr:rowOff>
    </xdr:from>
    <xdr:to>
      <xdr:col>4</xdr:col>
      <xdr:colOff>887810</xdr:colOff>
      <xdr:row>723</xdr:row>
      <xdr:rowOff>809625</xdr:rowOff>
    </xdr:to>
    <xdr:pic>
      <xdr:nvPicPr>
        <xdr:cNvPr id="679" name="Рисунок 678" descr="264.jpg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/>
        <a:stretch>
          <a:fillRect/>
        </a:stretch>
      </xdr:blipFill>
      <xdr:spPr>
        <a:xfrm>
          <a:off x="7277101" y="1315459650"/>
          <a:ext cx="763984" cy="7334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724</xdr:row>
      <xdr:rowOff>57151</xdr:rowOff>
    </xdr:from>
    <xdr:to>
      <xdr:col>4</xdr:col>
      <xdr:colOff>922074</xdr:colOff>
      <xdr:row>724</xdr:row>
      <xdr:rowOff>819151</xdr:rowOff>
    </xdr:to>
    <xdr:pic>
      <xdr:nvPicPr>
        <xdr:cNvPr id="681" name="Рисунок 680" descr="358_2.jpg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email"/>
        <a:stretch>
          <a:fillRect/>
        </a:stretch>
      </xdr:blipFill>
      <xdr:spPr>
        <a:xfrm>
          <a:off x="7258050" y="1317212251"/>
          <a:ext cx="817299" cy="7620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725</xdr:row>
      <xdr:rowOff>76201</xdr:rowOff>
    </xdr:from>
    <xdr:to>
      <xdr:col>4</xdr:col>
      <xdr:colOff>881877</xdr:colOff>
      <xdr:row>725</xdr:row>
      <xdr:rowOff>800101</xdr:rowOff>
    </xdr:to>
    <xdr:pic>
      <xdr:nvPicPr>
        <xdr:cNvPr id="676" name="Рисунок 675" descr="319.jpg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email"/>
        <a:stretch>
          <a:fillRect/>
        </a:stretch>
      </xdr:blipFill>
      <xdr:spPr>
        <a:xfrm>
          <a:off x="7315200" y="1323613051"/>
          <a:ext cx="719952" cy="72390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726</xdr:row>
      <xdr:rowOff>114300</xdr:rowOff>
    </xdr:from>
    <xdr:to>
      <xdr:col>4</xdr:col>
      <xdr:colOff>972563</xdr:colOff>
      <xdr:row>726</xdr:row>
      <xdr:rowOff>752475</xdr:rowOff>
    </xdr:to>
    <xdr:pic>
      <xdr:nvPicPr>
        <xdr:cNvPr id="682" name="Рисунок 681" descr="320.jpg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/>
        <a:stretch>
          <a:fillRect/>
        </a:stretch>
      </xdr:blipFill>
      <xdr:spPr>
        <a:xfrm>
          <a:off x="7200901" y="1324536975"/>
          <a:ext cx="924937" cy="6381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727</xdr:row>
      <xdr:rowOff>57150</xdr:rowOff>
    </xdr:from>
    <xdr:to>
      <xdr:col>4</xdr:col>
      <xdr:colOff>904875</xdr:colOff>
      <xdr:row>727</xdr:row>
      <xdr:rowOff>828675</xdr:rowOff>
    </xdr:to>
    <xdr:pic>
      <xdr:nvPicPr>
        <xdr:cNvPr id="684" name="Рисунок 683" descr="166.jpg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email"/>
        <a:stretch>
          <a:fillRect/>
        </a:stretch>
      </xdr:blipFill>
      <xdr:spPr>
        <a:xfrm>
          <a:off x="7286625" y="13262514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728</xdr:row>
      <xdr:rowOff>66676</xdr:rowOff>
    </xdr:from>
    <xdr:to>
      <xdr:col>4</xdr:col>
      <xdr:colOff>899750</xdr:colOff>
      <xdr:row>728</xdr:row>
      <xdr:rowOff>800100</xdr:rowOff>
    </xdr:to>
    <xdr:pic>
      <xdr:nvPicPr>
        <xdr:cNvPr id="685" name="Рисунок 684" descr="167.jpg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email"/>
        <a:stretch>
          <a:fillRect/>
        </a:stretch>
      </xdr:blipFill>
      <xdr:spPr>
        <a:xfrm>
          <a:off x="7277100" y="1327146826"/>
          <a:ext cx="775925" cy="73342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729</xdr:row>
      <xdr:rowOff>76201</xdr:rowOff>
    </xdr:from>
    <xdr:to>
      <xdr:col>4</xdr:col>
      <xdr:colOff>819150</xdr:colOff>
      <xdr:row>729</xdr:row>
      <xdr:rowOff>812998</xdr:rowOff>
    </xdr:to>
    <xdr:pic>
      <xdr:nvPicPr>
        <xdr:cNvPr id="686" name="Рисунок 685" descr="265.jpg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email"/>
        <a:stretch>
          <a:fillRect/>
        </a:stretch>
      </xdr:blipFill>
      <xdr:spPr>
        <a:xfrm>
          <a:off x="6972300" y="36633151"/>
          <a:ext cx="628650" cy="73679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731</xdr:row>
      <xdr:rowOff>57150</xdr:rowOff>
    </xdr:from>
    <xdr:to>
      <xdr:col>4</xdr:col>
      <xdr:colOff>881768</xdr:colOff>
      <xdr:row>731</xdr:row>
      <xdr:rowOff>828675</xdr:rowOff>
    </xdr:to>
    <xdr:pic>
      <xdr:nvPicPr>
        <xdr:cNvPr id="690" name="Рисунок 689" descr="168_2.jpg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email"/>
        <a:stretch>
          <a:fillRect/>
        </a:stretch>
      </xdr:blipFill>
      <xdr:spPr>
        <a:xfrm>
          <a:off x="6924675" y="40157400"/>
          <a:ext cx="738893" cy="7715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732</xdr:row>
      <xdr:rowOff>47625</xdr:rowOff>
    </xdr:from>
    <xdr:to>
      <xdr:col>4</xdr:col>
      <xdr:colOff>931837</xdr:colOff>
      <xdr:row>732</xdr:row>
      <xdr:rowOff>838200</xdr:rowOff>
    </xdr:to>
    <xdr:pic>
      <xdr:nvPicPr>
        <xdr:cNvPr id="693" name="Рисунок 692" descr="321.jpg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email"/>
        <a:stretch>
          <a:fillRect/>
        </a:stretch>
      </xdr:blipFill>
      <xdr:spPr>
        <a:xfrm>
          <a:off x="6877050" y="41919525"/>
          <a:ext cx="836587" cy="7905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733</xdr:row>
      <xdr:rowOff>57150</xdr:rowOff>
    </xdr:from>
    <xdr:to>
      <xdr:col>4</xdr:col>
      <xdr:colOff>809625</xdr:colOff>
      <xdr:row>733</xdr:row>
      <xdr:rowOff>819905</xdr:rowOff>
    </xdr:to>
    <xdr:pic>
      <xdr:nvPicPr>
        <xdr:cNvPr id="694" name="Рисунок 693" descr="170.jpg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email"/>
        <a:stretch>
          <a:fillRect/>
        </a:stretch>
      </xdr:blipFill>
      <xdr:spPr>
        <a:xfrm>
          <a:off x="7010400" y="42814875"/>
          <a:ext cx="581025" cy="76275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734</xdr:row>
      <xdr:rowOff>47626</xdr:rowOff>
    </xdr:from>
    <xdr:to>
      <xdr:col>4</xdr:col>
      <xdr:colOff>904876</xdr:colOff>
      <xdr:row>734</xdr:row>
      <xdr:rowOff>828676</xdr:rowOff>
    </xdr:to>
    <xdr:pic>
      <xdr:nvPicPr>
        <xdr:cNvPr id="695" name="Рисунок 694" descr="423.jpg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email"/>
        <a:stretch>
          <a:fillRect/>
        </a:stretch>
      </xdr:blipFill>
      <xdr:spPr>
        <a:xfrm>
          <a:off x="6905626" y="436911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712</xdr:row>
      <xdr:rowOff>66675</xdr:rowOff>
    </xdr:from>
    <xdr:to>
      <xdr:col>4</xdr:col>
      <xdr:colOff>961665</xdr:colOff>
      <xdr:row>712</xdr:row>
      <xdr:rowOff>819150</xdr:rowOff>
    </xdr:to>
    <xdr:pic>
      <xdr:nvPicPr>
        <xdr:cNvPr id="702" name="Рисунок 701" descr="570_1.jpg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/>
        <a:stretch>
          <a:fillRect/>
        </a:stretch>
      </xdr:blipFill>
      <xdr:spPr>
        <a:xfrm>
          <a:off x="6858000" y="10934700"/>
          <a:ext cx="885465" cy="75247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718</xdr:row>
      <xdr:rowOff>66675</xdr:rowOff>
    </xdr:from>
    <xdr:to>
      <xdr:col>4</xdr:col>
      <xdr:colOff>752475</xdr:colOff>
      <xdr:row>718</xdr:row>
      <xdr:rowOff>812714</xdr:rowOff>
    </xdr:to>
    <xdr:pic>
      <xdr:nvPicPr>
        <xdr:cNvPr id="703" name="Рисунок 702" descr="130_1.jpg"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/>
        <a:stretch>
          <a:fillRect/>
        </a:stretch>
      </xdr:blipFill>
      <xdr:spPr>
        <a:xfrm>
          <a:off x="7067550" y="21564600"/>
          <a:ext cx="466725" cy="74603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705</xdr:row>
      <xdr:rowOff>57150</xdr:rowOff>
    </xdr:from>
    <xdr:to>
      <xdr:col>4</xdr:col>
      <xdr:colOff>904875</xdr:colOff>
      <xdr:row>705</xdr:row>
      <xdr:rowOff>838200</xdr:rowOff>
    </xdr:to>
    <xdr:pic>
      <xdr:nvPicPr>
        <xdr:cNvPr id="704" name="Рисунок 703" descr="302.jpg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/>
        <a:stretch>
          <a:fillRect/>
        </a:stretch>
      </xdr:blipFill>
      <xdr:spPr>
        <a:xfrm>
          <a:off x="6905625" y="80200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644</xdr:row>
      <xdr:rowOff>76200</xdr:rowOff>
    </xdr:from>
    <xdr:to>
      <xdr:col>4</xdr:col>
      <xdr:colOff>885825</xdr:colOff>
      <xdr:row>644</xdr:row>
      <xdr:rowOff>819150</xdr:rowOff>
    </xdr:to>
    <xdr:pic>
      <xdr:nvPicPr>
        <xdr:cNvPr id="708" name="Рисунок 707" descr="390.jpg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/>
        <a:stretch>
          <a:fillRect/>
        </a:stretch>
      </xdr:blipFill>
      <xdr:spPr>
        <a:xfrm>
          <a:off x="6924675" y="10448925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645</xdr:row>
      <xdr:rowOff>57150</xdr:rowOff>
    </xdr:from>
    <xdr:to>
      <xdr:col>4</xdr:col>
      <xdr:colOff>942975</xdr:colOff>
      <xdr:row>645</xdr:row>
      <xdr:rowOff>830419</xdr:rowOff>
    </xdr:to>
    <xdr:pic>
      <xdr:nvPicPr>
        <xdr:cNvPr id="709" name="Рисунок 708" descr="391.jpg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/>
        <a:stretch>
          <a:fillRect/>
        </a:stretch>
      </xdr:blipFill>
      <xdr:spPr>
        <a:xfrm>
          <a:off x="6877051" y="11315700"/>
          <a:ext cx="847724" cy="77326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664</xdr:row>
      <xdr:rowOff>57151</xdr:rowOff>
    </xdr:from>
    <xdr:to>
      <xdr:col>4</xdr:col>
      <xdr:colOff>895351</xdr:colOff>
      <xdr:row>664</xdr:row>
      <xdr:rowOff>819151</xdr:rowOff>
    </xdr:to>
    <xdr:pic>
      <xdr:nvPicPr>
        <xdr:cNvPr id="714" name="Рисунок 713" descr="518.jpg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/>
        <a:stretch>
          <a:fillRect/>
        </a:stretch>
      </xdr:blipFill>
      <xdr:spPr>
        <a:xfrm>
          <a:off x="6915151" y="237172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665</xdr:row>
      <xdr:rowOff>66675</xdr:rowOff>
    </xdr:from>
    <xdr:to>
      <xdr:col>4</xdr:col>
      <xdr:colOff>942975</xdr:colOff>
      <xdr:row>665</xdr:row>
      <xdr:rowOff>829862</xdr:rowOff>
    </xdr:to>
    <xdr:pic>
      <xdr:nvPicPr>
        <xdr:cNvPr id="715" name="Рисунок 714" descr="535.jpg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email"/>
        <a:stretch>
          <a:fillRect/>
        </a:stretch>
      </xdr:blipFill>
      <xdr:spPr>
        <a:xfrm>
          <a:off x="6877050" y="33470850"/>
          <a:ext cx="847725" cy="763187"/>
        </a:xfrm>
        <a:prstGeom prst="rect">
          <a:avLst/>
        </a:prstGeom>
      </xdr:spPr>
    </xdr:pic>
    <xdr:clientData/>
  </xdr:twoCellAnchor>
  <xdr:twoCellAnchor>
    <xdr:from>
      <xdr:col>4</xdr:col>
      <xdr:colOff>38101</xdr:colOff>
      <xdr:row>2494</xdr:row>
      <xdr:rowOff>95249</xdr:rowOff>
    </xdr:from>
    <xdr:to>
      <xdr:col>4</xdr:col>
      <xdr:colOff>994173</xdr:colOff>
      <xdr:row>2494</xdr:row>
      <xdr:rowOff>790574</xdr:rowOff>
    </xdr:to>
    <xdr:pic>
      <xdr:nvPicPr>
        <xdr:cNvPr id="721" name="Рисунок 720" descr="229.jpg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email"/>
        <a:stretch>
          <a:fillRect/>
        </a:stretch>
      </xdr:blipFill>
      <xdr:spPr>
        <a:xfrm>
          <a:off x="6819901" y="2086613174"/>
          <a:ext cx="956072" cy="69532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2495</xdr:row>
      <xdr:rowOff>66675</xdr:rowOff>
    </xdr:from>
    <xdr:to>
      <xdr:col>4</xdr:col>
      <xdr:colOff>791765</xdr:colOff>
      <xdr:row>2495</xdr:row>
      <xdr:rowOff>819150</xdr:rowOff>
    </xdr:to>
    <xdr:pic>
      <xdr:nvPicPr>
        <xdr:cNvPr id="723" name="Рисунок 722" descr="239.jpg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/>
        <a:stretch>
          <a:fillRect/>
        </a:stretch>
      </xdr:blipFill>
      <xdr:spPr>
        <a:xfrm>
          <a:off x="6991351" y="2087660925"/>
          <a:ext cx="582214" cy="7524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2627</xdr:row>
      <xdr:rowOff>161926</xdr:rowOff>
    </xdr:from>
    <xdr:to>
      <xdr:col>4</xdr:col>
      <xdr:colOff>990600</xdr:colOff>
      <xdr:row>2627</xdr:row>
      <xdr:rowOff>729790</xdr:rowOff>
    </xdr:to>
    <xdr:pic>
      <xdr:nvPicPr>
        <xdr:cNvPr id="725" name="Рисунок 724" descr="295.jpg"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/>
        <a:stretch>
          <a:fillRect/>
        </a:stretch>
      </xdr:blipFill>
      <xdr:spPr>
        <a:xfrm>
          <a:off x="6838951" y="2155698001"/>
          <a:ext cx="933449" cy="56786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2631</xdr:row>
      <xdr:rowOff>57150</xdr:rowOff>
    </xdr:from>
    <xdr:to>
      <xdr:col>4</xdr:col>
      <xdr:colOff>932894</xdr:colOff>
      <xdr:row>2631</xdr:row>
      <xdr:rowOff>828675</xdr:rowOff>
    </xdr:to>
    <xdr:pic>
      <xdr:nvPicPr>
        <xdr:cNvPr id="726" name="Рисунок 725" descr="512.jpg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/>
        <a:stretch>
          <a:fillRect/>
        </a:stretch>
      </xdr:blipFill>
      <xdr:spPr>
        <a:xfrm>
          <a:off x="6896100" y="2156669550"/>
          <a:ext cx="818594" cy="77152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373</xdr:row>
      <xdr:rowOff>47625</xdr:rowOff>
    </xdr:from>
    <xdr:to>
      <xdr:col>4</xdr:col>
      <xdr:colOff>885825</xdr:colOff>
      <xdr:row>373</xdr:row>
      <xdr:rowOff>821088</xdr:rowOff>
    </xdr:to>
    <xdr:pic>
      <xdr:nvPicPr>
        <xdr:cNvPr id="722" name="Рисунок 721" descr="262_3.jpg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tretch>
          <a:fillRect/>
        </a:stretch>
      </xdr:blipFill>
      <xdr:spPr>
        <a:xfrm>
          <a:off x="6934200" y="49044225"/>
          <a:ext cx="733425" cy="773463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374</xdr:row>
      <xdr:rowOff>114300</xdr:rowOff>
    </xdr:from>
    <xdr:to>
      <xdr:col>4</xdr:col>
      <xdr:colOff>971550</xdr:colOff>
      <xdr:row>374</xdr:row>
      <xdr:rowOff>760639</xdr:rowOff>
    </xdr:to>
    <xdr:pic>
      <xdr:nvPicPr>
        <xdr:cNvPr id="731" name="Рисунок 730" descr="285_1.jpg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tretch>
          <a:fillRect/>
        </a:stretch>
      </xdr:blipFill>
      <xdr:spPr>
        <a:xfrm>
          <a:off x="6848475" y="50882550"/>
          <a:ext cx="904875" cy="646339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375</xdr:row>
      <xdr:rowOff>47625</xdr:rowOff>
    </xdr:from>
    <xdr:to>
      <xdr:col>4</xdr:col>
      <xdr:colOff>864721</xdr:colOff>
      <xdr:row>375</xdr:row>
      <xdr:rowOff>828675</xdr:rowOff>
    </xdr:to>
    <xdr:pic>
      <xdr:nvPicPr>
        <xdr:cNvPr id="733" name="Рисунок 732" descr="263_3.jpg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/>
        <a:stretch>
          <a:fillRect/>
        </a:stretch>
      </xdr:blipFill>
      <xdr:spPr>
        <a:xfrm>
          <a:off x="6953250" y="51701700"/>
          <a:ext cx="693271" cy="781050"/>
        </a:xfrm>
        <a:prstGeom prst="rect">
          <a:avLst/>
        </a:prstGeom>
      </xdr:spPr>
    </xdr:pic>
    <xdr:clientData/>
  </xdr:twoCellAnchor>
  <xdr:twoCellAnchor>
    <xdr:from>
      <xdr:col>4</xdr:col>
      <xdr:colOff>57152</xdr:colOff>
      <xdr:row>376</xdr:row>
      <xdr:rowOff>190502</xdr:rowOff>
    </xdr:from>
    <xdr:to>
      <xdr:col>4</xdr:col>
      <xdr:colOff>992639</xdr:colOff>
      <xdr:row>376</xdr:row>
      <xdr:rowOff>676275</xdr:rowOff>
    </xdr:to>
    <xdr:pic>
      <xdr:nvPicPr>
        <xdr:cNvPr id="732" name="Рисунок 731" descr="348.jpg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/>
        <a:stretch>
          <a:fillRect/>
        </a:stretch>
      </xdr:blipFill>
      <xdr:spPr>
        <a:xfrm>
          <a:off x="6838952" y="58931177"/>
          <a:ext cx="935487" cy="485773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377</xdr:row>
      <xdr:rowOff>66675</xdr:rowOff>
    </xdr:from>
    <xdr:to>
      <xdr:col>4</xdr:col>
      <xdr:colOff>683277</xdr:colOff>
      <xdr:row>377</xdr:row>
      <xdr:rowOff>819150</xdr:rowOff>
    </xdr:to>
    <xdr:pic>
      <xdr:nvPicPr>
        <xdr:cNvPr id="734" name="Рисунок 733" descr="349.jpg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/>
        <a:stretch>
          <a:fillRect/>
        </a:stretch>
      </xdr:blipFill>
      <xdr:spPr>
        <a:xfrm>
          <a:off x="7115176" y="60579000"/>
          <a:ext cx="349901" cy="7524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3672</xdr:row>
      <xdr:rowOff>57150</xdr:rowOff>
    </xdr:from>
    <xdr:to>
      <xdr:col>4</xdr:col>
      <xdr:colOff>642244</xdr:colOff>
      <xdr:row>3672</xdr:row>
      <xdr:rowOff>828675</xdr:rowOff>
    </xdr:to>
    <xdr:pic>
      <xdr:nvPicPr>
        <xdr:cNvPr id="742" name="Рисунок 741" descr="pan_EUR571101.jpg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/>
        <a:stretch>
          <a:fillRect/>
        </a:stretch>
      </xdr:blipFill>
      <xdr:spPr>
        <a:xfrm>
          <a:off x="7191375" y="152047575"/>
          <a:ext cx="232669" cy="77152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3673</xdr:row>
      <xdr:rowOff>47625</xdr:rowOff>
    </xdr:from>
    <xdr:to>
      <xdr:col>4</xdr:col>
      <xdr:colOff>697598</xdr:colOff>
      <xdr:row>3673</xdr:row>
      <xdr:rowOff>838200</xdr:rowOff>
    </xdr:to>
    <xdr:pic>
      <xdr:nvPicPr>
        <xdr:cNvPr id="743" name="Рисунок 742" descr="pan_EUR641952M.jpg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email"/>
        <a:stretch>
          <a:fillRect/>
        </a:stretch>
      </xdr:blipFill>
      <xdr:spPr>
        <a:xfrm>
          <a:off x="7143750" y="153114375"/>
          <a:ext cx="335648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3674</xdr:row>
      <xdr:rowOff>47626</xdr:rowOff>
    </xdr:from>
    <xdr:to>
      <xdr:col>4</xdr:col>
      <xdr:colOff>660159</xdr:colOff>
      <xdr:row>3674</xdr:row>
      <xdr:rowOff>828676</xdr:rowOff>
    </xdr:to>
    <xdr:pic>
      <xdr:nvPicPr>
        <xdr:cNvPr id="744" name="Рисунок 743" descr="pan_EUR644660.jpg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/>
        <a:stretch>
          <a:fillRect/>
        </a:stretch>
      </xdr:blipFill>
      <xdr:spPr>
        <a:xfrm>
          <a:off x="7134225" y="154000201"/>
          <a:ext cx="307734" cy="7810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379</xdr:row>
      <xdr:rowOff>171450</xdr:rowOff>
    </xdr:from>
    <xdr:to>
      <xdr:col>4</xdr:col>
      <xdr:colOff>971550</xdr:colOff>
      <xdr:row>379</xdr:row>
      <xdr:rowOff>699627</xdr:rowOff>
    </xdr:to>
    <xdr:pic>
      <xdr:nvPicPr>
        <xdr:cNvPr id="737" name="Рисунок 736" descr="371_2.pn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tretch>
          <a:fillRect/>
        </a:stretch>
      </xdr:blipFill>
      <xdr:spPr>
        <a:xfrm>
          <a:off x="6829425" y="64227075"/>
          <a:ext cx="923925" cy="528177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380</xdr:row>
      <xdr:rowOff>57150</xdr:rowOff>
    </xdr:from>
    <xdr:to>
      <xdr:col>4</xdr:col>
      <xdr:colOff>809625</xdr:colOff>
      <xdr:row>380</xdr:row>
      <xdr:rowOff>860261</xdr:rowOff>
    </xdr:to>
    <xdr:pic>
      <xdr:nvPicPr>
        <xdr:cNvPr id="747" name="Рисунок 746" descr="375.jpg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/>
        <a:stretch>
          <a:fillRect/>
        </a:stretch>
      </xdr:blipFill>
      <xdr:spPr>
        <a:xfrm>
          <a:off x="6981825" y="67656075"/>
          <a:ext cx="609600" cy="803111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382</xdr:row>
      <xdr:rowOff>47625</xdr:rowOff>
    </xdr:from>
    <xdr:to>
      <xdr:col>4</xdr:col>
      <xdr:colOff>779279</xdr:colOff>
      <xdr:row>382</xdr:row>
      <xdr:rowOff>838200</xdr:rowOff>
    </xdr:to>
    <xdr:pic>
      <xdr:nvPicPr>
        <xdr:cNvPr id="754" name="Рисунок 753" descr="378.jpg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/>
        <a:stretch>
          <a:fillRect/>
        </a:stretch>
      </xdr:blipFill>
      <xdr:spPr>
        <a:xfrm>
          <a:off x="7038976" y="77390625"/>
          <a:ext cx="522103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383</xdr:row>
      <xdr:rowOff>123825</xdr:rowOff>
    </xdr:from>
    <xdr:to>
      <xdr:col>4</xdr:col>
      <xdr:colOff>987721</xdr:colOff>
      <xdr:row>383</xdr:row>
      <xdr:rowOff>762000</xdr:rowOff>
    </xdr:to>
    <xdr:pic>
      <xdr:nvPicPr>
        <xdr:cNvPr id="755" name="Рисунок 754" descr="211.jpg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/>
        <a:stretch>
          <a:fillRect/>
        </a:stretch>
      </xdr:blipFill>
      <xdr:spPr>
        <a:xfrm>
          <a:off x="6838950" y="79238475"/>
          <a:ext cx="930571" cy="638175"/>
        </a:xfrm>
        <a:prstGeom prst="rect">
          <a:avLst/>
        </a:prstGeom>
      </xdr:spPr>
    </xdr:pic>
    <xdr:clientData/>
  </xdr:twoCellAnchor>
  <xdr:twoCellAnchor>
    <xdr:from>
      <xdr:col>4</xdr:col>
      <xdr:colOff>38101</xdr:colOff>
      <xdr:row>384</xdr:row>
      <xdr:rowOff>200025</xdr:rowOff>
    </xdr:from>
    <xdr:to>
      <xdr:col>4</xdr:col>
      <xdr:colOff>1006711</xdr:colOff>
      <xdr:row>384</xdr:row>
      <xdr:rowOff>695324</xdr:rowOff>
    </xdr:to>
    <xdr:pic>
      <xdr:nvPicPr>
        <xdr:cNvPr id="756" name="Рисунок 755" descr="201.jpg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/>
        <a:stretch>
          <a:fillRect/>
        </a:stretch>
      </xdr:blipFill>
      <xdr:spPr>
        <a:xfrm>
          <a:off x="6819901" y="80200500"/>
          <a:ext cx="968610" cy="495299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3675</xdr:row>
      <xdr:rowOff>57150</xdr:rowOff>
    </xdr:from>
    <xdr:to>
      <xdr:col>4</xdr:col>
      <xdr:colOff>636429</xdr:colOff>
      <xdr:row>3675</xdr:row>
      <xdr:rowOff>819150</xdr:rowOff>
    </xdr:to>
    <xdr:pic>
      <xdr:nvPicPr>
        <xdr:cNvPr id="757" name="Рисунок 756" descr="pan_EUR646925.jpg"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/>
        <a:stretch>
          <a:fillRect/>
        </a:stretch>
      </xdr:blipFill>
      <xdr:spPr>
        <a:xfrm>
          <a:off x="7134225" y="44053125"/>
          <a:ext cx="284004" cy="7620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3676</xdr:row>
      <xdr:rowOff>57151</xdr:rowOff>
    </xdr:from>
    <xdr:to>
      <xdr:col>4</xdr:col>
      <xdr:colOff>643305</xdr:colOff>
      <xdr:row>3676</xdr:row>
      <xdr:rowOff>828675</xdr:rowOff>
    </xdr:to>
    <xdr:pic>
      <xdr:nvPicPr>
        <xdr:cNvPr id="758" name="Рисунок 757" descr="pan_EUR646932.jpg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/>
        <a:stretch>
          <a:fillRect/>
        </a:stretch>
      </xdr:blipFill>
      <xdr:spPr>
        <a:xfrm>
          <a:off x="7134225" y="44938951"/>
          <a:ext cx="290880" cy="771524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3669</xdr:row>
      <xdr:rowOff>47626</xdr:rowOff>
    </xdr:from>
    <xdr:to>
      <xdr:col>4</xdr:col>
      <xdr:colOff>676275</xdr:colOff>
      <xdr:row>3669</xdr:row>
      <xdr:rowOff>832664</xdr:rowOff>
    </xdr:to>
    <xdr:pic>
      <xdr:nvPicPr>
        <xdr:cNvPr id="759" name="Рисунок 758" descr="pan_EUR501310.jpg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/>
        <a:stretch>
          <a:fillRect/>
        </a:stretch>
      </xdr:blipFill>
      <xdr:spPr>
        <a:xfrm>
          <a:off x="7143750" y="36004501"/>
          <a:ext cx="314325" cy="785038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804</xdr:row>
      <xdr:rowOff>95251</xdr:rowOff>
    </xdr:from>
    <xdr:to>
      <xdr:col>4</xdr:col>
      <xdr:colOff>914401</xdr:colOff>
      <xdr:row>804</xdr:row>
      <xdr:rowOff>773076</xdr:rowOff>
    </xdr:to>
    <xdr:pic>
      <xdr:nvPicPr>
        <xdr:cNvPr id="763" name="Рисунок 762" descr="557.jpg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/>
        <a:stretch>
          <a:fillRect/>
        </a:stretch>
      </xdr:blipFill>
      <xdr:spPr>
        <a:xfrm>
          <a:off x="6896101" y="14116051"/>
          <a:ext cx="800100" cy="6778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806</xdr:row>
      <xdr:rowOff>57151</xdr:rowOff>
    </xdr:from>
    <xdr:to>
      <xdr:col>4</xdr:col>
      <xdr:colOff>904875</xdr:colOff>
      <xdr:row>806</xdr:row>
      <xdr:rowOff>828675</xdr:rowOff>
    </xdr:to>
    <xdr:pic>
      <xdr:nvPicPr>
        <xdr:cNvPr id="765" name="Рисунок 764" descr="140_LP23.JPG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/>
        <a:stretch>
          <a:fillRect/>
        </a:stretch>
      </xdr:blipFill>
      <xdr:spPr>
        <a:xfrm>
          <a:off x="6915151" y="15849601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809</xdr:row>
      <xdr:rowOff>47626</xdr:rowOff>
    </xdr:from>
    <xdr:to>
      <xdr:col>4</xdr:col>
      <xdr:colOff>904876</xdr:colOff>
      <xdr:row>809</xdr:row>
      <xdr:rowOff>828676</xdr:rowOff>
    </xdr:to>
    <xdr:pic>
      <xdr:nvPicPr>
        <xdr:cNvPr id="768" name="Рисунок 767" descr="565.jpg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/>
        <a:stretch>
          <a:fillRect/>
        </a:stretch>
      </xdr:blipFill>
      <xdr:spPr>
        <a:xfrm>
          <a:off x="6905626" y="184975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810</xdr:row>
      <xdr:rowOff>57150</xdr:rowOff>
    </xdr:from>
    <xdr:to>
      <xdr:col>4</xdr:col>
      <xdr:colOff>930402</xdr:colOff>
      <xdr:row>810</xdr:row>
      <xdr:rowOff>819150</xdr:rowOff>
    </xdr:to>
    <xdr:pic>
      <xdr:nvPicPr>
        <xdr:cNvPr id="769" name="Рисунок 768" descr="542.jpg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/>
        <a:stretch>
          <a:fillRect/>
        </a:stretch>
      </xdr:blipFill>
      <xdr:spPr>
        <a:xfrm>
          <a:off x="6877050" y="19392900"/>
          <a:ext cx="835152" cy="76200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813</xdr:row>
      <xdr:rowOff>57151</xdr:rowOff>
    </xdr:from>
    <xdr:to>
      <xdr:col>4</xdr:col>
      <xdr:colOff>857250</xdr:colOff>
      <xdr:row>813</xdr:row>
      <xdr:rowOff>832107</xdr:rowOff>
    </xdr:to>
    <xdr:pic>
      <xdr:nvPicPr>
        <xdr:cNvPr id="687" name="Рисунок 686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22936201"/>
          <a:ext cx="666749" cy="774956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815</xdr:row>
      <xdr:rowOff>66675</xdr:rowOff>
    </xdr:from>
    <xdr:to>
      <xdr:col>4</xdr:col>
      <xdr:colOff>904875</xdr:colOff>
      <xdr:row>815</xdr:row>
      <xdr:rowOff>838200</xdr:rowOff>
    </xdr:to>
    <xdr:pic>
      <xdr:nvPicPr>
        <xdr:cNvPr id="773" name="Рисунок 772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35756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819</xdr:row>
      <xdr:rowOff>66676</xdr:rowOff>
    </xdr:from>
    <xdr:to>
      <xdr:col>4</xdr:col>
      <xdr:colOff>904876</xdr:colOff>
      <xdr:row>819</xdr:row>
      <xdr:rowOff>828676</xdr:rowOff>
    </xdr:to>
    <xdr:pic>
      <xdr:nvPicPr>
        <xdr:cNvPr id="779" name="Рисунок 778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406622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820</xdr:row>
      <xdr:rowOff>47626</xdr:rowOff>
    </xdr:from>
    <xdr:to>
      <xdr:col>4</xdr:col>
      <xdr:colOff>876301</xdr:colOff>
      <xdr:row>820</xdr:row>
      <xdr:rowOff>841029</xdr:rowOff>
    </xdr:to>
    <xdr:pic>
      <xdr:nvPicPr>
        <xdr:cNvPr id="781" name="Рисунок 780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41529001"/>
          <a:ext cx="723900" cy="793403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822</xdr:row>
      <xdr:rowOff>57150</xdr:rowOff>
    </xdr:from>
    <xdr:to>
      <xdr:col>4</xdr:col>
      <xdr:colOff>819065</xdr:colOff>
      <xdr:row>822</xdr:row>
      <xdr:rowOff>847725</xdr:rowOff>
    </xdr:to>
    <xdr:pic>
      <xdr:nvPicPr>
        <xdr:cNvPr id="783" name="Рисунок 782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42424350"/>
          <a:ext cx="609514" cy="790575"/>
        </a:xfrm>
        <a:prstGeom prst="rect">
          <a:avLst/>
        </a:prstGeom>
      </xdr:spPr>
    </xdr:pic>
    <xdr:clientData/>
  </xdr:twoCellAnchor>
  <xdr:twoCellAnchor>
    <xdr:from>
      <xdr:col>4</xdr:col>
      <xdr:colOff>266702</xdr:colOff>
      <xdr:row>823</xdr:row>
      <xdr:rowOff>66676</xdr:rowOff>
    </xdr:from>
    <xdr:to>
      <xdr:col>4</xdr:col>
      <xdr:colOff>771526</xdr:colOff>
      <xdr:row>823</xdr:row>
      <xdr:rowOff>831799</xdr:rowOff>
    </xdr:to>
    <xdr:pic>
      <xdr:nvPicPr>
        <xdr:cNvPr id="787" name="Рисунок 786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2" y="45091351"/>
          <a:ext cx="504824" cy="765123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824</xdr:row>
      <xdr:rowOff>95250</xdr:rowOff>
    </xdr:from>
    <xdr:to>
      <xdr:col>4</xdr:col>
      <xdr:colOff>973720</xdr:colOff>
      <xdr:row>824</xdr:row>
      <xdr:rowOff>809625</xdr:rowOff>
    </xdr:to>
    <xdr:pic>
      <xdr:nvPicPr>
        <xdr:cNvPr id="789" name="Рисунок 788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46005750"/>
          <a:ext cx="897519" cy="7143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828</xdr:row>
      <xdr:rowOff>76201</xdr:rowOff>
    </xdr:from>
    <xdr:to>
      <xdr:col>4</xdr:col>
      <xdr:colOff>942975</xdr:colOff>
      <xdr:row>828</xdr:row>
      <xdr:rowOff>828185</xdr:rowOff>
    </xdr:to>
    <xdr:pic>
      <xdr:nvPicPr>
        <xdr:cNvPr id="795" name="Рисунок 794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53073301"/>
          <a:ext cx="838199" cy="751984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835</xdr:row>
      <xdr:rowOff>57150</xdr:rowOff>
    </xdr:from>
    <xdr:to>
      <xdr:col>4</xdr:col>
      <xdr:colOff>814960</xdr:colOff>
      <xdr:row>835</xdr:row>
      <xdr:rowOff>828675</xdr:rowOff>
    </xdr:to>
    <xdr:pic>
      <xdr:nvPicPr>
        <xdr:cNvPr id="799" name="Рисунок 798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56597550"/>
          <a:ext cx="595884" cy="771525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836</xdr:row>
      <xdr:rowOff>76200</xdr:rowOff>
    </xdr:from>
    <xdr:to>
      <xdr:col>4</xdr:col>
      <xdr:colOff>952501</xdr:colOff>
      <xdr:row>836</xdr:row>
      <xdr:rowOff>833229</xdr:rowOff>
    </xdr:to>
    <xdr:pic>
      <xdr:nvPicPr>
        <xdr:cNvPr id="801" name="Рисунок 800"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57502425"/>
          <a:ext cx="857250" cy="75702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838</xdr:row>
      <xdr:rowOff>66675</xdr:rowOff>
    </xdr:from>
    <xdr:to>
      <xdr:col>4</xdr:col>
      <xdr:colOff>904875</xdr:colOff>
      <xdr:row>838</xdr:row>
      <xdr:rowOff>828646</xdr:rowOff>
    </xdr:to>
    <xdr:pic>
      <xdr:nvPicPr>
        <xdr:cNvPr id="803" name="Рисунок 802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8378725"/>
          <a:ext cx="771525" cy="761971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839</xdr:row>
      <xdr:rowOff>57151</xdr:rowOff>
    </xdr:from>
    <xdr:to>
      <xdr:col>4</xdr:col>
      <xdr:colOff>847865</xdr:colOff>
      <xdr:row>839</xdr:row>
      <xdr:rowOff>838201</xdr:rowOff>
    </xdr:to>
    <xdr:pic>
      <xdr:nvPicPr>
        <xdr:cNvPr id="805" name="Рисунок 804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60140851"/>
          <a:ext cx="666889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844</xdr:row>
      <xdr:rowOff>66676</xdr:rowOff>
    </xdr:from>
    <xdr:to>
      <xdr:col>4</xdr:col>
      <xdr:colOff>904875</xdr:colOff>
      <xdr:row>844</xdr:row>
      <xdr:rowOff>838200</xdr:rowOff>
    </xdr:to>
    <xdr:pic>
      <xdr:nvPicPr>
        <xdr:cNvPr id="819" name="Рисунок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68122801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845</xdr:row>
      <xdr:rowOff>76201</xdr:rowOff>
    </xdr:from>
    <xdr:to>
      <xdr:col>4</xdr:col>
      <xdr:colOff>895350</xdr:colOff>
      <xdr:row>845</xdr:row>
      <xdr:rowOff>828675</xdr:rowOff>
    </xdr:to>
    <xdr:pic>
      <xdr:nvPicPr>
        <xdr:cNvPr id="821" name="Рисунок 820"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69018151"/>
          <a:ext cx="752474" cy="75247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849</xdr:row>
      <xdr:rowOff>66675</xdr:rowOff>
    </xdr:from>
    <xdr:to>
      <xdr:col>4</xdr:col>
      <xdr:colOff>867757</xdr:colOff>
      <xdr:row>849</xdr:row>
      <xdr:rowOff>838200</xdr:rowOff>
    </xdr:to>
    <xdr:pic>
      <xdr:nvPicPr>
        <xdr:cNvPr id="823" name="Рисунок 822"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69894450"/>
          <a:ext cx="696307" cy="771525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850</xdr:row>
      <xdr:rowOff>66675</xdr:rowOff>
    </xdr:from>
    <xdr:to>
      <xdr:col>4</xdr:col>
      <xdr:colOff>842382</xdr:colOff>
      <xdr:row>850</xdr:row>
      <xdr:rowOff>838200</xdr:rowOff>
    </xdr:to>
    <xdr:pic>
      <xdr:nvPicPr>
        <xdr:cNvPr id="825" name="Рисунок 824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70780275"/>
          <a:ext cx="642356" cy="7715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852</xdr:row>
      <xdr:rowOff>114300</xdr:rowOff>
    </xdr:from>
    <xdr:to>
      <xdr:col>4</xdr:col>
      <xdr:colOff>923925</xdr:colOff>
      <xdr:row>852</xdr:row>
      <xdr:rowOff>794353</xdr:rowOff>
    </xdr:to>
    <xdr:pic>
      <xdr:nvPicPr>
        <xdr:cNvPr id="827" name="Рисунок 826"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1713725"/>
          <a:ext cx="809625" cy="680053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855</xdr:row>
      <xdr:rowOff>57152</xdr:rowOff>
    </xdr:from>
    <xdr:to>
      <xdr:col>4</xdr:col>
      <xdr:colOff>839885</xdr:colOff>
      <xdr:row>855</xdr:row>
      <xdr:rowOff>828675</xdr:rowOff>
    </xdr:to>
    <xdr:pic>
      <xdr:nvPicPr>
        <xdr:cNvPr id="772" name="Рисунок 771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76085702"/>
          <a:ext cx="611284" cy="771523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857</xdr:row>
      <xdr:rowOff>57151</xdr:rowOff>
    </xdr:from>
    <xdr:to>
      <xdr:col>4</xdr:col>
      <xdr:colOff>891396</xdr:colOff>
      <xdr:row>857</xdr:row>
      <xdr:rowOff>838201</xdr:rowOff>
    </xdr:to>
    <xdr:pic>
      <xdr:nvPicPr>
        <xdr:cNvPr id="776" name="Рисунок 775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76971526"/>
          <a:ext cx="729471" cy="781050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859</xdr:row>
      <xdr:rowOff>57151</xdr:rowOff>
    </xdr:from>
    <xdr:to>
      <xdr:col>4</xdr:col>
      <xdr:colOff>889241</xdr:colOff>
      <xdr:row>859</xdr:row>
      <xdr:rowOff>838201</xdr:rowOff>
    </xdr:to>
    <xdr:pic>
      <xdr:nvPicPr>
        <xdr:cNvPr id="784" name="Рисунок 783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79629001"/>
          <a:ext cx="736840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860</xdr:row>
      <xdr:rowOff>76200</xdr:rowOff>
    </xdr:from>
    <xdr:to>
      <xdr:col>4</xdr:col>
      <xdr:colOff>904875</xdr:colOff>
      <xdr:row>860</xdr:row>
      <xdr:rowOff>828675</xdr:rowOff>
    </xdr:to>
    <xdr:pic>
      <xdr:nvPicPr>
        <xdr:cNvPr id="788" name="Рисунок 787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805338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864</xdr:row>
      <xdr:rowOff>57150</xdr:rowOff>
    </xdr:from>
    <xdr:to>
      <xdr:col>4</xdr:col>
      <xdr:colOff>904875</xdr:colOff>
      <xdr:row>864</xdr:row>
      <xdr:rowOff>828675</xdr:rowOff>
    </xdr:to>
    <xdr:pic>
      <xdr:nvPicPr>
        <xdr:cNvPr id="792" name="Рисунок 791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814006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865</xdr:row>
      <xdr:rowOff>47625</xdr:rowOff>
    </xdr:from>
    <xdr:to>
      <xdr:col>4</xdr:col>
      <xdr:colOff>914400</xdr:colOff>
      <xdr:row>865</xdr:row>
      <xdr:rowOff>838200</xdr:rowOff>
    </xdr:to>
    <xdr:pic>
      <xdr:nvPicPr>
        <xdr:cNvPr id="796" name="Рисунок 795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822769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866</xdr:row>
      <xdr:rowOff>57150</xdr:rowOff>
    </xdr:from>
    <xdr:to>
      <xdr:col>4</xdr:col>
      <xdr:colOff>904875</xdr:colOff>
      <xdr:row>866</xdr:row>
      <xdr:rowOff>828675</xdr:rowOff>
    </xdr:to>
    <xdr:pic>
      <xdr:nvPicPr>
        <xdr:cNvPr id="804" name="Рисунок 803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849439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874</xdr:row>
      <xdr:rowOff>85726</xdr:rowOff>
    </xdr:from>
    <xdr:to>
      <xdr:col>4</xdr:col>
      <xdr:colOff>800100</xdr:colOff>
      <xdr:row>874</xdr:row>
      <xdr:rowOff>820124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89401651"/>
          <a:ext cx="561974" cy="734398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875</xdr:row>
      <xdr:rowOff>66675</xdr:rowOff>
    </xdr:from>
    <xdr:to>
      <xdr:col>4</xdr:col>
      <xdr:colOff>819150</xdr:colOff>
      <xdr:row>875</xdr:row>
      <xdr:rowOff>829358</xdr:rowOff>
    </xdr:to>
    <xdr:pic>
      <xdr:nvPicPr>
        <xdr:cNvPr id="774" name="Рисунок 773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0" y="90268425"/>
          <a:ext cx="609600" cy="762683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877</xdr:row>
      <xdr:rowOff>57151</xdr:rowOff>
    </xdr:from>
    <xdr:to>
      <xdr:col>4</xdr:col>
      <xdr:colOff>886328</xdr:colOff>
      <xdr:row>877</xdr:row>
      <xdr:rowOff>838201</xdr:rowOff>
    </xdr:to>
    <xdr:pic>
      <xdr:nvPicPr>
        <xdr:cNvPr id="782" name="Рисунок 781"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91144726"/>
          <a:ext cx="724402" cy="7810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878</xdr:row>
      <xdr:rowOff>57151</xdr:rowOff>
    </xdr:from>
    <xdr:to>
      <xdr:col>4</xdr:col>
      <xdr:colOff>819150</xdr:colOff>
      <xdr:row>878</xdr:row>
      <xdr:rowOff>840007</xdr:rowOff>
    </xdr:to>
    <xdr:pic>
      <xdr:nvPicPr>
        <xdr:cNvPr id="790" name="Рисунок 789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92030551"/>
          <a:ext cx="571499" cy="782856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879</xdr:row>
      <xdr:rowOff>76200</xdr:rowOff>
    </xdr:from>
    <xdr:to>
      <xdr:col>4</xdr:col>
      <xdr:colOff>793733</xdr:colOff>
      <xdr:row>879</xdr:row>
      <xdr:rowOff>838200</xdr:rowOff>
    </xdr:to>
    <xdr:pic>
      <xdr:nvPicPr>
        <xdr:cNvPr id="798" name="Рисунок 797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92935425"/>
          <a:ext cx="546082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880</xdr:row>
      <xdr:rowOff>66676</xdr:rowOff>
    </xdr:from>
    <xdr:to>
      <xdr:col>4</xdr:col>
      <xdr:colOff>904875</xdr:colOff>
      <xdr:row>880</xdr:row>
      <xdr:rowOff>828675</xdr:rowOff>
    </xdr:to>
    <xdr:pic>
      <xdr:nvPicPr>
        <xdr:cNvPr id="806" name="Рисунок 805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9381172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883</xdr:row>
      <xdr:rowOff>66676</xdr:rowOff>
    </xdr:from>
    <xdr:to>
      <xdr:col>4</xdr:col>
      <xdr:colOff>876300</xdr:colOff>
      <xdr:row>883</xdr:row>
      <xdr:rowOff>823534</xdr:rowOff>
    </xdr:to>
    <xdr:pic>
      <xdr:nvPicPr>
        <xdr:cNvPr id="810" name="Рисунок 809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94697551"/>
          <a:ext cx="695325" cy="756858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884</xdr:row>
      <xdr:rowOff>66676</xdr:rowOff>
    </xdr:from>
    <xdr:to>
      <xdr:col>4</xdr:col>
      <xdr:colOff>910274</xdr:colOff>
      <xdr:row>884</xdr:row>
      <xdr:rowOff>828676</xdr:rowOff>
    </xdr:to>
    <xdr:pic>
      <xdr:nvPicPr>
        <xdr:cNvPr id="814" name="Рисунок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95583376"/>
          <a:ext cx="786449" cy="762000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891</xdr:row>
      <xdr:rowOff>76201</xdr:rowOff>
    </xdr:from>
    <xdr:to>
      <xdr:col>4</xdr:col>
      <xdr:colOff>895350</xdr:colOff>
      <xdr:row>891</xdr:row>
      <xdr:rowOff>819150</xdr:rowOff>
    </xdr:to>
    <xdr:pic>
      <xdr:nvPicPr>
        <xdr:cNvPr id="822" name="Рисунок 821"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98250376"/>
          <a:ext cx="742949" cy="74294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892</xdr:row>
      <xdr:rowOff>85725</xdr:rowOff>
    </xdr:from>
    <xdr:to>
      <xdr:col>4</xdr:col>
      <xdr:colOff>895350</xdr:colOff>
      <xdr:row>892</xdr:row>
      <xdr:rowOff>819150</xdr:rowOff>
    </xdr:to>
    <xdr:pic>
      <xdr:nvPicPr>
        <xdr:cNvPr id="826" name="Рисунок 825"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99145725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894</xdr:row>
      <xdr:rowOff>57150</xdr:rowOff>
    </xdr:from>
    <xdr:to>
      <xdr:col>4</xdr:col>
      <xdr:colOff>925110</xdr:colOff>
      <xdr:row>894</xdr:row>
      <xdr:rowOff>847725</xdr:rowOff>
    </xdr:to>
    <xdr:pic>
      <xdr:nvPicPr>
        <xdr:cNvPr id="831" name="Рисунок 830"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01774625"/>
          <a:ext cx="801285" cy="79057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898</xdr:row>
      <xdr:rowOff>76201</xdr:rowOff>
    </xdr:from>
    <xdr:to>
      <xdr:col>4</xdr:col>
      <xdr:colOff>895351</xdr:colOff>
      <xdr:row>898</xdr:row>
      <xdr:rowOff>830131</xdr:rowOff>
    </xdr:to>
    <xdr:pic>
      <xdr:nvPicPr>
        <xdr:cNvPr id="835" name="Рисунок 834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104451151"/>
          <a:ext cx="742950" cy="75393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899</xdr:row>
      <xdr:rowOff>85725</xdr:rowOff>
    </xdr:from>
    <xdr:to>
      <xdr:col>4</xdr:col>
      <xdr:colOff>855020</xdr:colOff>
      <xdr:row>899</xdr:row>
      <xdr:rowOff>819150</xdr:rowOff>
    </xdr:to>
    <xdr:pic>
      <xdr:nvPicPr>
        <xdr:cNvPr id="839" name="Рисунок 838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106232325"/>
          <a:ext cx="674045" cy="73342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900</xdr:row>
      <xdr:rowOff>76201</xdr:rowOff>
    </xdr:from>
    <xdr:to>
      <xdr:col>4</xdr:col>
      <xdr:colOff>828181</xdr:colOff>
      <xdr:row>900</xdr:row>
      <xdr:rowOff>819151</xdr:rowOff>
    </xdr:to>
    <xdr:pic>
      <xdr:nvPicPr>
        <xdr:cNvPr id="841" name="Рисунок 840"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107108626"/>
          <a:ext cx="609105" cy="7429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901</xdr:row>
      <xdr:rowOff>66676</xdr:rowOff>
    </xdr:from>
    <xdr:to>
      <xdr:col>4</xdr:col>
      <xdr:colOff>904876</xdr:colOff>
      <xdr:row>901</xdr:row>
      <xdr:rowOff>828676</xdr:rowOff>
    </xdr:to>
    <xdr:pic>
      <xdr:nvPicPr>
        <xdr:cNvPr id="843" name="Рисунок 842"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1079849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903</xdr:row>
      <xdr:rowOff>66676</xdr:rowOff>
    </xdr:from>
    <xdr:to>
      <xdr:col>4</xdr:col>
      <xdr:colOff>958515</xdr:colOff>
      <xdr:row>903</xdr:row>
      <xdr:rowOff>847725</xdr:rowOff>
    </xdr:to>
    <xdr:pic>
      <xdr:nvPicPr>
        <xdr:cNvPr id="847" name="Рисунок 846"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09756576"/>
          <a:ext cx="863265" cy="78104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904</xdr:row>
      <xdr:rowOff>57151</xdr:rowOff>
    </xdr:from>
    <xdr:to>
      <xdr:col>4</xdr:col>
      <xdr:colOff>914401</xdr:colOff>
      <xdr:row>904</xdr:row>
      <xdr:rowOff>838201</xdr:rowOff>
    </xdr:to>
    <xdr:pic>
      <xdr:nvPicPr>
        <xdr:cNvPr id="849" name="Рисунок 848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115187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905</xdr:row>
      <xdr:rowOff>76200</xdr:rowOff>
    </xdr:from>
    <xdr:to>
      <xdr:col>4</xdr:col>
      <xdr:colOff>885825</xdr:colOff>
      <xdr:row>905</xdr:row>
      <xdr:rowOff>828675</xdr:rowOff>
    </xdr:to>
    <xdr:pic>
      <xdr:nvPicPr>
        <xdr:cNvPr id="851" name="Рисунок 850"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124235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906</xdr:row>
      <xdr:rowOff>57151</xdr:rowOff>
    </xdr:from>
    <xdr:to>
      <xdr:col>4</xdr:col>
      <xdr:colOff>883954</xdr:colOff>
      <xdr:row>906</xdr:row>
      <xdr:rowOff>838201</xdr:rowOff>
    </xdr:to>
    <xdr:pic>
      <xdr:nvPicPr>
        <xdr:cNvPr id="853" name="Рисунок 852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113290351"/>
          <a:ext cx="722028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908</xdr:row>
      <xdr:rowOff>76200</xdr:rowOff>
    </xdr:from>
    <xdr:to>
      <xdr:col>4</xdr:col>
      <xdr:colOff>885825</xdr:colOff>
      <xdr:row>908</xdr:row>
      <xdr:rowOff>809625</xdr:rowOff>
    </xdr:to>
    <xdr:pic>
      <xdr:nvPicPr>
        <xdr:cNvPr id="857" name="Рисунок 856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115081050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911</xdr:row>
      <xdr:rowOff>57151</xdr:rowOff>
    </xdr:from>
    <xdr:to>
      <xdr:col>4</xdr:col>
      <xdr:colOff>885826</xdr:colOff>
      <xdr:row>911</xdr:row>
      <xdr:rowOff>834880</xdr:rowOff>
    </xdr:to>
    <xdr:pic>
      <xdr:nvPicPr>
        <xdr:cNvPr id="861" name="Рисунок 860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117719476"/>
          <a:ext cx="723900" cy="777729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912</xdr:row>
      <xdr:rowOff>66676</xdr:rowOff>
    </xdr:from>
    <xdr:to>
      <xdr:col>4</xdr:col>
      <xdr:colOff>904875</xdr:colOff>
      <xdr:row>912</xdr:row>
      <xdr:rowOff>828675</xdr:rowOff>
    </xdr:to>
    <xdr:pic>
      <xdr:nvPicPr>
        <xdr:cNvPr id="863" name="Рисунок 862"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11861482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914</xdr:row>
      <xdr:rowOff>57150</xdr:rowOff>
    </xdr:from>
    <xdr:to>
      <xdr:col>4</xdr:col>
      <xdr:colOff>801620</xdr:colOff>
      <xdr:row>914</xdr:row>
      <xdr:rowOff>847725</xdr:rowOff>
    </xdr:to>
    <xdr:pic>
      <xdr:nvPicPr>
        <xdr:cNvPr id="865" name="Рисунок 864"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21262775"/>
          <a:ext cx="563495" cy="7905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915</xdr:row>
      <xdr:rowOff>85725</xdr:rowOff>
    </xdr:from>
    <xdr:to>
      <xdr:col>4</xdr:col>
      <xdr:colOff>885825</xdr:colOff>
      <xdr:row>915</xdr:row>
      <xdr:rowOff>819150</xdr:rowOff>
    </xdr:to>
    <xdr:pic>
      <xdr:nvPicPr>
        <xdr:cNvPr id="867" name="Рисунок 866"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122177175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2584</xdr:row>
      <xdr:rowOff>57151</xdr:rowOff>
    </xdr:from>
    <xdr:to>
      <xdr:col>4</xdr:col>
      <xdr:colOff>809031</xdr:colOff>
      <xdr:row>2584</xdr:row>
      <xdr:rowOff>838201</xdr:rowOff>
    </xdr:to>
    <xdr:pic>
      <xdr:nvPicPr>
        <xdr:cNvPr id="802" name="Рисунок 801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06197201"/>
          <a:ext cx="561380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2585</xdr:row>
      <xdr:rowOff>57150</xdr:rowOff>
    </xdr:from>
    <xdr:to>
      <xdr:col>4</xdr:col>
      <xdr:colOff>799505</xdr:colOff>
      <xdr:row>2585</xdr:row>
      <xdr:rowOff>838200</xdr:rowOff>
    </xdr:to>
    <xdr:pic>
      <xdr:nvPicPr>
        <xdr:cNvPr id="844" name="Рисунок 843"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07083025"/>
          <a:ext cx="561380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2626</xdr:row>
      <xdr:rowOff>66676</xdr:rowOff>
    </xdr:from>
    <xdr:to>
      <xdr:col>4</xdr:col>
      <xdr:colOff>860741</xdr:colOff>
      <xdr:row>2626</xdr:row>
      <xdr:rowOff>828676</xdr:rowOff>
    </xdr:to>
    <xdr:pic>
      <xdr:nvPicPr>
        <xdr:cNvPr id="812" name="Рисунок 811"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31962326"/>
          <a:ext cx="670241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929</xdr:row>
      <xdr:rowOff>66676</xdr:rowOff>
    </xdr:from>
    <xdr:to>
      <xdr:col>4</xdr:col>
      <xdr:colOff>904876</xdr:colOff>
      <xdr:row>929</xdr:row>
      <xdr:rowOff>828676</xdr:rowOff>
    </xdr:to>
    <xdr:pic>
      <xdr:nvPicPr>
        <xdr:cNvPr id="878" name="Рисунок 877"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1487328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930</xdr:row>
      <xdr:rowOff>76200</xdr:rowOff>
    </xdr:from>
    <xdr:to>
      <xdr:col>4</xdr:col>
      <xdr:colOff>885825</xdr:colOff>
      <xdr:row>930</xdr:row>
      <xdr:rowOff>809625</xdr:rowOff>
    </xdr:to>
    <xdr:pic>
      <xdr:nvPicPr>
        <xdr:cNvPr id="880" name="Рисунок 879"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149628225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931</xdr:row>
      <xdr:rowOff>133350</xdr:rowOff>
    </xdr:from>
    <xdr:to>
      <xdr:col>4</xdr:col>
      <xdr:colOff>968329</xdr:colOff>
      <xdr:row>931</xdr:row>
      <xdr:rowOff>762000</xdr:rowOff>
    </xdr:to>
    <xdr:pic>
      <xdr:nvPicPr>
        <xdr:cNvPr id="882" name="Рисунок 881"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50571200"/>
          <a:ext cx="892129" cy="6286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933</xdr:row>
      <xdr:rowOff>76200</xdr:rowOff>
    </xdr:from>
    <xdr:to>
      <xdr:col>4</xdr:col>
      <xdr:colOff>909916</xdr:colOff>
      <xdr:row>933</xdr:row>
      <xdr:rowOff>809625</xdr:rowOff>
    </xdr:to>
    <xdr:pic>
      <xdr:nvPicPr>
        <xdr:cNvPr id="884" name="Рисунок 883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52285700"/>
          <a:ext cx="786091" cy="7334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934</xdr:row>
      <xdr:rowOff>76200</xdr:rowOff>
    </xdr:from>
    <xdr:to>
      <xdr:col>4</xdr:col>
      <xdr:colOff>990600</xdr:colOff>
      <xdr:row>934</xdr:row>
      <xdr:rowOff>810901</xdr:rowOff>
    </xdr:to>
    <xdr:pic>
      <xdr:nvPicPr>
        <xdr:cNvPr id="888" name="Рисунок 887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54057350"/>
          <a:ext cx="923925" cy="734701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935</xdr:row>
      <xdr:rowOff>66675</xdr:rowOff>
    </xdr:from>
    <xdr:to>
      <xdr:col>4</xdr:col>
      <xdr:colOff>904875</xdr:colOff>
      <xdr:row>935</xdr:row>
      <xdr:rowOff>816982</xdr:rowOff>
    </xdr:to>
    <xdr:pic>
      <xdr:nvPicPr>
        <xdr:cNvPr id="729" name="Рисунок 728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59362775"/>
          <a:ext cx="771524" cy="750307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936</xdr:row>
      <xdr:rowOff>57150</xdr:rowOff>
    </xdr:from>
    <xdr:to>
      <xdr:col>4</xdr:col>
      <xdr:colOff>904875</xdr:colOff>
      <xdr:row>936</xdr:row>
      <xdr:rowOff>828675</xdr:rowOff>
    </xdr:to>
    <xdr:pic>
      <xdr:nvPicPr>
        <xdr:cNvPr id="794" name="Рисунок 793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602390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939</xdr:row>
      <xdr:rowOff>66675</xdr:rowOff>
    </xdr:from>
    <xdr:to>
      <xdr:col>4</xdr:col>
      <xdr:colOff>923925</xdr:colOff>
      <xdr:row>939</xdr:row>
      <xdr:rowOff>876300</xdr:rowOff>
    </xdr:to>
    <xdr:pic>
      <xdr:nvPicPr>
        <xdr:cNvPr id="830" name="Рисунок 829"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67335200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940</xdr:row>
      <xdr:rowOff>104776</xdr:rowOff>
    </xdr:from>
    <xdr:to>
      <xdr:col>4</xdr:col>
      <xdr:colOff>979443</xdr:colOff>
      <xdr:row>940</xdr:row>
      <xdr:rowOff>781050</xdr:rowOff>
    </xdr:to>
    <xdr:pic>
      <xdr:nvPicPr>
        <xdr:cNvPr id="858" name="Рисунок 857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73574076"/>
          <a:ext cx="903243" cy="676274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738</xdr:row>
      <xdr:rowOff>76201</xdr:rowOff>
    </xdr:from>
    <xdr:to>
      <xdr:col>4</xdr:col>
      <xdr:colOff>895351</xdr:colOff>
      <xdr:row>738</xdr:row>
      <xdr:rowOff>819151</xdr:rowOff>
    </xdr:to>
    <xdr:pic>
      <xdr:nvPicPr>
        <xdr:cNvPr id="866" name="Рисунок 865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12077701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740</xdr:row>
      <xdr:rowOff>95250</xdr:rowOff>
    </xdr:from>
    <xdr:to>
      <xdr:col>4</xdr:col>
      <xdr:colOff>990600</xdr:colOff>
      <xdr:row>740</xdr:row>
      <xdr:rowOff>803633</xdr:rowOff>
    </xdr:to>
    <xdr:pic>
      <xdr:nvPicPr>
        <xdr:cNvPr id="883" name="Рисунок 882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4754225"/>
          <a:ext cx="923925" cy="708383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741</xdr:row>
      <xdr:rowOff>66676</xdr:rowOff>
    </xdr:from>
    <xdr:to>
      <xdr:col>4</xdr:col>
      <xdr:colOff>932436</xdr:colOff>
      <xdr:row>741</xdr:row>
      <xdr:rowOff>828675</xdr:rowOff>
    </xdr:to>
    <xdr:pic>
      <xdr:nvPicPr>
        <xdr:cNvPr id="887" name="Рисунок 886"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15611476"/>
          <a:ext cx="818135" cy="7619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747</xdr:row>
      <xdr:rowOff>133351</xdr:rowOff>
    </xdr:from>
    <xdr:to>
      <xdr:col>4</xdr:col>
      <xdr:colOff>990600</xdr:colOff>
      <xdr:row>747</xdr:row>
      <xdr:rowOff>756137</xdr:rowOff>
    </xdr:to>
    <xdr:pic>
      <xdr:nvPicPr>
        <xdr:cNvPr id="891" name="Рисунок 890"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6563976"/>
          <a:ext cx="933450" cy="62278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754</xdr:row>
      <xdr:rowOff>47625</xdr:rowOff>
    </xdr:from>
    <xdr:to>
      <xdr:col>4</xdr:col>
      <xdr:colOff>924407</xdr:colOff>
      <xdr:row>754</xdr:row>
      <xdr:rowOff>838200</xdr:rowOff>
    </xdr:to>
    <xdr:pic>
      <xdr:nvPicPr>
        <xdr:cNvPr id="893" name="Рисунок 892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9765625"/>
          <a:ext cx="800582" cy="7905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755</xdr:row>
      <xdr:rowOff>152400</xdr:rowOff>
    </xdr:from>
    <xdr:to>
      <xdr:col>4</xdr:col>
      <xdr:colOff>971550</xdr:colOff>
      <xdr:row>755</xdr:row>
      <xdr:rowOff>735045</xdr:rowOff>
    </xdr:to>
    <xdr:pic>
      <xdr:nvPicPr>
        <xdr:cNvPr id="895" name="Рисунок 894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0756225"/>
          <a:ext cx="904875" cy="58264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773</xdr:row>
      <xdr:rowOff>66676</xdr:rowOff>
    </xdr:from>
    <xdr:to>
      <xdr:col>4</xdr:col>
      <xdr:colOff>904876</xdr:colOff>
      <xdr:row>773</xdr:row>
      <xdr:rowOff>828676</xdr:rowOff>
    </xdr:to>
    <xdr:pic>
      <xdr:nvPicPr>
        <xdr:cNvPr id="897" name="Рисунок 896"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386429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178</xdr:row>
      <xdr:rowOff>66675</xdr:rowOff>
    </xdr:from>
    <xdr:to>
      <xdr:col>4</xdr:col>
      <xdr:colOff>801700</xdr:colOff>
      <xdr:row>178</xdr:row>
      <xdr:rowOff>838200</xdr:rowOff>
    </xdr:to>
    <xdr:pic>
      <xdr:nvPicPr>
        <xdr:cNvPr id="778" name="Рисунок 777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93808150"/>
          <a:ext cx="563575" cy="7715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775</xdr:row>
      <xdr:rowOff>142876</xdr:rowOff>
    </xdr:from>
    <xdr:to>
      <xdr:col>4</xdr:col>
      <xdr:colOff>981076</xdr:colOff>
      <xdr:row>775</xdr:row>
      <xdr:rowOff>754149</xdr:rowOff>
    </xdr:to>
    <xdr:pic>
      <xdr:nvPicPr>
        <xdr:cNvPr id="921" name="Рисунок 920"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47577376"/>
          <a:ext cx="914400" cy="61127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777</xdr:row>
      <xdr:rowOff>66675</xdr:rowOff>
    </xdr:from>
    <xdr:to>
      <xdr:col>4</xdr:col>
      <xdr:colOff>895350</xdr:colOff>
      <xdr:row>777</xdr:row>
      <xdr:rowOff>819150</xdr:rowOff>
    </xdr:to>
    <xdr:pic>
      <xdr:nvPicPr>
        <xdr:cNvPr id="925" name="Рисунок 924"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528161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789</xdr:row>
      <xdr:rowOff>57151</xdr:rowOff>
    </xdr:from>
    <xdr:to>
      <xdr:col>4</xdr:col>
      <xdr:colOff>904875</xdr:colOff>
      <xdr:row>789</xdr:row>
      <xdr:rowOff>822615</xdr:rowOff>
    </xdr:to>
    <xdr:pic>
      <xdr:nvPicPr>
        <xdr:cNvPr id="929" name="Рисунок 928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59893201"/>
          <a:ext cx="742950" cy="76546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796</xdr:row>
      <xdr:rowOff>57150</xdr:rowOff>
    </xdr:from>
    <xdr:to>
      <xdr:col>4</xdr:col>
      <xdr:colOff>888955</xdr:colOff>
      <xdr:row>796</xdr:row>
      <xdr:rowOff>828675</xdr:rowOff>
    </xdr:to>
    <xdr:pic>
      <xdr:nvPicPr>
        <xdr:cNvPr id="937" name="Рисунок 936"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69637275"/>
          <a:ext cx="746080" cy="7715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1610</xdr:row>
      <xdr:rowOff>76200</xdr:rowOff>
    </xdr:from>
    <xdr:to>
      <xdr:col>4</xdr:col>
      <xdr:colOff>788136</xdr:colOff>
      <xdr:row>1610</xdr:row>
      <xdr:rowOff>809625</xdr:rowOff>
    </xdr:to>
    <xdr:pic>
      <xdr:nvPicPr>
        <xdr:cNvPr id="934" name="Рисунок 933"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17821275"/>
          <a:ext cx="540486" cy="7334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1611</xdr:row>
      <xdr:rowOff>85725</xdr:rowOff>
    </xdr:from>
    <xdr:to>
      <xdr:col>4</xdr:col>
      <xdr:colOff>992458</xdr:colOff>
      <xdr:row>1611</xdr:row>
      <xdr:rowOff>819150</xdr:rowOff>
    </xdr:to>
    <xdr:pic>
      <xdr:nvPicPr>
        <xdr:cNvPr id="947" name="Рисунок 946"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0678775"/>
          <a:ext cx="925782" cy="7334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3677</xdr:row>
      <xdr:rowOff>66675</xdr:rowOff>
    </xdr:from>
    <xdr:to>
      <xdr:col>4</xdr:col>
      <xdr:colOff>654685</xdr:colOff>
      <xdr:row>3677</xdr:row>
      <xdr:rowOff>828675</xdr:rowOff>
    </xdr:to>
    <xdr:pic>
      <xdr:nvPicPr>
        <xdr:cNvPr id="951" name="Рисунок 950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98164650"/>
          <a:ext cx="283210" cy="7620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3678</xdr:row>
      <xdr:rowOff>76200</xdr:rowOff>
    </xdr:from>
    <xdr:to>
      <xdr:col>4</xdr:col>
      <xdr:colOff>609600</xdr:colOff>
      <xdr:row>3678</xdr:row>
      <xdr:rowOff>816979</xdr:rowOff>
    </xdr:to>
    <xdr:pic>
      <xdr:nvPicPr>
        <xdr:cNvPr id="955" name="Рисунок 954"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99060000"/>
          <a:ext cx="200025" cy="740779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3678</xdr:row>
      <xdr:rowOff>76200</xdr:rowOff>
    </xdr:from>
    <xdr:to>
      <xdr:col>4</xdr:col>
      <xdr:colOff>609600</xdr:colOff>
      <xdr:row>3678</xdr:row>
      <xdr:rowOff>816979</xdr:rowOff>
    </xdr:to>
    <xdr:pic>
      <xdr:nvPicPr>
        <xdr:cNvPr id="924" name="Рисунок 923"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8120300"/>
          <a:ext cx="200025" cy="740779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1629</xdr:row>
      <xdr:rowOff>85725</xdr:rowOff>
    </xdr:from>
    <xdr:to>
      <xdr:col>4</xdr:col>
      <xdr:colOff>962859</xdr:colOff>
      <xdr:row>1629</xdr:row>
      <xdr:rowOff>809625</xdr:rowOff>
    </xdr:to>
    <xdr:pic>
      <xdr:nvPicPr>
        <xdr:cNvPr id="959" name="Рисунок 958"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0937200"/>
          <a:ext cx="877134" cy="7239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1640</xdr:row>
      <xdr:rowOff>180975</xdr:rowOff>
    </xdr:from>
    <xdr:to>
      <xdr:col>4</xdr:col>
      <xdr:colOff>962025</xdr:colOff>
      <xdr:row>1640</xdr:row>
      <xdr:rowOff>701092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5147250"/>
          <a:ext cx="876300" cy="520117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3680</xdr:row>
      <xdr:rowOff>85725</xdr:rowOff>
    </xdr:from>
    <xdr:to>
      <xdr:col>4</xdr:col>
      <xdr:colOff>638175</xdr:colOff>
      <xdr:row>3680</xdr:row>
      <xdr:rowOff>813747</xdr:rowOff>
    </xdr:to>
    <xdr:pic>
      <xdr:nvPicPr>
        <xdr:cNvPr id="964" name="Рисунок 963"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106775250"/>
          <a:ext cx="228599" cy="728022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3683</xdr:row>
      <xdr:rowOff>76200</xdr:rowOff>
    </xdr:from>
    <xdr:to>
      <xdr:col>4</xdr:col>
      <xdr:colOff>642252</xdr:colOff>
      <xdr:row>3683</xdr:row>
      <xdr:rowOff>819150</xdr:rowOff>
    </xdr:to>
    <xdr:pic>
      <xdr:nvPicPr>
        <xdr:cNvPr id="966" name="Рисунок 965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108032550"/>
          <a:ext cx="242202" cy="74295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3685</xdr:row>
      <xdr:rowOff>76200</xdr:rowOff>
    </xdr:from>
    <xdr:to>
      <xdr:col>4</xdr:col>
      <xdr:colOff>669925</xdr:colOff>
      <xdr:row>3685</xdr:row>
      <xdr:rowOff>809625</xdr:rowOff>
    </xdr:to>
    <xdr:pic>
      <xdr:nvPicPr>
        <xdr:cNvPr id="968" name="Рисунок 967"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09108875"/>
          <a:ext cx="298450" cy="733425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1642</xdr:row>
      <xdr:rowOff>76200</xdr:rowOff>
    </xdr:from>
    <xdr:to>
      <xdr:col>4</xdr:col>
      <xdr:colOff>797391</xdr:colOff>
      <xdr:row>1642</xdr:row>
      <xdr:rowOff>819150</xdr:rowOff>
    </xdr:to>
    <xdr:pic>
      <xdr:nvPicPr>
        <xdr:cNvPr id="970" name="Рисунок 969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37890450"/>
          <a:ext cx="549740" cy="7429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1651</xdr:row>
      <xdr:rowOff>76200</xdr:rowOff>
    </xdr:from>
    <xdr:to>
      <xdr:col>4</xdr:col>
      <xdr:colOff>788372</xdr:colOff>
      <xdr:row>1651</xdr:row>
      <xdr:rowOff>819150</xdr:rowOff>
    </xdr:to>
    <xdr:pic>
      <xdr:nvPicPr>
        <xdr:cNvPr id="976" name="Рисунок 975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42452925"/>
          <a:ext cx="550247" cy="74295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1648</xdr:row>
      <xdr:rowOff>66675</xdr:rowOff>
    </xdr:from>
    <xdr:to>
      <xdr:col>4</xdr:col>
      <xdr:colOff>823855</xdr:colOff>
      <xdr:row>1648</xdr:row>
      <xdr:rowOff>828675</xdr:rowOff>
    </xdr:to>
    <xdr:pic>
      <xdr:nvPicPr>
        <xdr:cNvPr id="978" name="Рисунок 977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41490900"/>
          <a:ext cx="595254" cy="7620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4642</xdr:row>
      <xdr:rowOff>66675</xdr:rowOff>
    </xdr:from>
    <xdr:to>
      <xdr:col>4</xdr:col>
      <xdr:colOff>929089</xdr:colOff>
      <xdr:row>4642</xdr:row>
      <xdr:rowOff>828675</xdr:rowOff>
    </xdr:to>
    <xdr:pic>
      <xdr:nvPicPr>
        <xdr:cNvPr id="963" name="Рисунок 962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02327075"/>
          <a:ext cx="814789" cy="76200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4643</xdr:row>
      <xdr:rowOff>76200</xdr:rowOff>
    </xdr:from>
    <xdr:to>
      <xdr:col>4</xdr:col>
      <xdr:colOff>952501</xdr:colOff>
      <xdr:row>4643</xdr:row>
      <xdr:rowOff>833400</xdr:rowOff>
    </xdr:to>
    <xdr:pic>
      <xdr:nvPicPr>
        <xdr:cNvPr id="971" name="Рисунок 970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104108250"/>
          <a:ext cx="857250" cy="7572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4644</xdr:row>
      <xdr:rowOff>66676</xdr:rowOff>
    </xdr:from>
    <xdr:to>
      <xdr:col>4</xdr:col>
      <xdr:colOff>981075</xdr:colOff>
      <xdr:row>4644</xdr:row>
      <xdr:rowOff>834868</xdr:rowOff>
    </xdr:to>
    <xdr:pic>
      <xdr:nvPicPr>
        <xdr:cNvPr id="975" name="Рисунок 974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04984551"/>
          <a:ext cx="914400" cy="768192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4645</xdr:row>
      <xdr:rowOff>66676</xdr:rowOff>
    </xdr:from>
    <xdr:to>
      <xdr:col>4</xdr:col>
      <xdr:colOff>933450</xdr:colOff>
      <xdr:row>4645</xdr:row>
      <xdr:rowOff>820678</xdr:rowOff>
    </xdr:to>
    <xdr:pic>
      <xdr:nvPicPr>
        <xdr:cNvPr id="981" name="Рисунок 980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06756201"/>
          <a:ext cx="809625" cy="754002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4647</xdr:row>
      <xdr:rowOff>66675</xdr:rowOff>
    </xdr:from>
    <xdr:to>
      <xdr:col>4</xdr:col>
      <xdr:colOff>920280</xdr:colOff>
      <xdr:row>4647</xdr:row>
      <xdr:rowOff>828675</xdr:rowOff>
    </xdr:to>
    <xdr:pic>
      <xdr:nvPicPr>
        <xdr:cNvPr id="983" name="Рисунок 982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08527850"/>
          <a:ext cx="815504" cy="762000"/>
        </a:xfrm>
        <a:prstGeom prst="rect">
          <a:avLst/>
        </a:prstGeom>
      </xdr:spPr>
    </xdr:pic>
    <xdr:clientData/>
  </xdr:twoCellAnchor>
  <xdr:twoCellAnchor>
    <xdr:from>
      <xdr:col>4</xdr:col>
      <xdr:colOff>114299</xdr:colOff>
      <xdr:row>4648</xdr:row>
      <xdr:rowOff>76199</xdr:rowOff>
    </xdr:from>
    <xdr:to>
      <xdr:col>4</xdr:col>
      <xdr:colOff>923924</xdr:colOff>
      <xdr:row>4648</xdr:row>
      <xdr:rowOff>812222</xdr:rowOff>
    </xdr:to>
    <xdr:pic>
      <xdr:nvPicPr>
        <xdr:cNvPr id="985" name="Рисунок 984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099" y="109423199"/>
          <a:ext cx="809625" cy="736023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4649</xdr:row>
      <xdr:rowOff>66675</xdr:rowOff>
    </xdr:from>
    <xdr:to>
      <xdr:col>4</xdr:col>
      <xdr:colOff>847725</xdr:colOff>
      <xdr:row>4649</xdr:row>
      <xdr:rowOff>826952</xdr:rowOff>
    </xdr:to>
    <xdr:pic>
      <xdr:nvPicPr>
        <xdr:cNvPr id="987" name="Рисунок 986"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110299500"/>
          <a:ext cx="657225" cy="76027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4650</xdr:row>
      <xdr:rowOff>85725</xdr:rowOff>
    </xdr:from>
    <xdr:to>
      <xdr:col>4</xdr:col>
      <xdr:colOff>968982</xdr:colOff>
      <xdr:row>4650</xdr:row>
      <xdr:rowOff>809624</xdr:rowOff>
    </xdr:to>
    <xdr:pic>
      <xdr:nvPicPr>
        <xdr:cNvPr id="977" name="Рисунок 976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4025800"/>
          <a:ext cx="902307" cy="723899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4651</xdr:row>
      <xdr:rowOff>95250</xdr:rowOff>
    </xdr:from>
    <xdr:to>
      <xdr:col>4</xdr:col>
      <xdr:colOff>990600</xdr:colOff>
      <xdr:row>4651</xdr:row>
      <xdr:rowOff>785880</xdr:rowOff>
    </xdr:to>
    <xdr:pic>
      <xdr:nvPicPr>
        <xdr:cNvPr id="982" name="Рисунок 981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54921150"/>
          <a:ext cx="933449" cy="69063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4652</xdr:row>
      <xdr:rowOff>57150</xdr:rowOff>
    </xdr:from>
    <xdr:to>
      <xdr:col>4</xdr:col>
      <xdr:colOff>904875</xdr:colOff>
      <xdr:row>4652</xdr:row>
      <xdr:rowOff>828675</xdr:rowOff>
    </xdr:to>
    <xdr:pic>
      <xdr:nvPicPr>
        <xdr:cNvPr id="990" name="Рисунок 989"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66547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4654</xdr:row>
      <xdr:rowOff>76200</xdr:rowOff>
    </xdr:from>
    <xdr:to>
      <xdr:col>4</xdr:col>
      <xdr:colOff>895350</xdr:colOff>
      <xdr:row>4654</xdr:row>
      <xdr:rowOff>828675</xdr:rowOff>
    </xdr:to>
    <xdr:pic>
      <xdr:nvPicPr>
        <xdr:cNvPr id="869" name="Рисунок 868"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602170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4655</xdr:row>
      <xdr:rowOff>76201</xdr:rowOff>
    </xdr:from>
    <xdr:to>
      <xdr:col>4</xdr:col>
      <xdr:colOff>942975</xdr:colOff>
      <xdr:row>4655</xdr:row>
      <xdr:rowOff>818794</xdr:rowOff>
    </xdr:to>
    <xdr:pic>
      <xdr:nvPicPr>
        <xdr:cNvPr id="885" name="Рисунок 884"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61102876"/>
          <a:ext cx="857250" cy="74259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4656</xdr:row>
      <xdr:rowOff>57150</xdr:rowOff>
    </xdr:from>
    <xdr:to>
      <xdr:col>4</xdr:col>
      <xdr:colOff>914400</xdr:colOff>
      <xdr:row>4656</xdr:row>
      <xdr:rowOff>838200</xdr:rowOff>
    </xdr:to>
    <xdr:pic>
      <xdr:nvPicPr>
        <xdr:cNvPr id="892" name="Рисунок 891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619696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4657</xdr:row>
      <xdr:rowOff>66676</xdr:rowOff>
    </xdr:from>
    <xdr:to>
      <xdr:col>4</xdr:col>
      <xdr:colOff>915134</xdr:colOff>
      <xdr:row>4657</xdr:row>
      <xdr:rowOff>828676</xdr:rowOff>
    </xdr:to>
    <xdr:pic>
      <xdr:nvPicPr>
        <xdr:cNvPr id="900" name="Рисунок 899"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63750826"/>
          <a:ext cx="791308" cy="7620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4658</xdr:row>
      <xdr:rowOff>66675</xdr:rowOff>
    </xdr:from>
    <xdr:to>
      <xdr:col>4</xdr:col>
      <xdr:colOff>905910</xdr:colOff>
      <xdr:row>4658</xdr:row>
      <xdr:rowOff>819150</xdr:rowOff>
    </xdr:to>
    <xdr:pic>
      <xdr:nvPicPr>
        <xdr:cNvPr id="904" name="Рисунок 903"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64636650"/>
          <a:ext cx="782084" cy="75247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4659</xdr:row>
      <xdr:rowOff>66676</xdr:rowOff>
    </xdr:from>
    <xdr:to>
      <xdr:col>4</xdr:col>
      <xdr:colOff>762000</xdr:colOff>
      <xdr:row>4659</xdr:row>
      <xdr:rowOff>818650</xdr:rowOff>
    </xdr:to>
    <xdr:pic>
      <xdr:nvPicPr>
        <xdr:cNvPr id="906" name="Рисунок 905"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65522476"/>
          <a:ext cx="476250" cy="7519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4660</xdr:row>
      <xdr:rowOff>66675</xdr:rowOff>
    </xdr:from>
    <xdr:to>
      <xdr:col>4</xdr:col>
      <xdr:colOff>895350</xdr:colOff>
      <xdr:row>4660</xdr:row>
      <xdr:rowOff>829832</xdr:rowOff>
    </xdr:to>
    <xdr:pic>
      <xdr:nvPicPr>
        <xdr:cNvPr id="988" name="Рисунок 987"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5672850"/>
          <a:ext cx="752475" cy="76315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4661</xdr:row>
      <xdr:rowOff>66675</xdr:rowOff>
    </xdr:from>
    <xdr:to>
      <xdr:col>4</xdr:col>
      <xdr:colOff>895350</xdr:colOff>
      <xdr:row>4661</xdr:row>
      <xdr:rowOff>829832</xdr:rowOff>
    </xdr:to>
    <xdr:pic>
      <xdr:nvPicPr>
        <xdr:cNvPr id="992" name="Рисунок 991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6558675"/>
          <a:ext cx="752475" cy="76315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4662</xdr:row>
      <xdr:rowOff>76200</xdr:rowOff>
    </xdr:from>
    <xdr:to>
      <xdr:col>4</xdr:col>
      <xdr:colOff>895350</xdr:colOff>
      <xdr:row>4662</xdr:row>
      <xdr:rowOff>839357</xdr:rowOff>
    </xdr:to>
    <xdr:pic>
      <xdr:nvPicPr>
        <xdr:cNvPr id="994" name="Рисунок 993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7454025"/>
          <a:ext cx="752475" cy="76315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4664</xdr:row>
      <xdr:rowOff>66675</xdr:rowOff>
    </xdr:from>
    <xdr:to>
      <xdr:col>4</xdr:col>
      <xdr:colOff>895350</xdr:colOff>
      <xdr:row>4664</xdr:row>
      <xdr:rowOff>829832</xdr:rowOff>
    </xdr:to>
    <xdr:pic>
      <xdr:nvPicPr>
        <xdr:cNvPr id="998" name="Рисунок 997"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9216150"/>
          <a:ext cx="752475" cy="763157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4668</xdr:row>
      <xdr:rowOff>76201</xdr:rowOff>
    </xdr:from>
    <xdr:to>
      <xdr:col>4</xdr:col>
      <xdr:colOff>895351</xdr:colOff>
      <xdr:row>4668</xdr:row>
      <xdr:rowOff>819151</xdr:rowOff>
    </xdr:to>
    <xdr:pic>
      <xdr:nvPicPr>
        <xdr:cNvPr id="1005" name="Рисунок 1004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130111501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4669</xdr:row>
      <xdr:rowOff>66675</xdr:rowOff>
    </xdr:from>
    <xdr:to>
      <xdr:col>4</xdr:col>
      <xdr:colOff>904875</xdr:colOff>
      <xdr:row>4669</xdr:row>
      <xdr:rowOff>838200</xdr:rowOff>
    </xdr:to>
    <xdr:pic>
      <xdr:nvPicPr>
        <xdr:cNvPr id="1007" name="Рисунок 1006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309878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4670</xdr:row>
      <xdr:rowOff>142875</xdr:rowOff>
    </xdr:from>
    <xdr:to>
      <xdr:col>4</xdr:col>
      <xdr:colOff>938517</xdr:colOff>
      <xdr:row>4670</xdr:row>
      <xdr:rowOff>752475</xdr:rowOff>
    </xdr:to>
    <xdr:pic>
      <xdr:nvPicPr>
        <xdr:cNvPr id="1015" name="Рисунок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132835650"/>
          <a:ext cx="824216" cy="6096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4663</xdr:row>
      <xdr:rowOff>66675</xdr:rowOff>
    </xdr:from>
    <xdr:to>
      <xdr:col>4</xdr:col>
      <xdr:colOff>892748</xdr:colOff>
      <xdr:row>4663</xdr:row>
      <xdr:rowOff>828741</xdr:rowOff>
    </xdr:to>
    <xdr:pic>
      <xdr:nvPicPr>
        <xdr:cNvPr id="993" name="Рисунок 992"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5482350"/>
          <a:ext cx="749873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4665</xdr:row>
      <xdr:rowOff>66675</xdr:rowOff>
    </xdr:from>
    <xdr:to>
      <xdr:col>4</xdr:col>
      <xdr:colOff>892748</xdr:colOff>
      <xdr:row>4665</xdr:row>
      <xdr:rowOff>828741</xdr:rowOff>
    </xdr:to>
    <xdr:pic>
      <xdr:nvPicPr>
        <xdr:cNvPr id="996" name="Рисунок 995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7254000"/>
          <a:ext cx="749873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4666</xdr:row>
      <xdr:rowOff>66675</xdr:rowOff>
    </xdr:from>
    <xdr:to>
      <xdr:col>4</xdr:col>
      <xdr:colOff>892748</xdr:colOff>
      <xdr:row>4666</xdr:row>
      <xdr:rowOff>828741</xdr:rowOff>
    </xdr:to>
    <xdr:pic>
      <xdr:nvPicPr>
        <xdr:cNvPr id="999" name="Рисунок 998"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8139825"/>
          <a:ext cx="749873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4667</xdr:row>
      <xdr:rowOff>66675</xdr:rowOff>
    </xdr:from>
    <xdr:to>
      <xdr:col>4</xdr:col>
      <xdr:colOff>892748</xdr:colOff>
      <xdr:row>4667</xdr:row>
      <xdr:rowOff>828741</xdr:rowOff>
    </xdr:to>
    <xdr:pic>
      <xdr:nvPicPr>
        <xdr:cNvPr id="1000" name="Рисунок 999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9025650"/>
          <a:ext cx="749873" cy="76206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4671</xdr:row>
      <xdr:rowOff>76200</xdr:rowOff>
    </xdr:from>
    <xdr:to>
      <xdr:col>4</xdr:col>
      <xdr:colOff>895350</xdr:colOff>
      <xdr:row>4671</xdr:row>
      <xdr:rowOff>819150</xdr:rowOff>
    </xdr:to>
    <xdr:pic>
      <xdr:nvPicPr>
        <xdr:cNvPr id="991" name="Рисунок 990"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82238850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4673</xdr:row>
      <xdr:rowOff>66676</xdr:rowOff>
    </xdr:from>
    <xdr:to>
      <xdr:col>4</xdr:col>
      <xdr:colOff>895351</xdr:colOff>
      <xdr:row>4673</xdr:row>
      <xdr:rowOff>828676</xdr:rowOff>
    </xdr:to>
    <xdr:pic>
      <xdr:nvPicPr>
        <xdr:cNvPr id="1014" name="Рисунок 1013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910875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4674</xdr:row>
      <xdr:rowOff>57150</xdr:rowOff>
    </xdr:from>
    <xdr:to>
      <xdr:col>4</xdr:col>
      <xdr:colOff>904875</xdr:colOff>
      <xdr:row>4674</xdr:row>
      <xdr:rowOff>831935</xdr:rowOff>
    </xdr:to>
    <xdr:pic>
      <xdr:nvPicPr>
        <xdr:cNvPr id="854" name="Рисунок 853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95507175"/>
          <a:ext cx="762000" cy="77478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4675</xdr:row>
      <xdr:rowOff>57150</xdr:rowOff>
    </xdr:from>
    <xdr:to>
      <xdr:col>4</xdr:col>
      <xdr:colOff>904941</xdr:colOff>
      <xdr:row>4675</xdr:row>
      <xdr:rowOff>831409</xdr:rowOff>
    </xdr:to>
    <xdr:pic>
      <xdr:nvPicPr>
        <xdr:cNvPr id="877" name="Рисунок 876"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96393000"/>
          <a:ext cx="762066" cy="77425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4676</xdr:row>
      <xdr:rowOff>57150</xdr:rowOff>
    </xdr:from>
    <xdr:to>
      <xdr:col>4</xdr:col>
      <xdr:colOff>914400</xdr:colOff>
      <xdr:row>4676</xdr:row>
      <xdr:rowOff>838200</xdr:rowOff>
    </xdr:to>
    <xdr:pic>
      <xdr:nvPicPr>
        <xdr:cNvPr id="984" name="Рисунок 983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972788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4677</xdr:row>
      <xdr:rowOff>57151</xdr:rowOff>
    </xdr:from>
    <xdr:to>
      <xdr:col>4</xdr:col>
      <xdr:colOff>914400</xdr:colOff>
      <xdr:row>4677</xdr:row>
      <xdr:rowOff>828675</xdr:rowOff>
    </xdr:to>
    <xdr:pic>
      <xdr:nvPicPr>
        <xdr:cNvPr id="1001" name="Рисунок 1000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99050476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4679</xdr:row>
      <xdr:rowOff>57151</xdr:rowOff>
    </xdr:from>
    <xdr:to>
      <xdr:col>4</xdr:col>
      <xdr:colOff>885332</xdr:colOff>
      <xdr:row>4679</xdr:row>
      <xdr:rowOff>828675</xdr:rowOff>
    </xdr:to>
    <xdr:pic>
      <xdr:nvPicPr>
        <xdr:cNvPr id="1013" name="Рисунок 1012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100822126"/>
          <a:ext cx="723406" cy="7715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4681</xdr:row>
      <xdr:rowOff>57150</xdr:rowOff>
    </xdr:from>
    <xdr:to>
      <xdr:col>4</xdr:col>
      <xdr:colOff>918668</xdr:colOff>
      <xdr:row>4681</xdr:row>
      <xdr:rowOff>828675</xdr:rowOff>
    </xdr:to>
    <xdr:pic>
      <xdr:nvPicPr>
        <xdr:cNvPr id="1019" name="Рисунок 1018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02593775"/>
          <a:ext cx="794843" cy="77152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4682</xdr:row>
      <xdr:rowOff>76201</xdr:rowOff>
    </xdr:from>
    <xdr:to>
      <xdr:col>4</xdr:col>
      <xdr:colOff>895351</xdr:colOff>
      <xdr:row>4682</xdr:row>
      <xdr:rowOff>819151</xdr:rowOff>
    </xdr:to>
    <xdr:pic>
      <xdr:nvPicPr>
        <xdr:cNvPr id="907" name="Рисунок 906"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107927776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1670</xdr:row>
      <xdr:rowOff>66675</xdr:rowOff>
    </xdr:from>
    <xdr:to>
      <xdr:col>4</xdr:col>
      <xdr:colOff>885825</xdr:colOff>
      <xdr:row>1670</xdr:row>
      <xdr:rowOff>841164</xdr:rowOff>
    </xdr:to>
    <xdr:pic>
      <xdr:nvPicPr>
        <xdr:cNvPr id="908" name="Рисунок 907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240639600"/>
          <a:ext cx="723900" cy="774489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1674</xdr:row>
      <xdr:rowOff>76200</xdr:rowOff>
    </xdr:from>
    <xdr:to>
      <xdr:col>4</xdr:col>
      <xdr:colOff>710571</xdr:colOff>
      <xdr:row>1674</xdr:row>
      <xdr:rowOff>828675</xdr:rowOff>
    </xdr:to>
    <xdr:pic>
      <xdr:nvPicPr>
        <xdr:cNvPr id="914" name="Рисунок 913"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241534950"/>
          <a:ext cx="377196" cy="75247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1675</xdr:row>
      <xdr:rowOff>66676</xdr:rowOff>
    </xdr:from>
    <xdr:to>
      <xdr:col>4</xdr:col>
      <xdr:colOff>857250</xdr:colOff>
      <xdr:row>1675</xdr:row>
      <xdr:rowOff>822526</xdr:rowOff>
    </xdr:to>
    <xdr:pic>
      <xdr:nvPicPr>
        <xdr:cNvPr id="922" name="Рисунок 921"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42411251"/>
          <a:ext cx="666750" cy="7558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3679</xdr:row>
      <xdr:rowOff>76200</xdr:rowOff>
    </xdr:from>
    <xdr:to>
      <xdr:col>4</xdr:col>
      <xdr:colOff>607505</xdr:colOff>
      <xdr:row>3679</xdr:row>
      <xdr:rowOff>838200</xdr:rowOff>
    </xdr:to>
    <xdr:pic>
      <xdr:nvPicPr>
        <xdr:cNvPr id="905" name="Рисунок 904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9072800"/>
          <a:ext cx="207455" cy="7620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3251</xdr:row>
      <xdr:rowOff>57150</xdr:rowOff>
    </xdr:from>
    <xdr:to>
      <xdr:col>4</xdr:col>
      <xdr:colOff>647700</xdr:colOff>
      <xdr:row>3251</xdr:row>
      <xdr:rowOff>848723</xdr:rowOff>
    </xdr:to>
    <xdr:pic>
      <xdr:nvPicPr>
        <xdr:cNvPr id="918" name="Рисунок 917"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35147250"/>
          <a:ext cx="247649" cy="791573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3253</xdr:row>
      <xdr:rowOff>57150</xdr:rowOff>
    </xdr:from>
    <xdr:to>
      <xdr:col>4</xdr:col>
      <xdr:colOff>614292</xdr:colOff>
      <xdr:row>3253</xdr:row>
      <xdr:rowOff>866775</xdr:rowOff>
    </xdr:to>
    <xdr:pic>
      <xdr:nvPicPr>
        <xdr:cNvPr id="1004" name="Рисунок 1003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36223575"/>
          <a:ext cx="185666" cy="809625"/>
        </a:xfrm>
        <a:prstGeom prst="rect">
          <a:avLst/>
        </a:prstGeom>
      </xdr:spPr>
    </xdr:pic>
    <xdr:clientData/>
  </xdr:twoCellAnchor>
  <xdr:twoCellAnchor>
    <xdr:from>
      <xdr:col>4</xdr:col>
      <xdr:colOff>428627</xdr:colOff>
      <xdr:row>3247</xdr:row>
      <xdr:rowOff>47626</xdr:rowOff>
    </xdr:from>
    <xdr:to>
      <xdr:col>4</xdr:col>
      <xdr:colOff>611415</xdr:colOff>
      <xdr:row>3247</xdr:row>
      <xdr:rowOff>847725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7" y="34375726"/>
          <a:ext cx="182788" cy="800099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3265</xdr:row>
      <xdr:rowOff>47625</xdr:rowOff>
    </xdr:from>
    <xdr:to>
      <xdr:col>4</xdr:col>
      <xdr:colOff>666751</xdr:colOff>
      <xdr:row>3265</xdr:row>
      <xdr:rowOff>858902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40462200"/>
          <a:ext cx="285750" cy="811277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4104</xdr:row>
      <xdr:rowOff>57151</xdr:rowOff>
    </xdr:from>
    <xdr:to>
      <xdr:col>4</xdr:col>
      <xdr:colOff>659459</xdr:colOff>
      <xdr:row>4104</xdr:row>
      <xdr:rowOff>847725</xdr:rowOff>
    </xdr:to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67122676"/>
          <a:ext cx="278458" cy="790574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3571</xdr:row>
      <xdr:rowOff>47625</xdr:rowOff>
    </xdr:from>
    <xdr:to>
      <xdr:col>4</xdr:col>
      <xdr:colOff>645752</xdr:colOff>
      <xdr:row>3571</xdr:row>
      <xdr:rowOff>857250</xdr:rowOff>
    </xdr:to>
    <xdr:pic>
      <xdr:nvPicPr>
        <xdr:cNvPr id="1044" name="Рисунок 1043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68580000"/>
          <a:ext cx="255226" cy="8096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3601</xdr:row>
      <xdr:rowOff>57150</xdr:rowOff>
    </xdr:from>
    <xdr:to>
      <xdr:col>4</xdr:col>
      <xdr:colOff>637680</xdr:colOff>
      <xdr:row>3601</xdr:row>
      <xdr:rowOff>847725</xdr:rowOff>
    </xdr:to>
    <xdr:pic>
      <xdr:nvPicPr>
        <xdr:cNvPr id="1047" name="Рисунок 1046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74999850"/>
          <a:ext cx="247154" cy="79057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3608</xdr:row>
      <xdr:rowOff>57150</xdr:rowOff>
    </xdr:from>
    <xdr:to>
      <xdr:col>4</xdr:col>
      <xdr:colOff>640333</xdr:colOff>
      <xdr:row>3608</xdr:row>
      <xdr:rowOff>847725</xdr:rowOff>
    </xdr:to>
    <xdr:pic>
      <xdr:nvPicPr>
        <xdr:cNvPr id="1050" name="Рисунок 1049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7028675"/>
          <a:ext cx="230757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3609</xdr:row>
      <xdr:rowOff>47625</xdr:rowOff>
    </xdr:from>
    <xdr:to>
      <xdr:col>4</xdr:col>
      <xdr:colOff>668337</xdr:colOff>
      <xdr:row>3609</xdr:row>
      <xdr:rowOff>838200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77904975"/>
          <a:ext cx="287337" cy="79057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3619</xdr:row>
      <xdr:rowOff>57152</xdr:rowOff>
    </xdr:from>
    <xdr:to>
      <xdr:col>4</xdr:col>
      <xdr:colOff>622817</xdr:colOff>
      <xdr:row>3619</xdr:row>
      <xdr:rowOff>847726</xdr:rowOff>
    </xdr:to>
    <xdr:pic>
      <xdr:nvPicPr>
        <xdr:cNvPr id="1054" name="Рисунок 1053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9371827"/>
          <a:ext cx="213241" cy="790574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3517</xdr:row>
      <xdr:rowOff>57150</xdr:rowOff>
    </xdr:from>
    <xdr:to>
      <xdr:col>4</xdr:col>
      <xdr:colOff>704851</xdr:colOff>
      <xdr:row>3517</xdr:row>
      <xdr:rowOff>849450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1" y="55064025"/>
          <a:ext cx="361950" cy="792300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3534</xdr:row>
      <xdr:rowOff>57150</xdr:rowOff>
    </xdr:from>
    <xdr:to>
      <xdr:col>4</xdr:col>
      <xdr:colOff>740719</xdr:colOff>
      <xdr:row>3534</xdr:row>
      <xdr:rowOff>847725</xdr:rowOff>
    </xdr:to>
    <xdr:pic>
      <xdr:nvPicPr>
        <xdr:cNvPr id="1060" name="Рисунок 1059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60331350"/>
          <a:ext cx="454968" cy="7905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3802</xdr:row>
      <xdr:rowOff>57150</xdr:rowOff>
    </xdr:from>
    <xdr:to>
      <xdr:col>4</xdr:col>
      <xdr:colOff>782696</xdr:colOff>
      <xdr:row>3802</xdr:row>
      <xdr:rowOff>838200</xdr:rowOff>
    </xdr:to>
    <xdr:pic>
      <xdr:nvPicPr>
        <xdr:cNvPr id="1062" name="Рисунок 1061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58416825"/>
          <a:ext cx="544570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3903</xdr:row>
      <xdr:rowOff>57151</xdr:rowOff>
    </xdr:from>
    <xdr:to>
      <xdr:col>4</xdr:col>
      <xdr:colOff>637870</xdr:colOff>
      <xdr:row>3903</xdr:row>
      <xdr:rowOff>838201</xdr:rowOff>
    </xdr:to>
    <xdr:pic>
      <xdr:nvPicPr>
        <xdr:cNvPr id="1068" name="Рисунок 1067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85963126"/>
          <a:ext cx="228295" cy="78105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3815</xdr:row>
      <xdr:rowOff>57150</xdr:rowOff>
    </xdr:from>
    <xdr:to>
      <xdr:col>4</xdr:col>
      <xdr:colOff>695325</xdr:colOff>
      <xdr:row>3815</xdr:row>
      <xdr:rowOff>843881</xdr:rowOff>
    </xdr:to>
    <xdr:pic>
      <xdr:nvPicPr>
        <xdr:cNvPr id="1070" name="Рисунок 1069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63045975"/>
          <a:ext cx="371475" cy="786731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3396</xdr:row>
      <xdr:rowOff>66675</xdr:rowOff>
    </xdr:from>
    <xdr:to>
      <xdr:col>4</xdr:col>
      <xdr:colOff>647700</xdr:colOff>
      <xdr:row>3396</xdr:row>
      <xdr:rowOff>829332</xdr:rowOff>
    </xdr:to>
    <xdr:pic>
      <xdr:nvPicPr>
        <xdr:cNvPr id="910" name="Рисунок 909"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1339750"/>
          <a:ext cx="257175" cy="762657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3430</xdr:row>
      <xdr:rowOff>57150</xdr:rowOff>
    </xdr:from>
    <xdr:to>
      <xdr:col>4</xdr:col>
      <xdr:colOff>655297</xdr:colOff>
      <xdr:row>3430</xdr:row>
      <xdr:rowOff>828675</xdr:rowOff>
    </xdr:to>
    <xdr:pic>
      <xdr:nvPicPr>
        <xdr:cNvPr id="1011" name="Рисунок 1010"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52320825"/>
          <a:ext cx="236197" cy="77152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3656</xdr:row>
      <xdr:rowOff>57150</xdr:rowOff>
    </xdr:from>
    <xdr:to>
      <xdr:col>4</xdr:col>
      <xdr:colOff>637725</xdr:colOff>
      <xdr:row>3656</xdr:row>
      <xdr:rowOff>828675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56873775"/>
          <a:ext cx="218625" cy="7715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3233</xdr:row>
      <xdr:rowOff>57150</xdr:rowOff>
    </xdr:from>
    <xdr:to>
      <xdr:col>4</xdr:col>
      <xdr:colOff>667169</xdr:colOff>
      <xdr:row>3233</xdr:row>
      <xdr:rowOff>838200</xdr:rowOff>
    </xdr:to>
    <xdr:pic>
      <xdr:nvPicPr>
        <xdr:cNvPr id="1061" name="Рисунок 1060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34518600"/>
          <a:ext cx="267119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3273</xdr:row>
      <xdr:rowOff>57151</xdr:rowOff>
    </xdr:from>
    <xdr:to>
      <xdr:col>4</xdr:col>
      <xdr:colOff>623040</xdr:colOff>
      <xdr:row>3273</xdr:row>
      <xdr:rowOff>838201</xdr:rowOff>
    </xdr:to>
    <xdr:pic>
      <xdr:nvPicPr>
        <xdr:cNvPr id="1072" name="Рисунок 1071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43643551"/>
          <a:ext cx="194415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4111</xdr:row>
      <xdr:rowOff>57151</xdr:rowOff>
    </xdr:from>
    <xdr:to>
      <xdr:col>4</xdr:col>
      <xdr:colOff>613515</xdr:colOff>
      <xdr:row>4111</xdr:row>
      <xdr:rowOff>838201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52701826"/>
          <a:ext cx="194415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4223</xdr:row>
      <xdr:rowOff>76200</xdr:rowOff>
    </xdr:from>
    <xdr:to>
      <xdr:col>4</xdr:col>
      <xdr:colOff>664745</xdr:colOff>
      <xdr:row>4223</xdr:row>
      <xdr:rowOff>838200</xdr:rowOff>
    </xdr:to>
    <xdr:pic>
      <xdr:nvPicPr>
        <xdr:cNvPr id="1080" name="Рисунок 1079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63026925"/>
          <a:ext cx="264695" cy="7620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578</xdr:row>
      <xdr:rowOff>57151</xdr:rowOff>
    </xdr:from>
    <xdr:to>
      <xdr:col>4</xdr:col>
      <xdr:colOff>914400</xdr:colOff>
      <xdr:row>578</xdr:row>
      <xdr:rowOff>853971</xdr:rowOff>
    </xdr:to>
    <xdr:pic>
      <xdr:nvPicPr>
        <xdr:cNvPr id="1084" name="Рисунок 1083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7012901"/>
          <a:ext cx="790575" cy="79682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3681</xdr:row>
      <xdr:rowOff>57150</xdr:rowOff>
    </xdr:from>
    <xdr:to>
      <xdr:col>4</xdr:col>
      <xdr:colOff>619994</xdr:colOff>
      <xdr:row>3681</xdr:row>
      <xdr:rowOff>847725</xdr:rowOff>
    </xdr:to>
    <xdr:pic>
      <xdr:nvPicPr>
        <xdr:cNvPr id="928" name="Рисунок 927"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65589150"/>
          <a:ext cx="210419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3682</xdr:row>
      <xdr:rowOff>57150</xdr:rowOff>
    </xdr:from>
    <xdr:to>
      <xdr:col>4</xdr:col>
      <xdr:colOff>633655</xdr:colOff>
      <xdr:row>3682</xdr:row>
      <xdr:rowOff>847725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66474975"/>
          <a:ext cx="243130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3684</xdr:row>
      <xdr:rowOff>57150</xdr:rowOff>
    </xdr:from>
    <xdr:to>
      <xdr:col>4</xdr:col>
      <xdr:colOff>654632</xdr:colOff>
      <xdr:row>3684</xdr:row>
      <xdr:rowOff>847725</xdr:rowOff>
    </xdr:to>
    <xdr:pic>
      <xdr:nvPicPr>
        <xdr:cNvPr id="1046" name="Рисунок 1045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68246625"/>
          <a:ext cx="283157" cy="79057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814</xdr:row>
      <xdr:rowOff>57151</xdr:rowOff>
    </xdr:from>
    <xdr:to>
      <xdr:col>4</xdr:col>
      <xdr:colOff>828676</xdr:colOff>
      <xdr:row>814</xdr:row>
      <xdr:rowOff>824113</xdr:rowOff>
    </xdr:to>
    <xdr:pic>
      <xdr:nvPicPr>
        <xdr:cNvPr id="1051" name="Рисунок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149218651"/>
          <a:ext cx="609600" cy="766962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2856</xdr:row>
      <xdr:rowOff>57150</xdr:rowOff>
    </xdr:from>
    <xdr:to>
      <xdr:col>4</xdr:col>
      <xdr:colOff>914400</xdr:colOff>
      <xdr:row>2856</xdr:row>
      <xdr:rowOff>828675</xdr:rowOff>
    </xdr:to>
    <xdr:pic>
      <xdr:nvPicPr>
        <xdr:cNvPr id="1089" name="Рисунок 1088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58257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3295</xdr:row>
      <xdr:rowOff>47626</xdr:rowOff>
    </xdr:from>
    <xdr:to>
      <xdr:col>4</xdr:col>
      <xdr:colOff>633665</xdr:colOff>
      <xdr:row>3295</xdr:row>
      <xdr:rowOff>847725</xdr:rowOff>
    </xdr:to>
    <xdr:pic>
      <xdr:nvPicPr>
        <xdr:cNvPr id="1093" name="Рисунок 1092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31661101"/>
          <a:ext cx="205039" cy="8000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1681</xdr:row>
      <xdr:rowOff>57150</xdr:rowOff>
    </xdr:from>
    <xdr:to>
      <xdr:col>4</xdr:col>
      <xdr:colOff>923925</xdr:colOff>
      <xdr:row>1681</xdr:row>
      <xdr:rowOff>866775</xdr:rowOff>
    </xdr:to>
    <xdr:pic>
      <xdr:nvPicPr>
        <xdr:cNvPr id="1021" name="Рисунок 1020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86134575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1682</xdr:row>
      <xdr:rowOff>57150</xdr:rowOff>
    </xdr:from>
    <xdr:to>
      <xdr:col>4</xdr:col>
      <xdr:colOff>866775</xdr:colOff>
      <xdr:row>1682</xdr:row>
      <xdr:rowOff>880515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87020400"/>
          <a:ext cx="676275" cy="823365"/>
        </a:xfrm>
        <a:prstGeom prst="rect">
          <a:avLst/>
        </a:prstGeom>
      </xdr:spPr>
    </xdr:pic>
    <xdr:clientData/>
  </xdr:twoCellAnchor>
  <xdr:twoCellAnchor>
    <xdr:from>
      <xdr:col>4</xdr:col>
      <xdr:colOff>209552</xdr:colOff>
      <xdr:row>1684</xdr:row>
      <xdr:rowOff>57152</xdr:rowOff>
    </xdr:from>
    <xdr:to>
      <xdr:col>4</xdr:col>
      <xdr:colOff>845868</xdr:colOff>
      <xdr:row>1684</xdr:row>
      <xdr:rowOff>847726</xdr:rowOff>
    </xdr:to>
    <xdr:pic>
      <xdr:nvPicPr>
        <xdr:cNvPr id="1077" name="Рисунок 1076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2" y="92335352"/>
          <a:ext cx="636316" cy="79057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1686</xdr:row>
      <xdr:rowOff>57151</xdr:rowOff>
    </xdr:from>
    <xdr:to>
      <xdr:col>4</xdr:col>
      <xdr:colOff>914400</xdr:colOff>
      <xdr:row>1686</xdr:row>
      <xdr:rowOff>838200</xdr:rowOff>
    </xdr:to>
    <xdr:pic>
      <xdr:nvPicPr>
        <xdr:cNvPr id="1083" name="Рисунок 1082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9322117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3073</xdr:row>
      <xdr:rowOff>57150</xdr:rowOff>
    </xdr:from>
    <xdr:to>
      <xdr:col>4</xdr:col>
      <xdr:colOff>967143</xdr:colOff>
      <xdr:row>3073</xdr:row>
      <xdr:rowOff>838200</xdr:rowOff>
    </xdr:to>
    <xdr:pic>
      <xdr:nvPicPr>
        <xdr:cNvPr id="1116" name="Рисунок 1115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692038875"/>
          <a:ext cx="909992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3074</xdr:row>
      <xdr:rowOff>57150</xdr:rowOff>
    </xdr:from>
    <xdr:to>
      <xdr:col>4</xdr:col>
      <xdr:colOff>976667</xdr:colOff>
      <xdr:row>3074</xdr:row>
      <xdr:rowOff>838200</xdr:rowOff>
    </xdr:to>
    <xdr:pic>
      <xdr:nvPicPr>
        <xdr:cNvPr id="1118" name="Рисунок 1117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692924700"/>
          <a:ext cx="909992" cy="781050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30</xdr:row>
      <xdr:rowOff>57150</xdr:rowOff>
    </xdr:from>
    <xdr:to>
      <xdr:col>4</xdr:col>
      <xdr:colOff>975095</xdr:colOff>
      <xdr:row>30</xdr:row>
      <xdr:rowOff>828675</xdr:rowOff>
    </xdr:to>
    <xdr:pic>
      <xdr:nvPicPr>
        <xdr:cNvPr id="1120" name="Рисунок 1119"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26850975"/>
          <a:ext cx="898894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4032</xdr:row>
      <xdr:rowOff>47625</xdr:rowOff>
    </xdr:from>
    <xdr:to>
      <xdr:col>4</xdr:col>
      <xdr:colOff>609600</xdr:colOff>
      <xdr:row>4032</xdr:row>
      <xdr:rowOff>850951</xdr:rowOff>
    </xdr:to>
    <xdr:pic>
      <xdr:nvPicPr>
        <xdr:cNvPr id="456" name="Рисунок 455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62188725"/>
          <a:ext cx="200025" cy="803326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4023</xdr:row>
      <xdr:rowOff>57150</xdr:rowOff>
    </xdr:from>
    <xdr:to>
      <xdr:col>4</xdr:col>
      <xdr:colOff>628650</xdr:colOff>
      <xdr:row>4023</xdr:row>
      <xdr:rowOff>849111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72104250"/>
          <a:ext cx="219075" cy="791961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4166</xdr:row>
      <xdr:rowOff>57151</xdr:rowOff>
    </xdr:from>
    <xdr:to>
      <xdr:col>4</xdr:col>
      <xdr:colOff>733425</xdr:colOff>
      <xdr:row>4166</xdr:row>
      <xdr:rowOff>838355</xdr:rowOff>
    </xdr:to>
    <xdr:pic>
      <xdr:nvPicPr>
        <xdr:cNvPr id="1094" name="Рисунок 1093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72313801"/>
          <a:ext cx="428625" cy="78120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4095</xdr:row>
      <xdr:rowOff>57150</xdr:rowOff>
    </xdr:from>
    <xdr:to>
      <xdr:col>4</xdr:col>
      <xdr:colOff>819151</xdr:colOff>
      <xdr:row>4095</xdr:row>
      <xdr:rowOff>844550</xdr:rowOff>
    </xdr:to>
    <xdr:pic>
      <xdr:nvPicPr>
        <xdr:cNvPr id="1107" name="Рисунок 1106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69113400"/>
          <a:ext cx="590550" cy="787400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3720</xdr:row>
      <xdr:rowOff>47625</xdr:rowOff>
    </xdr:from>
    <xdr:to>
      <xdr:col>4</xdr:col>
      <xdr:colOff>742950</xdr:colOff>
      <xdr:row>3720</xdr:row>
      <xdr:rowOff>848274</xdr:rowOff>
    </xdr:to>
    <xdr:pic>
      <xdr:nvPicPr>
        <xdr:cNvPr id="1110" name="Рисунок 1109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36509325"/>
          <a:ext cx="447675" cy="800649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3969</xdr:row>
      <xdr:rowOff>66675</xdr:rowOff>
    </xdr:from>
    <xdr:to>
      <xdr:col>4</xdr:col>
      <xdr:colOff>634610</xdr:colOff>
      <xdr:row>3969</xdr:row>
      <xdr:rowOff>838200</xdr:rowOff>
    </xdr:to>
    <xdr:pic>
      <xdr:nvPicPr>
        <xdr:cNvPr id="1113" name="Рисунок 1112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79752825"/>
          <a:ext cx="215510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4255</xdr:row>
      <xdr:rowOff>57150</xdr:rowOff>
    </xdr:from>
    <xdr:to>
      <xdr:col>4</xdr:col>
      <xdr:colOff>638175</xdr:colOff>
      <xdr:row>4255</xdr:row>
      <xdr:rowOff>834701</xdr:rowOff>
    </xdr:to>
    <xdr:pic>
      <xdr:nvPicPr>
        <xdr:cNvPr id="1121" name="Рисунок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4796075"/>
          <a:ext cx="228600" cy="777551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4221</xdr:row>
      <xdr:rowOff>57150</xdr:rowOff>
    </xdr:from>
    <xdr:to>
      <xdr:col>4</xdr:col>
      <xdr:colOff>904875</xdr:colOff>
      <xdr:row>4221</xdr:row>
      <xdr:rowOff>828675</xdr:rowOff>
    </xdr:to>
    <xdr:pic>
      <xdr:nvPicPr>
        <xdr:cNvPr id="1123" name="Рисунок 1122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717899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4222</xdr:row>
      <xdr:rowOff>57150</xdr:rowOff>
    </xdr:from>
    <xdr:to>
      <xdr:col>4</xdr:col>
      <xdr:colOff>914400</xdr:colOff>
      <xdr:row>4222</xdr:row>
      <xdr:rowOff>847725</xdr:rowOff>
    </xdr:to>
    <xdr:pic>
      <xdr:nvPicPr>
        <xdr:cNvPr id="1127" name="Рисунок 1126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726757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3622</xdr:row>
      <xdr:rowOff>47625</xdr:rowOff>
    </xdr:from>
    <xdr:to>
      <xdr:col>4</xdr:col>
      <xdr:colOff>914400</xdr:colOff>
      <xdr:row>3622</xdr:row>
      <xdr:rowOff>847725</xdr:rowOff>
    </xdr:to>
    <xdr:pic>
      <xdr:nvPicPr>
        <xdr:cNvPr id="1133" name="Рисунок 1132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9074050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600</xdr:row>
      <xdr:rowOff>47625</xdr:rowOff>
    </xdr:from>
    <xdr:to>
      <xdr:col>4</xdr:col>
      <xdr:colOff>990600</xdr:colOff>
      <xdr:row>600</xdr:row>
      <xdr:rowOff>844694</xdr:rowOff>
    </xdr:to>
    <xdr:pic>
      <xdr:nvPicPr>
        <xdr:cNvPr id="1122" name="Рисунок 1121"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55349775"/>
          <a:ext cx="962025" cy="797069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166</xdr:row>
      <xdr:rowOff>57151</xdr:rowOff>
    </xdr:from>
    <xdr:to>
      <xdr:col>4</xdr:col>
      <xdr:colOff>788724</xdr:colOff>
      <xdr:row>166</xdr:row>
      <xdr:rowOff>838201</xdr:rowOff>
    </xdr:to>
    <xdr:pic>
      <xdr:nvPicPr>
        <xdr:cNvPr id="1103" name="Рисунок 1102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252164851"/>
          <a:ext cx="531548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3142</xdr:row>
      <xdr:rowOff>76200</xdr:rowOff>
    </xdr:from>
    <xdr:to>
      <xdr:col>4</xdr:col>
      <xdr:colOff>885825</xdr:colOff>
      <xdr:row>3142</xdr:row>
      <xdr:rowOff>809625</xdr:rowOff>
    </xdr:to>
    <xdr:pic>
      <xdr:nvPicPr>
        <xdr:cNvPr id="1136" name="Рисунок 1135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79714725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60</xdr:row>
      <xdr:rowOff>57151</xdr:rowOff>
    </xdr:from>
    <xdr:to>
      <xdr:col>4</xdr:col>
      <xdr:colOff>781050</xdr:colOff>
      <xdr:row>60</xdr:row>
      <xdr:rowOff>824155</xdr:rowOff>
    </xdr:to>
    <xdr:pic>
      <xdr:nvPicPr>
        <xdr:cNvPr id="1138" name="Рисунок 1137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14763751"/>
          <a:ext cx="523875" cy="767004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1704</xdr:row>
      <xdr:rowOff>57150</xdr:rowOff>
    </xdr:from>
    <xdr:to>
      <xdr:col>4</xdr:col>
      <xdr:colOff>781050</xdr:colOff>
      <xdr:row>1704</xdr:row>
      <xdr:rowOff>841562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108280200"/>
          <a:ext cx="533400" cy="784412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1705</xdr:row>
      <xdr:rowOff>57150</xdr:rowOff>
    </xdr:from>
    <xdr:to>
      <xdr:col>4</xdr:col>
      <xdr:colOff>990601</xdr:colOff>
      <xdr:row>1705</xdr:row>
      <xdr:rowOff>815784</xdr:rowOff>
    </xdr:to>
    <xdr:pic>
      <xdr:nvPicPr>
        <xdr:cNvPr id="1117" name="Рисунок 1116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11823500"/>
          <a:ext cx="933450" cy="75863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1707</xdr:row>
      <xdr:rowOff>57151</xdr:rowOff>
    </xdr:from>
    <xdr:to>
      <xdr:col>4</xdr:col>
      <xdr:colOff>643033</xdr:colOff>
      <xdr:row>1707</xdr:row>
      <xdr:rowOff>857250</xdr:rowOff>
    </xdr:to>
    <xdr:pic>
      <xdr:nvPicPr>
        <xdr:cNvPr id="1125" name="Рисунок 1124"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115366801"/>
          <a:ext cx="262032" cy="800099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1709</xdr:row>
      <xdr:rowOff>57151</xdr:rowOff>
    </xdr:from>
    <xdr:to>
      <xdr:col>4</xdr:col>
      <xdr:colOff>647179</xdr:colOff>
      <xdr:row>1709</xdr:row>
      <xdr:rowOff>838201</xdr:rowOff>
    </xdr:to>
    <xdr:pic>
      <xdr:nvPicPr>
        <xdr:cNvPr id="1131" name="Рисунок 1130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16252626"/>
          <a:ext cx="256654" cy="781050"/>
        </a:xfrm>
        <a:prstGeom prst="rect">
          <a:avLst/>
        </a:prstGeom>
      </xdr:spPr>
    </xdr:pic>
    <xdr:clientData/>
  </xdr:twoCellAnchor>
  <xdr:twoCellAnchor>
    <xdr:from>
      <xdr:col>4</xdr:col>
      <xdr:colOff>371477</xdr:colOff>
      <xdr:row>1722</xdr:row>
      <xdr:rowOff>57150</xdr:rowOff>
    </xdr:from>
    <xdr:to>
      <xdr:col>4</xdr:col>
      <xdr:colOff>644271</xdr:colOff>
      <xdr:row>1722</xdr:row>
      <xdr:rowOff>847725</xdr:rowOff>
    </xdr:to>
    <xdr:pic>
      <xdr:nvPicPr>
        <xdr:cNvPr id="1153" name="Рисунок 1152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7" y="127768350"/>
          <a:ext cx="272794" cy="79057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1738</xdr:row>
      <xdr:rowOff>57151</xdr:rowOff>
    </xdr:from>
    <xdr:to>
      <xdr:col>4</xdr:col>
      <xdr:colOff>691267</xdr:colOff>
      <xdr:row>1738</xdr:row>
      <xdr:rowOff>847725</xdr:rowOff>
    </xdr:to>
    <xdr:pic>
      <xdr:nvPicPr>
        <xdr:cNvPr id="1177" name="Рисунок 1176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150799801"/>
          <a:ext cx="348367" cy="79057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1739</xdr:row>
      <xdr:rowOff>66676</xdr:rowOff>
    </xdr:from>
    <xdr:to>
      <xdr:col>4</xdr:col>
      <xdr:colOff>645756</xdr:colOff>
      <xdr:row>1739</xdr:row>
      <xdr:rowOff>828676</xdr:rowOff>
    </xdr:to>
    <xdr:pic>
      <xdr:nvPicPr>
        <xdr:cNvPr id="1179" name="Рисунок 1178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151695151"/>
          <a:ext cx="264755" cy="762000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1740</xdr:row>
      <xdr:rowOff>57151</xdr:rowOff>
    </xdr:from>
    <xdr:to>
      <xdr:col>4</xdr:col>
      <xdr:colOff>676275</xdr:colOff>
      <xdr:row>1740</xdr:row>
      <xdr:rowOff>846091</xdr:rowOff>
    </xdr:to>
    <xdr:pic>
      <xdr:nvPicPr>
        <xdr:cNvPr id="1181" name="Рисунок 1180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152571451"/>
          <a:ext cx="323849" cy="78894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1741</xdr:row>
      <xdr:rowOff>57151</xdr:rowOff>
    </xdr:from>
    <xdr:to>
      <xdr:col>4</xdr:col>
      <xdr:colOff>923925</xdr:colOff>
      <xdr:row>1741</xdr:row>
      <xdr:rowOff>848459</xdr:rowOff>
    </xdr:to>
    <xdr:pic>
      <xdr:nvPicPr>
        <xdr:cNvPr id="1183" name="Рисунок 1182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53457276"/>
          <a:ext cx="800100" cy="791308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1742</xdr:row>
      <xdr:rowOff>57150</xdr:rowOff>
    </xdr:from>
    <xdr:to>
      <xdr:col>4</xdr:col>
      <xdr:colOff>657588</xdr:colOff>
      <xdr:row>1742</xdr:row>
      <xdr:rowOff>847725</xdr:rowOff>
    </xdr:to>
    <xdr:pic>
      <xdr:nvPicPr>
        <xdr:cNvPr id="1185" name="Рисунок 1184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154343100"/>
          <a:ext cx="305162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1744</xdr:row>
      <xdr:rowOff>57150</xdr:rowOff>
    </xdr:from>
    <xdr:to>
      <xdr:col>4</xdr:col>
      <xdr:colOff>666750</xdr:colOff>
      <xdr:row>1744</xdr:row>
      <xdr:rowOff>852606</xdr:rowOff>
    </xdr:to>
    <xdr:pic>
      <xdr:nvPicPr>
        <xdr:cNvPr id="1191" name="Рисунок 1190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57886400"/>
          <a:ext cx="295275" cy="795456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1745</xdr:row>
      <xdr:rowOff>57150</xdr:rowOff>
    </xdr:from>
    <xdr:to>
      <xdr:col>4</xdr:col>
      <xdr:colOff>678317</xdr:colOff>
      <xdr:row>1745</xdr:row>
      <xdr:rowOff>866775</xdr:rowOff>
    </xdr:to>
    <xdr:pic>
      <xdr:nvPicPr>
        <xdr:cNvPr id="1197" name="Рисунок 1196"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1" y="162315525"/>
          <a:ext cx="335416" cy="80962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1746</xdr:row>
      <xdr:rowOff>57150</xdr:rowOff>
    </xdr:from>
    <xdr:to>
      <xdr:col>4</xdr:col>
      <xdr:colOff>672414</xdr:colOff>
      <xdr:row>1746</xdr:row>
      <xdr:rowOff>838200</xdr:rowOff>
    </xdr:to>
    <xdr:pic>
      <xdr:nvPicPr>
        <xdr:cNvPr id="1102" name="Рисунок 1101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63201350"/>
          <a:ext cx="319989" cy="781050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1747</xdr:row>
      <xdr:rowOff>66676</xdr:rowOff>
    </xdr:from>
    <xdr:to>
      <xdr:col>4</xdr:col>
      <xdr:colOff>654559</xdr:colOff>
      <xdr:row>1747</xdr:row>
      <xdr:rowOff>828676</xdr:rowOff>
    </xdr:to>
    <xdr:pic>
      <xdr:nvPicPr>
        <xdr:cNvPr id="1134" name="Рисунок 1133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164982526"/>
          <a:ext cx="292608" cy="7620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1751</xdr:row>
      <xdr:rowOff>57151</xdr:rowOff>
    </xdr:from>
    <xdr:to>
      <xdr:col>4</xdr:col>
      <xdr:colOff>696344</xdr:colOff>
      <xdr:row>1751</xdr:row>
      <xdr:rowOff>838201</xdr:rowOff>
    </xdr:to>
    <xdr:pic>
      <xdr:nvPicPr>
        <xdr:cNvPr id="1142" name="Рисунок 1141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68516301"/>
          <a:ext cx="343919" cy="781050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1753</xdr:row>
      <xdr:rowOff>57151</xdr:rowOff>
    </xdr:from>
    <xdr:to>
      <xdr:col>4</xdr:col>
      <xdr:colOff>698563</xdr:colOff>
      <xdr:row>1753</xdr:row>
      <xdr:rowOff>828675</xdr:rowOff>
    </xdr:to>
    <xdr:pic>
      <xdr:nvPicPr>
        <xdr:cNvPr id="1154" name="Рисунок 1153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73831251"/>
          <a:ext cx="365188" cy="771524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1754</xdr:row>
      <xdr:rowOff>57151</xdr:rowOff>
    </xdr:from>
    <xdr:to>
      <xdr:col>4</xdr:col>
      <xdr:colOff>714375</xdr:colOff>
      <xdr:row>1754</xdr:row>
      <xdr:rowOff>836371</xdr:rowOff>
    </xdr:to>
    <xdr:pic>
      <xdr:nvPicPr>
        <xdr:cNvPr id="1158" name="Рисунок 1157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174717076"/>
          <a:ext cx="409575" cy="77922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1756</xdr:row>
      <xdr:rowOff>57150</xdr:rowOff>
    </xdr:from>
    <xdr:to>
      <xdr:col>4</xdr:col>
      <xdr:colOff>746784</xdr:colOff>
      <xdr:row>1756</xdr:row>
      <xdr:rowOff>847725</xdr:rowOff>
    </xdr:to>
    <xdr:pic>
      <xdr:nvPicPr>
        <xdr:cNvPr id="1170" name="Рисунок 1169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78260375"/>
          <a:ext cx="432459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1757</xdr:row>
      <xdr:rowOff>66676</xdr:rowOff>
    </xdr:from>
    <xdr:to>
      <xdr:col>4</xdr:col>
      <xdr:colOff>703562</xdr:colOff>
      <xdr:row>1757</xdr:row>
      <xdr:rowOff>828675</xdr:rowOff>
    </xdr:to>
    <xdr:pic>
      <xdr:nvPicPr>
        <xdr:cNvPr id="1178" name="Рисунок 1177"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80041551"/>
          <a:ext cx="389237" cy="76199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1761</xdr:row>
      <xdr:rowOff>76201</xdr:rowOff>
    </xdr:from>
    <xdr:to>
      <xdr:col>4</xdr:col>
      <xdr:colOff>952500</xdr:colOff>
      <xdr:row>1761</xdr:row>
      <xdr:rowOff>838759</xdr:rowOff>
    </xdr:to>
    <xdr:pic>
      <xdr:nvPicPr>
        <xdr:cNvPr id="1111" name="Рисунок 1110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12944476"/>
          <a:ext cx="876299" cy="762558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1762</xdr:row>
      <xdr:rowOff>114300</xdr:rowOff>
    </xdr:from>
    <xdr:to>
      <xdr:col>4</xdr:col>
      <xdr:colOff>994395</xdr:colOff>
      <xdr:row>1762</xdr:row>
      <xdr:rowOff>781050</xdr:rowOff>
    </xdr:to>
    <xdr:pic>
      <xdr:nvPicPr>
        <xdr:cNvPr id="1139" name="Рисунок 1138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3868400"/>
          <a:ext cx="946770" cy="6667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1767</xdr:row>
      <xdr:rowOff>85726</xdr:rowOff>
    </xdr:from>
    <xdr:to>
      <xdr:col>4</xdr:col>
      <xdr:colOff>999096</xdr:colOff>
      <xdr:row>1767</xdr:row>
      <xdr:rowOff>809626</xdr:rowOff>
    </xdr:to>
    <xdr:pic>
      <xdr:nvPicPr>
        <xdr:cNvPr id="1148" name="Рисунок 1147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7383126"/>
          <a:ext cx="932420" cy="7239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1768</xdr:row>
      <xdr:rowOff>76200</xdr:rowOff>
    </xdr:from>
    <xdr:to>
      <xdr:col>4</xdr:col>
      <xdr:colOff>956274</xdr:colOff>
      <xdr:row>1768</xdr:row>
      <xdr:rowOff>828675</xdr:rowOff>
    </xdr:to>
    <xdr:pic>
      <xdr:nvPicPr>
        <xdr:cNvPr id="1156" name="Рисунок 1155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0031075"/>
          <a:ext cx="880074" cy="7524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1770</xdr:row>
      <xdr:rowOff>85725</xdr:rowOff>
    </xdr:from>
    <xdr:to>
      <xdr:col>4</xdr:col>
      <xdr:colOff>971550</xdr:colOff>
      <xdr:row>1770</xdr:row>
      <xdr:rowOff>808440</xdr:rowOff>
    </xdr:to>
    <xdr:pic>
      <xdr:nvPicPr>
        <xdr:cNvPr id="1172" name="Рисунок 1171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22698075"/>
          <a:ext cx="885825" cy="72271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1774</xdr:row>
      <xdr:rowOff>76200</xdr:rowOff>
    </xdr:from>
    <xdr:to>
      <xdr:col>4</xdr:col>
      <xdr:colOff>968121</xdr:colOff>
      <xdr:row>1774</xdr:row>
      <xdr:rowOff>809625</xdr:rowOff>
    </xdr:to>
    <xdr:pic>
      <xdr:nvPicPr>
        <xdr:cNvPr id="1180" name="Рисунок 1179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5022175"/>
          <a:ext cx="901446" cy="73342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1775</xdr:row>
      <xdr:rowOff>66675</xdr:rowOff>
    </xdr:from>
    <xdr:to>
      <xdr:col>4</xdr:col>
      <xdr:colOff>861238</xdr:colOff>
      <xdr:row>1775</xdr:row>
      <xdr:rowOff>828675</xdr:rowOff>
    </xdr:to>
    <xdr:pic>
      <xdr:nvPicPr>
        <xdr:cNvPr id="1199" name="Рисунок 1198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28555950"/>
          <a:ext cx="680263" cy="7620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1776</xdr:row>
      <xdr:rowOff>76200</xdr:rowOff>
    </xdr:from>
    <xdr:to>
      <xdr:col>4</xdr:col>
      <xdr:colOff>870763</xdr:colOff>
      <xdr:row>1776</xdr:row>
      <xdr:rowOff>838200</xdr:rowOff>
    </xdr:to>
    <xdr:pic>
      <xdr:nvPicPr>
        <xdr:cNvPr id="1201" name="Рисунок 1200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9451300"/>
          <a:ext cx="680263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1777</xdr:row>
      <xdr:rowOff>85726</xdr:rowOff>
    </xdr:from>
    <xdr:to>
      <xdr:col>4</xdr:col>
      <xdr:colOff>962025</xdr:colOff>
      <xdr:row>1777</xdr:row>
      <xdr:rowOff>806442</xdr:rowOff>
    </xdr:to>
    <xdr:pic>
      <xdr:nvPicPr>
        <xdr:cNvPr id="1194" name="Рисунок 1193"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31232476"/>
          <a:ext cx="885825" cy="720716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1778</xdr:row>
      <xdr:rowOff>85725</xdr:rowOff>
    </xdr:from>
    <xdr:to>
      <xdr:col>4</xdr:col>
      <xdr:colOff>962025</xdr:colOff>
      <xdr:row>1778</xdr:row>
      <xdr:rowOff>806441</xdr:rowOff>
    </xdr:to>
    <xdr:pic>
      <xdr:nvPicPr>
        <xdr:cNvPr id="1202" name="Рисунок 1201"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32118300"/>
          <a:ext cx="885825" cy="720716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1779</xdr:row>
      <xdr:rowOff>85725</xdr:rowOff>
    </xdr:from>
    <xdr:to>
      <xdr:col>4</xdr:col>
      <xdr:colOff>962025</xdr:colOff>
      <xdr:row>1779</xdr:row>
      <xdr:rowOff>806441</xdr:rowOff>
    </xdr:to>
    <xdr:pic>
      <xdr:nvPicPr>
        <xdr:cNvPr id="1208" name="Рисунок 1207"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33004125"/>
          <a:ext cx="885825" cy="720716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1780</xdr:row>
      <xdr:rowOff>76201</xdr:rowOff>
    </xdr:from>
    <xdr:to>
      <xdr:col>4</xdr:col>
      <xdr:colOff>971550</xdr:colOff>
      <xdr:row>1780</xdr:row>
      <xdr:rowOff>822703</xdr:rowOff>
    </xdr:to>
    <xdr:pic>
      <xdr:nvPicPr>
        <xdr:cNvPr id="1210" name="Рисунок 1209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3880426"/>
          <a:ext cx="904875" cy="746502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1781</xdr:row>
      <xdr:rowOff>66675</xdr:rowOff>
    </xdr:from>
    <xdr:to>
      <xdr:col>4</xdr:col>
      <xdr:colOff>871784</xdr:colOff>
      <xdr:row>1781</xdr:row>
      <xdr:rowOff>819150</xdr:rowOff>
    </xdr:to>
    <xdr:pic>
      <xdr:nvPicPr>
        <xdr:cNvPr id="1212" name="Рисунок 1211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34756725"/>
          <a:ext cx="671759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1782</xdr:row>
      <xdr:rowOff>142875</xdr:rowOff>
    </xdr:from>
    <xdr:to>
      <xdr:col>4</xdr:col>
      <xdr:colOff>971550</xdr:colOff>
      <xdr:row>1782</xdr:row>
      <xdr:rowOff>756926</xdr:rowOff>
    </xdr:to>
    <xdr:pic>
      <xdr:nvPicPr>
        <xdr:cNvPr id="1214" name="Рисунок 1213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5718750"/>
          <a:ext cx="904875" cy="61405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1783</xdr:row>
      <xdr:rowOff>142875</xdr:rowOff>
    </xdr:from>
    <xdr:to>
      <xdr:col>4</xdr:col>
      <xdr:colOff>971550</xdr:colOff>
      <xdr:row>1783</xdr:row>
      <xdr:rowOff>756926</xdr:rowOff>
    </xdr:to>
    <xdr:pic>
      <xdr:nvPicPr>
        <xdr:cNvPr id="1216" name="Рисунок 1215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604575"/>
          <a:ext cx="904875" cy="61405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1784</xdr:row>
      <xdr:rowOff>142875</xdr:rowOff>
    </xdr:from>
    <xdr:to>
      <xdr:col>4</xdr:col>
      <xdr:colOff>971550</xdr:colOff>
      <xdr:row>1784</xdr:row>
      <xdr:rowOff>756926</xdr:rowOff>
    </xdr:to>
    <xdr:pic>
      <xdr:nvPicPr>
        <xdr:cNvPr id="1218" name="Рисунок 1217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7490400"/>
          <a:ext cx="904875" cy="61405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1785</xdr:row>
      <xdr:rowOff>76200</xdr:rowOff>
    </xdr:from>
    <xdr:to>
      <xdr:col>4</xdr:col>
      <xdr:colOff>950170</xdr:colOff>
      <xdr:row>1785</xdr:row>
      <xdr:rowOff>819150</xdr:rowOff>
    </xdr:to>
    <xdr:pic>
      <xdr:nvPicPr>
        <xdr:cNvPr id="1220" name="Рисунок 1219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39195375"/>
          <a:ext cx="845395" cy="74295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1786</xdr:row>
      <xdr:rowOff>76200</xdr:rowOff>
    </xdr:from>
    <xdr:to>
      <xdr:col>4</xdr:col>
      <xdr:colOff>857251</xdr:colOff>
      <xdr:row>1786</xdr:row>
      <xdr:rowOff>822417</xdr:rowOff>
    </xdr:to>
    <xdr:pic>
      <xdr:nvPicPr>
        <xdr:cNvPr id="1224" name="Рисунок 1223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42738675"/>
          <a:ext cx="666750" cy="746217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1599</xdr:row>
      <xdr:rowOff>66675</xdr:rowOff>
    </xdr:from>
    <xdr:to>
      <xdr:col>4</xdr:col>
      <xdr:colOff>828675</xdr:colOff>
      <xdr:row>1599</xdr:row>
      <xdr:rowOff>825376</xdr:rowOff>
    </xdr:to>
    <xdr:pic>
      <xdr:nvPicPr>
        <xdr:cNvPr id="1238" name="Рисунок 1237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25593675"/>
          <a:ext cx="600075" cy="758701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1600</xdr:row>
      <xdr:rowOff>228600</xdr:rowOff>
    </xdr:from>
    <xdr:to>
      <xdr:col>4</xdr:col>
      <xdr:colOff>962026</xdr:colOff>
      <xdr:row>1600</xdr:row>
      <xdr:rowOff>649357</xdr:rowOff>
    </xdr:to>
    <xdr:pic>
      <xdr:nvPicPr>
        <xdr:cNvPr id="1246" name="Рисунок 1245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30184725"/>
          <a:ext cx="876300" cy="420757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1565</xdr:row>
      <xdr:rowOff>76201</xdr:rowOff>
    </xdr:from>
    <xdr:to>
      <xdr:col>4</xdr:col>
      <xdr:colOff>914400</xdr:colOff>
      <xdr:row>1565</xdr:row>
      <xdr:rowOff>827247</xdr:rowOff>
    </xdr:to>
    <xdr:pic>
      <xdr:nvPicPr>
        <xdr:cNvPr id="1262" name="Рисунок 1261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6241376"/>
          <a:ext cx="790575" cy="75104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1567</xdr:row>
      <xdr:rowOff>76201</xdr:rowOff>
    </xdr:from>
    <xdr:to>
      <xdr:col>4</xdr:col>
      <xdr:colOff>912514</xdr:colOff>
      <xdr:row>1567</xdr:row>
      <xdr:rowOff>838201</xdr:rowOff>
    </xdr:to>
    <xdr:pic>
      <xdr:nvPicPr>
        <xdr:cNvPr id="1266" name="Рисунок 1265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8898851"/>
          <a:ext cx="769639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1572</xdr:row>
      <xdr:rowOff>66676</xdr:rowOff>
    </xdr:from>
    <xdr:to>
      <xdr:col>4</xdr:col>
      <xdr:colOff>903739</xdr:colOff>
      <xdr:row>1572</xdr:row>
      <xdr:rowOff>828676</xdr:rowOff>
    </xdr:to>
    <xdr:pic>
      <xdr:nvPicPr>
        <xdr:cNvPr id="1270" name="Рисунок 1269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4204276"/>
          <a:ext cx="770389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830</xdr:row>
      <xdr:rowOff>57150</xdr:rowOff>
    </xdr:from>
    <xdr:to>
      <xdr:col>4</xdr:col>
      <xdr:colOff>904875</xdr:colOff>
      <xdr:row>830</xdr:row>
      <xdr:rowOff>828675</xdr:rowOff>
    </xdr:to>
    <xdr:pic>
      <xdr:nvPicPr>
        <xdr:cNvPr id="1152" name="Рисунок 1151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39400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390527</xdr:colOff>
      <xdr:row>3686</xdr:row>
      <xdr:rowOff>76200</xdr:rowOff>
    </xdr:from>
    <xdr:to>
      <xdr:col>4</xdr:col>
      <xdr:colOff>646829</xdr:colOff>
      <xdr:row>3686</xdr:row>
      <xdr:rowOff>828675</xdr:rowOff>
    </xdr:to>
    <xdr:pic>
      <xdr:nvPicPr>
        <xdr:cNvPr id="1144" name="Рисунок 1143"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7" y="55273575"/>
          <a:ext cx="256302" cy="7524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3689</xdr:row>
      <xdr:rowOff>76202</xdr:rowOff>
    </xdr:from>
    <xdr:to>
      <xdr:col>4</xdr:col>
      <xdr:colOff>629231</xdr:colOff>
      <xdr:row>3689</xdr:row>
      <xdr:rowOff>828676</xdr:rowOff>
    </xdr:to>
    <xdr:pic>
      <xdr:nvPicPr>
        <xdr:cNvPr id="1176" name="Рисунок 1175"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9702702"/>
          <a:ext cx="229180" cy="752474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3690</xdr:row>
      <xdr:rowOff>57150</xdr:rowOff>
    </xdr:from>
    <xdr:to>
      <xdr:col>4</xdr:col>
      <xdr:colOff>681831</xdr:colOff>
      <xdr:row>3690</xdr:row>
      <xdr:rowOff>847725</xdr:rowOff>
    </xdr:to>
    <xdr:pic>
      <xdr:nvPicPr>
        <xdr:cNvPr id="1200" name="Рисунок 1199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60569475"/>
          <a:ext cx="329406" cy="790575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3700</xdr:row>
      <xdr:rowOff>66675</xdr:rowOff>
    </xdr:from>
    <xdr:to>
      <xdr:col>4</xdr:col>
      <xdr:colOff>676275</xdr:colOff>
      <xdr:row>3700</xdr:row>
      <xdr:rowOff>848817</xdr:rowOff>
    </xdr:to>
    <xdr:pic>
      <xdr:nvPicPr>
        <xdr:cNvPr id="1204" name="Рисунок 1203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72980550"/>
          <a:ext cx="323849" cy="782142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3701</xdr:row>
      <xdr:rowOff>57150</xdr:rowOff>
    </xdr:from>
    <xdr:to>
      <xdr:col>4</xdr:col>
      <xdr:colOff>652860</xdr:colOff>
      <xdr:row>3701</xdr:row>
      <xdr:rowOff>847725</xdr:rowOff>
    </xdr:to>
    <xdr:pic>
      <xdr:nvPicPr>
        <xdr:cNvPr id="1206" name="Рисунок 1205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3856850"/>
          <a:ext cx="262335" cy="790575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3671</xdr:row>
      <xdr:rowOff>76200</xdr:rowOff>
    </xdr:from>
    <xdr:to>
      <xdr:col>4</xdr:col>
      <xdr:colOff>721992</xdr:colOff>
      <xdr:row>3671</xdr:row>
      <xdr:rowOff>847725</xdr:rowOff>
    </xdr:to>
    <xdr:pic>
      <xdr:nvPicPr>
        <xdr:cNvPr id="1209" name="Рисунок 1208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41414700"/>
          <a:ext cx="426717" cy="771525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3659</xdr:row>
      <xdr:rowOff>57150</xdr:rowOff>
    </xdr:from>
    <xdr:to>
      <xdr:col>4</xdr:col>
      <xdr:colOff>625647</xdr:colOff>
      <xdr:row>3659</xdr:row>
      <xdr:rowOff>838200</xdr:rowOff>
    </xdr:to>
    <xdr:pic>
      <xdr:nvPicPr>
        <xdr:cNvPr id="1213" name="Рисунок 1212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332232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3660</xdr:row>
      <xdr:rowOff>66675</xdr:rowOff>
    </xdr:from>
    <xdr:to>
      <xdr:col>4</xdr:col>
      <xdr:colOff>723322</xdr:colOff>
      <xdr:row>3660</xdr:row>
      <xdr:rowOff>828675</xdr:rowOff>
    </xdr:to>
    <xdr:pic>
      <xdr:nvPicPr>
        <xdr:cNvPr id="1217" name="Рисунок 1216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34118550"/>
          <a:ext cx="408997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3661</xdr:row>
      <xdr:rowOff>57150</xdr:rowOff>
    </xdr:from>
    <xdr:to>
      <xdr:col>4</xdr:col>
      <xdr:colOff>800100</xdr:colOff>
      <xdr:row>3661</xdr:row>
      <xdr:rowOff>842057</xdr:rowOff>
    </xdr:to>
    <xdr:pic>
      <xdr:nvPicPr>
        <xdr:cNvPr id="1225" name="Рисунок 1224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4994850"/>
          <a:ext cx="561975" cy="784907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1531</xdr:row>
      <xdr:rowOff>57150</xdr:rowOff>
    </xdr:from>
    <xdr:to>
      <xdr:col>4</xdr:col>
      <xdr:colOff>826948</xdr:colOff>
      <xdr:row>1531</xdr:row>
      <xdr:rowOff>838200</xdr:rowOff>
    </xdr:to>
    <xdr:pic>
      <xdr:nvPicPr>
        <xdr:cNvPr id="1211" name="Рисунок 1210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33947100"/>
          <a:ext cx="626923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4225</xdr:row>
      <xdr:rowOff>66675</xdr:rowOff>
    </xdr:from>
    <xdr:to>
      <xdr:col>4</xdr:col>
      <xdr:colOff>663178</xdr:colOff>
      <xdr:row>4225</xdr:row>
      <xdr:rowOff>819150</xdr:rowOff>
    </xdr:to>
    <xdr:pic>
      <xdr:nvPicPr>
        <xdr:cNvPr id="1227" name="Рисунок 1226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3995975"/>
          <a:ext cx="282178" cy="75247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4224</xdr:row>
      <xdr:rowOff>66675</xdr:rowOff>
    </xdr:from>
    <xdr:to>
      <xdr:col>4</xdr:col>
      <xdr:colOff>643319</xdr:colOff>
      <xdr:row>4224</xdr:row>
      <xdr:rowOff>838200</xdr:rowOff>
    </xdr:to>
    <xdr:pic>
      <xdr:nvPicPr>
        <xdr:cNvPr id="1235" name="Рисунок 123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43110150"/>
          <a:ext cx="262318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1533</xdr:row>
      <xdr:rowOff>85726</xdr:rowOff>
    </xdr:from>
    <xdr:to>
      <xdr:col>4</xdr:col>
      <xdr:colOff>984983</xdr:colOff>
      <xdr:row>1533</xdr:row>
      <xdr:rowOff>809626</xdr:rowOff>
    </xdr:to>
    <xdr:pic>
      <xdr:nvPicPr>
        <xdr:cNvPr id="1243" name="Рисунок 1242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9290626"/>
          <a:ext cx="918308" cy="7239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1534</xdr:row>
      <xdr:rowOff>95251</xdr:rowOff>
    </xdr:from>
    <xdr:to>
      <xdr:col>4</xdr:col>
      <xdr:colOff>981075</xdr:colOff>
      <xdr:row>1534</xdr:row>
      <xdr:rowOff>799639</xdr:rowOff>
    </xdr:to>
    <xdr:pic>
      <xdr:nvPicPr>
        <xdr:cNvPr id="1249" name="Рисунок 1248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1071801"/>
          <a:ext cx="914400" cy="704388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1546</xdr:row>
      <xdr:rowOff>104775</xdr:rowOff>
    </xdr:from>
    <xdr:to>
      <xdr:col>4</xdr:col>
      <xdr:colOff>993775</xdr:colOff>
      <xdr:row>1546</xdr:row>
      <xdr:rowOff>800100</xdr:rowOff>
    </xdr:to>
    <xdr:pic>
      <xdr:nvPicPr>
        <xdr:cNvPr id="1251" name="Рисунок 1250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65884425"/>
          <a:ext cx="927100" cy="6953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1421</xdr:row>
      <xdr:rowOff>200026</xdr:rowOff>
    </xdr:from>
    <xdr:to>
      <xdr:col>4</xdr:col>
      <xdr:colOff>971550</xdr:colOff>
      <xdr:row>1421</xdr:row>
      <xdr:rowOff>674570</xdr:rowOff>
    </xdr:to>
    <xdr:pic>
      <xdr:nvPicPr>
        <xdr:cNvPr id="1275" name="Рисунок 1274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9431001"/>
          <a:ext cx="904875" cy="47454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1417</xdr:row>
      <xdr:rowOff>114300</xdr:rowOff>
    </xdr:from>
    <xdr:to>
      <xdr:col>4</xdr:col>
      <xdr:colOff>981075</xdr:colOff>
      <xdr:row>1417</xdr:row>
      <xdr:rowOff>786653</xdr:rowOff>
    </xdr:to>
    <xdr:pic>
      <xdr:nvPicPr>
        <xdr:cNvPr id="1280" name="Рисунок 1279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8459450"/>
          <a:ext cx="914400" cy="672353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1422</xdr:row>
      <xdr:rowOff>66676</xdr:rowOff>
    </xdr:from>
    <xdr:to>
      <xdr:col>4</xdr:col>
      <xdr:colOff>971550</xdr:colOff>
      <xdr:row>1422</xdr:row>
      <xdr:rowOff>820542</xdr:rowOff>
    </xdr:to>
    <xdr:pic>
      <xdr:nvPicPr>
        <xdr:cNvPr id="1283" name="Рисунок 1282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0183476"/>
          <a:ext cx="904875" cy="753866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1423</xdr:row>
      <xdr:rowOff>66676</xdr:rowOff>
    </xdr:from>
    <xdr:to>
      <xdr:col>4</xdr:col>
      <xdr:colOff>742950</xdr:colOff>
      <xdr:row>1423</xdr:row>
      <xdr:rowOff>846535</xdr:rowOff>
    </xdr:to>
    <xdr:pic>
      <xdr:nvPicPr>
        <xdr:cNvPr id="1285" name="Рисунок 1284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21069301"/>
          <a:ext cx="466725" cy="779859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4694</xdr:row>
      <xdr:rowOff>76201</xdr:rowOff>
    </xdr:from>
    <xdr:to>
      <xdr:col>4</xdr:col>
      <xdr:colOff>857251</xdr:colOff>
      <xdr:row>4694</xdr:row>
      <xdr:rowOff>814661</xdr:rowOff>
    </xdr:to>
    <xdr:pic>
      <xdr:nvPicPr>
        <xdr:cNvPr id="1233" name="Рисунок 1232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51968401"/>
          <a:ext cx="685800" cy="73846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4695</xdr:row>
      <xdr:rowOff>66675</xdr:rowOff>
    </xdr:from>
    <xdr:to>
      <xdr:col>4</xdr:col>
      <xdr:colOff>800100</xdr:colOff>
      <xdr:row>4695</xdr:row>
      <xdr:rowOff>828675</xdr:rowOff>
    </xdr:to>
    <xdr:pic>
      <xdr:nvPicPr>
        <xdr:cNvPr id="1255" name="Рисунок 1254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52844700"/>
          <a:ext cx="571500" cy="7620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4696</xdr:row>
      <xdr:rowOff>76200</xdr:rowOff>
    </xdr:from>
    <xdr:to>
      <xdr:col>4</xdr:col>
      <xdr:colOff>857250</xdr:colOff>
      <xdr:row>4696</xdr:row>
      <xdr:rowOff>808509</xdr:rowOff>
    </xdr:to>
    <xdr:pic>
      <xdr:nvPicPr>
        <xdr:cNvPr id="1271" name="Рисунок 1270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55835550"/>
          <a:ext cx="676275" cy="73230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4697</xdr:row>
      <xdr:rowOff>85725</xdr:rowOff>
    </xdr:from>
    <xdr:to>
      <xdr:col>4</xdr:col>
      <xdr:colOff>965991</xdr:colOff>
      <xdr:row>4697</xdr:row>
      <xdr:rowOff>800100</xdr:rowOff>
    </xdr:to>
    <xdr:pic>
      <xdr:nvPicPr>
        <xdr:cNvPr id="1281" name="Рисунок 1280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56730900"/>
          <a:ext cx="889791" cy="71437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4698</xdr:row>
      <xdr:rowOff>95250</xdr:rowOff>
    </xdr:from>
    <xdr:to>
      <xdr:col>4</xdr:col>
      <xdr:colOff>981076</xdr:colOff>
      <xdr:row>4698</xdr:row>
      <xdr:rowOff>790194</xdr:rowOff>
    </xdr:to>
    <xdr:pic>
      <xdr:nvPicPr>
        <xdr:cNvPr id="1286" name="Рисунок 1285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57626250"/>
          <a:ext cx="914400" cy="69494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4699</xdr:row>
      <xdr:rowOff>57150</xdr:rowOff>
    </xdr:from>
    <xdr:to>
      <xdr:col>4</xdr:col>
      <xdr:colOff>962025</xdr:colOff>
      <xdr:row>4699</xdr:row>
      <xdr:rowOff>830798</xdr:rowOff>
    </xdr:to>
    <xdr:pic>
      <xdr:nvPicPr>
        <xdr:cNvPr id="1290" name="Рисунок 1289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58473975"/>
          <a:ext cx="876300" cy="773648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4700</xdr:row>
      <xdr:rowOff>66675</xdr:rowOff>
    </xdr:from>
    <xdr:to>
      <xdr:col>4</xdr:col>
      <xdr:colOff>981074</xdr:colOff>
      <xdr:row>4700</xdr:row>
      <xdr:rowOff>821707</xdr:rowOff>
    </xdr:to>
    <xdr:pic>
      <xdr:nvPicPr>
        <xdr:cNvPr id="1292" name="Рисунок 1291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9369325"/>
          <a:ext cx="914399" cy="75503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4701</xdr:row>
      <xdr:rowOff>171450</xdr:rowOff>
    </xdr:from>
    <xdr:to>
      <xdr:col>4</xdr:col>
      <xdr:colOff>977283</xdr:colOff>
      <xdr:row>4701</xdr:row>
      <xdr:rowOff>733425</xdr:rowOff>
    </xdr:to>
    <xdr:pic>
      <xdr:nvPicPr>
        <xdr:cNvPr id="1294" name="Рисунок 1293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60359925"/>
          <a:ext cx="910608" cy="5619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4702</xdr:row>
      <xdr:rowOff>66675</xdr:rowOff>
    </xdr:from>
    <xdr:to>
      <xdr:col>4</xdr:col>
      <xdr:colOff>904875</xdr:colOff>
      <xdr:row>4702</xdr:row>
      <xdr:rowOff>828675</xdr:rowOff>
    </xdr:to>
    <xdr:pic>
      <xdr:nvPicPr>
        <xdr:cNvPr id="1302" name="Рисунок 1301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620268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4703</xdr:row>
      <xdr:rowOff>57151</xdr:rowOff>
    </xdr:from>
    <xdr:to>
      <xdr:col>4</xdr:col>
      <xdr:colOff>665172</xdr:colOff>
      <xdr:row>4703</xdr:row>
      <xdr:rowOff>828675</xdr:rowOff>
    </xdr:to>
    <xdr:pic>
      <xdr:nvPicPr>
        <xdr:cNvPr id="1304" name="Рисунок 1303"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65560576"/>
          <a:ext cx="293696" cy="771524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4689</xdr:row>
      <xdr:rowOff>66676</xdr:rowOff>
    </xdr:from>
    <xdr:to>
      <xdr:col>4</xdr:col>
      <xdr:colOff>919749</xdr:colOff>
      <xdr:row>4689</xdr:row>
      <xdr:rowOff>819150</xdr:rowOff>
    </xdr:to>
    <xdr:pic>
      <xdr:nvPicPr>
        <xdr:cNvPr id="1308" name="Рисунок 1307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43567351"/>
          <a:ext cx="805448" cy="752474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4690</xdr:row>
      <xdr:rowOff>66676</xdr:rowOff>
    </xdr:from>
    <xdr:to>
      <xdr:col>4</xdr:col>
      <xdr:colOff>812007</xdr:colOff>
      <xdr:row>4690</xdr:row>
      <xdr:rowOff>819150</xdr:rowOff>
    </xdr:to>
    <xdr:pic>
      <xdr:nvPicPr>
        <xdr:cNvPr id="1318" name="Рисунок 1317"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55083076"/>
          <a:ext cx="564356" cy="75247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4621</xdr:row>
      <xdr:rowOff>133351</xdr:rowOff>
    </xdr:from>
    <xdr:to>
      <xdr:col>4</xdr:col>
      <xdr:colOff>972293</xdr:colOff>
      <xdr:row>4621</xdr:row>
      <xdr:rowOff>762001</xdr:rowOff>
    </xdr:to>
    <xdr:pic>
      <xdr:nvPicPr>
        <xdr:cNvPr id="1345" name="Рисунок 1344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1234976"/>
          <a:ext cx="905618" cy="6286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4623</xdr:row>
      <xdr:rowOff>66675</xdr:rowOff>
    </xdr:from>
    <xdr:to>
      <xdr:col>4</xdr:col>
      <xdr:colOff>904875</xdr:colOff>
      <xdr:row>4623</xdr:row>
      <xdr:rowOff>838200</xdr:rowOff>
    </xdr:to>
    <xdr:pic>
      <xdr:nvPicPr>
        <xdr:cNvPr id="1349" name="Рисунок 1348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29399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4624</xdr:row>
      <xdr:rowOff>152400</xdr:rowOff>
    </xdr:from>
    <xdr:to>
      <xdr:col>4</xdr:col>
      <xdr:colOff>977837</xdr:colOff>
      <xdr:row>4624</xdr:row>
      <xdr:rowOff>752475</xdr:rowOff>
    </xdr:to>
    <xdr:pic>
      <xdr:nvPicPr>
        <xdr:cNvPr id="1279" name="Рисунок 1278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93135450"/>
          <a:ext cx="920686" cy="60007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4615</xdr:row>
      <xdr:rowOff>66676</xdr:rowOff>
    </xdr:from>
    <xdr:to>
      <xdr:col>4</xdr:col>
      <xdr:colOff>879218</xdr:colOff>
      <xdr:row>4615</xdr:row>
      <xdr:rowOff>828676</xdr:rowOff>
    </xdr:to>
    <xdr:pic>
      <xdr:nvPicPr>
        <xdr:cNvPr id="1293" name="Рисунок 1292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41424226"/>
          <a:ext cx="698243" cy="7620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4616</xdr:row>
      <xdr:rowOff>66675</xdr:rowOff>
    </xdr:from>
    <xdr:to>
      <xdr:col>4</xdr:col>
      <xdr:colOff>869693</xdr:colOff>
      <xdr:row>4616</xdr:row>
      <xdr:rowOff>828675</xdr:rowOff>
    </xdr:to>
    <xdr:pic>
      <xdr:nvPicPr>
        <xdr:cNvPr id="1325" name="Рисунок 1324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42310050"/>
          <a:ext cx="698243" cy="7620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4617</xdr:row>
      <xdr:rowOff>66675</xdr:rowOff>
    </xdr:from>
    <xdr:to>
      <xdr:col>4</xdr:col>
      <xdr:colOff>879218</xdr:colOff>
      <xdr:row>4617</xdr:row>
      <xdr:rowOff>828675</xdr:rowOff>
    </xdr:to>
    <xdr:pic>
      <xdr:nvPicPr>
        <xdr:cNvPr id="1329" name="Рисунок 1328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43195875"/>
          <a:ext cx="698243" cy="7620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4618</xdr:row>
      <xdr:rowOff>66675</xdr:rowOff>
    </xdr:from>
    <xdr:to>
      <xdr:col>4</xdr:col>
      <xdr:colOff>879218</xdr:colOff>
      <xdr:row>4618</xdr:row>
      <xdr:rowOff>828675</xdr:rowOff>
    </xdr:to>
    <xdr:pic>
      <xdr:nvPicPr>
        <xdr:cNvPr id="1338" name="Рисунок 1337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45853350"/>
          <a:ext cx="698243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3533</xdr:row>
      <xdr:rowOff>66675</xdr:rowOff>
    </xdr:from>
    <xdr:to>
      <xdr:col>4</xdr:col>
      <xdr:colOff>904875</xdr:colOff>
      <xdr:row>3533</xdr:row>
      <xdr:rowOff>838200</xdr:rowOff>
    </xdr:to>
    <xdr:pic>
      <xdr:nvPicPr>
        <xdr:cNvPr id="1317" name="Рисунок 1316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332833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2871</xdr:row>
      <xdr:rowOff>57151</xdr:rowOff>
    </xdr:from>
    <xdr:to>
      <xdr:col>4</xdr:col>
      <xdr:colOff>942975</xdr:colOff>
      <xdr:row>2871</xdr:row>
      <xdr:rowOff>835628</xdr:rowOff>
    </xdr:to>
    <xdr:pic>
      <xdr:nvPicPr>
        <xdr:cNvPr id="1336" name="Рисунок 1335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92811601"/>
          <a:ext cx="838199" cy="77847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2636</xdr:row>
      <xdr:rowOff>76200</xdr:rowOff>
    </xdr:from>
    <xdr:to>
      <xdr:col>4</xdr:col>
      <xdr:colOff>904875</xdr:colOff>
      <xdr:row>2636</xdr:row>
      <xdr:rowOff>838200</xdr:rowOff>
    </xdr:to>
    <xdr:pic>
      <xdr:nvPicPr>
        <xdr:cNvPr id="1362" name="Рисунок 1361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241899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2637</xdr:row>
      <xdr:rowOff>133351</xdr:rowOff>
    </xdr:from>
    <xdr:to>
      <xdr:col>4</xdr:col>
      <xdr:colOff>971550</xdr:colOff>
      <xdr:row>2637</xdr:row>
      <xdr:rowOff>761473</xdr:rowOff>
    </xdr:to>
    <xdr:pic>
      <xdr:nvPicPr>
        <xdr:cNvPr id="1364" name="Рисунок 1363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25132901"/>
          <a:ext cx="895350" cy="628122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3057</xdr:row>
      <xdr:rowOff>66676</xdr:rowOff>
    </xdr:from>
    <xdr:to>
      <xdr:col>4</xdr:col>
      <xdr:colOff>838201</xdr:colOff>
      <xdr:row>3057</xdr:row>
      <xdr:rowOff>832736</xdr:rowOff>
    </xdr:to>
    <xdr:pic>
      <xdr:nvPicPr>
        <xdr:cNvPr id="1383" name="Рисунок 1382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198929626"/>
          <a:ext cx="628650" cy="76606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3058</xdr:row>
      <xdr:rowOff>57150</xdr:rowOff>
    </xdr:from>
    <xdr:to>
      <xdr:col>4</xdr:col>
      <xdr:colOff>857251</xdr:colOff>
      <xdr:row>3058</xdr:row>
      <xdr:rowOff>828625</xdr:rowOff>
    </xdr:to>
    <xdr:pic>
      <xdr:nvPicPr>
        <xdr:cNvPr id="1386" name="Рисунок 1385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199805925"/>
          <a:ext cx="666750" cy="771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2536</xdr:row>
      <xdr:rowOff>66675</xdr:rowOff>
    </xdr:from>
    <xdr:to>
      <xdr:col>4</xdr:col>
      <xdr:colOff>923925</xdr:colOff>
      <xdr:row>2536</xdr:row>
      <xdr:rowOff>831453</xdr:rowOff>
    </xdr:to>
    <xdr:pic>
      <xdr:nvPicPr>
        <xdr:cNvPr id="1375" name="Рисунок 1374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80952975"/>
          <a:ext cx="781050" cy="76477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4622</xdr:row>
      <xdr:rowOff>66675</xdr:rowOff>
    </xdr:from>
    <xdr:to>
      <xdr:col>4</xdr:col>
      <xdr:colOff>929896</xdr:colOff>
      <xdr:row>4622</xdr:row>
      <xdr:rowOff>828675</xdr:rowOff>
    </xdr:to>
    <xdr:pic>
      <xdr:nvPicPr>
        <xdr:cNvPr id="1404" name="Рисунок 1403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88620600"/>
          <a:ext cx="815596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4632</xdr:row>
      <xdr:rowOff>114300</xdr:rowOff>
    </xdr:from>
    <xdr:to>
      <xdr:col>4</xdr:col>
      <xdr:colOff>975586</xdr:colOff>
      <xdr:row>4632</xdr:row>
      <xdr:rowOff>781050</xdr:rowOff>
    </xdr:to>
    <xdr:pic>
      <xdr:nvPicPr>
        <xdr:cNvPr id="1295" name="Рисунок 1294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2986325"/>
          <a:ext cx="908911" cy="6667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4636</xdr:row>
      <xdr:rowOff>66675</xdr:rowOff>
    </xdr:from>
    <xdr:to>
      <xdr:col>4</xdr:col>
      <xdr:colOff>849923</xdr:colOff>
      <xdr:row>4636</xdr:row>
      <xdr:rowOff>838200</xdr:rowOff>
    </xdr:to>
    <xdr:pic>
      <xdr:nvPicPr>
        <xdr:cNvPr id="1409" name="Рисунок 1408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65970150"/>
          <a:ext cx="659423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4637</xdr:row>
      <xdr:rowOff>57150</xdr:rowOff>
    </xdr:from>
    <xdr:to>
      <xdr:col>4</xdr:col>
      <xdr:colOff>849923</xdr:colOff>
      <xdr:row>4637</xdr:row>
      <xdr:rowOff>828675</xdr:rowOff>
    </xdr:to>
    <xdr:pic>
      <xdr:nvPicPr>
        <xdr:cNvPr id="1411" name="Рисунок 1410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66846450"/>
          <a:ext cx="659423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4638</xdr:row>
      <xdr:rowOff>66675</xdr:rowOff>
    </xdr:from>
    <xdr:to>
      <xdr:col>4</xdr:col>
      <xdr:colOff>849923</xdr:colOff>
      <xdr:row>4638</xdr:row>
      <xdr:rowOff>838200</xdr:rowOff>
    </xdr:to>
    <xdr:pic>
      <xdr:nvPicPr>
        <xdr:cNvPr id="1413" name="Рисунок 1412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68627625"/>
          <a:ext cx="659423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4639</xdr:row>
      <xdr:rowOff>66675</xdr:rowOff>
    </xdr:from>
    <xdr:to>
      <xdr:col>4</xdr:col>
      <xdr:colOff>895350</xdr:colOff>
      <xdr:row>4639</xdr:row>
      <xdr:rowOff>819150</xdr:rowOff>
    </xdr:to>
    <xdr:pic>
      <xdr:nvPicPr>
        <xdr:cNvPr id="1371" name="Рисунок 1370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703992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4607</xdr:row>
      <xdr:rowOff>66676</xdr:rowOff>
    </xdr:from>
    <xdr:to>
      <xdr:col>4</xdr:col>
      <xdr:colOff>990600</xdr:colOff>
      <xdr:row>4607</xdr:row>
      <xdr:rowOff>836369</xdr:rowOff>
    </xdr:to>
    <xdr:pic>
      <xdr:nvPicPr>
        <xdr:cNvPr id="1428" name="Рисунок 1427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3767376"/>
          <a:ext cx="923925" cy="769693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4608</xdr:row>
      <xdr:rowOff>66676</xdr:rowOff>
    </xdr:from>
    <xdr:to>
      <xdr:col>4</xdr:col>
      <xdr:colOff>863734</xdr:colOff>
      <xdr:row>4608</xdr:row>
      <xdr:rowOff>838200</xdr:rowOff>
    </xdr:to>
    <xdr:pic>
      <xdr:nvPicPr>
        <xdr:cNvPr id="1434" name="Рисунок 1433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54397276"/>
          <a:ext cx="663708" cy="771524"/>
        </a:xfrm>
        <a:prstGeom prst="rect">
          <a:avLst/>
        </a:prstGeom>
      </xdr:spPr>
    </xdr:pic>
    <xdr:clientData/>
  </xdr:twoCellAnchor>
  <xdr:twoCellAnchor>
    <xdr:from>
      <xdr:col>4</xdr:col>
      <xdr:colOff>57152</xdr:colOff>
      <xdr:row>4609</xdr:row>
      <xdr:rowOff>114302</xdr:rowOff>
    </xdr:from>
    <xdr:to>
      <xdr:col>4</xdr:col>
      <xdr:colOff>981076</xdr:colOff>
      <xdr:row>4609</xdr:row>
      <xdr:rowOff>792122</xdr:rowOff>
    </xdr:to>
    <xdr:pic>
      <xdr:nvPicPr>
        <xdr:cNvPr id="1436" name="Рисунок 1435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2" y="55330727"/>
          <a:ext cx="923924" cy="67782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4610</xdr:row>
      <xdr:rowOff>76201</xdr:rowOff>
    </xdr:from>
    <xdr:to>
      <xdr:col>4</xdr:col>
      <xdr:colOff>866775</xdr:colOff>
      <xdr:row>4610</xdr:row>
      <xdr:rowOff>826305</xdr:rowOff>
    </xdr:to>
    <xdr:pic>
      <xdr:nvPicPr>
        <xdr:cNvPr id="1438" name="Рисунок 1437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56178451"/>
          <a:ext cx="704849" cy="750104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4611</xdr:row>
      <xdr:rowOff>123826</xdr:rowOff>
    </xdr:from>
    <xdr:to>
      <xdr:col>4</xdr:col>
      <xdr:colOff>981076</xdr:colOff>
      <xdr:row>4611</xdr:row>
      <xdr:rowOff>771378</xdr:rowOff>
    </xdr:to>
    <xdr:pic>
      <xdr:nvPicPr>
        <xdr:cNvPr id="1440" name="Рисунок 1439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57111901"/>
          <a:ext cx="914400" cy="647552"/>
        </a:xfrm>
        <a:prstGeom prst="rect">
          <a:avLst/>
        </a:prstGeom>
      </xdr:spPr>
    </xdr:pic>
    <xdr:clientData/>
  </xdr:twoCellAnchor>
  <xdr:twoCellAnchor>
    <xdr:from>
      <xdr:col>4</xdr:col>
      <xdr:colOff>57149</xdr:colOff>
      <xdr:row>4612</xdr:row>
      <xdr:rowOff>142875</xdr:rowOff>
    </xdr:from>
    <xdr:to>
      <xdr:col>4</xdr:col>
      <xdr:colOff>981074</xdr:colOff>
      <xdr:row>4612</xdr:row>
      <xdr:rowOff>760680</xdr:rowOff>
    </xdr:to>
    <xdr:pic>
      <xdr:nvPicPr>
        <xdr:cNvPr id="1442" name="Рисунок 1441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49" y="58016775"/>
          <a:ext cx="923925" cy="617805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4571</xdr:row>
      <xdr:rowOff>57151</xdr:rowOff>
    </xdr:from>
    <xdr:to>
      <xdr:col>4</xdr:col>
      <xdr:colOff>770630</xdr:colOff>
      <xdr:row>4571</xdr:row>
      <xdr:rowOff>838201</xdr:rowOff>
    </xdr:to>
    <xdr:pic>
      <xdr:nvPicPr>
        <xdr:cNvPr id="1444" name="Рисунок 1443"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6" y="40786051"/>
          <a:ext cx="494404" cy="781050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4572</xdr:row>
      <xdr:rowOff>76201</xdr:rowOff>
    </xdr:from>
    <xdr:to>
      <xdr:col>4</xdr:col>
      <xdr:colOff>775937</xdr:colOff>
      <xdr:row>4572</xdr:row>
      <xdr:rowOff>819151</xdr:rowOff>
    </xdr:to>
    <xdr:pic>
      <xdr:nvPicPr>
        <xdr:cNvPr id="1446" name="Рисунок 1445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41690926"/>
          <a:ext cx="480661" cy="7429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3687</xdr:row>
      <xdr:rowOff>76201</xdr:rowOff>
    </xdr:from>
    <xdr:to>
      <xdr:col>4</xdr:col>
      <xdr:colOff>642485</xdr:colOff>
      <xdr:row>3687</xdr:row>
      <xdr:rowOff>828675</xdr:rowOff>
    </xdr:to>
    <xdr:pic>
      <xdr:nvPicPr>
        <xdr:cNvPr id="1398" name="Рисунок 1397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67284601"/>
          <a:ext cx="242434" cy="752474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3537</xdr:row>
      <xdr:rowOff>66675</xdr:rowOff>
    </xdr:from>
    <xdr:to>
      <xdr:col>4</xdr:col>
      <xdr:colOff>686196</xdr:colOff>
      <xdr:row>3537</xdr:row>
      <xdr:rowOff>819150</xdr:rowOff>
    </xdr:to>
    <xdr:pic>
      <xdr:nvPicPr>
        <xdr:cNvPr id="1423" name="Рисунок 1422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55959375"/>
          <a:ext cx="333770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2988</xdr:row>
      <xdr:rowOff>66675</xdr:rowOff>
    </xdr:from>
    <xdr:to>
      <xdr:col>4</xdr:col>
      <xdr:colOff>895350</xdr:colOff>
      <xdr:row>2988</xdr:row>
      <xdr:rowOff>809625</xdr:rowOff>
    </xdr:to>
    <xdr:pic>
      <xdr:nvPicPr>
        <xdr:cNvPr id="1443" name="Рисунок 1442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29822775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4584</xdr:row>
      <xdr:rowOff>57150</xdr:rowOff>
    </xdr:from>
    <xdr:to>
      <xdr:col>4</xdr:col>
      <xdr:colOff>952501</xdr:colOff>
      <xdr:row>4584</xdr:row>
      <xdr:rowOff>832675</xdr:rowOff>
    </xdr:to>
    <xdr:pic>
      <xdr:nvPicPr>
        <xdr:cNvPr id="1460" name="Рисунок 1459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61788675"/>
          <a:ext cx="876300" cy="775525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173</xdr:row>
      <xdr:rowOff>66675</xdr:rowOff>
    </xdr:from>
    <xdr:to>
      <xdr:col>4</xdr:col>
      <xdr:colOff>804201</xdr:colOff>
      <xdr:row>173</xdr:row>
      <xdr:rowOff>838200</xdr:rowOff>
    </xdr:to>
    <xdr:pic>
      <xdr:nvPicPr>
        <xdr:cNvPr id="1402" name="Рисунок 1401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266347575"/>
          <a:ext cx="537501" cy="7715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198</xdr:row>
      <xdr:rowOff>57150</xdr:rowOff>
    </xdr:from>
    <xdr:to>
      <xdr:col>4</xdr:col>
      <xdr:colOff>790575</xdr:colOff>
      <xdr:row>198</xdr:row>
      <xdr:rowOff>850900</xdr:rowOff>
    </xdr:to>
    <xdr:pic>
      <xdr:nvPicPr>
        <xdr:cNvPr id="1425" name="Рисунок 142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301771050"/>
          <a:ext cx="542925" cy="79375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4594</xdr:row>
      <xdr:rowOff>57150</xdr:rowOff>
    </xdr:from>
    <xdr:to>
      <xdr:col>4</xdr:col>
      <xdr:colOff>952500</xdr:colOff>
      <xdr:row>4594</xdr:row>
      <xdr:rowOff>836903</xdr:rowOff>
    </xdr:to>
    <xdr:pic>
      <xdr:nvPicPr>
        <xdr:cNvPr id="1461" name="Рисунок 1460"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549497250"/>
          <a:ext cx="857249" cy="779753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4595</xdr:row>
      <xdr:rowOff>66676</xdr:rowOff>
    </xdr:from>
    <xdr:to>
      <xdr:col>4</xdr:col>
      <xdr:colOff>885825</xdr:colOff>
      <xdr:row>4595</xdr:row>
      <xdr:rowOff>809625</xdr:rowOff>
    </xdr:to>
    <xdr:pic>
      <xdr:nvPicPr>
        <xdr:cNvPr id="1465" name="Рисунок 1464"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550392601"/>
          <a:ext cx="742949" cy="742949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243</xdr:row>
      <xdr:rowOff>57150</xdr:rowOff>
    </xdr:from>
    <xdr:to>
      <xdr:col>4</xdr:col>
      <xdr:colOff>807438</xdr:colOff>
      <xdr:row>243</xdr:row>
      <xdr:rowOff>838200</xdr:rowOff>
    </xdr:to>
    <xdr:pic>
      <xdr:nvPicPr>
        <xdr:cNvPr id="1407" name="Рисунок 1406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92125200"/>
          <a:ext cx="569313" cy="7810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244</xdr:row>
      <xdr:rowOff>57151</xdr:rowOff>
    </xdr:from>
    <xdr:to>
      <xdr:col>4</xdr:col>
      <xdr:colOff>819150</xdr:colOff>
      <xdr:row>244</xdr:row>
      <xdr:rowOff>842485</xdr:rowOff>
    </xdr:to>
    <xdr:pic>
      <xdr:nvPicPr>
        <xdr:cNvPr id="1421" name="Рисунок 1420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93011026"/>
          <a:ext cx="581024" cy="785334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3693</xdr:row>
      <xdr:rowOff>66675</xdr:rowOff>
    </xdr:from>
    <xdr:to>
      <xdr:col>4</xdr:col>
      <xdr:colOff>613258</xdr:colOff>
      <xdr:row>3693</xdr:row>
      <xdr:rowOff>838200</xdr:rowOff>
    </xdr:to>
    <xdr:pic>
      <xdr:nvPicPr>
        <xdr:cNvPr id="1455" name="Рисунок 1454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77904975"/>
          <a:ext cx="203683" cy="7715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3695</xdr:row>
      <xdr:rowOff>47626</xdr:rowOff>
    </xdr:from>
    <xdr:to>
      <xdr:col>4</xdr:col>
      <xdr:colOff>657226</xdr:colOff>
      <xdr:row>3695</xdr:row>
      <xdr:rowOff>852635</xdr:rowOff>
    </xdr:to>
    <xdr:pic>
      <xdr:nvPicPr>
        <xdr:cNvPr id="1463" name="Рисунок 1462"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79657576"/>
          <a:ext cx="266700" cy="805009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3694</xdr:row>
      <xdr:rowOff>57151</xdr:rowOff>
    </xdr:from>
    <xdr:to>
      <xdr:col>4</xdr:col>
      <xdr:colOff>656235</xdr:colOff>
      <xdr:row>3694</xdr:row>
      <xdr:rowOff>857250</xdr:rowOff>
    </xdr:to>
    <xdr:pic>
      <xdr:nvPicPr>
        <xdr:cNvPr id="1469" name="Рисунок 1468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78781276"/>
          <a:ext cx="275234" cy="800099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3699</xdr:row>
      <xdr:rowOff>57151</xdr:rowOff>
    </xdr:from>
    <xdr:to>
      <xdr:col>4</xdr:col>
      <xdr:colOff>621830</xdr:colOff>
      <xdr:row>3699</xdr:row>
      <xdr:rowOff>838201</xdr:rowOff>
    </xdr:to>
    <xdr:pic>
      <xdr:nvPicPr>
        <xdr:cNvPr id="1311" name="Рисунок 1310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83210401"/>
          <a:ext cx="221780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4596</xdr:row>
      <xdr:rowOff>66675</xdr:rowOff>
    </xdr:from>
    <xdr:to>
      <xdr:col>4</xdr:col>
      <xdr:colOff>946775</xdr:colOff>
      <xdr:row>4596</xdr:row>
      <xdr:rowOff>838200</xdr:rowOff>
    </xdr:to>
    <xdr:pic>
      <xdr:nvPicPr>
        <xdr:cNvPr id="1344" name="Рисунок 1343"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14947700"/>
          <a:ext cx="851525" cy="7715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4600</xdr:row>
      <xdr:rowOff>76201</xdr:rowOff>
    </xdr:from>
    <xdr:to>
      <xdr:col>4</xdr:col>
      <xdr:colOff>997501</xdr:colOff>
      <xdr:row>4600</xdr:row>
      <xdr:rowOff>809625</xdr:rowOff>
    </xdr:to>
    <xdr:pic>
      <xdr:nvPicPr>
        <xdr:cNvPr id="1476" name="Рисунок 1475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45075276"/>
          <a:ext cx="940350" cy="7334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4601</xdr:row>
      <xdr:rowOff>47625</xdr:rowOff>
    </xdr:from>
    <xdr:to>
      <xdr:col>4</xdr:col>
      <xdr:colOff>914400</xdr:colOff>
      <xdr:row>4601</xdr:row>
      <xdr:rowOff>838200</xdr:rowOff>
    </xdr:to>
    <xdr:pic>
      <xdr:nvPicPr>
        <xdr:cNvPr id="1480" name="Рисунок 1479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485900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4604</xdr:row>
      <xdr:rowOff>95251</xdr:rowOff>
    </xdr:from>
    <xdr:to>
      <xdr:col>4</xdr:col>
      <xdr:colOff>989767</xdr:colOff>
      <xdr:row>4604</xdr:row>
      <xdr:rowOff>790575</xdr:rowOff>
    </xdr:to>
    <xdr:pic>
      <xdr:nvPicPr>
        <xdr:cNvPr id="1486" name="Рисунок 14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62810826"/>
          <a:ext cx="932617" cy="695324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4462</xdr:row>
      <xdr:rowOff>57151</xdr:rowOff>
    </xdr:from>
    <xdr:to>
      <xdr:col>4</xdr:col>
      <xdr:colOff>779399</xdr:colOff>
      <xdr:row>4462</xdr:row>
      <xdr:rowOff>838201</xdr:rowOff>
    </xdr:to>
    <xdr:pic>
      <xdr:nvPicPr>
        <xdr:cNvPr id="1492" name="Рисунок 1491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1" y="105765601"/>
          <a:ext cx="512698" cy="78105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4467</xdr:row>
      <xdr:rowOff>57152</xdr:rowOff>
    </xdr:from>
    <xdr:to>
      <xdr:col>4</xdr:col>
      <xdr:colOff>876300</xdr:colOff>
      <xdr:row>4467</xdr:row>
      <xdr:rowOff>837618</xdr:rowOff>
    </xdr:to>
    <xdr:pic>
      <xdr:nvPicPr>
        <xdr:cNvPr id="1473" name="Рисунок 1472"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123482102"/>
          <a:ext cx="714374" cy="780466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2504</xdr:row>
      <xdr:rowOff>57151</xdr:rowOff>
    </xdr:from>
    <xdr:to>
      <xdr:col>4</xdr:col>
      <xdr:colOff>722915</xdr:colOff>
      <xdr:row>2504</xdr:row>
      <xdr:rowOff>838201</xdr:rowOff>
    </xdr:to>
    <xdr:pic>
      <xdr:nvPicPr>
        <xdr:cNvPr id="1505" name="Рисунок 1504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37985701"/>
          <a:ext cx="399065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2506</xdr:row>
      <xdr:rowOff>57150</xdr:rowOff>
    </xdr:from>
    <xdr:to>
      <xdr:col>4</xdr:col>
      <xdr:colOff>914400</xdr:colOff>
      <xdr:row>2506</xdr:row>
      <xdr:rowOff>838200</xdr:rowOff>
    </xdr:to>
    <xdr:pic>
      <xdr:nvPicPr>
        <xdr:cNvPr id="1511" name="Рисунок 1510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15290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2512</xdr:row>
      <xdr:rowOff>57151</xdr:rowOff>
    </xdr:from>
    <xdr:to>
      <xdr:col>4</xdr:col>
      <xdr:colOff>931318</xdr:colOff>
      <xdr:row>2512</xdr:row>
      <xdr:rowOff>838201</xdr:rowOff>
    </xdr:to>
    <xdr:pic>
      <xdr:nvPicPr>
        <xdr:cNvPr id="1513" name="Рисунок 1512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45958126"/>
          <a:ext cx="807492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2514</xdr:row>
      <xdr:rowOff>57150</xdr:rowOff>
    </xdr:from>
    <xdr:to>
      <xdr:col>4</xdr:col>
      <xdr:colOff>914400</xdr:colOff>
      <xdr:row>2514</xdr:row>
      <xdr:rowOff>838200</xdr:rowOff>
    </xdr:to>
    <xdr:pic>
      <xdr:nvPicPr>
        <xdr:cNvPr id="1515" name="Рисунок 1514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77297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2513</xdr:row>
      <xdr:rowOff>57151</xdr:rowOff>
    </xdr:from>
    <xdr:to>
      <xdr:col>4</xdr:col>
      <xdr:colOff>866775</xdr:colOff>
      <xdr:row>2513</xdr:row>
      <xdr:rowOff>831851</xdr:rowOff>
    </xdr:to>
    <xdr:pic>
      <xdr:nvPicPr>
        <xdr:cNvPr id="1517" name="Рисунок 1516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46843951"/>
          <a:ext cx="685800" cy="774700"/>
        </a:xfrm>
        <a:prstGeom prst="rect">
          <a:avLst/>
        </a:prstGeom>
      </xdr:spPr>
    </xdr:pic>
    <xdr:clientData/>
  </xdr:twoCellAnchor>
  <xdr:twoCellAnchor>
    <xdr:from>
      <xdr:col>3</xdr:col>
      <xdr:colOff>3029025</xdr:colOff>
      <xdr:row>2513</xdr:row>
      <xdr:rowOff>171450</xdr:rowOff>
    </xdr:from>
    <xdr:to>
      <xdr:col>3</xdr:col>
      <xdr:colOff>3714750</xdr:colOff>
      <xdr:row>2513</xdr:row>
      <xdr:rowOff>719173</xdr:rowOff>
    </xdr:to>
    <xdr:pic>
      <xdr:nvPicPr>
        <xdr:cNvPr id="1519" name="Рисунок 1518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96025" y="46958250"/>
          <a:ext cx="685725" cy="54772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2516</xdr:row>
      <xdr:rowOff>57150</xdr:rowOff>
    </xdr:from>
    <xdr:to>
      <xdr:col>4</xdr:col>
      <xdr:colOff>914399</xdr:colOff>
      <xdr:row>2516</xdr:row>
      <xdr:rowOff>828674</xdr:rowOff>
    </xdr:to>
    <xdr:pic>
      <xdr:nvPicPr>
        <xdr:cNvPr id="1522" name="Рисунок 1521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9501425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2517</xdr:row>
      <xdr:rowOff>57150</xdr:rowOff>
    </xdr:from>
    <xdr:to>
      <xdr:col>4</xdr:col>
      <xdr:colOff>904874</xdr:colOff>
      <xdr:row>2517</xdr:row>
      <xdr:rowOff>828674</xdr:rowOff>
    </xdr:to>
    <xdr:pic>
      <xdr:nvPicPr>
        <xdr:cNvPr id="1523" name="Рисунок 1522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0387250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2518</xdr:row>
      <xdr:rowOff>57150</xdr:rowOff>
    </xdr:from>
    <xdr:to>
      <xdr:col>4</xdr:col>
      <xdr:colOff>904874</xdr:colOff>
      <xdr:row>2518</xdr:row>
      <xdr:rowOff>828674</xdr:rowOff>
    </xdr:to>
    <xdr:pic>
      <xdr:nvPicPr>
        <xdr:cNvPr id="1524" name="Рисунок 1523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1273075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2519</xdr:row>
      <xdr:rowOff>57150</xdr:rowOff>
    </xdr:from>
    <xdr:to>
      <xdr:col>4</xdr:col>
      <xdr:colOff>904874</xdr:colOff>
      <xdr:row>2519</xdr:row>
      <xdr:rowOff>828674</xdr:rowOff>
    </xdr:to>
    <xdr:pic>
      <xdr:nvPicPr>
        <xdr:cNvPr id="1526" name="Рисунок 152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2158900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2520</xdr:row>
      <xdr:rowOff>142875</xdr:rowOff>
    </xdr:from>
    <xdr:to>
      <xdr:col>4</xdr:col>
      <xdr:colOff>967506</xdr:colOff>
      <xdr:row>2520</xdr:row>
      <xdr:rowOff>752475</xdr:rowOff>
    </xdr:to>
    <xdr:pic>
      <xdr:nvPicPr>
        <xdr:cNvPr id="1534" name="Рисунок 1533"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56673750"/>
          <a:ext cx="900830" cy="609600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2524</xdr:row>
      <xdr:rowOff>66675</xdr:rowOff>
    </xdr:from>
    <xdr:to>
      <xdr:col>4</xdr:col>
      <xdr:colOff>876301</xdr:colOff>
      <xdr:row>2524</xdr:row>
      <xdr:rowOff>837210</xdr:rowOff>
    </xdr:to>
    <xdr:pic>
      <xdr:nvPicPr>
        <xdr:cNvPr id="1546" name="Рисунок 1545"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68113275"/>
          <a:ext cx="704850" cy="77053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2529</xdr:row>
      <xdr:rowOff>66675</xdr:rowOff>
    </xdr:from>
    <xdr:to>
      <xdr:col>4</xdr:col>
      <xdr:colOff>786519</xdr:colOff>
      <xdr:row>2529</xdr:row>
      <xdr:rowOff>819150</xdr:rowOff>
    </xdr:to>
    <xdr:pic>
      <xdr:nvPicPr>
        <xdr:cNvPr id="1481" name="Рисунок 1480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75199875"/>
          <a:ext cx="538869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2515</xdr:row>
      <xdr:rowOff>66675</xdr:rowOff>
    </xdr:from>
    <xdr:to>
      <xdr:col>4</xdr:col>
      <xdr:colOff>914399</xdr:colOff>
      <xdr:row>2515</xdr:row>
      <xdr:rowOff>838199</xdr:rowOff>
    </xdr:to>
    <xdr:pic>
      <xdr:nvPicPr>
        <xdr:cNvPr id="1527" name="Рисунок 1526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8625125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2479</xdr:row>
      <xdr:rowOff>47625</xdr:rowOff>
    </xdr:from>
    <xdr:to>
      <xdr:col>4</xdr:col>
      <xdr:colOff>904526</xdr:colOff>
      <xdr:row>2479</xdr:row>
      <xdr:rowOff>847725</xdr:rowOff>
    </xdr:to>
    <xdr:pic>
      <xdr:nvPicPr>
        <xdr:cNvPr id="1493" name="Рисунок 1492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100622100"/>
          <a:ext cx="761650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2454</xdr:row>
      <xdr:rowOff>66675</xdr:rowOff>
    </xdr:from>
    <xdr:to>
      <xdr:col>4</xdr:col>
      <xdr:colOff>923925</xdr:colOff>
      <xdr:row>2454</xdr:row>
      <xdr:rowOff>836975</xdr:rowOff>
    </xdr:to>
    <xdr:pic>
      <xdr:nvPicPr>
        <xdr:cNvPr id="1508" name="Рисунок 1507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9145250"/>
          <a:ext cx="809625" cy="7703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2455</xdr:row>
      <xdr:rowOff>66675</xdr:rowOff>
    </xdr:from>
    <xdr:to>
      <xdr:col>4</xdr:col>
      <xdr:colOff>923925</xdr:colOff>
      <xdr:row>2455</xdr:row>
      <xdr:rowOff>836975</xdr:rowOff>
    </xdr:to>
    <xdr:pic>
      <xdr:nvPicPr>
        <xdr:cNvPr id="1529" name="Рисунок 1528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0031075"/>
          <a:ext cx="809625" cy="7703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2456</xdr:row>
      <xdr:rowOff>57150</xdr:rowOff>
    </xdr:from>
    <xdr:to>
      <xdr:col>4</xdr:col>
      <xdr:colOff>934372</xdr:colOff>
      <xdr:row>2456</xdr:row>
      <xdr:rowOff>828675</xdr:rowOff>
    </xdr:to>
    <xdr:pic>
      <xdr:nvPicPr>
        <xdr:cNvPr id="1516" name="Рисунок 151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23564850"/>
          <a:ext cx="829597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2458</xdr:row>
      <xdr:rowOff>66675</xdr:rowOff>
    </xdr:from>
    <xdr:to>
      <xdr:col>4</xdr:col>
      <xdr:colOff>904875</xdr:colOff>
      <xdr:row>2458</xdr:row>
      <xdr:rowOff>838200</xdr:rowOff>
    </xdr:to>
    <xdr:pic>
      <xdr:nvPicPr>
        <xdr:cNvPr id="1543" name="Рисунок 1542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88893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2459</xdr:row>
      <xdr:rowOff>133350</xdr:rowOff>
    </xdr:from>
    <xdr:to>
      <xdr:col>4</xdr:col>
      <xdr:colOff>975111</xdr:colOff>
      <xdr:row>2459</xdr:row>
      <xdr:rowOff>762000</xdr:rowOff>
    </xdr:to>
    <xdr:pic>
      <xdr:nvPicPr>
        <xdr:cNvPr id="1554" name="Рисунок 1553"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36928425"/>
          <a:ext cx="898911" cy="6286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2460</xdr:row>
      <xdr:rowOff>133350</xdr:rowOff>
    </xdr:from>
    <xdr:to>
      <xdr:col>4</xdr:col>
      <xdr:colOff>975111</xdr:colOff>
      <xdr:row>2460</xdr:row>
      <xdr:rowOff>762000</xdr:rowOff>
    </xdr:to>
    <xdr:pic>
      <xdr:nvPicPr>
        <xdr:cNvPr id="1556" name="Рисунок 1555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37814250"/>
          <a:ext cx="898911" cy="6286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2461</xdr:row>
      <xdr:rowOff>133350</xdr:rowOff>
    </xdr:from>
    <xdr:to>
      <xdr:col>4</xdr:col>
      <xdr:colOff>975111</xdr:colOff>
      <xdr:row>2461</xdr:row>
      <xdr:rowOff>762000</xdr:rowOff>
    </xdr:to>
    <xdr:pic>
      <xdr:nvPicPr>
        <xdr:cNvPr id="1560" name="Рисунок 155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40471725"/>
          <a:ext cx="898911" cy="6286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125</xdr:row>
      <xdr:rowOff>180976</xdr:rowOff>
    </xdr:from>
    <xdr:to>
      <xdr:col>4</xdr:col>
      <xdr:colOff>983915</xdr:colOff>
      <xdr:row>125</xdr:row>
      <xdr:rowOff>742950</xdr:rowOff>
    </xdr:to>
    <xdr:pic>
      <xdr:nvPicPr>
        <xdr:cNvPr id="1563" name="Рисунок 1562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90528576"/>
          <a:ext cx="926764" cy="56197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4597</xdr:row>
      <xdr:rowOff>161925</xdr:rowOff>
    </xdr:from>
    <xdr:to>
      <xdr:col>4</xdr:col>
      <xdr:colOff>990600</xdr:colOff>
      <xdr:row>4597</xdr:row>
      <xdr:rowOff>738967</xdr:rowOff>
    </xdr:to>
    <xdr:pic>
      <xdr:nvPicPr>
        <xdr:cNvPr id="1586" name="Рисунок 1585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1085550"/>
          <a:ext cx="933450" cy="577042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4599</xdr:row>
      <xdr:rowOff>57150</xdr:rowOff>
    </xdr:from>
    <xdr:to>
      <xdr:col>4</xdr:col>
      <xdr:colOff>988583</xdr:colOff>
      <xdr:row>4599</xdr:row>
      <xdr:rowOff>847725</xdr:rowOff>
    </xdr:to>
    <xdr:pic>
      <xdr:nvPicPr>
        <xdr:cNvPr id="1590" name="Рисунок 1589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56295725"/>
          <a:ext cx="931432" cy="790575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4602</xdr:row>
      <xdr:rowOff>57151</xdr:rowOff>
    </xdr:from>
    <xdr:to>
      <xdr:col>4</xdr:col>
      <xdr:colOff>952500</xdr:colOff>
      <xdr:row>4602</xdr:row>
      <xdr:rowOff>835479</xdr:rowOff>
    </xdr:to>
    <xdr:pic>
      <xdr:nvPicPr>
        <xdr:cNvPr id="1596" name="Рисунок 1595"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181098826"/>
          <a:ext cx="857249" cy="778328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4603</xdr:row>
      <xdr:rowOff>47625</xdr:rowOff>
    </xdr:from>
    <xdr:to>
      <xdr:col>4</xdr:col>
      <xdr:colOff>951820</xdr:colOff>
      <xdr:row>4603</xdr:row>
      <xdr:rowOff>838200</xdr:rowOff>
    </xdr:to>
    <xdr:pic>
      <xdr:nvPicPr>
        <xdr:cNvPr id="1598" name="Рисунок 1597"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81975125"/>
          <a:ext cx="847044" cy="7905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698</xdr:row>
      <xdr:rowOff>76201</xdr:rowOff>
    </xdr:from>
    <xdr:to>
      <xdr:col>4</xdr:col>
      <xdr:colOff>1000125</xdr:colOff>
      <xdr:row>698</xdr:row>
      <xdr:rowOff>806905</xdr:rowOff>
    </xdr:to>
    <xdr:pic>
      <xdr:nvPicPr>
        <xdr:cNvPr id="1518" name="Рисунок 1517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98491476"/>
          <a:ext cx="952500" cy="73070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699</xdr:row>
      <xdr:rowOff>57151</xdr:rowOff>
    </xdr:from>
    <xdr:to>
      <xdr:col>4</xdr:col>
      <xdr:colOff>931519</xdr:colOff>
      <xdr:row>699</xdr:row>
      <xdr:rowOff>838201</xdr:rowOff>
    </xdr:to>
    <xdr:pic>
      <xdr:nvPicPr>
        <xdr:cNvPr id="1537" name="Рисунок 153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99358251"/>
          <a:ext cx="826744" cy="781050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701</xdr:row>
      <xdr:rowOff>57150</xdr:rowOff>
    </xdr:from>
    <xdr:to>
      <xdr:col>4</xdr:col>
      <xdr:colOff>866776</xdr:colOff>
      <xdr:row>701</xdr:row>
      <xdr:rowOff>852207</xdr:rowOff>
    </xdr:to>
    <xdr:pic>
      <xdr:nvPicPr>
        <xdr:cNvPr id="1541" name="Рисунок 154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201129900"/>
          <a:ext cx="685800" cy="79505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702</xdr:row>
      <xdr:rowOff>57150</xdr:rowOff>
    </xdr:from>
    <xdr:to>
      <xdr:col>4</xdr:col>
      <xdr:colOff>904875</xdr:colOff>
      <xdr:row>702</xdr:row>
      <xdr:rowOff>819150</xdr:rowOff>
    </xdr:to>
    <xdr:pic>
      <xdr:nvPicPr>
        <xdr:cNvPr id="1547" name="Рисунок 1546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20157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4672</xdr:row>
      <xdr:rowOff>57150</xdr:rowOff>
    </xdr:from>
    <xdr:to>
      <xdr:col>4</xdr:col>
      <xdr:colOff>904875</xdr:colOff>
      <xdr:row>4672</xdr:row>
      <xdr:rowOff>828675</xdr:rowOff>
    </xdr:to>
    <xdr:pic>
      <xdr:nvPicPr>
        <xdr:cNvPr id="1589" name="Рисунок 1588"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675066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2700</xdr:row>
      <xdr:rowOff>57151</xdr:rowOff>
    </xdr:from>
    <xdr:to>
      <xdr:col>4</xdr:col>
      <xdr:colOff>971550</xdr:colOff>
      <xdr:row>2700</xdr:row>
      <xdr:rowOff>834986</xdr:rowOff>
    </xdr:to>
    <xdr:pic>
      <xdr:nvPicPr>
        <xdr:cNvPr id="1592" name="Рисунок 1591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112966501"/>
          <a:ext cx="895349" cy="77783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615</xdr:row>
      <xdr:rowOff>57150</xdr:rowOff>
    </xdr:from>
    <xdr:to>
      <xdr:col>4</xdr:col>
      <xdr:colOff>914400</xdr:colOff>
      <xdr:row>615</xdr:row>
      <xdr:rowOff>847725</xdr:rowOff>
    </xdr:to>
    <xdr:pic>
      <xdr:nvPicPr>
        <xdr:cNvPr id="1617" name="Рисунок 1616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138237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616</xdr:row>
      <xdr:rowOff>57150</xdr:rowOff>
    </xdr:from>
    <xdr:to>
      <xdr:col>4</xdr:col>
      <xdr:colOff>914400</xdr:colOff>
      <xdr:row>616</xdr:row>
      <xdr:rowOff>838200</xdr:rowOff>
    </xdr:to>
    <xdr:pic>
      <xdr:nvPicPr>
        <xdr:cNvPr id="1622" name="Рисунок 1621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155954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617</xdr:row>
      <xdr:rowOff>57150</xdr:rowOff>
    </xdr:from>
    <xdr:to>
      <xdr:col>4</xdr:col>
      <xdr:colOff>914400</xdr:colOff>
      <xdr:row>617</xdr:row>
      <xdr:rowOff>847725</xdr:rowOff>
    </xdr:to>
    <xdr:pic>
      <xdr:nvPicPr>
        <xdr:cNvPr id="1626" name="Рисунок 1625"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164812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618</xdr:row>
      <xdr:rowOff>57150</xdr:rowOff>
    </xdr:from>
    <xdr:to>
      <xdr:col>4</xdr:col>
      <xdr:colOff>914400</xdr:colOff>
      <xdr:row>618</xdr:row>
      <xdr:rowOff>838200</xdr:rowOff>
    </xdr:to>
    <xdr:pic>
      <xdr:nvPicPr>
        <xdr:cNvPr id="1628" name="Рисунок 1627"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173670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3155</xdr:row>
      <xdr:rowOff>57150</xdr:rowOff>
    </xdr:from>
    <xdr:to>
      <xdr:col>4</xdr:col>
      <xdr:colOff>900759</xdr:colOff>
      <xdr:row>3155</xdr:row>
      <xdr:rowOff>838200</xdr:rowOff>
    </xdr:to>
    <xdr:pic>
      <xdr:nvPicPr>
        <xdr:cNvPr id="1634" name="Рисунок 1633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96526350"/>
          <a:ext cx="757883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560</xdr:row>
      <xdr:rowOff>57151</xdr:rowOff>
    </xdr:from>
    <xdr:to>
      <xdr:col>4</xdr:col>
      <xdr:colOff>876300</xdr:colOff>
      <xdr:row>560</xdr:row>
      <xdr:rowOff>834740</xdr:rowOff>
    </xdr:to>
    <xdr:pic>
      <xdr:nvPicPr>
        <xdr:cNvPr id="1638" name="Рисунок 1637"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7524751"/>
          <a:ext cx="695325" cy="77758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2544</xdr:row>
      <xdr:rowOff>47625</xdr:rowOff>
    </xdr:from>
    <xdr:to>
      <xdr:col>4</xdr:col>
      <xdr:colOff>923925</xdr:colOff>
      <xdr:row>2544</xdr:row>
      <xdr:rowOff>838200</xdr:rowOff>
    </xdr:to>
    <xdr:pic>
      <xdr:nvPicPr>
        <xdr:cNvPr id="1642" name="Рисунок 1641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37267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2546</xdr:row>
      <xdr:rowOff>57151</xdr:rowOff>
    </xdr:from>
    <xdr:to>
      <xdr:col>4</xdr:col>
      <xdr:colOff>974677</xdr:colOff>
      <xdr:row>2546</xdr:row>
      <xdr:rowOff>847725</xdr:rowOff>
    </xdr:to>
    <xdr:pic>
      <xdr:nvPicPr>
        <xdr:cNvPr id="1644" name="Рисунок 1643"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507951"/>
          <a:ext cx="917527" cy="79057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2547</xdr:row>
      <xdr:rowOff>57150</xdr:rowOff>
    </xdr:from>
    <xdr:to>
      <xdr:col>4</xdr:col>
      <xdr:colOff>984202</xdr:colOff>
      <xdr:row>2547</xdr:row>
      <xdr:rowOff>847724</xdr:rowOff>
    </xdr:to>
    <xdr:pic>
      <xdr:nvPicPr>
        <xdr:cNvPr id="1646" name="Рисунок 1645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6393775"/>
          <a:ext cx="917527" cy="79057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2548</xdr:row>
      <xdr:rowOff>47625</xdr:rowOff>
    </xdr:from>
    <xdr:to>
      <xdr:col>4</xdr:col>
      <xdr:colOff>984202</xdr:colOff>
      <xdr:row>2548</xdr:row>
      <xdr:rowOff>838199</xdr:rowOff>
    </xdr:to>
    <xdr:pic>
      <xdr:nvPicPr>
        <xdr:cNvPr id="1648" name="Рисунок 1647"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7270075"/>
          <a:ext cx="917527" cy="79057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2549</xdr:row>
      <xdr:rowOff>57150</xdr:rowOff>
    </xdr:from>
    <xdr:to>
      <xdr:col>4</xdr:col>
      <xdr:colOff>974677</xdr:colOff>
      <xdr:row>2549</xdr:row>
      <xdr:rowOff>847724</xdr:rowOff>
    </xdr:to>
    <xdr:pic>
      <xdr:nvPicPr>
        <xdr:cNvPr id="1650" name="Рисунок 1649"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8165425"/>
          <a:ext cx="917527" cy="790574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2550</xdr:row>
      <xdr:rowOff>57150</xdr:rowOff>
    </xdr:from>
    <xdr:to>
      <xdr:col>4</xdr:col>
      <xdr:colOff>744858</xdr:colOff>
      <xdr:row>2550</xdr:row>
      <xdr:rowOff>847725</xdr:rowOff>
    </xdr:to>
    <xdr:pic>
      <xdr:nvPicPr>
        <xdr:cNvPr id="1654" name="Рисунок 1653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6" y="32594550"/>
          <a:ext cx="430532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2551</xdr:row>
      <xdr:rowOff>57151</xdr:rowOff>
    </xdr:from>
    <xdr:to>
      <xdr:col>4</xdr:col>
      <xdr:colOff>914401</xdr:colOff>
      <xdr:row>2551</xdr:row>
      <xdr:rowOff>838201</xdr:rowOff>
    </xdr:to>
    <xdr:pic>
      <xdr:nvPicPr>
        <xdr:cNvPr id="1656" name="Рисунок 1655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43662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2552</xdr:row>
      <xdr:rowOff>47626</xdr:rowOff>
    </xdr:from>
    <xdr:to>
      <xdr:col>4</xdr:col>
      <xdr:colOff>754626</xdr:colOff>
      <xdr:row>2552</xdr:row>
      <xdr:rowOff>847726</xdr:rowOff>
    </xdr:to>
    <xdr:pic>
      <xdr:nvPicPr>
        <xdr:cNvPr id="1658" name="Рисунок 1657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36128326"/>
          <a:ext cx="440301" cy="800100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2553</xdr:row>
      <xdr:rowOff>85726</xdr:rowOff>
    </xdr:from>
    <xdr:to>
      <xdr:col>4</xdr:col>
      <xdr:colOff>956803</xdr:colOff>
      <xdr:row>2553</xdr:row>
      <xdr:rowOff>809625</xdr:rowOff>
    </xdr:to>
    <xdr:pic>
      <xdr:nvPicPr>
        <xdr:cNvPr id="1660" name="Рисунок 1659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37052251"/>
          <a:ext cx="880602" cy="723899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2554</xdr:row>
      <xdr:rowOff>57150</xdr:rowOff>
    </xdr:from>
    <xdr:to>
      <xdr:col>4</xdr:col>
      <xdr:colOff>767211</xdr:colOff>
      <xdr:row>2554</xdr:row>
      <xdr:rowOff>847725</xdr:rowOff>
    </xdr:to>
    <xdr:pic>
      <xdr:nvPicPr>
        <xdr:cNvPr id="1662" name="Рисунок 1661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38795325"/>
          <a:ext cx="481460" cy="7905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2558</xdr:row>
      <xdr:rowOff>47626</xdr:rowOff>
    </xdr:from>
    <xdr:to>
      <xdr:col>4</xdr:col>
      <xdr:colOff>900168</xdr:colOff>
      <xdr:row>2558</xdr:row>
      <xdr:rowOff>847726</xdr:rowOff>
    </xdr:to>
    <xdr:pic>
      <xdr:nvPicPr>
        <xdr:cNvPr id="1367" name="Рисунок 1366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53844826"/>
          <a:ext cx="757292" cy="8001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2560</xdr:row>
      <xdr:rowOff>47625</xdr:rowOff>
    </xdr:from>
    <xdr:to>
      <xdr:col>4</xdr:col>
      <xdr:colOff>923925</xdr:colOff>
      <xdr:row>2560</xdr:row>
      <xdr:rowOff>838200</xdr:rowOff>
    </xdr:to>
    <xdr:pic>
      <xdr:nvPicPr>
        <xdr:cNvPr id="1671" name="Рисунок 1670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73881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2561</xdr:row>
      <xdr:rowOff>57151</xdr:rowOff>
    </xdr:from>
    <xdr:to>
      <xdr:col>4</xdr:col>
      <xdr:colOff>914400</xdr:colOff>
      <xdr:row>2561</xdr:row>
      <xdr:rowOff>838200</xdr:rowOff>
    </xdr:to>
    <xdr:pic>
      <xdr:nvPicPr>
        <xdr:cNvPr id="1673" name="Рисунок 1672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828347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2562</xdr:row>
      <xdr:rowOff>47626</xdr:rowOff>
    </xdr:from>
    <xdr:to>
      <xdr:col>4</xdr:col>
      <xdr:colOff>923926</xdr:colOff>
      <xdr:row>2562</xdr:row>
      <xdr:rowOff>847726</xdr:rowOff>
    </xdr:to>
    <xdr:pic>
      <xdr:nvPicPr>
        <xdr:cNvPr id="1677" name="Рисунок 1676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60045601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2563</xdr:row>
      <xdr:rowOff>57151</xdr:rowOff>
    </xdr:from>
    <xdr:to>
      <xdr:col>4</xdr:col>
      <xdr:colOff>941277</xdr:colOff>
      <xdr:row>2563</xdr:row>
      <xdr:rowOff>857251</xdr:rowOff>
    </xdr:to>
    <xdr:pic>
      <xdr:nvPicPr>
        <xdr:cNvPr id="1679" name="Рисунок 1678"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0940951"/>
          <a:ext cx="826977" cy="80010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4631</xdr:row>
      <xdr:rowOff>161925</xdr:rowOff>
    </xdr:from>
    <xdr:to>
      <xdr:col>4</xdr:col>
      <xdr:colOff>968489</xdr:colOff>
      <xdr:row>4631</xdr:row>
      <xdr:rowOff>723900</xdr:rowOff>
    </xdr:to>
    <xdr:pic>
      <xdr:nvPicPr>
        <xdr:cNvPr id="1555" name="Рисунок 1554"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66573200"/>
          <a:ext cx="901813" cy="5619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3189</xdr:row>
      <xdr:rowOff>142875</xdr:rowOff>
    </xdr:from>
    <xdr:to>
      <xdr:col>4</xdr:col>
      <xdr:colOff>986099</xdr:colOff>
      <xdr:row>3189</xdr:row>
      <xdr:rowOff>762000</xdr:rowOff>
    </xdr:to>
    <xdr:pic>
      <xdr:nvPicPr>
        <xdr:cNvPr id="1381" name="Рисунок 1380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16824125"/>
          <a:ext cx="928949" cy="6191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3190</xdr:row>
      <xdr:rowOff>133350</xdr:rowOff>
    </xdr:from>
    <xdr:to>
      <xdr:col>4</xdr:col>
      <xdr:colOff>986099</xdr:colOff>
      <xdr:row>3190</xdr:row>
      <xdr:rowOff>752475</xdr:rowOff>
    </xdr:to>
    <xdr:pic>
      <xdr:nvPicPr>
        <xdr:cNvPr id="1432" name="Рисунок 1431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17700425"/>
          <a:ext cx="928949" cy="6191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3191</xdr:row>
      <xdr:rowOff>133351</xdr:rowOff>
    </xdr:from>
    <xdr:to>
      <xdr:col>4</xdr:col>
      <xdr:colOff>990600</xdr:colOff>
      <xdr:row>3191</xdr:row>
      <xdr:rowOff>753961</xdr:rowOff>
    </xdr:to>
    <xdr:pic>
      <xdr:nvPicPr>
        <xdr:cNvPr id="1544" name="Рисунок 1543"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18586251"/>
          <a:ext cx="933450" cy="62061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2564</xdr:row>
      <xdr:rowOff>57150</xdr:rowOff>
    </xdr:from>
    <xdr:to>
      <xdr:col>4</xdr:col>
      <xdr:colOff>980216</xdr:colOff>
      <xdr:row>2564</xdr:row>
      <xdr:rowOff>828675</xdr:rowOff>
    </xdr:to>
    <xdr:pic>
      <xdr:nvPicPr>
        <xdr:cNvPr id="1561" name="Рисунок 1560"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51002800"/>
          <a:ext cx="932591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2565</xdr:row>
      <xdr:rowOff>66675</xdr:rowOff>
    </xdr:from>
    <xdr:to>
      <xdr:col>4</xdr:col>
      <xdr:colOff>989741</xdr:colOff>
      <xdr:row>2565</xdr:row>
      <xdr:rowOff>838200</xdr:rowOff>
    </xdr:to>
    <xdr:pic>
      <xdr:nvPicPr>
        <xdr:cNvPr id="1621" name="Рисунок 1620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1898150"/>
          <a:ext cx="932591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2566</xdr:row>
      <xdr:rowOff>57150</xdr:rowOff>
    </xdr:from>
    <xdr:to>
      <xdr:col>4</xdr:col>
      <xdr:colOff>989741</xdr:colOff>
      <xdr:row>2566</xdr:row>
      <xdr:rowOff>828675</xdr:rowOff>
    </xdr:to>
    <xdr:pic>
      <xdr:nvPicPr>
        <xdr:cNvPr id="1624" name="Рисунок 1623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2774450"/>
          <a:ext cx="932591" cy="7715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2567</xdr:row>
      <xdr:rowOff>57150</xdr:rowOff>
    </xdr:from>
    <xdr:to>
      <xdr:col>4</xdr:col>
      <xdr:colOff>980216</xdr:colOff>
      <xdr:row>2567</xdr:row>
      <xdr:rowOff>828675</xdr:rowOff>
    </xdr:to>
    <xdr:pic>
      <xdr:nvPicPr>
        <xdr:cNvPr id="1627" name="Рисунок 1626"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53660275"/>
          <a:ext cx="932591" cy="7715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2568</xdr:row>
      <xdr:rowOff>57150</xdr:rowOff>
    </xdr:from>
    <xdr:to>
      <xdr:col>4</xdr:col>
      <xdr:colOff>926793</xdr:colOff>
      <xdr:row>2568</xdr:row>
      <xdr:rowOff>838200</xdr:rowOff>
    </xdr:to>
    <xdr:pic>
      <xdr:nvPicPr>
        <xdr:cNvPr id="1573" name="Рисунок 1572"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5370075"/>
          <a:ext cx="812493" cy="78105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2569</xdr:row>
      <xdr:rowOff>57150</xdr:rowOff>
    </xdr:from>
    <xdr:to>
      <xdr:col>4</xdr:col>
      <xdr:colOff>926793</xdr:colOff>
      <xdr:row>2569</xdr:row>
      <xdr:rowOff>838200</xdr:rowOff>
    </xdr:to>
    <xdr:pic>
      <xdr:nvPicPr>
        <xdr:cNvPr id="1629" name="Рисунок 1628"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6255900"/>
          <a:ext cx="812493" cy="78105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2570</xdr:row>
      <xdr:rowOff>57150</xdr:rowOff>
    </xdr:from>
    <xdr:to>
      <xdr:col>4</xdr:col>
      <xdr:colOff>926793</xdr:colOff>
      <xdr:row>2570</xdr:row>
      <xdr:rowOff>838200</xdr:rowOff>
    </xdr:to>
    <xdr:pic>
      <xdr:nvPicPr>
        <xdr:cNvPr id="1630" name="Рисунок 1629"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7141725"/>
          <a:ext cx="812493" cy="78105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2571</xdr:row>
      <xdr:rowOff>57150</xdr:rowOff>
    </xdr:from>
    <xdr:to>
      <xdr:col>4</xdr:col>
      <xdr:colOff>926793</xdr:colOff>
      <xdr:row>2571</xdr:row>
      <xdr:rowOff>838200</xdr:rowOff>
    </xdr:to>
    <xdr:pic>
      <xdr:nvPicPr>
        <xdr:cNvPr id="1631" name="Рисунок 1630"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8027550"/>
          <a:ext cx="812493" cy="78105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2572</xdr:row>
      <xdr:rowOff>57151</xdr:rowOff>
    </xdr:from>
    <xdr:to>
      <xdr:col>4</xdr:col>
      <xdr:colOff>727749</xdr:colOff>
      <xdr:row>2572</xdr:row>
      <xdr:rowOff>838201</xdr:rowOff>
    </xdr:to>
    <xdr:pic>
      <xdr:nvPicPr>
        <xdr:cNvPr id="1587" name="Рисунок 1586"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68913376"/>
          <a:ext cx="403899" cy="78105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2573</xdr:row>
      <xdr:rowOff>66675</xdr:rowOff>
    </xdr:from>
    <xdr:to>
      <xdr:col>4</xdr:col>
      <xdr:colOff>742951</xdr:colOff>
      <xdr:row>2573</xdr:row>
      <xdr:rowOff>835287</xdr:rowOff>
    </xdr:to>
    <xdr:pic>
      <xdr:nvPicPr>
        <xdr:cNvPr id="1595" name="Рисунок 159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69808725"/>
          <a:ext cx="438150" cy="768612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2577</xdr:row>
      <xdr:rowOff>57151</xdr:rowOff>
    </xdr:from>
    <xdr:to>
      <xdr:col>4</xdr:col>
      <xdr:colOff>760041</xdr:colOff>
      <xdr:row>2577</xdr:row>
      <xdr:rowOff>838201</xdr:rowOff>
    </xdr:to>
    <xdr:pic>
      <xdr:nvPicPr>
        <xdr:cNvPr id="1600" name="Рисунок 1599"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72456676"/>
          <a:ext cx="493341" cy="78105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2578</xdr:row>
      <xdr:rowOff>57150</xdr:rowOff>
    </xdr:from>
    <xdr:to>
      <xdr:col>4</xdr:col>
      <xdr:colOff>775583</xdr:colOff>
      <xdr:row>2578</xdr:row>
      <xdr:rowOff>847725</xdr:rowOff>
    </xdr:to>
    <xdr:pic>
      <xdr:nvPicPr>
        <xdr:cNvPr id="1602" name="Рисунок 1601"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73342500"/>
          <a:ext cx="499358" cy="790575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2579</xdr:row>
      <xdr:rowOff>57150</xdr:rowOff>
    </xdr:from>
    <xdr:to>
      <xdr:col>4</xdr:col>
      <xdr:colOff>760041</xdr:colOff>
      <xdr:row>2579</xdr:row>
      <xdr:rowOff>838200</xdr:rowOff>
    </xdr:to>
    <xdr:pic>
      <xdr:nvPicPr>
        <xdr:cNvPr id="1605" name="Рисунок 1604"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74228325"/>
          <a:ext cx="493341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2580</xdr:row>
      <xdr:rowOff>57151</xdr:rowOff>
    </xdr:from>
    <xdr:to>
      <xdr:col>4</xdr:col>
      <xdr:colOff>885825</xdr:colOff>
      <xdr:row>2580</xdr:row>
      <xdr:rowOff>837693</xdr:rowOff>
    </xdr:to>
    <xdr:pic>
      <xdr:nvPicPr>
        <xdr:cNvPr id="1610" name="Рисунок 1609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76885801"/>
          <a:ext cx="733425" cy="780542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2581</xdr:row>
      <xdr:rowOff>57150</xdr:rowOff>
    </xdr:from>
    <xdr:to>
      <xdr:col>4</xdr:col>
      <xdr:colOff>886302</xdr:colOff>
      <xdr:row>2581</xdr:row>
      <xdr:rowOff>838200</xdr:rowOff>
    </xdr:to>
    <xdr:pic>
      <xdr:nvPicPr>
        <xdr:cNvPr id="1612" name="Рисунок 1611"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77771625"/>
          <a:ext cx="733902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2582</xdr:row>
      <xdr:rowOff>66675</xdr:rowOff>
    </xdr:from>
    <xdr:to>
      <xdr:col>4</xdr:col>
      <xdr:colOff>914400</xdr:colOff>
      <xdr:row>2582</xdr:row>
      <xdr:rowOff>838200</xdr:rowOff>
    </xdr:to>
    <xdr:pic>
      <xdr:nvPicPr>
        <xdr:cNvPr id="1615" name="Рисунок 1614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795528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2583</xdr:row>
      <xdr:rowOff>66675</xdr:rowOff>
    </xdr:from>
    <xdr:to>
      <xdr:col>4</xdr:col>
      <xdr:colOff>940072</xdr:colOff>
      <xdr:row>2583</xdr:row>
      <xdr:rowOff>838200</xdr:rowOff>
    </xdr:to>
    <xdr:pic>
      <xdr:nvPicPr>
        <xdr:cNvPr id="1618" name="Рисунок 1617"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80438625"/>
          <a:ext cx="835296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2591</xdr:row>
      <xdr:rowOff>57150</xdr:rowOff>
    </xdr:from>
    <xdr:to>
      <xdr:col>4</xdr:col>
      <xdr:colOff>971574</xdr:colOff>
      <xdr:row>2591</xdr:row>
      <xdr:rowOff>838200</xdr:rowOff>
    </xdr:to>
    <xdr:pic>
      <xdr:nvPicPr>
        <xdr:cNvPr id="1641" name="Рисунок 1640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86629875"/>
          <a:ext cx="904899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2593</xdr:row>
      <xdr:rowOff>47626</xdr:rowOff>
    </xdr:from>
    <xdr:to>
      <xdr:col>4</xdr:col>
      <xdr:colOff>923925</xdr:colOff>
      <xdr:row>2593</xdr:row>
      <xdr:rowOff>836471</xdr:rowOff>
    </xdr:to>
    <xdr:pic>
      <xdr:nvPicPr>
        <xdr:cNvPr id="1645" name="Рисунок 1644"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87506176"/>
          <a:ext cx="800100" cy="78884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2594</xdr:row>
      <xdr:rowOff>57150</xdr:rowOff>
    </xdr:from>
    <xdr:to>
      <xdr:col>4</xdr:col>
      <xdr:colOff>923925</xdr:colOff>
      <xdr:row>2594</xdr:row>
      <xdr:rowOff>845995</xdr:rowOff>
    </xdr:to>
    <xdr:pic>
      <xdr:nvPicPr>
        <xdr:cNvPr id="1661" name="Рисунок 1660"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88401525"/>
          <a:ext cx="800100" cy="78884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2598</xdr:row>
      <xdr:rowOff>57151</xdr:rowOff>
    </xdr:from>
    <xdr:to>
      <xdr:col>4</xdr:col>
      <xdr:colOff>914400</xdr:colOff>
      <xdr:row>2598</xdr:row>
      <xdr:rowOff>847725</xdr:rowOff>
    </xdr:to>
    <xdr:pic>
      <xdr:nvPicPr>
        <xdr:cNvPr id="1664" name="Рисунок 1663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96373951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2599</xdr:row>
      <xdr:rowOff>66676</xdr:rowOff>
    </xdr:from>
    <xdr:to>
      <xdr:col>4</xdr:col>
      <xdr:colOff>904875</xdr:colOff>
      <xdr:row>2599</xdr:row>
      <xdr:rowOff>838200</xdr:rowOff>
    </xdr:to>
    <xdr:pic>
      <xdr:nvPicPr>
        <xdr:cNvPr id="1668" name="Рисунок 1667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97269301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2600</xdr:row>
      <xdr:rowOff>57151</xdr:rowOff>
    </xdr:from>
    <xdr:to>
      <xdr:col>4</xdr:col>
      <xdr:colOff>923925</xdr:colOff>
      <xdr:row>2600</xdr:row>
      <xdr:rowOff>847725</xdr:rowOff>
    </xdr:to>
    <xdr:pic>
      <xdr:nvPicPr>
        <xdr:cNvPr id="1672" name="Рисунок 1671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98145601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2601</xdr:row>
      <xdr:rowOff>57150</xdr:rowOff>
    </xdr:from>
    <xdr:to>
      <xdr:col>4</xdr:col>
      <xdr:colOff>914400</xdr:colOff>
      <xdr:row>2601</xdr:row>
      <xdr:rowOff>828675</xdr:rowOff>
    </xdr:to>
    <xdr:pic>
      <xdr:nvPicPr>
        <xdr:cNvPr id="1676" name="Рисунок 1675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990314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2603</xdr:row>
      <xdr:rowOff>57150</xdr:rowOff>
    </xdr:from>
    <xdr:to>
      <xdr:col>4</xdr:col>
      <xdr:colOff>914400</xdr:colOff>
      <xdr:row>2603</xdr:row>
      <xdr:rowOff>847725</xdr:rowOff>
    </xdr:to>
    <xdr:pic>
      <xdr:nvPicPr>
        <xdr:cNvPr id="1682" name="Рисунок 1681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008030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2604</xdr:row>
      <xdr:rowOff>57150</xdr:rowOff>
    </xdr:from>
    <xdr:to>
      <xdr:col>4</xdr:col>
      <xdr:colOff>923925</xdr:colOff>
      <xdr:row>2604</xdr:row>
      <xdr:rowOff>827965</xdr:rowOff>
    </xdr:to>
    <xdr:pic>
      <xdr:nvPicPr>
        <xdr:cNvPr id="1684" name="Рисунок 1683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101688900"/>
          <a:ext cx="809624" cy="77081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2605</xdr:row>
      <xdr:rowOff>57150</xdr:rowOff>
    </xdr:from>
    <xdr:to>
      <xdr:col>4</xdr:col>
      <xdr:colOff>904875</xdr:colOff>
      <xdr:row>2605</xdr:row>
      <xdr:rowOff>828675</xdr:rowOff>
    </xdr:to>
    <xdr:pic>
      <xdr:nvPicPr>
        <xdr:cNvPr id="1686" name="Рисунок 1685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025747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2613</xdr:row>
      <xdr:rowOff>57151</xdr:rowOff>
    </xdr:from>
    <xdr:to>
      <xdr:col>4</xdr:col>
      <xdr:colOff>752751</xdr:colOff>
      <xdr:row>2613</xdr:row>
      <xdr:rowOff>838201</xdr:rowOff>
    </xdr:to>
    <xdr:pic>
      <xdr:nvPicPr>
        <xdr:cNvPr id="1694" name="Рисунок 169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114090451"/>
          <a:ext cx="467001" cy="78105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2623</xdr:row>
      <xdr:rowOff>57151</xdr:rowOff>
    </xdr:from>
    <xdr:to>
      <xdr:col>4</xdr:col>
      <xdr:colOff>927231</xdr:colOff>
      <xdr:row>2623</xdr:row>
      <xdr:rowOff>847725</xdr:rowOff>
    </xdr:to>
    <xdr:pic>
      <xdr:nvPicPr>
        <xdr:cNvPr id="1698" name="Рисунок 1697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128263651"/>
          <a:ext cx="812930" cy="79057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2624</xdr:row>
      <xdr:rowOff>57151</xdr:rowOff>
    </xdr:from>
    <xdr:to>
      <xdr:col>4</xdr:col>
      <xdr:colOff>823153</xdr:colOff>
      <xdr:row>2624</xdr:row>
      <xdr:rowOff>838201</xdr:rowOff>
    </xdr:to>
    <xdr:pic>
      <xdr:nvPicPr>
        <xdr:cNvPr id="1700" name="Рисунок 1699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29149476"/>
          <a:ext cx="594552" cy="781050"/>
        </a:xfrm>
        <a:prstGeom prst="rect">
          <a:avLst/>
        </a:prstGeom>
      </xdr:spPr>
    </xdr:pic>
    <xdr:clientData/>
  </xdr:twoCellAnchor>
  <xdr:twoCellAnchor>
    <xdr:from>
      <xdr:col>4</xdr:col>
      <xdr:colOff>438150</xdr:colOff>
      <xdr:row>3309</xdr:row>
      <xdr:rowOff>57150</xdr:rowOff>
    </xdr:from>
    <xdr:to>
      <xdr:col>4</xdr:col>
      <xdr:colOff>635172</xdr:colOff>
      <xdr:row>3309</xdr:row>
      <xdr:rowOff>838200</xdr:rowOff>
    </xdr:to>
    <xdr:pic>
      <xdr:nvPicPr>
        <xdr:cNvPr id="1401" name="Рисунок 1400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0" y="1538001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438151</xdr:colOff>
      <xdr:row>3310</xdr:row>
      <xdr:rowOff>57150</xdr:rowOff>
    </xdr:from>
    <xdr:to>
      <xdr:col>4</xdr:col>
      <xdr:colOff>631837</xdr:colOff>
      <xdr:row>3310</xdr:row>
      <xdr:rowOff>847725</xdr:rowOff>
    </xdr:to>
    <xdr:pic>
      <xdr:nvPicPr>
        <xdr:cNvPr id="1579" name="Рисунок 1578"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1" y="154686000"/>
          <a:ext cx="193686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3311</xdr:row>
      <xdr:rowOff>57151</xdr:rowOff>
    </xdr:from>
    <xdr:to>
      <xdr:col>4</xdr:col>
      <xdr:colOff>914400</xdr:colOff>
      <xdr:row>3311</xdr:row>
      <xdr:rowOff>838200</xdr:rowOff>
    </xdr:to>
    <xdr:pic>
      <xdr:nvPicPr>
        <xdr:cNvPr id="1597" name="Рисунок 1596"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5557182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3312</xdr:row>
      <xdr:rowOff>66675</xdr:rowOff>
    </xdr:from>
    <xdr:to>
      <xdr:col>4</xdr:col>
      <xdr:colOff>895350</xdr:colOff>
      <xdr:row>3312</xdr:row>
      <xdr:rowOff>819150</xdr:rowOff>
    </xdr:to>
    <xdr:pic>
      <xdr:nvPicPr>
        <xdr:cNvPr id="1604" name="Рисунок 1603"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564671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2638</xdr:row>
      <xdr:rowOff>57150</xdr:rowOff>
    </xdr:from>
    <xdr:to>
      <xdr:col>4</xdr:col>
      <xdr:colOff>942976</xdr:colOff>
      <xdr:row>2638</xdr:row>
      <xdr:rowOff>836676</xdr:rowOff>
    </xdr:to>
    <xdr:pic>
      <xdr:nvPicPr>
        <xdr:cNvPr id="1608" name="Рисунок 1607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44208500"/>
          <a:ext cx="838200" cy="77952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2639</xdr:row>
      <xdr:rowOff>47625</xdr:rowOff>
    </xdr:from>
    <xdr:to>
      <xdr:col>4</xdr:col>
      <xdr:colOff>905960</xdr:colOff>
      <xdr:row>2639</xdr:row>
      <xdr:rowOff>828675</xdr:rowOff>
    </xdr:to>
    <xdr:pic>
      <xdr:nvPicPr>
        <xdr:cNvPr id="1614" name="Рисунок 1613"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430063275"/>
          <a:ext cx="763085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2640</xdr:row>
      <xdr:rowOff>57150</xdr:rowOff>
    </xdr:from>
    <xdr:to>
      <xdr:col>4</xdr:col>
      <xdr:colOff>906684</xdr:colOff>
      <xdr:row>2640</xdr:row>
      <xdr:rowOff>828675</xdr:rowOff>
    </xdr:to>
    <xdr:pic>
      <xdr:nvPicPr>
        <xdr:cNvPr id="1619" name="Рисунок 1618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145980150"/>
          <a:ext cx="754284" cy="7715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2641</xdr:row>
      <xdr:rowOff>57151</xdr:rowOff>
    </xdr:from>
    <xdr:to>
      <xdr:col>4</xdr:col>
      <xdr:colOff>938614</xdr:colOff>
      <xdr:row>2641</xdr:row>
      <xdr:rowOff>828675</xdr:rowOff>
    </xdr:to>
    <xdr:pic>
      <xdr:nvPicPr>
        <xdr:cNvPr id="1625" name="Рисунок 1624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46865976"/>
          <a:ext cx="833839" cy="77152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2644</xdr:row>
      <xdr:rowOff>85726</xdr:rowOff>
    </xdr:from>
    <xdr:to>
      <xdr:col>4</xdr:col>
      <xdr:colOff>992471</xdr:colOff>
      <xdr:row>2644</xdr:row>
      <xdr:rowOff>819150</xdr:rowOff>
    </xdr:to>
    <xdr:pic>
      <xdr:nvPicPr>
        <xdr:cNvPr id="1525" name="Рисунок 152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8666201"/>
          <a:ext cx="935321" cy="733424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2647</xdr:row>
      <xdr:rowOff>66676</xdr:rowOff>
    </xdr:from>
    <xdr:to>
      <xdr:col>4</xdr:col>
      <xdr:colOff>700199</xdr:colOff>
      <xdr:row>2647</xdr:row>
      <xdr:rowOff>847726</xdr:rowOff>
    </xdr:to>
    <xdr:pic>
      <xdr:nvPicPr>
        <xdr:cNvPr id="1611" name="Рисунок 1610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155733751"/>
          <a:ext cx="395398" cy="781050"/>
        </a:xfrm>
        <a:prstGeom prst="rect">
          <a:avLst/>
        </a:prstGeom>
      </xdr:spPr>
    </xdr:pic>
    <xdr:clientData/>
  </xdr:twoCellAnchor>
  <xdr:twoCellAnchor>
    <xdr:from>
      <xdr:col>4</xdr:col>
      <xdr:colOff>161927</xdr:colOff>
      <xdr:row>2649</xdr:row>
      <xdr:rowOff>66675</xdr:rowOff>
    </xdr:from>
    <xdr:to>
      <xdr:col>4</xdr:col>
      <xdr:colOff>872083</xdr:colOff>
      <xdr:row>2649</xdr:row>
      <xdr:rowOff>819150</xdr:rowOff>
    </xdr:to>
    <xdr:pic>
      <xdr:nvPicPr>
        <xdr:cNvPr id="1623" name="Рисунок 1622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7" y="156619575"/>
          <a:ext cx="710156" cy="752475"/>
        </a:xfrm>
        <a:prstGeom prst="rect">
          <a:avLst/>
        </a:prstGeom>
      </xdr:spPr>
    </xdr:pic>
    <xdr:clientData/>
  </xdr:twoCellAnchor>
  <xdr:twoCellAnchor>
    <xdr:from>
      <xdr:col>4</xdr:col>
      <xdr:colOff>142874</xdr:colOff>
      <xdr:row>2650</xdr:row>
      <xdr:rowOff>66674</xdr:rowOff>
    </xdr:from>
    <xdr:to>
      <xdr:col>4</xdr:col>
      <xdr:colOff>895349</xdr:colOff>
      <xdr:row>2650</xdr:row>
      <xdr:rowOff>819149</xdr:rowOff>
    </xdr:to>
    <xdr:pic>
      <xdr:nvPicPr>
        <xdr:cNvPr id="1635" name="Рисунок 1634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4" y="157505399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2651</xdr:row>
      <xdr:rowOff>142875</xdr:rowOff>
    </xdr:from>
    <xdr:to>
      <xdr:col>4</xdr:col>
      <xdr:colOff>711432</xdr:colOff>
      <xdr:row>2651</xdr:row>
      <xdr:rowOff>781050</xdr:rowOff>
    </xdr:to>
    <xdr:pic>
      <xdr:nvPicPr>
        <xdr:cNvPr id="1643" name="Рисунок 1642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158467425"/>
          <a:ext cx="416156" cy="638175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2658</xdr:row>
      <xdr:rowOff>57150</xdr:rowOff>
    </xdr:from>
    <xdr:to>
      <xdr:col>4</xdr:col>
      <xdr:colOff>790576</xdr:colOff>
      <xdr:row>2658</xdr:row>
      <xdr:rowOff>834977</xdr:rowOff>
    </xdr:to>
    <xdr:pic>
      <xdr:nvPicPr>
        <xdr:cNvPr id="1693" name="Рисунок 1692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172164375"/>
          <a:ext cx="533400" cy="77782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2673</xdr:row>
      <xdr:rowOff>142875</xdr:rowOff>
    </xdr:from>
    <xdr:to>
      <xdr:col>4</xdr:col>
      <xdr:colOff>981075</xdr:colOff>
      <xdr:row>2673</xdr:row>
      <xdr:rowOff>761009</xdr:rowOff>
    </xdr:to>
    <xdr:pic>
      <xdr:nvPicPr>
        <xdr:cNvPr id="1705" name="Рисунок 1704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80222525"/>
          <a:ext cx="914400" cy="61813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2676</xdr:row>
      <xdr:rowOff>57151</xdr:rowOff>
    </xdr:from>
    <xdr:to>
      <xdr:col>4</xdr:col>
      <xdr:colOff>923469</xdr:colOff>
      <xdr:row>2676</xdr:row>
      <xdr:rowOff>838200</xdr:rowOff>
    </xdr:to>
    <xdr:pic>
      <xdr:nvPicPr>
        <xdr:cNvPr id="1711" name="Рисунок 1710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85451751"/>
          <a:ext cx="790119" cy="781049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2693</xdr:row>
      <xdr:rowOff>66675</xdr:rowOff>
    </xdr:from>
    <xdr:to>
      <xdr:col>4</xdr:col>
      <xdr:colOff>923926</xdr:colOff>
      <xdr:row>2693</xdr:row>
      <xdr:rowOff>827770</xdr:rowOff>
    </xdr:to>
    <xdr:pic>
      <xdr:nvPicPr>
        <xdr:cNvPr id="1715" name="Рисунок 1714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196091175"/>
          <a:ext cx="800100" cy="76109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2704</xdr:row>
      <xdr:rowOff>228601</xdr:rowOff>
    </xdr:from>
    <xdr:to>
      <xdr:col>4</xdr:col>
      <xdr:colOff>971550</xdr:colOff>
      <xdr:row>2704</xdr:row>
      <xdr:rowOff>658033</xdr:rowOff>
    </xdr:to>
    <xdr:pic>
      <xdr:nvPicPr>
        <xdr:cNvPr id="1723" name="Рисунок 1722"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02453876"/>
          <a:ext cx="904875" cy="42943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4106</xdr:row>
      <xdr:rowOff>57150</xdr:rowOff>
    </xdr:from>
    <xdr:to>
      <xdr:col>4</xdr:col>
      <xdr:colOff>904876</xdr:colOff>
      <xdr:row>4106</xdr:row>
      <xdr:rowOff>834701</xdr:rowOff>
    </xdr:to>
    <xdr:pic>
      <xdr:nvPicPr>
        <xdr:cNvPr id="1550" name="Рисунок 1549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40500300"/>
          <a:ext cx="762000" cy="777551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2574</xdr:row>
      <xdr:rowOff>47625</xdr:rowOff>
    </xdr:from>
    <xdr:to>
      <xdr:col>4</xdr:col>
      <xdr:colOff>876300</xdr:colOff>
      <xdr:row>2574</xdr:row>
      <xdr:rowOff>844930</xdr:rowOff>
    </xdr:to>
    <xdr:pic>
      <xdr:nvPicPr>
        <xdr:cNvPr id="1704" name="Рисунок 1703"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70675500"/>
          <a:ext cx="714374" cy="797305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2575</xdr:row>
      <xdr:rowOff>114301</xdr:rowOff>
    </xdr:from>
    <xdr:to>
      <xdr:col>4</xdr:col>
      <xdr:colOff>962026</xdr:colOff>
      <xdr:row>2575</xdr:row>
      <xdr:rowOff>793377</xdr:rowOff>
    </xdr:to>
    <xdr:pic>
      <xdr:nvPicPr>
        <xdr:cNvPr id="1708" name="Рисунок 1707"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71628001"/>
          <a:ext cx="876300" cy="679076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2706</xdr:row>
      <xdr:rowOff>66676</xdr:rowOff>
    </xdr:from>
    <xdr:to>
      <xdr:col>4</xdr:col>
      <xdr:colOff>952501</xdr:colOff>
      <xdr:row>2706</xdr:row>
      <xdr:rowOff>832775</xdr:rowOff>
    </xdr:to>
    <xdr:pic>
      <xdr:nvPicPr>
        <xdr:cNvPr id="1719" name="Рисунок 1718"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65627251"/>
          <a:ext cx="857250" cy="76609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2709</xdr:row>
      <xdr:rowOff>57150</xdr:rowOff>
    </xdr:from>
    <xdr:to>
      <xdr:col>4</xdr:col>
      <xdr:colOff>923925</xdr:colOff>
      <xdr:row>2709</xdr:row>
      <xdr:rowOff>826291</xdr:rowOff>
    </xdr:to>
    <xdr:pic>
      <xdr:nvPicPr>
        <xdr:cNvPr id="1722" name="Рисунок 1721"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70932675"/>
          <a:ext cx="800100" cy="769141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2712</xdr:row>
      <xdr:rowOff>57150</xdr:rowOff>
    </xdr:from>
    <xdr:to>
      <xdr:col>4</xdr:col>
      <xdr:colOff>953692</xdr:colOff>
      <xdr:row>2712</xdr:row>
      <xdr:rowOff>828675</xdr:rowOff>
    </xdr:to>
    <xdr:pic>
      <xdr:nvPicPr>
        <xdr:cNvPr id="1726" name="Рисунок 1725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2704325"/>
          <a:ext cx="858442" cy="771525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4120</xdr:row>
      <xdr:rowOff>57150</xdr:rowOff>
    </xdr:from>
    <xdr:to>
      <xdr:col>4</xdr:col>
      <xdr:colOff>849728</xdr:colOff>
      <xdr:row>4120</xdr:row>
      <xdr:rowOff>838200</xdr:rowOff>
    </xdr:to>
    <xdr:pic>
      <xdr:nvPicPr>
        <xdr:cNvPr id="1593" name="Рисунок 1592"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188918850"/>
          <a:ext cx="659227" cy="78105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3691</xdr:row>
      <xdr:rowOff>57151</xdr:rowOff>
    </xdr:from>
    <xdr:to>
      <xdr:col>4</xdr:col>
      <xdr:colOff>620713</xdr:colOff>
      <xdr:row>3691</xdr:row>
      <xdr:rowOff>838201</xdr:rowOff>
    </xdr:to>
    <xdr:pic>
      <xdr:nvPicPr>
        <xdr:cNvPr id="1639" name="Рисунок 1638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257232151"/>
          <a:ext cx="201612" cy="78105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3688</xdr:row>
      <xdr:rowOff>57150</xdr:rowOff>
    </xdr:from>
    <xdr:to>
      <xdr:col>4</xdr:col>
      <xdr:colOff>619125</xdr:colOff>
      <xdr:row>3688</xdr:row>
      <xdr:rowOff>836867</xdr:rowOff>
    </xdr:to>
    <xdr:pic>
      <xdr:nvPicPr>
        <xdr:cNvPr id="1699" name="Рисунок 1698"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250145550"/>
          <a:ext cx="209549" cy="779717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3692</xdr:row>
      <xdr:rowOff>57150</xdr:rowOff>
    </xdr:from>
    <xdr:to>
      <xdr:col>4</xdr:col>
      <xdr:colOff>649317</xdr:colOff>
      <xdr:row>3692</xdr:row>
      <xdr:rowOff>847725</xdr:rowOff>
    </xdr:to>
    <xdr:pic>
      <xdr:nvPicPr>
        <xdr:cNvPr id="1728" name="Рисунок 172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259003800"/>
          <a:ext cx="268316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3696</xdr:row>
      <xdr:rowOff>57150</xdr:rowOff>
    </xdr:from>
    <xdr:to>
      <xdr:col>4</xdr:col>
      <xdr:colOff>641199</xdr:colOff>
      <xdr:row>3696</xdr:row>
      <xdr:rowOff>838200</xdr:rowOff>
    </xdr:to>
    <xdr:pic>
      <xdr:nvPicPr>
        <xdr:cNvPr id="1738" name="Рисунок 1737"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62547100"/>
          <a:ext cx="241149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667</xdr:row>
      <xdr:rowOff>66675</xdr:rowOff>
    </xdr:from>
    <xdr:to>
      <xdr:col>4</xdr:col>
      <xdr:colOff>895350</xdr:colOff>
      <xdr:row>667</xdr:row>
      <xdr:rowOff>819150</xdr:rowOff>
    </xdr:to>
    <xdr:pic>
      <xdr:nvPicPr>
        <xdr:cNvPr id="1774" name="Рисунок 1773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378999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668</xdr:row>
      <xdr:rowOff>66675</xdr:rowOff>
    </xdr:from>
    <xdr:to>
      <xdr:col>4</xdr:col>
      <xdr:colOff>904875</xdr:colOff>
      <xdr:row>668</xdr:row>
      <xdr:rowOff>838200</xdr:rowOff>
    </xdr:to>
    <xdr:pic>
      <xdr:nvPicPr>
        <xdr:cNvPr id="1788" name="Рисунок 1787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96716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669</xdr:row>
      <xdr:rowOff>57151</xdr:rowOff>
    </xdr:from>
    <xdr:to>
      <xdr:col>4</xdr:col>
      <xdr:colOff>929649</xdr:colOff>
      <xdr:row>669</xdr:row>
      <xdr:rowOff>828675</xdr:rowOff>
    </xdr:to>
    <xdr:pic>
      <xdr:nvPicPr>
        <xdr:cNvPr id="1804" name="Рисунок 1803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1433751"/>
          <a:ext cx="815349" cy="77152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683</xdr:row>
      <xdr:rowOff>57150</xdr:rowOff>
    </xdr:from>
    <xdr:to>
      <xdr:col>4</xdr:col>
      <xdr:colOff>947924</xdr:colOff>
      <xdr:row>683</xdr:row>
      <xdr:rowOff>847725</xdr:rowOff>
    </xdr:to>
    <xdr:pic>
      <xdr:nvPicPr>
        <xdr:cNvPr id="1812" name="Рисунок 1811"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45862875"/>
          <a:ext cx="852674" cy="7905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694</xdr:row>
      <xdr:rowOff>57150</xdr:rowOff>
    </xdr:from>
    <xdr:to>
      <xdr:col>4</xdr:col>
      <xdr:colOff>809625</xdr:colOff>
      <xdr:row>694</xdr:row>
      <xdr:rowOff>825702</xdr:rowOff>
    </xdr:to>
    <xdr:pic>
      <xdr:nvPicPr>
        <xdr:cNvPr id="1816" name="Рисунок 1815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57378600"/>
          <a:ext cx="581025" cy="768552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695</xdr:row>
      <xdr:rowOff>57151</xdr:rowOff>
    </xdr:from>
    <xdr:to>
      <xdr:col>4</xdr:col>
      <xdr:colOff>819150</xdr:colOff>
      <xdr:row>695</xdr:row>
      <xdr:rowOff>839001</xdr:rowOff>
    </xdr:to>
    <xdr:pic>
      <xdr:nvPicPr>
        <xdr:cNvPr id="1818" name="Рисунок 1817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58264426"/>
          <a:ext cx="609599" cy="781850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2851</xdr:row>
      <xdr:rowOff>57150</xdr:rowOff>
    </xdr:from>
    <xdr:to>
      <xdr:col>4</xdr:col>
      <xdr:colOff>942976</xdr:colOff>
      <xdr:row>2851</xdr:row>
      <xdr:rowOff>848201</xdr:rowOff>
    </xdr:to>
    <xdr:pic>
      <xdr:nvPicPr>
        <xdr:cNvPr id="1825" name="Рисунок 1824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20688300"/>
          <a:ext cx="838200" cy="79105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2666</xdr:row>
      <xdr:rowOff>66676</xdr:rowOff>
    </xdr:from>
    <xdr:to>
      <xdr:col>4</xdr:col>
      <xdr:colOff>904876</xdr:colOff>
      <xdr:row>2666</xdr:row>
      <xdr:rowOff>828676</xdr:rowOff>
    </xdr:to>
    <xdr:pic>
      <xdr:nvPicPr>
        <xdr:cNvPr id="1793" name="Рисунок 1792"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301942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2667</xdr:row>
      <xdr:rowOff>57150</xdr:rowOff>
    </xdr:from>
    <xdr:to>
      <xdr:col>4</xdr:col>
      <xdr:colOff>881991</xdr:colOff>
      <xdr:row>2667</xdr:row>
      <xdr:rowOff>847725</xdr:rowOff>
    </xdr:to>
    <xdr:pic>
      <xdr:nvPicPr>
        <xdr:cNvPr id="1802" name="Рисунок 1801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31070550"/>
          <a:ext cx="729591" cy="7905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59</xdr:row>
      <xdr:rowOff>47625</xdr:rowOff>
    </xdr:from>
    <xdr:to>
      <xdr:col>4</xdr:col>
      <xdr:colOff>803826</xdr:colOff>
      <xdr:row>59</xdr:row>
      <xdr:rowOff>838200</xdr:rowOff>
    </xdr:to>
    <xdr:pic>
      <xdr:nvPicPr>
        <xdr:cNvPr id="1750" name="Рисунок 1749"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6781800"/>
          <a:ext cx="565700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1561</xdr:row>
      <xdr:rowOff>57150</xdr:rowOff>
    </xdr:from>
    <xdr:to>
      <xdr:col>4</xdr:col>
      <xdr:colOff>914400</xdr:colOff>
      <xdr:row>1561</xdr:row>
      <xdr:rowOff>847725</xdr:rowOff>
    </xdr:to>
    <xdr:pic>
      <xdr:nvPicPr>
        <xdr:cNvPr id="1817" name="Рисунок 1816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44506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3026</xdr:row>
      <xdr:rowOff>57150</xdr:rowOff>
    </xdr:from>
    <xdr:to>
      <xdr:col>4</xdr:col>
      <xdr:colOff>933450</xdr:colOff>
      <xdr:row>3026</xdr:row>
      <xdr:rowOff>842041</xdr:rowOff>
    </xdr:to>
    <xdr:pic>
      <xdr:nvPicPr>
        <xdr:cNvPr id="1837" name="Рисунок 1836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69611675"/>
          <a:ext cx="809625" cy="78489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3024</xdr:row>
      <xdr:rowOff>47625</xdr:rowOff>
    </xdr:from>
    <xdr:to>
      <xdr:col>4</xdr:col>
      <xdr:colOff>971550</xdr:colOff>
      <xdr:row>3024</xdr:row>
      <xdr:rowOff>849344</xdr:rowOff>
    </xdr:to>
    <xdr:pic>
      <xdr:nvPicPr>
        <xdr:cNvPr id="1845" name="Рисунок 1844"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71116625"/>
          <a:ext cx="904875" cy="80171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3025</xdr:row>
      <xdr:rowOff>47625</xdr:rowOff>
    </xdr:from>
    <xdr:to>
      <xdr:col>4</xdr:col>
      <xdr:colOff>981075</xdr:colOff>
      <xdr:row>3025</xdr:row>
      <xdr:rowOff>849344</xdr:rowOff>
    </xdr:to>
    <xdr:pic>
      <xdr:nvPicPr>
        <xdr:cNvPr id="1846" name="Рисунок 1845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72002450"/>
          <a:ext cx="904875" cy="801719"/>
        </a:xfrm>
        <a:prstGeom prst="rect">
          <a:avLst/>
        </a:prstGeom>
      </xdr:spPr>
    </xdr:pic>
    <xdr:clientData/>
  </xdr:twoCellAnchor>
  <xdr:twoCellAnchor>
    <xdr:from>
      <xdr:col>3</xdr:col>
      <xdr:colOff>3190875</xdr:colOff>
      <xdr:row>1565</xdr:row>
      <xdr:rowOff>123825</xdr:rowOff>
    </xdr:from>
    <xdr:to>
      <xdr:col>3</xdr:col>
      <xdr:colOff>4002603</xdr:colOff>
      <xdr:row>1565</xdr:row>
      <xdr:rowOff>772193</xdr:rowOff>
    </xdr:to>
    <xdr:pic>
      <xdr:nvPicPr>
        <xdr:cNvPr id="1856" name="Рисунок 1855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57875" y="27174825"/>
          <a:ext cx="811728" cy="648368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2862</xdr:row>
      <xdr:rowOff>47626</xdr:rowOff>
    </xdr:from>
    <xdr:to>
      <xdr:col>4</xdr:col>
      <xdr:colOff>909544</xdr:colOff>
      <xdr:row>2862</xdr:row>
      <xdr:rowOff>847725</xdr:rowOff>
    </xdr:to>
    <xdr:pic>
      <xdr:nvPicPr>
        <xdr:cNvPr id="1811" name="Рисунок 1810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34851976"/>
          <a:ext cx="766668" cy="800099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2863</xdr:row>
      <xdr:rowOff>66675</xdr:rowOff>
    </xdr:from>
    <xdr:to>
      <xdr:col>4</xdr:col>
      <xdr:colOff>891779</xdr:colOff>
      <xdr:row>2863</xdr:row>
      <xdr:rowOff>838200</xdr:rowOff>
    </xdr:to>
    <xdr:pic>
      <xdr:nvPicPr>
        <xdr:cNvPr id="1815" name="Рисунок 1814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35756850"/>
          <a:ext cx="739378" cy="77152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2864</xdr:row>
      <xdr:rowOff>66675</xdr:rowOff>
    </xdr:from>
    <xdr:to>
      <xdr:col>4</xdr:col>
      <xdr:colOff>889635</xdr:colOff>
      <xdr:row>2864</xdr:row>
      <xdr:rowOff>838200</xdr:rowOff>
    </xdr:to>
    <xdr:pic>
      <xdr:nvPicPr>
        <xdr:cNvPr id="1832" name="Рисунок 1831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36642675"/>
          <a:ext cx="73723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2865</xdr:row>
      <xdr:rowOff>57151</xdr:rowOff>
    </xdr:from>
    <xdr:to>
      <xdr:col>4</xdr:col>
      <xdr:colOff>895350</xdr:colOff>
      <xdr:row>2865</xdr:row>
      <xdr:rowOff>844625</xdr:rowOff>
    </xdr:to>
    <xdr:pic>
      <xdr:nvPicPr>
        <xdr:cNvPr id="1835" name="Рисунок 1834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37518976"/>
          <a:ext cx="752475" cy="78747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2867</xdr:row>
      <xdr:rowOff>57150</xdr:rowOff>
    </xdr:from>
    <xdr:to>
      <xdr:col>4</xdr:col>
      <xdr:colOff>904875</xdr:colOff>
      <xdr:row>2867</xdr:row>
      <xdr:rowOff>828675</xdr:rowOff>
    </xdr:to>
    <xdr:pic>
      <xdr:nvPicPr>
        <xdr:cNvPr id="1840" name="Рисунок 1839"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19481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2866</xdr:row>
      <xdr:rowOff>95250</xdr:rowOff>
    </xdr:from>
    <xdr:to>
      <xdr:col>4</xdr:col>
      <xdr:colOff>921298</xdr:colOff>
      <xdr:row>2866</xdr:row>
      <xdr:rowOff>809625</xdr:rowOff>
    </xdr:to>
    <xdr:pic>
      <xdr:nvPicPr>
        <xdr:cNvPr id="1844" name="Рисунок 1843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1100375"/>
          <a:ext cx="797473" cy="71437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3698</xdr:row>
      <xdr:rowOff>57151</xdr:rowOff>
    </xdr:from>
    <xdr:to>
      <xdr:col>4</xdr:col>
      <xdr:colOff>618988</xdr:colOff>
      <xdr:row>3698</xdr:row>
      <xdr:rowOff>838201</xdr:rowOff>
    </xdr:to>
    <xdr:pic>
      <xdr:nvPicPr>
        <xdr:cNvPr id="1861" name="Рисунок 1860"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138503026"/>
          <a:ext cx="209412" cy="781050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3702</xdr:row>
      <xdr:rowOff>66675</xdr:rowOff>
    </xdr:from>
    <xdr:to>
      <xdr:col>4</xdr:col>
      <xdr:colOff>691670</xdr:colOff>
      <xdr:row>3702</xdr:row>
      <xdr:rowOff>847725</xdr:rowOff>
    </xdr:to>
    <xdr:pic>
      <xdr:nvPicPr>
        <xdr:cNvPr id="1874" name="Рисунок 1873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642794625"/>
          <a:ext cx="339244" cy="78105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3703</xdr:row>
      <xdr:rowOff>66676</xdr:rowOff>
    </xdr:from>
    <xdr:to>
      <xdr:col>4</xdr:col>
      <xdr:colOff>641759</xdr:colOff>
      <xdr:row>3703</xdr:row>
      <xdr:rowOff>838200</xdr:rowOff>
    </xdr:to>
    <xdr:pic>
      <xdr:nvPicPr>
        <xdr:cNvPr id="1876" name="Рисунок 1875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644566276"/>
          <a:ext cx="232183" cy="77152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2870</xdr:row>
      <xdr:rowOff>104775</xdr:rowOff>
    </xdr:from>
    <xdr:to>
      <xdr:col>4</xdr:col>
      <xdr:colOff>981075</xdr:colOff>
      <xdr:row>2870</xdr:row>
      <xdr:rowOff>782936</xdr:rowOff>
    </xdr:to>
    <xdr:pic>
      <xdr:nvPicPr>
        <xdr:cNvPr id="1836" name="Рисунок 1835"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2625625"/>
          <a:ext cx="923925" cy="678161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2872</xdr:row>
      <xdr:rowOff>57151</xdr:rowOff>
    </xdr:from>
    <xdr:to>
      <xdr:col>4</xdr:col>
      <xdr:colOff>982692</xdr:colOff>
      <xdr:row>2872</xdr:row>
      <xdr:rowOff>838201</xdr:rowOff>
    </xdr:to>
    <xdr:pic>
      <xdr:nvPicPr>
        <xdr:cNvPr id="1857" name="Рисунок 1856"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58778776"/>
          <a:ext cx="916016" cy="781050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2874</xdr:row>
      <xdr:rowOff>57150</xdr:rowOff>
    </xdr:from>
    <xdr:to>
      <xdr:col>4</xdr:col>
      <xdr:colOff>953322</xdr:colOff>
      <xdr:row>2874</xdr:row>
      <xdr:rowOff>828675</xdr:rowOff>
    </xdr:to>
    <xdr:pic>
      <xdr:nvPicPr>
        <xdr:cNvPr id="1867" name="Рисунок 1866"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62322075"/>
          <a:ext cx="867596" cy="771525"/>
        </a:xfrm>
        <a:prstGeom prst="rect">
          <a:avLst/>
        </a:prstGeom>
      </xdr:spPr>
    </xdr:pic>
    <xdr:clientData/>
  </xdr:twoCellAnchor>
  <xdr:twoCellAnchor>
    <xdr:from>
      <xdr:col>3</xdr:col>
      <xdr:colOff>3019425</xdr:colOff>
      <xdr:row>2514</xdr:row>
      <xdr:rowOff>76201</xdr:rowOff>
    </xdr:from>
    <xdr:to>
      <xdr:col>3</xdr:col>
      <xdr:colOff>3829050</xdr:colOff>
      <xdr:row>2514</xdr:row>
      <xdr:rowOff>816676</xdr:rowOff>
    </xdr:to>
    <xdr:pic>
      <xdr:nvPicPr>
        <xdr:cNvPr id="1883" name="Рисунок 1882"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6425" y="49520476"/>
          <a:ext cx="809625" cy="7404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2875</xdr:row>
      <xdr:rowOff>66675</xdr:rowOff>
    </xdr:from>
    <xdr:to>
      <xdr:col>4</xdr:col>
      <xdr:colOff>944456</xdr:colOff>
      <xdr:row>2875</xdr:row>
      <xdr:rowOff>838200</xdr:rowOff>
    </xdr:to>
    <xdr:pic>
      <xdr:nvPicPr>
        <xdr:cNvPr id="1887" name="Рисунок 1886"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69418200"/>
          <a:ext cx="839681" cy="7715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2876</xdr:row>
      <xdr:rowOff>123826</xdr:rowOff>
    </xdr:from>
    <xdr:to>
      <xdr:col>4</xdr:col>
      <xdr:colOff>994299</xdr:colOff>
      <xdr:row>2876</xdr:row>
      <xdr:rowOff>771526</xdr:rowOff>
    </xdr:to>
    <xdr:pic>
      <xdr:nvPicPr>
        <xdr:cNvPr id="1889" name="Рисунок 1888"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72132826"/>
          <a:ext cx="937148" cy="6477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2878</xdr:row>
      <xdr:rowOff>66676</xdr:rowOff>
    </xdr:from>
    <xdr:to>
      <xdr:col>4</xdr:col>
      <xdr:colOff>904875</xdr:colOff>
      <xdr:row>2878</xdr:row>
      <xdr:rowOff>828675</xdr:rowOff>
    </xdr:to>
    <xdr:pic>
      <xdr:nvPicPr>
        <xdr:cNvPr id="1891" name="Рисунок 1890"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7384732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2885</xdr:row>
      <xdr:rowOff>57150</xdr:rowOff>
    </xdr:from>
    <xdr:to>
      <xdr:col>4</xdr:col>
      <xdr:colOff>1000125</xdr:colOff>
      <xdr:row>2885</xdr:row>
      <xdr:rowOff>845599</xdr:rowOff>
    </xdr:to>
    <xdr:pic>
      <xdr:nvPicPr>
        <xdr:cNvPr id="1901" name="Рисунок 1900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80038575"/>
          <a:ext cx="942975" cy="788449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2889</xdr:row>
      <xdr:rowOff>66676</xdr:rowOff>
    </xdr:from>
    <xdr:to>
      <xdr:col>4</xdr:col>
      <xdr:colOff>904876</xdr:colOff>
      <xdr:row>2889</xdr:row>
      <xdr:rowOff>828676</xdr:rowOff>
    </xdr:to>
    <xdr:pic>
      <xdr:nvPicPr>
        <xdr:cNvPr id="1907" name="Рисунок 1906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835914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2891</xdr:row>
      <xdr:rowOff>66675</xdr:rowOff>
    </xdr:from>
    <xdr:to>
      <xdr:col>4</xdr:col>
      <xdr:colOff>904875</xdr:colOff>
      <xdr:row>2891</xdr:row>
      <xdr:rowOff>828675</xdr:rowOff>
    </xdr:to>
    <xdr:pic>
      <xdr:nvPicPr>
        <xdr:cNvPr id="1911" name="Рисунок 1910"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862488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2892</xdr:row>
      <xdr:rowOff>57151</xdr:rowOff>
    </xdr:from>
    <xdr:to>
      <xdr:col>4</xdr:col>
      <xdr:colOff>923925</xdr:colOff>
      <xdr:row>2892</xdr:row>
      <xdr:rowOff>857250</xdr:rowOff>
    </xdr:to>
    <xdr:pic>
      <xdr:nvPicPr>
        <xdr:cNvPr id="1913" name="Рисунок 1912"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87125176"/>
          <a:ext cx="800099" cy="80009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2893</xdr:row>
      <xdr:rowOff>57151</xdr:rowOff>
    </xdr:from>
    <xdr:to>
      <xdr:col>4</xdr:col>
      <xdr:colOff>916429</xdr:colOff>
      <xdr:row>2893</xdr:row>
      <xdr:rowOff>838200</xdr:rowOff>
    </xdr:to>
    <xdr:pic>
      <xdr:nvPicPr>
        <xdr:cNvPr id="1915" name="Рисунок 1914"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88011001"/>
          <a:ext cx="783078" cy="78104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2898</xdr:row>
      <xdr:rowOff>66675</xdr:rowOff>
    </xdr:from>
    <xdr:to>
      <xdr:col>4</xdr:col>
      <xdr:colOff>923925</xdr:colOff>
      <xdr:row>2898</xdr:row>
      <xdr:rowOff>832771</xdr:rowOff>
    </xdr:to>
    <xdr:pic>
      <xdr:nvPicPr>
        <xdr:cNvPr id="1921" name="Рисунок 1920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94221300"/>
          <a:ext cx="800100" cy="766096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2899</xdr:row>
      <xdr:rowOff>104776</xdr:rowOff>
    </xdr:from>
    <xdr:to>
      <xdr:col>4</xdr:col>
      <xdr:colOff>981055</xdr:colOff>
      <xdr:row>2899</xdr:row>
      <xdr:rowOff>809625</xdr:rowOff>
    </xdr:to>
    <xdr:pic>
      <xdr:nvPicPr>
        <xdr:cNvPr id="1923" name="Рисунок 1922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95145226"/>
          <a:ext cx="923904" cy="70484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2901</xdr:row>
      <xdr:rowOff>57150</xdr:rowOff>
    </xdr:from>
    <xdr:to>
      <xdr:col>4</xdr:col>
      <xdr:colOff>923925</xdr:colOff>
      <xdr:row>2901</xdr:row>
      <xdr:rowOff>836071</xdr:rowOff>
    </xdr:to>
    <xdr:pic>
      <xdr:nvPicPr>
        <xdr:cNvPr id="1925" name="Рисунок 1924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95983425"/>
          <a:ext cx="809625" cy="778921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2903</xdr:row>
      <xdr:rowOff>57150</xdr:rowOff>
    </xdr:from>
    <xdr:to>
      <xdr:col>4</xdr:col>
      <xdr:colOff>923850</xdr:colOff>
      <xdr:row>2903</xdr:row>
      <xdr:rowOff>828675</xdr:rowOff>
    </xdr:to>
    <xdr:pic>
      <xdr:nvPicPr>
        <xdr:cNvPr id="1929" name="Рисунок 1928"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98640900"/>
          <a:ext cx="800025" cy="77152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2904</xdr:row>
      <xdr:rowOff>57151</xdr:rowOff>
    </xdr:from>
    <xdr:to>
      <xdr:col>4</xdr:col>
      <xdr:colOff>934827</xdr:colOff>
      <xdr:row>2904</xdr:row>
      <xdr:rowOff>847725</xdr:rowOff>
    </xdr:to>
    <xdr:pic>
      <xdr:nvPicPr>
        <xdr:cNvPr id="1931" name="Рисунок 1930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99526726"/>
          <a:ext cx="830051" cy="790574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2905</xdr:row>
      <xdr:rowOff>104775</xdr:rowOff>
    </xdr:from>
    <xdr:to>
      <xdr:col>4</xdr:col>
      <xdr:colOff>994997</xdr:colOff>
      <xdr:row>2905</xdr:row>
      <xdr:rowOff>800100</xdr:rowOff>
    </xdr:to>
    <xdr:pic>
      <xdr:nvPicPr>
        <xdr:cNvPr id="1935" name="Рисунок 1934"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03117650"/>
          <a:ext cx="937846" cy="695325"/>
        </a:xfrm>
        <a:prstGeom prst="rect">
          <a:avLst/>
        </a:prstGeom>
      </xdr:spPr>
    </xdr:pic>
    <xdr:clientData/>
  </xdr:twoCellAnchor>
  <xdr:twoCellAnchor>
    <xdr:from>
      <xdr:col>3</xdr:col>
      <xdr:colOff>3124200</xdr:colOff>
      <xdr:row>487</xdr:row>
      <xdr:rowOff>76200</xdr:rowOff>
    </xdr:from>
    <xdr:to>
      <xdr:col>3</xdr:col>
      <xdr:colOff>3933825</xdr:colOff>
      <xdr:row>487</xdr:row>
      <xdr:rowOff>816675</xdr:rowOff>
    </xdr:to>
    <xdr:pic>
      <xdr:nvPicPr>
        <xdr:cNvPr id="1902" name="Рисунок 1901"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91200" y="27298650"/>
          <a:ext cx="809625" cy="740475"/>
        </a:xfrm>
        <a:prstGeom prst="rect">
          <a:avLst/>
        </a:prstGeom>
      </xdr:spPr>
    </xdr:pic>
    <xdr:clientData/>
  </xdr:twoCellAnchor>
  <xdr:twoCellAnchor>
    <xdr:from>
      <xdr:col>3</xdr:col>
      <xdr:colOff>3143250</xdr:colOff>
      <xdr:row>488</xdr:row>
      <xdr:rowOff>76200</xdr:rowOff>
    </xdr:from>
    <xdr:to>
      <xdr:col>3</xdr:col>
      <xdr:colOff>3952875</xdr:colOff>
      <xdr:row>488</xdr:row>
      <xdr:rowOff>816675</xdr:rowOff>
    </xdr:to>
    <xdr:pic>
      <xdr:nvPicPr>
        <xdr:cNvPr id="1906" name="Рисунок 1905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50" y="29070300"/>
          <a:ext cx="809625" cy="7404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2911</xdr:row>
      <xdr:rowOff>57151</xdr:rowOff>
    </xdr:from>
    <xdr:to>
      <xdr:col>4</xdr:col>
      <xdr:colOff>990601</xdr:colOff>
      <xdr:row>2911</xdr:row>
      <xdr:rowOff>832127</xdr:rowOff>
    </xdr:to>
    <xdr:pic>
      <xdr:nvPicPr>
        <xdr:cNvPr id="1865" name="Рисунок 1864"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11042451"/>
          <a:ext cx="933450" cy="77497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2912</xdr:row>
      <xdr:rowOff>142875</xdr:rowOff>
    </xdr:from>
    <xdr:to>
      <xdr:col>4</xdr:col>
      <xdr:colOff>976963</xdr:colOff>
      <xdr:row>2912</xdr:row>
      <xdr:rowOff>762000</xdr:rowOff>
    </xdr:to>
    <xdr:pic>
      <xdr:nvPicPr>
        <xdr:cNvPr id="1873" name="Рисунок 1872"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12014000"/>
          <a:ext cx="919813" cy="6191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2914</xdr:row>
      <xdr:rowOff>57150</xdr:rowOff>
    </xdr:from>
    <xdr:to>
      <xdr:col>4</xdr:col>
      <xdr:colOff>900593</xdr:colOff>
      <xdr:row>2914</xdr:row>
      <xdr:rowOff>828675</xdr:rowOff>
    </xdr:to>
    <xdr:pic>
      <xdr:nvPicPr>
        <xdr:cNvPr id="1880" name="Рисунок 1879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12814100"/>
          <a:ext cx="767243" cy="7715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2915</xdr:row>
      <xdr:rowOff>57150</xdr:rowOff>
    </xdr:from>
    <xdr:to>
      <xdr:col>4</xdr:col>
      <xdr:colOff>952500</xdr:colOff>
      <xdr:row>2915</xdr:row>
      <xdr:rowOff>827851</xdr:rowOff>
    </xdr:to>
    <xdr:pic>
      <xdr:nvPicPr>
        <xdr:cNvPr id="1888" name="Рисунок 1887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14585750"/>
          <a:ext cx="857250" cy="770701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2916</xdr:row>
      <xdr:rowOff>66675</xdr:rowOff>
    </xdr:from>
    <xdr:to>
      <xdr:col>4</xdr:col>
      <xdr:colOff>895350</xdr:colOff>
      <xdr:row>2916</xdr:row>
      <xdr:rowOff>835624</xdr:rowOff>
    </xdr:to>
    <xdr:pic>
      <xdr:nvPicPr>
        <xdr:cNvPr id="1892" name="Рисунок 189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115481100"/>
          <a:ext cx="733425" cy="768949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2917</xdr:row>
      <xdr:rowOff>76200</xdr:rowOff>
    </xdr:from>
    <xdr:to>
      <xdr:col>4</xdr:col>
      <xdr:colOff>952500</xdr:colOff>
      <xdr:row>2917</xdr:row>
      <xdr:rowOff>828656</xdr:rowOff>
    </xdr:to>
    <xdr:pic>
      <xdr:nvPicPr>
        <xdr:cNvPr id="1896" name="Рисунок 1895"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17262275"/>
          <a:ext cx="857250" cy="75245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2918</xdr:row>
      <xdr:rowOff>66675</xdr:rowOff>
    </xdr:from>
    <xdr:to>
      <xdr:col>4</xdr:col>
      <xdr:colOff>923925</xdr:colOff>
      <xdr:row>2918</xdr:row>
      <xdr:rowOff>840072</xdr:rowOff>
    </xdr:to>
    <xdr:pic>
      <xdr:nvPicPr>
        <xdr:cNvPr id="1898" name="Рисунок 1897"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19024400"/>
          <a:ext cx="809625" cy="773397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2919</xdr:row>
      <xdr:rowOff>66675</xdr:rowOff>
    </xdr:from>
    <xdr:to>
      <xdr:col>4</xdr:col>
      <xdr:colOff>981075</xdr:colOff>
      <xdr:row>2919</xdr:row>
      <xdr:rowOff>821448</xdr:rowOff>
    </xdr:to>
    <xdr:pic>
      <xdr:nvPicPr>
        <xdr:cNvPr id="1910" name="Рисунок 1909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19910225"/>
          <a:ext cx="904875" cy="754773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2920</xdr:row>
      <xdr:rowOff>95251</xdr:rowOff>
    </xdr:from>
    <xdr:to>
      <xdr:col>4</xdr:col>
      <xdr:colOff>978132</xdr:colOff>
      <xdr:row>2920</xdr:row>
      <xdr:rowOff>800101</xdr:rowOff>
    </xdr:to>
    <xdr:pic>
      <xdr:nvPicPr>
        <xdr:cNvPr id="1918" name="Рисунок 1917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21710451"/>
          <a:ext cx="911457" cy="7048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2921</xdr:row>
      <xdr:rowOff>66675</xdr:rowOff>
    </xdr:from>
    <xdr:to>
      <xdr:col>4</xdr:col>
      <xdr:colOff>914400</xdr:colOff>
      <xdr:row>2921</xdr:row>
      <xdr:rowOff>822282</xdr:rowOff>
    </xdr:to>
    <xdr:pic>
      <xdr:nvPicPr>
        <xdr:cNvPr id="1922" name="Рисунок 1921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22567700"/>
          <a:ext cx="790575" cy="75560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2923</xdr:row>
      <xdr:rowOff>66675</xdr:rowOff>
    </xdr:from>
    <xdr:to>
      <xdr:col>4</xdr:col>
      <xdr:colOff>933450</xdr:colOff>
      <xdr:row>2923</xdr:row>
      <xdr:rowOff>826864</xdr:rowOff>
    </xdr:to>
    <xdr:pic>
      <xdr:nvPicPr>
        <xdr:cNvPr id="1926" name="Рисунок 1925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23453525"/>
          <a:ext cx="828675" cy="76018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2924</xdr:row>
      <xdr:rowOff>66675</xdr:rowOff>
    </xdr:from>
    <xdr:to>
      <xdr:col>4</xdr:col>
      <xdr:colOff>985773</xdr:colOff>
      <xdr:row>2924</xdr:row>
      <xdr:rowOff>828675</xdr:rowOff>
    </xdr:to>
    <xdr:pic>
      <xdr:nvPicPr>
        <xdr:cNvPr id="1928" name="Рисунок 1927"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24339350"/>
          <a:ext cx="919098" cy="7620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2926</xdr:row>
      <xdr:rowOff>66675</xdr:rowOff>
    </xdr:from>
    <xdr:to>
      <xdr:col>4</xdr:col>
      <xdr:colOff>933541</xdr:colOff>
      <xdr:row>2926</xdr:row>
      <xdr:rowOff>828675</xdr:rowOff>
    </xdr:to>
    <xdr:pic>
      <xdr:nvPicPr>
        <xdr:cNvPr id="1932" name="Рисунок 1931"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25225175"/>
          <a:ext cx="828766" cy="76200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2927</xdr:row>
      <xdr:rowOff>114301</xdr:rowOff>
    </xdr:from>
    <xdr:to>
      <xdr:col>4</xdr:col>
      <xdr:colOff>979088</xdr:colOff>
      <xdr:row>2927</xdr:row>
      <xdr:rowOff>800101</xdr:rowOff>
    </xdr:to>
    <xdr:pic>
      <xdr:nvPicPr>
        <xdr:cNvPr id="1940" name="Рисунок 1939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27044451"/>
          <a:ext cx="912412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2928</xdr:row>
      <xdr:rowOff>66676</xdr:rowOff>
    </xdr:from>
    <xdr:to>
      <xdr:col>4</xdr:col>
      <xdr:colOff>963877</xdr:colOff>
      <xdr:row>2928</xdr:row>
      <xdr:rowOff>838200</xdr:rowOff>
    </xdr:to>
    <xdr:pic>
      <xdr:nvPicPr>
        <xdr:cNvPr id="1944" name="Рисунок 1943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27882651"/>
          <a:ext cx="897202" cy="771524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2929</xdr:row>
      <xdr:rowOff>95251</xdr:rowOff>
    </xdr:from>
    <xdr:to>
      <xdr:col>4</xdr:col>
      <xdr:colOff>974464</xdr:colOff>
      <xdr:row>2929</xdr:row>
      <xdr:rowOff>800100</xdr:rowOff>
    </xdr:to>
    <xdr:pic>
      <xdr:nvPicPr>
        <xdr:cNvPr id="1946" name="Рисунок 1945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28797051"/>
          <a:ext cx="907788" cy="704849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2930</xdr:row>
      <xdr:rowOff>66676</xdr:rowOff>
    </xdr:from>
    <xdr:to>
      <xdr:col>4</xdr:col>
      <xdr:colOff>933450</xdr:colOff>
      <xdr:row>2930</xdr:row>
      <xdr:rowOff>829330</xdr:rowOff>
    </xdr:to>
    <xdr:pic>
      <xdr:nvPicPr>
        <xdr:cNvPr id="1948" name="Рисунок 1947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30540126"/>
          <a:ext cx="828675" cy="76265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2931</xdr:row>
      <xdr:rowOff>66676</xdr:rowOff>
    </xdr:from>
    <xdr:to>
      <xdr:col>4</xdr:col>
      <xdr:colOff>926039</xdr:colOff>
      <xdr:row>2931</xdr:row>
      <xdr:rowOff>828676</xdr:rowOff>
    </xdr:to>
    <xdr:pic>
      <xdr:nvPicPr>
        <xdr:cNvPr id="1950" name="Рисунок 1949"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31425951"/>
          <a:ext cx="811739" cy="76200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2932</xdr:row>
      <xdr:rowOff>66675</xdr:rowOff>
    </xdr:from>
    <xdr:to>
      <xdr:col>4</xdr:col>
      <xdr:colOff>753380</xdr:colOff>
      <xdr:row>2932</xdr:row>
      <xdr:rowOff>838200</xdr:rowOff>
    </xdr:to>
    <xdr:pic>
      <xdr:nvPicPr>
        <xdr:cNvPr id="1952" name="Рисунок 1951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132311775"/>
          <a:ext cx="448580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2933</xdr:row>
      <xdr:rowOff>171450</xdr:rowOff>
    </xdr:from>
    <xdr:to>
      <xdr:col>4</xdr:col>
      <xdr:colOff>1000125</xdr:colOff>
      <xdr:row>2933</xdr:row>
      <xdr:rowOff>729003</xdr:rowOff>
    </xdr:to>
    <xdr:pic>
      <xdr:nvPicPr>
        <xdr:cNvPr id="1960" name="Рисунок 1959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5959850"/>
          <a:ext cx="942975" cy="557553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2940</xdr:row>
      <xdr:rowOff>66676</xdr:rowOff>
    </xdr:from>
    <xdr:to>
      <xdr:col>4</xdr:col>
      <xdr:colOff>800100</xdr:colOff>
      <xdr:row>2940</xdr:row>
      <xdr:rowOff>848777</xdr:rowOff>
    </xdr:to>
    <xdr:pic>
      <xdr:nvPicPr>
        <xdr:cNvPr id="1970" name="Рисунок 1969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24488776"/>
          <a:ext cx="542924" cy="782101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2945</xdr:row>
      <xdr:rowOff>152400</xdr:rowOff>
    </xdr:from>
    <xdr:to>
      <xdr:col>4</xdr:col>
      <xdr:colOff>971551</xdr:colOff>
      <xdr:row>2945</xdr:row>
      <xdr:rowOff>749300</xdr:rowOff>
    </xdr:to>
    <xdr:pic>
      <xdr:nvPicPr>
        <xdr:cNvPr id="1972" name="Рисунок 1971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29003625"/>
          <a:ext cx="895350" cy="59690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2944</xdr:row>
      <xdr:rowOff>57150</xdr:rowOff>
    </xdr:from>
    <xdr:to>
      <xdr:col>4</xdr:col>
      <xdr:colOff>628651</xdr:colOff>
      <xdr:row>2944</xdr:row>
      <xdr:rowOff>839447</xdr:rowOff>
    </xdr:to>
    <xdr:pic>
      <xdr:nvPicPr>
        <xdr:cNvPr id="1974" name="Рисунок 1973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28022550"/>
          <a:ext cx="247650" cy="78229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2941</xdr:row>
      <xdr:rowOff>114300</xdr:rowOff>
    </xdr:from>
    <xdr:to>
      <xdr:col>4</xdr:col>
      <xdr:colOff>980392</xdr:colOff>
      <xdr:row>2941</xdr:row>
      <xdr:rowOff>790575</xdr:rowOff>
    </xdr:to>
    <xdr:pic>
      <xdr:nvPicPr>
        <xdr:cNvPr id="1976" name="Рисунок 1975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422225"/>
          <a:ext cx="923242" cy="6762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2950</xdr:row>
      <xdr:rowOff>95250</xdr:rowOff>
    </xdr:from>
    <xdr:to>
      <xdr:col>4</xdr:col>
      <xdr:colOff>986105</xdr:colOff>
      <xdr:row>2950</xdr:row>
      <xdr:rowOff>790575</xdr:rowOff>
    </xdr:to>
    <xdr:pic>
      <xdr:nvPicPr>
        <xdr:cNvPr id="1978" name="Рисунок 1977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29832300"/>
          <a:ext cx="928954" cy="6953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2951</xdr:row>
      <xdr:rowOff>123825</xdr:rowOff>
    </xdr:from>
    <xdr:to>
      <xdr:col>4</xdr:col>
      <xdr:colOff>982871</xdr:colOff>
      <xdr:row>2951</xdr:row>
      <xdr:rowOff>781050</xdr:rowOff>
    </xdr:to>
    <xdr:pic>
      <xdr:nvPicPr>
        <xdr:cNvPr id="1980" name="Рисунок 1979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30746700"/>
          <a:ext cx="925720" cy="6572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2952</xdr:row>
      <xdr:rowOff>95250</xdr:rowOff>
    </xdr:from>
    <xdr:to>
      <xdr:col>4</xdr:col>
      <xdr:colOff>980829</xdr:colOff>
      <xdr:row>2952</xdr:row>
      <xdr:rowOff>790575</xdr:rowOff>
    </xdr:to>
    <xdr:pic>
      <xdr:nvPicPr>
        <xdr:cNvPr id="1982" name="Рисунок 1981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1603950"/>
          <a:ext cx="923679" cy="6953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2961</xdr:row>
      <xdr:rowOff>114300</xdr:rowOff>
    </xdr:from>
    <xdr:to>
      <xdr:col>4</xdr:col>
      <xdr:colOff>997439</xdr:colOff>
      <xdr:row>2961</xdr:row>
      <xdr:rowOff>781050</xdr:rowOff>
    </xdr:to>
    <xdr:pic>
      <xdr:nvPicPr>
        <xdr:cNvPr id="1988" name="Рисунок 1987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796200"/>
          <a:ext cx="940289" cy="6667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2962</xdr:row>
      <xdr:rowOff>76200</xdr:rowOff>
    </xdr:from>
    <xdr:to>
      <xdr:col>4</xdr:col>
      <xdr:colOff>851315</xdr:colOff>
      <xdr:row>2962</xdr:row>
      <xdr:rowOff>828675</xdr:rowOff>
    </xdr:to>
    <xdr:pic>
      <xdr:nvPicPr>
        <xdr:cNvPr id="1990" name="Рисунок 1989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47529750"/>
          <a:ext cx="651290" cy="75247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2963</xdr:row>
      <xdr:rowOff>66675</xdr:rowOff>
    </xdr:from>
    <xdr:to>
      <xdr:col>4</xdr:col>
      <xdr:colOff>852940</xdr:colOff>
      <xdr:row>2963</xdr:row>
      <xdr:rowOff>838200</xdr:rowOff>
    </xdr:to>
    <xdr:pic>
      <xdr:nvPicPr>
        <xdr:cNvPr id="1994" name="Рисунок 1993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49291875"/>
          <a:ext cx="681490" cy="77152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2964</xdr:row>
      <xdr:rowOff>66675</xdr:rowOff>
    </xdr:from>
    <xdr:to>
      <xdr:col>4</xdr:col>
      <xdr:colOff>855604</xdr:colOff>
      <xdr:row>2964</xdr:row>
      <xdr:rowOff>838200</xdr:rowOff>
    </xdr:to>
    <xdr:pic>
      <xdr:nvPicPr>
        <xdr:cNvPr id="1996" name="Рисунок 1995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50177700"/>
          <a:ext cx="674629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4123</xdr:row>
      <xdr:rowOff>57150</xdr:rowOff>
    </xdr:from>
    <xdr:to>
      <xdr:col>4</xdr:col>
      <xdr:colOff>904875</xdr:colOff>
      <xdr:row>4123</xdr:row>
      <xdr:rowOff>838200</xdr:rowOff>
    </xdr:to>
    <xdr:pic>
      <xdr:nvPicPr>
        <xdr:cNvPr id="1859" name="Рисунок 1858"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440495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2965</xdr:row>
      <xdr:rowOff>66675</xdr:rowOff>
    </xdr:from>
    <xdr:to>
      <xdr:col>4</xdr:col>
      <xdr:colOff>914400</xdr:colOff>
      <xdr:row>2965</xdr:row>
      <xdr:rowOff>823178</xdr:rowOff>
    </xdr:to>
    <xdr:pic>
      <xdr:nvPicPr>
        <xdr:cNvPr id="1900" name="Рисунок 1899"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5492650"/>
          <a:ext cx="781050" cy="756503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3061</xdr:row>
      <xdr:rowOff>209551</xdr:rowOff>
    </xdr:from>
    <xdr:to>
      <xdr:col>4</xdr:col>
      <xdr:colOff>981075</xdr:colOff>
      <xdr:row>3061</xdr:row>
      <xdr:rowOff>684949</xdr:rowOff>
    </xdr:to>
    <xdr:pic>
      <xdr:nvPicPr>
        <xdr:cNvPr id="1924" name="Рисунок 1923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1127701"/>
          <a:ext cx="923925" cy="475398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3062</xdr:row>
      <xdr:rowOff>104776</xdr:rowOff>
    </xdr:from>
    <xdr:to>
      <xdr:col>4</xdr:col>
      <xdr:colOff>981076</xdr:colOff>
      <xdr:row>3062</xdr:row>
      <xdr:rowOff>792862</xdr:rowOff>
    </xdr:to>
    <xdr:pic>
      <xdr:nvPicPr>
        <xdr:cNvPr id="1949" name="Рисунок 1948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34566226"/>
          <a:ext cx="914400" cy="68808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3063</xdr:row>
      <xdr:rowOff>133351</xdr:rowOff>
    </xdr:from>
    <xdr:to>
      <xdr:col>4</xdr:col>
      <xdr:colOff>981075</xdr:colOff>
      <xdr:row>3063</xdr:row>
      <xdr:rowOff>761271</xdr:rowOff>
    </xdr:to>
    <xdr:pic>
      <xdr:nvPicPr>
        <xdr:cNvPr id="1983" name="Рисунок 1982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8768001"/>
          <a:ext cx="923925" cy="62792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3076</xdr:row>
      <xdr:rowOff>57150</xdr:rowOff>
    </xdr:from>
    <xdr:to>
      <xdr:col>4</xdr:col>
      <xdr:colOff>914400</xdr:colOff>
      <xdr:row>3076</xdr:row>
      <xdr:rowOff>841788</xdr:rowOff>
    </xdr:to>
    <xdr:pic>
      <xdr:nvPicPr>
        <xdr:cNvPr id="1890" name="Рисунок 1889"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96526350"/>
          <a:ext cx="781050" cy="784638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3085</xdr:row>
      <xdr:rowOff>57151</xdr:rowOff>
    </xdr:from>
    <xdr:to>
      <xdr:col>4</xdr:col>
      <xdr:colOff>847726</xdr:colOff>
      <xdr:row>3085</xdr:row>
      <xdr:rowOff>827077</xdr:rowOff>
    </xdr:to>
    <xdr:pic>
      <xdr:nvPicPr>
        <xdr:cNvPr id="1965" name="Рисунок 196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158115001"/>
          <a:ext cx="647700" cy="769926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3087</xdr:row>
      <xdr:rowOff>66675</xdr:rowOff>
    </xdr:from>
    <xdr:to>
      <xdr:col>4</xdr:col>
      <xdr:colOff>938440</xdr:colOff>
      <xdr:row>3087</xdr:row>
      <xdr:rowOff>819150</xdr:rowOff>
    </xdr:to>
    <xdr:pic>
      <xdr:nvPicPr>
        <xdr:cNvPr id="1981" name="Рисунок 1980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159010350"/>
          <a:ext cx="824139" cy="7524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3088</xdr:row>
      <xdr:rowOff>57150</xdr:rowOff>
    </xdr:from>
    <xdr:to>
      <xdr:col>4</xdr:col>
      <xdr:colOff>939954</xdr:colOff>
      <xdr:row>3088</xdr:row>
      <xdr:rowOff>828675</xdr:rowOff>
    </xdr:to>
    <xdr:pic>
      <xdr:nvPicPr>
        <xdr:cNvPr id="1997" name="Рисунок 1996"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60772475"/>
          <a:ext cx="835178" cy="7715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3089</xdr:row>
      <xdr:rowOff>57150</xdr:rowOff>
    </xdr:from>
    <xdr:to>
      <xdr:col>4</xdr:col>
      <xdr:colOff>942188</xdr:colOff>
      <xdr:row>3089</xdr:row>
      <xdr:rowOff>828675</xdr:rowOff>
    </xdr:to>
    <xdr:pic>
      <xdr:nvPicPr>
        <xdr:cNvPr id="2002" name="Рисунок 2001"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61658300"/>
          <a:ext cx="837413" cy="7715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3090</xdr:row>
      <xdr:rowOff>66676</xdr:rowOff>
    </xdr:from>
    <xdr:to>
      <xdr:col>4</xdr:col>
      <xdr:colOff>933450</xdr:colOff>
      <xdr:row>3090</xdr:row>
      <xdr:rowOff>821436</xdr:rowOff>
    </xdr:to>
    <xdr:pic>
      <xdr:nvPicPr>
        <xdr:cNvPr id="2006" name="Рисунок 2005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62553651"/>
          <a:ext cx="828675" cy="754760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3091</xdr:row>
      <xdr:rowOff>66676</xdr:rowOff>
    </xdr:from>
    <xdr:to>
      <xdr:col>4</xdr:col>
      <xdr:colOff>944492</xdr:colOff>
      <xdr:row>3091</xdr:row>
      <xdr:rowOff>809626</xdr:rowOff>
    </xdr:to>
    <xdr:pic>
      <xdr:nvPicPr>
        <xdr:cNvPr id="1973" name="Рисунок 1972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65211126"/>
          <a:ext cx="839716" cy="74295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2906</xdr:row>
      <xdr:rowOff>66675</xdr:rowOff>
    </xdr:from>
    <xdr:to>
      <xdr:col>4</xdr:col>
      <xdr:colOff>933451</xdr:colOff>
      <xdr:row>2906</xdr:row>
      <xdr:rowOff>814720</xdr:rowOff>
    </xdr:to>
    <xdr:pic>
      <xdr:nvPicPr>
        <xdr:cNvPr id="1942" name="Рисунок 1941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418042725"/>
          <a:ext cx="838200" cy="74804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2711</xdr:row>
      <xdr:rowOff>57151</xdr:rowOff>
    </xdr:from>
    <xdr:to>
      <xdr:col>4</xdr:col>
      <xdr:colOff>800100</xdr:colOff>
      <xdr:row>2711</xdr:row>
      <xdr:rowOff>832576</xdr:rowOff>
    </xdr:to>
    <xdr:pic>
      <xdr:nvPicPr>
        <xdr:cNvPr id="1987" name="Рисунок 1986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85010026"/>
          <a:ext cx="561975" cy="7754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2868</xdr:row>
      <xdr:rowOff>85726</xdr:rowOff>
    </xdr:from>
    <xdr:to>
      <xdr:col>4</xdr:col>
      <xdr:colOff>971550</xdr:colOff>
      <xdr:row>2868</xdr:row>
      <xdr:rowOff>806672</xdr:rowOff>
    </xdr:to>
    <xdr:pic>
      <xdr:nvPicPr>
        <xdr:cNvPr id="2008" name="Рисунок 2007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64470551"/>
          <a:ext cx="904875" cy="720946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3083</xdr:row>
      <xdr:rowOff>66676</xdr:rowOff>
    </xdr:from>
    <xdr:to>
      <xdr:col>4</xdr:col>
      <xdr:colOff>950382</xdr:colOff>
      <xdr:row>3083</xdr:row>
      <xdr:rowOff>847726</xdr:rowOff>
    </xdr:to>
    <xdr:pic>
      <xdr:nvPicPr>
        <xdr:cNvPr id="2085" name="Рисунок 2084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792013276"/>
          <a:ext cx="864656" cy="78105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3084</xdr:row>
      <xdr:rowOff>57150</xdr:rowOff>
    </xdr:from>
    <xdr:to>
      <xdr:col>4</xdr:col>
      <xdr:colOff>876300</xdr:colOff>
      <xdr:row>3084</xdr:row>
      <xdr:rowOff>832590</xdr:rowOff>
    </xdr:to>
    <xdr:pic>
      <xdr:nvPicPr>
        <xdr:cNvPr id="2093" name="Рисунок 2092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806176950"/>
          <a:ext cx="714374" cy="775440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3082</xdr:row>
      <xdr:rowOff>76201</xdr:rowOff>
    </xdr:from>
    <xdr:to>
      <xdr:col>4</xdr:col>
      <xdr:colOff>895350</xdr:colOff>
      <xdr:row>3082</xdr:row>
      <xdr:rowOff>819150</xdr:rowOff>
    </xdr:to>
    <xdr:pic>
      <xdr:nvPicPr>
        <xdr:cNvPr id="2097" name="Рисунок 2096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785822026"/>
          <a:ext cx="742949" cy="74294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3079</xdr:row>
      <xdr:rowOff>209550</xdr:rowOff>
    </xdr:from>
    <xdr:to>
      <xdr:col>4</xdr:col>
      <xdr:colOff>1000125</xdr:colOff>
      <xdr:row>3079</xdr:row>
      <xdr:rowOff>700951</xdr:rowOff>
    </xdr:to>
    <xdr:pic>
      <xdr:nvPicPr>
        <xdr:cNvPr id="2111" name="Рисунок 2110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776211300"/>
          <a:ext cx="923925" cy="49140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3080</xdr:row>
      <xdr:rowOff>57150</xdr:rowOff>
    </xdr:from>
    <xdr:to>
      <xdr:col>4</xdr:col>
      <xdr:colOff>981075</xdr:colOff>
      <xdr:row>3080</xdr:row>
      <xdr:rowOff>844082</xdr:rowOff>
    </xdr:to>
    <xdr:pic>
      <xdr:nvPicPr>
        <xdr:cNvPr id="2121" name="Рисунок 2120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784031325"/>
          <a:ext cx="914400" cy="78693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2907</xdr:row>
      <xdr:rowOff>66676</xdr:rowOff>
    </xdr:from>
    <xdr:to>
      <xdr:col>4</xdr:col>
      <xdr:colOff>904876</xdr:colOff>
      <xdr:row>2907</xdr:row>
      <xdr:rowOff>828676</xdr:rowOff>
    </xdr:to>
    <xdr:pic>
      <xdr:nvPicPr>
        <xdr:cNvPr id="1957" name="Рисунок 1956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1057370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1305</xdr:row>
      <xdr:rowOff>104775</xdr:rowOff>
    </xdr:from>
    <xdr:to>
      <xdr:col>4</xdr:col>
      <xdr:colOff>988271</xdr:colOff>
      <xdr:row>1305</xdr:row>
      <xdr:rowOff>781050</xdr:rowOff>
    </xdr:to>
    <xdr:pic>
      <xdr:nvPicPr>
        <xdr:cNvPr id="2074" name="Рисунок 2073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7840325"/>
          <a:ext cx="931121" cy="6762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1310</xdr:row>
      <xdr:rowOff>66675</xdr:rowOff>
    </xdr:from>
    <xdr:to>
      <xdr:col>4</xdr:col>
      <xdr:colOff>895350</xdr:colOff>
      <xdr:row>1310</xdr:row>
      <xdr:rowOff>819150</xdr:rowOff>
    </xdr:to>
    <xdr:pic>
      <xdr:nvPicPr>
        <xdr:cNvPr id="2000" name="Рисунок 1999"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31171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1311</xdr:row>
      <xdr:rowOff>66675</xdr:rowOff>
    </xdr:from>
    <xdr:to>
      <xdr:col>4</xdr:col>
      <xdr:colOff>904875</xdr:colOff>
      <xdr:row>1311</xdr:row>
      <xdr:rowOff>828675</xdr:rowOff>
    </xdr:to>
    <xdr:pic>
      <xdr:nvPicPr>
        <xdr:cNvPr id="2020" name="Рисунок 2019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40030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1323</xdr:row>
      <xdr:rowOff>66675</xdr:rowOff>
    </xdr:from>
    <xdr:to>
      <xdr:col>4</xdr:col>
      <xdr:colOff>904875</xdr:colOff>
      <xdr:row>1323</xdr:row>
      <xdr:rowOff>829564</xdr:rowOff>
    </xdr:to>
    <xdr:pic>
      <xdr:nvPicPr>
        <xdr:cNvPr id="2066" name="Рисунок 206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30203775"/>
          <a:ext cx="762000" cy="762889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1324</xdr:row>
      <xdr:rowOff>57151</xdr:rowOff>
    </xdr:from>
    <xdr:to>
      <xdr:col>4</xdr:col>
      <xdr:colOff>914400</xdr:colOff>
      <xdr:row>1324</xdr:row>
      <xdr:rowOff>841597</xdr:rowOff>
    </xdr:to>
    <xdr:pic>
      <xdr:nvPicPr>
        <xdr:cNvPr id="2078" name="Рисунок 2077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32851726"/>
          <a:ext cx="790574" cy="784446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1325</xdr:row>
      <xdr:rowOff>76200</xdr:rowOff>
    </xdr:from>
    <xdr:to>
      <xdr:col>4</xdr:col>
      <xdr:colOff>885384</xdr:colOff>
      <xdr:row>1325</xdr:row>
      <xdr:rowOff>828675</xdr:rowOff>
    </xdr:to>
    <xdr:pic>
      <xdr:nvPicPr>
        <xdr:cNvPr id="2086" name="Рисунок 2085"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34642425"/>
          <a:ext cx="723459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1326</xdr:row>
      <xdr:rowOff>66676</xdr:rowOff>
    </xdr:from>
    <xdr:to>
      <xdr:col>4</xdr:col>
      <xdr:colOff>897783</xdr:colOff>
      <xdr:row>1326</xdr:row>
      <xdr:rowOff>828676</xdr:rowOff>
    </xdr:to>
    <xdr:pic>
      <xdr:nvPicPr>
        <xdr:cNvPr id="2090" name="Рисунок 2089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36404551"/>
          <a:ext cx="754907" cy="76200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3704</xdr:row>
      <xdr:rowOff>57150</xdr:rowOff>
    </xdr:from>
    <xdr:to>
      <xdr:col>4</xdr:col>
      <xdr:colOff>630660</xdr:colOff>
      <xdr:row>3704</xdr:row>
      <xdr:rowOff>838200</xdr:rowOff>
    </xdr:to>
    <xdr:pic>
      <xdr:nvPicPr>
        <xdr:cNvPr id="2012" name="Рисунок 2011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140465175"/>
          <a:ext cx="202034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3731</xdr:row>
      <xdr:rowOff>57150</xdr:rowOff>
    </xdr:from>
    <xdr:to>
      <xdr:col>4</xdr:col>
      <xdr:colOff>642018</xdr:colOff>
      <xdr:row>3731</xdr:row>
      <xdr:rowOff>838200</xdr:rowOff>
    </xdr:to>
    <xdr:pic>
      <xdr:nvPicPr>
        <xdr:cNvPr id="2036" name="Рисунок 2035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58257875"/>
          <a:ext cx="222918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3732</xdr:row>
      <xdr:rowOff>57151</xdr:rowOff>
    </xdr:from>
    <xdr:to>
      <xdr:col>4</xdr:col>
      <xdr:colOff>647700</xdr:colOff>
      <xdr:row>3732</xdr:row>
      <xdr:rowOff>856091</xdr:rowOff>
    </xdr:to>
    <xdr:pic>
      <xdr:nvPicPr>
        <xdr:cNvPr id="2044" name="Рисунок 2043"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159143701"/>
          <a:ext cx="247650" cy="79894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1327</xdr:row>
      <xdr:rowOff>66675</xdr:rowOff>
    </xdr:from>
    <xdr:to>
      <xdr:col>4</xdr:col>
      <xdr:colOff>897782</xdr:colOff>
      <xdr:row>1327</xdr:row>
      <xdr:rowOff>828675</xdr:rowOff>
    </xdr:to>
    <xdr:pic>
      <xdr:nvPicPr>
        <xdr:cNvPr id="2055" name="Рисунок 2054"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37290375"/>
          <a:ext cx="754907" cy="7620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1328</xdr:row>
      <xdr:rowOff>57151</xdr:rowOff>
    </xdr:from>
    <xdr:to>
      <xdr:col>4</xdr:col>
      <xdr:colOff>876300</xdr:colOff>
      <xdr:row>1328</xdr:row>
      <xdr:rowOff>831879</xdr:rowOff>
    </xdr:to>
    <xdr:pic>
      <xdr:nvPicPr>
        <xdr:cNvPr id="2064" name="Рисунок 2063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39052501"/>
          <a:ext cx="704850" cy="77472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1335</xdr:row>
      <xdr:rowOff>57150</xdr:rowOff>
    </xdr:from>
    <xdr:to>
      <xdr:col>4</xdr:col>
      <xdr:colOff>885825</xdr:colOff>
      <xdr:row>1335</xdr:row>
      <xdr:rowOff>828122</xdr:rowOff>
    </xdr:to>
    <xdr:pic>
      <xdr:nvPicPr>
        <xdr:cNvPr id="2070" name="Рисунок 2069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54111525"/>
          <a:ext cx="733425" cy="770972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1329</xdr:row>
      <xdr:rowOff>57151</xdr:rowOff>
    </xdr:from>
    <xdr:to>
      <xdr:col>4</xdr:col>
      <xdr:colOff>914400</xdr:colOff>
      <xdr:row>1329</xdr:row>
      <xdr:rowOff>849743</xdr:rowOff>
    </xdr:to>
    <xdr:pic>
      <xdr:nvPicPr>
        <xdr:cNvPr id="2075" name="Рисунок 2074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1709976"/>
          <a:ext cx="790575" cy="792592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1331</xdr:row>
      <xdr:rowOff>57151</xdr:rowOff>
    </xdr:from>
    <xdr:to>
      <xdr:col>4</xdr:col>
      <xdr:colOff>852821</xdr:colOff>
      <xdr:row>1331</xdr:row>
      <xdr:rowOff>838201</xdr:rowOff>
    </xdr:to>
    <xdr:pic>
      <xdr:nvPicPr>
        <xdr:cNvPr id="2110" name="Рисунок 21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0568226"/>
          <a:ext cx="662321" cy="78105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1332</xdr:row>
      <xdr:rowOff>57150</xdr:rowOff>
    </xdr:from>
    <xdr:to>
      <xdr:col>4</xdr:col>
      <xdr:colOff>819150</xdr:colOff>
      <xdr:row>1332</xdr:row>
      <xdr:rowOff>849876</xdr:rowOff>
    </xdr:to>
    <xdr:pic>
      <xdr:nvPicPr>
        <xdr:cNvPr id="2114" name="Рисунок 2113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51454050"/>
          <a:ext cx="600075" cy="792726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1333</xdr:row>
      <xdr:rowOff>57151</xdr:rowOff>
    </xdr:from>
    <xdr:to>
      <xdr:col>4</xdr:col>
      <xdr:colOff>866775</xdr:colOff>
      <xdr:row>1333</xdr:row>
      <xdr:rowOff>840657</xdr:rowOff>
    </xdr:to>
    <xdr:pic>
      <xdr:nvPicPr>
        <xdr:cNvPr id="2118" name="Рисунок 2117"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52339876"/>
          <a:ext cx="685800" cy="783506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4468</xdr:row>
      <xdr:rowOff>171451</xdr:rowOff>
    </xdr:from>
    <xdr:to>
      <xdr:col>4</xdr:col>
      <xdr:colOff>984605</xdr:colOff>
      <xdr:row>4468</xdr:row>
      <xdr:rowOff>714375</xdr:rowOff>
    </xdr:to>
    <xdr:pic>
      <xdr:nvPicPr>
        <xdr:cNvPr id="2072" name="Рисунок 2071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63684151"/>
          <a:ext cx="927454" cy="5429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4469</xdr:row>
      <xdr:rowOff>104776</xdr:rowOff>
    </xdr:from>
    <xdr:to>
      <xdr:col>4</xdr:col>
      <xdr:colOff>980877</xdr:colOff>
      <xdr:row>4469</xdr:row>
      <xdr:rowOff>800100</xdr:rowOff>
    </xdr:to>
    <xdr:pic>
      <xdr:nvPicPr>
        <xdr:cNvPr id="2108" name="Рисунок 21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64503301"/>
          <a:ext cx="914202" cy="6953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4470</xdr:row>
      <xdr:rowOff>66675</xdr:rowOff>
    </xdr:from>
    <xdr:to>
      <xdr:col>4</xdr:col>
      <xdr:colOff>914400</xdr:colOff>
      <xdr:row>4470</xdr:row>
      <xdr:rowOff>838200</xdr:rowOff>
    </xdr:to>
    <xdr:pic>
      <xdr:nvPicPr>
        <xdr:cNvPr id="2132" name="Рисунок 2131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680085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4471</xdr:row>
      <xdr:rowOff>57150</xdr:rowOff>
    </xdr:from>
    <xdr:to>
      <xdr:col>4</xdr:col>
      <xdr:colOff>778862</xdr:colOff>
      <xdr:row>4471</xdr:row>
      <xdr:rowOff>828675</xdr:rowOff>
    </xdr:to>
    <xdr:pic>
      <xdr:nvPicPr>
        <xdr:cNvPr id="2135" name="Рисунок 2134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68884800"/>
          <a:ext cx="521686" cy="77152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4472</xdr:row>
      <xdr:rowOff>57150</xdr:rowOff>
    </xdr:from>
    <xdr:to>
      <xdr:col>4</xdr:col>
      <xdr:colOff>794266</xdr:colOff>
      <xdr:row>4472</xdr:row>
      <xdr:rowOff>828675</xdr:rowOff>
    </xdr:to>
    <xdr:pic>
      <xdr:nvPicPr>
        <xdr:cNvPr id="2137" name="Рисунок 2136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69770625"/>
          <a:ext cx="537091" cy="7715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3736</xdr:row>
      <xdr:rowOff>57151</xdr:rowOff>
    </xdr:from>
    <xdr:to>
      <xdr:col>4</xdr:col>
      <xdr:colOff>622765</xdr:colOff>
      <xdr:row>3736</xdr:row>
      <xdr:rowOff>838200</xdr:rowOff>
    </xdr:to>
    <xdr:pic>
      <xdr:nvPicPr>
        <xdr:cNvPr id="2141" name="Рисунок 2140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5510451"/>
          <a:ext cx="222715" cy="78104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4486</xdr:row>
      <xdr:rowOff>57151</xdr:rowOff>
    </xdr:from>
    <xdr:to>
      <xdr:col>4</xdr:col>
      <xdr:colOff>914400</xdr:colOff>
      <xdr:row>4486</xdr:row>
      <xdr:rowOff>838200</xdr:rowOff>
    </xdr:to>
    <xdr:pic>
      <xdr:nvPicPr>
        <xdr:cNvPr id="2163" name="Рисунок 2162"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4417992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4497</xdr:row>
      <xdr:rowOff>66675</xdr:rowOff>
    </xdr:from>
    <xdr:to>
      <xdr:col>4</xdr:col>
      <xdr:colOff>904874</xdr:colOff>
      <xdr:row>4497</xdr:row>
      <xdr:rowOff>828674</xdr:rowOff>
    </xdr:to>
    <xdr:pic>
      <xdr:nvPicPr>
        <xdr:cNvPr id="2189" name="Рисунок 218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672209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4498</xdr:row>
      <xdr:rowOff>66675</xdr:rowOff>
    </xdr:from>
    <xdr:to>
      <xdr:col>4</xdr:col>
      <xdr:colOff>895349</xdr:colOff>
      <xdr:row>4498</xdr:row>
      <xdr:rowOff>828674</xdr:rowOff>
    </xdr:to>
    <xdr:pic>
      <xdr:nvPicPr>
        <xdr:cNvPr id="2191" name="Рисунок 2190"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681067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4501</xdr:row>
      <xdr:rowOff>66675</xdr:rowOff>
    </xdr:from>
    <xdr:to>
      <xdr:col>4</xdr:col>
      <xdr:colOff>904874</xdr:colOff>
      <xdr:row>4501</xdr:row>
      <xdr:rowOff>828674</xdr:rowOff>
    </xdr:to>
    <xdr:pic>
      <xdr:nvPicPr>
        <xdr:cNvPr id="2197" name="Рисунок 2196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6987837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4502</xdr:row>
      <xdr:rowOff>66675</xdr:rowOff>
    </xdr:from>
    <xdr:to>
      <xdr:col>4</xdr:col>
      <xdr:colOff>904874</xdr:colOff>
      <xdr:row>4502</xdr:row>
      <xdr:rowOff>828674</xdr:rowOff>
    </xdr:to>
    <xdr:pic>
      <xdr:nvPicPr>
        <xdr:cNvPr id="2199" name="Рисунок 2198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707642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107</xdr:row>
      <xdr:rowOff>66676</xdr:rowOff>
    </xdr:from>
    <xdr:to>
      <xdr:col>4</xdr:col>
      <xdr:colOff>950563</xdr:colOff>
      <xdr:row>107</xdr:row>
      <xdr:rowOff>828676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20186451"/>
          <a:ext cx="874363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4503</xdr:row>
      <xdr:rowOff>66675</xdr:rowOff>
    </xdr:from>
    <xdr:to>
      <xdr:col>4</xdr:col>
      <xdr:colOff>895349</xdr:colOff>
      <xdr:row>4503</xdr:row>
      <xdr:rowOff>828674</xdr:rowOff>
    </xdr:to>
    <xdr:pic>
      <xdr:nvPicPr>
        <xdr:cNvPr id="2196" name="Рисунок 2195"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8267045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4504</xdr:row>
      <xdr:rowOff>57150</xdr:rowOff>
    </xdr:from>
    <xdr:to>
      <xdr:col>4</xdr:col>
      <xdr:colOff>904874</xdr:colOff>
      <xdr:row>4504</xdr:row>
      <xdr:rowOff>819149</xdr:rowOff>
    </xdr:to>
    <xdr:pic>
      <xdr:nvPicPr>
        <xdr:cNvPr id="2200" name="Рисунок 2199"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8354675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4505</xdr:row>
      <xdr:rowOff>66675</xdr:rowOff>
    </xdr:from>
    <xdr:to>
      <xdr:col>4</xdr:col>
      <xdr:colOff>904874</xdr:colOff>
      <xdr:row>4505</xdr:row>
      <xdr:rowOff>828674</xdr:rowOff>
    </xdr:to>
    <xdr:pic>
      <xdr:nvPicPr>
        <xdr:cNvPr id="2201" name="Рисунок 2200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844421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4506</xdr:row>
      <xdr:rowOff>66675</xdr:rowOff>
    </xdr:from>
    <xdr:to>
      <xdr:col>4</xdr:col>
      <xdr:colOff>904874</xdr:colOff>
      <xdr:row>4506</xdr:row>
      <xdr:rowOff>828674</xdr:rowOff>
    </xdr:to>
    <xdr:pic>
      <xdr:nvPicPr>
        <xdr:cNvPr id="2202" name="Рисунок 2201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853279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4507</xdr:row>
      <xdr:rowOff>57150</xdr:rowOff>
    </xdr:from>
    <xdr:to>
      <xdr:col>4</xdr:col>
      <xdr:colOff>904874</xdr:colOff>
      <xdr:row>4507</xdr:row>
      <xdr:rowOff>819149</xdr:rowOff>
    </xdr:to>
    <xdr:pic>
      <xdr:nvPicPr>
        <xdr:cNvPr id="2204" name="Рисунок 2203"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862042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4508</xdr:row>
      <xdr:rowOff>66675</xdr:rowOff>
    </xdr:from>
    <xdr:to>
      <xdr:col>4</xdr:col>
      <xdr:colOff>904874</xdr:colOff>
      <xdr:row>4508</xdr:row>
      <xdr:rowOff>828674</xdr:rowOff>
    </xdr:to>
    <xdr:pic>
      <xdr:nvPicPr>
        <xdr:cNvPr id="2205" name="Рисунок 2204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8709957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4509</xdr:row>
      <xdr:rowOff>66675</xdr:rowOff>
    </xdr:from>
    <xdr:to>
      <xdr:col>4</xdr:col>
      <xdr:colOff>904874</xdr:colOff>
      <xdr:row>4509</xdr:row>
      <xdr:rowOff>828674</xdr:rowOff>
    </xdr:to>
    <xdr:pic>
      <xdr:nvPicPr>
        <xdr:cNvPr id="2206" name="Рисунок 2205"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879854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4510</xdr:row>
      <xdr:rowOff>66675</xdr:rowOff>
    </xdr:from>
    <xdr:to>
      <xdr:col>4</xdr:col>
      <xdr:colOff>904874</xdr:colOff>
      <xdr:row>4510</xdr:row>
      <xdr:rowOff>828674</xdr:rowOff>
    </xdr:to>
    <xdr:pic>
      <xdr:nvPicPr>
        <xdr:cNvPr id="2208" name="Рисунок 2207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888712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4511</xdr:row>
      <xdr:rowOff>66675</xdr:rowOff>
    </xdr:from>
    <xdr:to>
      <xdr:col>4</xdr:col>
      <xdr:colOff>895349</xdr:colOff>
      <xdr:row>4511</xdr:row>
      <xdr:rowOff>828674</xdr:rowOff>
    </xdr:to>
    <xdr:pic>
      <xdr:nvPicPr>
        <xdr:cNvPr id="2209" name="Рисунок 2208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8975705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4512</xdr:row>
      <xdr:rowOff>66675</xdr:rowOff>
    </xdr:from>
    <xdr:to>
      <xdr:col>4</xdr:col>
      <xdr:colOff>904874</xdr:colOff>
      <xdr:row>4512</xdr:row>
      <xdr:rowOff>828674</xdr:rowOff>
    </xdr:to>
    <xdr:pic>
      <xdr:nvPicPr>
        <xdr:cNvPr id="2211" name="Рисунок 2210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064287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4513</xdr:row>
      <xdr:rowOff>66675</xdr:rowOff>
    </xdr:from>
    <xdr:to>
      <xdr:col>4</xdr:col>
      <xdr:colOff>895349</xdr:colOff>
      <xdr:row>4513</xdr:row>
      <xdr:rowOff>828674</xdr:rowOff>
    </xdr:to>
    <xdr:pic>
      <xdr:nvPicPr>
        <xdr:cNvPr id="2213" name="Рисунок 2212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915287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4514</xdr:row>
      <xdr:rowOff>66675</xdr:rowOff>
    </xdr:from>
    <xdr:to>
      <xdr:col>4</xdr:col>
      <xdr:colOff>904874</xdr:colOff>
      <xdr:row>4514</xdr:row>
      <xdr:rowOff>828674</xdr:rowOff>
    </xdr:to>
    <xdr:pic>
      <xdr:nvPicPr>
        <xdr:cNvPr id="2214" name="Рисунок 2213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24145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4515</xdr:row>
      <xdr:rowOff>66675</xdr:rowOff>
    </xdr:from>
    <xdr:to>
      <xdr:col>4</xdr:col>
      <xdr:colOff>904874</xdr:colOff>
      <xdr:row>4515</xdr:row>
      <xdr:rowOff>828674</xdr:rowOff>
    </xdr:to>
    <xdr:pic>
      <xdr:nvPicPr>
        <xdr:cNvPr id="2215" name="Рисунок 2214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330035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4516</xdr:row>
      <xdr:rowOff>66675</xdr:rowOff>
    </xdr:from>
    <xdr:to>
      <xdr:col>4</xdr:col>
      <xdr:colOff>904874</xdr:colOff>
      <xdr:row>4516</xdr:row>
      <xdr:rowOff>828674</xdr:rowOff>
    </xdr:to>
    <xdr:pic>
      <xdr:nvPicPr>
        <xdr:cNvPr id="2216" name="Рисунок 2215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418617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4517</xdr:row>
      <xdr:rowOff>66675</xdr:rowOff>
    </xdr:from>
    <xdr:to>
      <xdr:col>4</xdr:col>
      <xdr:colOff>904874</xdr:colOff>
      <xdr:row>4517</xdr:row>
      <xdr:rowOff>828674</xdr:rowOff>
    </xdr:to>
    <xdr:pic>
      <xdr:nvPicPr>
        <xdr:cNvPr id="2218" name="Рисунок 2217"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50720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4518</xdr:row>
      <xdr:rowOff>66675</xdr:rowOff>
    </xdr:from>
    <xdr:to>
      <xdr:col>4</xdr:col>
      <xdr:colOff>904874</xdr:colOff>
      <xdr:row>4518</xdr:row>
      <xdr:rowOff>828674</xdr:rowOff>
    </xdr:to>
    <xdr:pic>
      <xdr:nvPicPr>
        <xdr:cNvPr id="2219" name="Рисунок 2218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59578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4519</xdr:row>
      <xdr:rowOff>66675</xdr:rowOff>
    </xdr:from>
    <xdr:to>
      <xdr:col>4</xdr:col>
      <xdr:colOff>904874</xdr:colOff>
      <xdr:row>4519</xdr:row>
      <xdr:rowOff>828674</xdr:rowOff>
    </xdr:to>
    <xdr:pic>
      <xdr:nvPicPr>
        <xdr:cNvPr id="2221" name="Рисунок 2220"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684365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4520</xdr:row>
      <xdr:rowOff>66675</xdr:rowOff>
    </xdr:from>
    <xdr:to>
      <xdr:col>4</xdr:col>
      <xdr:colOff>904874</xdr:colOff>
      <xdr:row>4520</xdr:row>
      <xdr:rowOff>828674</xdr:rowOff>
    </xdr:to>
    <xdr:pic>
      <xdr:nvPicPr>
        <xdr:cNvPr id="2225" name="Рисунок 2224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86153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4521</xdr:row>
      <xdr:rowOff>66675</xdr:rowOff>
    </xdr:from>
    <xdr:to>
      <xdr:col>4</xdr:col>
      <xdr:colOff>904874</xdr:colOff>
      <xdr:row>4521</xdr:row>
      <xdr:rowOff>828674</xdr:rowOff>
    </xdr:to>
    <xdr:pic>
      <xdr:nvPicPr>
        <xdr:cNvPr id="2227" name="Рисунок 2226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95011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4522</xdr:row>
      <xdr:rowOff>66675</xdr:rowOff>
    </xdr:from>
    <xdr:to>
      <xdr:col>4</xdr:col>
      <xdr:colOff>904874</xdr:colOff>
      <xdr:row>4522</xdr:row>
      <xdr:rowOff>828674</xdr:rowOff>
    </xdr:to>
    <xdr:pic>
      <xdr:nvPicPr>
        <xdr:cNvPr id="2228" name="Рисунок 2227"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038695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4523</xdr:row>
      <xdr:rowOff>66675</xdr:rowOff>
    </xdr:from>
    <xdr:to>
      <xdr:col>4</xdr:col>
      <xdr:colOff>904874</xdr:colOff>
      <xdr:row>4523</xdr:row>
      <xdr:rowOff>828674</xdr:rowOff>
    </xdr:to>
    <xdr:pic>
      <xdr:nvPicPr>
        <xdr:cNvPr id="2229" name="Рисунок 2228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127277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4524</xdr:row>
      <xdr:rowOff>66675</xdr:rowOff>
    </xdr:from>
    <xdr:to>
      <xdr:col>4</xdr:col>
      <xdr:colOff>904874</xdr:colOff>
      <xdr:row>4524</xdr:row>
      <xdr:rowOff>828674</xdr:rowOff>
    </xdr:to>
    <xdr:pic>
      <xdr:nvPicPr>
        <xdr:cNvPr id="2231" name="Рисунок 2230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21586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4525</xdr:row>
      <xdr:rowOff>66675</xdr:rowOff>
    </xdr:from>
    <xdr:to>
      <xdr:col>4</xdr:col>
      <xdr:colOff>904874</xdr:colOff>
      <xdr:row>4525</xdr:row>
      <xdr:rowOff>828674</xdr:rowOff>
    </xdr:to>
    <xdr:pic>
      <xdr:nvPicPr>
        <xdr:cNvPr id="2236" name="Рисунок 2235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481607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4526</xdr:row>
      <xdr:rowOff>66675</xdr:rowOff>
    </xdr:from>
    <xdr:to>
      <xdr:col>4</xdr:col>
      <xdr:colOff>904874</xdr:colOff>
      <xdr:row>4526</xdr:row>
      <xdr:rowOff>828674</xdr:rowOff>
    </xdr:to>
    <xdr:pic>
      <xdr:nvPicPr>
        <xdr:cNvPr id="2238" name="Рисунок 2237"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570190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4527</xdr:row>
      <xdr:rowOff>66675</xdr:rowOff>
    </xdr:from>
    <xdr:to>
      <xdr:col>4</xdr:col>
      <xdr:colOff>904874</xdr:colOff>
      <xdr:row>4527</xdr:row>
      <xdr:rowOff>828674</xdr:rowOff>
    </xdr:to>
    <xdr:pic>
      <xdr:nvPicPr>
        <xdr:cNvPr id="2240" name="Рисунок 2239"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65877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4528</xdr:row>
      <xdr:rowOff>66675</xdr:rowOff>
    </xdr:from>
    <xdr:to>
      <xdr:col>4</xdr:col>
      <xdr:colOff>904874</xdr:colOff>
      <xdr:row>4528</xdr:row>
      <xdr:rowOff>828674</xdr:rowOff>
    </xdr:to>
    <xdr:pic>
      <xdr:nvPicPr>
        <xdr:cNvPr id="2242" name="Рисунок 2241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7473550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4529</xdr:row>
      <xdr:rowOff>66675</xdr:rowOff>
    </xdr:from>
    <xdr:to>
      <xdr:col>4</xdr:col>
      <xdr:colOff>904874</xdr:colOff>
      <xdr:row>4529</xdr:row>
      <xdr:rowOff>828674</xdr:rowOff>
    </xdr:to>
    <xdr:pic>
      <xdr:nvPicPr>
        <xdr:cNvPr id="2243" name="Рисунок 2242"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0835937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4530</xdr:row>
      <xdr:rowOff>66675</xdr:rowOff>
    </xdr:from>
    <xdr:to>
      <xdr:col>4</xdr:col>
      <xdr:colOff>904874</xdr:colOff>
      <xdr:row>4530</xdr:row>
      <xdr:rowOff>828674</xdr:rowOff>
    </xdr:to>
    <xdr:pic>
      <xdr:nvPicPr>
        <xdr:cNvPr id="2247" name="Рисунок 2246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0131025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4531</xdr:row>
      <xdr:rowOff>66675</xdr:rowOff>
    </xdr:from>
    <xdr:to>
      <xdr:col>4</xdr:col>
      <xdr:colOff>904941</xdr:colOff>
      <xdr:row>4531</xdr:row>
      <xdr:rowOff>828741</xdr:rowOff>
    </xdr:to>
    <xdr:pic>
      <xdr:nvPicPr>
        <xdr:cNvPr id="2155" name="Рисунок 2154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1016850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4532</xdr:row>
      <xdr:rowOff>66675</xdr:rowOff>
    </xdr:from>
    <xdr:to>
      <xdr:col>4</xdr:col>
      <xdr:colOff>904941</xdr:colOff>
      <xdr:row>4532</xdr:row>
      <xdr:rowOff>828741</xdr:rowOff>
    </xdr:to>
    <xdr:pic>
      <xdr:nvPicPr>
        <xdr:cNvPr id="2171" name="Рисунок 2170"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1902675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4533</xdr:row>
      <xdr:rowOff>66675</xdr:rowOff>
    </xdr:from>
    <xdr:to>
      <xdr:col>4</xdr:col>
      <xdr:colOff>904941</xdr:colOff>
      <xdr:row>4533</xdr:row>
      <xdr:rowOff>828741</xdr:rowOff>
    </xdr:to>
    <xdr:pic>
      <xdr:nvPicPr>
        <xdr:cNvPr id="2183" name="Рисунок 2182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2788500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4534</xdr:row>
      <xdr:rowOff>66675</xdr:rowOff>
    </xdr:from>
    <xdr:to>
      <xdr:col>4</xdr:col>
      <xdr:colOff>904941</xdr:colOff>
      <xdr:row>4534</xdr:row>
      <xdr:rowOff>828741</xdr:rowOff>
    </xdr:to>
    <xdr:pic>
      <xdr:nvPicPr>
        <xdr:cNvPr id="2254" name="Рисунок 2253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3674325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4535</xdr:row>
      <xdr:rowOff>66675</xdr:rowOff>
    </xdr:from>
    <xdr:to>
      <xdr:col>4</xdr:col>
      <xdr:colOff>904941</xdr:colOff>
      <xdr:row>4535</xdr:row>
      <xdr:rowOff>828741</xdr:rowOff>
    </xdr:to>
    <xdr:pic>
      <xdr:nvPicPr>
        <xdr:cNvPr id="2256" name="Рисунок 2255"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4560150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4536</xdr:row>
      <xdr:rowOff>66675</xdr:rowOff>
    </xdr:from>
    <xdr:to>
      <xdr:col>4</xdr:col>
      <xdr:colOff>904941</xdr:colOff>
      <xdr:row>4536</xdr:row>
      <xdr:rowOff>828741</xdr:rowOff>
    </xdr:to>
    <xdr:pic>
      <xdr:nvPicPr>
        <xdr:cNvPr id="2258" name="Рисунок 2257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5445975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4537</xdr:row>
      <xdr:rowOff>66675</xdr:rowOff>
    </xdr:from>
    <xdr:to>
      <xdr:col>4</xdr:col>
      <xdr:colOff>914466</xdr:colOff>
      <xdr:row>4537</xdr:row>
      <xdr:rowOff>828741</xdr:rowOff>
    </xdr:to>
    <xdr:pic>
      <xdr:nvPicPr>
        <xdr:cNvPr id="2261" name="Рисунок 2260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218103450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4538</xdr:row>
      <xdr:rowOff>66675</xdr:rowOff>
    </xdr:from>
    <xdr:to>
      <xdr:col>4</xdr:col>
      <xdr:colOff>904941</xdr:colOff>
      <xdr:row>4538</xdr:row>
      <xdr:rowOff>828741</xdr:rowOff>
    </xdr:to>
    <xdr:pic>
      <xdr:nvPicPr>
        <xdr:cNvPr id="2263" name="Рисунок 2262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8989275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4539</xdr:row>
      <xdr:rowOff>66675</xdr:rowOff>
    </xdr:from>
    <xdr:to>
      <xdr:col>4</xdr:col>
      <xdr:colOff>904941</xdr:colOff>
      <xdr:row>4539</xdr:row>
      <xdr:rowOff>828741</xdr:rowOff>
    </xdr:to>
    <xdr:pic>
      <xdr:nvPicPr>
        <xdr:cNvPr id="2264" name="Рисунок 2263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19875100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4540</xdr:row>
      <xdr:rowOff>66675</xdr:rowOff>
    </xdr:from>
    <xdr:to>
      <xdr:col>4</xdr:col>
      <xdr:colOff>904941</xdr:colOff>
      <xdr:row>4540</xdr:row>
      <xdr:rowOff>828741</xdr:rowOff>
    </xdr:to>
    <xdr:pic>
      <xdr:nvPicPr>
        <xdr:cNvPr id="2266" name="Рисунок 2265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20760925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4541</xdr:row>
      <xdr:rowOff>66675</xdr:rowOff>
    </xdr:from>
    <xdr:to>
      <xdr:col>4</xdr:col>
      <xdr:colOff>904941</xdr:colOff>
      <xdr:row>4541</xdr:row>
      <xdr:rowOff>828741</xdr:rowOff>
    </xdr:to>
    <xdr:pic>
      <xdr:nvPicPr>
        <xdr:cNvPr id="2268" name="Рисунок 2267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21646750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4542</xdr:row>
      <xdr:rowOff>66675</xdr:rowOff>
    </xdr:from>
    <xdr:to>
      <xdr:col>4</xdr:col>
      <xdr:colOff>904941</xdr:colOff>
      <xdr:row>4542</xdr:row>
      <xdr:rowOff>828741</xdr:rowOff>
    </xdr:to>
    <xdr:pic>
      <xdr:nvPicPr>
        <xdr:cNvPr id="2270" name="Рисунок 2269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22532575"/>
          <a:ext cx="762066" cy="762066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4543</xdr:row>
      <xdr:rowOff>57151</xdr:rowOff>
    </xdr:from>
    <xdr:to>
      <xdr:col>4</xdr:col>
      <xdr:colOff>914401</xdr:colOff>
      <xdr:row>4543</xdr:row>
      <xdr:rowOff>838201</xdr:rowOff>
    </xdr:to>
    <xdr:pic>
      <xdr:nvPicPr>
        <xdr:cNvPr id="2276" name="Рисунок 227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278380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4124</xdr:row>
      <xdr:rowOff>76200</xdr:rowOff>
    </xdr:from>
    <xdr:to>
      <xdr:col>4</xdr:col>
      <xdr:colOff>895350</xdr:colOff>
      <xdr:row>4124</xdr:row>
      <xdr:rowOff>828675</xdr:rowOff>
    </xdr:to>
    <xdr:pic>
      <xdr:nvPicPr>
        <xdr:cNvPr id="2278" name="Рисунок 2277"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614201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4125</xdr:row>
      <xdr:rowOff>66675</xdr:rowOff>
    </xdr:from>
    <xdr:to>
      <xdr:col>4</xdr:col>
      <xdr:colOff>895350</xdr:colOff>
      <xdr:row>4125</xdr:row>
      <xdr:rowOff>819150</xdr:rowOff>
    </xdr:to>
    <xdr:pic>
      <xdr:nvPicPr>
        <xdr:cNvPr id="2280" name="Рисунок 2279"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622964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4544</xdr:row>
      <xdr:rowOff>57150</xdr:rowOff>
    </xdr:from>
    <xdr:to>
      <xdr:col>4</xdr:col>
      <xdr:colOff>899640</xdr:colOff>
      <xdr:row>4544</xdr:row>
      <xdr:rowOff>838200</xdr:rowOff>
    </xdr:to>
    <xdr:pic>
      <xdr:nvPicPr>
        <xdr:cNvPr id="2288" name="Рисунок 2287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221246700"/>
          <a:ext cx="737714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4545</xdr:row>
      <xdr:rowOff>152400</xdr:rowOff>
    </xdr:from>
    <xdr:to>
      <xdr:col>4</xdr:col>
      <xdr:colOff>982907</xdr:colOff>
      <xdr:row>4545</xdr:row>
      <xdr:rowOff>733425</xdr:rowOff>
    </xdr:to>
    <xdr:pic>
      <xdr:nvPicPr>
        <xdr:cNvPr id="2290" name="Рисунок 2289"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22227775"/>
          <a:ext cx="916232" cy="5810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4546</xdr:row>
      <xdr:rowOff>85725</xdr:rowOff>
    </xdr:from>
    <xdr:to>
      <xdr:col>4</xdr:col>
      <xdr:colOff>981076</xdr:colOff>
      <xdr:row>4546</xdr:row>
      <xdr:rowOff>816586</xdr:rowOff>
    </xdr:to>
    <xdr:pic>
      <xdr:nvPicPr>
        <xdr:cNvPr id="2293" name="Рисунок 2292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359711625"/>
          <a:ext cx="914400" cy="730861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1426</xdr:row>
      <xdr:rowOff>66675</xdr:rowOff>
    </xdr:from>
    <xdr:to>
      <xdr:col>4</xdr:col>
      <xdr:colOff>981075</xdr:colOff>
      <xdr:row>1426</xdr:row>
      <xdr:rowOff>832438</xdr:rowOff>
    </xdr:to>
    <xdr:pic>
      <xdr:nvPicPr>
        <xdr:cNvPr id="2224" name="Рисунок 2223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1563350"/>
          <a:ext cx="923924" cy="765763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3741</xdr:row>
      <xdr:rowOff>66676</xdr:rowOff>
    </xdr:from>
    <xdr:to>
      <xdr:col>4</xdr:col>
      <xdr:colOff>628650</xdr:colOff>
      <xdr:row>3741</xdr:row>
      <xdr:rowOff>829327</xdr:rowOff>
    </xdr:to>
    <xdr:pic>
      <xdr:nvPicPr>
        <xdr:cNvPr id="2230" name="Рисунок 2229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167163751"/>
          <a:ext cx="209549" cy="762651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3737</xdr:row>
      <xdr:rowOff>57150</xdr:rowOff>
    </xdr:from>
    <xdr:to>
      <xdr:col>4</xdr:col>
      <xdr:colOff>615727</xdr:colOff>
      <xdr:row>3737</xdr:row>
      <xdr:rowOff>847725</xdr:rowOff>
    </xdr:to>
    <xdr:pic>
      <xdr:nvPicPr>
        <xdr:cNvPr id="2234" name="Рисунок 2233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6396275"/>
          <a:ext cx="215677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3751</xdr:row>
      <xdr:rowOff>66675</xdr:rowOff>
    </xdr:from>
    <xdr:to>
      <xdr:col>4</xdr:col>
      <xdr:colOff>662427</xdr:colOff>
      <xdr:row>3751</xdr:row>
      <xdr:rowOff>819150</xdr:rowOff>
    </xdr:to>
    <xdr:pic>
      <xdr:nvPicPr>
        <xdr:cNvPr id="2239" name="Рисунок 2238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61464825"/>
          <a:ext cx="271902" cy="7524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3745</xdr:row>
      <xdr:rowOff>57150</xdr:rowOff>
    </xdr:from>
    <xdr:to>
      <xdr:col>4</xdr:col>
      <xdr:colOff>642493</xdr:colOff>
      <xdr:row>3745</xdr:row>
      <xdr:rowOff>847725</xdr:rowOff>
    </xdr:to>
    <xdr:pic>
      <xdr:nvPicPr>
        <xdr:cNvPr id="2307" name="Рисунок 2306"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52597050"/>
          <a:ext cx="242443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3274</xdr:row>
      <xdr:rowOff>57151</xdr:rowOff>
    </xdr:from>
    <xdr:to>
      <xdr:col>4</xdr:col>
      <xdr:colOff>652653</xdr:colOff>
      <xdr:row>3274</xdr:row>
      <xdr:rowOff>838201</xdr:rowOff>
    </xdr:to>
    <xdr:pic>
      <xdr:nvPicPr>
        <xdr:cNvPr id="2283" name="Рисунок 2282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247421401"/>
          <a:ext cx="281178" cy="78105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3275</xdr:row>
      <xdr:rowOff>66675</xdr:rowOff>
    </xdr:from>
    <xdr:to>
      <xdr:col>4</xdr:col>
      <xdr:colOff>647319</xdr:colOff>
      <xdr:row>3275</xdr:row>
      <xdr:rowOff>828675</xdr:rowOff>
    </xdr:to>
    <xdr:pic>
      <xdr:nvPicPr>
        <xdr:cNvPr id="2297" name="Рисунок 2296">
          <a:extLst>
            <a:ext uri="{FF2B5EF4-FFF2-40B4-BE49-F238E27FC236}">
              <a16:creationId xmlns:a16="http://schemas.microsoft.com/office/drawing/2014/main" id="{00000000-0008-0000-0000-0000F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249202575"/>
          <a:ext cx="275844" cy="76200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3231</xdr:row>
      <xdr:rowOff>57151</xdr:rowOff>
    </xdr:from>
    <xdr:to>
      <xdr:col>4</xdr:col>
      <xdr:colOff>612623</xdr:colOff>
      <xdr:row>3231</xdr:row>
      <xdr:rowOff>838201</xdr:rowOff>
    </xdr:to>
    <xdr:pic>
      <xdr:nvPicPr>
        <xdr:cNvPr id="2303" name="Рисунок 2302"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234562651"/>
          <a:ext cx="193522" cy="78105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3516</xdr:row>
      <xdr:rowOff>47625</xdr:rowOff>
    </xdr:from>
    <xdr:to>
      <xdr:col>4</xdr:col>
      <xdr:colOff>761046</xdr:colOff>
      <xdr:row>3516</xdr:row>
      <xdr:rowOff>838200</xdr:rowOff>
    </xdr:to>
    <xdr:pic>
      <xdr:nvPicPr>
        <xdr:cNvPr id="2306" name="Рисунок 2305"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257879850"/>
          <a:ext cx="475296" cy="79057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3898</xdr:row>
      <xdr:rowOff>47625</xdr:rowOff>
    </xdr:from>
    <xdr:to>
      <xdr:col>4</xdr:col>
      <xdr:colOff>628650</xdr:colOff>
      <xdr:row>3898</xdr:row>
      <xdr:rowOff>844937</xdr:rowOff>
    </xdr:to>
    <xdr:pic>
      <xdr:nvPicPr>
        <xdr:cNvPr id="2309" name="Рисунок 2308"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426367575"/>
          <a:ext cx="209550" cy="797312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3887</xdr:row>
      <xdr:rowOff>57150</xdr:rowOff>
    </xdr:from>
    <xdr:to>
      <xdr:col>4</xdr:col>
      <xdr:colOff>677647</xdr:colOff>
      <xdr:row>3887</xdr:row>
      <xdr:rowOff>838200</xdr:rowOff>
    </xdr:to>
    <xdr:pic>
      <xdr:nvPicPr>
        <xdr:cNvPr id="2323" name="Рисунок 2322"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210912075"/>
          <a:ext cx="306172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3515</xdr:row>
      <xdr:rowOff>47626</xdr:rowOff>
    </xdr:from>
    <xdr:to>
      <xdr:col>4</xdr:col>
      <xdr:colOff>798047</xdr:colOff>
      <xdr:row>3515</xdr:row>
      <xdr:rowOff>847725</xdr:rowOff>
    </xdr:to>
    <xdr:pic>
      <xdr:nvPicPr>
        <xdr:cNvPr id="2330" name="Рисунок 232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55321201"/>
          <a:ext cx="559922" cy="800099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3514</xdr:row>
      <xdr:rowOff>47625</xdr:rowOff>
    </xdr:from>
    <xdr:to>
      <xdr:col>4</xdr:col>
      <xdr:colOff>733425</xdr:colOff>
      <xdr:row>3514</xdr:row>
      <xdr:rowOff>837197</xdr:rowOff>
    </xdr:to>
    <xdr:pic>
      <xdr:nvPicPr>
        <xdr:cNvPr id="2334" name="Рисунок 2333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54435375"/>
          <a:ext cx="428625" cy="789572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3629</xdr:row>
      <xdr:rowOff>47626</xdr:rowOff>
    </xdr:from>
    <xdr:to>
      <xdr:col>4</xdr:col>
      <xdr:colOff>748665</xdr:colOff>
      <xdr:row>3629</xdr:row>
      <xdr:rowOff>847726</xdr:rowOff>
    </xdr:to>
    <xdr:pic>
      <xdr:nvPicPr>
        <xdr:cNvPr id="2342" name="Рисунок 2341"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63582351"/>
          <a:ext cx="434340" cy="80010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888</xdr:row>
      <xdr:rowOff>57151</xdr:rowOff>
    </xdr:from>
    <xdr:to>
      <xdr:col>4</xdr:col>
      <xdr:colOff>847726</xdr:colOff>
      <xdr:row>888</xdr:row>
      <xdr:rowOff>827557</xdr:rowOff>
    </xdr:to>
    <xdr:pic>
      <xdr:nvPicPr>
        <xdr:cNvPr id="2291" name="Рисунок 2290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100002976"/>
          <a:ext cx="647700" cy="77040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889</xdr:row>
      <xdr:rowOff>57150</xdr:rowOff>
    </xdr:from>
    <xdr:to>
      <xdr:col>4</xdr:col>
      <xdr:colOff>821243</xdr:colOff>
      <xdr:row>889</xdr:row>
      <xdr:rowOff>838200</xdr:rowOff>
    </xdr:to>
    <xdr:pic>
      <xdr:nvPicPr>
        <xdr:cNvPr id="2304" name="Рисунок 2303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100888800"/>
          <a:ext cx="592643" cy="7810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907</xdr:row>
      <xdr:rowOff>57150</xdr:rowOff>
    </xdr:from>
    <xdr:to>
      <xdr:col>4</xdr:col>
      <xdr:colOff>819150</xdr:colOff>
      <xdr:row>907</xdr:row>
      <xdr:rowOff>832186</xdr:rowOff>
    </xdr:to>
    <xdr:pic>
      <xdr:nvPicPr>
        <xdr:cNvPr id="2310" name="Рисунок 2309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117719475"/>
          <a:ext cx="581024" cy="77503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3056</xdr:row>
      <xdr:rowOff>95250</xdr:rowOff>
    </xdr:from>
    <xdr:to>
      <xdr:col>4</xdr:col>
      <xdr:colOff>981075</xdr:colOff>
      <xdr:row>3056</xdr:row>
      <xdr:rowOff>794193</xdr:rowOff>
    </xdr:to>
    <xdr:pic>
      <xdr:nvPicPr>
        <xdr:cNvPr id="2316" name="Рисунок 2315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6025750"/>
          <a:ext cx="923925" cy="69894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2537</xdr:row>
      <xdr:rowOff>66675</xdr:rowOff>
    </xdr:from>
    <xdr:to>
      <xdr:col>4</xdr:col>
      <xdr:colOff>904875</xdr:colOff>
      <xdr:row>2537</xdr:row>
      <xdr:rowOff>838200</xdr:rowOff>
    </xdr:to>
    <xdr:pic>
      <xdr:nvPicPr>
        <xdr:cNvPr id="2314" name="Рисунок 2313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52723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</xdr:row>
      <xdr:rowOff>47626</xdr:rowOff>
    </xdr:from>
    <xdr:to>
      <xdr:col>4</xdr:col>
      <xdr:colOff>914400</xdr:colOff>
      <xdr:row>102</xdr:row>
      <xdr:rowOff>842860</xdr:rowOff>
    </xdr:to>
    <xdr:pic>
      <xdr:nvPicPr>
        <xdr:cNvPr id="2331" name="Рисунок 2330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07765851"/>
          <a:ext cx="790575" cy="795234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4483</xdr:row>
      <xdr:rowOff>66675</xdr:rowOff>
    </xdr:from>
    <xdr:to>
      <xdr:col>4</xdr:col>
      <xdr:colOff>801739</xdr:colOff>
      <xdr:row>4483</xdr:row>
      <xdr:rowOff>828675</xdr:rowOff>
    </xdr:to>
    <xdr:pic>
      <xdr:nvPicPr>
        <xdr:cNvPr id="2337" name="Рисунок 2336"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180117750"/>
          <a:ext cx="554089" cy="762000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1607</xdr:row>
      <xdr:rowOff>38101</xdr:rowOff>
    </xdr:from>
    <xdr:to>
      <xdr:col>4</xdr:col>
      <xdr:colOff>706003</xdr:colOff>
      <xdr:row>1607</xdr:row>
      <xdr:rowOff>847725</xdr:rowOff>
    </xdr:to>
    <xdr:pic>
      <xdr:nvPicPr>
        <xdr:cNvPr id="2336" name="Рисунок 2335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68008501"/>
          <a:ext cx="382152" cy="809624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1625</xdr:row>
      <xdr:rowOff>47626</xdr:rowOff>
    </xdr:from>
    <xdr:to>
      <xdr:col>4</xdr:col>
      <xdr:colOff>711641</xdr:colOff>
      <xdr:row>1625</xdr:row>
      <xdr:rowOff>847726</xdr:rowOff>
    </xdr:to>
    <xdr:pic>
      <xdr:nvPicPr>
        <xdr:cNvPr id="2350" name="Рисунок 2349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89277826"/>
          <a:ext cx="387790" cy="8001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2994</xdr:row>
      <xdr:rowOff>180975</xdr:rowOff>
    </xdr:from>
    <xdr:to>
      <xdr:col>4</xdr:col>
      <xdr:colOff>992209</xdr:colOff>
      <xdr:row>2994</xdr:row>
      <xdr:rowOff>733425</xdr:rowOff>
    </xdr:to>
    <xdr:pic>
      <xdr:nvPicPr>
        <xdr:cNvPr id="2352" name="Рисунок 2351"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1936075"/>
          <a:ext cx="935059" cy="5524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2995</xdr:row>
      <xdr:rowOff>152400</xdr:rowOff>
    </xdr:from>
    <xdr:to>
      <xdr:col>4</xdr:col>
      <xdr:colOff>989447</xdr:colOff>
      <xdr:row>2995</xdr:row>
      <xdr:rowOff>742950</xdr:rowOff>
    </xdr:to>
    <xdr:pic>
      <xdr:nvPicPr>
        <xdr:cNvPr id="2363" name="Рисунок 236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222450"/>
          <a:ext cx="932297" cy="5905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2996</xdr:row>
      <xdr:rowOff>152400</xdr:rowOff>
    </xdr:from>
    <xdr:to>
      <xdr:col>4</xdr:col>
      <xdr:colOff>989447</xdr:colOff>
      <xdr:row>2996</xdr:row>
      <xdr:rowOff>742950</xdr:rowOff>
    </xdr:to>
    <xdr:pic>
      <xdr:nvPicPr>
        <xdr:cNvPr id="2365" name="Рисунок 2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8108275"/>
          <a:ext cx="932297" cy="5905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3001</xdr:row>
      <xdr:rowOff>152400</xdr:rowOff>
    </xdr:from>
    <xdr:to>
      <xdr:col>4</xdr:col>
      <xdr:colOff>989447</xdr:colOff>
      <xdr:row>3001</xdr:row>
      <xdr:rowOff>742950</xdr:rowOff>
    </xdr:to>
    <xdr:pic>
      <xdr:nvPicPr>
        <xdr:cNvPr id="2367" name="Рисунок 2366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3423225"/>
          <a:ext cx="932297" cy="5905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3002</xdr:row>
      <xdr:rowOff>152400</xdr:rowOff>
    </xdr:from>
    <xdr:to>
      <xdr:col>4</xdr:col>
      <xdr:colOff>989447</xdr:colOff>
      <xdr:row>3002</xdr:row>
      <xdr:rowOff>742950</xdr:rowOff>
    </xdr:to>
    <xdr:pic>
      <xdr:nvPicPr>
        <xdr:cNvPr id="2369" name="Рисунок 2368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4309050"/>
          <a:ext cx="932297" cy="5905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3003</xdr:row>
      <xdr:rowOff>161925</xdr:rowOff>
    </xdr:from>
    <xdr:to>
      <xdr:col>4</xdr:col>
      <xdr:colOff>989447</xdr:colOff>
      <xdr:row>3003</xdr:row>
      <xdr:rowOff>752475</xdr:rowOff>
    </xdr:to>
    <xdr:pic>
      <xdr:nvPicPr>
        <xdr:cNvPr id="2370" name="Рисунок 2369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5204400"/>
          <a:ext cx="932297" cy="5905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2997</xdr:row>
      <xdr:rowOff>180976</xdr:rowOff>
    </xdr:from>
    <xdr:to>
      <xdr:col>4</xdr:col>
      <xdr:colOff>981075</xdr:colOff>
      <xdr:row>2997</xdr:row>
      <xdr:rowOff>726426</xdr:rowOff>
    </xdr:to>
    <xdr:pic>
      <xdr:nvPicPr>
        <xdr:cNvPr id="2372" name="Рисунок 2371"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9022676"/>
          <a:ext cx="923925" cy="5454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2998</xdr:row>
      <xdr:rowOff>171450</xdr:rowOff>
    </xdr:from>
    <xdr:to>
      <xdr:col>4</xdr:col>
      <xdr:colOff>990600</xdr:colOff>
      <xdr:row>2998</xdr:row>
      <xdr:rowOff>716900</xdr:rowOff>
    </xdr:to>
    <xdr:pic>
      <xdr:nvPicPr>
        <xdr:cNvPr id="2374" name="Рисунок 2373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9898975"/>
          <a:ext cx="923925" cy="5454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2999</xdr:row>
      <xdr:rowOff>180975</xdr:rowOff>
    </xdr:from>
    <xdr:to>
      <xdr:col>4</xdr:col>
      <xdr:colOff>981075</xdr:colOff>
      <xdr:row>2999</xdr:row>
      <xdr:rowOff>726425</xdr:rowOff>
    </xdr:to>
    <xdr:pic>
      <xdr:nvPicPr>
        <xdr:cNvPr id="2375" name="Рисунок 2374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0794325"/>
          <a:ext cx="923925" cy="5454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3000</xdr:row>
      <xdr:rowOff>171450</xdr:rowOff>
    </xdr:from>
    <xdr:to>
      <xdr:col>4</xdr:col>
      <xdr:colOff>981075</xdr:colOff>
      <xdr:row>3000</xdr:row>
      <xdr:rowOff>716900</xdr:rowOff>
    </xdr:to>
    <xdr:pic>
      <xdr:nvPicPr>
        <xdr:cNvPr id="2377" name="Рисунок 2376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1670625"/>
          <a:ext cx="923925" cy="5454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3004</xdr:row>
      <xdr:rowOff>171450</xdr:rowOff>
    </xdr:from>
    <xdr:to>
      <xdr:col>4</xdr:col>
      <xdr:colOff>984665</xdr:colOff>
      <xdr:row>3004</xdr:row>
      <xdr:rowOff>733425</xdr:rowOff>
    </xdr:to>
    <xdr:pic>
      <xdr:nvPicPr>
        <xdr:cNvPr id="2379" name="Рисунок 237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6099750"/>
          <a:ext cx="927515" cy="561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3005</xdr:row>
      <xdr:rowOff>171450</xdr:rowOff>
    </xdr:from>
    <xdr:to>
      <xdr:col>4</xdr:col>
      <xdr:colOff>994190</xdr:colOff>
      <xdr:row>3005</xdr:row>
      <xdr:rowOff>733425</xdr:rowOff>
    </xdr:to>
    <xdr:pic>
      <xdr:nvPicPr>
        <xdr:cNvPr id="2381" name="Рисунок 2380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985575"/>
          <a:ext cx="927515" cy="5619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3006</xdr:row>
      <xdr:rowOff>161925</xdr:rowOff>
    </xdr:from>
    <xdr:to>
      <xdr:col>4</xdr:col>
      <xdr:colOff>994190</xdr:colOff>
      <xdr:row>3006</xdr:row>
      <xdr:rowOff>723900</xdr:rowOff>
    </xdr:to>
    <xdr:pic>
      <xdr:nvPicPr>
        <xdr:cNvPr id="2383" name="Рисунок 2382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7861875"/>
          <a:ext cx="927515" cy="5619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3007</xdr:row>
      <xdr:rowOff>171450</xdr:rowOff>
    </xdr:from>
    <xdr:to>
      <xdr:col>4</xdr:col>
      <xdr:colOff>984665</xdr:colOff>
      <xdr:row>3007</xdr:row>
      <xdr:rowOff>733425</xdr:rowOff>
    </xdr:to>
    <xdr:pic>
      <xdr:nvPicPr>
        <xdr:cNvPr id="2385" name="Рисунок 2384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8757225"/>
          <a:ext cx="927515" cy="5619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3009</xdr:row>
      <xdr:rowOff>57150</xdr:rowOff>
    </xdr:from>
    <xdr:to>
      <xdr:col>4</xdr:col>
      <xdr:colOff>990600</xdr:colOff>
      <xdr:row>3009</xdr:row>
      <xdr:rowOff>805070</xdr:rowOff>
    </xdr:to>
    <xdr:pic>
      <xdr:nvPicPr>
        <xdr:cNvPr id="2398" name="Рисунок 2397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729525"/>
          <a:ext cx="933450" cy="74792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3010</xdr:row>
      <xdr:rowOff>66675</xdr:rowOff>
    </xdr:from>
    <xdr:to>
      <xdr:col>4</xdr:col>
      <xdr:colOff>990600</xdr:colOff>
      <xdr:row>3010</xdr:row>
      <xdr:rowOff>814595</xdr:rowOff>
    </xdr:to>
    <xdr:pic>
      <xdr:nvPicPr>
        <xdr:cNvPr id="2400" name="Рисунок 239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6624875"/>
          <a:ext cx="933450" cy="74792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3011</xdr:row>
      <xdr:rowOff>66675</xdr:rowOff>
    </xdr:from>
    <xdr:to>
      <xdr:col>4</xdr:col>
      <xdr:colOff>990600</xdr:colOff>
      <xdr:row>3011</xdr:row>
      <xdr:rowOff>814595</xdr:rowOff>
    </xdr:to>
    <xdr:pic>
      <xdr:nvPicPr>
        <xdr:cNvPr id="2401" name="Рисунок 2400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7510700"/>
          <a:ext cx="933450" cy="74792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3012</xdr:row>
      <xdr:rowOff>76200</xdr:rowOff>
    </xdr:from>
    <xdr:to>
      <xdr:col>4</xdr:col>
      <xdr:colOff>990600</xdr:colOff>
      <xdr:row>3012</xdr:row>
      <xdr:rowOff>824120</xdr:rowOff>
    </xdr:to>
    <xdr:pic>
      <xdr:nvPicPr>
        <xdr:cNvPr id="2405" name="Рисунок 2404"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0177700"/>
          <a:ext cx="933450" cy="74792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3013</xdr:row>
      <xdr:rowOff>247650</xdr:rowOff>
    </xdr:from>
    <xdr:to>
      <xdr:col>4</xdr:col>
      <xdr:colOff>990601</xdr:colOff>
      <xdr:row>3013</xdr:row>
      <xdr:rowOff>632978</xdr:rowOff>
    </xdr:to>
    <xdr:pic>
      <xdr:nvPicPr>
        <xdr:cNvPr id="2322" name="Рисунок 2321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57435750"/>
          <a:ext cx="933450" cy="38532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3014</xdr:row>
      <xdr:rowOff>257175</xdr:rowOff>
    </xdr:from>
    <xdr:to>
      <xdr:col>4</xdr:col>
      <xdr:colOff>990600</xdr:colOff>
      <xdr:row>3014</xdr:row>
      <xdr:rowOff>642503</xdr:rowOff>
    </xdr:to>
    <xdr:pic>
      <xdr:nvPicPr>
        <xdr:cNvPr id="2357" name="Рисунок 2356"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8331100"/>
          <a:ext cx="933450" cy="385328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3015</xdr:row>
      <xdr:rowOff>247650</xdr:rowOff>
    </xdr:from>
    <xdr:to>
      <xdr:col>4</xdr:col>
      <xdr:colOff>1000125</xdr:colOff>
      <xdr:row>3015</xdr:row>
      <xdr:rowOff>632978</xdr:rowOff>
    </xdr:to>
    <xdr:pic>
      <xdr:nvPicPr>
        <xdr:cNvPr id="2359" name="Рисунок 2358"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9207400"/>
          <a:ext cx="933450" cy="38532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3016</xdr:row>
      <xdr:rowOff>257175</xdr:rowOff>
    </xdr:from>
    <xdr:to>
      <xdr:col>4</xdr:col>
      <xdr:colOff>990600</xdr:colOff>
      <xdr:row>3016</xdr:row>
      <xdr:rowOff>642503</xdr:rowOff>
    </xdr:to>
    <xdr:pic>
      <xdr:nvPicPr>
        <xdr:cNvPr id="2362" name="Рисунок 2361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60102750"/>
          <a:ext cx="933450" cy="385328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3017</xdr:row>
      <xdr:rowOff>66675</xdr:rowOff>
    </xdr:from>
    <xdr:to>
      <xdr:col>4</xdr:col>
      <xdr:colOff>998648</xdr:colOff>
      <xdr:row>3017</xdr:row>
      <xdr:rowOff>828675</xdr:rowOff>
    </xdr:to>
    <xdr:pic>
      <xdr:nvPicPr>
        <xdr:cNvPr id="2386" name="Рисунок 238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66113025"/>
          <a:ext cx="951023" cy="7620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3018</xdr:row>
      <xdr:rowOff>66675</xdr:rowOff>
    </xdr:from>
    <xdr:to>
      <xdr:col>4</xdr:col>
      <xdr:colOff>998648</xdr:colOff>
      <xdr:row>3018</xdr:row>
      <xdr:rowOff>828675</xdr:rowOff>
    </xdr:to>
    <xdr:pic>
      <xdr:nvPicPr>
        <xdr:cNvPr id="2391" name="Рисунок 2390"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66998850"/>
          <a:ext cx="95102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3019</xdr:row>
      <xdr:rowOff>238126</xdr:rowOff>
    </xdr:from>
    <xdr:to>
      <xdr:col>4</xdr:col>
      <xdr:colOff>981075</xdr:colOff>
      <xdr:row>3019</xdr:row>
      <xdr:rowOff>647460</xdr:rowOff>
    </xdr:to>
    <xdr:pic>
      <xdr:nvPicPr>
        <xdr:cNvPr id="2343" name="Рисунок 2342"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68056126"/>
          <a:ext cx="923925" cy="40933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3020</xdr:row>
      <xdr:rowOff>238125</xdr:rowOff>
    </xdr:from>
    <xdr:to>
      <xdr:col>4</xdr:col>
      <xdr:colOff>981075</xdr:colOff>
      <xdr:row>3020</xdr:row>
      <xdr:rowOff>647459</xdr:rowOff>
    </xdr:to>
    <xdr:pic>
      <xdr:nvPicPr>
        <xdr:cNvPr id="2397" name="Рисунок 2396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69827775"/>
          <a:ext cx="923925" cy="40933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3021</xdr:row>
      <xdr:rowOff>238125</xdr:rowOff>
    </xdr:from>
    <xdr:to>
      <xdr:col>4</xdr:col>
      <xdr:colOff>990600</xdr:colOff>
      <xdr:row>3021</xdr:row>
      <xdr:rowOff>647459</xdr:rowOff>
    </xdr:to>
    <xdr:pic>
      <xdr:nvPicPr>
        <xdr:cNvPr id="2399" name="Рисунок 2398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70713600"/>
          <a:ext cx="923925" cy="40933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3027</xdr:row>
      <xdr:rowOff>66676</xdr:rowOff>
    </xdr:from>
    <xdr:to>
      <xdr:col>4</xdr:col>
      <xdr:colOff>901087</xdr:colOff>
      <xdr:row>3027</xdr:row>
      <xdr:rowOff>828676</xdr:rowOff>
    </xdr:to>
    <xdr:pic>
      <xdr:nvPicPr>
        <xdr:cNvPr id="2413" name="Рисунок 2412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8270201"/>
          <a:ext cx="767736" cy="762000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3028</xdr:row>
      <xdr:rowOff>47626</xdr:rowOff>
    </xdr:from>
    <xdr:to>
      <xdr:col>4</xdr:col>
      <xdr:colOff>816189</xdr:colOff>
      <xdr:row>3028</xdr:row>
      <xdr:rowOff>847725</xdr:rowOff>
    </xdr:to>
    <xdr:pic>
      <xdr:nvPicPr>
        <xdr:cNvPr id="2351" name="Рисунок 2350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38881051"/>
          <a:ext cx="606638" cy="80009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3029</xdr:row>
      <xdr:rowOff>38100</xdr:rowOff>
    </xdr:from>
    <xdr:to>
      <xdr:col>4</xdr:col>
      <xdr:colOff>933450</xdr:colOff>
      <xdr:row>3029</xdr:row>
      <xdr:rowOff>857250</xdr:rowOff>
    </xdr:to>
    <xdr:pic>
      <xdr:nvPicPr>
        <xdr:cNvPr id="2388" name="Рисунок 2387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9757350"/>
          <a:ext cx="819150" cy="8191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3030</xdr:row>
      <xdr:rowOff>38100</xdr:rowOff>
    </xdr:from>
    <xdr:to>
      <xdr:col>4</xdr:col>
      <xdr:colOff>923925</xdr:colOff>
      <xdr:row>3030</xdr:row>
      <xdr:rowOff>857250</xdr:rowOff>
    </xdr:to>
    <xdr:pic>
      <xdr:nvPicPr>
        <xdr:cNvPr id="2411" name="Рисунок 241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40643175"/>
          <a:ext cx="819150" cy="81915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3031</xdr:row>
      <xdr:rowOff>47625</xdr:rowOff>
    </xdr:from>
    <xdr:to>
      <xdr:col>4</xdr:col>
      <xdr:colOff>922913</xdr:colOff>
      <xdr:row>3031</xdr:row>
      <xdr:rowOff>847725</xdr:rowOff>
    </xdr:to>
    <xdr:pic>
      <xdr:nvPicPr>
        <xdr:cNvPr id="2420" name="Рисунок 241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4153852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3032</xdr:row>
      <xdr:rowOff>57150</xdr:rowOff>
    </xdr:from>
    <xdr:to>
      <xdr:col>4</xdr:col>
      <xdr:colOff>914400</xdr:colOff>
      <xdr:row>3032</xdr:row>
      <xdr:rowOff>847725</xdr:rowOff>
    </xdr:to>
    <xdr:pic>
      <xdr:nvPicPr>
        <xdr:cNvPr id="2339" name="Рисунок 2338"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24338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3034</xdr:row>
      <xdr:rowOff>47625</xdr:rowOff>
    </xdr:from>
    <xdr:to>
      <xdr:col>4</xdr:col>
      <xdr:colOff>932437</xdr:colOff>
      <xdr:row>3034</xdr:row>
      <xdr:rowOff>847725</xdr:rowOff>
    </xdr:to>
    <xdr:pic>
      <xdr:nvPicPr>
        <xdr:cNvPr id="2415" name="Рисунок 2414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685347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3035</xdr:row>
      <xdr:rowOff>38100</xdr:rowOff>
    </xdr:from>
    <xdr:to>
      <xdr:col>4</xdr:col>
      <xdr:colOff>922912</xdr:colOff>
      <xdr:row>3035</xdr:row>
      <xdr:rowOff>838200</xdr:rowOff>
    </xdr:to>
    <xdr:pic>
      <xdr:nvPicPr>
        <xdr:cNvPr id="2426" name="Рисунок 2425"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772977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3036</xdr:row>
      <xdr:rowOff>38100</xdr:rowOff>
    </xdr:from>
    <xdr:to>
      <xdr:col>4</xdr:col>
      <xdr:colOff>922912</xdr:colOff>
      <xdr:row>3036</xdr:row>
      <xdr:rowOff>838200</xdr:rowOff>
    </xdr:to>
    <xdr:pic>
      <xdr:nvPicPr>
        <xdr:cNvPr id="2428" name="Рисунок 2427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950142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3037</xdr:row>
      <xdr:rowOff>47625</xdr:rowOff>
    </xdr:from>
    <xdr:to>
      <xdr:col>4</xdr:col>
      <xdr:colOff>932437</xdr:colOff>
      <xdr:row>3037</xdr:row>
      <xdr:rowOff>847725</xdr:rowOff>
    </xdr:to>
    <xdr:pic>
      <xdr:nvPicPr>
        <xdr:cNvPr id="2432" name="Рисунок 2431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039677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3039</xdr:row>
      <xdr:rowOff>47625</xdr:rowOff>
    </xdr:from>
    <xdr:to>
      <xdr:col>4</xdr:col>
      <xdr:colOff>932437</xdr:colOff>
      <xdr:row>3039</xdr:row>
      <xdr:rowOff>847725</xdr:rowOff>
    </xdr:to>
    <xdr:pic>
      <xdr:nvPicPr>
        <xdr:cNvPr id="2434" name="Рисунок 2433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216842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3038</xdr:row>
      <xdr:rowOff>47626</xdr:rowOff>
    </xdr:from>
    <xdr:to>
      <xdr:col>4</xdr:col>
      <xdr:colOff>809626</xdr:colOff>
      <xdr:row>3038</xdr:row>
      <xdr:rowOff>844493</xdr:rowOff>
    </xdr:to>
    <xdr:pic>
      <xdr:nvPicPr>
        <xdr:cNvPr id="2435" name="Рисунок 2434"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51282601"/>
          <a:ext cx="571500" cy="796867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3041</xdr:row>
      <xdr:rowOff>38100</xdr:rowOff>
    </xdr:from>
    <xdr:to>
      <xdr:col>4</xdr:col>
      <xdr:colOff>932437</xdr:colOff>
      <xdr:row>3041</xdr:row>
      <xdr:rowOff>838200</xdr:rowOff>
    </xdr:to>
    <xdr:pic>
      <xdr:nvPicPr>
        <xdr:cNvPr id="2437" name="Рисунок 2436"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3930550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3043</xdr:row>
      <xdr:rowOff>47625</xdr:rowOff>
    </xdr:from>
    <xdr:to>
      <xdr:col>4</xdr:col>
      <xdr:colOff>922912</xdr:colOff>
      <xdr:row>3043</xdr:row>
      <xdr:rowOff>847725</xdr:rowOff>
    </xdr:to>
    <xdr:pic>
      <xdr:nvPicPr>
        <xdr:cNvPr id="2439" name="Рисунок 2438"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71172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3040</xdr:row>
      <xdr:rowOff>47624</xdr:rowOff>
    </xdr:from>
    <xdr:to>
      <xdr:col>4</xdr:col>
      <xdr:colOff>923924</xdr:colOff>
      <xdr:row>3040</xdr:row>
      <xdr:rowOff>838199</xdr:rowOff>
    </xdr:to>
    <xdr:pic>
      <xdr:nvPicPr>
        <xdr:cNvPr id="2451" name="Рисунок 2450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49" y="53054249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3044</xdr:row>
      <xdr:rowOff>47627</xdr:rowOff>
    </xdr:from>
    <xdr:to>
      <xdr:col>4</xdr:col>
      <xdr:colOff>825728</xdr:colOff>
      <xdr:row>3044</xdr:row>
      <xdr:rowOff>838201</xdr:rowOff>
    </xdr:to>
    <xdr:pic>
      <xdr:nvPicPr>
        <xdr:cNvPr id="2467" name="Рисунок 2466"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60140852"/>
          <a:ext cx="606653" cy="79057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867</xdr:row>
      <xdr:rowOff>66676</xdr:rowOff>
    </xdr:from>
    <xdr:to>
      <xdr:col>4</xdr:col>
      <xdr:colOff>929362</xdr:colOff>
      <xdr:row>867</xdr:row>
      <xdr:rowOff>828676</xdr:rowOff>
    </xdr:to>
    <xdr:pic>
      <xdr:nvPicPr>
        <xdr:cNvPr id="2378" name="Рисунок 2377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89382601"/>
          <a:ext cx="824587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3045</xdr:row>
      <xdr:rowOff>114300</xdr:rowOff>
    </xdr:from>
    <xdr:to>
      <xdr:col>4</xdr:col>
      <xdr:colOff>984355</xdr:colOff>
      <xdr:row>3045</xdr:row>
      <xdr:rowOff>790575</xdr:rowOff>
    </xdr:to>
    <xdr:pic>
      <xdr:nvPicPr>
        <xdr:cNvPr id="2441" name="Рисунок 2440"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70837425"/>
          <a:ext cx="917680" cy="6762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3046</xdr:row>
      <xdr:rowOff>57150</xdr:rowOff>
    </xdr:from>
    <xdr:to>
      <xdr:col>4</xdr:col>
      <xdr:colOff>819150</xdr:colOff>
      <xdr:row>3046</xdr:row>
      <xdr:rowOff>843753</xdr:rowOff>
    </xdr:to>
    <xdr:pic>
      <xdr:nvPicPr>
        <xdr:cNvPr id="2444" name="Рисунок 2443"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71666100"/>
          <a:ext cx="590550" cy="786603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3047</xdr:row>
      <xdr:rowOff>57151</xdr:rowOff>
    </xdr:from>
    <xdr:to>
      <xdr:col>4</xdr:col>
      <xdr:colOff>821743</xdr:colOff>
      <xdr:row>3047</xdr:row>
      <xdr:rowOff>847725</xdr:rowOff>
    </xdr:to>
    <xdr:pic>
      <xdr:nvPicPr>
        <xdr:cNvPr id="2448" name="Рисунок 2447"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72551926"/>
          <a:ext cx="602667" cy="79057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3048</xdr:row>
      <xdr:rowOff>47625</xdr:rowOff>
    </xdr:from>
    <xdr:to>
      <xdr:col>4</xdr:col>
      <xdr:colOff>923925</xdr:colOff>
      <xdr:row>3048</xdr:row>
      <xdr:rowOff>847725</xdr:rowOff>
    </xdr:to>
    <xdr:pic>
      <xdr:nvPicPr>
        <xdr:cNvPr id="2452" name="Рисунок 2451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7342822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3225</xdr:row>
      <xdr:rowOff>57150</xdr:rowOff>
    </xdr:from>
    <xdr:to>
      <xdr:col>4</xdr:col>
      <xdr:colOff>644897</xdr:colOff>
      <xdr:row>3225</xdr:row>
      <xdr:rowOff>847725</xdr:rowOff>
    </xdr:to>
    <xdr:pic>
      <xdr:nvPicPr>
        <xdr:cNvPr id="2456" name="Рисунок 245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4622125"/>
          <a:ext cx="235322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3226</xdr:row>
      <xdr:rowOff>57150</xdr:rowOff>
    </xdr:from>
    <xdr:to>
      <xdr:col>4</xdr:col>
      <xdr:colOff>666751</xdr:colOff>
      <xdr:row>3226</xdr:row>
      <xdr:rowOff>843998</xdr:rowOff>
    </xdr:to>
    <xdr:pic>
      <xdr:nvPicPr>
        <xdr:cNvPr id="2460" name="Рисунок 2459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25507950"/>
          <a:ext cx="266700" cy="786848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3227</xdr:row>
      <xdr:rowOff>57150</xdr:rowOff>
    </xdr:from>
    <xdr:to>
      <xdr:col>4</xdr:col>
      <xdr:colOff>666751</xdr:colOff>
      <xdr:row>3227</xdr:row>
      <xdr:rowOff>837703</xdr:rowOff>
    </xdr:to>
    <xdr:pic>
      <xdr:nvPicPr>
        <xdr:cNvPr id="2469" name="Рисунок 2468"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28165425"/>
          <a:ext cx="304800" cy="780553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3228</xdr:row>
      <xdr:rowOff>57150</xdr:rowOff>
    </xdr:from>
    <xdr:to>
      <xdr:col>4</xdr:col>
      <xdr:colOff>628650</xdr:colOff>
      <xdr:row>3228</xdr:row>
      <xdr:rowOff>851723</xdr:rowOff>
    </xdr:to>
    <xdr:pic>
      <xdr:nvPicPr>
        <xdr:cNvPr id="2471" name="Рисунок 2470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9051250"/>
          <a:ext cx="219075" cy="794573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3229</xdr:row>
      <xdr:rowOff>66675</xdr:rowOff>
    </xdr:from>
    <xdr:to>
      <xdr:col>4</xdr:col>
      <xdr:colOff>644272</xdr:colOff>
      <xdr:row>3229</xdr:row>
      <xdr:rowOff>828675</xdr:rowOff>
    </xdr:to>
    <xdr:pic>
      <xdr:nvPicPr>
        <xdr:cNvPr id="2473" name="Рисунок 2472"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29946600"/>
          <a:ext cx="272796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3230</xdr:row>
      <xdr:rowOff>57150</xdr:rowOff>
    </xdr:from>
    <xdr:to>
      <xdr:col>4</xdr:col>
      <xdr:colOff>904875</xdr:colOff>
      <xdr:row>3230</xdr:row>
      <xdr:rowOff>828675</xdr:rowOff>
    </xdr:to>
    <xdr:pic>
      <xdr:nvPicPr>
        <xdr:cNvPr id="2475" name="Рисунок 2474"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08229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3234</xdr:row>
      <xdr:rowOff>57151</xdr:rowOff>
    </xdr:from>
    <xdr:to>
      <xdr:col>4</xdr:col>
      <xdr:colOff>650342</xdr:colOff>
      <xdr:row>3234</xdr:row>
      <xdr:rowOff>838201</xdr:rowOff>
    </xdr:to>
    <xdr:pic>
      <xdr:nvPicPr>
        <xdr:cNvPr id="2477" name="Рисунок 247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33480376"/>
          <a:ext cx="259816" cy="7810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3235</xdr:row>
      <xdr:rowOff>57150</xdr:rowOff>
    </xdr:from>
    <xdr:to>
      <xdr:col>4</xdr:col>
      <xdr:colOff>652205</xdr:colOff>
      <xdr:row>3235</xdr:row>
      <xdr:rowOff>828675</xdr:rowOff>
    </xdr:to>
    <xdr:pic>
      <xdr:nvPicPr>
        <xdr:cNvPr id="2479" name="Рисунок 2478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34366200"/>
          <a:ext cx="252154" cy="7715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3242</xdr:row>
      <xdr:rowOff>57151</xdr:rowOff>
    </xdr:from>
    <xdr:to>
      <xdr:col>4</xdr:col>
      <xdr:colOff>628708</xdr:colOff>
      <xdr:row>3242</xdr:row>
      <xdr:rowOff>838200</xdr:rowOff>
    </xdr:to>
    <xdr:pic>
      <xdr:nvPicPr>
        <xdr:cNvPr id="2396" name="Рисунок 2395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25755601"/>
          <a:ext cx="219132" cy="781049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3243</xdr:row>
      <xdr:rowOff>38101</xdr:rowOff>
    </xdr:from>
    <xdr:to>
      <xdr:col>4</xdr:col>
      <xdr:colOff>657304</xdr:colOff>
      <xdr:row>3243</xdr:row>
      <xdr:rowOff>857251</xdr:rowOff>
    </xdr:to>
    <xdr:pic>
      <xdr:nvPicPr>
        <xdr:cNvPr id="2436" name="Рисунок 2435"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26622376"/>
          <a:ext cx="285828" cy="8191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3244</xdr:row>
      <xdr:rowOff>38100</xdr:rowOff>
    </xdr:from>
    <xdr:to>
      <xdr:col>4</xdr:col>
      <xdr:colOff>666828</xdr:colOff>
      <xdr:row>3244</xdr:row>
      <xdr:rowOff>857250</xdr:rowOff>
    </xdr:to>
    <xdr:pic>
      <xdr:nvPicPr>
        <xdr:cNvPr id="2454" name="Рисунок 2453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7508200"/>
          <a:ext cx="285828" cy="81915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3750</xdr:row>
      <xdr:rowOff>57150</xdr:rowOff>
    </xdr:from>
    <xdr:to>
      <xdr:col>4</xdr:col>
      <xdr:colOff>663309</xdr:colOff>
      <xdr:row>3750</xdr:row>
      <xdr:rowOff>847725</xdr:rowOff>
    </xdr:to>
    <xdr:pic>
      <xdr:nvPicPr>
        <xdr:cNvPr id="2442" name="Рисунок 2441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79848075"/>
          <a:ext cx="320409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3748</xdr:row>
      <xdr:rowOff>47625</xdr:rowOff>
    </xdr:from>
    <xdr:to>
      <xdr:col>4</xdr:col>
      <xdr:colOff>647795</xdr:colOff>
      <xdr:row>3748</xdr:row>
      <xdr:rowOff>857250</xdr:rowOff>
    </xdr:to>
    <xdr:pic>
      <xdr:nvPicPr>
        <xdr:cNvPr id="2458" name="Рисунок 2457">
          <a:extLst>
            <a:ext uri="{FF2B5EF4-FFF2-40B4-BE49-F238E27FC236}">
              <a16:creationId xmlns:a16="http://schemas.microsoft.com/office/drawing/2014/main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78066900"/>
          <a:ext cx="247745" cy="80962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3743</xdr:row>
      <xdr:rowOff>57151</xdr:rowOff>
    </xdr:from>
    <xdr:to>
      <xdr:col>4</xdr:col>
      <xdr:colOff>658664</xdr:colOff>
      <xdr:row>3743</xdr:row>
      <xdr:rowOff>838201</xdr:rowOff>
    </xdr:to>
    <xdr:pic>
      <xdr:nvPicPr>
        <xdr:cNvPr id="2468" name="Рисунок 2467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70989826"/>
          <a:ext cx="306239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3734</xdr:row>
      <xdr:rowOff>47626</xdr:rowOff>
    </xdr:from>
    <xdr:to>
      <xdr:col>4</xdr:col>
      <xdr:colOff>627591</xdr:colOff>
      <xdr:row>3734</xdr:row>
      <xdr:rowOff>847726</xdr:rowOff>
    </xdr:to>
    <xdr:pic>
      <xdr:nvPicPr>
        <xdr:cNvPr id="2472" name="Рисунок 2471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63007876"/>
          <a:ext cx="246591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3245</xdr:row>
      <xdr:rowOff>47626</xdr:rowOff>
    </xdr:from>
    <xdr:to>
      <xdr:col>4</xdr:col>
      <xdr:colOff>669235</xdr:colOff>
      <xdr:row>3245</xdr:row>
      <xdr:rowOff>847726</xdr:rowOff>
    </xdr:to>
    <xdr:pic>
      <xdr:nvPicPr>
        <xdr:cNvPr id="2430" name="Рисунок 2429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8403551"/>
          <a:ext cx="288235" cy="8001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3246</xdr:row>
      <xdr:rowOff>47626</xdr:rowOff>
    </xdr:from>
    <xdr:to>
      <xdr:col>4</xdr:col>
      <xdr:colOff>647700</xdr:colOff>
      <xdr:row>3246</xdr:row>
      <xdr:rowOff>848080</xdr:rowOff>
    </xdr:to>
    <xdr:pic>
      <xdr:nvPicPr>
        <xdr:cNvPr id="2446" name="Рисунок 2445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29289376"/>
          <a:ext cx="257174" cy="800454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3249</xdr:row>
      <xdr:rowOff>47625</xdr:rowOff>
    </xdr:from>
    <xdr:to>
      <xdr:col>4</xdr:col>
      <xdr:colOff>619602</xdr:colOff>
      <xdr:row>3249</xdr:row>
      <xdr:rowOff>847725</xdr:rowOff>
    </xdr:to>
    <xdr:pic>
      <xdr:nvPicPr>
        <xdr:cNvPr id="2464" name="Рисунок 2463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32832675"/>
          <a:ext cx="210026" cy="800100"/>
        </a:xfrm>
        <a:prstGeom prst="rect">
          <a:avLst/>
        </a:prstGeom>
      </xdr:spPr>
    </xdr:pic>
    <xdr:clientData/>
  </xdr:twoCellAnchor>
  <xdr:twoCellAnchor>
    <xdr:from>
      <xdr:col>4</xdr:col>
      <xdr:colOff>123824</xdr:colOff>
      <xdr:row>3252</xdr:row>
      <xdr:rowOff>38099</xdr:rowOff>
    </xdr:from>
    <xdr:to>
      <xdr:col>4</xdr:col>
      <xdr:colOff>933449</xdr:colOff>
      <xdr:row>3252</xdr:row>
      <xdr:rowOff>847724</xdr:rowOff>
    </xdr:to>
    <xdr:pic>
      <xdr:nvPicPr>
        <xdr:cNvPr id="2440" name="Рисунок 2439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4" y="35480624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3254</xdr:row>
      <xdr:rowOff>47625</xdr:rowOff>
    </xdr:from>
    <xdr:to>
      <xdr:col>4</xdr:col>
      <xdr:colOff>647700</xdr:colOff>
      <xdr:row>3254</xdr:row>
      <xdr:rowOff>851781</xdr:rowOff>
    </xdr:to>
    <xdr:pic>
      <xdr:nvPicPr>
        <xdr:cNvPr id="2476" name="Рисунок 2475"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8147625"/>
          <a:ext cx="266700" cy="804156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106</xdr:row>
      <xdr:rowOff>57150</xdr:rowOff>
    </xdr:from>
    <xdr:to>
      <xdr:col>4</xdr:col>
      <xdr:colOff>971550</xdr:colOff>
      <xdr:row>106</xdr:row>
      <xdr:rowOff>824279</xdr:rowOff>
    </xdr:to>
    <xdr:pic>
      <xdr:nvPicPr>
        <xdr:cNvPr id="2487" name="Рисунок 2486"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119291100"/>
          <a:ext cx="885825" cy="767129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117</xdr:row>
      <xdr:rowOff>47626</xdr:rowOff>
    </xdr:from>
    <xdr:to>
      <xdr:col>4</xdr:col>
      <xdr:colOff>790575</xdr:colOff>
      <xdr:row>117</xdr:row>
      <xdr:rowOff>838482</xdr:rowOff>
    </xdr:to>
    <xdr:pic>
      <xdr:nvPicPr>
        <xdr:cNvPr id="2492" name="Рисунок 2491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140541376"/>
          <a:ext cx="542924" cy="790856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146</xdr:row>
      <xdr:rowOff>57151</xdr:rowOff>
    </xdr:from>
    <xdr:to>
      <xdr:col>4</xdr:col>
      <xdr:colOff>914401</xdr:colOff>
      <xdr:row>146</xdr:row>
      <xdr:rowOff>838201</xdr:rowOff>
    </xdr:to>
    <xdr:pic>
      <xdr:nvPicPr>
        <xdr:cNvPr id="2217" name="Рисунок 2216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069877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209</xdr:row>
      <xdr:rowOff>57151</xdr:rowOff>
    </xdr:from>
    <xdr:to>
      <xdr:col>4</xdr:col>
      <xdr:colOff>914401</xdr:colOff>
      <xdr:row>209</xdr:row>
      <xdr:rowOff>838201</xdr:rowOff>
    </xdr:to>
    <xdr:pic>
      <xdr:nvPicPr>
        <xdr:cNvPr id="2226" name="Рисунок 222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203733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127</xdr:row>
      <xdr:rowOff>57150</xdr:rowOff>
    </xdr:from>
    <xdr:to>
      <xdr:col>4</xdr:col>
      <xdr:colOff>828263</xdr:colOff>
      <xdr:row>127</xdr:row>
      <xdr:rowOff>847725</xdr:rowOff>
    </xdr:to>
    <xdr:pic>
      <xdr:nvPicPr>
        <xdr:cNvPr id="2246" name="Рисунок 224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159153225"/>
          <a:ext cx="637762" cy="79057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128</xdr:row>
      <xdr:rowOff>57150</xdr:rowOff>
    </xdr:from>
    <xdr:to>
      <xdr:col>4</xdr:col>
      <xdr:colOff>816708</xdr:colOff>
      <xdr:row>128</xdr:row>
      <xdr:rowOff>838200</xdr:rowOff>
    </xdr:to>
    <xdr:pic>
      <xdr:nvPicPr>
        <xdr:cNvPr id="2249" name="Рисунок 224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160039050"/>
          <a:ext cx="597633" cy="781050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129</xdr:row>
      <xdr:rowOff>57150</xdr:rowOff>
    </xdr:from>
    <xdr:to>
      <xdr:col>4</xdr:col>
      <xdr:colOff>819150</xdr:colOff>
      <xdr:row>129</xdr:row>
      <xdr:rowOff>831291</xdr:rowOff>
    </xdr:to>
    <xdr:pic>
      <xdr:nvPicPr>
        <xdr:cNvPr id="2251" name="Рисунок 2250"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160924875"/>
          <a:ext cx="600074" cy="774141"/>
        </a:xfrm>
        <a:prstGeom prst="rect">
          <a:avLst/>
        </a:prstGeom>
      </xdr:spPr>
    </xdr:pic>
    <xdr:clientData/>
  </xdr:twoCellAnchor>
  <xdr:twoCellAnchor>
    <xdr:from>
      <xdr:col>4</xdr:col>
      <xdr:colOff>409577</xdr:colOff>
      <xdr:row>3744</xdr:row>
      <xdr:rowOff>57151</xdr:rowOff>
    </xdr:from>
    <xdr:to>
      <xdr:col>4</xdr:col>
      <xdr:colOff>603663</xdr:colOff>
      <xdr:row>3744</xdr:row>
      <xdr:rowOff>847725</xdr:rowOff>
    </xdr:to>
    <xdr:pic>
      <xdr:nvPicPr>
        <xdr:cNvPr id="2474" name="Рисунок 2473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7" y="187280551"/>
          <a:ext cx="194086" cy="790574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1532</xdr:row>
      <xdr:rowOff>57151</xdr:rowOff>
    </xdr:from>
    <xdr:to>
      <xdr:col>4</xdr:col>
      <xdr:colOff>819150</xdr:colOff>
      <xdr:row>1532</xdr:row>
      <xdr:rowOff>841756</xdr:rowOff>
    </xdr:to>
    <xdr:pic>
      <xdr:nvPicPr>
        <xdr:cNvPr id="2493" name="Рисунок 2492"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204273151"/>
          <a:ext cx="600075" cy="784605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1536</xdr:row>
      <xdr:rowOff>66676</xdr:rowOff>
    </xdr:from>
    <xdr:to>
      <xdr:col>4</xdr:col>
      <xdr:colOff>1000126</xdr:colOff>
      <xdr:row>1536</xdr:row>
      <xdr:rowOff>832078</xdr:rowOff>
    </xdr:to>
    <xdr:pic>
      <xdr:nvPicPr>
        <xdr:cNvPr id="2498" name="Рисунок 249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227314126"/>
          <a:ext cx="952500" cy="765402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1537</xdr:row>
      <xdr:rowOff>66675</xdr:rowOff>
    </xdr:from>
    <xdr:to>
      <xdr:col>4</xdr:col>
      <xdr:colOff>992684</xdr:colOff>
      <xdr:row>1537</xdr:row>
      <xdr:rowOff>819150</xdr:rowOff>
    </xdr:to>
    <xdr:pic>
      <xdr:nvPicPr>
        <xdr:cNvPr id="2502" name="Рисунок 250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28199950"/>
          <a:ext cx="926008" cy="7524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1540</xdr:row>
      <xdr:rowOff>57150</xdr:rowOff>
    </xdr:from>
    <xdr:to>
      <xdr:col>4</xdr:col>
      <xdr:colOff>990600</xdr:colOff>
      <xdr:row>1540</xdr:row>
      <xdr:rowOff>830329</xdr:rowOff>
    </xdr:to>
    <xdr:pic>
      <xdr:nvPicPr>
        <xdr:cNvPr id="2506" name="Рисунок 2505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34391200"/>
          <a:ext cx="942975" cy="77317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1547</xdr:row>
      <xdr:rowOff>66676</xdr:rowOff>
    </xdr:from>
    <xdr:to>
      <xdr:col>4</xdr:col>
      <xdr:colOff>990600</xdr:colOff>
      <xdr:row>1547</xdr:row>
      <xdr:rowOff>823843</xdr:rowOff>
    </xdr:to>
    <xdr:pic>
      <xdr:nvPicPr>
        <xdr:cNvPr id="2497" name="Рисунок 2496"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39715676"/>
          <a:ext cx="942975" cy="757167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1528</xdr:row>
      <xdr:rowOff>47625</xdr:rowOff>
    </xdr:from>
    <xdr:to>
      <xdr:col>4</xdr:col>
      <xdr:colOff>790575</xdr:colOff>
      <xdr:row>1528</xdr:row>
      <xdr:rowOff>847376</xdr:rowOff>
    </xdr:to>
    <xdr:pic>
      <xdr:nvPicPr>
        <xdr:cNvPr id="2503" name="Рисунок 2502"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90090425"/>
          <a:ext cx="552450" cy="799751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1657</xdr:row>
      <xdr:rowOff>47625</xdr:rowOff>
    </xdr:from>
    <xdr:to>
      <xdr:col>4</xdr:col>
      <xdr:colOff>819150</xdr:colOff>
      <xdr:row>1657</xdr:row>
      <xdr:rowOff>847575</xdr:rowOff>
    </xdr:to>
    <xdr:pic>
      <xdr:nvPicPr>
        <xdr:cNvPr id="2510" name="Рисунок 2509">
          <a:extLst>
            <a:ext uri="{FF2B5EF4-FFF2-40B4-BE49-F238E27FC236}">
              <a16:creationId xmlns:a16="http://schemas.microsoft.com/office/drawing/2014/main" id="{00000000-0008-0000-0000-0000C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37848775"/>
          <a:ext cx="581025" cy="7999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3095</xdr:row>
      <xdr:rowOff>95250</xdr:rowOff>
    </xdr:from>
    <xdr:to>
      <xdr:col>4</xdr:col>
      <xdr:colOff>981075</xdr:colOff>
      <xdr:row>3095</xdr:row>
      <xdr:rowOff>809817</xdr:rowOff>
    </xdr:to>
    <xdr:pic>
      <xdr:nvPicPr>
        <xdr:cNvPr id="2271" name="Рисунок 2270"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75208800"/>
          <a:ext cx="923925" cy="714567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3093</xdr:row>
      <xdr:rowOff>85725</xdr:rowOff>
    </xdr:from>
    <xdr:to>
      <xdr:col>4</xdr:col>
      <xdr:colOff>1009988</xdr:colOff>
      <xdr:row>3093</xdr:row>
      <xdr:rowOff>819150</xdr:rowOff>
    </xdr:to>
    <xdr:pic>
      <xdr:nvPicPr>
        <xdr:cNvPr id="2531" name="Рисунок 2530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373427625"/>
          <a:ext cx="962363" cy="73342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1621</xdr:row>
      <xdr:rowOff>47626</xdr:rowOff>
    </xdr:from>
    <xdr:to>
      <xdr:col>4</xdr:col>
      <xdr:colOff>879497</xdr:colOff>
      <xdr:row>1621</xdr:row>
      <xdr:rowOff>838200</xdr:rowOff>
    </xdr:to>
    <xdr:pic>
      <xdr:nvPicPr>
        <xdr:cNvPr id="2517" name="Рисунок 2516"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34747201"/>
          <a:ext cx="727097" cy="790574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1698</xdr:row>
      <xdr:rowOff>57151</xdr:rowOff>
    </xdr:from>
    <xdr:to>
      <xdr:col>4</xdr:col>
      <xdr:colOff>789950</xdr:colOff>
      <xdr:row>1698</xdr:row>
      <xdr:rowOff>838200</xdr:rowOff>
    </xdr:to>
    <xdr:pic>
      <xdr:nvPicPr>
        <xdr:cNvPr id="2519" name="Рисунок 2518"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113595151"/>
          <a:ext cx="532775" cy="781049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3256</xdr:row>
      <xdr:rowOff>57150</xdr:rowOff>
    </xdr:from>
    <xdr:to>
      <xdr:col>4</xdr:col>
      <xdr:colOff>619125</xdr:colOff>
      <xdr:row>3256</xdr:row>
      <xdr:rowOff>834701</xdr:rowOff>
    </xdr:to>
    <xdr:pic>
      <xdr:nvPicPr>
        <xdr:cNvPr id="2567" name="Рисунок 2566"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94211775"/>
          <a:ext cx="228600" cy="777551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3257</xdr:row>
      <xdr:rowOff>47626</xdr:rowOff>
    </xdr:from>
    <xdr:to>
      <xdr:col>4</xdr:col>
      <xdr:colOff>645110</xdr:colOff>
      <xdr:row>3257</xdr:row>
      <xdr:rowOff>847726</xdr:rowOff>
    </xdr:to>
    <xdr:pic>
      <xdr:nvPicPr>
        <xdr:cNvPr id="2571" name="Рисунок 2570"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95973901"/>
          <a:ext cx="273634" cy="8001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3258</xdr:row>
      <xdr:rowOff>47625</xdr:rowOff>
    </xdr:from>
    <xdr:to>
      <xdr:col>4</xdr:col>
      <xdr:colOff>668655</xdr:colOff>
      <xdr:row>3258</xdr:row>
      <xdr:rowOff>838200</xdr:rowOff>
    </xdr:to>
    <xdr:pic>
      <xdr:nvPicPr>
        <xdr:cNvPr id="2573" name="Рисунок 2572"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96859725"/>
          <a:ext cx="316230" cy="790575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3259</xdr:row>
      <xdr:rowOff>47626</xdr:rowOff>
    </xdr:from>
    <xdr:to>
      <xdr:col>4</xdr:col>
      <xdr:colOff>637861</xdr:colOff>
      <xdr:row>3259</xdr:row>
      <xdr:rowOff>838200</xdr:rowOff>
    </xdr:to>
    <xdr:pic>
      <xdr:nvPicPr>
        <xdr:cNvPr id="2501" name="Рисунок 2500"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44348401"/>
          <a:ext cx="275910" cy="790574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3262</xdr:row>
      <xdr:rowOff>47625</xdr:rowOff>
    </xdr:from>
    <xdr:to>
      <xdr:col>4</xdr:col>
      <xdr:colOff>648312</xdr:colOff>
      <xdr:row>3262</xdr:row>
      <xdr:rowOff>857250</xdr:rowOff>
    </xdr:to>
    <xdr:pic>
      <xdr:nvPicPr>
        <xdr:cNvPr id="2515" name="Рисунок 2514"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46120050"/>
          <a:ext cx="238736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3263</xdr:row>
      <xdr:rowOff>47625</xdr:rowOff>
    </xdr:from>
    <xdr:to>
      <xdr:col>4</xdr:col>
      <xdr:colOff>656463</xdr:colOff>
      <xdr:row>3263</xdr:row>
      <xdr:rowOff>857250</xdr:rowOff>
    </xdr:to>
    <xdr:pic>
      <xdr:nvPicPr>
        <xdr:cNvPr id="2511" name="Рисунок 2510">
          <a:extLst>
            <a:ext uri="{FF2B5EF4-FFF2-40B4-BE49-F238E27FC236}">
              <a16:creationId xmlns:a16="http://schemas.microsoft.com/office/drawing/2014/main" id="{00000000-0008-0000-0000-0000C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48567975"/>
          <a:ext cx="284988" cy="8096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3264</xdr:row>
      <xdr:rowOff>47625</xdr:rowOff>
    </xdr:from>
    <xdr:to>
      <xdr:col>4</xdr:col>
      <xdr:colOff>665018</xdr:colOff>
      <xdr:row>3264</xdr:row>
      <xdr:rowOff>857250</xdr:rowOff>
    </xdr:to>
    <xdr:pic>
      <xdr:nvPicPr>
        <xdr:cNvPr id="2522" name="Рисунок 2521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48777525"/>
          <a:ext cx="274493" cy="8096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3268</xdr:row>
      <xdr:rowOff>47626</xdr:rowOff>
    </xdr:from>
    <xdr:to>
      <xdr:col>4</xdr:col>
      <xdr:colOff>624668</xdr:colOff>
      <xdr:row>3268</xdr:row>
      <xdr:rowOff>847726</xdr:rowOff>
    </xdr:to>
    <xdr:pic>
      <xdr:nvPicPr>
        <xdr:cNvPr id="2544" name="Рисунок 2543"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54092476"/>
          <a:ext cx="224618" cy="80010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3050</xdr:row>
      <xdr:rowOff>66676</xdr:rowOff>
    </xdr:from>
    <xdr:to>
      <xdr:col>4</xdr:col>
      <xdr:colOff>1009520</xdr:colOff>
      <xdr:row>3050</xdr:row>
      <xdr:rowOff>828676</xdr:rowOff>
    </xdr:to>
    <xdr:pic>
      <xdr:nvPicPr>
        <xdr:cNvPr id="2518" name="Рисунок 2517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74333101"/>
          <a:ext cx="961894" cy="762000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3535</xdr:row>
      <xdr:rowOff>47625</xdr:rowOff>
    </xdr:from>
    <xdr:to>
      <xdr:col>4</xdr:col>
      <xdr:colOff>722674</xdr:colOff>
      <xdr:row>3535</xdr:row>
      <xdr:rowOff>838200</xdr:rowOff>
    </xdr:to>
    <xdr:pic>
      <xdr:nvPicPr>
        <xdr:cNvPr id="2528" name="Рисунок 2527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117328950"/>
          <a:ext cx="427398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3269</xdr:row>
      <xdr:rowOff>47626</xdr:rowOff>
    </xdr:from>
    <xdr:to>
      <xdr:col>4</xdr:col>
      <xdr:colOff>645556</xdr:colOff>
      <xdr:row>3269</xdr:row>
      <xdr:rowOff>847726</xdr:rowOff>
    </xdr:to>
    <xdr:pic>
      <xdr:nvPicPr>
        <xdr:cNvPr id="2549" name="Рисунок 2548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11918751"/>
          <a:ext cx="235981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3270</xdr:row>
      <xdr:rowOff>47625</xdr:rowOff>
    </xdr:from>
    <xdr:to>
      <xdr:col>4</xdr:col>
      <xdr:colOff>648733</xdr:colOff>
      <xdr:row>3270</xdr:row>
      <xdr:rowOff>857250</xdr:rowOff>
    </xdr:to>
    <xdr:pic>
      <xdr:nvPicPr>
        <xdr:cNvPr id="2555" name="Рисунок 2554"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12804575"/>
          <a:ext cx="239158" cy="8096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3749</xdr:row>
      <xdr:rowOff>47626</xdr:rowOff>
    </xdr:from>
    <xdr:to>
      <xdr:col>4</xdr:col>
      <xdr:colOff>609600</xdr:colOff>
      <xdr:row>3749</xdr:row>
      <xdr:rowOff>846362</xdr:rowOff>
    </xdr:to>
    <xdr:pic>
      <xdr:nvPicPr>
        <xdr:cNvPr id="2574" name="Рисунок 2573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176888776"/>
          <a:ext cx="200024" cy="798736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3733</xdr:row>
      <xdr:rowOff>47625</xdr:rowOff>
    </xdr:from>
    <xdr:to>
      <xdr:col>4</xdr:col>
      <xdr:colOff>620420</xdr:colOff>
      <xdr:row>3733</xdr:row>
      <xdr:rowOff>838200</xdr:rowOff>
    </xdr:to>
    <xdr:pic>
      <xdr:nvPicPr>
        <xdr:cNvPr id="2577" name="Рисунок 2576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60058100"/>
          <a:ext cx="229895" cy="790575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3735</xdr:row>
      <xdr:rowOff>57151</xdr:rowOff>
    </xdr:from>
    <xdr:to>
      <xdr:col>4</xdr:col>
      <xdr:colOff>655511</xdr:colOff>
      <xdr:row>3735</xdr:row>
      <xdr:rowOff>847725</xdr:rowOff>
    </xdr:to>
    <xdr:pic>
      <xdr:nvPicPr>
        <xdr:cNvPr id="2579" name="Рисунок 2578"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162725101"/>
          <a:ext cx="293560" cy="79057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3738</xdr:row>
      <xdr:rowOff>47625</xdr:rowOff>
    </xdr:from>
    <xdr:to>
      <xdr:col>4</xdr:col>
      <xdr:colOff>647701</xdr:colOff>
      <xdr:row>3738</xdr:row>
      <xdr:rowOff>850938</xdr:rowOff>
    </xdr:to>
    <xdr:pic>
      <xdr:nvPicPr>
        <xdr:cNvPr id="2581" name="Рисунок 2580"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165373050"/>
          <a:ext cx="266700" cy="80331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3740</xdr:row>
      <xdr:rowOff>57150</xdr:rowOff>
    </xdr:from>
    <xdr:to>
      <xdr:col>4</xdr:col>
      <xdr:colOff>914400</xdr:colOff>
      <xdr:row>3740</xdr:row>
      <xdr:rowOff>838200</xdr:rowOff>
    </xdr:to>
    <xdr:pic>
      <xdr:nvPicPr>
        <xdr:cNvPr id="2583" name="Рисунок 2582"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662684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3271</xdr:row>
      <xdr:rowOff>47626</xdr:rowOff>
    </xdr:from>
    <xdr:to>
      <xdr:col>4</xdr:col>
      <xdr:colOff>600075</xdr:colOff>
      <xdr:row>3271</xdr:row>
      <xdr:rowOff>850623</xdr:rowOff>
    </xdr:to>
    <xdr:pic>
      <xdr:nvPicPr>
        <xdr:cNvPr id="2568" name="Рисунок 2567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60293251"/>
          <a:ext cx="180974" cy="802997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3272</xdr:row>
      <xdr:rowOff>47625</xdr:rowOff>
    </xdr:from>
    <xdr:to>
      <xdr:col>4</xdr:col>
      <xdr:colOff>641747</xdr:colOff>
      <xdr:row>3272</xdr:row>
      <xdr:rowOff>838200</xdr:rowOff>
    </xdr:to>
    <xdr:pic>
      <xdr:nvPicPr>
        <xdr:cNvPr id="2576" name="Рисунок 2575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61179075"/>
          <a:ext cx="241697" cy="790575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3541</xdr:row>
      <xdr:rowOff>47626</xdr:rowOff>
    </xdr:from>
    <xdr:to>
      <xdr:col>4</xdr:col>
      <xdr:colOff>681673</xdr:colOff>
      <xdr:row>3541</xdr:row>
      <xdr:rowOff>847725</xdr:rowOff>
    </xdr:to>
    <xdr:pic>
      <xdr:nvPicPr>
        <xdr:cNvPr id="2580" name="Рисунок 2579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69246751"/>
          <a:ext cx="357822" cy="800099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3742</xdr:row>
      <xdr:rowOff>47625</xdr:rowOff>
    </xdr:from>
    <xdr:to>
      <xdr:col>4</xdr:col>
      <xdr:colOff>728897</xdr:colOff>
      <xdr:row>3742</xdr:row>
      <xdr:rowOff>847725</xdr:rowOff>
    </xdr:to>
    <xdr:pic>
      <xdr:nvPicPr>
        <xdr:cNvPr id="2547" name="Рисунок 2546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70094475"/>
          <a:ext cx="424097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3708</xdr:row>
      <xdr:rowOff>47625</xdr:rowOff>
    </xdr:from>
    <xdr:to>
      <xdr:col>4</xdr:col>
      <xdr:colOff>613805</xdr:colOff>
      <xdr:row>3708</xdr:row>
      <xdr:rowOff>857250</xdr:rowOff>
    </xdr:to>
    <xdr:pic>
      <xdr:nvPicPr>
        <xdr:cNvPr id="2582" name="Рисунок 2581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80184425"/>
          <a:ext cx="204230" cy="80962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3709</xdr:row>
      <xdr:rowOff>57150</xdr:rowOff>
    </xdr:from>
    <xdr:to>
      <xdr:col>4</xdr:col>
      <xdr:colOff>761928</xdr:colOff>
      <xdr:row>3709</xdr:row>
      <xdr:rowOff>847725</xdr:rowOff>
    </xdr:to>
    <xdr:pic>
      <xdr:nvPicPr>
        <xdr:cNvPr id="2587" name="Рисунок 2586"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181079775"/>
          <a:ext cx="485703" cy="79057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3710</xdr:row>
      <xdr:rowOff>47626</xdr:rowOff>
    </xdr:from>
    <xdr:to>
      <xdr:col>4</xdr:col>
      <xdr:colOff>787104</xdr:colOff>
      <xdr:row>3710</xdr:row>
      <xdr:rowOff>847726</xdr:rowOff>
    </xdr:to>
    <xdr:pic>
      <xdr:nvPicPr>
        <xdr:cNvPr id="2589" name="Рисунок 2588"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82841901"/>
          <a:ext cx="548979" cy="800100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3711</xdr:row>
      <xdr:rowOff>47625</xdr:rowOff>
    </xdr:from>
    <xdr:to>
      <xdr:col>4</xdr:col>
      <xdr:colOff>733425</xdr:colOff>
      <xdr:row>3711</xdr:row>
      <xdr:rowOff>829826</xdr:rowOff>
    </xdr:to>
    <xdr:pic>
      <xdr:nvPicPr>
        <xdr:cNvPr id="2563" name="Рисунок 2562"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183727725"/>
          <a:ext cx="438150" cy="782201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3712</xdr:row>
      <xdr:rowOff>47625</xdr:rowOff>
    </xdr:from>
    <xdr:to>
      <xdr:col>4</xdr:col>
      <xdr:colOff>756079</xdr:colOff>
      <xdr:row>3712</xdr:row>
      <xdr:rowOff>847725</xdr:rowOff>
    </xdr:to>
    <xdr:pic>
      <xdr:nvPicPr>
        <xdr:cNvPr id="2578" name="Рисунок 2577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185499375"/>
          <a:ext cx="470329" cy="800100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3713</xdr:row>
      <xdr:rowOff>47626</xdr:rowOff>
    </xdr:from>
    <xdr:to>
      <xdr:col>4</xdr:col>
      <xdr:colOff>820989</xdr:colOff>
      <xdr:row>3713</xdr:row>
      <xdr:rowOff>847726</xdr:rowOff>
    </xdr:to>
    <xdr:pic>
      <xdr:nvPicPr>
        <xdr:cNvPr id="2591" name="Рисунок 2590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187271026"/>
          <a:ext cx="611438" cy="800100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3714</xdr:row>
      <xdr:rowOff>47625</xdr:rowOff>
    </xdr:from>
    <xdr:to>
      <xdr:col>4</xdr:col>
      <xdr:colOff>764106</xdr:colOff>
      <xdr:row>3714</xdr:row>
      <xdr:rowOff>838200</xdr:rowOff>
    </xdr:to>
    <xdr:pic>
      <xdr:nvPicPr>
        <xdr:cNvPr id="2222" name="Рисунок 2221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188156850"/>
          <a:ext cx="497406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2469</xdr:row>
      <xdr:rowOff>47625</xdr:rowOff>
    </xdr:from>
    <xdr:to>
      <xdr:col>4</xdr:col>
      <xdr:colOff>923925</xdr:colOff>
      <xdr:row>2469</xdr:row>
      <xdr:rowOff>847725</xdr:rowOff>
    </xdr:to>
    <xdr:pic>
      <xdr:nvPicPr>
        <xdr:cNvPr id="2244" name="Рисунок 2243"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3108602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2470</xdr:row>
      <xdr:rowOff>47625</xdr:rowOff>
    </xdr:from>
    <xdr:to>
      <xdr:col>4</xdr:col>
      <xdr:colOff>923925</xdr:colOff>
      <xdr:row>2470</xdr:row>
      <xdr:rowOff>847725</xdr:rowOff>
    </xdr:to>
    <xdr:pic>
      <xdr:nvPicPr>
        <xdr:cNvPr id="2253" name="Рисунок 2252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31971850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2472</xdr:row>
      <xdr:rowOff>47626</xdr:rowOff>
    </xdr:from>
    <xdr:to>
      <xdr:col>4</xdr:col>
      <xdr:colOff>923925</xdr:colOff>
      <xdr:row>2472</xdr:row>
      <xdr:rowOff>847725</xdr:rowOff>
    </xdr:to>
    <xdr:pic>
      <xdr:nvPicPr>
        <xdr:cNvPr id="2265" name="Рисунок 2264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33743501"/>
          <a:ext cx="800099" cy="80009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2473</xdr:row>
      <xdr:rowOff>47625</xdr:rowOff>
    </xdr:from>
    <xdr:to>
      <xdr:col>4</xdr:col>
      <xdr:colOff>914400</xdr:colOff>
      <xdr:row>2473</xdr:row>
      <xdr:rowOff>838200</xdr:rowOff>
    </xdr:to>
    <xdr:pic>
      <xdr:nvPicPr>
        <xdr:cNvPr id="2592" name="Рисунок 2591"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346293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2484</xdr:row>
      <xdr:rowOff>47626</xdr:rowOff>
    </xdr:from>
    <xdr:to>
      <xdr:col>4</xdr:col>
      <xdr:colOff>823632</xdr:colOff>
      <xdr:row>2484</xdr:row>
      <xdr:rowOff>838200</xdr:rowOff>
    </xdr:to>
    <xdr:pic>
      <xdr:nvPicPr>
        <xdr:cNvPr id="2602" name="Рисунок 2601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256774951"/>
          <a:ext cx="585506" cy="79057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2485</xdr:row>
      <xdr:rowOff>66675</xdr:rowOff>
    </xdr:from>
    <xdr:to>
      <xdr:col>4</xdr:col>
      <xdr:colOff>904875</xdr:colOff>
      <xdr:row>2485</xdr:row>
      <xdr:rowOff>838200</xdr:rowOff>
    </xdr:to>
    <xdr:pic>
      <xdr:nvPicPr>
        <xdr:cNvPr id="2604" name="Рисунок 2603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585656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3821</xdr:row>
      <xdr:rowOff>47626</xdr:rowOff>
    </xdr:from>
    <xdr:to>
      <xdr:col>4</xdr:col>
      <xdr:colOff>882176</xdr:colOff>
      <xdr:row>3821</xdr:row>
      <xdr:rowOff>838200</xdr:rowOff>
    </xdr:to>
    <xdr:pic>
      <xdr:nvPicPr>
        <xdr:cNvPr id="2597" name="Рисунок 2596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365283751"/>
          <a:ext cx="720250" cy="79057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3822</xdr:row>
      <xdr:rowOff>57150</xdr:rowOff>
    </xdr:from>
    <xdr:to>
      <xdr:col>4</xdr:col>
      <xdr:colOff>882175</xdr:colOff>
      <xdr:row>3822</xdr:row>
      <xdr:rowOff>847724</xdr:rowOff>
    </xdr:to>
    <xdr:pic>
      <xdr:nvPicPr>
        <xdr:cNvPr id="2601" name="Рисунок 2600"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366179100"/>
          <a:ext cx="720250" cy="790574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2873</xdr:row>
      <xdr:rowOff>66676</xdr:rowOff>
    </xdr:from>
    <xdr:to>
      <xdr:col>4</xdr:col>
      <xdr:colOff>990600</xdr:colOff>
      <xdr:row>2873</xdr:row>
      <xdr:rowOff>823502</xdr:rowOff>
    </xdr:to>
    <xdr:pic>
      <xdr:nvPicPr>
        <xdr:cNvPr id="2608" name="Рисунок 2607"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64103251"/>
          <a:ext cx="942975" cy="756826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821</xdr:row>
      <xdr:rowOff>47626</xdr:rowOff>
    </xdr:from>
    <xdr:to>
      <xdr:col>4</xdr:col>
      <xdr:colOff>923926</xdr:colOff>
      <xdr:row>821</xdr:row>
      <xdr:rowOff>847726</xdr:rowOff>
    </xdr:to>
    <xdr:pic>
      <xdr:nvPicPr>
        <xdr:cNvPr id="2612" name="Рисунок 2611"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42414826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2854</xdr:row>
      <xdr:rowOff>38100</xdr:rowOff>
    </xdr:from>
    <xdr:to>
      <xdr:col>4</xdr:col>
      <xdr:colOff>914400</xdr:colOff>
      <xdr:row>2854</xdr:row>
      <xdr:rowOff>838137</xdr:rowOff>
    </xdr:to>
    <xdr:pic>
      <xdr:nvPicPr>
        <xdr:cNvPr id="2165" name="Рисунок 2164"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3326725"/>
          <a:ext cx="790575" cy="800037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395</xdr:row>
      <xdr:rowOff>66676</xdr:rowOff>
    </xdr:from>
    <xdr:to>
      <xdr:col>4</xdr:col>
      <xdr:colOff>823779</xdr:colOff>
      <xdr:row>395</xdr:row>
      <xdr:rowOff>828675</xdr:rowOff>
    </xdr:to>
    <xdr:pic>
      <xdr:nvPicPr>
        <xdr:cNvPr id="2599" name="Рисунок 2598"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18373726"/>
          <a:ext cx="614228" cy="76199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923</xdr:row>
      <xdr:rowOff>47625</xdr:rowOff>
    </xdr:from>
    <xdr:to>
      <xdr:col>4</xdr:col>
      <xdr:colOff>914400</xdr:colOff>
      <xdr:row>923</xdr:row>
      <xdr:rowOff>838200</xdr:rowOff>
    </xdr:to>
    <xdr:pic>
      <xdr:nvPicPr>
        <xdr:cNvPr id="2603" name="Рисунок 2602"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380839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925</xdr:row>
      <xdr:rowOff>47626</xdr:rowOff>
    </xdr:from>
    <xdr:to>
      <xdr:col>4</xdr:col>
      <xdr:colOff>914401</xdr:colOff>
      <xdr:row>925</xdr:row>
      <xdr:rowOff>828676</xdr:rowOff>
    </xdr:to>
    <xdr:pic>
      <xdr:nvPicPr>
        <xdr:cNvPr id="2617" name="Рисунок 2616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398555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926</xdr:row>
      <xdr:rowOff>47626</xdr:rowOff>
    </xdr:from>
    <xdr:to>
      <xdr:col>4</xdr:col>
      <xdr:colOff>923925</xdr:colOff>
      <xdr:row>926</xdr:row>
      <xdr:rowOff>838200</xdr:rowOff>
    </xdr:to>
    <xdr:pic>
      <xdr:nvPicPr>
        <xdr:cNvPr id="2622" name="Рисунок 2621"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40741401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3282</xdr:row>
      <xdr:rowOff>47625</xdr:rowOff>
    </xdr:from>
    <xdr:to>
      <xdr:col>4</xdr:col>
      <xdr:colOff>647700</xdr:colOff>
      <xdr:row>3282</xdr:row>
      <xdr:rowOff>850083</xdr:rowOff>
    </xdr:to>
    <xdr:pic>
      <xdr:nvPicPr>
        <xdr:cNvPr id="2595" name="Рисунок 2594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5107900"/>
          <a:ext cx="247650" cy="802458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3283</xdr:row>
      <xdr:rowOff>47625</xdr:rowOff>
    </xdr:from>
    <xdr:to>
      <xdr:col>4</xdr:col>
      <xdr:colOff>638175</xdr:colOff>
      <xdr:row>3283</xdr:row>
      <xdr:rowOff>843855</xdr:rowOff>
    </xdr:to>
    <xdr:pic>
      <xdr:nvPicPr>
        <xdr:cNvPr id="2613" name="Рисунок 2612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6879550"/>
          <a:ext cx="238125" cy="79623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3291</xdr:row>
      <xdr:rowOff>57151</xdr:rowOff>
    </xdr:from>
    <xdr:to>
      <xdr:col>4</xdr:col>
      <xdr:colOff>871812</xdr:colOff>
      <xdr:row>3291</xdr:row>
      <xdr:rowOff>838201</xdr:rowOff>
    </xdr:to>
    <xdr:pic>
      <xdr:nvPicPr>
        <xdr:cNvPr id="2615" name="Рисунок 2614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28517851"/>
          <a:ext cx="690837" cy="7810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3294</xdr:row>
      <xdr:rowOff>57151</xdr:rowOff>
    </xdr:from>
    <xdr:to>
      <xdr:col>4</xdr:col>
      <xdr:colOff>658813</xdr:colOff>
      <xdr:row>3294</xdr:row>
      <xdr:rowOff>847725</xdr:rowOff>
    </xdr:to>
    <xdr:pic>
      <xdr:nvPicPr>
        <xdr:cNvPr id="2619" name="Рисунок 2618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30784801"/>
          <a:ext cx="258762" cy="790574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3296</xdr:row>
      <xdr:rowOff>57150</xdr:rowOff>
    </xdr:from>
    <xdr:to>
      <xdr:col>4</xdr:col>
      <xdr:colOff>631153</xdr:colOff>
      <xdr:row>3296</xdr:row>
      <xdr:rowOff>847725</xdr:rowOff>
    </xdr:to>
    <xdr:pic>
      <xdr:nvPicPr>
        <xdr:cNvPr id="2625" name="Рисунок 2624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32556450"/>
          <a:ext cx="212052" cy="79057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3297</xdr:row>
      <xdr:rowOff>47626</xdr:rowOff>
    </xdr:from>
    <xdr:to>
      <xdr:col>4</xdr:col>
      <xdr:colOff>638175</xdr:colOff>
      <xdr:row>3297</xdr:row>
      <xdr:rowOff>851682</xdr:rowOff>
    </xdr:to>
    <xdr:pic>
      <xdr:nvPicPr>
        <xdr:cNvPr id="2628" name="Рисунок 2627"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33432751"/>
          <a:ext cx="247649" cy="804056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3298</xdr:row>
      <xdr:rowOff>57150</xdr:rowOff>
    </xdr:from>
    <xdr:to>
      <xdr:col>4</xdr:col>
      <xdr:colOff>629044</xdr:colOff>
      <xdr:row>3298</xdr:row>
      <xdr:rowOff>847725</xdr:rowOff>
    </xdr:to>
    <xdr:pic>
      <xdr:nvPicPr>
        <xdr:cNvPr id="2635" name="Рисунок 2634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35213925"/>
          <a:ext cx="248043" cy="790575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3306</xdr:row>
      <xdr:rowOff>57150</xdr:rowOff>
    </xdr:from>
    <xdr:to>
      <xdr:col>4</xdr:col>
      <xdr:colOff>623244</xdr:colOff>
      <xdr:row>3306</xdr:row>
      <xdr:rowOff>828675</xdr:rowOff>
    </xdr:to>
    <xdr:pic>
      <xdr:nvPicPr>
        <xdr:cNvPr id="2637" name="Рисунок 2636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26108025"/>
          <a:ext cx="194619" cy="77152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3457</xdr:row>
      <xdr:rowOff>47625</xdr:rowOff>
    </xdr:from>
    <xdr:to>
      <xdr:col>4</xdr:col>
      <xdr:colOff>616122</xdr:colOff>
      <xdr:row>3457</xdr:row>
      <xdr:rowOff>828675</xdr:rowOff>
    </xdr:to>
    <xdr:pic>
      <xdr:nvPicPr>
        <xdr:cNvPr id="2606" name="Рисунок 2605"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758380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3460</xdr:row>
      <xdr:rowOff>57150</xdr:rowOff>
    </xdr:from>
    <xdr:to>
      <xdr:col>4</xdr:col>
      <xdr:colOff>616122</xdr:colOff>
      <xdr:row>3460</xdr:row>
      <xdr:rowOff>838200</xdr:rowOff>
    </xdr:to>
    <xdr:pic>
      <xdr:nvPicPr>
        <xdr:cNvPr id="2624" name="Рисунок 2623"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772287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3493</xdr:row>
      <xdr:rowOff>57150</xdr:rowOff>
    </xdr:from>
    <xdr:to>
      <xdr:col>4</xdr:col>
      <xdr:colOff>616122</xdr:colOff>
      <xdr:row>3493</xdr:row>
      <xdr:rowOff>838200</xdr:rowOff>
    </xdr:to>
    <xdr:pic>
      <xdr:nvPicPr>
        <xdr:cNvPr id="2629" name="Рисунок 2628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113853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3637</xdr:row>
      <xdr:rowOff>47625</xdr:rowOff>
    </xdr:from>
    <xdr:to>
      <xdr:col>4</xdr:col>
      <xdr:colOff>625647</xdr:colOff>
      <xdr:row>3637</xdr:row>
      <xdr:rowOff>828675</xdr:rowOff>
    </xdr:to>
    <xdr:pic>
      <xdr:nvPicPr>
        <xdr:cNvPr id="2633" name="Рисунок 2632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134999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3645</xdr:row>
      <xdr:rowOff>57150</xdr:rowOff>
    </xdr:from>
    <xdr:to>
      <xdr:col>4</xdr:col>
      <xdr:colOff>616122</xdr:colOff>
      <xdr:row>3645</xdr:row>
      <xdr:rowOff>838200</xdr:rowOff>
    </xdr:to>
    <xdr:pic>
      <xdr:nvPicPr>
        <xdr:cNvPr id="2636" name="Рисунок 2635"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151382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438150</xdr:colOff>
      <xdr:row>4114</xdr:row>
      <xdr:rowOff>47625</xdr:rowOff>
    </xdr:from>
    <xdr:to>
      <xdr:col>4</xdr:col>
      <xdr:colOff>635172</xdr:colOff>
      <xdr:row>4114</xdr:row>
      <xdr:rowOff>828675</xdr:rowOff>
    </xdr:to>
    <xdr:pic>
      <xdr:nvPicPr>
        <xdr:cNvPr id="2639" name="Рисунок 2638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0" y="1228820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4133</xdr:row>
      <xdr:rowOff>57150</xdr:rowOff>
    </xdr:from>
    <xdr:to>
      <xdr:col>4</xdr:col>
      <xdr:colOff>625647</xdr:colOff>
      <xdr:row>4133</xdr:row>
      <xdr:rowOff>838200</xdr:rowOff>
    </xdr:to>
    <xdr:pic>
      <xdr:nvPicPr>
        <xdr:cNvPr id="2641" name="Рисунок 2640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245203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4216</xdr:row>
      <xdr:rowOff>57150</xdr:rowOff>
    </xdr:from>
    <xdr:to>
      <xdr:col>4</xdr:col>
      <xdr:colOff>616122</xdr:colOff>
      <xdr:row>4216</xdr:row>
      <xdr:rowOff>838200</xdr:rowOff>
    </xdr:to>
    <xdr:pic>
      <xdr:nvPicPr>
        <xdr:cNvPr id="2643" name="Рисунок 2642"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301877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4245</xdr:row>
      <xdr:rowOff>57150</xdr:rowOff>
    </xdr:from>
    <xdr:to>
      <xdr:col>4</xdr:col>
      <xdr:colOff>625647</xdr:colOff>
      <xdr:row>4245</xdr:row>
      <xdr:rowOff>838200</xdr:rowOff>
    </xdr:to>
    <xdr:pic>
      <xdr:nvPicPr>
        <xdr:cNvPr id="2646" name="Рисунок 2645"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329499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3646</xdr:row>
      <xdr:rowOff>57150</xdr:rowOff>
    </xdr:from>
    <xdr:to>
      <xdr:col>4</xdr:col>
      <xdr:colOff>660896</xdr:colOff>
      <xdr:row>3646</xdr:row>
      <xdr:rowOff>838200</xdr:rowOff>
    </xdr:to>
    <xdr:pic>
      <xdr:nvPicPr>
        <xdr:cNvPr id="2614" name="Рисунок 2613"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13757075"/>
          <a:ext cx="279896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3647</xdr:row>
      <xdr:rowOff>57150</xdr:rowOff>
    </xdr:from>
    <xdr:to>
      <xdr:col>4</xdr:col>
      <xdr:colOff>666750</xdr:colOff>
      <xdr:row>3647</xdr:row>
      <xdr:rowOff>846364</xdr:rowOff>
    </xdr:to>
    <xdr:pic>
      <xdr:nvPicPr>
        <xdr:cNvPr id="2621" name="Рисунок 2620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14642900"/>
          <a:ext cx="276225" cy="789214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3461</xdr:row>
      <xdr:rowOff>47625</xdr:rowOff>
    </xdr:from>
    <xdr:to>
      <xdr:col>4</xdr:col>
      <xdr:colOff>668180</xdr:colOff>
      <xdr:row>3461</xdr:row>
      <xdr:rowOff>847725</xdr:rowOff>
    </xdr:to>
    <xdr:pic>
      <xdr:nvPicPr>
        <xdr:cNvPr id="2651" name="Рисунок 2650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32184975"/>
          <a:ext cx="296704" cy="8001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3463</xdr:row>
      <xdr:rowOff>38101</xdr:rowOff>
    </xdr:from>
    <xdr:to>
      <xdr:col>4</xdr:col>
      <xdr:colOff>639568</xdr:colOff>
      <xdr:row>3463</xdr:row>
      <xdr:rowOff>857251</xdr:rowOff>
    </xdr:to>
    <xdr:pic>
      <xdr:nvPicPr>
        <xdr:cNvPr id="2257" name="Рисунок 2256"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6" y="41309926"/>
          <a:ext cx="239517" cy="8191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2894</xdr:row>
      <xdr:rowOff>57150</xdr:rowOff>
    </xdr:from>
    <xdr:to>
      <xdr:col>4</xdr:col>
      <xdr:colOff>914400</xdr:colOff>
      <xdr:row>2894</xdr:row>
      <xdr:rowOff>838200</xdr:rowOff>
    </xdr:to>
    <xdr:pic>
      <xdr:nvPicPr>
        <xdr:cNvPr id="2609" name="Рисунок 2608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888968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924</xdr:row>
      <xdr:rowOff>47625</xdr:rowOff>
    </xdr:from>
    <xdr:to>
      <xdr:col>4</xdr:col>
      <xdr:colOff>942976</xdr:colOff>
      <xdr:row>924</xdr:row>
      <xdr:rowOff>849071</xdr:rowOff>
    </xdr:to>
    <xdr:pic>
      <xdr:nvPicPr>
        <xdr:cNvPr id="2623" name="Рисунок 2622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38969750"/>
          <a:ext cx="838200" cy="801446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3464</xdr:row>
      <xdr:rowOff>57150</xdr:rowOff>
    </xdr:from>
    <xdr:to>
      <xdr:col>4</xdr:col>
      <xdr:colOff>623582</xdr:colOff>
      <xdr:row>3464</xdr:row>
      <xdr:rowOff>838200</xdr:rowOff>
    </xdr:to>
    <xdr:pic>
      <xdr:nvPicPr>
        <xdr:cNvPr id="2640" name="Рисунок 2639"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25799650"/>
          <a:ext cx="214007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3465</xdr:row>
      <xdr:rowOff>47625</xdr:rowOff>
    </xdr:from>
    <xdr:to>
      <xdr:col>4</xdr:col>
      <xdr:colOff>620268</xdr:colOff>
      <xdr:row>3465</xdr:row>
      <xdr:rowOff>857250</xdr:rowOff>
    </xdr:to>
    <xdr:pic>
      <xdr:nvPicPr>
        <xdr:cNvPr id="2644" name="Рисунок 2643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26675950"/>
          <a:ext cx="220218" cy="80962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3466</xdr:row>
      <xdr:rowOff>47625</xdr:rowOff>
    </xdr:from>
    <xdr:to>
      <xdr:col>4</xdr:col>
      <xdr:colOff>657225</xdr:colOff>
      <xdr:row>3466</xdr:row>
      <xdr:rowOff>849808</xdr:rowOff>
    </xdr:to>
    <xdr:pic>
      <xdr:nvPicPr>
        <xdr:cNvPr id="2648" name="Рисунок 2647"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227561775"/>
          <a:ext cx="314325" cy="802183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3467</xdr:row>
      <xdr:rowOff>57150</xdr:rowOff>
    </xdr:from>
    <xdr:to>
      <xdr:col>4</xdr:col>
      <xdr:colOff>642976</xdr:colOff>
      <xdr:row>3467</xdr:row>
      <xdr:rowOff>838200</xdr:rowOff>
    </xdr:to>
    <xdr:pic>
      <xdr:nvPicPr>
        <xdr:cNvPr id="2652" name="Рисунок 265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228457125"/>
          <a:ext cx="290551" cy="781050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3468</xdr:row>
      <xdr:rowOff>47626</xdr:rowOff>
    </xdr:from>
    <xdr:to>
      <xdr:col>4</xdr:col>
      <xdr:colOff>649091</xdr:colOff>
      <xdr:row>3468</xdr:row>
      <xdr:rowOff>847726</xdr:rowOff>
    </xdr:to>
    <xdr:pic>
      <xdr:nvPicPr>
        <xdr:cNvPr id="837" name="Рисунок 836"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229333426"/>
          <a:ext cx="277615" cy="8001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3469</xdr:row>
      <xdr:rowOff>57150</xdr:rowOff>
    </xdr:from>
    <xdr:to>
      <xdr:col>4</xdr:col>
      <xdr:colOff>655130</xdr:colOff>
      <xdr:row>3469</xdr:row>
      <xdr:rowOff>847725</xdr:rowOff>
    </xdr:to>
    <xdr:pic>
      <xdr:nvPicPr>
        <xdr:cNvPr id="2664" name="Рисунок 2663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230228775"/>
          <a:ext cx="302705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3471</xdr:row>
      <xdr:rowOff>57151</xdr:rowOff>
    </xdr:from>
    <xdr:to>
      <xdr:col>4</xdr:col>
      <xdr:colOff>667411</xdr:colOff>
      <xdr:row>3471</xdr:row>
      <xdr:rowOff>838201</xdr:rowOff>
    </xdr:to>
    <xdr:pic>
      <xdr:nvPicPr>
        <xdr:cNvPr id="2668" name="Рисунок 2667"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34657901"/>
          <a:ext cx="286411" cy="78105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3472</xdr:row>
      <xdr:rowOff>47626</xdr:rowOff>
    </xdr:from>
    <xdr:to>
      <xdr:col>4</xdr:col>
      <xdr:colOff>656861</xdr:colOff>
      <xdr:row>3472</xdr:row>
      <xdr:rowOff>847726</xdr:rowOff>
    </xdr:to>
    <xdr:pic>
      <xdr:nvPicPr>
        <xdr:cNvPr id="2677" name="Рисунок 2676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236420026"/>
          <a:ext cx="285386" cy="800100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3474</xdr:row>
      <xdr:rowOff>47625</xdr:rowOff>
    </xdr:from>
    <xdr:to>
      <xdr:col>4</xdr:col>
      <xdr:colOff>668294</xdr:colOff>
      <xdr:row>3474</xdr:row>
      <xdr:rowOff>847725</xdr:rowOff>
    </xdr:to>
    <xdr:pic>
      <xdr:nvPicPr>
        <xdr:cNvPr id="2679" name="Рисунок 267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238191675"/>
          <a:ext cx="315868" cy="80010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3475</xdr:row>
      <xdr:rowOff>47625</xdr:rowOff>
    </xdr:from>
    <xdr:to>
      <xdr:col>4</xdr:col>
      <xdr:colOff>669188</xdr:colOff>
      <xdr:row>3475</xdr:row>
      <xdr:rowOff>847725</xdr:rowOff>
    </xdr:to>
    <xdr:pic>
      <xdr:nvPicPr>
        <xdr:cNvPr id="2681" name="Рисунок 2680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239077500"/>
          <a:ext cx="307238" cy="80010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3476</xdr:row>
      <xdr:rowOff>47626</xdr:rowOff>
    </xdr:from>
    <xdr:to>
      <xdr:col>4</xdr:col>
      <xdr:colOff>653187</xdr:colOff>
      <xdr:row>3476</xdr:row>
      <xdr:rowOff>847726</xdr:rowOff>
    </xdr:to>
    <xdr:pic>
      <xdr:nvPicPr>
        <xdr:cNvPr id="2683" name="Рисунок 2682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239963326"/>
          <a:ext cx="291237" cy="800100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3477</xdr:row>
      <xdr:rowOff>57151</xdr:rowOff>
    </xdr:from>
    <xdr:to>
      <xdr:col>4</xdr:col>
      <xdr:colOff>666751</xdr:colOff>
      <xdr:row>3477</xdr:row>
      <xdr:rowOff>839397</xdr:rowOff>
    </xdr:to>
    <xdr:pic>
      <xdr:nvPicPr>
        <xdr:cNvPr id="2691" name="Рисунок 2690"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1" y="123682126"/>
          <a:ext cx="323850" cy="782246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3478</xdr:row>
      <xdr:rowOff>47625</xdr:rowOff>
    </xdr:from>
    <xdr:to>
      <xdr:col>4</xdr:col>
      <xdr:colOff>666141</xdr:colOff>
      <xdr:row>3478</xdr:row>
      <xdr:rowOff>847725</xdr:rowOff>
    </xdr:to>
    <xdr:pic>
      <xdr:nvPicPr>
        <xdr:cNvPr id="2693" name="Рисунок 2692"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124558425"/>
          <a:ext cx="323241" cy="800100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3479</xdr:row>
      <xdr:rowOff>47626</xdr:rowOff>
    </xdr:from>
    <xdr:to>
      <xdr:col>4</xdr:col>
      <xdr:colOff>676276</xdr:colOff>
      <xdr:row>3479</xdr:row>
      <xdr:rowOff>841376</xdr:rowOff>
    </xdr:to>
    <xdr:pic>
      <xdr:nvPicPr>
        <xdr:cNvPr id="2695" name="Рисунок 2694"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125444251"/>
          <a:ext cx="323850" cy="79375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3480</xdr:row>
      <xdr:rowOff>47625</xdr:rowOff>
    </xdr:from>
    <xdr:to>
      <xdr:col>4</xdr:col>
      <xdr:colOff>671009</xdr:colOff>
      <xdr:row>3480</xdr:row>
      <xdr:rowOff>838200</xdr:rowOff>
    </xdr:to>
    <xdr:pic>
      <xdr:nvPicPr>
        <xdr:cNvPr id="2697" name="Рисунок 2696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126330075"/>
          <a:ext cx="309059" cy="790575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3481</xdr:row>
      <xdr:rowOff>57151</xdr:rowOff>
    </xdr:from>
    <xdr:to>
      <xdr:col>4</xdr:col>
      <xdr:colOff>655198</xdr:colOff>
      <xdr:row>3481</xdr:row>
      <xdr:rowOff>838201</xdr:rowOff>
    </xdr:to>
    <xdr:pic>
      <xdr:nvPicPr>
        <xdr:cNvPr id="2699" name="Рисунок 2698"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127225426"/>
          <a:ext cx="302772" cy="78105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3806</xdr:row>
      <xdr:rowOff>47626</xdr:rowOff>
    </xdr:from>
    <xdr:to>
      <xdr:col>4</xdr:col>
      <xdr:colOff>705032</xdr:colOff>
      <xdr:row>3806</xdr:row>
      <xdr:rowOff>838200</xdr:rowOff>
    </xdr:to>
    <xdr:pic>
      <xdr:nvPicPr>
        <xdr:cNvPr id="2610" name="Рисунок 2609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50666451"/>
          <a:ext cx="381182" cy="790574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3482</xdr:row>
      <xdr:rowOff>57150</xdr:rowOff>
    </xdr:from>
    <xdr:to>
      <xdr:col>4</xdr:col>
      <xdr:colOff>650091</xdr:colOff>
      <xdr:row>3482</xdr:row>
      <xdr:rowOff>828675</xdr:rowOff>
    </xdr:to>
    <xdr:pic>
      <xdr:nvPicPr>
        <xdr:cNvPr id="2642" name="Рисунок 2641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128111250"/>
          <a:ext cx="288141" cy="77152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3483</xdr:row>
      <xdr:rowOff>47625</xdr:rowOff>
    </xdr:from>
    <xdr:to>
      <xdr:col>4</xdr:col>
      <xdr:colOff>651160</xdr:colOff>
      <xdr:row>3483</xdr:row>
      <xdr:rowOff>838200</xdr:rowOff>
    </xdr:to>
    <xdr:pic>
      <xdr:nvPicPr>
        <xdr:cNvPr id="2656" name="Рисунок 2655"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29873375"/>
          <a:ext cx="298735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3484</xdr:row>
      <xdr:rowOff>47626</xdr:rowOff>
    </xdr:from>
    <xdr:to>
      <xdr:col>4</xdr:col>
      <xdr:colOff>669820</xdr:colOff>
      <xdr:row>3484</xdr:row>
      <xdr:rowOff>847726</xdr:rowOff>
    </xdr:to>
    <xdr:pic>
      <xdr:nvPicPr>
        <xdr:cNvPr id="2659" name="Рисунок 2658"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30759201"/>
          <a:ext cx="317395" cy="8001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3485</xdr:row>
      <xdr:rowOff>47625</xdr:rowOff>
    </xdr:from>
    <xdr:to>
      <xdr:col>4</xdr:col>
      <xdr:colOff>644938</xdr:colOff>
      <xdr:row>3485</xdr:row>
      <xdr:rowOff>838200</xdr:rowOff>
    </xdr:to>
    <xdr:pic>
      <xdr:nvPicPr>
        <xdr:cNvPr id="2661" name="Рисунок 2660"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31645025"/>
          <a:ext cx="292513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3486</xdr:row>
      <xdr:rowOff>47625</xdr:rowOff>
    </xdr:from>
    <xdr:to>
      <xdr:col>4</xdr:col>
      <xdr:colOff>642122</xdr:colOff>
      <xdr:row>3486</xdr:row>
      <xdr:rowOff>838200</xdr:rowOff>
    </xdr:to>
    <xdr:pic>
      <xdr:nvPicPr>
        <xdr:cNvPr id="2665" name="Рисунок 266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32530850"/>
          <a:ext cx="289697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788</xdr:row>
      <xdr:rowOff>57150</xdr:rowOff>
    </xdr:from>
    <xdr:to>
      <xdr:col>4</xdr:col>
      <xdr:colOff>904875</xdr:colOff>
      <xdr:row>788</xdr:row>
      <xdr:rowOff>838200</xdr:rowOff>
    </xdr:to>
    <xdr:pic>
      <xdr:nvPicPr>
        <xdr:cNvPr id="2670" name="Рисунок 2669"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301210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3487</xdr:row>
      <xdr:rowOff>47625</xdr:rowOff>
    </xdr:from>
    <xdr:to>
      <xdr:col>4</xdr:col>
      <xdr:colOff>654217</xdr:colOff>
      <xdr:row>3487</xdr:row>
      <xdr:rowOff>847725</xdr:rowOff>
    </xdr:to>
    <xdr:pic>
      <xdr:nvPicPr>
        <xdr:cNvPr id="2673" name="Рисунок 2672"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219589350"/>
          <a:ext cx="301792" cy="8001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3488</xdr:row>
      <xdr:rowOff>47625</xdr:rowOff>
    </xdr:from>
    <xdr:to>
      <xdr:col>4</xdr:col>
      <xdr:colOff>666750</xdr:colOff>
      <xdr:row>3488</xdr:row>
      <xdr:rowOff>844248</xdr:rowOff>
    </xdr:to>
    <xdr:pic>
      <xdr:nvPicPr>
        <xdr:cNvPr id="2676" name="Рисунок 2675"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220475175"/>
          <a:ext cx="314325" cy="796623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3489</xdr:row>
      <xdr:rowOff>47626</xdr:rowOff>
    </xdr:from>
    <xdr:to>
      <xdr:col>4</xdr:col>
      <xdr:colOff>639524</xdr:colOff>
      <xdr:row>3489</xdr:row>
      <xdr:rowOff>828676</xdr:rowOff>
    </xdr:to>
    <xdr:pic>
      <xdr:nvPicPr>
        <xdr:cNvPr id="2680" name="Рисунок 2679"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21361001"/>
          <a:ext cx="258524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3496</xdr:row>
      <xdr:rowOff>57150</xdr:rowOff>
    </xdr:from>
    <xdr:to>
      <xdr:col>4</xdr:col>
      <xdr:colOff>616122</xdr:colOff>
      <xdr:row>3496</xdr:row>
      <xdr:rowOff>838200</xdr:rowOff>
    </xdr:to>
    <xdr:pic>
      <xdr:nvPicPr>
        <xdr:cNvPr id="2690" name="Рисунок 268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902237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3499</xdr:row>
      <xdr:rowOff>47625</xdr:rowOff>
    </xdr:from>
    <xdr:to>
      <xdr:col>4</xdr:col>
      <xdr:colOff>660689</xdr:colOff>
      <xdr:row>3499</xdr:row>
      <xdr:rowOff>857250</xdr:rowOff>
    </xdr:to>
    <xdr:pic>
      <xdr:nvPicPr>
        <xdr:cNvPr id="2687" name="Рисунок 2686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91738250"/>
          <a:ext cx="279689" cy="80962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3500</xdr:row>
      <xdr:rowOff>47625</xdr:rowOff>
    </xdr:from>
    <xdr:to>
      <xdr:col>4</xdr:col>
      <xdr:colOff>659225</xdr:colOff>
      <xdr:row>3500</xdr:row>
      <xdr:rowOff>847725</xdr:rowOff>
    </xdr:to>
    <xdr:pic>
      <xdr:nvPicPr>
        <xdr:cNvPr id="2694" name="Рисунок 2693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192624075"/>
          <a:ext cx="278224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3501</xdr:row>
      <xdr:rowOff>57150</xdr:rowOff>
    </xdr:from>
    <xdr:to>
      <xdr:col>4</xdr:col>
      <xdr:colOff>648387</xdr:colOff>
      <xdr:row>3501</xdr:row>
      <xdr:rowOff>838200</xdr:rowOff>
    </xdr:to>
    <xdr:pic>
      <xdr:nvPicPr>
        <xdr:cNvPr id="2698" name="Рисунок 2697"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93519425"/>
          <a:ext cx="267387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3512</xdr:row>
      <xdr:rowOff>66675</xdr:rowOff>
    </xdr:from>
    <xdr:to>
      <xdr:col>4</xdr:col>
      <xdr:colOff>606597</xdr:colOff>
      <xdr:row>3512</xdr:row>
      <xdr:rowOff>847725</xdr:rowOff>
    </xdr:to>
    <xdr:pic>
      <xdr:nvPicPr>
        <xdr:cNvPr id="2703" name="Рисунок 2702"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966817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3518</xdr:row>
      <xdr:rowOff>47625</xdr:rowOff>
    </xdr:from>
    <xdr:to>
      <xdr:col>4</xdr:col>
      <xdr:colOff>795509</xdr:colOff>
      <xdr:row>3518</xdr:row>
      <xdr:rowOff>847725</xdr:rowOff>
    </xdr:to>
    <xdr:pic>
      <xdr:nvPicPr>
        <xdr:cNvPr id="2705" name="Рисунок 2704"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03749275"/>
          <a:ext cx="557384" cy="80010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3522</xdr:row>
      <xdr:rowOff>47626</xdr:rowOff>
    </xdr:from>
    <xdr:to>
      <xdr:col>4</xdr:col>
      <xdr:colOff>742950</xdr:colOff>
      <xdr:row>3522</xdr:row>
      <xdr:rowOff>845912</xdr:rowOff>
    </xdr:to>
    <xdr:pic>
      <xdr:nvPicPr>
        <xdr:cNvPr id="2713" name="Рисунок 2712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209064226"/>
          <a:ext cx="457200" cy="798286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3523</xdr:row>
      <xdr:rowOff>57151</xdr:rowOff>
    </xdr:from>
    <xdr:to>
      <xdr:col>4</xdr:col>
      <xdr:colOff>694323</xdr:colOff>
      <xdr:row>3523</xdr:row>
      <xdr:rowOff>838201</xdr:rowOff>
    </xdr:to>
    <xdr:pic>
      <xdr:nvPicPr>
        <xdr:cNvPr id="2715" name="Рисунок 2714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209959576"/>
          <a:ext cx="370472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3600</xdr:row>
      <xdr:rowOff>57150</xdr:rowOff>
    </xdr:from>
    <xdr:to>
      <xdr:col>4</xdr:col>
      <xdr:colOff>635306</xdr:colOff>
      <xdr:row>3600</xdr:row>
      <xdr:rowOff>828675</xdr:rowOff>
    </xdr:to>
    <xdr:pic>
      <xdr:nvPicPr>
        <xdr:cNvPr id="2618" name="Рисунок 2617"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92341300"/>
          <a:ext cx="244781" cy="77152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3525</xdr:row>
      <xdr:rowOff>47625</xdr:rowOff>
    </xdr:from>
    <xdr:to>
      <xdr:col>4</xdr:col>
      <xdr:colOff>804864</xdr:colOff>
      <xdr:row>3525</xdr:row>
      <xdr:rowOff>828675</xdr:rowOff>
    </xdr:to>
    <xdr:pic>
      <xdr:nvPicPr>
        <xdr:cNvPr id="2645" name="Рисунок 2644"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119986425"/>
          <a:ext cx="585788" cy="781050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3527</xdr:row>
      <xdr:rowOff>47625</xdr:rowOff>
    </xdr:from>
    <xdr:to>
      <xdr:col>4</xdr:col>
      <xdr:colOff>867476</xdr:colOff>
      <xdr:row>3527</xdr:row>
      <xdr:rowOff>838200</xdr:rowOff>
    </xdr:to>
    <xdr:pic>
      <xdr:nvPicPr>
        <xdr:cNvPr id="2671" name="Рисунок 2670"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123529725"/>
          <a:ext cx="696025" cy="79057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3528</xdr:row>
      <xdr:rowOff>47625</xdr:rowOff>
    </xdr:from>
    <xdr:to>
      <xdr:col>4</xdr:col>
      <xdr:colOff>867475</xdr:colOff>
      <xdr:row>3528</xdr:row>
      <xdr:rowOff>838200</xdr:rowOff>
    </xdr:to>
    <xdr:pic>
      <xdr:nvPicPr>
        <xdr:cNvPr id="2702" name="Рисунок 2701"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124415550"/>
          <a:ext cx="696025" cy="79057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3529</xdr:row>
      <xdr:rowOff>47626</xdr:rowOff>
    </xdr:from>
    <xdr:to>
      <xdr:col>4</xdr:col>
      <xdr:colOff>824696</xdr:colOff>
      <xdr:row>3529</xdr:row>
      <xdr:rowOff>828676</xdr:rowOff>
    </xdr:to>
    <xdr:pic>
      <xdr:nvPicPr>
        <xdr:cNvPr id="2678" name="Рисунок 2677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127073026"/>
          <a:ext cx="605621" cy="78105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3530</xdr:row>
      <xdr:rowOff>57150</xdr:rowOff>
    </xdr:from>
    <xdr:to>
      <xdr:col>4</xdr:col>
      <xdr:colOff>815171</xdr:colOff>
      <xdr:row>3530</xdr:row>
      <xdr:rowOff>838200</xdr:rowOff>
    </xdr:to>
    <xdr:pic>
      <xdr:nvPicPr>
        <xdr:cNvPr id="2704" name="Рисунок 2703"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0" y="127968375"/>
          <a:ext cx="605621" cy="78105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3531</xdr:row>
      <xdr:rowOff>47625</xdr:rowOff>
    </xdr:from>
    <xdr:to>
      <xdr:col>4</xdr:col>
      <xdr:colOff>638520</xdr:colOff>
      <xdr:row>3531</xdr:row>
      <xdr:rowOff>847725</xdr:rowOff>
    </xdr:to>
    <xdr:pic>
      <xdr:nvPicPr>
        <xdr:cNvPr id="2660" name="Рисунок 2659"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57731025"/>
          <a:ext cx="257519" cy="8001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3532</xdr:row>
      <xdr:rowOff>57150</xdr:rowOff>
    </xdr:from>
    <xdr:to>
      <xdr:col>4</xdr:col>
      <xdr:colOff>625070</xdr:colOff>
      <xdr:row>3532</xdr:row>
      <xdr:rowOff>847725</xdr:rowOff>
    </xdr:to>
    <xdr:pic>
      <xdr:nvPicPr>
        <xdr:cNvPr id="2674" name="Рисунок 2673"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58626375"/>
          <a:ext cx="234544" cy="790575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3536</xdr:row>
      <xdr:rowOff>57150</xdr:rowOff>
    </xdr:from>
    <xdr:to>
      <xdr:col>4</xdr:col>
      <xdr:colOff>714376</xdr:colOff>
      <xdr:row>3536</xdr:row>
      <xdr:rowOff>847249</xdr:rowOff>
    </xdr:to>
    <xdr:pic>
      <xdr:nvPicPr>
        <xdr:cNvPr id="2688" name="Рисунок 2687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6" y="63055500"/>
          <a:ext cx="400050" cy="790099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3539</xdr:row>
      <xdr:rowOff>57151</xdr:rowOff>
    </xdr:from>
    <xdr:to>
      <xdr:col>4</xdr:col>
      <xdr:colOff>850733</xdr:colOff>
      <xdr:row>3539</xdr:row>
      <xdr:rowOff>838201</xdr:rowOff>
    </xdr:to>
    <xdr:pic>
      <xdr:nvPicPr>
        <xdr:cNvPr id="2706" name="Рисунок 2705"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67484626"/>
          <a:ext cx="669758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3540</xdr:row>
      <xdr:rowOff>57150</xdr:rowOff>
    </xdr:from>
    <xdr:to>
      <xdr:col>4</xdr:col>
      <xdr:colOff>860258</xdr:colOff>
      <xdr:row>3540</xdr:row>
      <xdr:rowOff>838200</xdr:rowOff>
    </xdr:to>
    <xdr:pic>
      <xdr:nvPicPr>
        <xdr:cNvPr id="2714" name="Рисунок 2713"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68370450"/>
          <a:ext cx="669758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3542</xdr:row>
      <xdr:rowOff>47625</xdr:rowOff>
    </xdr:from>
    <xdr:to>
      <xdr:col>4</xdr:col>
      <xdr:colOff>802881</xdr:colOff>
      <xdr:row>3542</xdr:row>
      <xdr:rowOff>857250</xdr:rowOff>
    </xdr:to>
    <xdr:pic>
      <xdr:nvPicPr>
        <xdr:cNvPr id="2710" name="Рисунок 2709"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70132575"/>
          <a:ext cx="564756" cy="8096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3543</xdr:row>
      <xdr:rowOff>47625</xdr:rowOff>
    </xdr:from>
    <xdr:to>
      <xdr:col>4</xdr:col>
      <xdr:colOff>638175</xdr:colOff>
      <xdr:row>3543</xdr:row>
      <xdr:rowOff>850194</xdr:rowOff>
    </xdr:to>
    <xdr:pic>
      <xdr:nvPicPr>
        <xdr:cNvPr id="2726" name="Рисунок 2725"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1018400"/>
          <a:ext cx="247650" cy="802569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3544</xdr:row>
      <xdr:rowOff>47626</xdr:rowOff>
    </xdr:from>
    <xdr:to>
      <xdr:col>4</xdr:col>
      <xdr:colOff>632711</xdr:colOff>
      <xdr:row>3544</xdr:row>
      <xdr:rowOff>828675</xdr:rowOff>
    </xdr:to>
    <xdr:pic>
      <xdr:nvPicPr>
        <xdr:cNvPr id="2728" name="Рисунок 2727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1904226"/>
          <a:ext cx="242186" cy="781049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3545</xdr:row>
      <xdr:rowOff>57150</xdr:rowOff>
    </xdr:from>
    <xdr:to>
      <xdr:col>4</xdr:col>
      <xdr:colOff>650765</xdr:colOff>
      <xdr:row>3545</xdr:row>
      <xdr:rowOff>828675</xdr:rowOff>
    </xdr:to>
    <xdr:pic>
      <xdr:nvPicPr>
        <xdr:cNvPr id="2730" name="Рисунок 2729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72799575"/>
          <a:ext cx="269764" cy="771525"/>
        </a:xfrm>
        <a:prstGeom prst="rect">
          <a:avLst/>
        </a:prstGeom>
      </xdr:spPr>
    </xdr:pic>
    <xdr:clientData/>
  </xdr:twoCellAnchor>
  <xdr:twoCellAnchor>
    <xdr:from>
      <xdr:col>4</xdr:col>
      <xdr:colOff>428627</xdr:colOff>
      <xdr:row>3547</xdr:row>
      <xdr:rowOff>47626</xdr:rowOff>
    </xdr:from>
    <xdr:to>
      <xdr:col>4</xdr:col>
      <xdr:colOff>595555</xdr:colOff>
      <xdr:row>3547</xdr:row>
      <xdr:rowOff>847726</xdr:rowOff>
    </xdr:to>
    <xdr:pic>
      <xdr:nvPicPr>
        <xdr:cNvPr id="2734" name="Рисунок 2733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7" y="75447526"/>
          <a:ext cx="166928" cy="80010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3548</xdr:row>
      <xdr:rowOff>47626</xdr:rowOff>
    </xdr:from>
    <xdr:to>
      <xdr:col>4</xdr:col>
      <xdr:colOff>611880</xdr:colOff>
      <xdr:row>3548</xdr:row>
      <xdr:rowOff>847726</xdr:rowOff>
    </xdr:to>
    <xdr:pic>
      <xdr:nvPicPr>
        <xdr:cNvPr id="2742" name="Рисунок 2741"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78990826"/>
          <a:ext cx="183254" cy="8001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3549</xdr:row>
      <xdr:rowOff>47625</xdr:rowOff>
    </xdr:from>
    <xdr:to>
      <xdr:col>4</xdr:col>
      <xdr:colOff>609600</xdr:colOff>
      <xdr:row>3549</xdr:row>
      <xdr:rowOff>845693</xdr:rowOff>
    </xdr:to>
    <xdr:pic>
      <xdr:nvPicPr>
        <xdr:cNvPr id="2744" name="Рисунок 2743"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9876650"/>
          <a:ext cx="200024" cy="798068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3550</xdr:row>
      <xdr:rowOff>47626</xdr:rowOff>
    </xdr:from>
    <xdr:to>
      <xdr:col>4</xdr:col>
      <xdr:colOff>613814</xdr:colOff>
      <xdr:row>3550</xdr:row>
      <xdr:rowOff>838200</xdr:rowOff>
    </xdr:to>
    <xdr:pic>
      <xdr:nvPicPr>
        <xdr:cNvPr id="2746" name="Рисунок 2745"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80762476"/>
          <a:ext cx="204238" cy="790574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3551</xdr:row>
      <xdr:rowOff>57150</xdr:rowOff>
    </xdr:from>
    <xdr:to>
      <xdr:col>4</xdr:col>
      <xdr:colOff>609601</xdr:colOff>
      <xdr:row>3551</xdr:row>
      <xdr:rowOff>836469</xdr:rowOff>
    </xdr:to>
    <xdr:pic>
      <xdr:nvPicPr>
        <xdr:cNvPr id="2748" name="Рисунок 2747"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81657825"/>
          <a:ext cx="190500" cy="779319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3553</xdr:row>
      <xdr:rowOff>47625</xdr:rowOff>
    </xdr:from>
    <xdr:to>
      <xdr:col>4</xdr:col>
      <xdr:colOff>611059</xdr:colOff>
      <xdr:row>3553</xdr:row>
      <xdr:rowOff>847725</xdr:rowOff>
    </xdr:to>
    <xdr:pic>
      <xdr:nvPicPr>
        <xdr:cNvPr id="2750" name="Рисунок 2749"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82534125"/>
          <a:ext cx="191959" cy="80010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3554</xdr:row>
      <xdr:rowOff>47625</xdr:rowOff>
    </xdr:from>
    <xdr:to>
      <xdr:col>4</xdr:col>
      <xdr:colOff>610535</xdr:colOff>
      <xdr:row>3554</xdr:row>
      <xdr:rowOff>847725</xdr:rowOff>
    </xdr:to>
    <xdr:pic>
      <xdr:nvPicPr>
        <xdr:cNvPr id="2237" name="Рисунок 2236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83419950"/>
          <a:ext cx="191435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3556</xdr:row>
      <xdr:rowOff>47625</xdr:rowOff>
    </xdr:from>
    <xdr:to>
      <xdr:col>4</xdr:col>
      <xdr:colOff>612602</xdr:colOff>
      <xdr:row>3556</xdr:row>
      <xdr:rowOff>838200</xdr:rowOff>
    </xdr:to>
    <xdr:pic>
      <xdr:nvPicPr>
        <xdr:cNvPr id="2752" name="Рисунок 2751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85191600"/>
          <a:ext cx="203027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3557</xdr:row>
      <xdr:rowOff>57150</xdr:rowOff>
    </xdr:from>
    <xdr:to>
      <xdr:col>4</xdr:col>
      <xdr:colOff>904875</xdr:colOff>
      <xdr:row>3557</xdr:row>
      <xdr:rowOff>828675</xdr:rowOff>
    </xdr:to>
    <xdr:pic>
      <xdr:nvPicPr>
        <xdr:cNvPr id="2669" name="Рисунок 2668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869727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3558</xdr:row>
      <xdr:rowOff>57151</xdr:rowOff>
    </xdr:from>
    <xdr:to>
      <xdr:col>4</xdr:col>
      <xdr:colOff>617855</xdr:colOff>
      <xdr:row>3558</xdr:row>
      <xdr:rowOff>838200</xdr:rowOff>
    </xdr:to>
    <xdr:pic>
      <xdr:nvPicPr>
        <xdr:cNvPr id="2692" name="Рисунок 2691"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87858601"/>
          <a:ext cx="208280" cy="78104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3559</xdr:row>
      <xdr:rowOff>57150</xdr:rowOff>
    </xdr:from>
    <xdr:to>
      <xdr:col>4</xdr:col>
      <xdr:colOff>904875</xdr:colOff>
      <xdr:row>3559</xdr:row>
      <xdr:rowOff>828675</xdr:rowOff>
    </xdr:to>
    <xdr:pic>
      <xdr:nvPicPr>
        <xdr:cNvPr id="2708" name="Рисунок 2707"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887444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3560</xdr:row>
      <xdr:rowOff>47625</xdr:rowOff>
    </xdr:from>
    <xdr:to>
      <xdr:col>4</xdr:col>
      <xdr:colOff>631412</xdr:colOff>
      <xdr:row>3560</xdr:row>
      <xdr:rowOff>857250</xdr:rowOff>
    </xdr:to>
    <xdr:pic>
      <xdr:nvPicPr>
        <xdr:cNvPr id="2716" name="Рисунок 2715"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91392375"/>
          <a:ext cx="221837" cy="8096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4635</xdr:row>
      <xdr:rowOff>66675</xdr:rowOff>
    </xdr:from>
    <xdr:to>
      <xdr:col>4</xdr:col>
      <xdr:colOff>849923</xdr:colOff>
      <xdr:row>4635</xdr:row>
      <xdr:rowOff>838200</xdr:rowOff>
    </xdr:to>
    <xdr:pic>
      <xdr:nvPicPr>
        <xdr:cNvPr id="2735" name="Рисунок 2734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29523925"/>
          <a:ext cx="659423" cy="771525"/>
        </a:xfrm>
        <a:prstGeom prst="rect">
          <a:avLst/>
        </a:prstGeom>
      </xdr:spPr>
    </xdr:pic>
    <xdr:clientData/>
  </xdr:twoCellAnchor>
  <xdr:twoCellAnchor>
    <xdr:from>
      <xdr:col>4</xdr:col>
      <xdr:colOff>400052</xdr:colOff>
      <xdr:row>3561</xdr:row>
      <xdr:rowOff>47625</xdr:rowOff>
    </xdr:from>
    <xdr:to>
      <xdr:col>4</xdr:col>
      <xdr:colOff>622240</xdr:colOff>
      <xdr:row>3561</xdr:row>
      <xdr:rowOff>838200</xdr:rowOff>
    </xdr:to>
    <xdr:pic>
      <xdr:nvPicPr>
        <xdr:cNvPr id="2719" name="Рисунок 2718"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2" y="92278200"/>
          <a:ext cx="222188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3562</xdr:row>
      <xdr:rowOff>57151</xdr:rowOff>
    </xdr:from>
    <xdr:to>
      <xdr:col>4</xdr:col>
      <xdr:colOff>608212</xdr:colOff>
      <xdr:row>3562</xdr:row>
      <xdr:rowOff>838201</xdr:rowOff>
    </xdr:to>
    <xdr:pic>
      <xdr:nvPicPr>
        <xdr:cNvPr id="2721" name="Рисунок 2720"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93173551"/>
          <a:ext cx="198637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3563</xdr:row>
      <xdr:rowOff>57151</xdr:rowOff>
    </xdr:from>
    <xdr:to>
      <xdr:col>4</xdr:col>
      <xdr:colOff>914400</xdr:colOff>
      <xdr:row>3563</xdr:row>
      <xdr:rowOff>838200</xdr:rowOff>
    </xdr:to>
    <xdr:pic>
      <xdr:nvPicPr>
        <xdr:cNvPr id="2654" name="Рисунок 2653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9405937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3564</xdr:row>
      <xdr:rowOff>47627</xdr:rowOff>
    </xdr:from>
    <xdr:to>
      <xdr:col>4</xdr:col>
      <xdr:colOff>600076</xdr:colOff>
      <xdr:row>3564</xdr:row>
      <xdr:rowOff>850631</xdr:rowOff>
    </xdr:to>
    <xdr:pic>
      <xdr:nvPicPr>
        <xdr:cNvPr id="2700" name="Рисунок 2699"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94935677"/>
          <a:ext cx="190500" cy="803004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3566</xdr:row>
      <xdr:rowOff>47626</xdr:rowOff>
    </xdr:from>
    <xdr:to>
      <xdr:col>4</xdr:col>
      <xdr:colOff>606958</xdr:colOff>
      <xdr:row>3566</xdr:row>
      <xdr:rowOff>847725</xdr:rowOff>
    </xdr:to>
    <xdr:pic>
      <xdr:nvPicPr>
        <xdr:cNvPr id="2718" name="Рисунок 2717"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96707326"/>
          <a:ext cx="187857" cy="800099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3567</xdr:row>
      <xdr:rowOff>57151</xdr:rowOff>
    </xdr:from>
    <xdr:to>
      <xdr:col>4</xdr:col>
      <xdr:colOff>600075</xdr:colOff>
      <xdr:row>3567</xdr:row>
      <xdr:rowOff>851034</xdr:rowOff>
    </xdr:to>
    <xdr:pic>
      <xdr:nvPicPr>
        <xdr:cNvPr id="2723" name="Рисунок 2722"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97602676"/>
          <a:ext cx="190499" cy="793883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3568</xdr:row>
      <xdr:rowOff>47625</xdr:rowOff>
    </xdr:from>
    <xdr:to>
      <xdr:col>4</xdr:col>
      <xdr:colOff>603683</xdr:colOff>
      <xdr:row>3568</xdr:row>
      <xdr:rowOff>847725</xdr:rowOff>
    </xdr:to>
    <xdr:pic>
      <xdr:nvPicPr>
        <xdr:cNvPr id="2729" name="Рисунок 2728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98478975"/>
          <a:ext cx="203633" cy="800100"/>
        </a:xfrm>
        <a:prstGeom prst="rect">
          <a:avLst/>
        </a:prstGeom>
      </xdr:spPr>
    </xdr:pic>
    <xdr:clientData/>
  </xdr:twoCellAnchor>
  <xdr:twoCellAnchor>
    <xdr:from>
      <xdr:col>4</xdr:col>
      <xdr:colOff>295277</xdr:colOff>
      <xdr:row>3569</xdr:row>
      <xdr:rowOff>47625</xdr:rowOff>
    </xdr:from>
    <xdr:to>
      <xdr:col>4</xdr:col>
      <xdr:colOff>741234</xdr:colOff>
      <xdr:row>3569</xdr:row>
      <xdr:rowOff>847725</xdr:rowOff>
    </xdr:to>
    <xdr:pic>
      <xdr:nvPicPr>
        <xdr:cNvPr id="2733" name="Рисунок 2732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7" y="100250625"/>
          <a:ext cx="445957" cy="80010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3570</xdr:row>
      <xdr:rowOff>47626</xdr:rowOff>
    </xdr:from>
    <xdr:to>
      <xdr:col>4</xdr:col>
      <xdr:colOff>634140</xdr:colOff>
      <xdr:row>3570</xdr:row>
      <xdr:rowOff>847726</xdr:rowOff>
    </xdr:to>
    <xdr:pic>
      <xdr:nvPicPr>
        <xdr:cNvPr id="2739" name="Рисунок 2738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101136451"/>
          <a:ext cx="253139" cy="800100"/>
        </a:xfrm>
        <a:prstGeom prst="rect">
          <a:avLst/>
        </a:prstGeom>
      </xdr:spPr>
    </xdr:pic>
    <xdr:clientData/>
  </xdr:twoCellAnchor>
  <xdr:twoCellAnchor>
    <xdr:from>
      <xdr:col>4</xdr:col>
      <xdr:colOff>381002</xdr:colOff>
      <xdr:row>3574</xdr:row>
      <xdr:rowOff>57151</xdr:rowOff>
    </xdr:from>
    <xdr:to>
      <xdr:col>4</xdr:col>
      <xdr:colOff>627732</xdr:colOff>
      <xdr:row>3574</xdr:row>
      <xdr:rowOff>838200</xdr:rowOff>
    </xdr:to>
    <xdr:pic>
      <xdr:nvPicPr>
        <xdr:cNvPr id="2743" name="Рисунок 2742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2" y="103803451"/>
          <a:ext cx="246730" cy="781049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3575</xdr:row>
      <xdr:rowOff>47625</xdr:rowOff>
    </xdr:from>
    <xdr:to>
      <xdr:col>4</xdr:col>
      <xdr:colOff>629031</xdr:colOff>
      <xdr:row>3575</xdr:row>
      <xdr:rowOff>847725</xdr:rowOff>
    </xdr:to>
    <xdr:pic>
      <xdr:nvPicPr>
        <xdr:cNvPr id="2747" name="Рисунок 2746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04679750"/>
          <a:ext cx="248031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3576</xdr:row>
      <xdr:rowOff>47626</xdr:rowOff>
    </xdr:from>
    <xdr:to>
      <xdr:col>4</xdr:col>
      <xdr:colOff>639618</xdr:colOff>
      <xdr:row>3576</xdr:row>
      <xdr:rowOff>847726</xdr:rowOff>
    </xdr:to>
    <xdr:pic>
      <xdr:nvPicPr>
        <xdr:cNvPr id="2751" name="Рисунок 2750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05565576"/>
          <a:ext cx="258618" cy="800100"/>
        </a:xfrm>
        <a:prstGeom prst="rect">
          <a:avLst/>
        </a:prstGeom>
      </xdr:spPr>
    </xdr:pic>
    <xdr:clientData/>
  </xdr:twoCellAnchor>
  <xdr:twoCellAnchor>
    <xdr:from>
      <xdr:col>4</xdr:col>
      <xdr:colOff>400052</xdr:colOff>
      <xdr:row>3577</xdr:row>
      <xdr:rowOff>57150</xdr:rowOff>
    </xdr:from>
    <xdr:to>
      <xdr:col>4</xdr:col>
      <xdr:colOff>619126</xdr:colOff>
      <xdr:row>3577</xdr:row>
      <xdr:rowOff>836773</xdr:rowOff>
    </xdr:to>
    <xdr:pic>
      <xdr:nvPicPr>
        <xdr:cNvPr id="2682" name="Рисунок 2681"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2" y="570347475"/>
          <a:ext cx="219074" cy="779623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3579</xdr:row>
      <xdr:rowOff>47626</xdr:rowOff>
    </xdr:from>
    <xdr:to>
      <xdr:col>4</xdr:col>
      <xdr:colOff>626079</xdr:colOff>
      <xdr:row>3579</xdr:row>
      <xdr:rowOff>847726</xdr:rowOff>
    </xdr:to>
    <xdr:pic>
      <xdr:nvPicPr>
        <xdr:cNvPr id="2720" name="Рисунок 2719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72109601"/>
          <a:ext cx="226028" cy="8001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3580</xdr:row>
      <xdr:rowOff>57150</xdr:rowOff>
    </xdr:from>
    <xdr:to>
      <xdr:col>4</xdr:col>
      <xdr:colOff>626567</xdr:colOff>
      <xdr:row>3580</xdr:row>
      <xdr:rowOff>828675</xdr:rowOff>
    </xdr:to>
    <xdr:pic>
      <xdr:nvPicPr>
        <xdr:cNvPr id="2731" name="Рисунок 2730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573004950"/>
          <a:ext cx="216991" cy="771525"/>
        </a:xfrm>
        <a:prstGeom prst="rect">
          <a:avLst/>
        </a:prstGeom>
      </xdr:spPr>
    </xdr:pic>
    <xdr:clientData/>
  </xdr:twoCellAnchor>
  <xdr:twoCellAnchor>
    <xdr:from>
      <xdr:col>4</xdr:col>
      <xdr:colOff>438151</xdr:colOff>
      <xdr:row>3581</xdr:row>
      <xdr:rowOff>47625</xdr:rowOff>
    </xdr:from>
    <xdr:to>
      <xdr:col>4</xdr:col>
      <xdr:colOff>591523</xdr:colOff>
      <xdr:row>3581</xdr:row>
      <xdr:rowOff>838200</xdr:rowOff>
    </xdr:to>
    <xdr:pic>
      <xdr:nvPicPr>
        <xdr:cNvPr id="2749" name="Рисунок 274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9951" y="573881250"/>
          <a:ext cx="153372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3582</xdr:row>
      <xdr:rowOff>47626</xdr:rowOff>
    </xdr:from>
    <xdr:to>
      <xdr:col>4</xdr:col>
      <xdr:colOff>626309</xdr:colOff>
      <xdr:row>3582</xdr:row>
      <xdr:rowOff>847726</xdr:rowOff>
    </xdr:to>
    <xdr:pic>
      <xdr:nvPicPr>
        <xdr:cNvPr id="2754" name="Рисунок 2753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74767076"/>
          <a:ext cx="226258" cy="8001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3584</xdr:row>
      <xdr:rowOff>47625</xdr:rowOff>
    </xdr:from>
    <xdr:to>
      <xdr:col>4</xdr:col>
      <xdr:colOff>594442</xdr:colOff>
      <xdr:row>3584</xdr:row>
      <xdr:rowOff>857250</xdr:rowOff>
    </xdr:to>
    <xdr:pic>
      <xdr:nvPicPr>
        <xdr:cNvPr id="2712" name="Рисунок 2711"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576538725"/>
          <a:ext cx="184866" cy="8096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3585</xdr:row>
      <xdr:rowOff>47625</xdr:rowOff>
    </xdr:from>
    <xdr:to>
      <xdr:col>4</xdr:col>
      <xdr:colOff>600350</xdr:colOff>
      <xdr:row>3585</xdr:row>
      <xdr:rowOff>847725</xdr:rowOff>
    </xdr:to>
    <xdr:pic>
      <xdr:nvPicPr>
        <xdr:cNvPr id="2737" name="Рисунок 2736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577424550"/>
          <a:ext cx="190775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3586</xdr:row>
      <xdr:rowOff>57151</xdr:rowOff>
    </xdr:from>
    <xdr:to>
      <xdr:col>4</xdr:col>
      <xdr:colOff>620864</xdr:colOff>
      <xdr:row>3586</xdr:row>
      <xdr:rowOff>838201</xdr:rowOff>
    </xdr:to>
    <xdr:pic>
      <xdr:nvPicPr>
        <xdr:cNvPr id="2745" name="Рисунок 2744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78319901"/>
          <a:ext cx="230339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3587</xdr:row>
      <xdr:rowOff>57150</xdr:rowOff>
    </xdr:from>
    <xdr:to>
      <xdr:col>4</xdr:col>
      <xdr:colOff>632215</xdr:colOff>
      <xdr:row>3587</xdr:row>
      <xdr:rowOff>838200</xdr:rowOff>
    </xdr:to>
    <xdr:pic>
      <xdr:nvPicPr>
        <xdr:cNvPr id="2755" name="Рисунок 2754"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79205725"/>
          <a:ext cx="241690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3588</xdr:row>
      <xdr:rowOff>47625</xdr:rowOff>
    </xdr:from>
    <xdr:to>
      <xdr:col>4</xdr:col>
      <xdr:colOff>620748</xdr:colOff>
      <xdr:row>3588</xdr:row>
      <xdr:rowOff>838200</xdr:rowOff>
    </xdr:to>
    <xdr:pic>
      <xdr:nvPicPr>
        <xdr:cNvPr id="2757" name="Рисунок 2756"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80082025"/>
          <a:ext cx="230223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3590</xdr:row>
      <xdr:rowOff>47627</xdr:rowOff>
    </xdr:from>
    <xdr:to>
      <xdr:col>4</xdr:col>
      <xdr:colOff>646855</xdr:colOff>
      <xdr:row>3590</xdr:row>
      <xdr:rowOff>838201</xdr:rowOff>
    </xdr:to>
    <xdr:pic>
      <xdr:nvPicPr>
        <xdr:cNvPr id="2759" name="Рисунок 2758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81853677"/>
          <a:ext cx="246804" cy="790574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405</xdr:row>
      <xdr:rowOff>57151</xdr:rowOff>
    </xdr:from>
    <xdr:to>
      <xdr:col>4</xdr:col>
      <xdr:colOff>804476</xdr:colOff>
      <xdr:row>405</xdr:row>
      <xdr:rowOff>819150</xdr:rowOff>
    </xdr:to>
    <xdr:pic>
      <xdr:nvPicPr>
        <xdr:cNvPr id="2762" name="Рисунок 2761"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31651576"/>
          <a:ext cx="585400" cy="76199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406</xdr:row>
      <xdr:rowOff>47626</xdr:rowOff>
    </xdr:from>
    <xdr:to>
      <xdr:col>4</xdr:col>
      <xdr:colOff>913484</xdr:colOff>
      <xdr:row>406</xdr:row>
      <xdr:rowOff>847725</xdr:rowOff>
    </xdr:to>
    <xdr:pic>
      <xdr:nvPicPr>
        <xdr:cNvPr id="2764" name="Рисунок 2763">
          <a:extLst>
            <a:ext uri="{FF2B5EF4-FFF2-40B4-BE49-F238E27FC236}">
              <a16:creationId xmlns:a16="http://schemas.microsoft.com/office/drawing/2014/main" id="{00000000-0008-0000-0000-0000C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5185351"/>
          <a:ext cx="789659" cy="80009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595</xdr:row>
      <xdr:rowOff>161925</xdr:rowOff>
    </xdr:from>
    <xdr:to>
      <xdr:col>4</xdr:col>
      <xdr:colOff>989247</xdr:colOff>
      <xdr:row>595</xdr:row>
      <xdr:rowOff>733425</xdr:rowOff>
    </xdr:to>
    <xdr:pic>
      <xdr:nvPicPr>
        <xdr:cNvPr id="2761" name="Рисунок 2760">
          <a:extLst>
            <a:ext uri="{FF2B5EF4-FFF2-40B4-BE49-F238E27FC236}">
              <a16:creationId xmlns:a16="http://schemas.microsoft.com/office/drawing/2014/main" id="{00000000-0008-0000-0000-0000C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3062525"/>
          <a:ext cx="941622" cy="5715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622</xdr:row>
      <xdr:rowOff>57150</xdr:rowOff>
    </xdr:from>
    <xdr:to>
      <xdr:col>4</xdr:col>
      <xdr:colOff>904875</xdr:colOff>
      <xdr:row>622</xdr:row>
      <xdr:rowOff>828675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969930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623</xdr:row>
      <xdr:rowOff>66676</xdr:rowOff>
    </xdr:from>
    <xdr:to>
      <xdr:col>4</xdr:col>
      <xdr:colOff>807243</xdr:colOff>
      <xdr:row>623</xdr:row>
      <xdr:rowOff>838200</xdr:rowOff>
    </xdr:to>
    <xdr:pic>
      <xdr:nvPicPr>
        <xdr:cNvPr id="2763" name="Рисунок 2762">
          <a:extLst>
            <a:ext uri="{FF2B5EF4-FFF2-40B4-BE49-F238E27FC236}">
              <a16:creationId xmlns:a16="http://schemas.microsoft.com/office/drawing/2014/main" id="{00000000-0008-0000-0000-0000C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97888426"/>
          <a:ext cx="578643" cy="7715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711</xdr:row>
      <xdr:rowOff>47626</xdr:rowOff>
    </xdr:from>
    <xdr:to>
      <xdr:col>4</xdr:col>
      <xdr:colOff>914400</xdr:colOff>
      <xdr:row>711</xdr:row>
      <xdr:rowOff>837377</xdr:rowOff>
    </xdr:to>
    <xdr:pic>
      <xdr:nvPicPr>
        <xdr:cNvPr id="1358" name="Рисунок 1357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0915651"/>
          <a:ext cx="790575" cy="789751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910</xdr:row>
      <xdr:rowOff>85726</xdr:rowOff>
    </xdr:from>
    <xdr:to>
      <xdr:col>4</xdr:col>
      <xdr:colOff>982463</xdr:colOff>
      <xdr:row>910</xdr:row>
      <xdr:rowOff>809626</xdr:rowOff>
    </xdr:to>
    <xdr:pic>
      <xdr:nvPicPr>
        <xdr:cNvPr id="2795" name="Рисунок 2794"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0405526"/>
          <a:ext cx="925313" cy="7239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484</xdr:row>
      <xdr:rowOff>57151</xdr:rowOff>
    </xdr:from>
    <xdr:to>
      <xdr:col>4</xdr:col>
      <xdr:colOff>909507</xdr:colOff>
      <xdr:row>484</xdr:row>
      <xdr:rowOff>838201</xdr:rowOff>
    </xdr:to>
    <xdr:pic>
      <xdr:nvPicPr>
        <xdr:cNvPr id="2767" name="Рисунок 2766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21964651"/>
          <a:ext cx="766631" cy="7810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485</xdr:row>
      <xdr:rowOff>57151</xdr:rowOff>
    </xdr:from>
    <xdr:to>
      <xdr:col>4</xdr:col>
      <xdr:colOff>795860</xdr:colOff>
      <xdr:row>485</xdr:row>
      <xdr:rowOff>847725</xdr:rowOff>
    </xdr:to>
    <xdr:pic>
      <xdr:nvPicPr>
        <xdr:cNvPr id="2777" name="Рисунок 2776"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24622126"/>
          <a:ext cx="557734" cy="790574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486</xdr:row>
      <xdr:rowOff>57151</xdr:rowOff>
    </xdr:from>
    <xdr:to>
      <xdr:col>4</xdr:col>
      <xdr:colOff>886960</xdr:colOff>
      <xdr:row>486</xdr:row>
      <xdr:rowOff>838201</xdr:rowOff>
    </xdr:to>
    <xdr:pic>
      <xdr:nvPicPr>
        <xdr:cNvPr id="2781" name="Рисунок 2780"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25507951"/>
          <a:ext cx="734559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3592</xdr:row>
      <xdr:rowOff>57151</xdr:rowOff>
    </xdr:from>
    <xdr:to>
      <xdr:col>4</xdr:col>
      <xdr:colOff>617487</xdr:colOff>
      <xdr:row>3592</xdr:row>
      <xdr:rowOff>838201</xdr:rowOff>
    </xdr:to>
    <xdr:pic>
      <xdr:nvPicPr>
        <xdr:cNvPr id="2765" name="Рисунок 2764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18862476"/>
          <a:ext cx="198387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3594</xdr:row>
      <xdr:rowOff>47626</xdr:rowOff>
    </xdr:from>
    <xdr:to>
      <xdr:col>4</xdr:col>
      <xdr:colOff>628650</xdr:colOff>
      <xdr:row>3594</xdr:row>
      <xdr:rowOff>849149</xdr:rowOff>
    </xdr:to>
    <xdr:pic>
      <xdr:nvPicPr>
        <xdr:cNvPr id="2776" name="Рисунок 2775"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21510426"/>
          <a:ext cx="238125" cy="801523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3595</xdr:row>
      <xdr:rowOff>57151</xdr:rowOff>
    </xdr:from>
    <xdr:to>
      <xdr:col>4</xdr:col>
      <xdr:colOff>628803</xdr:colOff>
      <xdr:row>3595</xdr:row>
      <xdr:rowOff>838201</xdr:rowOff>
    </xdr:to>
    <xdr:pic>
      <xdr:nvPicPr>
        <xdr:cNvPr id="2782" name="Рисунок 2781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22405776"/>
          <a:ext cx="247803" cy="78105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3596</xdr:row>
      <xdr:rowOff>57150</xdr:rowOff>
    </xdr:from>
    <xdr:to>
      <xdr:col>4</xdr:col>
      <xdr:colOff>645756</xdr:colOff>
      <xdr:row>3596</xdr:row>
      <xdr:rowOff>847725</xdr:rowOff>
    </xdr:to>
    <xdr:pic>
      <xdr:nvPicPr>
        <xdr:cNvPr id="2784" name="Рисунок 2783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23291600"/>
          <a:ext cx="274281" cy="79057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3597</xdr:row>
      <xdr:rowOff>57151</xdr:rowOff>
    </xdr:from>
    <xdr:to>
      <xdr:col>4</xdr:col>
      <xdr:colOff>637033</xdr:colOff>
      <xdr:row>3597</xdr:row>
      <xdr:rowOff>838200</xdr:rowOff>
    </xdr:to>
    <xdr:pic>
      <xdr:nvPicPr>
        <xdr:cNvPr id="2786" name="Рисунок 2785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124177426"/>
          <a:ext cx="265557" cy="781049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3598</xdr:row>
      <xdr:rowOff>47625</xdr:rowOff>
    </xdr:from>
    <xdr:to>
      <xdr:col>4</xdr:col>
      <xdr:colOff>628040</xdr:colOff>
      <xdr:row>3598</xdr:row>
      <xdr:rowOff>857250</xdr:rowOff>
    </xdr:to>
    <xdr:pic>
      <xdr:nvPicPr>
        <xdr:cNvPr id="2788" name="Рисунок 2787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125053725"/>
          <a:ext cx="266089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3599</xdr:row>
      <xdr:rowOff>47625</xdr:rowOff>
    </xdr:from>
    <xdr:to>
      <xdr:col>4</xdr:col>
      <xdr:colOff>628650</xdr:colOff>
      <xdr:row>3599</xdr:row>
      <xdr:rowOff>854734</xdr:rowOff>
    </xdr:to>
    <xdr:pic>
      <xdr:nvPicPr>
        <xdr:cNvPr id="2792" name="Рисунок 2791"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25939550"/>
          <a:ext cx="257175" cy="807109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3602</xdr:row>
      <xdr:rowOff>57150</xdr:rowOff>
    </xdr:from>
    <xdr:to>
      <xdr:col>4</xdr:col>
      <xdr:colOff>638175</xdr:colOff>
      <xdr:row>3602</xdr:row>
      <xdr:rowOff>850900</xdr:rowOff>
    </xdr:to>
    <xdr:pic>
      <xdr:nvPicPr>
        <xdr:cNvPr id="2797" name="Рисунок 2796"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29492375"/>
          <a:ext cx="257175" cy="79375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3603</xdr:row>
      <xdr:rowOff>57151</xdr:rowOff>
    </xdr:from>
    <xdr:to>
      <xdr:col>4</xdr:col>
      <xdr:colOff>637338</xdr:colOff>
      <xdr:row>3603</xdr:row>
      <xdr:rowOff>838201</xdr:rowOff>
    </xdr:to>
    <xdr:pic>
      <xdr:nvPicPr>
        <xdr:cNvPr id="2800" name="Рисунок 2799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30378201"/>
          <a:ext cx="246812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3604</xdr:row>
      <xdr:rowOff>57150</xdr:rowOff>
    </xdr:from>
    <xdr:to>
      <xdr:col>4</xdr:col>
      <xdr:colOff>638175</xdr:colOff>
      <xdr:row>3604</xdr:row>
      <xdr:rowOff>841131</xdr:rowOff>
    </xdr:to>
    <xdr:pic>
      <xdr:nvPicPr>
        <xdr:cNvPr id="2802" name="Рисунок 2801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31264025"/>
          <a:ext cx="257175" cy="783981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4713</xdr:row>
      <xdr:rowOff>142876</xdr:rowOff>
    </xdr:from>
    <xdr:to>
      <xdr:col>4</xdr:col>
      <xdr:colOff>993754</xdr:colOff>
      <xdr:row>4713</xdr:row>
      <xdr:rowOff>752476</xdr:rowOff>
    </xdr:to>
    <xdr:pic>
      <xdr:nvPicPr>
        <xdr:cNvPr id="2813" name="Рисунок 2812"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68287701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4721</xdr:row>
      <xdr:rowOff>142875</xdr:rowOff>
    </xdr:from>
    <xdr:to>
      <xdr:col>4</xdr:col>
      <xdr:colOff>993754</xdr:colOff>
      <xdr:row>4721</xdr:row>
      <xdr:rowOff>752475</xdr:rowOff>
    </xdr:to>
    <xdr:pic>
      <xdr:nvPicPr>
        <xdr:cNvPr id="2815" name="Рисунок 2814"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51183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4722</xdr:row>
      <xdr:rowOff>142875</xdr:rowOff>
    </xdr:from>
    <xdr:to>
      <xdr:col>4</xdr:col>
      <xdr:colOff>993754</xdr:colOff>
      <xdr:row>4722</xdr:row>
      <xdr:rowOff>752475</xdr:rowOff>
    </xdr:to>
    <xdr:pic>
      <xdr:nvPicPr>
        <xdr:cNvPr id="2817" name="Рисунок 2816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60042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4723</xdr:row>
      <xdr:rowOff>142875</xdr:rowOff>
    </xdr:from>
    <xdr:to>
      <xdr:col>4</xdr:col>
      <xdr:colOff>993754</xdr:colOff>
      <xdr:row>4723</xdr:row>
      <xdr:rowOff>752475</xdr:rowOff>
    </xdr:to>
    <xdr:pic>
      <xdr:nvPicPr>
        <xdr:cNvPr id="2819" name="Рисунок 2818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68900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4724</xdr:row>
      <xdr:rowOff>152400</xdr:rowOff>
    </xdr:from>
    <xdr:to>
      <xdr:col>4</xdr:col>
      <xdr:colOff>993754</xdr:colOff>
      <xdr:row>4724</xdr:row>
      <xdr:rowOff>762000</xdr:rowOff>
    </xdr:to>
    <xdr:pic>
      <xdr:nvPicPr>
        <xdr:cNvPr id="2821" name="Рисунок 2820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77853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4726</xdr:row>
      <xdr:rowOff>152400</xdr:rowOff>
    </xdr:from>
    <xdr:to>
      <xdr:col>4</xdr:col>
      <xdr:colOff>993754</xdr:colOff>
      <xdr:row>4726</xdr:row>
      <xdr:rowOff>762000</xdr:rowOff>
    </xdr:to>
    <xdr:pic>
      <xdr:nvPicPr>
        <xdr:cNvPr id="2822" name="Рисунок 2821">
          <a:extLst>
            <a:ext uri="{FF2B5EF4-FFF2-40B4-BE49-F238E27FC236}">
              <a16:creationId xmlns:a16="http://schemas.microsoft.com/office/drawing/2014/main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22145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4731</xdr:row>
      <xdr:rowOff>142875</xdr:rowOff>
    </xdr:from>
    <xdr:to>
      <xdr:col>4</xdr:col>
      <xdr:colOff>993754</xdr:colOff>
      <xdr:row>4731</xdr:row>
      <xdr:rowOff>752475</xdr:rowOff>
    </xdr:to>
    <xdr:pic>
      <xdr:nvPicPr>
        <xdr:cNvPr id="2827" name="Рисунок 2826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01774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4732</xdr:row>
      <xdr:rowOff>152400</xdr:rowOff>
    </xdr:from>
    <xdr:to>
      <xdr:col>4</xdr:col>
      <xdr:colOff>993754</xdr:colOff>
      <xdr:row>4732</xdr:row>
      <xdr:rowOff>762000</xdr:rowOff>
    </xdr:to>
    <xdr:pic>
      <xdr:nvPicPr>
        <xdr:cNvPr id="2830" name="Рисунок 2829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19585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4733</xdr:row>
      <xdr:rowOff>152400</xdr:rowOff>
    </xdr:from>
    <xdr:to>
      <xdr:col>4</xdr:col>
      <xdr:colOff>993754</xdr:colOff>
      <xdr:row>4733</xdr:row>
      <xdr:rowOff>762000</xdr:rowOff>
    </xdr:to>
    <xdr:pic>
      <xdr:nvPicPr>
        <xdr:cNvPr id="2832" name="Рисунок 2831"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28444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4734</xdr:row>
      <xdr:rowOff>142875</xdr:rowOff>
    </xdr:from>
    <xdr:to>
      <xdr:col>4</xdr:col>
      <xdr:colOff>993754</xdr:colOff>
      <xdr:row>4734</xdr:row>
      <xdr:rowOff>752475</xdr:rowOff>
    </xdr:to>
    <xdr:pic>
      <xdr:nvPicPr>
        <xdr:cNvPr id="2833" name="Рисунок 2832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37207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4735</xdr:row>
      <xdr:rowOff>152400</xdr:rowOff>
    </xdr:from>
    <xdr:to>
      <xdr:col>4</xdr:col>
      <xdr:colOff>993754</xdr:colOff>
      <xdr:row>4735</xdr:row>
      <xdr:rowOff>762000</xdr:rowOff>
    </xdr:to>
    <xdr:pic>
      <xdr:nvPicPr>
        <xdr:cNvPr id="2835" name="Рисунок 2834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46160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4736</xdr:row>
      <xdr:rowOff>142875</xdr:rowOff>
    </xdr:from>
    <xdr:to>
      <xdr:col>4</xdr:col>
      <xdr:colOff>993754</xdr:colOff>
      <xdr:row>4736</xdr:row>
      <xdr:rowOff>752475</xdr:rowOff>
    </xdr:to>
    <xdr:pic>
      <xdr:nvPicPr>
        <xdr:cNvPr id="2837" name="Рисунок 283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54923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4742</xdr:row>
      <xdr:rowOff>142875</xdr:rowOff>
    </xdr:from>
    <xdr:to>
      <xdr:col>4</xdr:col>
      <xdr:colOff>993754</xdr:colOff>
      <xdr:row>4742</xdr:row>
      <xdr:rowOff>752475</xdr:rowOff>
    </xdr:to>
    <xdr:pic>
      <xdr:nvPicPr>
        <xdr:cNvPr id="2852" name="Рисунок 2851"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49805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4743</xdr:row>
      <xdr:rowOff>142875</xdr:rowOff>
    </xdr:from>
    <xdr:to>
      <xdr:col>4</xdr:col>
      <xdr:colOff>993754</xdr:colOff>
      <xdr:row>4743</xdr:row>
      <xdr:rowOff>752475</xdr:rowOff>
    </xdr:to>
    <xdr:pic>
      <xdr:nvPicPr>
        <xdr:cNvPr id="2853" name="Рисунок 2852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58663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4744</xdr:row>
      <xdr:rowOff>142875</xdr:rowOff>
    </xdr:from>
    <xdr:to>
      <xdr:col>4</xdr:col>
      <xdr:colOff>993754</xdr:colOff>
      <xdr:row>4744</xdr:row>
      <xdr:rowOff>752475</xdr:rowOff>
    </xdr:to>
    <xdr:pic>
      <xdr:nvPicPr>
        <xdr:cNvPr id="2855" name="Рисунок 2854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67521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4745</xdr:row>
      <xdr:rowOff>142875</xdr:rowOff>
    </xdr:from>
    <xdr:to>
      <xdr:col>4</xdr:col>
      <xdr:colOff>993754</xdr:colOff>
      <xdr:row>4745</xdr:row>
      <xdr:rowOff>752475</xdr:rowOff>
    </xdr:to>
    <xdr:pic>
      <xdr:nvPicPr>
        <xdr:cNvPr id="2858" name="Рисунок 2857"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85238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4746</xdr:row>
      <xdr:rowOff>142875</xdr:rowOff>
    </xdr:from>
    <xdr:to>
      <xdr:col>4</xdr:col>
      <xdr:colOff>993754</xdr:colOff>
      <xdr:row>4746</xdr:row>
      <xdr:rowOff>752475</xdr:rowOff>
    </xdr:to>
    <xdr:pic>
      <xdr:nvPicPr>
        <xdr:cNvPr id="2860" name="Рисунок 2859"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94096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4747</xdr:row>
      <xdr:rowOff>142875</xdr:rowOff>
    </xdr:from>
    <xdr:to>
      <xdr:col>4</xdr:col>
      <xdr:colOff>993754</xdr:colOff>
      <xdr:row>4747</xdr:row>
      <xdr:rowOff>752475</xdr:rowOff>
    </xdr:to>
    <xdr:pic>
      <xdr:nvPicPr>
        <xdr:cNvPr id="2864" name="Рисунок 2863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11812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4748</xdr:row>
      <xdr:rowOff>152400</xdr:rowOff>
    </xdr:from>
    <xdr:to>
      <xdr:col>4</xdr:col>
      <xdr:colOff>993754</xdr:colOff>
      <xdr:row>4748</xdr:row>
      <xdr:rowOff>762000</xdr:rowOff>
    </xdr:to>
    <xdr:pic>
      <xdr:nvPicPr>
        <xdr:cNvPr id="2867" name="Рисунок 2866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29624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4749</xdr:row>
      <xdr:rowOff>142875</xdr:rowOff>
    </xdr:from>
    <xdr:to>
      <xdr:col>4</xdr:col>
      <xdr:colOff>993754</xdr:colOff>
      <xdr:row>4749</xdr:row>
      <xdr:rowOff>752475</xdr:rowOff>
    </xdr:to>
    <xdr:pic>
      <xdr:nvPicPr>
        <xdr:cNvPr id="2869" name="Рисунок 2868"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38387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4750</xdr:row>
      <xdr:rowOff>142875</xdr:rowOff>
    </xdr:from>
    <xdr:to>
      <xdr:col>4</xdr:col>
      <xdr:colOff>993754</xdr:colOff>
      <xdr:row>4750</xdr:row>
      <xdr:rowOff>752475</xdr:rowOff>
    </xdr:to>
    <xdr:pic>
      <xdr:nvPicPr>
        <xdr:cNvPr id="2871" name="Рисунок 2870"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47245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4751</xdr:row>
      <xdr:rowOff>142875</xdr:rowOff>
    </xdr:from>
    <xdr:to>
      <xdr:col>4</xdr:col>
      <xdr:colOff>993754</xdr:colOff>
      <xdr:row>4751</xdr:row>
      <xdr:rowOff>752475</xdr:rowOff>
    </xdr:to>
    <xdr:pic>
      <xdr:nvPicPr>
        <xdr:cNvPr id="2873" name="Рисунок 2872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56104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4752</xdr:row>
      <xdr:rowOff>142875</xdr:rowOff>
    </xdr:from>
    <xdr:to>
      <xdr:col>4</xdr:col>
      <xdr:colOff>993754</xdr:colOff>
      <xdr:row>4752</xdr:row>
      <xdr:rowOff>752475</xdr:rowOff>
    </xdr:to>
    <xdr:pic>
      <xdr:nvPicPr>
        <xdr:cNvPr id="2875" name="Рисунок 2874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64962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4753</xdr:row>
      <xdr:rowOff>142875</xdr:rowOff>
    </xdr:from>
    <xdr:to>
      <xdr:col>4</xdr:col>
      <xdr:colOff>993754</xdr:colOff>
      <xdr:row>4753</xdr:row>
      <xdr:rowOff>752475</xdr:rowOff>
    </xdr:to>
    <xdr:pic>
      <xdr:nvPicPr>
        <xdr:cNvPr id="2877" name="Рисунок 2876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73820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4754</xdr:row>
      <xdr:rowOff>142875</xdr:rowOff>
    </xdr:from>
    <xdr:to>
      <xdr:col>4</xdr:col>
      <xdr:colOff>993754</xdr:colOff>
      <xdr:row>4754</xdr:row>
      <xdr:rowOff>752475</xdr:rowOff>
    </xdr:to>
    <xdr:pic>
      <xdr:nvPicPr>
        <xdr:cNvPr id="2879" name="Рисунок 2878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82678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4755</xdr:row>
      <xdr:rowOff>142875</xdr:rowOff>
    </xdr:from>
    <xdr:to>
      <xdr:col>4</xdr:col>
      <xdr:colOff>993754</xdr:colOff>
      <xdr:row>4755</xdr:row>
      <xdr:rowOff>752475</xdr:rowOff>
    </xdr:to>
    <xdr:pic>
      <xdr:nvPicPr>
        <xdr:cNvPr id="2881" name="Рисунок 2880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91537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4756</xdr:row>
      <xdr:rowOff>142875</xdr:rowOff>
    </xdr:from>
    <xdr:to>
      <xdr:col>4</xdr:col>
      <xdr:colOff>993754</xdr:colOff>
      <xdr:row>4756</xdr:row>
      <xdr:rowOff>752475</xdr:rowOff>
    </xdr:to>
    <xdr:pic>
      <xdr:nvPicPr>
        <xdr:cNvPr id="2883" name="Рисунок 2882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400395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3606</xdr:row>
      <xdr:rowOff>47626</xdr:rowOff>
    </xdr:from>
    <xdr:to>
      <xdr:col>4</xdr:col>
      <xdr:colOff>639167</xdr:colOff>
      <xdr:row>3606</xdr:row>
      <xdr:rowOff>838200</xdr:rowOff>
    </xdr:to>
    <xdr:pic>
      <xdr:nvPicPr>
        <xdr:cNvPr id="2769" name="Рисунок 2768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32140326"/>
          <a:ext cx="258167" cy="79057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3607</xdr:row>
      <xdr:rowOff>47626</xdr:rowOff>
    </xdr:from>
    <xdr:to>
      <xdr:col>4</xdr:col>
      <xdr:colOff>649479</xdr:colOff>
      <xdr:row>3607</xdr:row>
      <xdr:rowOff>847725</xdr:rowOff>
    </xdr:to>
    <xdr:pic>
      <xdr:nvPicPr>
        <xdr:cNvPr id="2787" name="Рисунок 2786"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133911976"/>
          <a:ext cx="268478" cy="800099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3612</xdr:row>
      <xdr:rowOff>57150</xdr:rowOff>
    </xdr:from>
    <xdr:to>
      <xdr:col>4</xdr:col>
      <xdr:colOff>659282</xdr:colOff>
      <xdr:row>3612</xdr:row>
      <xdr:rowOff>847725</xdr:rowOff>
    </xdr:to>
    <xdr:pic>
      <xdr:nvPicPr>
        <xdr:cNvPr id="2793" name="Рисунок 2792"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36578975"/>
          <a:ext cx="278282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3613</xdr:row>
      <xdr:rowOff>57150</xdr:rowOff>
    </xdr:from>
    <xdr:to>
      <xdr:col>4</xdr:col>
      <xdr:colOff>644141</xdr:colOff>
      <xdr:row>3613</xdr:row>
      <xdr:rowOff>847725</xdr:rowOff>
    </xdr:to>
    <xdr:pic>
      <xdr:nvPicPr>
        <xdr:cNvPr id="2798" name="Рисунок 279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137464800"/>
          <a:ext cx="244090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3614</xdr:row>
      <xdr:rowOff>47625</xdr:rowOff>
    </xdr:from>
    <xdr:to>
      <xdr:col>4</xdr:col>
      <xdr:colOff>647700</xdr:colOff>
      <xdr:row>3614</xdr:row>
      <xdr:rowOff>860828</xdr:rowOff>
    </xdr:to>
    <xdr:pic>
      <xdr:nvPicPr>
        <xdr:cNvPr id="2804" name="Рисунок 2803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38341100"/>
          <a:ext cx="257175" cy="813203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3634</xdr:row>
      <xdr:rowOff>57150</xdr:rowOff>
    </xdr:from>
    <xdr:to>
      <xdr:col>4</xdr:col>
      <xdr:colOff>616122</xdr:colOff>
      <xdr:row>3634</xdr:row>
      <xdr:rowOff>838200</xdr:rowOff>
    </xdr:to>
    <xdr:pic>
      <xdr:nvPicPr>
        <xdr:cNvPr id="2857" name="Рисунок 2856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477041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3640</xdr:row>
      <xdr:rowOff>57150</xdr:rowOff>
    </xdr:from>
    <xdr:to>
      <xdr:col>4</xdr:col>
      <xdr:colOff>625647</xdr:colOff>
      <xdr:row>3640</xdr:row>
      <xdr:rowOff>838200</xdr:rowOff>
    </xdr:to>
    <xdr:pic>
      <xdr:nvPicPr>
        <xdr:cNvPr id="2861" name="Рисунок 2860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504664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3650</xdr:row>
      <xdr:rowOff>66675</xdr:rowOff>
    </xdr:from>
    <xdr:to>
      <xdr:col>4</xdr:col>
      <xdr:colOff>625647</xdr:colOff>
      <xdr:row>3650</xdr:row>
      <xdr:rowOff>847725</xdr:rowOff>
    </xdr:to>
    <xdr:pic>
      <xdr:nvPicPr>
        <xdr:cNvPr id="2866" name="Рисунок 2865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362045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3767</xdr:row>
      <xdr:rowOff>57150</xdr:rowOff>
    </xdr:from>
    <xdr:to>
      <xdr:col>4</xdr:col>
      <xdr:colOff>616122</xdr:colOff>
      <xdr:row>3767</xdr:row>
      <xdr:rowOff>838200</xdr:rowOff>
    </xdr:to>
    <xdr:pic>
      <xdr:nvPicPr>
        <xdr:cNvPr id="2870" name="Рисунок 2869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467868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3651</xdr:row>
      <xdr:rowOff>57150</xdr:rowOff>
    </xdr:from>
    <xdr:to>
      <xdr:col>4</xdr:col>
      <xdr:colOff>627294</xdr:colOff>
      <xdr:row>3651</xdr:row>
      <xdr:rowOff>847725</xdr:rowOff>
    </xdr:to>
    <xdr:pic>
      <xdr:nvPicPr>
        <xdr:cNvPr id="2816" name="Рисунок 2815"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34175700"/>
          <a:ext cx="208194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3652</xdr:row>
      <xdr:rowOff>47625</xdr:rowOff>
    </xdr:from>
    <xdr:to>
      <xdr:col>4</xdr:col>
      <xdr:colOff>622634</xdr:colOff>
      <xdr:row>3652</xdr:row>
      <xdr:rowOff>857250</xdr:rowOff>
    </xdr:to>
    <xdr:pic>
      <xdr:nvPicPr>
        <xdr:cNvPr id="2820" name="Рисунок 2819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35052000"/>
          <a:ext cx="213059" cy="80962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3653</xdr:row>
      <xdr:rowOff>47625</xdr:rowOff>
    </xdr:from>
    <xdr:to>
      <xdr:col>4</xdr:col>
      <xdr:colOff>619620</xdr:colOff>
      <xdr:row>3653</xdr:row>
      <xdr:rowOff>838200</xdr:rowOff>
    </xdr:to>
    <xdr:pic>
      <xdr:nvPicPr>
        <xdr:cNvPr id="2825" name="Рисунок 2824"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35937825"/>
          <a:ext cx="238619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3654</xdr:row>
      <xdr:rowOff>47625</xdr:rowOff>
    </xdr:from>
    <xdr:to>
      <xdr:col>4</xdr:col>
      <xdr:colOff>724930</xdr:colOff>
      <xdr:row>3654</xdr:row>
      <xdr:rowOff>857250</xdr:rowOff>
    </xdr:to>
    <xdr:pic>
      <xdr:nvPicPr>
        <xdr:cNvPr id="2836" name="Рисунок 2835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37709475"/>
          <a:ext cx="410605" cy="80962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3655</xdr:row>
      <xdr:rowOff>47625</xdr:rowOff>
    </xdr:from>
    <xdr:to>
      <xdr:col>4</xdr:col>
      <xdr:colOff>622066</xdr:colOff>
      <xdr:row>3655</xdr:row>
      <xdr:rowOff>847725</xdr:rowOff>
    </xdr:to>
    <xdr:pic>
      <xdr:nvPicPr>
        <xdr:cNvPr id="2841" name="Рисунок 284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38595300"/>
          <a:ext cx="202966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3763</xdr:row>
      <xdr:rowOff>57150</xdr:rowOff>
    </xdr:from>
    <xdr:to>
      <xdr:col>4</xdr:col>
      <xdr:colOff>636956</xdr:colOff>
      <xdr:row>3763</xdr:row>
      <xdr:rowOff>857250</xdr:rowOff>
    </xdr:to>
    <xdr:pic>
      <xdr:nvPicPr>
        <xdr:cNvPr id="2845" name="Рисунок 2844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41614725"/>
          <a:ext cx="246431" cy="8001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3764</xdr:row>
      <xdr:rowOff>57150</xdr:rowOff>
    </xdr:from>
    <xdr:to>
      <xdr:col>4</xdr:col>
      <xdr:colOff>628651</xdr:colOff>
      <xdr:row>3764</xdr:row>
      <xdr:rowOff>840922</xdr:rowOff>
    </xdr:to>
    <xdr:pic>
      <xdr:nvPicPr>
        <xdr:cNvPr id="2851" name="Рисунок 2850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42500550"/>
          <a:ext cx="228600" cy="783772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3768</xdr:row>
      <xdr:rowOff>47625</xdr:rowOff>
    </xdr:from>
    <xdr:to>
      <xdr:col>4</xdr:col>
      <xdr:colOff>639707</xdr:colOff>
      <xdr:row>3768</xdr:row>
      <xdr:rowOff>838200</xdr:rowOff>
    </xdr:to>
    <xdr:pic>
      <xdr:nvPicPr>
        <xdr:cNvPr id="2878" name="Рисунок 2877"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43624500"/>
          <a:ext cx="249181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3772</xdr:row>
      <xdr:rowOff>47625</xdr:rowOff>
    </xdr:from>
    <xdr:to>
      <xdr:col>4</xdr:col>
      <xdr:colOff>651919</xdr:colOff>
      <xdr:row>3772</xdr:row>
      <xdr:rowOff>838200</xdr:rowOff>
    </xdr:to>
    <xdr:pic>
      <xdr:nvPicPr>
        <xdr:cNvPr id="2882" name="Рисунок 2881"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2986325"/>
          <a:ext cx="270919" cy="79057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3773</xdr:row>
      <xdr:rowOff>57151</xdr:rowOff>
    </xdr:from>
    <xdr:to>
      <xdr:col>4</xdr:col>
      <xdr:colOff>623810</xdr:colOff>
      <xdr:row>3773</xdr:row>
      <xdr:rowOff>838201</xdr:rowOff>
    </xdr:to>
    <xdr:pic>
      <xdr:nvPicPr>
        <xdr:cNvPr id="2887" name="Рисунок 2886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43881676"/>
          <a:ext cx="214234" cy="781050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3774</xdr:row>
      <xdr:rowOff>47625</xdr:rowOff>
    </xdr:from>
    <xdr:to>
      <xdr:col>4</xdr:col>
      <xdr:colOff>656045</xdr:colOff>
      <xdr:row>3774</xdr:row>
      <xdr:rowOff>838200</xdr:rowOff>
    </xdr:to>
    <xdr:pic>
      <xdr:nvPicPr>
        <xdr:cNvPr id="2889" name="Рисунок 2888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93726000"/>
          <a:ext cx="294094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3210</xdr:row>
      <xdr:rowOff>57150</xdr:rowOff>
    </xdr:from>
    <xdr:to>
      <xdr:col>4</xdr:col>
      <xdr:colOff>914400</xdr:colOff>
      <xdr:row>3210</xdr:row>
      <xdr:rowOff>838200</xdr:rowOff>
    </xdr:to>
    <xdr:pic>
      <xdr:nvPicPr>
        <xdr:cNvPr id="2900" name="Рисунок 2899"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24732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3718</xdr:row>
      <xdr:rowOff>47625</xdr:rowOff>
    </xdr:from>
    <xdr:to>
      <xdr:col>4</xdr:col>
      <xdr:colOff>719486</xdr:colOff>
      <xdr:row>3718</xdr:row>
      <xdr:rowOff>847725</xdr:rowOff>
    </xdr:to>
    <xdr:pic>
      <xdr:nvPicPr>
        <xdr:cNvPr id="2902" name="Рисунок 2901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45291375"/>
          <a:ext cx="443261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3747</xdr:row>
      <xdr:rowOff>47625</xdr:rowOff>
    </xdr:from>
    <xdr:to>
      <xdr:col>4</xdr:col>
      <xdr:colOff>657225</xdr:colOff>
      <xdr:row>3747</xdr:row>
      <xdr:rowOff>858946</xdr:rowOff>
    </xdr:to>
    <xdr:pic>
      <xdr:nvPicPr>
        <xdr:cNvPr id="2904" name="Рисунок 2903"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77181075"/>
          <a:ext cx="276225" cy="811321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3746</xdr:row>
      <xdr:rowOff>47625</xdr:rowOff>
    </xdr:from>
    <xdr:to>
      <xdr:col>4</xdr:col>
      <xdr:colOff>658829</xdr:colOff>
      <xdr:row>3746</xdr:row>
      <xdr:rowOff>857250</xdr:rowOff>
    </xdr:to>
    <xdr:pic>
      <xdr:nvPicPr>
        <xdr:cNvPr id="2906" name="Рисунок 2905"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73637775"/>
          <a:ext cx="277829" cy="8096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3729</xdr:row>
      <xdr:rowOff>57151</xdr:rowOff>
    </xdr:from>
    <xdr:to>
      <xdr:col>4</xdr:col>
      <xdr:colOff>648690</xdr:colOff>
      <xdr:row>3729</xdr:row>
      <xdr:rowOff>847725</xdr:rowOff>
    </xdr:to>
    <xdr:pic>
      <xdr:nvPicPr>
        <xdr:cNvPr id="2910" name="Рисунок 2909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58588276"/>
          <a:ext cx="258164" cy="790574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3730</xdr:row>
      <xdr:rowOff>47625</xdr:rowOff>
    </xdr:from>
    <xdr:to>
      <xdr:col>4</xdr:col>
      <xdr:colOff>704850</xdr:colOff>
      <xdr:row>3730</xdr:row>
      <xdr:rowOff>849136</xdr:rowOff>
    </xdr:to>
    <xdr:pic>
      <xdr:nvPicPr>
        <xdr:cNvPr id="2269" name="Рисунок 2268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59464575"/>
          <a:ext cx="381000" cy="801511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3727</xdr:row>
      <xdr:rowOff>47626</xdr:rowOff>
    </xdr:from>
    <xdr:to>
      <xdr:col>4</xdr:col>
      <xdr:colOff>903439</xdr:colOff>
      <xdr:row>3727</xdr:row>
      <xdr:rowOff>847725</xdr:rowOff>
    </xdr:to>
    <xdr:pic>
      <xdr:nvPicPr>
        <xdr:cNvPr id="2913" name="Рисунок 2912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56807101"/>
          <a:ext cx="760563" cy="8000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3728</xdr:row>
      <xdr:rowOff>47625</xdr:rowOff>
    </xdr:from>
    <xdr:to>
      <xdr:col>4</xdr:col>
      <xdr:colOff>903438</xdr:colOff>
      <xdr:row>3728</xdr:row>
      <xdr:rowOff>847724</xdr:rowOff>
    </xdr:to>
    <xdr:pic>
      <xdr:nvPicPr>
        <xdr:cNvPr id="2914" name="Рисунок 2913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57692925"/>
          <a:ext cx="760563" cy="800099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3722</xdr:row>
      <xdr:rowOff>47625</xdr:rowOff>
    </xdr:from>
    <xdr:to>
      <xdr:col>4</xdr:col>
      <xdr:colOff>877492</xdr:colOff>
      <xdr:row>3722</xdr:row>
      <xdr:rowOff>847725</xdr:rowOff>
    </xdr:to>
    <xdr:pic>
      <xdr:nvPicPr>
        <xdr:cNvPr id="2916" name="Рисунок 2915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50606325"/>
          <a:ext cx="706041" cy="8001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3724</xdr:row>
      <xdr:rowOff>47625</xdr:rowOff>
    </xdr:from>
    <xdr:to>
      <xdr:col>4</xdr:col>
      <xdr:colOff>885825</xdr:colOff>
      <xdr:row>3724</xdr:row>
      <xdr:rowOff>851183</xdr:rowOff>
    </xdr:to>
    <xdr:pic>
      <xdr:nvPicPr>
        <xdr:cNvPr id="2919" name="Рисунок 2918"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53263800"/>
          <a:ext cx="733425" cy="803558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3725</xdr:row>
      <xdr:rowOff>47626</xdr:rowOff>
    </xdr:from>
    <xdr:to>
      <xdr:col>4</xdr:col>
      <xdr:colOff>733426</xdr:colOff>
      <xdr:row>3725</xdr:row>
      <xdr:rowOff>839260</xdr:rowOff>
    </xdr:to>
    <xdr:pic>
      <xdr:nvPicPr>
        <xdr:cNvPr id="2923" name="Рисунок 2922"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54149626"/>
          <a:ext cx="438150" cy="791634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3721</xdr:row>
      <xdr:rowOff>57151</xdr:rowOff>
    </xdr:from>
    <xdr:to>
      <xdr:col>4</xdr:col>
      <xdr:colOff>727727</xdr:colOff>
      <xdr:row>3721</xdr:row>
      <xdr:rowOff>838201</xdr:rowOff>
    </xdr:to>
    <xdr:pic>
      <xdr:nvPicPr>
        <xdr:cNvPr id="2925" name="Рисунок 2924"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49730026"/>
          <a:ext cx="422927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3717</xdr:row>
      <xdr:rowOff>57150</xdr:rowOff>
    </xdr:from>
    <xdr:to>
      <xdr:col>4</xdr:col>
      <xdr:colOff>914400</xdr:colOff>
      <xdr:row>3717</xdr:row>
      <xdr:rowOff>838200</xdr:rowOff>
    </xdr:to>
    <xdr:pic>
      <xdr:nvPicPr>
        <xdr:cNvPr id="2933" name="Рисунок 2932"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44150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3716</xdr:row>
      <xdr:rowOff>47625</xdr:rowOff>
    </xdr:from>
    <xdr:to>
      <xdr:col>4</xdr:col>
      <xdr:colOff>761032</xdr:colOff>
      <xdr:row>3716</xdr:row>
      <xdr:rowOff>838200</xdr:rowOff>
    </xdr:to>
    <xdr:pic>
      <xdr:nvPicPr>
        <xdr:cNvPr id="2935" name="Рисунок 2934"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43519725"/>
          <a:ext cx="503856" cy="790575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3662</xdr:row>
      <xdr:rowOff>47625</xdr:rowOff>
    </xdr:from>
    <xdr:to>
      <xdr:col>4</xdr:col>
      <xdr:colOff>762278</xdr:colOff>
      <xdr:row>3662</xdr:row>
      <xdr:rowOff>838200</xdr:rowOff>
    </xdr:to>
    <xdr:pic>
      <xdr:nvPicPr>
        <xdr:cNvPr id="2779" name="Рисунок 2778"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6" y="37957125"/>
          <a:ext cx="486052" cy="79057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3663</xdr:row>
      <xdr:rowOff>47625</xdr:rowOff>
    </xdr:from>
    <xdr:to>
      <xdr:col>4</xdr:col>
      <xdr:colOff>712195</xdr:colOff>
      <xdr:row>3663</xdr:row>
      <xdr:rowOff>838200</xdr:rowOff>
    </xdr:to>
    <xdr:pic>
      <xdr:nvPicPr>
        <xdr:cNvPr id="2801" name="Рисунок 2800"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39728775"/>
          <a:ext cx="407395" cy="790575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3664</xdr:row>
      <xdr:rowOff>47626</xdr:rowOff>
    </xdr:from>
    <xdr:to>
      <xdr:col>4</xdr:col>
      <xdr:colOff>724597</xdr:colOff>
      <xdr:row>3664</xdr:row>
      <xdr:rowOff>828676</xdr:rowOff>
    </xdr:to>
    <xdr:pic>
      <xdr:nvPicPr>
        <xdr:cNvPr id="2818" name="Рисунок 2817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42386251"/>
          <a:ext cx="419796" cy="78105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3665</xdr:row>
      <xdr:rowOff>57151</xdr:rowOff>
    </xdr:from>
    <xdr:to>
      <xdr:col>4</xdr:col>
      <xdr:colOff>714375</xdr:colOff>
      <xdr:row>3665</xdr:row>
      <xdr:rowOff>846691</xdr:rowOff>
    </xdr:to>
    <xdr:pic>
      <xdr:nvPicPr>
        <xdr:cNvPr id="2828" name="Рисунок 2827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43281601"/>
          <a:ext cx="409574" cy="78954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3666</xdr:row>
      <xdr:rowOff>47626</xdr:rowOff>
    </xdr:from>
    <xdr:to>
      <xdr:col>4</xdr:col>
      <xdr:colOff>619125</xdr:colOff>
      <xdr:row>3666</xdr:row>
      <xdr:rowOff>846592</xdr:rowOff>
    </xdr:to>
    <xdr:pic>
      <xdr:nvPicPr>
        <xdr:cNvPr id="2839" name="Рисунок 2838"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44157901"/>
          <a:ext cx="209549" cy="798966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3667</xdr:row>
      <xdr:rowOff>47626</xdr:rowOff>
    </xdr:from>
    <xdr:to>
      <xdr:col>4</xdr:col>
      <xdr:colOff>606198</xdr:colOff>
      <xdr:row>3667</xdr:row>
      <xdr:rowOff>847726</xdr:rowOff>
    </xdr:to>
    <xdr:pic>
      <xdr:nvPicPr>
        <xdr:cNvPr id="2847" name="Рисунок 2846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45043726"/>
          <a:ext cx="187097" cy="800100"/>
        </a:xfrm>
        <a:prstGeom prst="rect">
          <a:avLst/>
        </a:prstGeom>
      </xdr:spPr>
    </xdr:pic>
    <xdr:clientData/>
  </xdr:twoCellAnchor>
  <xdr:twoCellAnchor>
    <xdr:from>
      <xdr:col>4</xdr:col>
      <xdr:colOff>409577</xdr:colOff>
      <xdr:row>3668</xdr:row>
      <xdr:rowOff>66675</xdr:rowOff>
    </xdr:from>
    <xdr:to>
      <xdr:col>4</xdr:col>
      <xdr:colOff>599429</xdr:colOff>
      <xdr:row>3668</xdr:row>
      <xdr:rowOff>838200</xdr:rowOff>
    </xdr:to>
    <xdr:pic>
      <xdr:nvPicPr>
        <xdr:cNvPr id="2859" name="Рисунок 285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7" y="45948600"/>
          <a:ext cx="189852" cy="771525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3775</xdr:row>
      <xdr:rowOff>47625</xdr:rowOff>
    </xdr:from>
    <xdr:to>
      <xdr:col>4</xdr:col>
      <xdr:colOff>666751</xdr:colOff>
      <xdr:row>3775</xdr:row>
      <xdr:rowOff>858885</xdr:rowOff>
    </xdr:to>
    <xdr:pic>
      <xdr:nvPicPr>
        <xdr:cNvPr id="2806" name="Рисунок 2805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1" y="39195375"/>
          <a:ext cx="323850" cy="81126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3776</xdr:row>
      <xdr:rowOff>47625</xdr:rowOff>
    </xdr:from>
    <xdr:to>
      <xdr:col>4</xdr:col>
      <xdr:colOff>659244</xdr:colOff>
      <xdr:row>3776</xdr:row>
      <xdr:rowOff>838200</xdr:rowOff>
    </xdr:to>
    <xdr:pic>
      <xdr:nvPicPr>
        <xdr:cNvPr id="2823" name="Рисунок 2822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40081200"/>
          <a:ext cx="287769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3777</xdr:row>
      <xdr:rowOff>47625</xdr:rowOff>
    </xdr:from>
    <xdr:to>
      <xdr:col>4</xdr:col>
      <xdr:colOff>656273</xdr:colOff>
      <xdr:row>3777</xdr:row>
      <xdr:rowOff>857250</xdr:rowOff>
    </xdr:to>
    <xdr:pic>
      <xdr:nvPicPr>
        <xdr:cNvPr id="2843" name="Рисунок 2842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0967025"/>
          <a:ext cx="275273" cy="8096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3778</xdr:row>
      <xdr:rowOff>57150</xdr:rowOff>
    </xdr:from>
    <xdr:to>
      <xdr:col>4</xdr:col>
      <xdr:colOff>615048</xdr:colOff>
      <xdr:row>3778</xdr:row>
      <xdr:rowOff>847725</xdr:rowOff>
    </xdr:to>
    <xdr:pic>
      <xdr:nvPicPr>
        <xdr:cNvPr id="2863" name="Рисунок 2862"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41862375"/>
          <a:ext cx="224523" cy="79057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3779</xdr:row>
      <xdr:rowOff>47625</xdr:rowOff>
    </xdr:from>
    <xdr:to>
      <xdr:col>4</xdr:col>
      <xdr:colOff>627661</xdr:colOff>
      <xdr:row>3779</xdr:row>
      <xdr:rowOff>838200</xdr:rowOff>
    </xdr:to>
    <xdr:pic>
      <xdr:nvPicPr>
        <xdr:cNvPr id="2888" name="Рисунок 2887"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43624500"/>
          <a:ext cx="246660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3781</xdr:row>
      <xdr:rowOff>47625</xdr:rowOff>
    </xdr:from>
    <xdr:to>
      <xdr:col>4</xdr:col>
      <xdr:colOff>647700</xdr:colOff>
      <xdr:row>3781</xdr:row>
      <xdr:rowOff>841375</xdr:rowOff>
    </xdr:to>
    <xdr:pic>
      <xdr:nvPicPr>
        <xdr:cNvPr id="2896" name="Рисунок 2895"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46281975"/>
          <a:ext cx="276225" cy="79375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3782</xdr:row>
      <xdr:rowOff>47625</xdr:rowOff>
    </xdr:from>
    <xdr:to>
      <xdr:col>4</xdr:col>
      <xdr:colOff>656653</xdr:colOff>
      <xdr:row>3782</xdr:row>
      <xdr:rowOff>857250</xdr:rowOff>
    </xdr:to>
    <xdr:pic>
      <xdr:nvPicPr>
        <xdr:cNvPr id="2899" name="Рисунок 2898"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47167800"/>
          <a:ext cx="294703" cy="80962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3783</xdr:row>
      <xdr:rowOff>47625</xdr:rowOff>
    </xdr:from>
    <xdr:to>
      <xdr:col>4</xdr:col>
      <xdr:colOff>665163</xdr:colOff>
      <xdr:row>3783</xdr:row>
      <xdr:rowOff>838200</xdr:rowOff>
    </xdr:to>
    <xdr:pic>
      <xdr:nvPicPr>
        <xdr:cNvPr id="2907" name="Рисунок 2906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48053625"/>
          <a:ext cx="303213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3784</xdr:row>
      <xdr:rowOff>47625</xdr:rowOff>
    </xdr:from>
    <xdr:to>
      <xdr:col>4</xdr:col>
      <xdr:colOff>670236</xdr:colOff>
      <xdr:row>3784</xdr:row>
      <xdr:rowOff>838200</xdr:rowOff>
    </xdr:to>
    <xdr:pic>
      <xdr:nvPicPr>
        <xdr:cNvPr id="2909" name="Рисунок 2908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48939450"/>
          <a:ext cx="317811" cy="79057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3785</xdr:row>
      <xdr:rowOff>47625</xdr:rowOff>
    </xdr:from>
    <xdr:to>
      <xdr:col>4</xdr:col>
      <xdr:colOff>638176</xdr:colOff>
      <xdr:row>3785</xdr:row>
      <xdr:rowOff>855807</xdr:rowOff>
    </xdr:to>
    <xdr:pic>
      <xdr:nvPicPr>
        <xdr:cNvPr id="2912" name="Рисунок 2911"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49825275"/>
          <a:ext cx="266700" cy="808182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3786</xdr:row>
      <xdr:rowOff>47625</xdr:rowOff>
    </xdr:from>
    <xdr:to>
      <xdr:col>4</xdr:col>
      <xdr:colOff>648557</xdr:colOff>
      <xdr:row>3786</xdr:row>
      <xdr:rowOff>857250</xdr:rowOff>
    </xdr:to>
    <xdr:pic>
      <xdr:nvPicPr>
        <xdr:cNvPr id="2918" name="Рисунок 2917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50711100"/>
          <a:ext cx="286607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3787</xdr:row>
      <xdr:rowOff>57150</xdr:rowOff>
    </xdr:from>
    <xdr:to>
      <xdr:col>4</xdr:col>
      <xdr:colOff>638175</xdr:colOff>
      <xdr:row>3787</xdr:row>
      <xdr:rowOff>841562</xdr:rowOff>
    </xdr:to>
    <xdr:pic>
      <xdr:nvPicPr>
        <xdr:cNvPr id="2922" name="Рисунок 2921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51606450"/>
          <a:ext cx="266700" cy="784412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3345</xdr:row>
      <xdr:rowOff>57150</xdr:rowOff>
    </xdr:from>
    <xdr:to>
      <xdr:col>4</xdr:col>
      <xdr:colOff>606597</xdr:colOff>
      <xdr:row>3345</xdr:row>
      <xdr:rowOff>838200</xdr:rowOff>
    </xdr:to>
    <xdr:pic>
      <xdr:nvPicPr>
        <xdr:cNvPr id="2911" name="Рисунок 2910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306419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3354</xdr:row>
      <xdr:rowOff>57150</xdr:rowOff>
    </xdr:from>
    <xdr:to>
      <xdr:col>4</xdr:col>
      <xdr:colOff>606597</xdr:colOff>
      <xdr:row>3354</xdr:row>
      <xdr:rowOff>838200</xdr:rowOff>
    </xdr:to>
    <xdr:pic>
      <xdr:nvPicPr>
        <xdr:cNvPr id="2915" name="Рисунок 2914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364521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3373</xdr:row>
      <xdr:rowOff>57150</xdr:rowOff>
    </xdr:from>
    <xdr:to>
      <xdr:col>4</xdr:col>
      <xdr:colOff>606597</xdr:colOff>
      <xdr:row>3373</xdr:row>
      <xdr:rowOff>838200</xdr:rowOff>
    </xdr:to>
    <xdr:pic>
      <xdr:nvPicPr>
        <xdr:cNvPr id="2924" name="Рисунок 2923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42817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3382</xdr:row>
      <xdr:rowOff>57150</xdr:rowOff>
    </xdr:from>
    <xdr:to>
      <xdr:col>4</xdr:col>
      <xdr:colOff>606597</xdr:colOff>
      <xdr:row>3382</xdr:row>
      <xdr:rowOff>838200</xdr:rowOff>
    </xdr:to>
    <xdr:pic>
      <xdr:nvPicPr>
        <xdr:cNvPr id="2928" name="Рисунок 2927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59105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3385</xdr:row>
      <xdr:rowOff>57150</xdr:rowOff>
    </xdr:from>
    <xdr:to>
      <xdr:col>4</xdr:col>
      <xdr:colOff>606597</xdr:colOff>
      <xdr:row>3385</xdr:row>
      <xdr:rowOff>838200</xdr:rowOff>
    </xdr:to>
    <xdr:pic>
      <xdr:nvPicPr>
        <xdr:cNvPr id="2930" name="Рисунок 2929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72916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3405</xdr:row>
      <xdr:rowOff>66675</xdr:rowOff>
    </xdr:from>
    <xdr:to>
      <xdr:col>4</xdr:col>
      <xdr:colOff>616122</xdr:colOff>
      <xdr:row>3405</xdr:row>
      <xdr:rowOff>847725</xdr:rowOff>
    </xdr:to>
    <xdr:pic>
      <xdr:nvPicPr>
        <xdr:cNvPr id="2932" name="Рисунок 2931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511968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3436</xdr:row>
      <xdr:rowOff>57150</xdr:rowOff>
    </xdr:from>
    <xdr:to>
      <xdr:col>4</xdr:col>
      <xdr:colOff>606597</xdr:colOff>
      <xdr:row>3436</xdr:row>
      <xdr:rowOff>838200</xdr:rowOff>
    </xdr:to>
    <xdr:pic>
      <xdr:nvPicPr>
        <xdr:cNvPr id="2936" name="Рисунок 2935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559689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3437</xdr:row>
      <xdr:rowOff>47625</xdr:rowOff>
    </xdr:from>
    <xdr:to>
      <xdr:col>4</xdr:col>
      <xdr:colOff>667714</xdr:colOff>
      <xdr:row>3437</xdr:row>
      <xdr:rowOff>838200</xdr:rowOff>
    </xdr:to>
    <xdr:pic>
      <xdr:nvPicPr>
        <xdr:cNvPr id="2796" name="Рисунок 2795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44091225"/>
          <a:ext cx="315289" cy="79057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3346</xdr:row>
      <xdr:rowOff>47625</xdr:rowOff>
    </xdr:from>
    <xdr:to>
      <xdr:col>4</xdr:col>
      <xdr:colOff>609881</xdr:colOff>
      <xdr:row>3346</xdr:row>
      <xdr:rowOff>838200</xdr:rowOff>
    </xdr:to>
    <xdr:pic>
      <xdr:nvPicPr>
        <xdr:cNvPr id="2884" name="Рисунок 2883"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211340700"/>
          <a:ext cx="190781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3347</xdr:row>
      <xdr:rowOff>47625</xdr:rowOff>
    </xdr:from>
    <xdr:to>
      <xdr:col>4</xdr:col>
      <xdr:colOff>914400</xdr:colOff>
      <xdr:row>3347</xdr:row>
      <xdr:rowOff>838200</xdr:rowOff>
    </xdr:to>
    <xdr:pic>
      <xdr:nvPicPr>
        <xdr:cNvPr id="2891" name="Рисунок 2890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122265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3348</xdr:row>
      <xdr:rowOff>57150</xdr:rowOff>
    </xdr:from>
    <xdr:to>
      <xdr:col>4</xdr:col>
      <xdr:colOff>641967</xdr:colOff>
      <xdr:row>3348</xdr:row>
      <xdr:rowOff>847725</xdr:rowOff>
    </xdr:to>
    <xdr:pic>
      <xdr:nvPicPr>
        <xdr:cNvPr id="2897" name="Рисунок 2896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213121875"/>
          <a:ext cx="241916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3350</xdr:row>
      <xdr:rowOff>47625</xdr:rowOff>
    </xdr:from>
    <xdr:to>
      <xdr:col>4</xdr:col>
      <xdr:colOff>914400</xdr:colOff>
      <xdr:row>3350</xdr:row>
      <xdr:rowOff>838200</xdr:rowOff>
    </xdr:to>
    <xdr:pic>
      <xdr:nvPicPr>
        <xdr:cNvPr id="2903" name="Рисунок 2902"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139981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133349</xdr:colOff>
      <xdr:row>3351</xdr:row>
      <xdr:rowOff>57149</xdr:rowOff>
    </xdr:from>
    <xdr:to>
      <xdr:col>4</xdr:col>
      <xdr:colOff>904874</xdr:colOff>
      <xdr:row>3351</xdr:row>
      <xdr:rowOff>828674</xdr:rowOff>
    </xdr:to>
    <xdr:pic>
      <xdr:nvPicPr>
        <xdr:cNvPr id="2908" name="Рисунок 2907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49" y="214893524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3357</xdr:row>
      <xdr:rowOff>57151</xdr:rowOff>
    </xdr:from>
    <xdr:to>
      <xdr:col>4</xdr:col>
      <xdr:colOff>645549</xdr:colOff>
      <xdr:row>3357</xdr:row>
      <xdr:rowOff>847725</xdr:rowOff>
    </xdr:to>
    <xdr:pic>
      <xdr:nvPicPr>
        <xdr:cNvPr id="2938" name="Рисунок 2937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14255351"/>
          <a:ext cx="255024" cy="790574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3358</xdr:row>
      <xdr:rowOff>47626</xdr:rowOff>
    </xdr:from>
    <xdr:to>
      <xdr:col>4</xdr:col>
      <xdr:colOff>647700</xdr:colOff>
      <xdr:row>3358</xdr:row>
      <xdr:rowOff>841514</xdr:rowOff>
    </xdr:to>
    <xdr:pic>
      <xdr:nvPicPr>
        <xdr:cNvPr id="2941" name="Рисунок 2940"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15131651"/>
          <a:ext cx="257175" cy="793888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3359</xdr:row>
      <xdr:rowOff>57150</xdr:rowOff>
    </xdr:from>
    <xdr:to>
      <xdr:col>4</xdr:col>
      <xdr:colOff>613917</xdr:colOff>
      <xdr:row>3359</xdr:row>
      <xdr:rowOff>847725</xdr:rowOff>
    </xdr:to>
    <xdr:pic>
      <xdr:nvPicPr>
        <xdr:cNvPr id="2944" name="Рисунок 2943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216027000"/>
          <a:ext cx="194817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3360</xdr:row>
      <xdr:rowOff>47625</xdr:rowOff>
    </xdr:from>
    <xdr:to>
      <xdr:col>4</xdr:col>
      <xdr:colOff>633344</xdr:colOff>
      <xdr:row>3360</xdr:row>
      <xdr:rowOff>838200</xdr:rowOff>
    </xdr:to>
    <xdr:pic>
      <xdr:nvPicPr>
        <xdr:cNvPr id="2946" name="Рисунок 2945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16903300"/>
          <a:ext cx="242819" cy="790575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3788</xdr:row>
      <xdr:rowOff>57151</xdr:rowOff>
    </xdr:from>
    <xdr:to>
      <xdr:col>4</xdr:col>
      <xdr:colOff>643824</xdr:colOff>
      <xdr:row>3788</xdr:row>
      <xdr:rowOff>847725</xdr:rowOff>
    </xdr:to>
    <xdr:pic>
      <xdr:nvPicPr>
        <xdr:cNvPr id="2814" name="Рисунок 2813"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236991526"/>
          <a:ext cx="281873" cy="790574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3789</xdr:row>
      <xdr:rowOff>47625</xdr:rowOff>
    </xdr:from>
    <xdr:to>
      <xdr:col>4</xdr:col>
      <xdr:colOff>649795</xdr:colOff>
      <xdr:row>3789</xdr:row>
      <xdr:rowOff>857250</xdr:rowOff>
    </xdr:to>
    <xdr:pic>
      <xdr:nvPicPr>
        <xdr:cNvPr id="2868" name="Рисунок 2867"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37867825"/>
          <a:ext cx="268795" cy="8096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3790</xdr:row>
      <xdr:rowOff>47625</xdr:rowOff>
    </xdr:from>
    <xdr:to>
      <xdr:col>4</xdr:col>
      <xdr:colOff>647700</xdr:colOff>
      <xdr:row>3790</xdr:row>
      <xdr:rowOff>851297</xdr:rowOff>
    </xdr:to>
    <xdr:pic>
      <xdr:nvPicPr>
        <xdr:cNvPr id="2886" name="Рисунок 2885"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38753650"/>
          <a:ext cx="257175" cy="803672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3791</xdr:row>
      <xdr:rowOff>47625</xdr:rowOff>
    </xdr:from>
    <xdr:to>
      <xdr:col>4</xdr:col>
      <xdr:colOff>653035</xdr:colOff>
      <xdr:row>3791</xdr:row>
      <xdr:rowOff>857250</xdr:rowOff>
    </xdr:to>
    <xdr:pic>
      <xdr:nvPicPr>
        <xdr:cNvPr id="2901" name="Рисунок 2900"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239639475"/>
          <a:ext cx="272034" cy="80962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3792</xdr:row>
      <xdr:rowOff>47625</xdr:rowOff>
    </xdr:from>
    <xdr:to>
      <xdr:col>4</xdr:col>
      <xdr:colOff>653264</xdr:colOff>
      <xdr:row>3792</xdr:row>
      <xdr:rowOff>866775</xdr:rowOff>
    </xdr:to>
    <xdr:pic>
      <xdr:nvPicPr>
        <xdr:cNvPr id="2920" name="Рисунок 291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240525300"/>
          <a:ext cx="281788" cy="8191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3793</xdr:row>
      <xdr:rowOff>47626</xdr:rowOff>
    </xdr:from>
    <xdr:to>
      <xdr:col>4</xdr:col>
      <xdr:colOff>656158</xdr:colOff>
      <xdr:row>3793</xdr:row>
      <xdr:rowOff>847726</xdr:rowOff>
    </xdr:to>
    <xdr:pic>
      <xdr:nvPicPr>
        <xdr:cNvPr id="2937" name="Рисунок 2936"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42296951"/>
          <a:ext cx="265633" cy="80010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3794</xdr:row>
      <xdr:rowOff>47625</xdr:rowOff>
    </xdr:from>
    <xdr:to>
      <xdr:col>4</xdr:col>
      <xdr:colOff>620308</xdr:colOff>
      <xdr:row>3794</xdr:row>
      <xdr:rowOff>838200</xdr:rowOff>
    </xdr:to>
    <xdr:pic>
      <xdr:nvPicPr>
        <xdr:cNvPr id="2942" name="Рисунок 2941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243182775"/>
          <a:ext cx="201208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3795</xdr:row>
      <xdr:rowOff>57150</xdr:rowOff>
    </xdr:from>
    <xdr:to>
      <xdr:col>4</xdr:col>
      <xdr:colOff>620078</xdr:colOff>
      <xdr:row>3795</xdr:row>
      <xdr:rowOff>847725</xdr:rowOff>
    </xdr:to>
    <xdr:pic>
      <xdr:nvPicPr>
        <xdr:cNvPr id="2948" name="Рисунок 2947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44963950"/>
          <a:ext cx="210503" cy="79057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3796</xdr:row>
      <xdr:rowOff>57150</xdr:rowOff>
    </xdr:from>
    <xdr:to>
      <xdr:col>4</xdr:col>
      <xdr:colOff>668693</xdr:colOff>
      <xdr:row>3796</xdr:row>
      <xdr:rowOff>847725</xdr:rowOff>
    </xdr:to>
    <xdr:pic>
      <xdr:nvPicPr>
        <xdr:cNvPr id="2950" name="Рисунок 2949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245849775"/>
          <a:ext cx="306743" cy="79057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3797</xdr:row>
      <xdr:rowOff>57151</xdr:rowOff>
    </xdr:from>
    <xdr:to>
      <xdr:col>4</xdr:col>
      <xdr:colOff>657225</xdr:colOff>
      <xdr:row>3797</xdr:row>
      <xdr:rowOff>842457</xdr:rowOff>
    </xdr:to>
    <xdr:pic>
      <xdr:nvPicPr>
        <xdr:cNvPr id="2952" name="Рисунок 2951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246735601"/>
          <a:ext cx="295275" cy="785306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3366</xdr:row>
      <xdr:rowOff>47625</xdr:rowOff>
    </xdr:from>
    <xdr:to>
      <xdr:col>4</xdr:col>
      <xdr:colOff>914400</xdr:colOff>
      <xdr:row>3366</xdr:row>
      <xdr:rowOff>828675</xdr:rowOff>
    </xdr:to>
    <xdr:pic>
      <xdr:nvPicPr>
        <xdr:cNvPr id="2876" name="Рисунок 2875"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73367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3376</xdr:row>
      <xdr:rowOff>57150</xdr:rowOff>
    </xdr:from>
    <xdr:to>
      <xdr:col>4</xdr:col>
      <xdr:colOff>674446</xdr:colOff>
      <xdr:row>3376</xdr:row>
      <xdr:rowOff>828675</xdr:rowOff>
    </xdr:to>
    <xdr:pic>
      <xdr:nvPicPr>
        <xdr:cNvPr id="2934" name="Рисунок 2933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7841575"/>
          <a:ext cx="283921" cy="7715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3389</xdr:row>
      <xdr:rowOff>47625</xdr:rowOff>
    </xdr:from>
    <xdr:to>
      <xdr:col>4</xdr:col>
      <xdr:colOff>635604</xdr:colOff>
      <xdr:row>3389</xdr:row>
      <xdr:rowOff>838200</xdr:rowOff>
    </xdr:to>
    <xdr:pic>
      <xdr:nvPicPr>
        <xdr:cNvPr id="2943" name="Рисунок 2942"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8575000"/>
          <a:ext cx="245079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3401</xdr:row>
      <xdr:rowOff>57150</xdr:rowOff>
    </xdr:from>
    <xdr:to>
      <xdr:col>4</xdr:col>
      <xdr:colOff>634170</xdr:colOff>
      <xdr:row>3401</xdr:row>
      <xdr:rowOff>847725</xdr:rowOff>
    </xdr:to>
    <xdr:pic>
      <xdr:nvPicPr>
        <xdr:cNvPr id="2940" name="Рисунок 2939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33508950"/>
          <a:ext cx="262695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3402</xdr:row>
      <xdr:rowOff>57151</xdr:rowOff>
    </xdr:from>
    <xdr:to>
      <xdr:col>4</xdr:col>
      <xdr:colOff>651646</xdr:colOff>
      <xdr:row>3402</xdr:row>
      <xdr:rowOff>838201</xdr:rowOff>
    </xdr:to>
    <xdr:pic>
      <xdr:nvPicPr>
        <xdr:cNvPr id="2949" name="Рисунок 2948"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4394776"/>
          <a:ext cx="270646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3410</xdr:row>
      <xdr:rowOff>57150</xdr:rowOff>
    </xdr:from>
    <xdr:to>
      <xdr:col>4</xdr:col>
      <xdr:colOff>616122</xdr:colOff>
      <xdr:row>3410</xdr:row>
      <xdr:rowOff>838200</xdr:rowOff>
    </xdr:to>
    <xdr:pic>
      <xdr:nvPicPr>
        <xdr:cNvPr id="2957" name="Рисунок 2956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360235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3413</xdr:row>
      <xdr:rowOff>47625</xdr:rowOff>
    </xdr:from>
    <xdr:to>
      <xdr:col>4</xdr:col>
      <xdr:colOff>648081</xdr:colOff>
      <xdr:row>3413</xdr:row>
      <xdr:rowOff>847725</xdr:rowOff>
    </xdr:to>
    <xdr:pic>
      <xdr:nvPicPr>
        <xdr:cNvPr id="2953" name="Рисунок 2952"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36899850"/>
          <a:ext cx="248031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3414</xdr:row>
      <xdr:rowOff>57150</xdr:rowOff>
    </xdr:from>
    <xdr:to>
      <xdr:col>4</xdr:col>
      <xdr:colOff>653839</xdr:colOff>
      <xdr:row>3414</xdr:row>
      <xdr:rowOff>847725</xdr:rowOff>
    </xdr:to>
    <xdr:pic>
      <xdr:nvPicPr>
        <xdr:cNvPr id="2958" name="Рисунок 2957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7795200"/>
          <a:ext cx="272839" cy="79057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3415</xdr:row>
      <xdr:rowOff>47626</xdr:rowOff>
    </xdr:from>
    <xdr:to>
      <xdr:col>4</xdr:col>
      <xdr:colOff>660711</xdr:colOff>
      <xdr:row>3415</xdr:row>
      <xdr:rowOff>847726</xdr:rowOff>
    </xdr:to>
    <xdr:pic>
      <xdr:nvPicPr>
        <xdr:cNvPr id="2961" name="Рисунок 2960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39557326"/>
          <a:ext cx="279710" cy="8001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3416</xdr:row>
      <xdr:rowOff>47626</xdr:rowOff>
    </xdr:from>
    <xdr:to>
      <xdr:col>4</xdr:col>
      <xdr:colOff>657225</xdr:colOff>
      <xdr:row>3416</xdr:row>
      <xdr:rowOff>847316</xdr:rowOff>
    </xdr:to>
    <xdr:pic>
      <xdr:nvPicPr>
        <xdr:cNvPr id="2965" name="Рисунок 2964"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41328976"/>
          <a:ext cx="304800" cy="799690"/>
        </a:xfrm>
        <a:prstGeom prst="rect">
          <a:avLst/>
        </a:prstGeom>
      </xdr:spPr>
    </xdr:pic>
    <xdr:clientData/>
  </xdr:twoCellAnchor>
  <xdr:twoCellAnchor>
    <xdr:from>
      <xdr:col>4</xdr:col>
      <xdr:colOff>390527</xdr:colOff>
      <xdr:row>3417</xdr:row>
      <xdr:rowOff>57151</xdr:rowOff>
    </xdr:from>
    <xdr:to>
      <xdr:col>4</xdr:col>
      <xdr:colOff>634654</xdr:colOff>
      <xdr:row>3417</xdr:row>
      <xdr:rowOff>847725</xdr:rowOff>
    </xdr:to>
    <xdr:pic>
      <xdr:nvPicPr>
        <xdr:cNvPr id="2534" name="Рисунок 2533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7" y="39319201"/>
          <a:ext cx="244127" cy="790574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3418</xdr:row>
      <xdr:rowOff>57150</xdr:rowOff>
    </xdr:from>
    <xdr:to>
      <xdr:col>4</xdr:col>
      <xdr:colOff>630936</xdr:colOff>
      <xdr:row>3418</xdr:row>
      <xdr:rowOff>847725</xdr:rowOff>
    </xdr:to>
    <xdr:pic>
      <xdr:nvPicPr>
        <xdr:cNvPr id="2947" name="Рисунок 2946"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0205025"/>
          <a:ext cx="221361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3423</xdr:row>
      <xdr:rowOff>57150</xdr:rowOff>
    </xdr:from>
    <xdr:to>
      <xdr:col>4</xdr:col>
      <xdr:colOff>636965</xdr:colOff>
      <xdr:row>3423</xdr:row>
      <xdr:rowOff>847725</xdr:rowOff>
    </xdr:to>
    <xdr:pic>
      <xdr:nvPicPr>
        <xdr:cNvPr id="2954" name="Рисунок 2953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1594425"/>
          <a:ext cx="255965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3426</xdr:row>
      <xdr:rowOff>57151</xdr:rowOff>
    </xdr:from>
    <xdr:to>
      <xdr:col>4</xdr:col>
      <xdr:colOff>647700</xdr:colOff>
      <xdr:row>3426</xdr:row>
      <xdr:rowOff>850179</xdr:rowOff>
    </xdr:to>
    <xdr:pic>
      <xdr:nvPicPr>
        <xdr:cNvPr id="2959" name="Рисунок 295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32480251"/>
          <a:ext cx="257175" cy="793028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3427</xdr:row>
      <xdr:rowOff>47625</xdr:rowOff>
    </xdr:from>
    <xdr:to>
      <xdr:col>4</xdr:col>
      <xdr:colOff>648006</xdr:colOff>
      <xdr:row>3427</xdr:row>
      <xdr:rowOff>847725</xdr:rowOff>
    </xdr:to>
    <xdr:pic>
      <xdr:nvPicPr>
        <xdr:cNvPr id="2966" name="Рисунок 2965"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34242375"/>
          <a:ext cx="238430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3440</xdr:row>
      <xdr:rowOff>57150</xdr:rowOff>
    </xdr:from>
    <xdr:to>
      <xdr:col>4</xdr:col>
      <xdr:colOff>650230</xdr:colOff>
      <xdr:row>3440</xdr:row>
      <xdr:rowOff>828675</xdr:rowOff>
    </xdr:to>
    <xdr:pic>
      <xdr:nvPicPr>
        <xdr:cNvPr id="2968" name="Рисунок 2967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0565725"/>
          <a:ext cx="269230" cy="77152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3441</xdr:row>
      <xdr:rowOff>57151</xdr:rowOff>
    </xdr:from>
    <xdr:to>
      <xdr:col>4</xdr:col>
      <xdr:colOff>651363</xdr:colOff>
      <xdr:row>3441</xdr:row>
      <xdr:rowOff>828675</xdr:rowOff>
    </xdr:to>
    <xdr:pic>
      <xdr:nvPicPr>
        <xdr:cNvPr id="2970" name="Рисунок 2969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31451551"/>
          <a:ext cx="298938" cy="771524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3444</xdr:row>
      <xdr:rowOff>57150</xdr:rowOff>
    </xdr:from>
    <xdr:to>
      <xdr:col>4</xdr:col>
      <xdr:colOff>625647</xdr:colOff>
      <xdr:row>3444</xdr:row>
      <xdr:rowOff>838200</xdr:rowOff>
    </xdr:to>
    <xdr:pic>
      <xdr:nvPicPr>
        <xdr:cNvPr id="2972" name="Рисунок 2971"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337185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2657</xdr:row>
      <xdr:rowOff>114300</xdr:rowOff>
    </xdr:from>
    <xdr:to>
      <xdr:col>4</xdr:col>
      <xdr:colOff>989742</xdr:colOff>
      <xdr:row>2657</xdr:row>
      <xdr:rowOff>771525</xdr:rowOff>
    </xdr:to>
    <xdr:pic>
      <xdr:nvPicPr>
        <xdr:cNvPr id="2967" name="Рисунок 2966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305342925"/>
          <a:ext cx="942117" cy="6572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2606</xdr:row>
      <xdr:rowOff>47625</xdr:rowOff>
    </xdr:from>
    <xdr:to>
      <xdr:col>4</xdr:col>
      <xdr:colOff>914400</xdr:colOff>
      <xdr:row>2606</xdr:row>
      <xdr:rowOff>838200</xdr:rowOff>
    </xdr:to>
    <xdr:pic>
      <xdr:nvPicPr>
        <xdr:cNvPr id="2975" name="Рисунок 2974"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865245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2689</xdr:row>
      <xdr:rowOff>47626</xdr:rowOff>
    </xdr:from>
    <xdr:to>
      <xdr:col>4</xdr:col>
      <xdr:colOff>956257</xdr:colOff>
      <xdr:row>2689</xdr:row>
      <xdr:rowOff>828676</xdr:rowOff>
    </xdr:to>
    <xdr:pic>
      <xdr:nvPicPr>
        <xdr:cNvPr id="2980" name="Рисунок 2979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481803076"/>
          <a:ext cx="880056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2698</xdr:row>
      <xdr:rowOff>47625</xdr:rowOff>
    </xdr:from>
    <xdr:to>
      <xdr:col>4</xdr:col>
      <xdr:colOff>914400</xdr:colOff>
      <xdr:row>2698</xdr:row>
      <xdr:rowOff>838200</xdr:rowOff>
    </xdr:to>
    <xdr:pic>
      <xdr:nvPicPr>
        <xdr:cNvPr id="2982" name="Рисунок 2981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835747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2713</xdr:row>
      <xdr:rowOff>38100</xdr:rowOff>
    </xdr:from>
    <xdr:to>
      <xdr:col>4</xdr:col>
      <xdr:colOff>923925</xdr:colOff>
      <xdr:row>2713</xdr:row>
      <xdr:rowOff>838200</xdr:rowOff>
    </xdr:to>
    <xdr:pic>
      <xdr:nvPicPr>
        <xdr:cNvPr id="2990" name="Рисунок 2989"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7445692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2691</xdr:row>
      <xdr:rowOff>57151</xdr:rowOff>
    </xdr:from>
    <xdr:to>
      <xdr:col>4</xdr:col>
      <xdr:colOff>914401</xdr:colOff>
      <xdr:row>2691</xdr:row>
      <xdr:rowOff>838201</xdr:rowOff>
    </xdr:to>
    <xdr:pic>
      <xdr:nvPicPr>
        <xdr:cNvPr id="2994" name="Рисунок 2993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013966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2690</xdr:row>
      <xdr:rowOff>47626</xdr:rowOff>
    </xdr:from>
    <xdr:to>
      <xdr:col>4</xdr:col>
      <xdr:colOff>914400</xdr:colOff>
      <xdr:row>2690</xdr:row>
      <xdr:rowOff>838200</xdr:rowOff>
    </xdr:to>
    <xdr:pic>
      <xdr:nvPicPr>
        <xdr:cNvPr id="3002" name="Рисунок 3001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01387076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2714</xdr:row>
      <xdr:rowOff>47625</xdr:rowOff>
    </xdr:from>
    <xdr:to>
      <xdr:col>4</xdr:col>
      <xdr:colOff>914400</xdr:colOff>
      <xdr:row>2714</xdr:row>
      <xdr:rowOff>838200</xdr:rowOff>
    </xdr:to>
    <xdr:pic>
      <xdr:nvPicPr>
        <xdr:cNvPr id="3006" name="Рисунок 3005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253043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2695</xdr:row>
      <xdr:rowOff>57150</xdr:rowOff>
    </xdr:from>
    <xdr:to>
      <xdr:col>4</xdr:col>
      <xdr:colOff>914400</xdr:colOff>
      <xdr:row>2695</xdr:row>
      <xdr:rowOff>847725</xdr:rowOff>
    </xdr:to>
    <xdr:pic>
      <xdr:nvPicPr>
        <xdr:cNvPr id="3010" name="Рисунок 3009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049399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2696</xdr:row>
      <xdr:rowOff>57150</xdr:rowOff>
    </xdr:from>
    <xdr:to>
      <xdr:col>4</xdr:col>
      <xdr:colOff>914400</xdr:colOff>
      <xdr:row>2696</xdr:row>
      <xdr:rowOff>838200</xdr:rowOff>
    </xdr:to>
    <xdr:pic>
      <xdr:nvPicPr>
        <xdr:cNvPr id="3014" name="Рисунок 3013"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058257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2662</xdr:row>
      <xdr:rowOff>57150</xdr:rowOff>
    </xdr:from>
    <xdr:to>
      <xdr:col>4</xdr:col>
      <xdr:colOff>914400</xdr:colOff>
      <xdr:row>2662</xdr:row>
      <xdr:rowOff>838200</xdr:rowOff>
    </xdr:to>
    <xdr:pic>
      <xdr:nvPicPr>
        <xdr:cNvPr id="3018" name="Рисунок 3017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792509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2699</xdr:row>
      <xdr:rowOff>47625</xdr:rowOff>
    </xdr:from>
    <xdr:to>
      <xdr:col>4</xdr:col>
      <xdr:colOff>914400</xdr:colOff>
      <xdr:row>2699</xdr:row>
      <xdr:rowOff>838200</xdr:rowOff>
    </xdr:to>
    <xdr:pic>
      <xdr:nvPicPr>
        <xdr:cNvPr id="3021" name="Рисунок 3020"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084736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2701</xdr:row>
      <xdr:rowOff>57150</xdr:rowOff>
    </xdr:from>
    <xdr:to>
      <xdr:col>4</xdr:col>
      <xdr:colOff>904875</xdr:colOff>
      <xdr:row>2701</xdr:row>
      <xdr:rowOff>828675</xdr:rowOff>
    </xdr:to>
    <xdr:pic>
      <xdr:nvPicPr>
        <xdr:cNvPr id="3025" name="Рисунок 3024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102548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2703</xdr:row>
      <xdr:rowOff>47625</xdr:rowOff>
    </xdr:from>
    <xdr:to>
      <xdr:col>4</xdr:col>
      <xdr:colOff>942576</xdr:colOff>
      <xdr:row>2703</xdr:row>
      <xdr:rowOff>847725</xdr:rowOff>
    </xdr:to>
    <xdr:pic>
      <xdr:nvPicPr>
        <xdr:cNvPr id="3027" name="Рисунок 3026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211131150"/>
          <a:ext cx="837801" cy="8001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1633</xdr:row>
      <xdr:rowOff>152400</xdr:rowOff>
    </xdr:from>
    <xdr:to>
      <xdr:col>4</xdr:col>
      <xdr:colOff>1000125</xdr:colOff>
      <xdr:row>1633</xdr:row>
      <xdr:rowOff>749693</xdr:rowOff>
    </xdr:to>
    <xdr:pic>
      <xdr:nvPicPr>
        <xdr:cNvPr id="1702" name="Рисунок 1701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9025175"/>
          <a:ext cx="942975" cy="597293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1748</xdr:row>
      <xdr:rowOff>47625</xdr:rowOff>
    </xdr:from>
    <xdr:to>
      <xdr:col>4</xdr:col>
      <xdr:colOff>821531</xdr:colOff>
      <xdr:row>1748</xdr:row>
      <xdr:rowOff>838200</xdr:rowOff>
    </xdr:to>
    <xdr:pic>
      <xdr:nvPicPr>
        <xdr:cNvPr id="1718" name="Рисунок 1717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174707550"/>
          <a:ext cx="592931" cy="79057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482</xdr:row>
      <xdr:rowOff>57150</xdr:rowOff>
    </xdr:from>
    <xdr:to>
      <xdr:col>4</xdr:col>
      <xdr:colOff>857250</xdr:colOff>
      <xdr:row>482</xdr:row>
      <xdr:rowOff>850713</xdr:rowOff>
    </xdr:to>
    <xdr:pic>
      <xdr:nvPicPr>
        <xdr:cNvPr id="2971" name="Рисунок 2970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19307175"/>
          <a:ext cx="676275" cy="7935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419</xdr:row>
      <xdr:rowOff>47626</xdr:rowOff>
    </xdr:from>
    <xdr:to>
      <xdr:col>4</xdr:col>
      <xdr:colOff>885825</xdr:colOff>
      <xdr:row>419</xdr:row>
      <xdr:rowOff>842920</xdr:rowOff>
    </xdr:to>
    <xdr:pic>
      <xdr:nvPicPr>
        <xdr:cNvPr id="2977" name="Рисунок 2976"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4043601"/>
          <a:ext cx="742950" cy="795294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420</xdr:row>
      <xdr:rowOff>57151</xdr:rowOff>
    </xdr:from>
    <xdr:to>
      <xdr:col>4</xdr:col>
      <xdr:colOff>885825</xdr:colOff>
      <xdr:row>420</xdr:row>
      <xdr:rowOff>841625</xdr:rowOff>
    </xdr:to>
    <xdr:pic>
      <xdr:nvPicPr>
        <xdr:cNvPr id="2981" name="Рисунок 2980"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44938951"/>
          <a:ext cx="733424" cy="784474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391</xdr:row>
      <xdr:rowOff>57152</xdr:rowOff>
    </xdr:from>
    <xdr:to>
      <xdr:col>4</xdr:col>
      <xdr:colOff>828675</xdr:colOff>
      <xdr:row>391</xdr:row>
      <xdr:rowOff>831970</xdr:rowOff>
    </xdr:to>
    <xdr:pic>
      <xdr:nvPicPr>
        <xdr:cNvPr id="3034" name="Рисунок 3033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13935077"/>
          <a:ext cx="628649" cy="774818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370</xdr:row>
      <xdr:rowOff>57150</xdr:rowOff>
    </xdr:from>
    <xdr:to>
      <xdr:col>4</xdr:col>
      <xdr:colOff>990601</xdr:colOff>
      <xdr:row>370</xdr:row>
      <xdr:rowOff>835025</xdr:rowOff>
    </xdr:to>
    <xdr:pic>
      <xdr:nvPicPr>
        <xdr:cNvPr id="3052" name="Рисунок 3051"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2734925"/>
          <a:ext cx="933450" cy="7778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2869</xdr:row>
      <xdr:rowOff>57150</xdr:rowOff>
    </xdr:from>
    <xdr:to>
      <xdr:col>4</xdr:col>
      <xdr:colOff>914400</xdr:colOff>
      <xdr:row>2869</xdr:row>
      <xdr:rowOff>847725</xdr:rowOff>
    </xdr:to>
    <xdr:pic>
      <xdr:nvPicPr>
        <xdr:cNvPr id="3060" name="Рисунок 3059"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08063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4653</xdr:row>
      <xdr:rowOff>47626</xdr:rowOff>
    </xdr:from>
    <xdr:to>
      <xdr:col>4</xdr:col>
      <xdr:colOff>935101</xdr:colOff>
      <xdr:row>4653</xdr:row>
      <xdr:rowOff>847725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60131326"/>
          <a:ext cx="820800" cy="80009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141</xdr:row>
      <xdr:rowOff>47625</xdr:rowOff>
    </xdr:from>
    <xdr:to>
      <xdr:col>4</xdr:col>
      <xdr:colOff>914400</xdr:colOff>
      <xdr:row>141</xdr:row>
      <xdr:rowOff>838200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025491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144</xdr:row>
      <xdr:rowOff>47626</xdr:rowOff>
    </xdr:from>
    <xdr:to>
      <xdr:col>4</xdr:col>
      <xdr:colOff>923926</xdr:colOff>
      <xdr:row>144</xdr:row>
      <xdr:rowOff>847726</xdr:rowOff>
    </xdr:to>
    <xdr:pic>
      <xdr:nvPicPr>
        <xdr:cNvPr id="1124" name="Рисунок 1123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05206601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143</xdr:row>
      <xdr:rowOff>47626</xdr:rowOff>
    </xdr:from>
    <xdr:to>
      <xdr:col>4</xdr:col>
      <xdr:colOff>923925</xdr:colOff>
      <xdr:row>143</xdr:row>
      <xdr:rowOff>847725</xdr:rowOff>
    </xdr:to>
    <xdr:pic>
      <xdr:nvPicPr>
        <xdr:cNvPr id="1692" name="Рисунок 1691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04320776"/>
          <a:ext cx="800099" cy="800099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140</xdr:row>
      <xdr:rowOff>47626</xdr:rowOff>
    </xdr:from>
    <xdr:to>
      <xdr:col>4</xdr:col>
      <xdr:colOff>923925</xdr:colOff>
      <xdr:row>140</xdr:row>
      <xdr:rowOff>847725</xdr:rowOff>
    </xdr:to>
    <xdr:pic>
      <xdr:nvPicPr>
        <xdr:cNvPr id="2150" name="Рисунок 2149"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01663301"/>
          <a:ext cx="800099" cy="80009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142</xdr:row>
      <xdr:rowOff>47625</xdr:rowOff>
    </xdr:from>
    <xdr:to>
      <xdr:col>4</xdr:col>
      <xdr:colOff>914400</xdr:colOff>
      <xdr:row>142</xdr:row>
      <xdr:rowOff>838200</xdr:rowOff>
    </xdr:to>
    <xdr:pic>
      <xdr:nvPicPr>
        <xdr:cNvPr id="2969" name="Рисунок 2968"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034349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3801</xdr:row>
      <xdr:rowOff>57150</xdr:rowOff>
    </xdr:from>
    <xdr:to>
      <xdr:col>4</xdr:col>
      <xdr:colOff>762000</xdr:colOff>
      <xdr:row>3801</xdr:row>
      <xdr:rowOff>825334</xdr:rowOff>
    </xdr:to>
    <xdr:pic>
      <xdr:nvPicPr>
        <xdr:cNvPr id="2979" name="Рисунок 2978"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211550250"/>
          <a:ext cx="485775" cy="768184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3221</xdr:row>
      <xdr:rowOff>47625</xdr:rowOff>
    </xdr:from>
    <xdr:to>
      <xdr:col>4</xdr:col>
      <xdr:colOff>660159</xdr:colOff>
      <xdr:row>3221</xdr:row>
      <xdr:rowOff>828675</xdr:rowOff>
    </xdr:to>
    <xdr:pic>
      <xdr:nvPicPr>
        <xdr:cNvPr id="2985" name="Рисунок 2984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96462650"/>
          <a:ext cx="307734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3315</xdr:row>
      <xdr:rowOff>66675</xdr:rowOff>
    </xdr:from>
    <xdr:to>
      <xdr:col>4</xdr:col>
      <xdr:colOff>613719</xdr:colOff>
      <xdr:row>3315</xdr:row>
      <xdr:rowOff>838200</xdr:rowOff>
    </xdr:to>
    <xdr:pic>
      <xdr:nvPicPr>
        <xdr:cNvPr id="3020" name="Рисунок 3019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200977500"/>
          <a:ext cx="194619" cy="77152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3316</xdr:row>
      <xdr:rowOff>57151</xdr:rowOff>
    </xdr:from>
    <xdr:to>
      <xdr:col>4</xdr:col>
      <xdr:colOff>711564</xdr:colOff>
      <xdr:row>3316</xdr:row>
      <xdr:rowOff>857251</xdr:rowOff>
    </xdr:to>
    <xdr:pic>
      <xdr:nvPicPr>
        <xdr:cNvPr id="2991" name="Рисунок 2990"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9756101"/>
          <a:ext cx="397239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3317</xdr:row>
      <xdr:rowOff>47626</xdr:rowOff>
    </xdr:from>
    <xdr:to>
      <xdr:col>4</xdr:col>
      <xdr:colOff>643432</xdr:colOff>
      <xdr:row>3317</xdr:row>
      <xdr:rowOff>838200</xdr:rowOff>
    </xdr:to>
    <xdr:pic>
      <xdr:nvPicPr>
        <xdr:cNvPr id="3000" name="Рисунок 2999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33289876"/>
          <a:ext cx="271957" cy="790574"/>
        </a:xfrm>
        <a:prstGeom prst="rect">
          <a:avLst/>
        </a:prstGeom>
      </xdr:spPr>
    </xdr:pic>
    <xdr:clientData/>
  </xdr:twoCellAnchor>
  <xdr:twoCellAnchor>
    <xdr:from>
      <xdr:col>4</xdr:col>
      <xdr:colOff>390527</xdr:colOff>
      <xdr:row>3318</xdr:row>
      <xdr:rowOff>47626</xdr:rowOff>
    </xdr:from>
    <xdr:to>
      <xdr:col>4</xdr:col>
      <xdr:colOff>620629</xdr:colOff>
      <xdr:row>3318</xdr:row>
      <xdr:rowOff>876300</xdr:rowOff>
    </xdr:to>
    <xdr:pic>
      <xdr:nvPicPr>
        <xdr:cNvPr id="3004" name="Рисунок 3003"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7" y="34175701"/>
          <a:ext cx="230102" cy="828674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3319</xdr:row>
      <xdr:rowOff>57150</xdr:rowOff>
    </xdr:from>
    <xdr:to>
      <xdr:col>4</xdr:col>
      <xdr:colOff>667941</xdr:colOff>
      <xdr:row>3319</xdr:row>
      <xdr:rowOff>847725</xdr:rowOff>
    </xdr:to>
    <xdr:pic>
      <xdr:nvPicPr>
        <xdr:cNvPr id="3011" name="Рисунок 3010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35956875"/>
          <a:ext cx="296466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3320</xdr:row>
      <xdr:rowOff>47625</xdr:rowOff>
    </xdr:from>
    <xdr:to>
      <xdr:col>4</xdr:col>
      <xdr:colOff>623438</xdr:colOff>
      <xdr:row>3320</xdr:row>
      <xdr:rowOff>857250</xdr:rowOff>
    </xdr:to>
    <xdr:pic>
      <xdr:nvPicPr>
        <xdr:cNvPr id="3015" name="Рисунок 3014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36833175"/>
          <a:ext cx="213863" cy="8096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3321</xdr:row>
      <xdr:rowOff>47625</xdr:rowOff>
    </xdr:from>
    <xdr:to>
      <xdr:col>4</xdr:col>
      <xdr:colOff>609600</xdr:colOff>
      <xdr:row>3321</xdr:row>
      <xdr:rowOff>868240</xdr:rowOff>
    </xdr:to>
    <xdr:pic>
      <xdr:nvPicPr>
        <xdr:cNvPr id="3022" name="Рисунок 3021"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37719000"/>
          <a:ext cx="200025" cy="82061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3322</xdr:row>
      <xdr:rowOff>47625</xdr:rowOff>
    </xdr:from>
    <xdr:to>
      <xdr:col>4</xdr:col>
      <xdr:colOff>632601</xdr:colOff>
      <xdr:row>3322</xdr:row>
      <xdr:rowOff>847725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38604825"/>
          <a:ext cx="232551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3323</xdr:row>
      <xdr:rowOff>57150</xdr:rowOff>
    </xdr:from>
    <xdr:to>
      <xdr:col>4</xdr:col>
      <xdr:colOff>605292</xdr:colOff>
      <xdr:row>3323</xdr:row>
      <xdr:rowOff>847725</xdr:rowOff>
    </xdr:to>
    <xdr:pic>
      <xdr:nvPicPr>
        <xdr:cNvPr id="1126" name="Рисунок 1125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39500175"/>
          <a:ext cx="233817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3324</xdr:row>
      <xdr:rowOff>57150</xdr:rowOff>
    </xdr:from>
    <xdr:to>
      <xdr:col>4</xdr:col>
      <xdr:colOff>609600</xdr:colOff>
      <xdr:row>3324</xdr:row>
      <xdr:rowOff>839561</xdr:rowOff>
    </xdr:to>
    <xdr:pic>
      <xdr:nvPicPr>
        <xdr:cNvPr id="2951" name="Рисунок 2950"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40386000"/>
          <a:ext cx="219075" cy="782411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3325</xdr:row>
      <xdr:rowOff>57150</xdr:rowOff>
    </xdr:from>
    <xdr:to>
      <xdr:col>4</xdr:col>
      <xdr:colOff>624024</xdr:colOff>
      <xdr:row>3325</xdr:row>
      <xdr:rowOff>828675</xdr:rowOff>
    </xdr:to>
    <xdr:pic>
      <xdr:nvPicPr>
        <xdr:cNvPr id="2983" name="Рисунок 2982"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41271825"/>
          <a:ext cx="233499" cy="7715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3326</xdr:row>
      <xdr:rowOff>47626</xdr:rowOff>
    </xdr:from>
    <xdr:to>
      <xdr:col>4</xdr:col>
      <xdr:colOff>628355</xdr:colOff>
      <xdr:row>3326</xdr:row>
      <xdr:rowOff>828676</xdr:rowOff>
    </xdr:to>
    <xdr:pic>
      <xdr:nvPicPr>
        <xdr:cNvPr id="2992" name="Рисунок 2991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2148126"/>
          <a:ext cx="247355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3327</xdr:row>
      <xdr:rowOff>57151</xdr:rowOff>
    </xdr:from>
    <xdr:to>
      <xdr:col>4</xdr:col>
      <xdr:colOff>629661</xdr:colOff>
      <xdr:row>3327</xdr:row>
      <xdr:rowOff>838201</xdr:rowOff>
    </xdr:to>
    <xdr:pic>
      <xdr:nvPicPr>
        <xdr:cNvPr id="2999" name="Рисунок 2998"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0776526"/>
          <a:ext cx="248661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3328</xdr:row>
      <xdr:rowOff>57150</xdr:rowOff>
    </xdr:from>
    <xdr:to>
      <xdr:col>4</xdr:col>
      <xdr:colOff>641291</xdr:colOff>
      <xdr:row>3328</xdr:row>
      <xdr:rowOff>847725</xdr:rowOff>
    </xdr:to>
    <xdr:pic>
      <xdr:nvPicPr>
        <xdr:cNvPr id="3005" name="Рисунок 3004"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1662350"/>
          <a:ext cx="260291" cy="79057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3329</xdr:row>
      <xdr:rowOff>57151</xdr:rowOff>
    </xdr:from>
    <xdr:to>
      <xdr:col>4</xdr:col>
      <xdr:colOff>600076</xdr:colOff>
      <xdr:row>3329</xdr:row>
      <xdr:rowOff>839709</xdr:rowOff>
    </xdr:to>
    <xdr:pic>
      <xdr:nvPicPr>
        <xdr:cNvPr id="3012" name="Рисунок 3011"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42548176"/>
          <a:ext cx="190500" cy="782558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3330</xdr:row>
      <xdr:rowOff>57151</xdr:rowOff>
    </xdr:from>
    <xdr:to>
      <xdr:col>4</xdr:col>
      <xdr:colOff>628086</xdr:colOff>
      <xdr:row>3330</xdr:row>
      <xdr:rowOff>838201</xdr:rowOff>
    </xdr:to>
    <xdr:pic>
      <xdr:nvPicPr>
        <xdr:cNvPr id="3019" name="Рисунок 3018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43434001"/>
          <a:ext cx="266136" cy="78105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3332</xdr:row>
      <xdr:rowOff>57150</xdr:rowOff>
    </xdr:from>
    <xdr:to>
      <xdr:col>4</xdr:col>
      <xdr:colOff>662578</xdr:colOff>
      <xdr:row>3332</xdr:row>
      <xdr:rowOff>828675</xdr:rowOff>
    </xdr:to>
    <xdr:pic>
      <xdr:nvPicPr>
        <xdr:cNvPr id="3026" name="Рисунок 3025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46091475"/>
          <a:ext cx="310153" cy="7715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3333</xdr:row>
      <xdr:rowOff>57151</xdr:rowOff>
    </xdr:from>
    <xdr:to>
      <xdr:col>4</xdr:col>
      <xdr:colOff>608737</xdr:colOff>
      <xdr:row>3333</xdr:row>
      <xdr:rowOff>838201</xdr:rowOff>
    </xdr:to>
    <xdr:pic>
      <xdr:nvPicPr>
        <xdr:cNvPr id="3033" name="Рисунок 3032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7863126"/>
          <a:ext cx="208687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3334</xdr:row>
      <xdr:rowOff>47626</xdr:rowOff>
    </xdr:from>
    <xdr:to>
      <xdr:col>4</xdr:col>
      <xdr:colOff>622897</xdr:colOff>
      <xdr:row>3334</xdr:row>
      <xdr:rowOff>838200</xdr:rowOff>
    </xdr:to>
    <xdr:pic>
      <xdr:nvPicPr>
        <xdr:cNvPr id="3036" name="Рисунок 3035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8739426"/>
          <a:ext cx="222847" cy="79057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3335</xdr:row>
      <xdr:rowOff>47626</xdr:rowOff>
    </xdr:from>
    <xdr:to>
      <xdr:col>4</xdr:col>
      <xdr:colOff>601753</xdr:colOff>
      <xdr:row>3335</xdr:row>
      <xdr:rowOff>838200</xdr:rowOff>
    </xdr:to>
    <xdr:pic>
      <xdr:nvPicPr>
        <xdr:cNvPr id="3039" name="Рисунок 3038"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9625251"/>
          <a:ext cx="201703" cy="79057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3336</xdr:row>
      <xdr:rowOff>66675</xdr:rowOff>
    </xdr:from>
    <xdr:to>
      <xdr:col>4</xdr:col>
      <xdr:colOff>643619</xdr:colOff>
      <xdr:row>3336</xdr:row>
      <xdr:rowOff>838200</xdr:rowOff>
    </xdr:to>
    <xdr:pic>
      <xdr:nvPicPr>
        <xdr:cNvPr id="3042" name="Рисунок 3041"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51415950"/>
          <a:ext cx="262618" cy="77152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3337</xdr:row>
      <xdr:rowOff>47625</xdr:rowOff>
    </xdr:from>
    <xdr:to>
      <xdr:col>4</xdr:col>
      <xdr:colOff>668786</xdr:colOff>
      <xdr:row>3337</xdr:row>
      <xdr:rowOff>838200</xdr:rowOff>
    </xdr:to>
    <xdr:pic>
      <xdr:nvPicPr>
        <xdr:cNvPr id="3047" name="Рисунок 3046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54054375"/>
          <a:ext cx="297310" cy="79057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3338</xdr:row>
      <xdr:rowOff>57151</xdr:rowOff>
    </xdr:from>
    <xdr:to>
      <xdr:col>4</xdr:col>
      <xdr:colOff>660977</xdr:colOff>
      <xdr:row>3338</xdr:row>
      <xdr:rowOff>838201</xdr:rowOff>
    </xdr:to>
    <xdr:pic>
      <xdr:nvPicPr>
        <xdr:cNvPr id="3050" name="Рисунок 3049"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54949726"/>
          <a:ext cx="279976" cy="7810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3340</xdr:row>
      <xdr:rowOff>66675</xdr:rowOff>
    </xdr:from>
    <xdr:to>
      <xdr:col>4</xdr:col>
      <xdr:colOff>617360</xdr:colOff>
      <xdr:row>3340</xdr:row>
      <xdr:rowOff>838200</xdr:rowOff>
    </xdr:to>
    <xdr:pic>
      <xdr:nvPicPr>
        <xdr:cNvPr id="3056" name="Рисунок 3055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7616725"/>
          <a:ext cx="217309" cy="7715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3341</xdr:row>
      <xdr:rowOff>57150</xdr:rowOff>
    </xdr:from>
    <xdr:to>
      <xdr:col>4</xdr:col>
      <xdr:colOff>641991</xdr:colOff>
      <xdr:row>3341</xdr:row>
      <xdr:rowOff>857250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59378850"/>
          <a:ext cx="260991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3342</xdr:row>
      <xdr:rowOff>66675</xdr:rowOff>
    </xdr:from>
    <xdr:to>
      <xdr:col>4</xdr:col>
      <xdr:colOff>605028</xdr:colOff>
      <xdr:row>3342</xdr:row>
      <xdr:rowOff>828675</xdr:rowOff>
    </xdr:to>
    <xdr:pic>
      <xdr:nvPicPr>
        <xdr:cNvPr id="2973" name="Рисунок 2972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60274200"/>
          <a:ext cx="224028" cy="762000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3756</xdr:row>
      <xdr:rowOff>57151</xdr:rowOff>
    </xdr:from>
    <xdr:to>
      <xdr:col>4</xdr:col>
      <xdr:colOff>684137</xdr:colOff>
      <xdr:row>3756</xdr:row>
      <xdr:rowOff>838201</xdr:rowOff>
    </xdr:to>
    <xdr:pic>
      <xdr:nvPicPr>
        <xdr:cNvPr id="2996" name="Рисунок 2995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34918651"/>
          <a:ext cx="360286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3757</xdr:row>
      <xdr:rowOff>47625</xdr:rowOff>
    </xdr:from>
    <xdr:to>
      <xdr:col>4</xdr:col>
      <xdr:colOff>644333</xdr:colOff>
      <xdr:row>3757</xdr:row>
      <xdr:rowOff>857250</xdr:rowOff>
    </xdr:to>
    <xdr:pic>
      <xdr:nvPicPr>
        <xdr:cNvPr id="3009" name="Рисунок 3008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5794950"/>
          <a:ext cx="263333" cy="8096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3758</xdr:row>
      <xdr:rowOff>47625</xdr:rowOff>
    </xdr:from>
    <xdr:to>
      <xdr:col>4</xdr:col>
      <xdr:colOff>605236</xdr:colOff>
      <xdr:row>3758</xdr:row>
      <xdr:rowOff>838200</xdr:rowOff>
    </xdr:to>
    <xdr:pic>
      <xdr:nvPicPr>
        <xdr:cNvPr id="3023" name="Рисунок 3022"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36680775"/>
          <a:ext cx="195661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3800</xdr:row>
      <xdr:rowOff>57150</xdr:rowOff>
    </xdr:from>
    <xdr:to>
      <xdr:col>4</xdr:col>
      <xdr:colOff>606597</xdr:colOff>
      <xdr:row>3800</xdr:row>
      <xdr:rowOff>838200</xdr:rowOff>
    </xdr:to>
    <xdr:pic>
      <xdr:nvPicPr>
        <xdr:cNvPr id="3055" name="Рисунок 3054"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674084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3805</xdr:row>
      <xdr:rowOff>57151</xdr:rowOff>
    </xdr:from>
    <xdr:to>
      <xdr:col>4</xdr:col>
      <xdr:colOff>731408</xdr:colOff>
      <xdr:row>3805</xdr:row>
      <xdr:rowOff>838201</xdr:rowOff>
    </xdr:to>
    <xdr:pic>
      <xdr:nvPicPr>
        <xdr:cNvPr id="3067" name="Рисунок 3066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77152501"/>
          <a:ext cx="445658" cy="7810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3808</xdr:row>
      <xdr:rowOff>47626</xdr:rowOff>
    </xdr:from>
    <xdr:to>
      <xdr:col>4</xdr:col>
      <xdr:colOff>811607</xdr:colOff>
      <xdr:row>3808</xdr:row>
      <xdr:rowOff>847725</xdr:rowOff>
    </xdr:to>
    <xdr:pic>
      <xdr:nvPicPr>
        <xdr:cNvPr id="3003" name="Рисунок 3002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50072926"/>
          <a:ext cx="573481" cy="800099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3810</xdr:row>
      <xdr:rowOff>57149</xdr:rowOff>
    </xdr:from>
    <xdr:to>
      <xdr:col>4</xdr:col>
      <xdr:colOff>628650</xdr:colOff>
      <xdr:row>3810</xdr:row>
      <xdr:rowOff>832132</xdr:rowOff>
    </xdr:to>
    <xdr:pic>
      <xdr:nvPicPr>
        <xdr:cNvPr id="3035" name="Рисунок 3034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50968274"/>
          <a:ext cx="228600" cy="774983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3813</xdr:row>
      <xdr:rowOff>47625</xdr:rowOff>
    </xdr:from>
    <xdr:to>
      <xdr:col>4</xdr:col>
      <xdr:colOff>660231</xdr:colOff>
      <xdr:row>3813</xdr:row>
      <xdr:rowOff>838200</xdr:rowOff>
    </xdr:to>
    <xdr:pic>
      <xdr:nvPicPr>
        <xdr:cNvPr id="3043" name="Рисунок 3042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2730400"/>
          <a:ext cx="269706" cy="79057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3814</xdr:row>
      <xdr:rowOff>38101</xdr:rowOff>
    </xdr:from>
    <xdr:to>
      <xdr:col>4</xdr:col>
      <xdr:colOff>664651</xdr:colOff>
      <xdr:row>3814</xdr:row>
      <xdr:rowOff>857250</xdr:rowOff>
    </xdr:to>
    <xdr:pic>
      <xdr:nvPicPr>
        <xdr:cNvPr id="3051" name="Рисунок 3050"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53606701"/>
          <a:ext cx="302701" cy="819149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3816</xdr:row>
      <xdr:rowOff>47625</xdr:rowOff>
    </xdr:from>
    <xdr:to>
      <xdr:col>4</xdr:col>
      <xdr:colOff>714375</xdr:colOff>
      <xdr:row>3816</xdr:row>
      <xdr:rowOff>836948</xdr:rowOff>
    </xdr:to>
    <xdr:pic>
      <xdr:nvPicPr>
        <xdr:cNvPr id="3061" name="Рисунок 306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56273700"/>
          <a:ext cx="409575" cy="789323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3817</xdr:row>
      <xdr:rowOff>47626</xdr:rowOff>
    </xdr:from>
    <xdr:to>
      <xdr:col>4</xdr:col>
      <xdr:colOff>868275</xdr:colOff>
      <xdr:row>3817</xdr:row>
      <xdr:rowOff>847725</xdr:rowOff>
    </xdr:to>
    <xdr:pic>
      <xdr:nvPicPr>
        <xdr:cNvPr id="3063" name="Рисунок 306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57159526"/>
          <a:ext cx="696824" cy="800099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3818</xdr:row>
      <xdr:rowOff>47625</xdr:rowOff>
    </xdr:from>
    <xdr:to>
      <xdr:col>4</xdr:col>
      <xdr:colOff>868274</xdr:colOff>
      <xdr:row>3818</xdr:row>
      <xdr:rowOff>847724</xdr:rowOff>
    </xdr:to>
    <xdr:pic>
      <xdr:nvPicPr>
        <xdr:cNvPr id="3070" name="Рисунок 3069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58045350"/>
          <a:ext cx="696824" cy="800099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3819</xdr:row>
      <xdr:rowOff>47625</xdr:rowOff>
    </xdr:from>
    <xdr:to>
      <xdr:col>4</xdr:col>
      <xdr:colOff>730028</xdr:colOff>
      <xdr:row>3819</xdr:row>
      <xdr:rowOff>838200</xdr:rowOff>
    </xdr:to>
    <xdr:pic>
      <xdr:nvPicPr>
        <xdr:cNvPr id="3072" name="Рисунок 3071"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59817000"/>
          <a:ext cx="425228" cy="790575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3820</xdr:row>
      <xdr:rowOff>47625</xdr:rowOff>
    </xdr:from>
    <xdr:to>
      <xdr:col>4</xdr:col>
      <xdr:colOff>723231</xdr:colOff>
      <xdr:row>3820</xdr:row>
      <xdr:rowOff>838200</xdr:rowOff>
    </xdr:to>
    <xdr:pic>
      <xdr:nvPicPr>
        <xdr:cNvPr id="3078" name="Рисунок 3077"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61588650"/>
          <a:ext cx="427956" cy="79057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3827</xdr:row>
      <xdr:rowOff>57150</xdr:rowOff>
    </xdr:from>
    <xdr:to>
      <xdr:col>4</xdr:col>
      <xdr:colOff>676275</xdr:colOff>
      <xdr:row>3827</xdr:row>
      <xdr:rowOff>843879</xdr:rowOff>
    </xdr:to>
    <xdr:pic>
      <xdr:nvPicPr>
        <xdr:cNvPr id="3017" name="Рисунок 3016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239896650"/>
          <a:ext cx="333375" cy="786729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3828</xdr:row>
      <xdr:rowOff>57150</xdr:rowOff>
    </xdr:from>
    <xdr:to>
      <xdr:col>4</xdr:col>
      <xdr:colOff>629817</xdr:colOff>
      <xdr:row>3828</xdr:row>
      <xdr:rowOff>828675</xdr:rowOff>
    </xdr:to>
    <xdr:pic>
      <xdr:nvPicPr>
        <xdr:cNvPr id="3075" name="Рисунок 3074"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41668300"/>
          <a:ext cx="248817" cy="77152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3829</xdr:row>
      <xdr:rowOff>47625</xdr:rowOff>
    </xdr:from>
    <xdr:to>
      <xdr:col>4</xdr:col>
      <xdr:colOff>626629</xdr:colOff>
      <xdr:row>3829</xdr:row>
      <xdr:rowOff>857250</xdr:rowOff>
    </xdr:to>
    <xdr:pic>
      <xdr:nvPicPr>
        <xdr:cNvPr id="3083" name="Рисунок 3082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72218550"/>
          <a:ext cx="245628" cy="8096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3830</xdr:row>
      <xdr:rowOff>66676</xdr:rowOff>
    </xdr:from>
    <xdr:to>
      <xdr:col>4</xdr:col>
      <xdr:colOff>610545</xdr:colOff>
      <xdr:row>3830</xdr:row>
      <xdr:rowOff>838200</xdr:rowOff>
    </xdr:to>
    <xdr:pic>
      <xdr:nvPicPr>
        <xdr:cNvPr id="3085" name="Рисунок 3084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3123426"/>
          <a:ext cx="200969" cy="771524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3831</xdr:row>
      <xdr:rowOff>66675</xdr:rowOff>
    </xdr:from>
    <xdr:to>
      <xdr:col>4</xdr:col>
      <xdr:colOff>609600</xdr:colOff>
      <xdr:row>3831</xdr:row>
      <xdr:rowOff>839806</xdr:rowOff>
    </xdr:to>
    <xdr:pic>
      <xdr:nvPicPr>
        <xdr:cNvPr id="3087" name="Рисунок 308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4009250"/>
          <a:ext cx="200024" cy="773131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3832</xdr:row>
      <xdr:rowOff>47625</xdr:rowOff>
    </xdr:from>
    <xdr:to>
      <xdr:col>4</xdr:col>
      <xdr:colOff>610566</xdr:colOff>
      <xdr:row>3832</xdr:row>
      <xdr:rowOff>847725</xdr:rowOff>
    </xdr:to>
    <xdr:pic>
      <xdr:nvPicPr>
        <xdr:cNvPr id="3089" name="Рисунок 3088"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74876025"/>
          <a:ext cx="200991" cy="8001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3833</xdr:row>
      <xdr:rowOff>47626</xdr:rowOff>
    </xdr:from>
    <xdr:to>
      <xdr:col>4</xdr:col>
      <xdr:colOff>619557</xdr:colOff>
      <xdr:row>3833</xdr:row>
      <xdr:rowOff>847726</xdr:rowOff>
    </xdr:to>
    <xdr:pic>
      <xdr:nvPicPr>
        <xdr:cNvPr id="3091" name="Рисунок 3090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75761851"/>
          <a:ext cx="219506" cy="8001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3834</xdr:row>
      <xdr:rowOff>57150</xdr:rowOff>
    </xdr:from>
    <xdr:to>
      <xdr:col>4</xdr:col>
      <xdr:colOff>914400</xdr:colOff>
      <xdr:row>3834</xdr:row>
      <xdr:rowOff>838200</xdr:rowOff>
    </xdr:to>
    <xdr:pic>
      <xdr:nvPicPr>
        <xdr:cNvPr id="3093" name="Рисунок 3092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775430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3835</xdr:row>
      <xdr:rowOff>47626</xdr:rowOff>
    </xdr:from>
    <xdr:to>
      <xdr:col>4</xdr:col>
      <xdr:colOff>633679</xdr:colOff>
      <xdr:row>3835</xdr:row>
      <xdr:rowOff>847725</xdr:rowOff>
    </xdr:to>
    <xdr:pic>
      <xdr:nvPicPr>
        <xdr:cNvPr id="3095" name="Рисунок 3094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78419326"/>
          <a:ext cx="233629" cy="800099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3838</xdr:row>
      <xdr:rowOff>66675</xdr:rowOff>
    </xdr:from>
    <xdr:to>
      <xdr:col>4</xdr:col>
      <xdr:colOff>619126</xdr:colOff>
      <xdr:row>3838</xdr:row>
      <xdr:rowOff>845004</xdr:rowOff>
    </xdr:to>
    <xdr:pic>
      <xdr:nvPicPr>
        <xdr:cNvPr id="3107" name="Рисунок 3106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84639150"/>
          <a:ext cx="209550" cy="778329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3839</xdr:row>
      <xdr:rowOff>57150</xdr:rowOff>
    </xdr:from>
    <xdr:to>
      <xdr:col>4</xdr:col>
      <xdr:colOff>650086</xdr:colOff>
      <xdr:row>3839</xdr:row>
      <xdr:rowOff>838200</xdr:rowOff>
    </xdr:to>
    <xdr:pic>
      <xdr:nvPicPr>
        <xdr:cNvPr id="3109" name="Рисунок 3108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85515450"/>
          <a:ext cx="278611" cy="78105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3840</xdr:row>
      <xdr:rowOff>66675</xdr:rowOff>
    </xdr:from>
    <xdr:to>
      <xdr:col>4</xdr:col>
      <xdr:colOff>657225</xdr:colOff>
      <xdr:row>3840</xdr:row>
      <xdr:rowOff>839646</xdr:rowOff>
    </xdr:to>
    <xdr:pic>
      <xdr:nvPicPr>
        <xdr:cNvPr id="3111" name="Рисунок 3110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86410800"/>
          <a:ext cx="295275" cy="772971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3841</xdr:row>
      <xdr:rowOff>47625</xdr:rowOff>
    </xdr:from>
    <xdr:to>
      <xdr:col>4</xdr:col>
      <xdr:colOff>652844</xdr:colOff>
      <xdr:row>3841</xdr:row>
      <xdr:rowOff>838200</xdr:rowOff>
    </xdr:to>
    <xdr:pic>
      <xdr:nvPicPr>
        <xdr:cNvPr id="3032" name="Рисунок 3031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16757450"/>
          <a:ext cx="300419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3842</xdr:row>
      <xdr:rowOff>47625</xdr:rowOff>
    </xdr:from>
    <xdr:to>
      <xdr:col>4</xdr:col>
      <xdr:colOff>654092</xdr:colOff>
      <xdr:row>3842</xdr:row>
      <xdr:rowOff>838200</xdr:rowOff>
    </xdr:to>
    <xdr:pic>
      <xdr:nvPicPr>
        <xdr:cNvPr id="3062" name="Рисунок 306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17643275"/>
          <a:ext cx="301667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3843</xdr:row>
      <xdr:rowOff>47626</xdr:rowOff>
    </xdr:from>
    <xdr:to>
      <xdr:col>4</xdr:col>
      <xdr:colOff>621229</xdr:colOff>
      <xdr:row>3843</xdr:row>
      <xdr:rowOff>828675</xdr:rowOff>
    </xdr:to>
    <xdr:pic>
      <xdr:nvPicPr>
        <xdr:cNvPr id="3077" name="Рисунок 3076"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19414926"/>
          <a:ext cx="249754" cy="781049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3844</xdr:row>
      <xdr:rowOff>47626</xdr:rowOff>
    </xdr:from>
    <xdr:to>
      <xdr:col>4</xdr:col>
      <xdr:colOff>609601</xdr:colOff>
      <xdr:row>3844</xdr:row>
      <xdr:rowOff>820440</xdr:rowOff>
    </xdr:to>
    <xdr:pic>
      <xdr:nvPicPr>
        <xdr:cNvPr id="3082" name="Рисунок 3081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120300751"/>
          <a:ext cx="247650" cy="772814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3845</xdr:row>
      <xdr:rowOff>57150</xdr:rowOff>
    </xdr:from>
    <xdr:to>
      <xdr:col>4</xdr:col>
      <xdr:colOff>628365</xdr:colOff>
      <xdr:row>3845</xdr:row>
      <xdr:rowOff>828675</xdr:rowOff>
    </xdr:to>
    <xdr:pic>
      <xdr:nvPicPr>
        <xdr:cNvPr id="3102" name="Рисунок 3101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1" y="91716225"/>
          <a:ext cx="285464" cy="77152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3846</xdr:row>
      <xdr:rowOff>47625</xdr:rowOff>
    </xdr:from>
    <xdr:to>
      <xdr:col>4</xdr:col>
      <xdr:colOff>624269</xdr:colOff>
      <xdr:row>3846</xdr:row>
      <xdr:rowOff>857250</xdr:rowOff>
    </xdr:to>
    <xdr:pic>
      <xdr:nvPicPr>
        <xdr:cNvPr id="3106" name="Рисунок 3105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92592525"/>
          <a:ext cx="262319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3847</xdr:row>
      <xdr:rowOff>47626</xdr:rowOff>
    </xdr:from>
    <xdr:to>
      <xdr:col>4</xdr:col>
      <xdr:colOff>619125</xdr:colOff>
      <xdr:row>3847</xdr:row>
      <xdr:rowOff>841376</xdr:rowOff>
    </xdr:to>
    <xdr:pic>
      <xdr:nvPicPr>
        <xdr:cNvPr id="3110" name="Рисунок 3109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93478351"/>
          <a:ext cx="247650" cy="7937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3848</xdr:row>
      <xdr:rowOff>47625</xdr:rowOff>
    </xdr:from>
    <xdr:to>
      <xdr:col>4</xdr:col>
      <xdr:colOff>625107</xdr:colOff>
      <xdr:row>3848</xdr:row>
      <xdr:rowOff>866775</xdr:rowOff>
    </xdr:to>
    <xdr:pic>
      <xdr:nvPicPr>
        <xdr:cNvPr id="3113" name="Рисунок 3112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94364175"/>
          <a:ext cx="244107" cy="8191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3851</xdr:row>
      <xdr:rowOff>47625</xdr:rowOff>
    </xdr:from>
    <xdr:to>
      <xdr:col>4</xdr:col>
      <xdr:colOff>627472</xdr:colOff>
      <xdr:row>3851</xdr:row>
      <xdr:rowOff>847725</xdr:rowOff>
    </xdr:to>
    <xdr:pic>
      <xdr:nvPicPr>
        <xdr:cNvPr id="3117" name="Рисунок 3116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97907475"/>
          <a:ext cx="236947" cy="80010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3852</xdr:row>
      <xdr:rowOff>47625</xdr:rowOff>
    </xdr:from>
    <xdr:to>
      <xdr:col>4</xdr:col>
      <xdr:colOff>622325</xdr:colOff>
      <xdr:row>3852</xdr:row>
      <xdr:rowOff>847725</xdr:rowOff>
    </xdr:to>
    <xdr:pic>
      <xdr:nvPicPr>
        <xdr:cNvPr id="3119" name="Рисунок 3118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99679125"/>
          <a:ext cx="203225" cy="8001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3922</xdr:row>
      <xdr:rowOff>57150</xdr:rowOff>
    </xdr:from>
    <xdr:to>
      <xdr:col>4</xdr:col>
      <xdr:colOff>647700</xdr:colOff>
      <xdr:row>3922</xdr:row>
      <xdr:rowOff>838197</xdr:rowOff>
    </xdr:to>
    <xdr:pic>
      <xdr:nvPicPr>
        <xdr:cNvPr id="3123" name="Рисунок 3122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65982650"/>
          <a:ext cx="257174" cy="781047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3854</xdr:row>
      <xdr:rowOff>47625</xdr:rowOff>
    </xdr:from>
    <xdr:to>
      <xdr:col>4</xdr:col>
      <xdr:colOff>638175</xdr:colOff>
      <xdr:row>3854</xdr:row>
      <xdr:rowOff>846702</xdr:rowOff>
    </xdr:to>
    <xdr:pic>
      <xdr:nvPicPr>
        <xdr:cNvPr id="3127" name="Рисунок 3126"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101450775"/>
          <a:ext cx="238125" cy="79907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1720</xdr:row>
      <xdr:rowOff>104776</xdr:rowOff>
    </xdr:from>
    <xdr:to>
      <xdr:col>4</xdr:col>
      <xdr:colOff>977185</xdr:colOff>
      <xdr:row>1720</xdr:row>
      <xdr:rowOff>781050</xdr:rowOff>
    </xdr:to>
    <xdr:pic>
      <xdr:nvPicPr>
        <xdr:cNvPr id="3074" name="Рисунок 3073"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4902576"/>
          <a:ext cx="920035" cy="67627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3855</xdr:row>
      <xdr:rowOff>57150</xdr:rowOff>
    </xdr:from>
    <xdr:to>
      <xdr:col>4</xdr:col>
      <xdr:colOff>638804</xdr:colOff>
      <xdr:row>3855</xdr:row>
      <xdr:rowOff>847725</xdr:rowOff>
    </xdr:to>
    <xdr:pic>
      <xdr:nvPicPr>
        <xdr:cNvPr id="3065" name="Рисунок 3064"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972331050"/>
          <a:ext cx="238754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3856</xdr:row>
      <xdr:rowOff>57150</xdr:rowOff>
    </xdr:from>
    <xdr:to>
      <xdr:col>4</xdr:col>
      <xdr:colOff>614265</xdr:colOff>
      <xdr:row>3856</xdr:row>
      <xdr:rowOff>828675</xdr:rowOff>
    </xdr:to>
    <xdr:pic>
      <xdr:nvPicPr>
        <xdr:cNvPr id="3084" name="Рисунок 3083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973216875"/>
          <a:ext cx="204690" cy="7715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3857</xdr:row>
      <xdr:rowOff>47626</xdr:rowOff>
    </xdr:from>
    <xdr:to>
      <xdr:col>4</xdr:col>
      <xdr:colOff>590550</xdr:colOff>
      <xdr:row>3857</xdr:row>
      <xdr:rowOff>848406</xdr:rowOff>
    </xdr:to>
    <xdr:pic>
      <xdr:nvPicPr>
        <xdr:cNvPr id="3092" name="Рисунок 3091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974093176"/>
          <a:ext cx="180974" cy="80078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3858</xdr:row>
      <xdr:rowOff>57151</xdr:rowOff>
    </xdr:from>
    <xdr:to>
      <xdr:col>4</xdr:col>
      <xdr:colOff>614058</xdr:colOff>
      <xdr:row>3858</xdr:row>
      <xdr:rowOff>838201</xdr:rowOff>
    </xdr:to>
    <xdr:pic>
      <xdr:nvPicPr>
        <xdr:cNvPr id="3098" name="Рисунок 3097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974988526"/>
          <a:ext cx="214008" cy="7810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3859</xdr:row>
      <xdr:rowOff>47625</xdr:rowOff>
    </xdr:from>
    <xdr:to>
      <xdr:col>4</xdr:col>
      <xdr:colOff>609601</xdr:colOff>
      <xdr:row>3859</xdr:row>
      <xdr:rowOff>845834</xdr:rowOff>
    </xdr:to>
    <xdr:pic>
      <xdr:nvPicPr>
        <xdr:cNvPr id="3104" name="Рисунок 3103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975864825"/>
          <a:ext cx="209550" cy="798209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3860</xdr:row>
      <xdr:rowOff>57151</xdr:rowOff>
    </xdr:from>
    <xdr:to>
      <xdr:col>4</xdr:col>
      <xdr:colOff>609600</xdr:colOff>
      <xdr:row>3860</xdr:row>
      <xdr:rowOff>843971</xdr:rowOff>
    </xdr:to>
    <xdr:pic>
      <xdr:nvPicPr>
        <xdr:cNvPr id="3112" name="Рисунок 3111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614848276"/>
          <a:ext cx="209550" cy="78682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3861</xdr:row>
      <xdr:rowOff>66675</xdr:rowOff>
    </xdr:from>
    <xdr:to>
      <xdr:col>4</xdr:col>
      <xdr:colOff>609670</xdr:colOff>
      <xdr:row>3861</xdr:row>
      <xdr:rowOff>838200</xdr:rowOff>
    </xdr:to>
    <xdr:pic>
      <xdr:nvPicPr>
        <xdr:cNvPr id="3116" name="Рисунок 3115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615743625"/>
          <a:ext cx="209619" cy="7715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3862</xdr:row>
      <xdr:rowOff>57150</xdr:rowOff>
    </xdr:from>
    <xdr:to>
      <xdr:col>4</xdr:col>
      <xdr:colOff>640156</xdr:colOff>
      <xdr:row>3862</xdr:row>
      <xdr:rowOff>838200</xdr:rowOff>
    </xdr:to>
    <xdr:pic>
      <xdr:nvPicPr>
        <xdr:cNvPr id="3120" name="Рисунок 3119"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616619925"/>
          <a:ext cx="268681" cy="78105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3863</xdr:row>
      <xdr:rowOff>47625</xdr:rowOff>
    </xdr:from>
    <xdr:to>
      <xdr:col>4</xdr:col>
      <xdr:colOff>627622</xdr:colOff>
      <xdr:row>3863</xdr:row>
      <xdr:rowOff>838200</xdr:rowOff>
    </xdr:to>
    <xdr:pic>
      <xdr:nvPicPr>
        <xdr:cNvPr id="3128" name="Рисунок 3127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618382050"/>
          <a:ext cx="256147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3864</xdr:row>
      <xdr:rowOff>47625</xdr:rowOff>
    </xdr:from>
    <xdr:to>
      <xdr:col>4</xdr:col>
      <xdr:colOff>628650</xdr:colOff>
      <xdr:row>3864</xdr:row>
      <xdr:rowOff>860854</xdr:rowOff>
    </xdr:to>
    <xdr:pic>
      <xdr:nvPicPr>
        <xdr:cNvPr id="3130" name="Рисунок 3129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619267875"/>
          <a:ext cx="257175" cy="813229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3865</xdr:row>
      <xdr:rowOff>47626</xdr:rowOff>
    </xdr:from>
    <xdr:to>
      <xdr:col>4</xdr:col>
      <xdr:colOff>647700</xdr:colOff>
      <xdr:row>3865</xdr:row>
      <xdr:rowOff>867834</xdr:rowOff>
    </xdr:to>
    <xdr:pic>
      <xdr:nvPicPr>
        <xdr:cNvPr id="3132" name="Рисунок 3131"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620153701"/>
          <a:ext cx="295275" cy="820208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3866</xdr:row>
      <xdr:rowOff>47625</xdr:rowOff>
    </xdr:from>
    <xdr:to>
      <xdr:col>4</xdr:col>
      <xdr:colOff>609601</xdr:colOff>
      <xdr:row>3866</xdr:row>
      <xdr:rowOff>846115</xdr:rowOff>
    </xdr:to>
    <xdr:pic>
      <xdr:nvPicPr>
        <xdr:cNvPr id="3134" name="Рисунок 3133"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621925350"/>
          <a:ext cx="228600" cy="79849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3867</xdr:row>
      <xdr:rowOff>47625</xdr:rowOff>
    </xdr:from>
    <xdr:to>
      <xdr:col>4</xdr:col>
      <xdr:colOff>593765</xdr:colOff>
      <xdr:row>3867</xdr:row>
      <xdr:rowOff>857250</xdr:rowOff>
    </xdr:to>
    <xdr:pic>
      <xdr:nvPicPr>
        <xdr:cNvPr id="3136" name="Рисунок 3135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622811175"/>
          <a:ext cx="193714" cy="80962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3868</xdr:row>
      <xdr:rowOff>47625</xdr:rowOff>
    </xdr:from>
    <xdr:to>
      <xdr:col>4</xdr:col>
      <xdr:colOff>643693</xdr:colOff>
      <xdr:row>3868</xdr:row>
      <xdr:rowOff>857250</xdr:rowOff>
    </xdr:to>
    <xdr:pic>
      <xdr:nvPicPr>
        <xdr:cNvPr id="3138" name="Рисунок 3137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623697000"/>
          <a:ext cx="291268" cy="80962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3869</xdr:row>
      <xdr:rowOff>47626</xdr:rowOff>
    </xdr:from>
    <xdr:to>
      <xdr:col>4</xdr:col>
      <xdr:colOff>630663</xdr:colOff>
      <xdr:row>3869</xdr:row>
      <xdr:rowOff>847726</xdr:rowOff>
    </xdr:to>
    <xdr:pic>
      <xdr:nvPicPr>
        <xdr:cNvPr id="3140" name="Рисунок 3139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624582826"/>
          <a:ext cx="259187" cy="8001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3870</xdr:row>
      <xdr:rowOff>57151</xdr:rowOff>
    </xdr:from>
    <xdr:to>
      <xdr:col>4</xdr:col>
      <xdr:colOff>641403</xdr:colOff>
      <xdr:row>3870</xdr:row>
      <xdr:rowOff>838201</xdr:rowOff>
    </xdr:to>
    <xdr:pic>
      <xdr:nvPicPr>
        <xdr:cNvPr id="3144" name="Рисунок 3143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628135651"/>
          <a:ext cx="241352" cy="78105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3871</xdr:row>
      <xdr:rowOff>47626</xdr:rowOff>
    </xdr:from>
    <xdr:to>
      <xdr:col>4</xdr:col>
      <xdr:colOff>637574</xdr:colOff>
      <xdr:row>3871</xdr:row>
      <xdr:rowOff>847725</xdr:rowOff>
    </xdr:to>
    <xdr:pic>
      <xdr:nvPicPr>
        <xdr:cNvPr id="3146" name="Рисунок 3145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629011951"/>
          <a:ext cx="247048" cy="800099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3872</xdr:row>
      <xdr:rowOff>57150</xdr:rowOff>
    </xdr:from>
    <xdr:to>
      <xdr:col>4</xdr:col>
      <xdr:colOff>603800</xdr:colOff>
      <xdr:row>3872</xdr:row>
      <xdr:rowOff>847725</xdr:rowOff>
    </xdr:to>
    <xdr:pic>
      <xdr:nvPicPr>
        <xdr:cNvPr id="3148" name="Рисунок 3147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629907300"/>
          <a:ext cx="194224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3873</xdr:row>
      <xdr:rowOff>47625</xdr:rowOff>
    </xdr:from>
    <xdr:to>
      <xdr:col>4</xdr:col>
      <xdr:colOff>638175</xdr:colOff>
      <xdr:row>3873</xdr:row>
      <xdr:rowOff>860735</xdr:rowOff>
    </xdr:to>
    <xdr:pic>
      <xdr:nvPicPr>
        <xdr:cNvPr id="3150" name="Рисунок 3149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633441075"/>
          <a:ext cx="266700" cy="81311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3917</xdr:row>
      <xdr:rowOff>57150</xdr:rowOff>
    </xdr:from>
    <xdr:to>
      <xdr:col>4</xdr:col>
      <xdr:colOff>616122</xdr:colOff>
      <xdr:row>3917</xdr:row>
      <xdr:rowOff>838200</xdr:rowOff>
    </xdr:to>
    <xdr:pic>
      <xdr:nvPicPr>
        <xdr:cNvPr id="3133" name="Рисунок 3132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7156894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3925</xdr:row>
      <xdr:rowOff>66675</xdr:rowOff>
    </xdr:from>
    <xdr:to>
      <xdr:col>4</xdr:col>
      <xdr:colOff>616122</xdr:colOff>
      <xdr:row>3925</xdr:row>
      <xdr:rowOff>847725</xdr:rowOff>
    </xdr:to>
    <xdr:pic>
      <xdr:nvPicPr>
        <xdr:cNvPr id="3137" name="Рисунок 3136"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7182135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2531</xdr:row>
      <xdr:rowOff>57150</xdr:rowOff>
    </xdr:from>
    <xdr:to>
      <xdr:col>4</xdr:col>
      <xdr:colOff>926514</xdr:colOff>
      <xdr:row>2531</xdr:row>
      <xdr:rowOff>838200</xdr:rowOff>
    </xdr:to>
    <xdr:pic>
      <xdr:nvPicPr>
        <xdr:cNvPr id="3141" name="Рисунок 3140"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96503725"/>
          <a:ext cx="812214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3874</xdr:row>
      <xdr:rowOff>47625</xdr:rowOff>
    </xdr:from>
    <xdr:to>
      <xdr:col>4</xdr:col>
      <xdr:colOff>611200</xdr:colOff>
      <xdr:row>3874</xdr:row>
      <xdr:rowOff>847725</xdr:rowOff>
    </xdr:to>
    <xdr:pic>
      <xdr:nvPicPr>
        <xdr:cNvPr id="3080" name="Рисунок 3079"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85117775"/>
          <a:ext cx="201625" cy="80010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3875</xdr:row>
      <xdr:rowOff>47626</xdr:rowOff>
    </xdr:from>
    <xdr:to>
      <xdr:col>4</xdr:col>
      <xdr:colOff>616077</xdr:colOff>
      <xdr:row>3875</xdr:row>
      <xdr:rowOff>847725</xdr:rowOff>
    </xdr:to>
    <xdr:pic>
      <xdr:nvPicPr>
        <xdr:cNvPr id="3096" name="Рисунок 3095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86003601"/>
          <a:ext cx="216027" cy="800099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3876</xdr:row>
      <xdr:rowOff>57150</xdr:rowOff>
    </xdr:from>
    <xdr:to>
      <xdr:col>4</xdr:col>
      <xdr:colOff>621450</xdr:colOff>
      <xdr:row>3876</xdr:row>
      <xdr:rowOff>847725</xdr:rowOff>
    </xdr:to>
    <xdr:pic>
      <xdr:nvPicPr>
        <xdr:cNvPr id="3108" name="Рисунок 3107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486898950"/>
          <a:ext cx="211874" cy="7905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2890</xdr:row>
      <xdr:rowOff>57150</xdr:rowOff>
    </xdr:from>
    <xdr:to>
      <xdr:col>4</xdr:col>
      <xdr:colOff>952500</xdr:colOff>
      <xdr:row>2890</xdr:row>
      <xdr:rowOff>837057</xdr:rowOff>
    </xdr:to>
    <xdr:pic>
      <xdr:nvPicPr>
        <xdr:cNvPr id="3126" name="Рисунок 3125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460552800"/>
          <a:ext cx="847725" cy="77990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555</xdr:row>
      <xdr:rowOff>104775</xdr:rowOff>
    </xdr:from>
    <xdr:to>
      <xdr:col>4</xdr:col>
      <xdr:colOff>987447</xdr:colOff>
      <xdr:row>555</xdr:row>
      <xdr:rowOff>800100</xdr:rowOff>
    </xdr:to>
    <xdr:pic>
      <xdr:nvPicPr>
        <xdr:cNvPr id="3154" name="Рисунок 3153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3143425"/>
          <a:ext cx="930297" cy="6953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3877</xdr:row>
      <xdr:rowOff>47625</xdr:rowOff>
    </xdr:from>
    <xdr:to>
      <xdr:col>4</xdr:col>
      <xdr:colOff>609677</xdr:colOff>
      <xdr:row>3877</xdr:row>
      <xdr:rowOff>847725</xdr:rowOff>
    </xdr:to>
    <xdr:pic>
      <xdr:nvPicPr>
        <xdr:cNvPr id="3156" name="Рисунок 3155"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90379150"/>
          <a:ext cx="209627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3878</xdr:row>
      <xdr:rowOff>57150</xdr:rowOff>
    </xdr:from>
    <xdr:to>
      <xdr:col>4</xdr:col>
      <xdr:colOff>590550</xdr:colOff>
      <xdr:row>3878</xdr:row>
      <xdr:rowOff>848987</xdr:rowOff>
    </xdr:to>
    <xdr:pic>
      <xdr:nvPicPr>
        <xdr:cNvPr id="3158" name="Рисунок 3157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91274500"/>
          <a:ext cx="180975" cy="791837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3879</xdr:row>
      <xdr:rowOff>47626</xdr:rowOff>
    </xdr:from>
    <xdr:to>
      <xdr:col>4</xdr:col>
      <xdr:colOff>609676</xdr:colOff>
      <xdr:row>3879</xdr:row>
      <xdr:rowOff>847726</xdr:rowOff>
    </xdr:to>
    <xdr:pic>
      <xdr:nvPicPr>
        <xdr:cNvPr id="3160" name="Рисунок 3159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92150801"/>
          <a:ext cx="209626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3880</xdr:row>
      <xdr:rowOff>57150</xdr:rowOff>
    </xdr:from>
    <xdr:to>
      <xdr:col>4</xdr:col>
      <xdr:colOff>622954</xdr:colOff>
      <xdr:row>3880</xdr:row>
      <xdr:rowOff>847725</xdr:rowOff>
    </xdr:to>
    <xdr:pic>
      <xdr:nvPicPr>
        <xdr:cNvPr id="3088" name="Рисунок 3087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93931975"/>
          <a:ext cx="232429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3881</xdr:row>
      <xdr:rowOff>47625</xdr:rowOff>
    </xdr:from>
    <xdr:to>
      <xdr:col>4</xdr:col>
      <xdr:colOff>657225</xdr:colOff>
      <xdr:row>3881</xdr:row>
      <xdr:rowOff>846879</xdr:rowOff>
    </xdr:to>
    <xdr:pic>
      <xdr:nvPicPr>
        <xdr:cNvPr id="3114" name="Рисунок 3113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94808275"/>
          <a:ext cx="276225" cy="799254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3882</xdr:row>
      <xdr:rowOff>47626</xdr:rowOff>
    </xdr:from>
    <xdr:to>
      <xdr:col>4</xdr:col>
      <xdr:colOff>639105</xdr:colOff>
      <xdr:row>3882</xdr:row>
      <xdr:rowOff>847725</xdr:rowOff>
    </xdr:to>
    <xdr:pic>
      <xdr:nvPicPr>
        <xdr:cNvPr id="3129" name="Рисунок 3128"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295694101"/>
          <a:ext cx="239054" cy="800099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3883</xdr:row>
      <xdr:rowOff>57150</xdr:rowOff>
    </xdr:from>
    <xdr:to>
      <xdr:col>4</xdr:col>
      <xdr:colOff>607631</xdr:colOff>
      <xdr:row>3883</xdr:row>
      <xdr:rowOff>819150</xdr:rowOff>
    </xdr:to>
    <xdr:pic>
      <xdr:nvPicPr>
        <xdr:cNvPr id="3139" name="Рисунок 3138"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96589450"/>
          <a:ext cx="217106" cy="7620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3884</xdr:row>
      <xdr:rowOff>47625</xdr:rowOff>
    </xdr:from>
    <xdr:to>
      <xdr:col>4</xdr:col>
      <xdr:colOff>619126</xdr:colOff>
      <xdr:row>3884</xdr:row>
      <xdr:rowOff>857322</xdr:rowOff>
    </xdr:to>
    <xdr:pic>
      <xdr:nvPicPr>
        <xdr:cNvPr id="3145" name="Рисунок 3144"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297465750"/>
          <a:ext cx="228600" cy="809697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3885</xdr:row>
      <xdr:rowOff>57151</xdr:rowOff>
    </xdr:from>
    <xdr:to>
      <xdr:col>4</xdr:col>
      <xdr:colOff>638442</xdr:colOff>
      <xdr:row>3885</xdr:row>
      <xdr:rowOff>838201</xdr:rowOff>
    </xdr:to>
    <xdr:pic>
      <xdr:nvPicPr>
        <xdr:cNvPr id="3151" name="Рисунок 3150"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298361101"/>
          <a:ext cx="276491" cy="78105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3886</xdr:row>
      <xdr:rowOff>57151</xdr:rowOff>
    </xdr:from>
    <xdr:to>
      <xdr:col>4</xdr:col>
      <xdr:colOff>628650</xdr:colOff>
      <xdr:row>3886</xdr:row>
      <xdr:rowOff>842393</xdr:rowOff>
    </xdr:to>
    <xdr:pic>
      <xdr:nvPicPr>
        <xdr:cNvPr id="3153" name="Рисунок 3152"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301018576"/>
          <a:ext cx="238124" cy="785242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3889</xdr:row>
      <xdr:rowOff>47625</xdr:rowOff>
    </xdr:from>
    <xdr:to>
      <xdr:col>4</xdr:col>
      <xdr:colOff>628650</xdr:colOff>
      <xdr:row>3889</xdr:row>
      <xdr:rowOff>841374</xdr:rowOff>
    </xdr:to>
    <xdr:pic>
      <xdr:nvPicPr>
        <xdr:cNvPr id="3161" name="Рисунок 3160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305438175"/>
          <a:ext cx="238125" cy="793749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3890</xdr:row>
      <xdr:rowOff>47625</xdr:rowOff>
    </xdr:from>
    <xdr:to>
      <xdr:col>4</xdr:col>
      <xdr:colOff>619755</xdr:colOff>
      <xdr:row>3890</xdr:row>
      <xdr:rowOff>838200</xdr:rowOff>
    </xdr:to>
    <xdr:pic>
      <xdr:nvPicPr>
        <xdr:cNvPr id="3164" name="Рисунок 3163"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306324000"/>
          <a:ext cx="238754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3892</xdr:row>
      <xdr:rowOff>47625</xdr:rowOff>
    </xdr:from>
    <xdr:to>
      <xdr:col>4</xdr:col>
      <xdr:colOff>607105</xdr:colOff>
      <xdr:row>3892</xdr:row>
      <xdr:rowOff>838200</xdr:rowOff>
    </xdr:to>
    <xdr:pic>
      <xdr:nvPicPr>
        <xdr:cNvPr id="3172" name="Рисунок 3171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308095650"/>
          <a:ext cx="207055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3894</xdr:row>
      <xdr:rowOff>47626</xdr:rowOff>
    </xdr:from>
    <xdr:to>
      <xdr:col>4</xdr:col>
      <xdr:colOff>602589</xdr:colOff>
      <xdr:row>3894</xdr:row>
      <xdr:rowOff>847726</xdr:rowOff>
    </xdr:to>
    <xdr:pic>
      <xdr:nvPicPr>
        <xdr:cNvPr id="3174" name="Рисунок 3173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309867301"/>
          <a:ext cx="193014" cy="8001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3895</xdr:row>
      <xdr:rowOff>47626</xdr:rowOff>
    </xdr:from>
    <xdr:to>
      <xdr:col>4</xdr:col>
      <xdr:colOff>630712</xdr:colOff>
      <xdr:row>3895</xdr:row>
      <xdr:rowOff>828676</xdr:rowOff>
    </xdr:to>
    <xdr:pic>
      <xdr:nvPicPr>
        <xdr:cNvPr id="3176" name="Рисунок 3175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310753126"/>
          <a:ext cx="240186" cy="78105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3904</xdr:row>
      <xdr:rowOff>57150</xdr:rowOff>
    </xdr:from>
    <xdr:to>
      <xdr:col>4</xdr:col>
      <xdr:colOff>640875</xdr:colOff>
      <xdr:row>3904</xdr:row>
      <xdr:rowOff>847725</xdr:rowOff>
    </xdr:to>
    <xdr:pic>
      <xdr:nvPicPr>
        <xdr:cNvPr id="876" name="Рисунок 875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57267275"/>
          <a:ext cx="250349" cy="79057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3905</xdr:row>
      <xdr:rowOff>47626</xdr:rowOff>
    </xdr:from>
    <xdr:to>
      <xdr:col>4</xdr:col>
      <xdr:colOff>613703</xdr:colOff>
      <xdr:row>3905</xdr:row>
      <xdr:rowOff>838200</xdr:rowOff>
    </xdr:to>
    <xdr:pic>
      <xdr:nvPicPr>
        <xdr:cNvPr id="3122" name="Рисунок 3121"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58143576"/>
          <a:ext cx="194603" cy="790574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3906</xdr:row>
      <xdr:rowOff>47626</xdr:rowOff>
    </xdr:from>
    <xdr:to>
      <xdr:col>4</xdr:col>
      <xdr:colOff>633908</xdr:colOff>
      <xdr:row>3906</xdr:row>
      <xdr:rowOff>847726</xdr:rowOff>
    </xdr:to>
    <xdr:pic>
      <xdr:nvPicPr>
        <xdr:cNvPr id="3143" name="Рисунок 3142"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59029401"/>
          <a:ext cx="262433" cy="80010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3913</xdr:row>
      <xdr:rowOff>57150</xdr:rowOff>
    </xdr:from>
    <xdr:to>
      <xdr:col>4</xdr:col>
      <xdr:colOff>647790</xdr:colOff>
      <xdr:row>3913</xdr:row>
      <xdr:rowOff>828675</xdr:rowOff>
    </xdr:to>
    <xdr:pic>
      <xdr:nvPicPr>
        <xdr:cNvPr id="3152" name="Рисунок 3151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1" y="274834350"/>
          <a:ext cx="266789" cy="7715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3914</xdr:row>
      <xdr:rowOff>57151</xdr:rowOff>
    </xdr:from>
    <xdr:to>
      <xdr:col>4</xdr:col>
      <xdr:colOff>647700</xdr:colOff>
      <xdr:row>3914</xdr:row>
      <xdr:rowOff>842419</xdr:rowOff>
    </xdr:to>
    <xdr:pic>
      <xdr:nvPicPr>
        <xdr:cNvPr id="3159" name="Рисунок 3158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91475" y="275720176"/>
          <a:ext cx="276225" cy="785268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3918</xdr:row>
      <xdr:rowOff>57150</xdr:rowOff>
    </xdr:from>
    <xdr:to>
      <xdr:col>4</xdr:col>
      <xdr:colOff>657225</xdr:colOff>
      <xdr:row>3918</xdr:row>
      <xdr:rowOff>818166</xdr:rowOff>
    </xdr:to>
    <xdr:pic>
      <xdr:nvPicPr>
        <xdr:cNvPr id="3165" name="Рисунок 3164"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165735000"/>
          <a:ext cx="295275" cy="761016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3927</xdr:row>
      <xdr:rowOff>57150</xdr:rowOff>
    </xdr:from>
    <xdr:to>
      <xdr:col>4</xdr:col>
      <xdr:colOff>657225</xdr:colOff>
      <xdr:row>3927</xdr:row>
      <xdr:rowOff>837447</xdr:rowOff>
    </xdr:to>
    <xdr:pic>
      <xdr:nvPicPr>
        <xdr:cNvPr id="3173" name="Рисунок 3172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68001950"/>
          <a:ext cx="276225" cy="780297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3929</xdr:row>
      <xdr:rowOff>47625</xdr:rowOff>
    </xdr:from>
    <xdr:to>
      <xdr:col>4</xdr:col>
      <xdr:colOff>632851</xdr:colOff>
      <xdr:row>3929</xdr:row>
      <xdr:rowOff>838200</xdr:rowOff>
    </xdr:to>
    <xdr:pic>
      <xdr:nvPicPr>
        <xdr:cNvPr id="3183" name="Рисунок 3182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171535725"/>
          <a:ext cx="251850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3930</xdr:row>
      <xdr:rowOff>38100</xdr:rowOff>
    </xdr:from>
    <xdr:to>
      <xdr:col>4</xdr:col>
      <xdr:colOff>600075</xdr:colOff>
      <xdr:row>3930</xdr:row>
      <xdr:rowOff>857311</xdr:rowOff>
    </xdr:to>
    <xdr:pic>
      <xdr:nvPicPr>
        <xdr:cNvPr id="3187" name="Рисунок 3186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172412025"/>
          <a:ext cx="200024" cy="819211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3931</xdr:row>
      <xdr:rowOff>47626</xdr:rowOff>
    </xdr:from>
    <xdr:to>
      <xdr:col>4</xdr:col>
      <xdr:colOff>771526</xdr:colOff>
      <xdr:row>3931</xdr:row>
      <xdr:rowOff>854806</xdr:rowOff>
    </xdr:to>
    <xdr:pic>
      <xdr:nvPicPr>
        <xdr:cNvPr id="3193" name="Рисунок 3192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174193201"/>
          <a:ext cx="514350" cy="80718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3932</xdr:row>
      <xdr:rowOff>57150</xdr:rowOff>
    </xdr:from>
    <xdr:to>
      <xdr:col>4</xdr:col>
      <xdr:colOff>717275</xdr:colOff>
      <xdr:row>3932</xdr:row>
      <xdr:rowOff>847725</xdr:rowOff>
    </xdr:to>
    <xdr:pic>
      <xdr:nvPicPr>
        <xdr:cNvPr id="3195" name="Рисунок 3194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175088550"/>
          <a:ext cx="412474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3933</xdr:row>
      <xdr:rowOff>47625</xdr:rowOff>
    </xdr:from>
    <xdr:to>
      <xdr:col>4</xdr:col>
      <xdr:colOff>666178</xdr:colOff>
      <xdr:row>3933</xdr:row>
      <xdr:rowOff>857250</xdr:rowOff>
    </xdr:to>
    <xdr:pic>
      <xdr:nvPicPr>
        <xdr:cNvPr id="3197" name="Рисунок 3196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75964850"/>
          <a:ext cx="294703" cy="8096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3934</xdr:row>
      <xdr:rowOff>47626</xdr:rowOff>
    </xdr:from>
    <xdr:to>
      <xdr:col>4</xdr:col>
      <xdr:colOff>640054</xdr:colOff>
      <xdr:row>3934</xdr:row>
      <xdr:rowOff>847726</xdr:rowOff>
    </xdr:to>
    <xdr:pic>
      <xdr:nvPicPr>
        <xdr:cNvPr id="3199" name="Рисунок 3198"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76850676"/>
          <a:ext cx="249528" cy="800100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3935</xdr:row>
      <xdr:rowOff>57150</xdr:rowOff>
    </xdr:from>
    <xdr:to>
      <xdr:col>4</xdr:col>
      <xdr:colOff>700390</xdr:colOff>
      <xdr:row>3935</xdr:row>
      <xdr:rowOff>847725</xdr:rowOff>
    </xdr:to>
    <xdr:pic>
      <xdr:nvPicPr>
        <xdr:cNvPr id="3201" name="Рисунок 3200"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6" y="178631850"/>
          <a:ext cx="386064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3975</xdr:row>
      <xdr:rowOff>66675</xdr:rowOff>
    </xdr:from>
    <xdr:to>
      <xdr:col>4</xdr:col>
      <xdr:colOff>597072</xdr:colOff>
      <xdr:row>3975</xdr:row>
      <xdr:rowOff>847725</xdr:rowOff>
    </xdr:to>
    <xdr:pic>
      <xdr:nvPicPr>
        <xdr:cNvPr id="3203" name="Рисунок 3202"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243137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3936</xdr:row>
      <xdr:rowOff>47625</xdr:rowOff>
    </xdr:from>
    <xdr:to>
      <xdr:col>4</xdr:col>
      <xdr:colOff>617410</xdr:colOff>
      <xdr:row>3936</xdr:row>
      <xdr:rowOff>857250</xdr:rowOff>
    </xdr:to>
    <xdr:pic>
      <xdr:nvPicPr>
        <xdr:cNvPr id="3205" name="Рисунок 3204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79508150"/>
          <a:ext cx="236410" cy="8096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3937</xdr:row>
      <xdr:rowOff>47626</xdr:rowOff>
    </xdr:from>
    <xdr:to>
      <xdr:col>4</xdr:col>
      <xdr:colOff>622745</xdr:colOff>
      <xdr:row>3937</xdr:row>
      <xdr:rowOff>866776</xdr:rowOff>
    </xdr:to>
    <xdr:pic>
      <xdr:nvPicPr>
        <xdr:cNvPr id="3207" name="Рисунок 3206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80393976"/>
          <a:ext cx="241745" cy="81915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3938</xdr:row>
      <xdr:rowOff>38101</xdr:rowOff>
    </xdr:from>
    <xdr:to>
      <xdr:col>4</xdr:col>
      <xdr:colOff>654632</xdr:colOff>
      <xdr:row>3938</xdr:row>
      <xdr:rowOff>857251</xdr:rowOff>
    </xdr:to>
    <xdr:pic>
      <xdr:nvPicPr>
        <xdr:cNvPr id="3209" name="Рисунок 3208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181270276"/>
          <a:ext cx="311732" cy="81915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3939</xdr:row>
      <xdr:rowOff>47625</xdr:rowOff>
    </xdr:from>
    <xdr:to>
      <xdr:col>4</xdr:col>
      <xdr:colOff>646241</xdr:colOff>
      <xdr:row>3939</xdr:row>
      <xdr:rowOff>857250</xdr:rowOff>
    </xdr:to>
    <xdr:pic>
      <xdr:nvPicPr>
        <xdr:cNvPr id="3211" name="Рисунок 3210"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82165625"/>
          <a:ext cx="293816" cy="8096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3940</xdr:row>
      <xdr:rowOff>57151</xdr:rowOff>
    </xdr:from>
    <xdr:to>
      <xdr:col>4</xdr:col>
      <xdr:colOff>618838</xdr:colOff>
      <xdr:row>3940</xdr:row>
      <xdr:rowOff>847725</xdr:rowOff>
    </xdr:to>
    <xdr:pic>
      <xdr:nvPicPr>
        <xdr:cNvPr id="3215" name="Рисунок 3214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83946801"/>
          <a:ext cx="228312" cy="790574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3941</xdr:row>
      <xdr:rowOff>47625</xdr:rowOff>
    </xdr:from>
    <xdr:to>
      <xdr:col>4</xdr:col>
      <xdr:colOff>669418</xdr:colOff>
      <xdr:row>3941</xdr:row>
      <xdr:rowOff>857250</xdr:rowOff>
    </xdr:to>
    <xdr:pic>
      <xdr:nvPicPr>
        <xdr:cNvPr id="3217" name="Рисунок 3216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186594750"/>
          <a:ext cx="297942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3942</xdr:row>
      <xdr:rowOff>47625</xdr:rowOff>
    </xdr:from>
    <xdr:to>
      <xdr:col>4</xdr:col>
      <xdr:colOff>657774</xdr:colOff>
      <xdr:row>3942</xdr:row>
      <xdr:rowOff>838200</xdr:rowOff>
    </xdr:to>
    <xdr:pic>
      <xdr:nvPicPr>
        <xdr:cNvPr id="3219" name="Рисунок 3218"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87480575"/>
          <a:ext cx="286299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3943</xdr:row>
      <xdr:rowOff>47625</xdr:rowOff>
    </xdr:from>
    <xdr:to>
      <xdr:col>4</xdr:col>
      <xdr:colOff>629807</xdr:colOff>
      <xdr:row>3943</xdr:row>
      <xdr:rowOff>857250</xdr:rowOff>
    </xdr:to>
    <xdr:pic>
      <xdr:nvPicPr>
        <xdr:cNvPr id="3221" name="Рисунок 3220"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88366400"/>
          <a:ext cx="239282" cy="80962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3944</xdr:row>
      <xdr:rowOff>47625</xdr:rowOff>
    </xdr:from>
    <xdr:to>
      <xdr:col>4</xdr:col>
      <xdr:colOff>652347</xdr:colOff>
      <xdr:row>3944</xdr:row>
      <xdr:rowOff>857250</xdr:rowOff>
    </xdr:to>
    <xdr:pic>
      <xdr:nvPicPr>
        <xdr:cNvPr id="3223" name="Рисунок 3222"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89252225"/>
          <a:ext cx="299922" cy="80962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3945</xdr:row>
      <xdr:rowOff>47626</xdr:rowOff>
    </xdr:from>
    <xdr:to>
      <xdr:col>4</xdr:col>
      <xdr:colOff>690764</xdr:colOff>
      <xdr:row>3945</xdr:row>
      <xdr:rowOff>847726</xdr:rowOff>
    </xdr:to>
    <xdr:pic>
      <xdr:nvPicPr>
        <xdr:cNvPr id="3225" name="Рисунок 3224"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90138051"/>
          <a:ext cx="357389" cy="8001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3946</xdr:row>
      <xdr:rowOff>57150</xdr:rowOff>
    </xdr:from>
    <xdr:to>
      <xdr:col>4</xdr:col>
      <xdr:colOff>650012</xdr:colOff>
      <xdr:row>3946</xdr:row>
      <xdr:rowOff>847725</xdr:rowOff>
    </xdr:to>
    <xdr:pic>
      <xdr:nvPicPr>
        <xdr:cNvPr id="3227" name="Рисунок 3226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91033400"/>
          <a:ext cx="259486" cy="790575"/>
        </a:xfrm>
        <a:prstGeom prst="rect">
          <a:avLst/>
        </a:prstGeom>
      </xdr:spPr>
    </xdr:pic>
    <xdr:clientData/>
  </xdr:twoCellAnchor>
  <xdr:twoCellAnchor>
    <xdr:from>
      <xdr:col>4</xdr:col>
      <xdr:colOff>342902</xdr:colOff>
      <xdr:row>3947</xdr:row>
      <xdr:rowOff>57151</xdr:rowOff>
    </xdr:from>
    <xdr:to>
      <xdr:col>4</xdr:col>
      <xdr:colOff>695325</xdr:colOff>
      <xdr:row>3947</xdr:row>
      <xdr:rowOff>843643</xdr:rowOff>
    </xdr:to>
    <xdr:pic>
      <xdr:nvPicPr>
        <xdr:cNvPr id="3229" name="Рисунок 3228"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2" y="191919226"/>
          <a:ext cx="352423" cy="786492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3948</xdr:row>
      <xdr:rowOff>47626</xdr:rowOff>
    </xdr:from>
    <xdr:to>
      <xdr:col>4</xdr:col>
      <xdr:colOff>681345</xdr:colOff>
      <xdr:row>3948</xdr:row>
      <xdr:rowOff>847726</xdr:rowOff>
    </xdr:to>
    <xdr:pic>
      <xdr:nvPicPr>
        <xdr:cNvPr id="3231" name="Рисунок 3230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192795526"/>
          <a:ext cx="319395" cy="80010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3949</xdr:row>
      <xdr:rowOff>47626</xdr:rowOff>
    </xdr:from>
    <xdr:to>
      <xdr:col>4</xdr:col>
      <xdr:colOff>704850</xdr:colOff>
      <xdr:row>3949</xdr:row>
      <xdr:rowOff>854304</xdr:rowOff>
    </xdr:to>
    <xdr:pic>
      <xdr:nvPicPr>
        <xdr:cNvPr id="3233" name="Рисунок 3232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193681351"/>
          <a:ext cx="361950" cy="80667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167</xdr:row>
      <xdr:rowOff>47625</xdr:rowOff>
    </xdr:from>
    <xdr:to>
      <xdr:col>4</xdr:col>
      <xdr:colOff>914400</xdr:colOff>
      <xdr:row>167</xdr:row>
      <xdr:rowOff>847725</xdr:rowOff>
    </xdr:to>
    <xdr:pic>
      <xdr:nvPicPr>
        <xdr:cNvPr id="3100" name="Рисунок 3099"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6455687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168</xdr:row>
      <xdr:rowOff>47625</xdr:rowOff>
    </xdr:from>
    <xdr:to>
      <xdr:col>4</xdr:col>
      <xdr:colOff>914400</xdr:colOff>
      <xdr:row>168</xdr:row>
      <xdr:rowOff>847725</xdr:rowOff>
    </xdr:to>
    <xdr:pic>
      <xdr:nvPicPr>
        <xdr:cNvPr id="3147" name="Рисунок 3146"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65442700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169</xdr:row>
      <xdr:rowOff>47625</xdr:rowOff>
    </xdr:from>
    <xdr:to>
      <xdr:col>4</xdr:col>
      <xdr:colOff>914400</xdr:colOff>
      <xdr:row>169</xdr:row>
      <xdr:rowOff>838200</xdr:rowOff>
    </xdr:to>
    <xdr:pic>
      <xdr:nvPicPr>
        <xdr:cNvPr id="3163" name="Рисунок 3162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663285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170</xdr:row>
      <xdr:rowOff>47625</xdr:rowOff>
    </xdr:from>
    <xdr:to>
      <xdr:col>4</xdr:col>
      <xdr:colOff>914400</xdr:colOff>
      <xdr:row>170</xdr:row>
      <xdr:rowOff>838200</xdr:rowOff>
    </xdr:to>
    <xdr:pic>
      <xdr:nvPicPr>
        <xdr:cNvPr id="3177" name="Рисунок 3176"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681001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171</xdr:row>
      <xdr:rowOff>57151</xdr:rowOff>
    </xdr:from>
    <xdr:to>
      <xdr:col>4</xdr:col>
      <xdr:colOff>904876</xdr:colOff>
      <xdr:row>171</xdr:row>
      <xdr:rowOff>838201</xdr:rowOff>
    </xdr:to>
    <xdr:pic>
      <xdr:nvPicPr>
        <xdr:cNvPr id="3181" name="Рисунок 3180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6899552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182</xdr:row>
      <xdr:rowOff>57151</xdr:rowOff>
    </xdr:from>
    <xdr:to>
      <xdr:col>4</xdr:col>
      <xdr:colOff>810894</xdr:colOff>
      <xdr:row>182</xdr:row>
      <xdr:rowOff>838200</xdr:rowOff>
    </xdr:to>
    <xdr:pic>
      <xdr:nvPicPr>
        <xdr:cNvPr id="3185" name="Рисунок 3184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79625426"/>
          <a:ext cx="572769" cy="781049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183</xdr:row>
      <xdr:rowOff>38101</xdr:rowOff>
    </xdr:from>
    <xdr:to>
      <xdr:col>4</xdr:col>
      <xdr:colOff>815280</xdr:colOff>
      <xdr:row>183</xdr:row>
      <xdr:rowOff>838200</xdr:rowOff>
    </xdr:to>
    <xdr:pic>
      <xdr:nvPicPr>
        <xdr:cNvPr id="3188" name="Рисунок 3187"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280492201"/>
          <a:ext cx="586679" cy="80009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1481</xdr:row>
      <xdr:rowOff>142875</xdr:rowOff>
    </xdr:from>
    <xdr:to>
      <xdr:col>4</xdr:col>
      <xdr:colOff>979243</xdr:colOff>
      <xdr:row>1481</xdr:row>
      <xdr:rowOff>762000</xdr:rowOff>
    </xdr:to>
    <xdr:pic>
      <xdr:nvPicPr>
        <xdr:cNvPr id="3202" name="Рисунок 3201"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567432825"/>
          <a:ext cx="903043" cy="6191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1505</xdr:row>
      <xdr:rowOff>200026</xdr:rowOff>
    </xdr:from>
    <xdr:to>
      <xdr:col>4</xdr:col>
      <xdr:colOff>990601</xdr:colOff>
      <xdr:row>1505</xdr:row>
      <xdr:rowOff>688598</xdr:rowOff>
    </xdr:to>
    <xdr:pic>
      <xdr:nvPicPr>
        <xdr:cNvPr id="3206" name="Рисунок 3205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579234301"/>
          <a:ext cx="933450" cy="488572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3064</xdr:row>
      <xdr:rowOff>57151</xdr:rowOff>
    </xdr:from>
    <xdr:to>
      <xdr:col>4</xdr:col>
      <xdr:colOff>904876</xdr:colOff>
      <xdr:row>3064</xdr:row>
      <xdr:rowOff>838201</xdr:rowOff>
    </xdr:to>
    <xdr:pic>
      <xdr:nvPicPr>
        <xdr:cNvPr id="3222" name="Рисунок 3221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5895403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2522</xdr:row>
      <xdr:rowOff>47625</xdr:rowOff>
    </xdr:from>
    <xdr:to>
      <xdr:col>4</xdr:col>
      <xdr:colOff>914400</xdr:colOff>
      <xdr:row>2522</xdr:row>
      <xdr:rowOff>838200</xdr:rowOff>
    </xdr:to>
    <xdr:pic>
      <xdr:nvPicPr>
        <xdr:cNvPr id="3240" name="Рисунок 3239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965412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4093</xdr:row>
      <xdr:rowOff>57150</xdr:rowOff>
    </xdr:from>
    <xdr:to>
      <xdr:col>4</xdr:col>
      <xdr:colOff>606597</xdr:colOff>
      <xdr:row>4093</xdr:row>
      <xdr:rowOff>838200</xdr:rowOff>
    </xdr:to>
    <xdr:pic>
      <xdr:nvPicPr>
        <xdr:cNvPr id="3241" name="Рисунок 3240"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5189982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3950</xdr:row>
      <xdr:rowOff>57150</xdr:rowOff>
    </xdr:from>
    <xdr:to>
      <xdr:col>4</xdr:col>
      <xdr:colOff>642533</xdr:colOff>
      <xdr:row>3950</xdr:row>
      <xdr:rowOff>847725</xdr:rowOff>
    </xdr:to>
    <xdr:pic>
      <xdr:nvPicPr>
        <xdr:cNvPr id="3255" name="Рисунок 3254"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1035577050"/>
          <a:ext cx="242483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3951</xdr:row>
      <xdr:rowOff>66676</xdr:rowOff>
    </xdr:from>
    <xdr:to>
      <xdr:col>4</xdr:col>
      <xdr:colOff>662104</xdr:colOff>
      <xdr:row>3951</xdr:row>
      <xdr:rowOff>828675</xdr:rowOff>
    </xdr:to>
    <xdr:pic>
      <xdr:nvPicPr>
        <xdr:cNvPr id="3257" name="Рисунок 3256"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1036472401"/>
          <a:ext cx="309679" cy="761999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3952</xdr:row>
      <xdr:rowOff>47626</xdr:rowOff>
    </xdr:from>
    <xdr:to>
      <xdr:col>4</xdr:col>
      <xdr:colOff>706278</xdr:colOff>
      <xdr:row>3952</xdr:row>
      <xdr:rowOff>847726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6" y="874737901"/>
          <a:ext cx="391952" cy="80010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3953</xdr:row>
      <xdr:rowOff>57151</xdr:rowOff>
    </xdr:from>
    <xdr:to>
      <xdr:col>4</xdr:col>
      <xdr:colOff>660311</xdr:colOff>
      <xdr:row>3953</xdr:row>
      <xdr:rowOff>838200</xdr:rowOff>
    </xdr:to>
    <xdr:pic>
      <xdr:nvPicPr>
        <xdr:cNvPr id="2259" name="Рисунок 2258"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875633251"/>
          <a:ext cx="298361" cy="781049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3954</xdr:row>
      <xdr:rowOff>57150</xdr:rowOff>
    </xdr:from>
    <xdr:to>
      <xdr:col>4</xdr:col>
      <xdr:colOff>659783</xdr:colOff>
      <xdr:row>3954</xdr:row>
      <xdr:rowOff>838200</xdr:rowOff>
    </xdr:to>
    <xdr:pic>
      <xdr:nvPicPr>
        <xdr:cNvPr id="3135" name="Рисунок 3134"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876519075"/>
          <a:ext cx="297832" cy="78105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3955</xdr:row>
      <xdr:rowOff>47626</xdr:rowOff>
    </xdr:from>
    <xdr:to>
      <xdr:col>4</xdr:col>
      <xdr:colOff>676275</xdr:colOff>
      <xdr:row>3955</xdr:row>
      <xdr:rowOff>858184</xdr:rowOff>
    </xdr:to>
    <xdr:pic>
      <xdr:nvPicPr>
        <xdr:cNvPr id="3179" name="Рисунок 3178"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879167026"/>
          <a:ext cx="333375" cy="810558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3956</xdr:row>
      <xdr:rowOff>47626</xdr:rowOff>
    </xdr:from>
    <xdr:to>
      <xdr:col>4</xdr:col>
      <xdr:colOff>655924</xdr:colOff>
      <xdr:row>3956</xdr:row>
      <xdr:rowOff>847725</xdr:rowOff>
    </xdr:to>
    <xdr:pic>
      <xdr:nvPicPr>
        <xdr:cNvPr id="3208" name="Рисунок 3207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882710326"/>
          <a:ext cx="274924" cy="800099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3957</xdr:row>
      <xdr:rowOff>47625</xdr:rowOff>
    </xdr:from>
    <xdr:to>
      <xdr:col>4</xdr:col>
      <xdr:colOff>656312</xdr:colOff>
      <xdr:row>3957</xdr:row>
      <xdr:rowOff>847725</xdr:rowOff>
    </xdr:to>
    <xdr:pic>
      <xdr:nvPicPr>
        <xdr:cNvPr id="3214" name="Рисунок 3213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884481975"/>
          <a:ext cx="284836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3958</xdr:row>
      <xdr:rowOff>47625</xdr:rowOff>
    </xdr:from>
    <xdr:to>
      <xdr:col>4</xdr:col>
      <xdr:colOff>666750</xdr:colOff>
      <xdr:row>3958</xdr:row>
      <xdr:rowOff>845666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886253625"/>
          <a:ext cx="295275" cy="798041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3959</xdr:row>
      <xdr:rowOff>47625</xdr:rowOff>
    </xdr:from>
    <xdr:to>
      <xdr:col>4</xdr:col>
      <xdr:colOff>636523</xdr:colOff>
      <xdr:row>3959</xdr:row>
      <xdr:rowOff>847725</xdr:rowOff>
    </xdr:to>
    <xdr:pic>
      <xdr:nvPicPr>
        <xdr:cNvPr id="3155" name="Рисунок 3154"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887139450"/>
          <a:ext cx="236473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3960</xdr:row>
      <xdr:rowOff>57150</xdr:rowOff>
    </xdr:from>
    <xdr:to>
      <xdr:col>4</xdr:col>
      <xdr:colOff>648177</xdr:colOff>
      <xdr:row>3960</xdr:row>
      <xdr:rowOff>847725</xdr:rowOff>
    </xdr:to>
    <xdr:pic>
      <xdr:nvPicPr>
        <xdr:cNvPr id="3184" name="Рисунок 3183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888034800"/>
          <a:ext cx="276702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3961</xdr:row>
      <xdr:rowOff>57150</xdr:rowOff>
    </xdr:from>
    <xdr:to>
      <xdr:col>4</xdr:col>
      <xdr:colOff>597694</xdr:colOff>
      <xdr:row>3961</xdr:row>
      <xdr:rowOff>847725</xdr:rowOff>
    </xdr:to>
    <xdr:pic>
      <xdr:nvPicPr>
        <xdr:cNvPr id="3212" name="Рисунок 3211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789708225"/>
          <a:ext cx="197644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3962</xdr:row>
      <xdr:rowOff>47625</xdr:rowOff>
    </xdr:from>
    <xdr:to>
      <xdr:col>4</xdr:col>
      <xdr:colOff>621106</xdr:colOff>
      <xdr:row>3962</xdr:row>
      <xdr:rowOff>847725</xdr:rowOff>
    </xdr:to>
    <xdr:pic>
      <xdr:nvPicPr>
        <xdr:cNvPr id="3220" name="Рисунок 3219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90584525"/>
          <a:ext cx="249631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3963</xdr:row>
      <xdr:rowOff>47625</xdr:rowOff>
    </xdr:from>
    <xdr:to>
      <xdr:col>4</xdr:col>
      <xdr:colOff>630707</xdr:colOff>
      <xdr:row>3963</xdr:row>
      <xdr:rowOff>847725</xdr:rowOff>
    </xdr:to>
    <xdr:pic>
      <xdr:nvPicPr>
        <xdr:cNvPr id="3228" name="Рисунок 3227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61990475"/>
          <a:ext cx="259232" cy="8001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3964</xdr:row>
      <xdr:rowOff>47626</xdr:rowOff>
    </xdr:from>
    <xdr:to>
      <xdr:col>4</xdr:col>
      <xdr:colOff>647700</xdr:colOff>
      <xdr:row>3964</xdr:row>
      <xdr:rowOff>835027</xdr:rowOff>
    </xdr:to>
    <xdr:pic>
      <xdr:nvPicPr>
        <xdr:cNvPr id="3232" name="Рисунок 3231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762876301"/>
          <a:ext cx="295275" cy="787401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3965</xdr:row>
      <xdr:rowOff>47625</xdr:rowOff>
    </xdr:from>
    <xdr:to>
      <xdr:col>4</xdr:col>
      <xdr:colOff>646181</xdr:colOff>
      <xdr:row>3965</xdr:row>
      <xdr:rowOff>838200</xdr:rowOff>
    </xdr:to>
    <xdr:pic>
      <xdr:nvPicPr>
        <xdr:cNvPr id="3237" name="Рисунок 3236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763762125"/>
          <a:ext cx="284231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3967</xdr:row>
      <xdr:rowOff>47626</xdr:rowOff>
    </xdr:from>
    <xdr:to>
      <xdr:col>4</xdr:col>
      <xdr:colOff>609600</xdr:colOff>
      <xdr:row>3967</xdr:row>
      <xdr:rowOff>846032</xdr:rowOff>
    </xdr:to>
    <xdr:pic>
      <xdr:nvPicPr>
        <xdr:cNvPr id="3239" name="Рисунок 3238"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66419601"/>
          <a:ext cx="219075" cy="798406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3971</xdr:row>
      <xdr:rowOff>57150</xdr:rowOff>
    </xdr:from>
    <xdr:to>
      <xdr:col>4</xdr:col>
      <xdr:colOff>644119</xdr:colOff>
      <xdr:row>3971</xdr:row>
      <xdr:rowOff>828675</xdr:rowOff>
    </xdr:to>
    <xdr:pic>
      <xdr:nvPicPr>
        <xdr:cNvPr id="3243" name="Рисунок 3242"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769972425"/>
          <a:ext cx="234544" cy="77152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3977</xdr:row>
      <xdr:rowOff>47626</xdr:rowOff>
    </xdr:from>
    <xdr:to>
      <xdr:col>4</xdr:col>
      <xdr:colOff>632080</xdr:colOff>
      <xdr:row>3977</xdr:row>
      <xdr:rowOff>847726</xdr:rowOff>
    </xdr:to>
    <xdr:pic>
      <xdr:nvPicPr>
        <xdr:cNvPr id="3246" name="Рисунок 3245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714403576"/>
          <a:ext cx="232029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3978</xdr:row>
      <xdr:rowOff>47625</xdr:rowOff>
    </xdr:from>
    <xdr:to>
      <xdr:col>4</xdr:col>
      <xdr:colOff>649910</xdr:colOff>
      <xdr:row>3978</xdr:row>
      <xdr:rowOff>847725</xdr:rowOff>
    </xdr:to>
    <xdr:pic>
      <xdr:nvPicPr>
        <xdr:cNvPr id="3249" name="Рисунок 3248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15289400"/>
          <a:ext cx="278435" cy="80010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3979</xdr:row>
      <xdr:rowOff>47625</xdr:rowOff>
    </xdr:from>
    <xdr:to>
      <xdr:col>4</xdr:col>
      <xdr:colOff>621435</xdr:colOff>
      <xdr:row>3979</xdr:row>
      <xdr:rowOff>857250</xdr:rowOff>
    </xdr:to>
    <xdr:pic>
      <xdr:nvPicPr>
        <xdr:cNvPr id="3252" name="Рисунок 3251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716175225"/>
          <a:ext cx="240434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3981</xdr:row>
      <xdr:rowOff>38100</xdr:rowOff>
    </xdr:from>
    <xdr:to>
      <xdr:col>4</xdr:col>
      <xdr:colOff>638652</xdr:colOff>
      <xdr:row>3981</xdr:row>
      <xdr:rowOff>847725</xdr:rowOff>
    </xdr:to>
    <xdr:pic>
      <xdr:nvPicPr>
        <xdr:cNvPr id="3259" name="Рисунок 3258"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20594825"/>
          <a:ext cx="267177" cy="809625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3982</xdr:row>
      <xdr:rowOff>38101</xdr:rowOff>
    </xdr:from>
    <xdr:to>
      <xdr:col>4</xdr:col>
      <xdr:colOff>664558</xdr:colOff>
      <xdr:row>3982</xdr:row>
      <xdr:rowOff>857251</xdr:rowOff>
    </xdr:to>
    <xdr:pic>
      <xdr:nvPicPr>
        <xdr:cNvPr id="3261" name="Рисунок 3260"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721480651"/>
          <a:ext cx="302607" cy="8191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3983</xdr:row>
      <xdr:rowOff>38100</xdr:rowOff>
    </xdr:from>
    <xdr:to>
      <xdr:col>4</xdr:col>
      <xdr:colOff>649655</xdr:colOff>
      <xdr:row>3983</xdr:row>
      <xdr:rowOff>857250</xdr:rowOff>
    </xdr:to>
    <xdr:pic>
      <xdr:nvPicPr>
        <xdr:cNvPr id="3263" name="Рисунок 3262"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723252300"/>
          <a:ext cx="268655" cy="8191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2895</xdr:row>
      <xdr:rowOff>66676</xdr:rowOff>
    </xdr:from>
    <xdr:to>
      <xdr:col>4</xdr:col>
      <xdr:colOff>904875</xdr:colOff>
      <xdr:row>2895</xdr:row>
      <xdr:rowOff>828675</xdr:rowOff>
    </xdr:to>
    <xdr:pic>
      <xdr:nvPicPr>
        <xdr:cNvPr id="3175" name="Рисунок 3174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75642787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3984</xdr:row>
      <xdr:rowOff>47625</xdr:rowOff>
    </xdr:from>
    <xdr:to>
      <xdr:col>4</xdr:col>
      <xdr:colOff>632926</xdr:colOff>
      <xdr:row>3984</xdr:row>
      <xdr:rowOff>838200</xdr:rowOff>
    </xdr:to>
    <xdr:pic>
      <xdr:nvPicPr>
        <xdr:cNvPr id="2260" name="Рисунок 2259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289161125"/>
          <a:ext cx="242401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3985</xdr:row>
      <xdr:rowOff>47625</xdr:rowOff>
    </xdr:from>
    <xdr:to>
      <xdr:col>4</xdr:col>
      <xdr:colOff>676275</xdr:colOff>
      <xdr:row>3985</xdr:row>
      <xdr:rowOff>871408</xdr:rowOff>
    </xdr:to>
    <xdr:pic>
      <xdr:nvPicPr>
        <xdr:cNvPr id="3204" name="Рисунок 3203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291818600"/>
          <a:ext cx="304800" cy="823783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3986</xdr:row>
      <xdr:rowOff>47625</xdr:rowOff>
    </xdr:from>
    <xdr:to>
      <xdr:col>4</xdr:col>
      <xdr:colOff>704946</xdr:colOff>
      <xdr:row>3986</xdr:row>
      <xdr:rowOff>838200</xdr:rowOff>
    </xdr:to>
    <xdr:pic>
      <xdr:nvPicPr>
        <xdr:cNvPr id="3224" name="Рисунок 32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6" y="1292704425"/>
          <a:ext cx="371570" cy="790575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3987</xdr:row>
      <xdr:rowOff>47626</xdr:rowOff>
    </xdr:from>
    <xdr:to>
      <xdr:col>4</xdr:col>
      <xdr:colOff>674066</xdr:colOff>
      <xdr:row>3987</xdr:row>
      <xdr:rowOff>847726</xdr:rowOff>
    </xdr:to>
    <xdr:pic>
      <xdr:nvPicPr>
        <xdr:cNvPr id="3235" name="Рисунок 3234"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1293590251"/>
          <a:ext cx="321640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3988</xdr:row>
      <xdr:rowOff>47626</xdr:rowOff>
    </xdr:from>
    <xdr:to>
      <xdr:col>4</xdr:col>
      <xdr:colOff>662711</xdr:colOff>
      <xdr:row>3988</xdr:row>
      <xdr:rowOff>847726</xdr:rowOff>
    </xdr:to>
    <xdr:pic>
      <xdr:nvPicPr>
        <xdr:cNvPr id="3242" name="Рисунок 3241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294476076"/>
          <a:ext cx="291236" cy="8001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3989</xdr:row>
      <xdr:rowOff>47625</xdr:rowOff>
    </xdr:from>
    <xdr:to>
      <xdr:col>4</xdr:col>
      <xdr:colOff>662712</xdr:colOff>
      <xdr:row>3989</xdr:row>
      <xdr:rowOff>847725</xdr:rowOff>
    </xdr:to>
    <xdr:pic>
      <xdr:nvPicPr>
        <xdr:cNvPr id="3247" name="Рисунок 3246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295361900"/>
          <a:ext cx="291237" cy="80010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3990</xdr:row>
      <xdr:rowOff>47625</xdr:rowOff>
    </xdr:from>
    <xdr:to>
      <xdr:col>4</xdr:col>
      <xdr:colOff>669188</xdr:colOff>
      <xdr:row>3990</xdr:row>
      <xdr:rowOff>847725</xdr:rowOff>
    </xdr:to>
    <xdr:pic>
      <xdr:nvPicPr>
        <xdr:cNvPr id="3254" name="Рисунок 3253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1296247725"/>
          <a:ext cx="307238" cy="80010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3993</xdr:row>
      <xdr:rowOff>47625</xdr:rowOff>
    </xdr:from>
    <xdr:to>
      <xdr:col>4</xdr:col>
      <xdr:colOff>638804</xdr:colOff>
      <xdr:row>3993</xdr:row>
      <xdr:rowOff>838200</xdr:rowOff>
    </xdr:to>
    <xdr:pic>
      <xdr:nvPicPr>
        <xdr:cNvPr id="3266" name="Рисунок 3265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1300676850"/>
          <a:ext cx="238754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3996</xdr:row>
      <xdr:rowOff>47625</xdr:rowOff>
    </xdr:from>
    <xdr:to>
      <xdr:col>4</xdr:col>
      <xdr:colOff>645467</xdr:colOff>
      <xdr:row>3996</xdr:row>
      <xdr:rowOff>847725</xdr:rowOff>
    </xdr:to>
    <xdr:pic>
      <xdr:nvPicPr>
        <xdr:cNvPr id="3268" name="Рисунок 3267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1277893050"/>
          <a:ext cx="245417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3998</xdr:row>
      <xdr:rowOff>47625</xdr:rowOff>
    </xdr:from>
    <xdr:to>
      <xdr:col>4</xdr:col>
      <xdr:colOff>676275</xdr:colOff>
      <xdr:row>3998</xdr:row>
      <xdr:rowOff>861670</xdr:rowOff>
    </xdr:to>
    <xdr:pic>
      <xdr:nvPicPr>
        <xdr:cNvPr id="3270" name="Рисунок 3269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279664700"/>
          <a:ext cx="295275" cy="814045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3999</xdr:row>
      <xdr:rowOff>47625</xdr:rowOff>
    </xdr:from>
    <xdr:to>
      <xdr:col>4</xdr:col>
      <xdr:colOff>642938</xdr:colOff>
      <xdr:row>3999</xdr:row>
      <xdr:rowOff>838200</xdr:rowOff>
    </xdr:to>
    <xdr:pic>
      <xdr:nvPicPr>
        <xdr:cNvPr id="3276" name="Рисунок 3275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1283208000"/>
          <a:ext cx="290512" cy="79057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4000</xdr:row>
      <xdr:rowOff>57151</xdr:rowOff>
    </xdr:from>
    <xdr:to>
      <xdr:col>4</xdr:col>
      <xdr:colOff>638101</xdr:colOff>
      <xdr:row>4000</xdr:row>
      <xdr:rowOff>847725</xdr:rowOff>
    </xdr:to>
    <xdr:pic>
      <xdr:nvPicPr>
        <xdr:cNvPr id="3278" name="Рисунок 3277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1284103351"/>
          <a:ext cx="266625" cy="790574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4007</xdr:row>
      <xdr:rowOff>57150</xdr:rowOff>
    </xdr:from>
    <xdr:to>
      <xdr:col>4</xdr:col>
      <xdr:colOff>606597</xdr:colOff>
      <xdr:row>4007</xdr:row>
      <xdr:rowOff>838200</xdr:rowOff>
    </xdr:to>
    <xdr:pic>
      <xdr:nvPicPr>
        <xdr:cNvPr id="3284" name="Рисунок 3283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3032009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4117</xdr:row>
      <xdr:rowOff>57150</xdr:rowOff>
    </xdr:from>
    <xdr:to>
      <xdr:col>4</xdr:col>
      <xdr:colOff>606597</xdr:colOff>
      <xdr:row>4117</xdr:row>
      <xdr:rowOff>838200</xdr:rowOff>
    </xdr:to>
    <xdr:pic>
      <xdr:nvPicPr>
        <xdr:cNvPr id="3285" name="Рисунок 3284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3803725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4136</xdr:row>
      <xdr:rowOff>57150</xdr:rowOff>
    </xdr:from>
    <xdr:to>
      <xdr:col>4</xdr:col>
      <xdr:colOff>625647</xdr:colOff>
      <xdr:row>4136</xdr:row>
      <xdr:rowOff>838200</xdr:rowOff>
    </xdr:to>
    <xdr:pic>
      <xdr:nvPicPr>
        <xdr:cNvPr id="3287" name="Рисунок 3286"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13925835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4141</xdr:row>
      <xdr:rowOff>66675</xdr:rowOff>
    </xdr:from>
    <xdr:to>
      <xdr:col>4</xdr:col>
      <xdr:colOff>616122</xdr:colOff>
      <xdr:row>4141</xdr:row>
      <xdr:rowOff>847725</xdr:rowOff>
    </xdr:to>
    <xdr:pic>
      <xdr:nvPicPr>
        <xdr:cNvPr id="3288" name="Рисунок 3287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3939742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4159</xdr:row>
      <xdr:rowOff>57150</xdr:rowOff>
    </xdr:from>
    <xdr:to>
      <xdr:col>4</xdr:col>
      <xdr:colOff>606597</xdr:colOff>
      <xdr:row>4159</xdr:row>
      <xdr:rowOff>838200</xdr:rowOff>
    </xdr:to>
    <xdr:pic>
      <xdr:nvPicPr>
        <xdr:cNvPr id="3290" name="Рисунок 3289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3942123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4009</xdr:row>
      <xdr:rowOff>47626</xdr:rowOff>
    </xdr:from>
    <xdr:to>
      <xdr:col>4</xdr:col>
      <xdr:colOff>723900</xdr:colOff>
      <xdr:row>4009</xdr:row>
      <xdr:rowOff>838970</xdr:rowOff>
    </xdr:to>
    <xdr:pic>
      <xdr:nvPicPr>
        <xdr:cNvPr id="3292" name="Рисунок 3291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304077276"/>
          <a:ext cx="409575" cy="791344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2492</xdr:row>
      <xdr:rowOff>180976</xdr:rowOff>
    </xdr:from>
    <xdr:to>
      <xdr:col>4</xdr:col>
      <xdr:colOff>990586</xdr:colOff>
      <xdr:row>2492</xdr:row>
      <xdr:rowOff>714376</xdr:rowOff>
    </xdr:to>
    <xdr:pic>
      <xdr:nvPicPr>
        <xdr:cNvPr id="3296" name="Рисунок 3295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1250022901"/>
          <a:ext cx="942960" cy="5334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4010</xdr:row>
      <xdr:rowOff>47625</xdr:rowOff>
    </xdr:from>
    <xdr:to>
      <xdr:col>4</xdr:col>
      <xdr:colOff>609600</xdr:colOff>
      <xdr:row>4010</xdr:row>
      <xdr:rowOff>835664</xdr:rowOff>
    </xdr:to>
    <xdr:pic>
      <xdr:nvPicPr>
        <xdr:cNvPr id="3230" name="Рисунок 3229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39157275"/>
          <a:ext cx="219075" cy="788039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4011</xdr:row>
      <xdr:rowOff>47626</xdr:rowOff>
    </xdr:from>
    <xdr:to>
      <xdr:col>4</xdr:col>
      <xdr:colOff>594892</xdr:colOff>
      <xdr:row>4011</xdr:row>
      <xdr:rowOff>847726</xdr:rowOff>
    </xdr:to>
    <xdr:pic>
      <xdr:nvPicPr>
        <xdr:cNvPr id="3250" name="Рисунок 3249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0043101"/>
          <a:ext cx="185317" cy="80010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4013</xdr:row>
      <xdr:rowOff>47626</xdr:rowOff>
    </xdr:from>
    <xdr:to>
      <xdr:col>4</xdr:col>
      <xdr:colOff>614732</xdr:colOff>
      <xdr:row>4013</xdr:row>
      <xdr:rowOff>847726</xdr:rowOff>
    </xdr:to>
    <xdr:pic>
      <xdr:nvPicPr>
        <xdr:cNvPr id="3262" name="Рисунок 3261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41814751"/>
          <a:ext cx="186107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4014</xdr:row>
      <xdr:rowOff>47625</xdr:rowOff>
    </xdr:from>
    <xdr:to>
      <xdr:col>4</xdr:col>
      <xdr:colOff>609854</xdr:colOff>
      <xdr:row>4014</xdr:row>
      <xdr:rowOff>838200</xdr:rowOff>
    </xdr:to>
    <xdr:pic>
      <xdr:nvPicPr>
        <xdr:cNvPr id="3269" name="Рисунок 3268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2700575"/>
          <a:ext cx="200279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4015</xdr:row>
      <xdr:rowOff>47625</xdr:rowOff>
    </xdr:from>
    <xdr:to>
      <xdr:col>4</xdr:col>
      <xdr:colOff>695115</xdr:colOff>
      <xdr:row>4015</xdr:row>
      <xdr:rowOff>847725</xdr:rowOff>
    </xdr:to>
    <xdr:pic>
      <xdr:nvPicPr>
        <xdr:cNvPr id="3275" name="Рисунок 3274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43586400"/>
          <a:ext cx="361740" cy="800100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4016</xdr:row>
      <xdr:rowOff>47625</xdr:rowOff>
    </xdr:from>
    <xdr:to>
      <xdr:col>4</xdr:col>
      <xdr:colOff>742950</xdr:colOff>
      <xdr:row>4016</xdr:row>
      <xdr:rowOff>849894</xdr:rowOff>
    </xdr:to>
    <xdr:pic>
      <xdr:nvPicPr>
        <xdr:cNvPr id="3286" name="Рисунок 3285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45358050"/>
          <a:ext cx="447675" cy="80226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4017</xdr:row>
      <xdr:rowOff>47626</xdr:rowOff>
    </xdr:from>
    <xdr:to>
      <xdr:col>4</xdr:col>
      <xdr:colOff>908225</xdr:colOff>
      <xdr:row>4017</xdr:row>
      <xdr:rowOff>838200</xdr:rowOff>
    </xdr:to>
    <xdr:pic>
      <xdr:nvPicPr>
        <xdr:cNvPr id="3291" name="Рисунок 3290"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6243876"/>
          <a:ext cx="774875" cy="79057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4018</xdr:row>
      <xdr:rowOff>47625</xdr:rowOff>
    </xdr:from>
    <xdr:to>
      <xdr:col>4</xdr:col>
      <xdr:colOff>908225</xdr:colOff>
      <xdr:row>4018</xdr:row>
      <xdr:rowOff>838199</xdr:rowOff>
    </xdr:to>
    <xdr:pic>
      <xdr:nvPicPr>
        <xdr:cNvPr id="3297" name="Рисунок 3296"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7129700"/>
          <a:ext cx="774875" cy="790574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4019</xdr:row>
      <xdr:rowOff>57151</xdr:rowOff>
    </xdr:from>
    <xdr:to>
      <xdr:col>4</xdr:col>
      <xdr:colOff>755365</xdr:colOff>
      <xdr:row>4019</xdr:row>
      <xdr:rowOff>838201</xdr:rowOff>
    </xdr:to>
    <xdr:pic>
      <xdr:nvPicPr>
        <xdr:cNvPr id="3304" name="Рисунок 3303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48910876"/>
          <a:ext cx="488665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4020</xdr:row>
      <xdr:rowOff>57150</xdr:rowOff>
    </xdr:from>
    <xdr:to>
      <xdr:col>4</xdr:col>
      <xdr:colOff>857209</xdr:colOff>
      <xdr:row>4020</xdr:row>
      <xdr:rowOff>838200</xdr:rowOff>
    </xdr:to>
    <xdr:pic>
      <xdr:nvPicPr>
        <xdr:cNvPr id="3308" name="Рисунок 33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50682525"/>
          <a:ext cx="676234" cy="7810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4022</xdr:row>
      <xdr:rowOff>57151</xdr:rowOff>
    </xdr:from>
    <xdr:to>
      <xdr:col>4</xdr:col>
      <xdr:colOff>615805</xdr:colOff>
      <xdr:row>4022</xdr:row>
      <xdr:rowOff>838201</xdr:rowOff>
    </xdr:to>
    <xdr:pic>
      <xdr:nvPicPr>
        <xdr:cNvPr id="3312" name="Рисунок 3311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2454176"/>
          <a:ext cx="215754" cy="781050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4024</xdr:row>
      <xdr:rowOff>57151</xdr:rowOff>
    </xdr:from>
    <xdr:to>
      <xdr:col>4</xdr:col>
      <xdr:colOff>763607</xdr:colOff>
      <xdr:row>4024</xdr:row>
      <xdr:rowOff>838201</xdr:rowOff>
    </xdr:to>
    <xdr:pic>
      <xdr:nvPicPr>
        <xdr:cNvPr id="3314" name="Рисунок 3313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55111651"/>
          <a:ext cx="496907" cy="78105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4025</xdr:row>
      <xdr:rowOff>47626</xdr:rowOff>
    </xdr:from>
    <xdr:to>
      <xdr:col>4</xdr:col>
      <xdr:colOff>617717</xdr:colOff>
      <xdr:row>4025</xdr:row>
      <xdr:rowOff>847726</xdr:rowOff>
    </xdr:to>
    <xdr:pic>
      <xdr:nvPicPr>
        <xdr:cNvPr id="3316" name="Рисунок 3315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55987951"/>
          <a:ext cx="198616" cy="80010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4026</xdr:row>
      <xdr:rowOff>47626</xdr:rowOff>
    </xdr:from>
    <xdr:to>
      <xdr:col>4</xdr:col>
      <xdr:colOff>615799</xdr:colOff>
      <xdr:row>4026</xdr:row>
      <xdr:rowOff>857250</xdr:rowOff>
    </xdr:to>
    <xdr:pic>
      <xdr:nvPicPr>
        <xdr:cNvPr id="3318" name="Рисунок 3317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56873776"/>
          <a:ext cx="196698" cy="809624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4027</xdr:row>
      <xdr:rowOff>57151</xdr:rowOff>
    </xdr:from>
    <xdr:to>
      <xdr:col>4</xdr:col>
      <xdr:colOff>791108</xdr:colOff>
      <xdr:row>4027</xdr:row>
      <xdr:rowOff>838200</xdr:rowOff>
    </xdr:to>
    <xdr:pic>
      <xdr:nvPicPr>
        <xdr:cNvPr id="3320" name="Рисунок 3319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57769126"/>
          <a:ext cx="552983" cy="781049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4028</xdr:row>
      <xdr:rowOff>57151</xdr:rowOff>
    </xdr:from>
    <xdr:to>
      <xdr:col>4</xdr:col>
      <xdr:colOff>603403</xdr:colOff>
      <xdr:row>4028</xdr:row>
      <xdr:rowOff>838200</xdr:rowOff>
    </xdr:to>
    <xdr:pic>
      <xdr:nvPicPr>
        <xdr:cNvPr id="3322" name="Рисунок 3321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58654951"/>
          <a:ext cx="184303" cy="781049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4029</xdr:row>
      <xdr:rowOff>47625</xdr:rowOff>
    </xdr:from>
    <xdr:to>
      <xdr:col>4</xdr:col>
      <xdr:colOff>607044</xdr:colOff>
      <xdr:row>4029</xdr:row>
      <xdr:rowOff>857250</xdr:rowOff>
    </xdr:to>
    <xdr:pic>
      <xdr:nvPicPr>
        <xdr:cNvPr id="3324" name="Рисунок 3323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59531250"/>
          <a:ext cx="197469" cy="8096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4030</xdr:row>
      <xdr:rowOff>57150</xdr:rowOff>
    </xdr:from>
    <xdr:to>
      <xdr:col>4</xdr:col>
      <xdr:colOff>639486</xdr:colOff>
      <xdr:row>4030</xdr:row>
      <xdr:rowOff>838200</xdr:rowOff>
    </xdr:to>
    <xdr:pic>
      <xdr:nvPicPr>
        <xdr:cNvPr id="3326" name="Рисунок 3325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60426600"/>
          <a:ext cx="248960" cy="78105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4031</xdr:row>
      <xdr:rowOff>57150</xdr:rowOff>
    </xdr:from>
    <xdr:to>
      <xdr:col>4</xdr:col>
      <xdr:colOff>612539</xdr:colOff>
      <xdr:row>4031</xdr:row>
      <xdr:rowOff>847725</xdr:rowOff>
    </xdr:to>
    <xdr:pic>
      <xdr:nvPicPr>
        <xdr:cNvPr id="3328" name="Рисунок 3327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61312425"/>
          <a:ext cx="193438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4034</xdr:row>
      <xdr:rowOff>47625</xdr:rowOff>
    </xdr:from>
    <xdr:to>
      <xdr:col>4</xdr:col>
      <xdr:colOff>628787</xdr:colOff>
      <xdr:row>4034</xdr:row>
      <xdr:rowOff>857250</xdr:rowOff>
    </xdr:to>
    <xdr:pic>
      <xdr:nvPicPr>
        <xdr:cNvPr id="3330" name="Рисунок 3329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64846200"/>
          <a:ext cx="228736" cy="8096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4035</xdr:row>
      <xdr:rowOff>57150</xdr:rowOff>
    </xdr:from>
    <xdr:to>
      <xdr:col>4</xdr:col>
      <xdr:colOff>628650</xdr:colOff>
      <xdr:row>4035</xdr:row>
      <xdr:rowOff>850901</xdr:rowOff>
    </xdr:to>
    <xdr:pic>
      <xdr:nvPicPr>
        <xdr:cNvPr id="3332" name="Рисунок 3331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65741550"/>
          <a:ext cx="228600" cy="793751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4036</xdr:row>
      <xdr:rowOff>47625</xdr:rowOff>
    </xdr:from>
    <xdr:to>
      <xdr:col>4</xdr:col>
      <xdr:colOff>628651</xdr:colOff>
      <xdr:row>4036</xdr:row>
      <xdr:rowOff>835900</xdr:rowOff>
    </xdr:to>
    <xdr:pic>
      <xdr:nvPicPr>
        <xdr:cNvPr id="3334" name="Рисунок 3333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66617850"/>
          <a:ext cx="228600" cy="7882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4037</xdr:row>
      <xdr:rowOff>47625</xdr:rowOff>
    </xdr:from>
    <xdr:to>
      <xdr:col>4</xdr:col>
      <xdr:colOff>605695</xdr:colOff>
      <xdr:row>4037</xdr:row>
      <xdr:rowOff>857250</xdr:rowOff>
    </xdr:to>
    <xdr:pic>
      <xdr:nvPicPr>
        <xdr:cNvPr id="3336" name="Рисунок 3335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67503675"/>
          <a:ext cx="205645" cy="80962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4038</xdr:row>
      <xdr:rowOff>47625</xdr:rowOff>
    </xdr:from>
    <xdr:to>
      <xdr:col>4</xdr:col>
      <xdr:colOff>637734</xdr:colOff>
      <xdr:row>4038</xdr:row>
      <xdr:rowOff>866775</xdr:rowOff>
    </xdr:to>
    <xdr:pic>
      <xdr:nvPicPr>
        <xdr:cNvPr id="3338" name="Рисунок 3337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68389500"/>
          <a:ext cx="266258" cy="8191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4039</xdr:row>
      <xdr:rowOff>47625</xdr:rowOff>
    </xdr:from>
    <xdr:to>
      <xdr:col>4</xdr:col>
      <xdr:colOff>605504</xdr:colOff>
      <xdr:row>4039</xdr:row>
      <xdr:rowOff>857250</xdr:rowOff>
    </xdr:to>
    <xdr:pic>
      <xdr:nvPicPr>
        <xdr:cNvPr id="3340" name="Рисунок 3339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69275325"/>
          <a:ext cx="195929" cy="8096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4040</xdr:row>
      <xdr:rowOff>47626</xdr:rowOff>
    </xdr:from>
    <xdr:to>
      <xdr:col>4</xdr:col>
      <xdr:colOff>620468</xdr:colOff>
      <xdr:row>4040</xdr:row>
      <xdr:rowOff>847726</xdr:rowOff>
    </xdr:to>
    <xdr:pic>
      <xdr:nvPicPr>
        <xdr:cNvPr id="3342" name="Рисунок 3341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0161151"/>
          <a:ext cx="210892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4041</xdr:row>
      <xdr:rowOff>47625</xdr:rowOff>
    </xdr:from>
    <xdr:to>
      <xdr:col>4</xdr:col>
      <xdr:colOff>609012</xdr:colOff>
      <xdr:row>4041</xdr:row>
      <xdr:rowOff>838200</xdr:rowOff>
    </xdr:to>
    <xdr:pic>
      <xdr:nvPicPr>
        <xdr:cNvPr id="3344" name="Рисунок 3343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71046975"/>
          <a:ext cx="199437" cy="790575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4042</xdr:row>
      <xdr:rowOff>47625</xdr:rowOff>
    </xdr:from>
    <xdr:to>
      <xdr:col>4</xdr:col>
      <xdr:colOff>703759</xdr:colOff>
      <xdr:row>4042</xdr:row>
      <xdr:rowOff>847725</xdr:rowOff>
    </xdr:to>
    <xdr:pic>
      <xdr:nvPicPr>
        <xdr:cNvPr id="3346" name="Рисунок 3345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71932800"/>
          <a:ext cx="379908" cy="80010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4043</xdr:row>
      <xdr:rowOff>47626</xdr:rowOff>
    </xdr:from>
    <xdr:to>
      <xdr:col>4</xdr:col>
      <xdr:colOff>619144</xdr:colOff>
      <xdr:row>4043</xdr:row>
      <xdr:rowOff>847726</xdr:rowOff>
    </xdr:to>
    <xdr:pic>
      <xdr:nvPicPr>
        <xdr:cNvPr id="3348" name="Рисунок 3347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72818626"/>
          <a:ext cx="219094" cy="8001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4044</xdr:row>
      <xdr:rowOff>47625</xdr:rowOff>
    </xdr:from>
    <xdr:to>
      <xdr:col>4</xdr:col>
      <xdr:colOff>613601</xdr:colOff>
      <xdr:row>4044</xdr:row>
      <xdr:rowOff>857250</xdr:rowOff>
    </xdr:to>
    <xdr:pic>
      <xdr:nvPicPr>
        <xdr:cNvPr id="3350" name="Рисунок 3349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3704450"/>
          <a:ext cx="204025" cy="8096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4045</xdr:row>
      <xdr:rowOff>47625</xdr:rowOff>
    </xdr:from>
    <xdr:to>
      <xdr:col>4</xdr:col>
      <xdr:colOff>628650</xdr:colOff>
      <xdr:row>4045</xdr:row>
      <xdr:rowOff>856009</xdr:rowOff>
    </xdr:to>
    <xdr:pic>
      <xdr:nvPicPr>
        <xdr:cNvPr id="3352" name="Рисунок 3351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74590275"/>
          <a:ext cx="228600" cy="808384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4046</xdr:row>
      <xdr:rowOff>47625</xdr:rowOff>
    </xdr:from>
    <xdr:to>
      <xdr:col>4</xdr:col>
      <xdr:colOff>631696</xdr:colOff>
      <xdr:row>4046</xdr:row>
      <xdr:rowOff>847725</xdr:rowOff>
    </xdr:to>
    <xdr:pic>
      <xdr:nvPicPr>
        <xdr:cNvPr id="3354" name="Рисунок 3353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5476100"/>
          <a:ext cx="241171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3780</xdr:row>
      <xdr:rowOff>47625</xdr:rowOff>
    </xdr:from>
    <xdr:to>
      <xdr:col>4</xdr:col>
      <xdr:colOff>923925</xdr:colOff>
      <xdr:row>3780</xdr:row>
      <xdr:rowOff>847725</xdr:rowOff>
    </xdr:to>
    <xdr:pic>
      <xdr:nvPicPr>
        <xdr:cNvPr id="3189" name="Рисунок 3188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5396150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4047</xdr:row>
      <xdr:rowOff>47625</xdr:rowOff>
    </xdr:from>
    <xdr:to>
      <xdr:col>4</xdr:col>
      <xdr:colOff>608136</xdr:colOff>
      <xdr:row>4047</xdr:row>
      <xdr:rowOff>838200</xdr:rowOff>
    </xdr:to>
    <xdr:pic>
      <xdr:nvPicPr>
        <xdr:cNvPr id="3238" name="Рисунок 3237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12290225"/>
          <a:ext cx="217611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4048</xdr:row>
      <xdr:rowOff>47626</xdr:rowOff>
    </xdr:from>
    <xdr:to>
      <xdr:col>4</xdr:col>
      <xdr:colOff>597999</xdr:colOff>
      <xdr:row>4048</xdr:row>
      <xdr:rowOff>847725</xdr:rowOff>
    </xdr:to>
    <xdr:pic>
      <xdr:nvPicPr>
        <xdr:cNvPr id="3267" name="Рисунок 3266"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113176051"/>
          <a:ext cx="197948" cy="800099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4049</xdr:row>
      <xdr:rowOff>47626</xdr:rowOff>
    </xdr:from>
    <xdr:to>
      <xdr:col>4</xdr:col>
      <xdr:colOff>607506</xdr:colOff>
      <xdr:row>4049</xdr:row>
      <xdr:rowOff>857250</xdr:rowOff>
    </xdr:to>
    <xdr:pic>
      <xdr:nvPicPr>
        <xdr:cNvPr id="3277" name="Рисунок 3276"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14061876"/>
          <a:ext cx="216980" cy="809624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4050</xdr:row>
      <xdr:rowOff>47625</xdr:rowOff>
    </xdr:from>
    <xdr:to>
      <xdr:col>4</xdr:col>
      <xdr:colOff>584014</xdr:colOff>
      <xdr:row>4050</xdr:row>
      <xdr:rowOff>838200</xdr:rowOff>
    </xdr:to>
    <xdr:pic>
      <xdr:nvPicPr>
        <xdr:cNvPr id="3216" name="Рисунок 321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89455225"/>
          <a:ext cx="174439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4051</xdr:row>
      <xdr:rowOff>47625</xdr:rowOff>
    </xdr:from>
    <xdr:to>
      <xdr:col>4</xdr:col>
      <xdr:colOff>618478</xdr:colOff>
      <xdr:row>4051</xdr:row>
      <xdr:rowOff>838200</xdr:rowOff>
    </xdr:to>
    <xdr:pic>
      <xdr:nvPicPr>
        <xdr:cNvPr id="3271" name="Рисунок 3270"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290341050"/>
          <a:ext cx="218427" cy="79057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4052</xdr:row>
      <xdr:rowOff>57150</xdr:rowOff>
    </xdr:from>
    <xdr:to>
      <xdr:col>4</xdr:col>
      <xdr:colOff>617538</xdr:colOff>
      <xdr:row>4052</xdr:row>
      <xdr:rowOff>838200</xdr:rowOff>
    </xdr:to>
    <xdr:pic>
      <xdr:nvPicPr>
        <xdr:cNvPr id="3299" name="Рисунок 3298"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292122225"/>
          <a:ext cx="227012" cy="78105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4053</xdr:row>
      <xdr:rowOff>47625</xdr:rowOff>
    </xdr:from>
    <xdr:to>
      <xdr:col>4</xdr:col>
      <xdr:colOff>817413</xdr:colOff>
      <xdr:row>4053</xdr:row>
      <xdr:rowOff>838200</xdr:rowOff>
    </xdr:to>
    <xdr:pic>
      <xdr:nvPicPr>
        <xdr:cNvPr id="3305" name="Рисунок 3304"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292998525"/>
          <a:ext cx="626912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4054</xdr:row>
      <xdr:rowOff>47625</xdr:rowOff>
    </xdr:from>
    <xdr:to>
      <xdr:col>4</xdr:col>
      <xdr:colOff>619125</xdr:colOff>
      <xdr:row>4054</xdr:row>
      <xdr:rowOff>852102</xdr:rowOff>
    </xdr:to>
    <xdr:pic>
      <xdr:nvPicPr>
        <xdr:cNvPr id="3309" name="Рисунок 3308"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293884350"/>
          <a:ext cx="238125" cy="804477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4055</xdr:row>
      <xdr:rowOff>47625</xdr:rowOff>
    </xdr:from>
    <xdr:to>
      <xdr:col>4</xdr:col>
      <xdr:colOff>621836</xdr:colOff>
      <xdr:row>4055</xdr:row>
      <xdr:rowOff>838200</xdr:rowOff>
    </xdr:to>
    <xdr:pic>
      <xdr:nvPicPr>
        <xdr:cNvPr id="3313" name="Рисунок 3312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294770175"/>
          <a:ext cx="231310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4056</xdr:row>
      <xdr:rowOff>47625</xdr:rowOff>
    </xdr:from>
    <xdr:to>
      <xdr:col>4</xdr:col>
      <xdr:colOff>605707</xdr:colOff>
      <xdr:row>4056</xdr:row>
      <xdr:rowOff>857250</xdr:rowOff>
    </xdr:to>
    <xdr:pic>
      <xdr:nvPicPr>
        <xdr:cNvPr id="3317" name="Рисунок 3316"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95656000"/>
          <a:ext cx="205657" cy="8096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4057</xdr:row>
      <xdr:rowOff>47626</xdr:rowOff>
    </xdr:from>
    <xdr:to>
      <xdr:col>4</xdr:col>
      <xdr:colOff>622204</xdr:colOff>
      <xdr:row>4057</xdr:row>
      <xdr:rowOff>866775</xdr:rowOff>
    </xdr:to>
    <xdr:pic>
      <xdr:nvPicPr>
        <xdr:cNvPr id="3321" name="Рисунок 3320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296541826"/>
          <a:ext cx="231679" cy="819149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4058</xdr:row>
      <xdr:rowOff>47625</xdr:rowOff>
    </xdr:from>
    <xdr:to>
      <xdr:col>4</xdr:col>
      <xdr:colOff>600297</xdr:colOff>
      <xdr:row>4058</xdr:row>
      <xdr:rowOff>838200</xdr:rowOff>
    </xdr:to>
    <xdr:pic>
      <xdr:nvPicPr>
        <xdr:cNvPr id="3325" name="Рисунок 3324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97427650"/>
          <a:ext cx="190722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4059</xdr:row>
      <xdr:rowOff>57150</xdr:rowOff>
    </xdr:from>
    <xdr:to>
      <xdr:col>4</xdr:col>
      <xdr:colOff>606917</xdr:colOff>
      <xdr:row>4059</xdr:row>
      <xdr:rowOff>847725</xdr:rowOff>
    </xdr:to>
    <xdr:pic>
      <xdr:nvPicPr>
        <xdr:cNvPr id="3333" name="Рисунок 3332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99208825"/>
          <a:ext cx="206867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4060</xdr:row>
      <xdr:rowOff>47625</xdr:rowOff>
    </xdr:from>
    <xdr:to>
      <xdr:col>4</xdr:col>
      <xdr:colOff>623835</xdr:colOff>
      <xdr:row>4060</xdr:row>
      <xdr:rowOff>857250</xdr:rowOff>
    </xdr:to>
    <xdr:pic>
      <xdr:nvPicPr>
        <xdr:cNvPr id="3337" name="Рисунок 3336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300085125"/>
          <a:ext cx="223784" cy="8096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4061</xdr:row>
      <xdr:rowOff>47626</xdr:rowOff>
    </xdr:from>
    <xdr:to>
      <xdr:col>4</xdr:col>
      <xdr:colOff>605470</xdr:colOff>
      <xdr:row>4061</xdr:row>
      <xdr:rowOff>838200</xdr:rowOff>
    </xdr:to>
    <xdr:pic>
      <xdr:nvPicPr>
        <xdr:cNvPr id="3341" name="Рисунок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300970951"/>
          <a:ext cx="195894" cy="79057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4063</xdr:row>
      <xdr:rowOff>47626</xdr:rowOff>
    </xdr:from>
    <xdr:to>
      <xdr:col>4</xdr:col>
      <xdr:colOff>622535</xdr:colOff>
      <xdr:row>4063</xdr:row>
      <xdr:rowOff>866776</xdr:rowOff>
    </xdr:to>
    <xdr:pic>
      <xdr:nvPicPr>
        <xdr:cNvPr id="3345" name="Рисунок 3344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301856776"/>
          <a:ext cx="222485" cy="8191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4064</xdr:row>
      <xdr:rowOff>57151</xdr:rowOff>
    </xdr:from>
    <xdr:to>
      <xdr:col>4</xdr:col>
      <xdr:colOff>633666</xdr:colOff>
      <xdr:row>4064</xdr:row>
      <xdr:rowOff>847725</xdr:rowOff>
    </xdr:to>
    <xdr:pic>
      <xdr:nvPicPr>
        <xdr:cNvPr id="3258" name="Рисунок 3257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98764726"/>
          <a:ext cx="252666" cy="790574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4065</xdr:row>
      <xdr:rowOff>47625</xdr:rowOff>
    </xdr:from>
    <xdr:to>
      <xdr:col>4</xdr:col>
      <xdr:colOff>641758</xdr:colOff>
      <xdr:row>4065</xdr:row>
      <xdr:rowOff>847725</xdr:rowOff>
    </xdr:to>
    <xdr:pic>
      <xdr:nvPicPr>
        <xdr:cNvPr id="3293" name="Рисунок 3292"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99641025"/>
          <a:ext cx="251232" cy="8001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4066</xdr:row>
      <xdr:rowOff>47626</xdr:rowOff>
    </xdr:from>
    <xdr:to>
      <xdr:col>4</xdr:col>
      <xdr:colOff>614478</xdr:colOff>
      <xdr:row>4066</xdr:row>
      <xdr:rowOff>847725</xdr:rowOff>
    </xdr:to>
    <xdr:pic>
      <xdr:nvPicPr>
        <xdr:cNvPr id="3307" name="Рисунок 3306"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100526851"/>
          <a:ext cx="214427" cy="800099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4067</xdr:row>
      <xdr:rowOff>47625</xdr:rowOff>
    </xdr:from>
    <xdr:to>
      <xdr:col>4</xdr:col>
      <xdr:colOff>620420</xdr:colOff>
      <xdr:row>4067</xdr:row>
      <xdr:rowOff>857250</xdr:rowOff>
    </xdr:to>
    <xdr:pic>
      <xdr:nvPicPr>
        <xdr:cNvPr id="3315" name="Рисунок 3314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01412675"/>
          <a:ext cx="229894" cy="809625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4068</xdr:row>
      <xdr:rowOff>47626</xdr:rowOff>
    </xdr:from>
    <xdr:to>
      <xdr:col>4</xdr:col>
      <xdr:colOff>628651</xdr:colOff>
      <xdr:row>4068</xdr:row>
      <xdr:rowOff>841376</xdr:rowOff>
    </xdr:to>
    <xdr:pic>
      <xdr:nvPicPr>
        <xdr:cNvPr id="3323" name="Рисунок 3322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102298501"/>
          <a:ext cx="266700" cy="79375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1708</xdr:row>
      <xdr:rowOff>38101</xdr:rowOff>
    </xdr:from>
    <xdr:to>
      <xdr:col>4</xdr:col>
      <xdr:colOff>933451</xdr:colOff>
      <xdr:row>1708</xdr:row>
      <xdr:rowOff>857251</xdr:rowOff>
    </xdr:to>
    <xdr:pic>
      <xdr:nvPicPr>
        <xdr:cNvPr id="3327" name="Рисунок 3326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125091826"/>
          <a:ext cx="819150" cy="81915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4069</xdr:row>
      <xdr:rowOff>47625</xdr:rowOff>
    </xdr:from>
    <xdr:to>
      <xdr:col>4</xdr:col>
      <xdr:colOff>609958</xdr:colOff>
      <xdr:row>4069</xdr:row>
      <xdr:rowOff>857250</xdr:rowOff>
    </xdr:to>
    <xdr:pic>
      <xdr:nvPicPr>
        <xdr:cNvPr id="3343" name="Рисунок 3342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97621725"/>
          <a:ext cx="200382" cy="80962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4071</xdr:row>
      <xdr:rowOff>47625</xdr:rowOff>
    </xdr:from>
    <xdr:to>
      <xdr:col>4</xdr:col>
      <xdr:colOff>680085</xdr:colOff>
      <xdr:row>4071</xdr:row>
      <xdr:rowOff>857250</xdr:rowOff>
    </xdr:to>
    <xdr:pic>
      <xdr:nvPicPr>
        <xdr:cNvPr id="3356" name="Рисунок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01165025"/>
          <a:ext cx="356235" cy="80962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4072</xdr:row>
      <xdr:rowOff>47625</xdr:rowOff>
    </xdr:from>
    <xdr:to>
      <xdr:col>4</xdr:col>
      <xdr:colOff>673284</xdr:colOff>
      <xdr:row>4072</xdr:row>
      <xdr:rowOff>838200</xdr:rowOff>
    </xdr:to>
    <xdr:pic>
      <xdr:nvPicPr>
        <xdr:cNvPr id="3358" name="Рисунок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02050850"/>
          <a:ext cx="349434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4073</xdr:row>
      <xdr:rowOff>47626</xdr:rowOff>
    </xdr:from>
    <xdr:to>
      <xdr:col>4</xdr:col>
      <xdr:colOff>605523</xdr:colOff>
      <xdr:row>4073</xdr:row>
      <xdr:rowOff>838200</xdr:rowOff>
    </xdr:to>
    <xdr:pic>
      <xdr:nvPicPr>
        <xdr:cNvPr id="3360" name="Рисунок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02936676"/>
          <a:ext cx="224523" cy="79057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1665</xdr:row>
      <xdr:rowOff>47625</xdr:rowOff>
    </xdr:from>
    <xdr:to>
      <xdr:col>4</xdr:col>
      <xdr:colOff>895820</xdr:colOff>
      <xdr:row>1665</xdr:row>
      <xdr:rowOff>847725</xdr:rowOff>
    </xdr:to>
    <xdr:pic>
      <xdr:nvPicPr>
        <xdr:cNvPr id="3319" name="Рисунок 3318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80810100"/>
          <a:ext cx="733895" cy="8001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4464</xdr:row>
      <xdr:rowOff>66675</xdr:rowOff>
    </xdr:from>
    <xdr:to>
      <xdr:col>4</xdr:col>
      <xdr:colOff>819150</xdr:colOff>
      <xdr:row>4464</xdr:row>
      <xdr:rowOff>841374</xdr:rowOff>
    </xdr:to>
    <xdr:pic>
      <xdr:nvPicPr>
        <xdr:cNvPr id="3363" name="Рисунок 3362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46748700"/>
          <a:ext cx="581024" cy="774699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541</xdr:row>
      <xdr:rowOff>47625</xdr:rowOff>
    </xdr:from>
    <xdr:to>
      <xdr:col>4</xdr:col>
      <xdr:colOff>713149</xdr:colOff>
      <xdr:row>541</xdr:row>
      <xdr:rowOff>838200</xdr:rowOff>
    </xdr:to>
    <xdr:pic>
      <xdr:nvPicPr>
        <xdr:cNvPr id="3375" name="Рисунок 3374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558431700"/>
          <a:ext cx="389298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2681</xdr:row>
      <xdr:rowOff>47625</xdr:rowOff>
    </xdr:from>
    <xdr:to>
      <xdr:col>4</xdr:col>
      <xdr:colOff>923925</xdr:colOff>
      <xdr:row>2681</xdr:row>
      <xdr:rowOff>847725</xdr:rowOff>
    </xdr:to>
    <xdr:pic>
      <xdr:nvPicPr>
        <xdr:cNvPr id="3366" name="Рисунок 3365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5748872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2682</xdr:row>
      <xdr:rowOff>47626</xdr:rowOff>
    </xdr:from>
    <xdr:to>
      <xdr:col>4</xdr:col>
      <xdr:colOff>923925</xdr:colOff>
      <xdr:row>2682</xdr:row>
      <xdr:rowOff>838200</xdr:rowOff>
    </xdr:to>
    <xdr:pic>
      <xdr:nvPicPr>
        <xdr:cNvPr id="3370" name="Рисунок 3369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58374551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2683</xdr:row>
      <xdr:rowOff>47625</xdr:rowOff>
    </xdr:from>
    <xdr:to>
      <xdr:col>4</xdr:col>
      <xdr:colOff>923925</xdr:colOff>
      <xdr:row>2683</xdr:row>
      <xdr:rowOff>847725</xdr:rowOff>
    </xdr:to>
    <xdr:pic>
      <xdr:nvPicPr>
        <xdr:cNvPr id="3377" name="Рисунок 3376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5926037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2684</xdr:row>
      <xdr:rowOff>57151</xdr:rowOff>
    </xdr:from>
    <xdr:to>
      <xdr:col>4</xdr:col>
      <xdr:colOff>914401</xdr:colOff>
      <xdr:row>2684</xdr:row>
      <xdr:rowOff>838201</xdr:rowOff>
    </xdr:to>
    <xdr:pic>
      <xdr:nvPicPr>
        <xdr:cNvPr id="3380" name="Рисунок 3379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6015572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2685</xdr:row>
      <xdr:rowOff>66676</xdr:rowOff>
    </xdr:from>
    <xdr:to>
      <xdr:col>4</xdr:col>
      <xdr:colOff>904875</xdr:colOff>
      <xdr:row>2685</xdr:row>
      <xdr:rowOff>828675</xdr:rowOff>
    </xdr:to>
    <xdr:pic>
      <xdr:nvPicPr>
        <xdr:cNvPr id="3384" name="Рисунок 3383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56105107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2686</xdr:row>
      <xdr:rowOff>47626</xdr:rowOff>
    </xdr:from>
    <xdr:to>
      <xdr:col>4</xdr:col>
      <xdr:colOff>914401</xdr:colOff>
      <xdr:row>2686</xdr:row>
      <xdr:rowOff>828676</xdr:rowOff>
    </xdr:to>
    <xdr:pic>
      <xdr:nvPicPr>
        <xdr:cNvPr id="3388" name="Рисунок 3387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619178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2687</xdr:row>
      <xdr:rowOff>47625</xdr:rowOff>
    </xdr:from>
    <xdr:to>
      <xdr:col>4</xdr:col>
      <xdr:colOff>914400</xdr:colOff>
      <xdr:row>2687</xdr:row>
      <xdr:rowOff>838200</xdr:rowOff>
    </xdr:to>
    <xdr:pic>
      <xdr:nvPicPr>
        <xdr:cNvPr id="3392" name="Рисунок 3391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628036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2688</xdr:row>
      <xdr:rowOff>47626</xdr:rowOff>
    </xdr:from>
    <xdr:to>
      <xdr:col>4</xdr:col>
      <xdr:colOff>904876</xdr:colOff>
      <xdr:row>2688</xdr:row>
      <xdr:rowOff>828676</xdr:rowOff>
    </xdr:to>
    <xdr:pic>
      <xdr:nvPicPr>
        <xdr:cNvPr id="3396" name="Рисунок 3395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5636895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2665</xdr:row>
      <xdr:rowOff>47626</xdr:rowOff>
    </xdr:from>
    <xdr:to>
      <xdr:col>4</xdr:col>
      <xdr:colOff>923925</xdr:colOff>
      <xdr:row>2665</xdr:row>
      <xdr:rowOff>847725</xdr:rowOff>
    </xdr:to>
    <xdr:pic>
      <xdr:nvPicPr>
        <xdr:cNvPr id="3406" name="Рисунок 3405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537114751"/>
          <a:ext cx="800099" cy="8000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2678</xdr:row>
      <xdr:rowOff>57150</xdr:rowOff>
    </xdr:from>
    <xdr:to>
      <xdr:col>4</xdr:col>
      <xdr:colOff>904875</xdr:colOff>
      <xdr:row>2678</xdr:row>
      <xdr:rowOff>828675</xdr:rowOff>
    </xdr:to>
    <xdr:pic>
      <xdr:nvPicPr>
        <xdr:cNvPr id="3410" name="Рисунок 3409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548407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2677</xdr:row>
      <xdr:rowOff>47625</xdr:rowOff>
    </xdr:from>
    <xdr:to>
      <xdr:col>4</xdr:col>
      <xdr:colOff>914400</xdr:colOff>
      <xdr:row>2677</xdr:row>
      <xdr:rowOff>838200</xdr:rowOff>
    </xdr:to>
    <xdr:pic>
      <xdr:nvPicPr>
        <xdr:cNvPr id="3411" name="Рисунок 3410"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716619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2697</xdr:row>
      <xdr:rowOff>57151</xdr:rowOff>
    </xdr:from>
    <xdr:to>
      <xdr:col>4</xdr:col>
      <xdr:colOff>914401</xdr:colOff>
      <xdr:row>2697</xdr:row>
      <xdr:rowOff>838201</xdr:rowOff>
    </xdr:to>
    <xdr:pic>
      <xdr:nvPicPr>
        <xdr:cNvPr id="3415" name="Рисунок 3414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7432892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4248</xdr:row>
      <xdr:rowOff>28575</xdr:rowOff>
    </xdr:from>
    <xdr:to>
      <xdr:col>4</xdr:col>
      <xdr:colOff>747116</xdr:colOff>
      <xdr:row>4248</xdr:row>
      <xdr:rowOff>866774</xdr:rowOff>
    </xdr:to>
    <xdr:pic>
      <xdr:nvPicPr>
        <xdr:cNvPr id="3416" name="Рисунок 3415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317458725"/>
          <a:ext cx="480416" cy="838199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4249</xdr:row>
      <xdr:rowOff>28575</xdr:rowOff>
    </xdr:from>
    <xdr:to>
      <xdr:col>4</xdr:col>
      <xdr:colOff>756641</xdr:colOff>
      <xdr:row>4249</xdr:row>
      <xdr:rowOff>866774</xdr:rowOff>
    </xdr:to>
    <xdr:pic>
      <xdr:nvPicPr>
        <xdr:cNvPr id="3417" name="Рисунок 3416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318344550"/>
          <a:ext cx="480416" cy="838199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4250</xdr:row>
      <xdr:rowOff>38100</xdr:rowOff>
    </xdr:from>
    <xdr:to>
      <xdr:col>4</xdr:col>
      <xdr:colOff>781049</xdr:colOff>
      <xdr:row>4250</xdr:row>
      <xdr:rowOff>869605</xdr:rowOff>
    </xdr:to>
    <xdr:pic>
      <xdr:nvPicPr>
        <xdr:cNvPr id="3420" name="Рисунок 3419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320125725"/>
          <a:ext cx="523874" cy="83150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4251</xdr:row>
      <xdr:rowOff>38100</xdr:rowOff>
    </xdr:from>
    <xdr:to>
      <xdr:col>4</xdr:col>
      <xdr:colOff>781049</xdr:colOff>
      <xdr:row>4251</xdr:row>
      <xdr:rowOff>869605</xdr:rowOff>
    </xdr:to>
    <xdr:pic>
      <xdr:nvPicPr>
        <xdr:cNvPr id="3422" name="Рисунок 3421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321011550"/>
          <a:ext cx="523874" cy="83150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4075</xdr:row>
      <xdr:rowOff>47626</xdr:rowOff>
    </xdr:from>
    <xdr:to>
      <xdr:col>4</xdr:col>
      <xdr:colOff>620680</xdr:colOff>
      <xdr:row>4075</xdr:row>
      <xdr:rowOff>857250</xdr:rowOff>
    </xdr:to>
    <xdr:pic>
      <xdr:nvPicPr>
        <xdr:cNvPr id="3355" name="Рисунок 3354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04708326"/>
          <a:ext cx="230155" cy="809624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4076</xdr:row>
      <xdr:rowOff>47625</xdr:rowOff>
    </xdr:from>
    <xdr:to>
      <xdr:col>4</xdr:col>
      <xdr:colOff>620467</xdr:colOff>
      <xdr:row>4076</xdr:row>
      <xdr:rowOff>857250</xdr:rowOff>
    </xdr:to>
    <xdr:pic>
      <xdr:nvPicPr>
        <xdr:cNvPr id="3364" name="Рисунок 3363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05594150"/>
          <a:ext cx="239467" cy="8096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4077</xdr:row>
      <xdr:rowOff>47625</xdr:rowOff>
    </xdr:from>
    <xdr:to>
      <xdr:col>4</xdr:col>
      <xdr:colOff>625507</xdr:colOff>
      <xdr:row>4077</xdr:row>
      <xdr:rowOff>857250</xdr:rowOff>
    </xdr:to>
    <xdr:pic>
      <xdr:nvPicPr>
        <xdr:cNvPr id="3367" name="Рисунок 3366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06479975"/>
          <a:ext cx="244507" cy="8096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4078</xdr:row>
      <xdr:rowOff>47626</xdr:rowOff>
    </xdr:from>
    <xdr:to>
      <xdr:col>4</xdr:col>
      <xdr:colOff>612487</xdr:colOff>
      <xdr:row>4078</xdr:row>
      <xdr:rowOff>847725</xdr:rowOff>
    </xdr:to>
    <xdr:pic>
      <xdr:nvPicPr>
        <xdr:cNvPr id="3372" name="Рисунок 3371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295408351"/>
          <a:ext cx="202912" cy="800099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4081</xdr:row>
      <xdr:rowOff>47626</xdr:rowOff>
    </xdr:from>
    <xdr:to>
      <xdr:col>4</xdr:col>
      <xdr:colOff>642510</xdr:colOff>
      <xdr:row>4081</xdr:row>
      <xdr:rowOff>857250</xdr:rowOff>
    </xdr:to>
    <xdr:pic>
      <xdr:nvPicPr>
        <xdr:cNvPr id="3376" name="Рисунок 3375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297180001"/>
          <a:ext cx="232934" cy="809624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4082</xdr:row>
      <xdr:rowOff>47626</xdr:rowOff>
    </xdr:from>
    <xdr:to>
      <xdr:col>4</xdr:col>
      <xdr:colOff>633470</xdr:colOff>
      <xdr:row>4082</xdr:row>
      <xdr:rowOff>847726</xdr:rowOff>
    </xdr:to>
    <xdr:pic>
      <xdr:nvPicPr>
        <xdr:cNvPr id="3379" name="Рисунок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298065826"/>
          <a:ext cx="233419" cy="8001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4084</xdr:row>
      <xdr:rowOff>47625</xdr:rowOff>
    </xdr:from>
    <xdr:to>
      <xdr:col>4</xdr:col>
      <xdr:colOff>627341</xdr:colOff>
      <xdr:row>4084</xdr:row>
      <xdr:rowOff>838200</xdr:rowOff>
    </xdr:to>
    <xdr:pic>
      <xdr:nvPicPr>
        <xdr:cNvPr id="3382" name="Рисунок 3381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298951650"/>
          <a:ext cx="227290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4094</xdr:row>
      <xdr:rowOff>47625</xdr:rowOff>
    </xdr:from>
    <xdr:to>
      <xdr:col>4</xdr:col>
      <xdr:colOff>628650</xdr:colOff>
      <xdr:row>4094</xdr:row>
      <xdr:rowOff>855574</xdr:rowOff>
    </xdr:to>
    <xdr:pic>
      <xdr:nvPicPr>
        <xdr:cNvPr id="3387" name="Рисунок 3386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302104425"/>
          <a:ext cx="238125" cy="807949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3397</xdr:row>
      <xdr:rowOff>57151</xdr:rowOff>
    </xdr:from>
    <xdr:to>
      <xdr:col>4</xdr:col>
      <xdr:colOff>827579</xdr:colOff>
      <xdr:row>3397</xdr:row>
      <xdr:rowOff>847725</xdr:rowOff>
    </xdr:to>
    <xdr:pic>
      <xdr:nvPicPr>
        <xdr:cNvPr id="3395" name="Рисунок 3394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29965651"/>
          <a:ext cx="618028" cy="790574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4096</xdr:row>
      <xdr:rowOff>47626</xdr:rowOff>
    </xdr:from>
    <xdr:to>
      <xdr:col>4</xdr:col>
      <xdr:colOff>639989</xdr:colOff>
      <xdr:row>4096</xdr:row>
      <xdr:rowOff>857250</xdr:rowOff>
    </xdr:to>
    <xdr:pic>
      <xdr:nvPicPr>
        <xdr:cNvPr id="3398" name="Рисунок 3397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40290751"/>
          <a:ext cx="268513" cy="809624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4097</xdr:row>
      <xdr:rowOff>47625</xdr:rowOff>
    </xdr:from>
    <xdr:to>
      <xdr:col>4</xdr:col>
      <xdr:colOff>632137</xdr:colOff>
      <xdr:row>4097</xdr:row>
      <xdr:rowOff>857250</xdr:rowOff>
    </xdr:to>
    <xdr:pic>
      <xdr:nvPicPr>
        <xdr:cNvPr id="3400" name="Рисунок 3399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1176575"/>
          <a:ext cx="251137" cy="80962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4098</xdr:row>
      <xdr:rowOff>47625</xdr:rowOff>
    </xdr:from>
    <xdr:to>
      <xdr:col>4</xdr:col>
      <xdr:colOff>641853</xdr:colOff>
      <xdr:row>4098</xdr:row>
      <xdr:rowOff>838200</xdr:rowOff>
    </xdr:to>
    <xdr:pic>
      <xdr:nvPicPr>
        <xdr:cNvPr id="3402" name="Рисунок 3401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42062400"/>
          <a:ext cx="270377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4099</xdr:row>
      <xdr:rowOff>57151</xdr:rowOff>
    </xdr:from>
    <xdr:to>
      <xdr:col>4</xdr:col>
      <xdr:colOff>664845</xdr:colOff>
      <xdr:row>4099</xdr:row>
      <xdr:rowOff>838200</xdr:rowOff>
    </xdr:to>
    <xdr:pic>
      <xdr:nvPicPr>
        <xdr:cNvPr id="3405" name="Рисунок 3404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42957751"/>
          <a:ext cx="312420" cy="781049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4100</xdr:row>
      <xdr:rowOff>57150</xdr:rowOff>
    </xdr:from>
    <xdr:to>
      <xdr:col>4</xdr:col>
      <xdr:colOff>637861</xdr:colOff>
      <xdr:row>4100</xdr:row>
      <xdr:rowOff>847725</xdr:rowOff>
    </xdr:to>
    <xdr:pic>
      <xdr:nvPicPr>
        <xdr:cNvPr id="3408" name="Рисунок 3407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1" y="43843575"/>
          <a:ext cx="275910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4101</xdr:row>
      <xdr:rowOff>47626</xdr:rowOff>
    </xdr:from>
    <xdr:to>
      <xdr:col>4</xdr:col>
      <xdr:colOff>616229</xdr:colOff>
      <xdr:row>4101</xdr:row>
      <xdr:rowOff>847726</xdr:rowOff>
    </xdr:to>
    <xdr:pic>
      <xdr:nvPicPr>
        <xdr:cNvPr id="3412" name="Рисунок 3411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4719876"/>
          <a:ext cx="235229" cy="8001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4102</xdr:row>
      <xdr:rowOff>47625</xdr:rowOff>
    </xdr:from>
    <xdr:to>
      <xdr:col>4</xdr:col>
      <xdr:colOff>656006</xdr:colOff>
      <xdr:row>4102</xdr:row>
      <xdr:rowOff>838200</xdr:rowOff>
    </xdr:to>
    <xdr:pic>
      <xdr:nvPicPr>
        <xdr:cNvPr id="3414" name="Рисунок 3413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45605700"/>
          <a:ext cx="303581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4103</xdr:row>
      <xdr:rowOff>47626</xdr:rowOff>
    </xdr:from>
    <xdr:to>
      <xdr:col>4</xdr:col>
      <xdr:colOff>639509</xdr:colOff>
      <xdr:row>4103</xdr:row>
      <xdr:rowOff>838200</xdr:rowOff>
    </xdr:to>
    <xdr:pic>
      <xdr:nvPicPr>
        <xdr:cNvPr id="3421" name="Рисунок 3420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46491526"/>
          <a:ext cx="268034" cy="790574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4109</xdr:row>
      <xdr:rowOff>47625</xdr:rowOff>
    </xdr:from>
    <xdr:to>
      <xdr:col>4</xdr:col>
      <xdr:colOff>638787</xdr:colOff>
      <xdr:row>4109</xdr:row>
      <xdr:rowOff>857250</xdr:rowOff>
    </xdr:to>
    <xdr:pic>
      <xdr:nvPicPr>
        <xdr:cNvPr id="3424" name="Рисунок 3423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0034825"/>
          <a:ext cx="238736" cy="809625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4110</xdr:row>
      <xdr:rowOff>47626</xdr:rowOff>
    </xdr:from>
    <xdr:to>
      <xdr:col>4</xdr:col>
      <xdr:colOff>599422</xdr:colOff>
      <xdr:row>4110</xdr:row>
      <xdr:rowOff>847726</xdr:rowOff>
    </xdr:to>
    <xdr:pic>
      <xdr:nvPicPr>
        <xdr:cNvPr id="3428" name="Рисунок 3427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51806476"/>
          <a:ext cx="180321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4119</xdr:row>
      <xdr:rowOff>47625</xdr:rowOff>
    </xdr:from>
    <xdr:to>
      <xdr:col>4</xdr:col>
      <xdr:colOff>626745</xdr:colOff>
      <xdr:row>4119</xdr:row>
      <xdr:rowOff>866775</xdr:rowOff>
    </xdr:to>
    <xdr:pic>
      <xdr:nvPicPr>
        <xdr:cNvPr id="3434" name="Рисунок 3433"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5215175"/>
          <a:ext cx="245745" cy="8191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4121</xdr:row>
      <xdr:rowOff>47626</xdr:rowOff>
    </xdr:from>
    <xdr:to>
      <xdr:col>4</xdr:col>
      <xdr:colOff>609907</xdr:colOff>
      <xdr:row>4121</xdr:row>
      <xdr:rowOff>847726</xdr:rowOff>
    </xdr:to>
    <xdr:pic>
      <xdr:nvPicPr>
        <xdr:cNvPr id="3436" name="Рисунок 343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1415951"/>
          <a:ext cx="219382" cy="80010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4122</xdr:row>
      <xdr:rowOff>38100</xdr:rowOff>
    </xdr:from>
    <xdr:to>
      <xdr:col>4</xdr:col>
      <xdr:colOff>595813</xdr:colOff>
      <xdr:row>4122</xdr:row>
      <xdr:rowOff>857250</xdr:rowOff>
    </xdr:to>
    <xdr:pic>
      <xdr:nvPicPr>
        <xdr:cNvPr id="3440" name="Рисунок 3439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53178075"/>
          <a:ext cx="176712" cy="81915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4126</xdr:row>
      <xdr:rowOff>47626</xdr:rowOff>
    </xdr:from>
    <xdr:to>
      <xdr:col>4</xdr:col>
      <xdr:colOff>621821</xdr:colOff>
      <xdr:row>4126</xdr:row>
      <xdr:rowOff>847725</xdr:rowOff>
    </xdr:to>
    <xdr:pic>
      <xdr:nvPicPr>
        <xdr:cNvPr id="3442" name="Рисунок 3441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60274201"/>
          <a:ext cx="212245" cy="800099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4129</xdr:row>
      <xdr:rowOff>57150</xdr:rowOff>
    </xdr:from>
    <xdr:to>
      <xdr:col>4</xdr:col>
      <xdr:colOff>629393</xdr:colOff>
      <xdr:row>4129</xdr:row>
      <xdr:rowOff>847725</xdr:rowOff>
    </xdr:to>
    <xdr:pic>
      <xdr:nvPicPr>
        <xdr:cNvPr id="3444" name="Рисунок 3443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62941200"/>
          <a:ext cx="257918" cy="79057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4130</xdr:row>
      <xdr:rowOff>47625</xdr:rowOff>
    </xdr:from>
    <xdr:to>
      <xdr:col>4</xdr:col>
      <xdr:colOff>633495</xdr:colOff>
      <xdr:row>4130</xdr:row>
      <xdr:rowOff>838200</xdr:rowOff>
    </xdr:to>
    <xdr:pic>
      <xdr:nvPicPr>
        <xdr:cNvPr id="3446" name="Рисунок 3445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63817500"/>
          <a:ext cx="262019" cy="790575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4142</xdr:row>
      <xdr:rowOff>57150</xdr:rowOff>
    </xdr:from>
    <xdr:to>
      <xdr:col>4</xdr:col>
      <xdr:colOff>736021</xdr:colOff>
      <xdr:row>4142</xdr:row>
      <xdr:rowOff>847725</xdr:rowOff>
    </xdr:to>
    <xdr:pic>
      <xdr:nvPicPr>
        <xdr:cNvPr id="3448" name="Рисунок 3447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38881050"/>
          <a:ext cx="440746" cy="7905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4143</xdr:row>
      <xdr:rowOff>47625</xdr:rowOff>
    </xdr:from>
    <xdr:to>
      <xdr:col>4</xdr:col>
      <xdr:colOff>662864</xdr:colOff>
      <xdr:row>4143</xdr:row>
      <xdr:rowOff>847725</xdr:rowOff>
    </xdr:to>
    <xdr:pic>
      <xdr:nvPicPr>
        <xdr:cNvPr id="3450" name="Рисунок 3449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5" y="43300650"/>
          <a:ext cx="310439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4144</xdr:row>
      <xdr:rowOff>57151</xdr:rowOff>
    </xdr:from>
    <xdr:to>
      <xdr:col>4</xdr:col>
      <xdr:colOff>628650</xdr:colOff>
      <xdr:row>4144</xdr:row>
      <xdr:rowOff>831057</xdr:rowOff>
    </xdr:to>
    <xdr:pic>
      <xdr:nvPicPr>
        <xdr:cNvPr id="3452" name="Рисунок 345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4196001"/>
          <a:ext cx="247650" cy="773906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4145</xdr:row>
      <xdr:rowOff>47625</xdr:rowOff>
    </xdr:from>
    <xdr:to>
      <xdr:col>4</xdr:col>
      <xdr:colOff>639034</xdr:colOff>
      <xdr:row>4145</xdr:row>
      <xdr:rowOff>857250</xdr:rowOff>
    </xdr:to>
    <xdr:pic>
      <xdr:nvPicPr>
        <xdr:cNvPr id="3454" name="Рисунок 3453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45958125"/>
          <a:ext cx="286608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4146</xdr:row>
      <xdr:rowOff>57151</xdr:rowOff>
    </xdr:from>
    <xdr:to>
      <xdr:col>4</xdr:col>
      <xdr:colOff>622706</xdr:colOff>
      <xdr:row>4146</xdr:row>
      <xdr:rowOff>857251</xdr:rowOff>
    </xdr:to>
    <xdr:pic>
      <xdr:nvPicPr>
        <xdr:cNvPr id="3456" name="Рисунок 3455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46853476"/>
          <a:ext cx="251231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4147</xdr:row>
      <xdr:rowOff>57151</xdr:rowOff>
    </xdr:from>
    <xdr:to>
      <xdr:col>4</xdr:col>
      <xdr:colOff>632238</xdr:colOff>
      <xdr:row>4147</xdr:row>
      <xdr:rowOff>838200</xdr:rowOff>
    </xdr:to>
    <xdr:pic>
      <xdr:nvPicPr>
        <xdr:cNvPr id="3458" name="Рисунок 3457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7739301"/>
          <a:ext cx="251238" cy="781049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4148</xdr:row>
      <xdr:rowOff>57150</xdr:rowOff>
    </xdr:from>
    <xdr:to>
      <xdr:col>4</xdr:col>
      <xdr:colOff>616860</xdr:colOff>
      <xdr:row>4148</xdr:row>
      <xdr:rowOff>847725</xdr:rowOff>
    </xdr:to>
    <xdr:pic>
      <xdr:nvPicPr>
        <xdr:cNvPr id="3460" name="Рисунок 3459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48625125"/>
          <a:ext cx="226334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4149</xdr:row>
      <xdr:rowOff>66675</xdr:rowOff>
    </xdr:from>
    <xdr:to>
      <xdr:col>4</xdr:col>
      <xdr:colOff>602129</xdr:colOff>
      <xdr:row>4149</xdr:row>
      <xdr:rowOff>847725</xdr:rowOff>
    </xdr:to>
    <xdr:pic>
      <xdr:nvPicPr>
        <xdr:cNvPr id="3464" name="Рисунок 3463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50406300"/>
          <a:ext cx="202079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4150</xdr:row>
      <xdr:rowOff>57150</xdr:rowOff>
    </xdr:from>
    <xdr:to>
      <xdr:col>4</xdr:col>
      <xdr:colOff>609752</xdr:colOff>
      <xdr:row>4150</xdr:row>
      <xdr:rowOff>857250</xdr:rowOff>
    </xdr:to>
    <xdr:pic>
      <xdr:nvPicPr>
        <xdr:cNvPr id="3466" name="Рисунок 3465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1282600"/>
          <a:ext cx="219227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4151</xdr:row>
      <xdr:rowOff>57150</xdr:rowOff>
    </xdr:from>
    <xdr:to>
      <xdr:col>4</xdr:col>
      <xdr:colOff>600075</xdr:colOff>
      <xdr:row>4151</xdr:row>
      <xdr:rowOff>839053</xdr:rowOff>
    </xdr:to>
    <xdr:pic>
      <xdr:nvPicPr>
        <xdr:cNvPr id="3468" name="Рисунок 3467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2168425"/>
          <a:ext cx="209550" cy="781903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4152</xdr:row>
      <xdr:rowOff>47625</xdr:rowOff>
    </xdr:from>
    <xdr:to>
      <xdr:col>4</xdr:col>
      <xdr:colOff>627050</xdr:colOff>
      <xdr:row>4152</xdr:row>
      <xdr:rowOff>866775</xdr:rowOff>
    </xdr:to>
    <xdr:pic>
      <xdr:nvPicPr>
        <xdr:cNvPr id="3472" name="Рисунок 3471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53930550"/>
          <a:ext cx="255575" cy="81915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4153</xdr:row>
      <xdr:rowOff>47626</xdr:rowOff>
    </xdr:from>
    <xdr:to>
      <xdr:col>4</xdr:col>
      <xdr:colOff>646709</xdr:colOff>
      <xdr:row>4153</xdr:row>
      <xdr:rowOff>847726</xdr:rowOff>
    </xdr:to>
    <xdr:pic>
      <xdr:nvPicPr>
        <xdr:cNvPr id="3474" name="Рисунок 3473">
          <a:extLst>
            <a:ext uri="{FF2B5EF4-FFF2-40B4-BE49-F238E27FC236}">
              <a16:creationId xmlns:a16="http://schemas.microsoft.com/office/drawing/2014/main" id="{00000000-0008-0000-0000-00009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54816376"/>
          <a:ext cx="275234" cy="80010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4154</xdr:row>
      <xdr:rowOff>47625</xdr:rowOff>
    </xdr:from>
    <xdr:to>
      <xdr:col>4</xdr:col>
      <xdr:colOff>676275</xdr:colOff>
      <xdr:row>4154</xdr:row>
      <xdr:rowOff>859608</xdr:rowOff>
    </xdr:to>
    <xdr:pic>
      <xdr:nvPicPr>
        <xdr:cNvPr id="3476" name="Рисунок 3475">
          <a:extLst>
            <a:ext uri="{FF2B5EF4-FFF2-40B4-BE49-F238E27FC236}">
              <a16:creationId xmlns:a16="http://schemas.microsoft.com/office/drawing/2014/main" id="{00000000-0008-0000-0000-00009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55702200"/>
          <a:ext cx="333375" cy="811983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4155</xdr:row>
      <xdr:rowOff>47626</xdr:rowOff>
    </xdr:from>
    <xdr:to>
      <xdr:col>4</xdr:col>
      <xdr:colOff>641910</xdr:colOff>
      <xdr:row>4155</xdr:row>
      <xdr:rowOff>847726</xdr:rowOff>
    </xdr:to>
    <xdr:pic>
      <xdr:nvPicPr>
        <xdr:cNvPr id="3478" name="Рисунок 3477">
          <a:extLst>
            <a:ext uri="{FF2B5EF4-FFF2-40B4-BE49-F238E27FC236}">
              <a16:creationId xmlns:a16="http://schemas.microsoft.com/office/drawing/2014/main" id="{00000000-0008-0000-0000-00009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56588026"/>
          <a:ext cx="270434" cy="80010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4156</xdr:row>
      <xdr:rowOff>47626</xdr:rowOff>
    </xdr:from>
    <xdr:to>
      <xdr:col>4</xdr:col>
      <xdr:colOff>617581</xdr:colOff>
      <xdr:row>4156</xdr:row>
      <xdr:rowOff>847726</xdr:rowOff>
    </xdr:to>
    <xdr:pic>
      <xdr:nvPicPr>
        <xdr:cNvPr id="3480" name="Рисунок 3479">
          <a:extLst>
            <a:ext uri="{FF2B5EF4-FFF2-40B4-BE49-F238E27FC236}">
              <a16:creationId xmlns:a16="http://schemas.microsoft.com/office/drawing/2014/main" id="{00000000-0008-0000-0000-00009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57473851"/>
          <a:ext cx="236580" cy="8001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4217</xdr:row>
      <xdr:rowOff>47626</xdr:rowOff>
    </xdr:from>
    <xdr:to>
      <xdr:col>4</xdr:col>
      <xdr:colOff>617721</xdr:colOff>
      <xdr:row>4217</xdr:row>
      <xdr:rowOff>838200</xdr:rowOff>
    </xdr:to>
    <xdr:pic>
      <xdr:nvPicPr>
        <xdr:cNvPr id="3482" name="Рисунок 3481">
          <a:extLst>
            <a:ext uri="{FF2B5EF4-FFF2-40B4-BE49-F238E27FC236}">
              <a16:creationId xmlns:a16="http://schemas.microsoft.com/office/drawing/2014/main" id="{00000000-0008-0000-0000-00009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59988451"/>
          <a:ext cx="208146" cy="790574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4160</xdr:row>
      <xdr:rowOff>57150</xdr:rowOff>
    </xdr:from>
    <xdr:to>
      <xdr:col>4</xdr:col>
      <xdr:colOff>647414</xdr:colOff>
      <xdr:row>4160</xdr:row>
      <xdr:rowOff>828675</xdr:rowOff>
    </xdr:to>
    <xdr:pic>
      <xdr:nvPicPr>
        <xdr:cNvPr id="3484" name="Рисунок 3483">
          <a:extLst>
            <a:ext uri="{FF2B5EF4-FFF2-40B4-BE49-F238E27FC236}">
              <a16:creationId xmlns:a16="http://schemas.microsoft.com/office/drawing/2014/main" id="{00000000-0008-0000-0000-00009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59750325"/>
          <a:ext cx="285464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4161</xdr:row>
      <xdr:rowOff>47625</xdr:rowOff>
    </xdr:from>
    <xdr:to>
      <xdr:col>4</xdr:col>
      <xdr:colOff>598343</xdr:colOff>
      <xdr:row>4161</xdr:row>
      <xdr:rowOff>847725</xdr:rowOff>
    </xdr:to>
    <xdr:pic>
      <xdr:nvPicPr>
        <xdr:cNvPr id="3486" name="Рисунок 3485">
          <a:extLst>
            <a:ext uri="{FF2B5EF4-FFF2-40B4-BE49-F238E27FC236}">
              <a16:creationId xmlns:a16="http://schemas.microsoft.com/office/drawing/2014/main" id="{00000000-0008-0000-0000-00009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60626625"/>
          <a:ext cx="188768" cy="80010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4163</xdr:row>
      <xdr:rowOff>57150</xdr:rowOff>
    </xdr:from>
    <xdr:to>
      <xdr:col>4</xdr:col>
      <xdr:colOff>612353</xdr:colOff>
      <xdr:row>4163</xdr:row>
      <xdr:rowOff>847725</xdr:rowOff>
    </xdr:to>
    <xdr:pic>
      <xdr:nvPicPr>
        <xdr:cNvPr id="3496" name="Рисунок 3495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65065275"/>
          <a:ext cx="193252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4164</xdr:row>
      <xdr:rowOff>47625</xdr:rowOff>
    </xdr:from>
    <xdr:to>
      <xdr:col>4</xdr:col>
      <xdr:colOff>621631</xdr:colOff>
      <xdr:row>4164</xdr:row>
      <xdr:rowOff>857250</xdr:rowOff>
    </xdr:to>
    <xdr:pic>
      <xdr:nvPicPr>
        <xdr:cNvPr id="3500" name="Рисунок 3499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66827400"/>
          <a:ext cx="221581" cy="809625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4165</xdr:row>
      <xdr:rowOff>57151</xdr:rowOff>
    </xdr:from>
    <xdr:to>
      <xdr:col>4</xdr:col>
      <xdr:colOff>704850</xdr:colOff>
      <xdr:row>4165</xdr:row>
      <xdr:rowOff>847521</xdr:rowOff>
    </xdr:to>
    <xdr:pic>
      <xdr:nvPicPr>
        <xdr:cNvPr id="3502" name="Рисунок 3501">
          <a:extLst>
            <a:ext uri="{FF2B5EF4-FFF2-40B4-BE49-F238E27FC236}">
              <a16:creationId xmlns:a16="http://schemas.microsoft.com/office/drawing/2014/main" id="{00000000-0008-0000-0000-0000A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6" y="67722751"/>
          <a:ext cx="371474" cy="79037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4167</xdr:row>
      <xdr:rowOff>47625</xdr:rowOff>
    </xdr:from>
    <xdr:to>
      <xdr:col>4</xdr:col>
      <xdr:colOff>642159</xdr:colOff>
      <xdr:row>4167</xdr:row>
      <xdr:rowOff>847725</xdr:rowOff>
    </xdr:to>
    <xdr:pic>
      <xdr:nvPicPr>
        <xdr:cNvPr id="3504" name="Рисунок 3503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1" y="70370700"/>
          <a:ext cx="223058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4168</xdr:row>
      <xdr:rowOff>47626</xdr:rowOff>
    </xdr:from>
    <xdr:to>
      <xdr:col>4</xdr:col>
      <xdr:colOff>658103</xdr:colOff>
      <xdr:row>4168</xdr:row>
      <xdr:rowOff>866775</xdr:rowOff>
    </xdr:to>
    <xdr:pic>
      <xdr:nvPicPr>
        <xdr:cNvPr id="3506" name="Рисунок 3505">
          <a:extLst>
            <a:ext uri="{FF2B5EF4-FFF2-40B4-BE49-F238E27FC236}">
              <a16:creationId xmlns:a16="http://schemas.microsoft.com/office/drawing/2014/main" id="{00000000-0008-0000-0000-0000B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1256526"/>
          <a:ext cx="267578" cy="819149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4169</xdr:row>
      <xdr:rowOff>47626</xdr:rowOff>
    </xdr:from>
    <xdr:to>
      <xdr:col>4</xdr:col>
      <xdr:colOff>675084</xdr:colOff>
      <xdr:row>4169</xdr:row>
      <xdr:rowOff>857250</xdr:rowOff>
    </xdr:to>
    <xdr:pic>
      <xdr:nvPicPr>
        <xdr:cNvPr id="3508" name="Рисунок 3507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2142351"/>
          <a:ext cx="303609" cy="809624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4170</xdr:row>
      <xdr:rowOff>38101</xdr:rowOff>
    </xdr:from>
    <xdr:to>
      <xdr:col>4</xdr:col>
      <xdr:colOff>651319</xdr:colOff>
      <xdr:row>4170</xdr:row>
      <xdr:rowOff>857251</xdr:rowOff>
    </xdr:to>
    <xdr:pic>
      <xdr:nvPicPr>
        <xdr:cNvPr id="3510" name="Рисунок 3509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73018651"/>
          <a:ext cx="270319" cy="8191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4171</xdr:row>
      <xdr:rowOff>47625</xdr:rowOff>
    </xdr:from>
    <xdr:to>
      <xdr:col>4</xdr:col>
      <xdr:colOff>630895</xdr:colOff>
      <xdr:row>4171</xdr:row>
      <xdr:rowOff>847725</xdr:rowOff>
    </xdr:to>
    <xdr:pic>
      <xdr:nvPicPr>
        <xdr:cNvPr id="3429" name="Рисунок 3428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3292375"/>
          <a:ext cx="230844" cy="80010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4172</xdr:row>
      <xdr:rowOff>47625</xdr:rowOff>
    </xdr:from>
    <xdr:to>
      <xdr:col>4</xdr:col>
      <xdr:colOff>641891</xdr:colOff>
      <xdr:row>4172</xdr:row>
      <xdr:rowOff>838200</xdr:rowOff>
    </xdr:to>
    <xdr:pic>
      <xdr:nvPicPr>
        <xdr:cNvPr id="3433" name="Рисунок 3432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54178200"/>
          <a:ext cx="260890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4174</xdr:row>
      <xdr:rowOff>47626</xdr:rowOff>
    </xdr:from>
    <xdr:to>
      <xdr:col>4</xdr:col>
      <xdr:colOff>611352</xdr:colOff>
      <xdr:row>4174</xdr:row>
      <xdr:rowOff>847725</xdr:rowOff>
    </xdr:to>
    <xdr:pic>
      <xdr:nvPicPr>
        <xdr:cNvPr id="3437" name="Рисунок 3436"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5949851"/>
          <a:ext cx="220827" cy="800099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4175</xdr:row>
      <xdr:rowOff>47625</xdr:rowOff>
    </xdr:from>
    <xdr:to>
      <xdr:col>4</xdr:col>
      <xdr:colOff>606477</xdr:colOff>
      <xdr:row>4175</xdr:row>
      <xdr:rowOff>847725</xdr:rowOff>
    </xdr:to>
    <xdr:pic>
      <xdr:nvPicPr>
        <xdr:cNvPr id="3441" name="Рисунок 3440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6835675"/>
          <a:ext cx="206426" cy="8001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4176</xdr:row>
      <xdr:rowOff>47625</xdr:rowOff>
    </xdr:from>
    <xdr:to>
      <xdr:col>4</xdr:col>
      <xdr:colOff>606841</xdr:colOff>
      <xdr:row>4176</xdr:row>
      <xdr:rowOff>838200</xdr:rowOff>
    </xdr:to>
    <xdr:pic>
      <xdr:nvPicPr>
        <xdr:cNvPr id="3445" name="Рисунок 3444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57721500"/>
          <a:ext cx="206790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4177</xdr:row>
      <xdr:rowOff>47625</xdr:rowOff>
    </xdr:from>
    <xdr:to>
      <xdr:col>4</xdr:col>
      <xdr:colOff>626040</xdr:colOff>
      <xdr:row>4177</xdr:row>
      <xdr:rowOff>838200</xdr:rowOff>
    </xdr:to>
    <xdr:pic>
      <xdr:nvPicPr>
        <xdr:cNvPr id="3449" name="Рисунок 3448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59493150"/>
          <a:ext cx="254565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4178</xdr:row>
      <xdr:rowOff>47625</xdr:rowOff>
    </xdr:from>
    <xdr:to>
      <xdr:col>4</xdr:col>
      <xdr:colOff>626116</xdr:colOff>
      <xdr:row>4178</xdr:row>
      <xdr:rowOff>838200</xdr:rowOff>
    </xdr:to>
    <xdr:pic>
      <xdr:nvPicPr>
        <xdr:cNvPr id="3453" name="Рисунок 3452"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61264800"/>
          <a:ext cx="235591" cy="79057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4179</xdr:row>
      <xdr:rowOff>47625</xdr:rowOff>
    </xdr:from>
    <xdr:to>
      <xdr:col>4</xdr:col>
      <xdr:colOff>659587</xdr:colOff>
      <xdr:row>4179</xdr:row>
      <xdr:rowOff>847725</xdr:rowOff>
    </xdr:to>
    <xdr:pic>
      <xdr:nvPicPr>
        <xdr:cNvPr id="3457" name="Рисунок 3456"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62150625"/>
          <a:ext cx="297637" cy="80010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4180</xdr:row>
      <xdr:rowOff>57150</xdr:rowOff>
    </xdr:from>
    <xdr:to>
      <xdr:col>4</xdr:col>
      <xdr:colOff>657225</xdr:colOff>
      <xdr:row>4180</xdr:row>
      <xdr:rowOff>846911</xdr:rowOff>
    </xdr:to>
    <xdr:pic>
      <xdr:nvPicPr>
        <xdr:cNvPr id="3461" name="Рисунок 3460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63045975"/>
          <a:ext cx="314325" cy="789761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4181</xdr:row>
      <xdr:rowOff>57150</xdr:rowOff>
    </xdr:from>
    <xdr:to>
      <xdr:col>4</xdr:col>
      <xdr:colOff>615315</xdr:colOff>
      <xdr:row>4181</xdr:row>
      <xdr:rowOff>838200</xdr:rowOff>
    </xdr:to>
    <xdr:pic>
      <xdr:nvPicPr>
        <xdr:cNvPr id="3465" name="Рисунок 3464"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63931800"/>
          <a:ext cx="234315" cy="78105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4182</xdr:row>
      <xdr:rowOff>47625</xdr:rowOff>
    </xdr:from>
    <xdr:to>
      <xdr:col>4</xdr:col>
      <xdr:colOff>663511</xdr:colOff>
      <xdr:row>4182</xdr:row>
      <xdr:rowOff>857250</xdr:rowOff>
    </xdr:to>
    <xdr:pic>
      <xdr:nvPicPr>
        <xdr:cNvPr id="3469" name="Рисунок 3468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64808100"/>
          <a:ext cx="320611" cy="80962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4183</xdr:row>
      <xdr:rowOff>47625</xdr:rowOff>
    </xdr:from>
    <xdr:to>
      <xdr:col>4</xdr:col>
      <xdr:colOff>637102</xdr:colOff>
      <xdr:row>4183</xdr:row>
      <xdr:rowOff>838200</xdr:rowOff>
    </xdr:to>
    <xdr:pic>
      <xdr:nvPicPr>
        <xdr:cNvPr id="3427" name="Рисунок 3426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65693925"/>
          <a:ext cx="256101" cy="79057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4184</xdr:row>
      <xdr:rowOff>47626</xdr:rowOff>
    </xdr:from>
    <xdr:to>
      <xdr:col>4</xdr:col>
      <xdr:colOff>633470</xdr:colOff>
      <xdr:row>4184</xdr:row>
      <xdr:rowOff>847726</xdr:rowOff>
    </xdr:to>
    <xdr:pic>
      <xdr:nvPicPr>
        <xdr:cNvPr id="3435" name="Рисунок 3434"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66579751"/>
          <a:ext cx="242945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4185</xdr:row>
      <xdr:rowOff>47625</xdr:rowOff>
    </xdr:from>
    <xdr:to>
      <xdr:col>4</xdr:col>
      <xdr:colOff>631616</xdr:colOff>
      <xdr:row>4185</xdr:row>
      <xdr:rowOff>838200</xdr:rowOff>
    </xdr:to>
    <xdr:pic>
      <xdr:nvPicPr>
        <xdr:cNvPr id="3443" name="Рисунок 3442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67465575"/>
          <a:ext cx="241091" cy="790575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4186</xdr:row>
      <xdr:rowOff>47626</xdr:rowOff>
    </xdr:from>
    <xdr:to>
      <xdr:col>4</xdr:col>
      <xdr:colOff>670208</xdr:colOff>
      <xdr:row>4186</xdr:row>
      <xdr:rowOff>847726</xdr:rowOff>
    </xdr:to>
    <xdr:pic>
      <xdr:nvPicPr>
        <xdr:cNvPr id="3451" name="Рисунок 3450"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68351401"/>
          <a:ext cx="317782" cy="8001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4187</xdr:row>
      <xdr:rowOff>47625</xdr:rowOff>
    </xdr:from>
    <xdr:to>
      <xdr:col>4</xdr:col>
      <xdr:colOff>617254</xdr:colOff>
      <xdr:row>4187</xdr:row>
      <xdr:rowOff>857250</xdr:rowOff>
    </xdr:to>
    <xdr:pic>
      <xdr:nvPicPr>
        <xdr:cNvPr id="3459" name="Рисунок 3458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69237225"/>
          <a:ext cx="207678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4189</xdr:row>
      <xdr:rowOff>47625</xdr:rowOff>
    </xdr:from>
    <xdr:to>
      <xdr:col>4</xdr:col>
      <xdr:colOff>631748</xdr:colOff>
      <xdr:row>4189</xdr:row>
      <xdr:rowOff>847725</xdr:rowOff>
    </xdr:to>
    <xdr:pic>
      <xdr:nvPicPr>
        <xdr:cNvPr id="3467" name="Рисунок 3466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1008875"/>
          <a:ext cx="260273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4190</xdr:row>
      <xdr:rowOff>57150</xdr:rowOff>
    </xdr:from>
    <xdr:to>
      <xdr:col>4</xdr:col>
      <xdr:colOff>599237</xdr:colOff>
      <xdr:row>4190</xdr:row>
      <xdr:rowOff>847725</xdr:rowOff>
    </xdr:to>
    <xdr:pic>
      <xdr:nvPicPr>
        <xdr:cNvPr id="3473" name="Рисунок 3472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1904225"/>
          <a:ext cx="208712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4191</xdr:row>
      <xdr:rowOff>47625</xdr:rowOff>
    </xdr:from>
    <xdr:to>
      <xdr:col>4</xdr:col>
      <xdr:colOff>616006</xdr:colOff>
      <xdr:row>4191</xdr:row>
      <xdr:rowOff>857250</xdr:rowOff>
    </xdr:to>
    <xdr:pic>
      <xdr:nvPicPr>
        <xdr:cNvPr id="3477" name="Рисунок 3476">
          <a:extLst>
            <a:ext uri="{FF2B5EF4-FFF2-40B4-BE49-F238E27FC236}">
              <a16:creationId xmlns:a16="http://schemas.microsoft.com/office/drawing/2014/main" id="{00000000-0008-0000-0000-00009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72780525"/>
          <a:ext cx="235006" cy="8096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3393</xdr:row>
      <xdr:rowOff>57150</xdr:rowOff>
    </xdr:from>
    <xdr:to>
      <xdr:col>4</xdr:col>
      <xdr:colOff>646889</xdr:colOff>
      <xdr:row>3393</xdr:row>
      <xdr:rowOff>838200</xdr:rowOff>
    </xdr:to>
    <xdr:pic>
      <xdr:nvPicPr>
        <xdr:cNvPr id="3481" name="Рисунок 3480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791607225"/>
          <a:ext cx="265889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4192</xdr:row>
      <xdr:rowOff>47625</xdr:rowOff>
    </xdr:from>
    <xdr:to>
      <xdr:col>4</xdr:col>
      <xdr:colOff>614282</xdr:colOff>
      <xdr:row>4192</xdr:row>
      <xdr:rowOff>847725</xdr:rowOff>
    </xdr:to>
    <xdr:pic>
      <xdr:nvPicPr>
        <xdr:cNvPr id="3485" name="Рисунок 3484">
          <a:extLst>
            <a:ext uri="{FF2B5EF4-FFF2-40B4-BE49-F238E27FC236}">
              <a16:creationId xmlns:a16="http://schemas.microsoft.com/office/drawing/2014/main" id="{00000000-0008-0000-0000-00009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4580201025"/>
          <a:ext cx="223757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4193</xdr:row>
      <xdr:rowOff>47625</xdr:rowOff>
    </xdr:from>
    <xdr:to>
      <xdr:col>4</xdr:col>
      <xdr:colOff>638175</xdr:colOff>
      <xdr:row>4193</xdr:row>
      <xdr:rowOff>866654</xdr:rowOff>
    </xdr:to>
    <xdr:pic>
      <xdr:nvPicPr>
        <xdr:cNvPr id="3493" name="Рисунок 3492">
          <a:extLst>
            <a:ext uri="{FF2B5EF4-FFF2-40B4-BE49-F238E27FC236}">
              <a16:creationId xmlns:a16="http://schemas.microsoft.com/office/drawing/2014/main" id="{00000000-0008-0000-0000-0000A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581972675"/>
          <a:ext cx="257175" cy="819029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4194</xdr:row>
      <xdr:rowOff>57150</xdr:rowOff>
    </xdr:from>
    <xdr:to>
      <xdr:col>4</xdr:col>
      <xdr:colOff>642169</xdr:colOff>
      <xdr:row>4194</xdr:row>
      <xdr:rowOff>857250</xdr:rowOff>
    </xdr:to>
    <xdr:pic>
      <xdr:nvPicPr>
        <xdr:cNvPr id="3495" name="Рисунок 3494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4582868025"/>
          <a:ext cx="251644" cy="8001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4195</xdr:row>
      <xdr:rowOff>47627</xdr:rowOff>
    </xdr:from>
    <xdr:to>
      <xdr:col>4</xdr:col>
      <xdr:colOff>633949</xdr:colOff>
      <xdr:row>4195</xdr:row>
      <xdr:rowOff>857251</xdr:rowOff>
    </xdr:to>
    <xdr:pic>
      <xdr:nvPicPr>
        <xdr:cNvPr id="3503" name="Рисунок 3502">
          <a:extLst>
            <a:ext uri="{FF2B5EF4-FFF2-40B4-BE49-F238E27FC236}">
              <a16:creationId xmlns:a16="http://schemas.microsoft.com/office/drawing/2014/main" id="{00000000-0008-0000-0000-0000A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4584630152"/>
          <a:ext cx="243423" cy="80962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4196</xdr:row>
      <xdr:rowOff>47626</xdr:rowOff>
    </xdr:from>
    <xdr:to>
      <xdr:col>4</xdr:col>
      <xdr:colOff>619125</xdr:colOff>
      <xdr:row>4196</xdr:row>
      <xdr:rowOff>857392</xdr:rowOff>
    </xdr:to>
    <xdr:pic>
      <xdr:nvPicPr>
        <xdr:cNvPr id="3507" name="Рисунок 3506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585515976"/>
          <a:ext cx="219075" cy="809766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4197</xdr:row>
      <xdr:rowOff>47625</xdr:rowOff>
    </xdr:from>
    <xdr:to>
      <xdr:col>4</xdr:col>
      <xdr:colOff>636784</xdr:colOff>
      <xdr:row>4197</xdr:row>
      <xdr:rowOff>847725</xdr:rowOff>
    </xdr:to>
    <xdr:pic>
      <xdr:nvPicPr>
        <xdr:cNvPr id="3511" name="Рисунок 3510">
          <a:extLst>
            <a:ext uri="{FF2B5EF4-FFF2-40B4-BE49-F238E27FC236}">
              <a16:creationId xmlns:a16="http://schemas.microsoft.com/office/drawing/2014/main" id="{00000000-0008-0000-0000-0000B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4586401800"/>
          <a:ext cx="227209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4198</xdr:row>
      <xdr:rowOff>47625</xdr:rowOff>
    </xdr:from>
    <xdr:to>
      <xdr:col>4</xdr:col>
      <xdr:colOff>651377</xdr:colOff>
      <xdr:row>4198</xdr:row>
      <xdr:rowOff>838200</xdr:rowOff>
    </xdr:to>
    <xdr:pic>
      <xdr:nvPicPr>
        <xdr:cNvPr id="3513" name="Рисунок 3512">
          <a:extLst>
            <a:ext uri="{FF2B5EF4-FFF2-40B4-BE49-F238E27FC236}">
              <a16:creationId xmlns:a16="http://schemas.microsoft.com/office/drawing/2014/main" id="{00000000-0008-0000-0000-0000B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4587287625"/>
          <a:ext cx="270377" cy="79057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4200</xdr:row>
      <xdr:rowOff>47625</xdr:rowOff>
    </xdr:from>
    <xdr:to>
      <xdr:col>4</xdr:col>
      <xdr:colOff>619868</xdr:colOff>
      <xdr:row>4200</xdr:row>
      <xdr:rowOff>838200</xdr:rowOff>
    </xdr:to>
    <xdr:pic>
      <xdr:nvPicPr>
        <xdr:cNvPr id="3431" name="Рисунок 3430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82524600"/>
          <a:ext cx="210293" cy="79057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4201</xdr:row>
      <xdr:rowOff>47626</xdr:rowOff>
    </xdr:from>
    <xdr:to>
      <xdr:col>4</xdr:col>
      <xdr:colOff>616231</xdr:colOff>
      <xdr:row>4201</xdr:row>
      <xdr:rowOff>847726</xdr:rowOff>
    </xdr:to>
    <xdr:pic>
      <xdr:nvPicPr>
        <xdr:cNvPr id="3439" name="Рисунок 3438"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83410426"/>
          <a:ext cx="235230" cy="80010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4204</xdr:row>
      <xdr:rowOff>57150</xdr:rowOff>
    </xdr:from>
    <xdr:to>
      <xdr:col>4</xdr:col>
      <xdr:colOff>614381</xdr:colOff>
      <xdr:row>4204</xdr:row>
      <xdr:rowOff>847725</xdr:rowOff>
    </xdr:to>
    <xdr:pic>
      <xdr:nvPicPr>
        <xdr:cNvPr id="3455" name="Рисунок 3454"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84305775"/>
          <a:ext cx="233380" cy="790575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4205</xdr:row>
      <xdr:rowOff>47625</xdr:rowOff>
    </xdr:from>
    <xdr:to>
      <xdr:col>4</xdr:col>
      <xdr:colOff>633118</xdr:colOff>
      <xdr:row>4205</xdr:row>
      <xdr:rowOff>857250</xdr:rowOff>
    </xdr:to>
    <xdr:pic>
      <xdr:nvPicPr>
        <xdr:cNvPr id="3471" name="Рисунок 3470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85182075"/>
          <a:ext cx="280692" cy="80962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4206</xdr:row>
      <xdr:rowOff>57150</xdr:rowOff>
    </xdr:from>
    <xdr:to>
      <xdr:col>4</xdr:col>
      <xdr:colOff>666750</xdr:colOff>
      <xdr:row>4206</xdr:row>
      <xdr:rowOff>839396</xdr:rowOff>
    </xdr:to>
    <xdr:pic>
      <xdr:nvPicPr>
        <xdr:cNvPr id="3479" name="Рисунок 3478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86963250"/>
          <a:ext cx="323850" cy="78224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696</xdr:row>
      <xdr:rowOff>47625</xdr:rowOff>
    </xdr:from>
    <xdr:to>
      <xdr:col>4</xdr:col>
      <xdr:colOff>914400</xdr:colOff>
      <xdr:row>696</xdr:row>
      <xdr:rowOff>838200</xdr:rowOff>
    </xdr:to>
    <xdr:pic>
      <xdr:nvPicPr>
        <xdr:cNvPr id="3487" name="Рисунок 3486">
          <a:extLst>
            <a:ext uri="{FF2B5EF4-FFF2-40B4-BE49-F238E27FC236}">
              <a16:creationId xmlns:a16="http://schemas.microsoft.com/office/drawing/2014/main" id="{00000000-0008-0000-0000-00009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44556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4207</xdr:row>
      <xdr:rowOff>47625</xdr:rowOff>
    </xdr:from>
    <xdr:to>
      <xdr:col>4</xdr:col>
      <xdr:colOff>662293</xdr:colOff>
      <xdr:row>4207</xdr:row>
      <xdr:rowOff>838200</xdr:rowOff>
    </xdr:to>
    <xdr:pic>
      <xdr:nvPicPr>
        <xdr:cNvPr id="3494" name="Рисунок 3493">
          <a:extLst>
            <a:ext uri="{FF2B5EF4-FFF2-40B4-BE49-F238E27FC236}">
              <a16:creationId xmlns:a16="http://schemas.microsoft.com/office/drawing/2014/main" id="{00000000-0008-0000-0000-0000A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87839550"/>
          <a:ext cx="319393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4208</xdr:row>
      <xdr:rowOff>47625</xdr:rowOff>
    </xdr:from>
    <xdr:to>
      <xdr:col>4</xdr:col>
      <xdr:colOff>647700</xdr:colOff>
      <xdr:row>4208</xdr:row>
      <xdr:rowOff>841374</xdr:rowOff>
    </xdr:to>
    <xdr:pic>
      <xdr:nvPicPr>
        <xdr:cNvPr id="3501" name="Рисунок 3500">
          <a:extLst>
            <a:ext uri="{FF2B5EF4-FFF2-40B4-BE49-F238E27FC236}">
              <a16:creationId xmlns:a16="http://schemas.microsoft.com/office/drawing/2014/main" id="{00000000-0008-0000-0000-0000A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88725375"/>
          <a:ext cx="276225" cy="793749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4209</xdr:row>
      <xdr:rowOff>66676</xdr:rowOff>
    </xdr:from>
    <xdr:to>
      <xdr:col>4</xdr:col>
      <xdr:colOff>609600</xdr:colOff>
      <xdr:row>4209</xdr:row>
      <xdr:rowOff>824517</xdr:rowOff>
    </xdr:to>
    <xdr:pic>
      <xdr:nvPicPr>
        <xdr:cNvPr id="3509" name="Рисунок 3508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89630251"/>
          <a:ext cx="200025" cy="757841"/>
        </a:xfrm>
        <a:prstGeom prst="rect">
          <a:avLst/>
        </a:prstGeom>
      </xdr:spPr>
    </xdr:pic>
    <xdr:clientData/>
  </xdr:twoCellAnchor>
  <xdr:twoCellAnchor>
    <xdr:from>
      <xdr:col>4</xdr:col>
      <xdr:colOff>352427</xdr:colOff>
      <xdr:row>4210</xdr:row>
      <xdr:rowOff>47626</xdr:rowOff>
    </xdr:from>
    <xdr:to>
      <xdr:col>4</xdr:col>
      <xdr:colOff>658715</xdr:colOff>
      <xdr:row>4210</xdr:row>
      <xdr:rowOff>847726</xdr:rowOff>
    </xdr:to>
    <xdr:pic>
      <xdr:nvPicPr>
        <xdr:cNvPr id="3514" name="Рисунок 3513">
          <a:extLst>
            <a:ext uri="{FF2B5EF4-FFF2-40B4-BE49-F238E27FC236}">
              <a16:creationId xmlns:a16="http://schemas.microsoft.com/office/drawing/2014/main" id="{00000000-0008-0000-0000-0000B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7" y="90497026"/>
          <a:ext cx="306288" cy="8001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4211</xdr:row>
      <xdr:rowOff>57151</xdr:rowOff>
    </xdr:from>
    <xdr:to>
      <xdr:col>4</xdr:col>
      <xdr:colOff>627964</xdr:colOff>
      <xdr:row>4211</xdr:row>
      <xdr:rowOff>838201</xdr:rowOff>
    </xdr:to>
    <xdr:pic>
      <xdr:nvPicPr>
        <xdr:cNvPr id="3516" name="Рисунок 3515">
          <a:extLst>
            <a:ext uri="{FF2B5EF4-FFF2-40B4-BE49-F238E27FC236}">
              <a16:creationId xmlns:a16="http://schemas.microsoft.com/office/drawing/2014/main" id="{00000000-0008-0000-0000-0000B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91392376"/>
          <a:ext cx="237439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4213</xdr:row>
      <xdr:rowOff>47626</xdr:rowOff>
    </xdr:from>
    <xdr:to>
      <xdr:col>4</xdr:col>
      <xdr:colOff>626611</xdr:colOff>
      <xdr:row>4213</xdr:row>
      <xdr:rowOff>819150</xdr:rowOff>
    </xdr:to>
    <xdr:pic>
      <xdr:nvPicPr>
        <xdr:cNvPr id="3518" name="Рисунок 3517">
          <a:extLst>
            <a:ext uri="{FF2B5EF4-FFF2-40B4-BE49-F238E27FC236}">
              <a16:creationId xmlns:a16="http://schemas.microsoft.com/office/drawing/2014/main" id="{00000000-0008-0000-0000-0000B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94040326"/>
          <a:ext cx="236086" cy="771524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4228</xdr:row>
      <xdr:rowOff>47625</xdr:rowOff>
    </xdr:from>
    <xdr:to>
      <xdr:col>4</xdr:col>
      <xdr:colOff>923925</xdr:colOff>
      <xdr:row>4228</xdr:row>
      <xdr:rowOff>857250</xdr:rowOff>
    </xdr:to>
    <xdr:pic>
      <xdr:nvPicPr>
        <xdr:cNvPr id="3347" name="Рисунок 3346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8976300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4230</xdr:row>
      <xdr:rowOff>47625</xdr:rowOff>
    </xdr:from>
    <xdr:to>
      <xdr:col>4</xdr:col>
      <xdr:colOff>635295</xdr:colOff>
      <xdr:row>4230</xdr:row>
      <xdr:rowOff>857250</xdr:rowOff>
    </xdr:to>
    <xdr:pic>
      <xdr:nvPicPr>
        <xdr:cNvPr id="3365" name="Рисунок 3364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39862125"/>
          <a:ext cx="244770" cy="8096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4234</xdr:row>
      <xdr:rowOff>47625</xdr:rowOff>
    </xdr:from>
    <xdr:to>
      <xdr:col>4</xdr:col>
      <xdr:colOff>860683</xdr:colOff>
      <xdr:row>4234</xdr:row>
      <xdr:rowOff>838200</xdr:rowOff>
    </xdr:to>
    <xdr:pic>
      <xdr:nvPicPr>
        <xdr:cNvPr id="3374" name="Рисунок 3373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41633775"/>
          <a:ext cx="670183" cy="790575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4236</xdr:row>
      <xdr:rowOff>38102</xdr:rowOff>
    </xdr:from>
    <xdr:to>
      <xdr:col>4</xdr:col>
      <xdr:colOff>897867</xdr:colOff>
      <xdr:row>4236</xdr:row>
      <xdr:rowOff>847726</xdr:rowOff>
    </xdr:to>
    <xdr:pic>
      <xdr:nvPicPr>
        <xdr:cNvPr id="3381" name="Рисунок 338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42510077"/>
          <a:ext cx="735941" cy="8096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4237</xdr:row>
      <xdr:rowOff>47625</xdr:rowOff>
    </xdr:from>
    <xdr:to>
      <xdr:col>4</xdr:col>
      <xdr:colOff>857250</xdr:colOff>
      <xdr:row>4237</xdr:row>
      <xdr:rowOff>837725</xdr:rowOff>
    </xdr:to>
    <xdr:pic>
      <xdr:nvPicPr>
        <xdr:cNvPr id="3386" name="Рисунок 3385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43405425"/>
          <a:ext cx="685800" cy="79010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4256</xdr:row>
      <xdr:rowOff>47626</xdr:rowOff>
    </xdr:from>
    <xdr:to>
      <xdr:col>4</xdr:col>
      <xdr:colOff>638891</xdr:colOff>
      <xdr:row>4256</xdr:row>
      <xdr:rowOff>847725</xdr:rowOff>
    </xdr:to>
    <xdr:pic>
      <xdr:nvPicPr>
        <xdr:cNvPr id="3447" name="Рисунок 3446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5672376"/>
          <a:ext cx="238841" cy="800099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4271</xdr:row>
      <xdr:rowOff>57151</xdr:rowOff>
    </xdr:from>
    <xdr:to>
      <xdr:col>4</xdr:col>
      <xdr:colOff>637913</xdr:colOff>
      <xdr:row>4271</xdr:row>
      <xdr:rowOff>847725</xdr:rowOff>
    </xdr:to>
    <xdr:pic>
      <xdr:nvPicPr>
        <xdr:cNvPr id="3475" name="Рисунок 3474">
          <a:extLst>
            <a:ext uri="{FF2B5EF4-FFF2-40B4-BE49-F238E27FC236}">
              <a16:creationId xmlns:a16="http://schemas.microsoft.com/office/drawing/2014/main" id="{00000000-0008-0000-0000-00009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39728776"/>
          <a:ext cx="256912" cy="790574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4272</xdr:row>
      <xdr:rowOff>47626</xdr:rowOff>
    </xdr:from>
    <xdr:to>
      <xdr:col>4</xdr:col>
      <xdr:colOff>729003</xdr:colOff>
      <xdr:row>4272</xdr:row>
      <xdr:rowOff>847726</xdr:rowOff>
    </xdr:to>
    <xdr:pic>
      <xdr:nvPicPr>
        <xdr:cNvPr id="3505" name="Рисунок 3504">
          <a:extLst>
            <a:ext uri="{FF2B5EF4-FFF2-40B4-BE49-F238E27FC236}">
              <a16:creationId xmlns:a16="http://schemas.microsoft.com/office/drawing/2014/main" id="{00000000-0008-0000-0000-0000B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41490901"/>
          <a:ext cx="424202" cy="800100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4273</xdr:row>
      <xdr:rowOff>47626</xdr:rowOff>
    </xdr:from>
    <xdr:to>
      <xdr:col>4</xdr:col>
      <xdr:colOff>742950</xdr:colOff>
      <xdr:row>4273</xdr:row>
      <xdr:rowOff>837162</xdr:rowOff>
    </xdr:to>
    <xdr:pic>
      <xdr:nvPicPr>
        <xdr:cNvPr id="3519" name="Рисунок 3518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43262551"/>
          <a:ext cx="447675" cy="789536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4274</xdr:row>
      <xdr:rowOff>57151</xdr:rowOff>
    </xdr:from>
    <xdr:to>
      <xdr:col>4</xdr:col>
      <xdr:colOff>683744</xdr:colOff>
      <xdr:row>4274</xdr:row>
      <xdr:rowOff>838201</xdr:rowOff>
    </xdr:to>
    <xdr:pic>
      <xdr:nvPicPr>
        <xdr:cNvPr id="3394" name="Рисунок 3393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6" y="45929551"/>
          <a:ext cx="350368" cy="78105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4275</xdr:row>
      <xdr:rowOff>47625</xdr:rowOff>
    </xdr:from>
    <xdr:to>
      <xdr:col>4</xdr:col>
      <xdr:colOff>688731</xdr:colOff>
      <xdr:row>4275</xdr:row>
      <xdr:rowOff>838200</xdr:rowOff>
    </xdr:to>
    <xdr:pic>
      <xdr:nvPicPr>
        <xdr:cNvPr id="3409" name="Рисунок 3408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47691675"/>
          <a:ext cx="364881" cy="790575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4361</xdr:row>
      <xdr:rowOff>47625</xdr:rowOff>
    </xdr:from>
    <xdr:to>
      <xdr:col>4</xdr:col>
      <xdr:colOff>714296</xdr:colOff>
      <xdr:row>4361</xdr:row>
      <xdr:rowOff>838200</xdr:rowOff>
    </xdr:to>
    <xdr:pic>
      <xdr:nvPicPr>
        <xdr:cNvPr id="3520" name="Рисунок 3519">
          <a:extLst>
            <a:ext uri="{FF2B5EF4-FFF2-40B4-BE49-F238E27FC236}">
              <a16:creationId xmlns:a16="http://schemas.microsoft.com/office/drawing/2014/main" id="{00000000-0008-0000-0000-0000C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41100375"/>
          <a:ext cx="409495" cy="790575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4362</xdr:row>
      <xdr:rowOff>47626</xdr:rowOff>
    </xdr:from>
    <xdr:to>
      <xdr:col>4</xdr:col>
      <xdr:colOff>755636</xdr:colOff>
      <xdr:row>4362</xdr:row>
      <xdr:rowOff>828676</xdr:rowOff>
    </xdr:to>
    <xdr:pic>
      <xdr:nvPicPr>
        <xdr:cNvPr id="3522" name="Рисунок 3521">
          <a:extLst>
            <a:ext uri="{FF2B5EF4-FFF2-40B4-BE49-F238E27FC236}">
              <a16:creationId xmlns:a16="http://schemas.microsoft.com/office/drawing/2014/main" id="{00000000-0008-0000-0000-0000C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41986201"/>
          <a:ext cx="469885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4363</xdr:row>
      <xdr:rowOff>47625</xdr:rowOff>
    </xdr:from>
    <xdr:to>
      <xdr:col>4</xdr:col>
      <xdr:colOff>874875</xdr:colOff>
      <xdr:row>4363</xdr:row>
      <xdr:rowOff>838200</xdr:rowOff>
    </xdr:to>
    <xdr:pic>
      <xdr:nvPicPr>
        <xdr:cNvPr id="3524" name="Рисунок 3523">
          <a:extLst>
            <a:ext uri="{FF2B5EF4-FFF2-40B4-BE49-F238E27FC236}">
              <a16:creationId xmlns:a16="http://schemas.microsoft.com/office/drawing/2014/main" id="{00000000-0008-0000-0000-0000C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44643675"/>
          <a:ext cx="703425" cy="7905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4364</xdr:row>
      <xdr:rowOff>133351</xdr:rowOff>
    </xdr:from>
    <xdr:to>
      <xdr:col>4</xdr:col>
      <xdr:colOff>995327</xdr:colOff>
      <xdr:row>4364</xdr:row>
      <xdr:rowOff>762001</xdr:rowOff>
    </xdr:to>
    <xdr:pic>
      <xdr:nvPicPr>
        <xdr:cNvPr id="3526" name="Рисунок 3525">
          <a:extLst>
            <a:ext uri="{FF2B5EF4-FFF2-40B4-BE49-F238E27FC236}">
              <a16:creationId xmlns:a16="http://schemas.microsoft.com/office/drawing/2014/main" id="{00000000-0008-0000-0000-0000C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5615226"/>
          <a:ext cx="947702" cy="62865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4375</xdr:row>
      <xdr:rowOff>47626</xdr:rowOff>
    </xdr:from>
    <xdr:to>
      <xdr:col>4</xdr:col>
      <xdr:colOff>856037</xdr:colOff>
      <xdr:row>4375</xdr:row>
      <xdr:rowOff>828676</xdr:rowOff>
    </xdr:to>
    <xdr:pic>
      <xdr:nvPicPr>
        <xdr:cNvPr id="3528" name="Рисунок 3527">
          <a:extLst>
            <a:ext uri="{FF2B5EF4-FFF2-40B4-BE49-F238E27FC236}">
              <a16:creationId xmlns:a16="http://schemas.microsoft.com/office/drawing/2014/main" id="{00000000-0008-0000-0000-0000C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46415326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4376</xdr:row>
      <xdr:rowOff>57150</xdr:rowOff>
    </xdr:from>
    <xdr:to>
      <xdr:col>4</xdr:col>
      <xdr:colOff>856036</xdr:colOff>
      <xdr:row>4376</xdr:row>
      <xdr:rowOff>838200</xdr:rowOff>
    </xdr:to>
    <xdr:pic>
      <xdr:nvPicPr>
        <xdr:cNvPr id="3531" name="Рисунок 3530">
          <a:extLst>
            <a:ext uri="{FF2B5EF4-FFF2-40B4-BE49-F238E27FC236}">
              <a16:creationId xmlns:a16="http://schemas.microsoft.com/office/drawing/2014/main" id="{00000000-0008-0000-0000-0000C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4819650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4377</xdr:row>
      <xdr:rowOff>57150</xdr:rowOff>
    </xdr:from>
    <xdr:to>
      <xdr:col>4</xdr:col>
      <xdr:colOff>865561</xdr:colOff>
      <xdr:row>4377</xdr:row>
      <xdr:rowOff>838200</xdr:rowOff>
    </xdr:to>
    <xdr:pic>
      <xdr:nvPicPr>
        <xdr:cNvPr id="3533" name="Рисунок 3532">
          <a:extLst>
            <a:ext uri="{FF2B5EF4-FFF2-40B4-BE49-F238E27FC236}">
              <a16:creationId xmlns:a16="http://schemas.microsoft.com/office/drawing/2014/main" id="{00000000-0008-0000-0000-0000C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49082325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4378</xdr:row>
      <xdr:rowOff>57150</xdr:rowOff>
    </xdr:from>
    <xdr:to>
      <xdr:col>4</xdr:col>
      <xdr:colOff>846511</xdr:colOff>
      <xdr:row>4378</xdr:row>
      <xdr:rowOff>838200</xdr:rowOff>
    </xdr:to>
    <xdr:pic>
      <xdr:nvPicPr>
        <xdr:cNvPr id="3535" name="Рисунок 3534">
          <a:extLst>
            <a:ext uri="{FF2B5EF4-FFF2-40B4-BE49-F238E27FC236}">
              <a16:creationId xmlns:a16="http://schemas.microsoft.com/office/drawing/2014/main" id="{00000000-0008-0000-0000-0000C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4996815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4379</xdr:row>
      <xdr:rowOff>57150</xdr:rowOff>
    </xdr:from>
    <xdr:to>
      <xdr:col>4</xdr:col>
      <xdr:colOff>846511</xdr:colOff>
      <xdr:row>4379</xdr:row>
      <xdr:rowOff>838200</xdr:rowOff>
    </xdr:to>
    <xdr:pic>
      <xdr:nvPicPr>
        <xdr:cNvPr id="3537" name="Рисунок 3536">
          <a:extLst>
            <a:ext uri="{FF2B5EF4-FFF2-40B4-BE49-F238E27FC236}">
              <a16:creationId xmlns:a16="http://schemas.microsoft.com/office/drawing/2014/main" id="{00000000-0008-0000-0000-0000D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5173980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4380</xdr:row>
      <xdr:rowOff>57150</xdr:rowOff>
    </xdr:from>
    <xdr:to>
      <xdr:col>4</xdr:col>
      <xdr:colOff>856036</xdr:colOff>
      <xdr:row>4380</xdr:row>
      <xdr:rowOff>838200</xdr:rowOff>
    </xdr:to>
    <xdr:pic>
      <xdr:nvPicPr>
        <xdr:cNvPr id="3539" name="Рисунок 3538">
          <a:extLst>
            <a:ext uri="{FF2B5EF4-FFF2-40B4-BE49-F238E27FC236}">
              <a16:creationId xmlns:a16="http://schemas.microsoft.com/office/drawing/2014/main" id="{00000000-0008-0000-0000-0000D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2625625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4381</xdr:row>
      <xdr:rowOff>57150</xdr:rowOff>
    </xdr:from>
    <xdr:to>
      <xdr:col>4</xdr:col>
      <xdr:colOff>856036</xdr:colOff>
      <xdr:row>4381</xdr:row>
      <xdr:rowOff>838200</xdr:rowOff>
    </xdr:to>
    <xdr:pic>
      <xdr:nvPicPr>
        <xdr:cNvPr id="3540" name="Рисунок 3539">
          <a:extLst>
            <a:ext uri="{FF2B5EF4-FFF2-40B4-BE49-F238E27FC236}">
              <a16:creationId xmlns:a16="http://schemas.microsoft.com/office/drawing/2014/main" id="{00000000-0008-0000-0000-0000D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4397275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4382</xdr:row>
      <xdr:rowOff>57150</xdr:rowOff>
    </xdr:from>
    <xdr:to>
      <xdr:col>4</xdr:col>
      <xdr:colOff>856036</xdr:colOff>
      <xdr:row>4382</xdr:row>
      <xdr:rowOff>838200</xdr:rowOff>
    </xdr:to>
    <xdr:pic>
      <xdr:nvPicPr>
        <xdr:cNvPr id="3542" name="Рисунок 3541">
          <a:extLst>
            <a:ext uri="{FF2B5EF4-FFF2-40B4-BE49-F238E27FC236}">
              <a16:creationId xmlns:a16="http://schemas.microsoft.com/office/drawing/2014/main" id="{00000000-0008-0000-0000-0000D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528310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4383</xdr:row>
      <xdr:rowOff>57150</xdr:rowOff>
    </xdr:from>
    <xdr:to>
      <xdr:col>4</xdr:col>
      <xdr:colOff>856036</xdr:colOff>
      <xdr:row>4383</xdr:row>
      <xdr:rowOff>838200</xdr:rowOff>
    </xdr:to>
    <xdr:pic>
      <xdr:nvPicPr>
        <xdr:cNvPr id="3543" name="Рисунок 3542">
          <a:extLst>
            <a:ext uri="{FF2B5EF4-FFF2-40B4-BE49-F238E27FC236}">
              <a16:creationId xmlns:a16="http://schemas.microsoft.com/office/drawing/2014/main" id="{00000000-0008-0000-0000-0000D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6168925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4384</xdr:row>
      <xdr:rowOff>57150</xdr:rowOff>
    </xdr:from>
    <xdr:to>
      <xdr:col>4</xdr:col>
      <xdr:colOff>856036</xdr:colOff>
      <xdr:row>4384</xdr:row>
      <xdr:rowOff>838200</xdr:rowOff>
    </xdr:to>
    <xdr:pic>
      <xdr:nvPicPr>
        <xdr:cNvPr id="3544" name="Рисунок 3543">
          <a:extLst>
            <a:ext uri="{FF2B5EF4-FFF2-40B4-BE49-F238E27FC236}">
              <a16:creationId xmlns:a16="http://schemas.microsoft.com/office/drawing/2014/main" id="{00000000-0008-0000-0000-0000D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705475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4385</xdr:row>
      <xdr:rowOff>57150</xdr:rowOff>
    </xdr:from>
    <xdr:to>
      <xdr:col>4</xdr:col>
      <xdr:colOff>856036</xdr:colOff>
      <xdr:row>4385</xdr:row>
      <xdr:rowOff>838200</xdr:rowOff>
    </xdr:to>
    <xdr:pic>
      <xdr:nvPicPr>
        <xdr:cNvPr id="3545" name="Рисунок 3544">
          <a:extLst>
            <a:ext uri="{FF2B5EF4-FFF2-40B4-BE49-F238E27FC236}">
              <a16:creationId xmlns:a16="http://schemas.microsoft.com/office/drawing/2014/main" id="{00000000-0008-0000-0000-0000D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7940575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4386</xdr:row>
      <xdr:rowOff>57150</xdr:rowOff>
    </xdr:from>
    <xdr:to>
      <xdr:col>4</xdr:col>
      <xdr:colOff>856036</xdr:colOff>
      <xdr:row>4386</xdr:row>
      <xdr:rowOff>838200</xdr:rowOff>
    </xdr:to>
    <xdr:pic>
      <xdr:nvPicPr>
        <xdr:cNvPr id="3547" name="Рисунок 3546">
          <a:extLst>
            <a:ext uri="{FF2B5EF4-FFF2-40B4-BE49-F238E27FC236}">
              <a16:creationId xmlns:a16="http://schemas.microsoft.com/office/drawing/2014/main" id="{00000000-0008-0000-0000-0000D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5882640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4387</xdr:row>
      <xdr:rowOff>57150</xdr:rowOff>
    </xdr:from>
    <xdr:to>
      <xdr:col>4</xdr:col>
      <xdr:colOff>846511</xdr:colOff>
      <xdr:row>4387</xdr:row>
      <xdr:rowOff>838200</xdr:rowOff>
    </xdr:to>
    <xdr:pic>
      <xdr:nvPicPr>
        <xdr:cNvPr id="3548" name="Рисунок 3547">
          <a:extLst>
            <a:ext uri="{FF2B5EF4-FFF2-40B4-BE49-F238E27FC236}">
              <a16:creationId xmlns:a16="http://schemas.microsoft.com/office/drawing/2014/main" id="{00000000-0008-0000-0000-0000D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59712225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4388</xdr:row>
      <xdr:rowOff>57150</xdr:rowOff>
    </xdr:from>
    <xdr:to>
      <xdr:col>4</xdr:col>
      <xdr:colOff>846511</xdr:colOff>
      <xdr:row>4388</xdr:row>
      <xdr:rowOff>838200</xdr:rowOff>
    </xdr:to>
    <xdr:pic>
      <xdr:nvPicPr>
        <xdr:cNvPr id="3549" name="Рисунок 3548">
          <a:extLst>
            <a:ext uri="{FF2B5EF4-FFF2-40B4-BE49-F238E27FC236}">
              <a16:creationId xmlns:a16="http://schemas.microsoft.com/office/drawing/2014/main" id="{00000000-0008-0000-0000-0000D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6059805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4389</xdr:row>
      <xdr:rowOff>47625</xdr:rowOff>
    </xdr:from>
    <xdr:to>
      <xdr:col>4</xdr:col>
      <xdr:colOff>856036</xdr:colOff>
      <xdr:row>4389</xdr:row>
      <xdr:rowOff>828675</xdr:rowOff>
    </xdr:to>
    <xdr:pic>
      <xdr:nvPicPr>
        <xdr:cNvPr id="3551" name="Рисунок 3550">
          <a:extLst>
            <a:ext uri="{FF2B5EF4-FFF2-40B4-BE49-F238E27FC236}">
              <a16:creationId xmlns:a16="http://schemas.microsoft.com/office/drawing/2014/main" id="{00000000-0008-0000-0000-0000D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61474350"/>
          <a:ext cx="665536" cy="7810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4390</xdr:row>
      <xdr:rowOff>47625</xdr:rowOff>
    </xdr:from>
    <xdr:to>
      <xdr:col>4</xdr:col>
      <xdr:colOff>772539</xdr:colOff>
      <xdr:row>4390</xdr:row>
      <xdr:rowOff>847725</xdr:rowOff>
    </xdr:to>
    <xdr:pic>
      <xdr:nvPicPr>
        <xdr:cNvPr id="3553" name="Рисунок 3552">
          <a:extLst>
            <a:ext uri="{FF2B5EF4-FFF2-40B4-BE49-F238E27FC236}">
              <a16:creationId xmlns:a16="http://schemas.microsoft.com/office/drawing/2014/main" id="{00000000-0008-0000-0000-0000E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62360175"/>
          <a:ext cx="524888" cy="8001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4391</xdr:row>
      <xdr:rowOff>47625</xdr:rowOff>
    </xdr:from>
    <xdr:to>
      <xdr:col>4</xdr:col>
      <xdr:colOff>763013</xdr:colOff>
      <xdr:row>4391</xdr:row>
      <xdr:rowOff>847725</xdr:rowOff>
    </xdr:to>
    <xdr:pic>
      <xdr:nvPicPr>
        <xdr:cNvPr id="3556" name="Рисунок 3555">
          <a:extLst>
            <a:ext uri="{FF2B5EF4-FFF2-40B4-BE49-F238E27FC236}">
              <a16:creationId xmlns:a16="http://schemas.microsoft.com/office/drawing/2014/main" id="{00000000-0008-0000-0000-0000E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64131825"/>
          <a:ext cx="524888" cy="80010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4392</xdr:row>
      <xdr:rowOff>47626</xdr:rowOff>
    </xdr:from>
    <xdr:to>
      <xdr:col>4</xdr:col>
      <xdr:colOff>914401</xdr:colOff>
      <xdr:row>4392</xdr:row>
      <xdr:rowOff>847726</xdr:rowOff>
    </xdr:to>
    <xdr:pic>
      <xdr:nvPicPr>
        <xdr:cNvPr id="3562" name="Рисунок 3561">
          <a:extLst>
            <a:ext uri="{FF2B5EF4-FFF2-40B4-BE49-F238E27FC236}">
              <a16:creationId xmlns:a16="http://schemas.microsoft.com/office/drawing/2014/main" id="{00000000-0008-0000-0000-0000E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67675126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4393</xdr:row>
      <xdr:rowOff>47625</xdr:rowOff>
    </xdr:from>
    <xdr:to>
      <xdr:col>4</xdr:col>
      <xdr:colOff>904875</xdr:colOff>
      <xdr:row>4393</xdr:row>
      <xdr:rowOff>838200</xdr:rowOff>
    </xdr:to>
    <xdr:pic>
      <xdr:nvPicPr>
        <xdr:cNvPr id="3565" name="Рисунок 3564">
          <a:extLst>
            <a:ext uri="{FF2B5EF4-FFF2-40B4-BE49-F238E27FC236}">
              <a16:creationId xmlns:a16="http://schemas.microsoft.com/office/drawing/2014/main" id="{00000000-0008-0000-0000-0000E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94467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4394</xdr:row>
      <xdr:rowOff>47625</xdr:rowOff>
    </xdr:from>
    <xdr:to>
      <xdr:col>4</xdr:col>
      <xdr:colOff>904875</xdr:colOff>
      <xdr:row>4394</xdr:row>
      <xdr:rowOff>838200</xdr:rowOff>
    </xdr:to>
    <xdr:pic>
      <xdr:nvPicPr>
        <xdr:cNvPr id="3569" name="Рисунок 3568">
          <a:extLst>
            <a:ext uri="{FF2B5EF4-FFF2-40B4-BE49-F238E27FC236}">
              <a16:creationId xmlns:a16="http://schemas.microsoft.com/office/drawing/2014/main" id="{00000000-0008-0000-0000-0000F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12184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3197</xdr:row>
      <xdr:rowOff>57150</xdr:rowOff>
    </xdr:from>
    <xdr:to>
      <xdr:col>4</xdr:col>
      <xdr:colOff>962026</xdr:colOff>
      <xdr:row>3197</xdr:row>
      <xdr:rowOff>839895</xdr:rowOff>
    </xdr:to>
    <xdr:pic>
      <xdr:nvPicPr>
        <xdr:cNvPr id="3573" name="Рисунок 3572">
          <a:extLst>
            <a:ext uri="{FF2B5EF4-FFF2-40B4-BE49-F238E27FC236}">
              <a16:creationId xmlns:a16="http://schemas.microsoft.com/office/drawing/2014/main" id="{00000000-0008-0000-0000-0000F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26784300"/>
          <a:ext cx="876300" cy="782745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3198</xdr:row>
      <xdr:rowOff>57150</xdr:rowOff>
    </xdr:from>
    <xdr:to>
      <xdr:col>4</xdr:col>
      <xdr:colOff>733609</xdr:colOff>
      <xdr:row>3198</xdr:row>
      <xdr:rowOff>847725</xdr:rowOff>
    </xdr:to>
    <xdr:pic>
      <xdr:nvPicPr>
        <xdr:cNvPr id="3581" name="Рисунок 3580">
          <a:extLst>
            <a:ext uri="{FF2B5EF4-FFF2-40B4-BE49-F238E27FC236}">
              <a16:creationId xmlns:a16="http://schemas.microsoft.com/office/drawing/2014/main" id="{00000000-0008-0000-0000-0000F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29441775"/>
          <a:ext cx="447858" cy="790575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3199</xdr:row>
      <xdr:rowOff>47626</xdr:rowOff>
    </xdr:from>
    <xdr:to>
      <xdr:col>4</xdr:col>
      <xdr:colOff>848270</xdr:colOff>
      <xdr:row>3199</xdr:row>
      <xdr:rowOff>847725</xdr:rowOff>
    </xdr:to>
    <xdr:pic>
      <xdr:nvPicPr>
        <xdr:cNvPr id="3583" name="Рисунок 3582">
          <a:extLst>
            <a:ext uri="{FF2B5EF4-FFF2-40B4-BE49-F238E27FC236}">
              <a16:creationId xmlns:a16="http://schemas.microsoft.com/office/drawing/2014/main" id="{00000000-0008-0000-0000-0000F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30318076"/>
          <a:ext cx="657769" cy="800099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3200</xdr:row>
      <xdr:rowOff>57151</xdr:rowOff>
    </xdr:from>
    <xdr:to>
      <xdr:col>4</xdr:col>
      <xdr:colOff>952500</xdr:colOff>
      <xdr:row>3200</xdr:row>
      <xdr:rowOff>839812</xdr:rowOff>
    </xdr:to>
    <xdr:pic>
      <xdr:nvPicPr>
        <xdr:cNvPr id="3587" name="Рисунок 3586">
          <a:extLst>
            <a:ext uri="{FF2B5EF4-FFF2-40B4-BE49-F238E27FC236}">
              <a16:creationId xmlns:a16="http://schemas.microsoft.com/office/drawing/2014/main" id="{00000000-0008-0000-0000-00000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2985076"/>
          <a:ext cx="857250" cy="782661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3202</xdr:row>
      <xdr:rowOff>47626</xdr:rowOff>
    </xdr:from>
    <xdr:to>
      <xdr:col>4</xdr:col>
      <xdr:colOff>730069</xdr:colOff>
      <xdr:row>3202</xdr:row>
      <xdr:rowOff>857250</xdr:rowOff>
    </xdr:to>
    <xdr:pic>
      <xdr:nvPicPr>
        <xdr:cNvPr id="3589" name="Рисунок 3588">
          <a:extLst>
            <a:ext uri="{FF2B5EF4-FFF2-40B4-BE49-F238E27FC236}">
              <a16:creationId xmlns:a16="http://schemas.microsoft.com/office/drawing/2014/main" id="{00000000-0008-0000-0000-00000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36518851"/>
          <a:ext cx="444318" cy="809624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3204</xdr:row>
      <xdr:rowOff>57150</xdr:rowOff>
    </xdr:from>
    <xdr:to>
      <xdr:col>4</xdr:col>
      <xdr:colOff>722173</xdr:colOff>
      <xdr:row>3204</xdr:row>
      <xdr:rowOff>847725</xdr:rowOff>
    </xdr:to>
    <xdr:pic>
      <xdr:nvPicPr>
        <xdr:cNvPr id="3597" name="Рисунок 3596">
          <a:extLst>
            <a:ext uri="{FF2B5EF4-FFF2-40B4-BE49-F238E27FC236}">
              <a16:creationId xmlns:a16="http://schemas.microsoft.com/office/drawing/2014/main" id="{00000000-0008-0000-0000-00000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41843325"/>
          <a:ext cx="407848" cy="790575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3207</xdr:row>
      <xdr:rowOff>47625</xdr:rowOff>
    </xdr:from>
    <xdr:to>
      <xdr:col>4</xdr:col>
      <xdr:colOff>754420</xdr:colOff>
      <xdr:row>3207</xdr:row>
      <xdr:rowOff>847725</xdr:rowOff>
    </xdr:to>
    <xdr:pic>
      <xdr:nvPicPr>
        <xdr:cNvPr id="3599" name="Рисунок 3598">
          <a:extLst>
            <a:ext uri="{FF2B5EF4-FFF2-40B4-BE49-F238E27FC236}">
              <a16:creationId xmlns:a16="http://schemas.microsoft.com/office/drawing/2014/main" id="{00000000-0008-0000-0000-00000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6" y="44491275"/>
          <a:ext cx="478194" cy="800100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3208</xdr:row>
      <xdr:rowOff>47625</xdr:rowOff>
    </xdr:from>
    <xdr:to>
      <xdr:col>4</xdr:col>
      <xdr:colOff>744894</xdr:colOff>
      <xdr:row>3208</xdr:row>
      <xdr:rowOff>847725</xdr:rowOff>
    </xdr:to>
    <xdr:pic>
      <xdr:nvPicPr>
        <xdr:cNvPr id="3601" name="Рисунок 3600">
          <a:extLst>
            <a:ext uri="{FF2B5EF4-FFF2-40B4-BE49-F238E27FC236}">
              <a16:creationId xmlns:a16="http://schemas.microsoft.com/office/drawing/2014/main" id="{00000000-0008-0000-0000-00001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45377100"/>
          <a:ext cx="478194" cy="80010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3209</xdr:row>
      <xdr:rowOff>47625</xdr:rowOff>
    </xdr:from>
    <xdr:to>
      <xdr:col>4</xdr:col>
      <xdr:colOff>849209</xdr:colOff>
      <xdr:row>3209</xdr:row>
      <xdr:rowOff>838200</xdr:rowOff>
    </xdr:to>
    <xdr:pic>
      <xdr:nvPicPr>
        <xdr:cNvPr id="3607" name="Рисунок 3606">
          <a:extLst>
            <a:ext uri="{FF2B5EF4-FFF2-40B4-BE49-F238E27FC236}">
              <a16:creationId xmlns:a16="http://schemas.microsoft.com/office/drawing/2014/main" id="{00000000-0008-0000-0000-00001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49806225"/>
          <a:ext cx="658708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3214</xdr:row>
      <xdr:rowOff>57151</xdr:rowOff>
    </xdr:from>
    <xdr:to>
      <xdr:col>4</xdr:col>
      <xdr:colOff>914401</xdr:colOff>
      <xdr:row>3214</xdr:row>
      <xdr:rowOff>838201</xdr:rowOff>
    </xdr:to>
    <xdr:pic>
      <xdr:nvPicPr>
        <xdr:cNvPr id="3611" name="Рисунок 3610">
          <a:extLst>
            <a:ext uri="{FF2B5EF4-FFF2-40B4-BE49-F238E27FC236}">
              <a16:creationId xmlns:a16="http://schemas.microsoft.com/office/drawing/2014/main" id="{00000000-0008-0000-0000-00001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33590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3215</xdr:row>
      <xdr:rowOff>57150</xdr:rowOff>
    </xdr:from>
    <xdr:to>
      <xdr:col>4</xdr:col>
      <xdr:colOff>625647</xdr:colOff>
      <xdr:row>3215</xdr:row>
      <xdr:rowOff>838200</xdr:rowOff>
    </xdr:to>
    <xdr:pic>
      <xdr:nvPicPr>
        <xdr:cNvPr id="3613" name="Рисунок 3612">
          <a:extLst>
            <a:ext uri="{FF2B5EF4-FFF2-40B4-BE49-F238E27FC236}">
              <a16:creationId xmlns:a16="http://schemas.microsoft.com/office/drawing/2014/main" id="{00000000-0008-0000-0000-00001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5" y="542448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3216</xdr:row>
      <xdr:rowOff>57151</xdr:rowOff>
    </xdr:from>
    <xdr:to>
      <xdr:col>4</xdr:col>
      <xdr:colOff>657947</xdr:colOff>
      <xdr:row>3216</xdr:row>
      <xdr:rowOff>838201</xdr:rowOff>
    </xdr:to>
    <xdr:pic>
      <xdr:nvPicPr>
        <xdr:cNvPr id="3615" name="Рисунок 3614">
          <a:extLst>
            <a:ext uri="{FF2B5EF4-FFF2-40B4-BE49-F238E27FC236}">
              <a16:creationId xmlns:a16="http://schemas.microsoft.com/office/drawing/2014/main" id="{00000000-0008-0000-0000-00001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55130701"/>
          <a:ext cx="276946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944</xdr:row>
      <xdr:rowOff>114300</xdr:rowOff>
    </xdr:from>
    <xdr:to>
      <xdr:col>4</xdr:col>
      <xdr:colOff>986261</xdr:colOff>
      <xdr:row>944</xdr:row>
      <xdr:rowOff>790575</xdr:rowOff>
    </xdr:to>
    <xdr:pic>
      <xdr:nvPicPr>
        <xdr:cNvPr id="3621" name="Рисунок 3620">
          <a:extLst>
            <a:ext uri="{FF2B5EF4-FFF2-40B4-BE49-F238E27FC236}">
              <a16:creationId xmlns:a16="http://schemas.microsoft.com/office/drawing/2014/main" id="{00000000-0008-0000-0000-00002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9382125"/>
          <a:ext cx="929111" cy="676275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945</xdr:row>
      <xdr:rowOff>47626</xdr:rowOff>
    </xdr:from>
    <xdr:to>
      <xdr:col>4</xdr:col>
      <xdr:colOff>752475</xdr:colOff>
      <xdr:row>945</xdr:row>
      <xdr:rowOff>852191</xdr:rowOff>
    </xdr:to>
    <xdr:pic>
      <xdr:nvPicPr>
        <xdr:cNvPr id="3623" name="Рисунок 3622">
          <a:extLst>
            <a:ext uri="{FF2B5EF4-FFF2-40B4-BE49-F238E27FC236}">
              <a16:creationId xmlns:a16="http://schemas.microsoft.com/office/drawing/2014/main" id="{00000000-0008-0000-0000-00002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10201276"/>
          <a:ext cx="485775" cy="80456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946</xdr:row>
      <xdr:rowOff>47625</xdr:rowOff>
    </xdr:from>
    <xdr:to>
      <xdr:col>4</xdr:col>
      <xdr:colOff>745018</xdr:colOff>
      <xdr:row>946</xdr:row>
      <xdr:rowOff>857250</xdr:rowOff>
    </xdr:to>
    <xdr:pic>
      <xdr:nvPicPr>
        <xdr:cNvPr id="3625" name="Рисунок 3624">
          <a:extLst>
            <a:ext uri="{FF2B5EF4-FFF2-40B4-BE49-F238E27FC236}">
              <a16:creationId xmlns:a16="http://schemas.microsoft.com/office/drawing/2014/main" id="{00000000-0008-0000-0000-00002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11087100"/>
          <a:ext cx="468793" cy="809625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947</xdr:row>
      <xdr:rowOff>47625</xdr:rowOff>
    </xdr:from>
    <xdr:to>
      <xdr:col>4</xdr:col>
      <xdr:colOff>790576</xdr:colOff>
      <xdr:row>947</xdr:row>
      <xdr:rowOff>851870</xdr:rowOff>
    </xdr:to>
    <xdr:pic>
      <xdr:nvPicPr>
        <xdr:cNvPr id="3627" name="Рисунок 3626">
          <a:extLst>
            <a:ext uri="{FF2B5EF4-FFF2-40B4-BE49-F238E27FC236}">
              <a16:creationId xmlns:a16="http://schemas.microsoft.com/office/drawing/2014/main" id="{00000000-0008-0000-0000-00002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11972925"/>
          <a:ext cx="533400" cy="80424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1293</xdr:row>
      <xdr:rowOff>47626</xdr:rowOff>
    </xdr:from>
    <xdr:to>
      <xdr:col>4</xdr:col>
      <xdr:colOff>923925</xdr:colOff>
      <xdr:row>1293</xdr:row>
      <xdr:rowOff>847725</xdr:rowOff>
    </xdr:to>
    <xdr:pic>
      <xdr:nvPicPr>
        <xdr:cNvPr id="3629" name="Рисунок 3628">
          <a:extLst>
            <a:ext uri="{FF2B5EF4-FFF2-40B4-BE49-F238E27FC236}">
              <a16:creationId xmlns:a16="http://schemas.microsoft.com/office/drawing/2014/main" id="{00000000-0008-0000-0000-00002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380085601"/>
          <a:ext cx="800099" cy="8000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1338</xdr:row>
      <xdr:rowOff>114301</xdr:rowOff>
    </xdr:from>
    <xdr:to>
      <xdr:col>4</xdr:col>
      <xdr:colOff>981743</xdr:colOff>
      <xdr:row>1338</xdr:row>
      <xdr:rowOff>790575</xdr:rowOff>
    </xdr:to>
    <xdr:pic>
      <xdr:nvPicPr>
        <xdr:cNvPr id="3631" name="Рисунок 3630">
          <a:extLst>
            <a:ext uri="{FF2B5EF4-FFF2-40B4-BE49-F238E27FC236}">
              <a16:creationId xmlns:a16="http://schemas.microsoft.com/office/drawing/2014/main" id="{00000000-0008-0000-0000-00002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90639301"/>
          <a:ext cx="924593" cy="676274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2233</xdr:row>
      <xdr:rowOff>57151</xdr:rowOff>
    </xdr:from>
    <xdr:to>
      <xdr:col>4</xdr:col>
      <xdr:colOff>729531</xdr:colOff>
      <xdr:row>2233</xdr:row>
      <xdr:rowOff>857251</xdr:rowOff>
    </xdr:to>
    <xdr:pic>
      <xdr:nvPicPr>
        <xdr:cNvPr id="3659" name="Рисунок 3658">
          <a:extLst>
            <a:ext uri="{FF2B5EF4-FFF2-40B4-BE49-F238E27FC236}">
              <a16:creationId xmlns:a16="http://schemas.microsoft.com/office/drawing/2014/main" id="{00000000-0008-0000-0000-00004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513397501"/>
          <a:ext cx="424730" cy="800100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2234</xdr:row>
      <xdr:rowOff>57150</xdr:rowOff>
    </xdr:from>
    <xdr:to>
      <xdr:col>4</xdr:col>
      <xdr:colOff>800101</xdr:colOff>
      <xdr:row>2234</xdr:row>
      <xdr:rowOff>832529</xdr:rowOff>
    </xdr:to>
    <xdr:pic>
      <xdr:nvPicPr>
        <xdr:cNvPr id="3661" name="Рисунок 3660">
          <a:extLst>
            <a:ext uri="{FF2B5EF4-FFF2-40B4-BE49-F238E27FC236}">
              <a16:creationId xmlns:a16="http://schemas.microsoft.com/office/drawing/2014/main" id="{00000000-0008-0000-0000-00004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514283325"/>
          <a:ext cx="590550" cy="775379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1339</xdr:row>
      <xdr:rowOff>104776</xdr:rowOff>
    </xdr:from>
    <xdr:to>
      <xdr:col>4</xdr:col>
      <xdr:colOff>981076</xdr:colOff>
      <xdr:row>1339</xdr:row>
      <xdr:rowOff>787754</xdr:rowOff>
    </xdr:to>
    <xdr:pic>
      <xdr:nvPicPr>
        <xdr:cNvPr id="3669" name="Рисунок 3668">
          <a:extLst>
            <a:ext uri="{FF2B5EF4-FFF2-40B4-BE49-F238E27FC236}">
              <a16:creationId xmlns:a16="http://schemas.microsoft.com/office/drawing/2014/main" id="{00000000-0008-0000-0000-00005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391515601"/>
          <a:ext cx="914400" cy="68297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1340</xdr:row>
      <xdr:rowOff>76201</xdr:rowOff>
    </xdr:from>
    <xdr:to>
      <xdr:col>4</xdr:col>
      <xdr:colOff>990858</xdr:colOff>
      <xdr:row>1340</xdr:row>
      <xdr:rowOff>819151</xdr:rowOff>
    </xdr:to>
    <xdr:pic>
      <xdr:nvPicPr>
        <xdr:cNvPr id="3671" name="Рисунок 3670">
          <a:extLst>
            <a:ext uri="{FF2B5EF4-FFF2-40B4-BE49-F238E27FC236}">
              <a16:creationId xmlns:a16="http://schemas.microsoft.com/office/drawing/2014/main" id="{00000000-0008-0000-0000-00005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92372851"/>
          <a:ext cx="933708" cy="742950"/>
        </a:xfrm>
        <a:prstGeom prst="rect">
          <a:avLst/>
        </a:prstGeom>
      </xdr:spPr>
    </xdr:pic>
    <xdr:clientData/>
  </xdr:twoCellAnchor>
  <xdr:twoCellAnchor>
    <xdr:from>
      <xdr:col>4</xdr:col>
      <xdr:colOff>95252</xdr:colOff>
      <xdr:row>1342</xdr:row>
      <xdr:rowOff>95251</xdr:rowOff>
    </xdr:from>
    <xdr:to>
      <xdr:col>4</xdr:col>
      <xdr:colOff>935650</xdr:colOff>
      <xdr:row>1342</xdr:row>
      <xdr:rowOff>800101</xdr:rowOff>
    </xdr:to>
    <xdr:pic>
      <xdr:nvPicPr>
        <xdr:cNvPr id="3677" name="Рисунок 3676">
          <a:extLst>
            <a:ext uri="{FF2B5EF4-FFF2-40B4-BE49-F238E27FC236}">
              <a16:creationId xmlns:a16="http://schemas.microsoft.com/office/drawing/2014/main" id="{00000000-0008-0000-0000-00005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2" y="395935201"/>
          <a:ext cx="840398" cy="7048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1343</xdr:row>
      <xdr:rowOff>104775</xdr:rowOff>
    </xdr:from>
    <xdr:to>
      <xdr:col>4</xdr:col>
      <xdr:colOff>981075</xdr:colOff>
      <xdr:row>1343</xdr:row>
      <xdr:rowOff>793561</xdr:rowOff>
    </xdr:to>
    <xdr:pic>
      <xdr:nvPicPr>
        <xdr:cNvPr id="3679" name="Рисунок 3678">
          <a:extLst>
            <a:ext uri="{FF2B5EF4-FFF2-40B4-BE49-F238E27FC236}">
              <a16:creationId xmlns:a16="http://schemas.microsoft.com/office/drawing/2014/main" id="{00000000-0008-0000-0000-00005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96830550"/>
          <a:ext cx="914400" cy="688786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1344</xdr:row>
      <xdr:rowOff>142876</xdr:rowOff>
    </xdr:from>
    <xdr:to>
      <xdr:col>4</xdr:col>
      <xdr:colOff>980361</xdr:colOff>
      <xdr:row>1344</xdr:row>
      <xdr:rowOff>752476</xdr:rowOff>
    </xdr:to>
    <xdr:pic>
      <xdr:nvPicPr>
        <xdr:cNvPr id="3681" name="Рисунок 3680">
          <a:extLst>
            <a:ext uri="{FF2B5EF4-FFF2-40B4-BE49-F238E27FC236}">
              <a16:creationId xmlns:a16="http://schemas.microsoft.com/office/drawing/2014/main" id="{00000000-0008-0000-0000-00006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97754476"/>
          <a:ext cx="913686" cy="60960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1345</xdr:row>
      <xdr:rowOff>66676</xdr:rowOff>
    </xdr:from>
    <xdr:to>
      <xdr:col>4</xdr:col>
      <xdr:colOff>1014282</xdr:colOff>
      <xdr:row>1345</xdr:row>
      <xdr:rowOff>828675</xdr:rowOff>
    </xdr:to>
    <xdr:pic>
      <xdr:nvPicPr>
        <xdr:cNvPr id="3683" name="Рисунок 3682">
          <a:extLst>
            <a:ext uri="{FF2B5EF4-FFF2-40B4-BE49-F238E27FC236}">
              <a16:creationId xmlns:a16="http://schemas.microsoft.com/office/drawing/2014/main" id="{00000000-0008-0000-0000-00006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400335751"/>
          <a:ext cx="966656" cy="76199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1346</xdr:row>
      <xdr:rowOff>66675</xdr:rowOff>
    </xdr:from>
    <xdr:to>
      <xdr:col>4</xdr:col>
      <xdr:colOff>1004756</xdr:colOff>
      <xdr:row>1346</xdr:row>
      <xdr:rowOff>828674</xdr:rowOff>
    </xdr:to>
    <xdr:pic>
      <xdr:nvPicPr>
        <xdr:cNvPr id="3685" name="Рисунок 3684">
          <a:extLst>
            <a:ext uri="{FF2B5EF4-FFF2-40B4-BE49-F238E27FC236}">
              <a16:creationId xmlns:a16="http://schemas.microsoft.com/office/drawing/2014/main" id="{00000000-0008-0000-0000-00006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401221575"/>
          <a:ext cx="966656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1347</xdr:row>
      <xdr:rowOff>57150</xdr:rowOff>
    </xdr:from>
    <xdr:to>
      <xdr:col>4</xdr:col>
      <xdr:colOff>914400</xdr:colOff>
      <xdr:row>1347</xdr:row>
      <xdr:rowOff>828675</xdr:rowOff>
    </xdr:to>
    <xdr:pic>
      <xdr:nvPicPr>
        <xdr:cNvPr id="3687" name="Рисунок 3686">
          <a:extLst>
            <a:ext uri="{FF2B5EF4-FFF2-40B4-BE49-F238E27FC236}">
              <a16:creationId xmlns:a16="http://schemas.microsoft.com/office/drawing/2014/main" id="{00000000-0008-0000-0000-00006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020978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1348</xdr:row>
      <xdr:rowOff>66675</xdr:rowOff>
    </xdr:from>
    <xdr:to>
      <xdr:col>4</xdr:col>
      <xdr:colOff>990600</xdr:colOff>
      <xdr:row>1348</xdr:row>
      <xdr:rowOff>825103</xdr:rowOff>
    </xdr:to>
    <xdr:pic>
      <xdr:nvPicPr>
        <xdr:cNvPr id="3689" name="Рисунок 3688">
          <a:extLst>
            <a:ext uri="{FF2B5EF4-FFF2-40B4-BE49-F238E27FC236}">
              <a16:creationId xmlns:a16="http://schemas.microsoft.com/office/drawing/2014/main" id="{00000000-0008-0000-0000-00006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03879050"/>
          <a:ext cx="933450" cy="758428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1349</xdr:row>
      <xdr:rowOff>142875</xdr:rowOff>
    </xdr:from>
    <xdr:to>
      <xdr:col>4</xdr:col>
      <xdr:colOff>962025</xdr:colOff>
      <xdr:row>1349</xdr:row>
      <xdr:rowOff>766532</xdr:rowOff>
    </xdr:to>
    <xdr:pic>
      <xdr:nvPicPr>
        <xdr:cNvPr id="3463" name="Рисунок 3462"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404841075"/>
          <a:ext cx="885825" cy="623657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1350</xdr:row>
      <xdr:rowOff>95252</xdr:rowOff>
    </xdr:from>
    <xdr:to>
      <xdr:col>4</xdr:col>
      <xdr:colOff>981076</xdr:colOff>
      <xdr:row>1350</xdr:row>
      <xdr:rowOff>793586</xdr:rowOff>
    </xdr:to>
    <xdr:pic>
      <xdr:nvPicPr>
        <xdr:cNvPr id="3497" name="Рисунок 3496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405679277"/>
          <a:ext cx="914400" cy="69833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1351</xdr:row>
      <xdr:rowOff>76200</xdr:rowOff>
    </xdr:from>
    <xdr:to>
      <xdr:col>4</xdr:col>
      <xdr:colOff>990599</xdr:colOff>
      <xdr:row>1351</xdr:row>
      <xdr:rowOff>819225</xdr:rowOff>
    </xdr:to>
    <xdr:pic>
      <xdr:nvPicPr>
        <xdr:cNvPr id="3517" name="Рисунок 3516">
          <a:extLst>
            <a:ext uri="{FF2B5EF4-FFF2-40B4-BE49-F238E27FC236}">
              <a16:creationId xmlns:a16="http://schemas.microsoft.com/office/drawing/2014/main" id="{00000000-0008-0000-0000-0000B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06546050"/>
          <a:ext cx="933449" cy="7430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1352</xdr:row>
      <xdr:rowOff>85726</xdr:rowOff>
    </xdr:from>
    <xdr:to>
      <xdr:col>4</xdr:col>
      <xdr:colOff>979316</xdr:colOff>
      <xdr:row>1352</xdr:row>
      <xdr:rowOff>809626</xdr:rowOff>
    </xdr:to>
    <xdr:pic>
      <xdr:nvPicPr>
        <xdr:cNvPr id="3523" name="Рисунок 3522">
          <a:extLst>
            <a:ext uri="{FF2B5EF4-FFF2-40B4-BE49-F238E27FC236}">
              <a16:creationId xmlns:a16="http://schemas.microsoft.com/office/drawing/2014/main" id="{00000000-0008-0000-0000-0000C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07441401"/>
          <a:ext cx="922166" cy="72390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1353</xdr:row>
      <xdr:rowOff>95251</xdr:rowOff>
    </xdr:from>
    <xdr:to>
      <xdr:col>4</xdr:col>
      <xdr:colOff>800100</xdr:colOff>
      <xdr:row>1353</xdr:row>
      <xdr:rowOff>823691</xdr:rowOff>
    </xdr:to>
    <xdr:pic>
      <xdr:nvPicPr>
        <xdr:cNvPr id="3527" name="Рисунок 3526">
          <a:extLst>
            <a:ext uri="{FF2B5EF4-FFF2-40B4-BE49-F238E27FC236}">
              <a16:creationId xmlns:a16="http://schemas.microsoft.com/office/drawing/2014/main" id="{00000000-0008-0000-0000-0000C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409222576"/>
          <a:ext cx="552449" cy="72844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2694</xdr:row>
      <xdr:rowOff>57150</xdr:rowOff>
    </xdr:from>
    <xdr:to>
      <xdr:col>4</xdr:col>
      <xdr:colOff>914400</xdr:colOff>
      <xdr:row>2694</xdr:row>
      <xdr:rowOff>838200</xdr:rowOff>
    </xdr:to>
    <xdr:pic>
      <xdr:nvPicPr>
        <xdr:cNvPr id="3536" name="Рисунок 3535">
          <a:extLst>
            <a:ext uri="{FF2B5EF4-FFF2-40B4-BE49-F238E27FC236}">
              <a16:creationId xmlns:a16="http://schemas.microsoft.com/office/drawing/2014/main" id="{00000000-0008-0000-0000-0000D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662136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1354</xdr:row>
      <xdr:rowOff>47625</xdr:rowOff>
    </xdr:from>
    <xdr:to>
      <xdr:col>4</xdr:col>
      <xdr:colOff>983132</xdr:colOff>
      <xdr:row>1354</xdr:row>
      <xdr:rowOff>847725</xdr:rowOff>
    </xdr:to>
    <xdr:pic>
      <xdr:nvPicPr>
        <xdr:cNvPr id="3541" name="Рисунок 3540">
          <a:extLst>
            <a:ext uri="{FF2B5EF4-FFF2-40B4-BE49-F238E27FC236}">
              <a16:creationId xmlns:a16="http://schemas.microsoft.com/office/drawing/2014/main" id="{00000000-0008-0000-0000-0000D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10060775"/>
          <a:ext cx="925982" cy="80010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1355</xdr:row>
      <xdr:rowOff>95251</xdr:rowOff>
    </xdr:from>
    <xdr:to>
      <xdr:col>4</xdr:col>
      <xdr:colOff>1000126</xdr:colOff>
      <xdr:row>1355</xdr:row>
      <xdr:rowOff>800101</xdr:rowOff>
    </xdr:to>
    <xdr:pic>
      <xdr:nvPicPr>
        <xdr:cNvPr id="3550" name="Рисунок 3549">
          <a:extLst>
            <a:ext uri="{FF2B5EF4-FFF2-40B4-BE49-F238E27FC236}">
              <a16:creationId xmlns:a16="http://schemas.microsoft.com/office/drawing/2014/main" id="{00000000-0008-0000-0000-0000D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410994226"/>
          <a:ext cx="952500" cy="7048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1356</xdr:row>
      <xdr:rowOff>104776</xdr:rowOff>
    </xdr:from>
    <xdr:to>
      <xdr:col>4</xdr:col>
      <xdr:colOff>981075</xdr:colOff>
      <xdr:row>1356</xdr:row>
      <xdr:rowOff>788480</xdr:rowOff>
    </xdr:to>
    <xdr:pic>
      <xdr:nvPicPr>
        <xdr:cNvPr id="3554" name="Рисунок 3553">
          <a:extLst>
            <a:ext uri="{FF2B5EF4-FFF2-40B4-BE49-F238E27FC236}">
              <a16:creationId xmlns:a16="http://schemas.microsoft.com/office/drawing/2014/main" id="{00000000-0008-0000-0000-0000E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11889576"/>
          <a:ext cx="923925" cy="68370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1357</xdr:row>
      <xdr:rowOff>104775</xdr:rowOff>
    </xdr:from>
    <xdr:to>
      <xdr:col>4</xdr:col>
      <xdr:colOff>989673</xdr:colOff>
      <xdr:row>1357</xdr:row>
      <xdr:rowOff>800100</xdr:rowOff>
    </xdr:to>
    <xdr:pic>
      <xdr:nvPicPr>
        <xdr:cNvPr id="3561" name="Рисунок 3560">
          <a:extLst>
            <a:ext uri="{FF2B5EF4-FFF2-40B4-BE49-F238E27FC236}">
              <a16:creationId xmlns:a16="http://schemas.microsoft.com/office/drawing/2014/main" id="{00000000-0008-0000-0000-0000E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12775400"/>
          <a:ext cx="922998" cy="6953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1358</xdr:row>
      <xdr:rowOff>95251</xdr:rowOff>
    </xdr:from>
    <xdr:to>
      <xdr:col>4</xdr:col>
      <xdr:colOff>992717</xdr:colOff>
      <xdr:row>1358</xdr:row>
      <xdr:rowOff>800101</xdr:rowOff>
    </xdr:to>
    <xdr:pic>
      <xdr:nvPicPr>
        <xdr:cNvPr id="3483" name="Рисунок 3482">
          <a:extLst>
            <a:ext uri="{FF2B5EF4-FFF2-40B4-BE49-F238E27FC236}">
              <a16:creationId xmlns:a16="http://schemas.microsoft.com/office/drawing/2014/main" id="{00000000-0008-0000-0000-00009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14537526"/>
          <a:ext cx="935567" cy="7048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1359</xdr:row>
      <xdr:rowOff>57150</xdr:rowOff>
    </xdr:from>
    <xdr:to>
      <xdr:col>4</xdr:col>
      <xdr:colOff>914400</xdr:colOff>
      <xdr:row>1359</xdr:row>
      <xdr:rowOff>838200</xdr:rowOff>
    </xdr:to>
    <xdr:pic>
      <xdr:nvPicPr>
        <xdr:cNvPr id="3521" name="Рисунок 3520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162710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1360</xdr:row>
      <xdr:rowOff>152400</xdr:rowOff>
    </xdr:from>
    <xdr:to>
      <xdr:col>4</xdr:col>
      <xdr:colOff>977788</xdr:colOff>
      <xdr:row>1360</xdr:row>
      <xdr:rowOff>752475</xdr:rowOff>
    </xdr:to>
    <xdr:pic>
      <xdr:nvPicPr>
        <xdr:cNvPr id="3546" name="Рисунок 3545">
          <a:extLst>
            <a:ext uri="{FF2B5EF4-FFF2-40B4-BE49-F238E27FC236}">
              <a16:creationId xmlns:a16="http://schemas.microsoft.com/office/drawing/2014/main" id="{00000000-0008-0000-0000-0000D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419023800"/>
          <a:ext cx="920637" cy="6000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1361</xdr:row>
      <xdr:rowOff>66676</xdr:rowOff>
    </xdr:from>
    <xdr:to>
      <xdr:col>4</xdr:col>
      <xdr:colOff>779665</xdr:colOff>
      <xdr:row>1361</xdr:row>
      <xdr:rowOff>828676</xdr:rowOff>
    </xdr:to>
    <xdr:pic>
      <xdr:nvPicPr>
        <xdr:cNvPr id="3558" name="Рисунок 3557">
          <a:extLst>
            <a:ext uri="{FF2B5EF4-FFF2-40B4-BE49-F238E27FC236}">
              <a16:creationId xmlns:a16="http://schemas.microsoft.com/office/drawing/2014/main" id="{00000000-0008-0000-0000-0000E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419823901"/>
          <a:ext cx="551065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1362</xdr:row>
      <xdr:rowOff>66675</xdr:rowOff>
    </xdr:from>
    <xdr:to>
      <xdr:col>4</xdr:col>
      <xdr:colOff>904875</xdr:colOff>
      <xdr:row>1362</xdr:row>
      <xdr:rowOff>838200</xdr:rowOff>
    </xdr:to>
    <xdr:pic>
      <xdr:nvPicPr>
        <xdr:cNvPr id="3568" name="Рисунок 3567">
          <a:extLst>
            <a:ext uri="{FF2B5EF4-FFF2-40B4-BE49-F238E27FC236}">
              <a16:creationId xmlns:a16="http://schemas.microsoft.com/office/drawing/2014/main" id="{00000000-0008-0000-0000-0000F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207097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1363</xdr:row>
      <xdr:rowOff>47626</xdr:rowOff>
    </xdr:from>
    <xdr:to>
      <xdr:col>4</xdr:col>
      <xdr:colOff>866775</xdr:colOff>
      <xdr:row>1363</xdr:row>
      <xdr:rowOff>843672</xdr:rowOff>
    </xdr:to>
    <xdr:pic>
      <xdr:nvPicPr>
        <xdr:cNvPr id="3572" name="Рисунок 3571">
          <a:extLst>
            <a:ext uri="{FF2B5EF4-FFF2-40B4-BE49-F238E27FC236}">
              <a16:creationId xmlns:a16="http://schemas.microsoft.com/office/drawing/2014/main" id="{00000000-0008-0000-0000-0000F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421576501"/>
          <a:ext cx="695325" cy="796046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1364</xdr:row>
      <xdr:rowOff>57151</xdr:rowOff>
    </xdr:from>
    <xdr:to>
      <xdr:col>4</xdr:col>
      <xdr:colOff>914401</xdr:colOff>
      <xdr:row>1364</xdr:row>
      <xdr:rowOff>838201</xdr:rowOff>
    </xdr:to>
    <xdr:pic>
      <xdr:nvPicPr>
        <xdr:cNvPr id="3578" name="Рисунок 3577">
          <a:extLst>
            <a:ext uri="{FF2B5EF4-FFF2-40B4-BE49-F238E27FC236}">
              <a16:creationId xmlns:a16="http://schemas.microsoft.com/office/drawing/2014/main" id="{00000000-0008-0000-0000-0000F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42512932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1365</xdr:row>
      <xdr:rowOff>85725</xdr:rowOff>
    </xdr:from>
    <xdr:to>
      <xdr:col>4</xdr:col>
      <xdr:colOff>969715</xdr:colOff>
      <xdr:row>1365</xdr:row>
      <xdr:rowOff>800100</xdr:rowOff>
    </xdr:to>
    <xdr:pic>
      <xdr:nvPicPr>
        <xdr:cNvPr id="3582" name="Рисунок 3581">
          <a:extLst>
            <a:ext uri="{FF2B5EF4-FFF2-40B4-BE49-F238E27FC236}">
              <a16:creationId xmlns:a16="http://schemas.microsoft.com/office/drawing/2014/main" id="{00000000-0008-0000-0000-0000F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426043725"/>
          <a:ext cx="893515" cy="7143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1366</xdr:row>
      <xdr:rowOff>161925</xdr:rowOff>
    </xdr:from>
    <xdr:to>
      <xdr:col>4</xdr:col>
      <xdr:colOff>988937</xdr:colOff>
      <xdr:row>1366</xdr:row>
      <xdr:rowOff>742950</xdr:rowOff>
    </xdr:to>
    <xdr:pic>
      <xdr:nvPicPr>
        <xdr:cNvPr id="3586" name="Рисунок 3585">
          <a:extLst>
            <a:ext uri="{FF2B5EF4-FFF2-40B4-BE49-F238E27FC236}">
              <a16:creationId xmlns:a16="http://schemas.microsoft.com/office/drawing/2014/main" id="{00000000-0008-0000-0000-00000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27005750"/>
          <a:ext cx="922262" cy="5810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1367</xdr:row>
      <xdr:rowOff>142875</xdr:rowOff>
    </xdr:from>
    <xdr:to>
      <xdr:col>4</xdr:col>
      <xdr:colOff>970507</xdr:colOff>
      <xdr:row>1367</xdr:row>
      <xdr:rowOff>762000</xdr:rowOff>
    </xdr:to>
    <xdr:pic>
      <xdr:nvPicPr>
        <xdr:cNvPr id="3594" name="Рисунок 3593">
          <a:extLst>
            <a:ext uri="{FF2B5EF4-FFF2-40B4-BE49-F238E27FC236}">
              <a16:creationId xmlns:a16="http://schemas.microsoft.com/office/drawing/2014/main" id="{00000000-0008-0000-0000-00000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28758350"/>
          <a:ext cx="903832" cy="6191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1368</xdr:row>
      <xdr:rowOff>57152</xdr:rowOff>
    </xdr:from>
    <xdr:to>
      <xdr:col>4</xdr:col>
      <xdr:colOff>971550</xdr:colOff>
      <xdr:row>1368</xdr:row>
      <xdr:rowOff>842130</xdr:rowOff>
    </xdr:to>
    <xdr:pic>
      <xdr:nvPicPr>
        <xdr:cNvPr id="3598" name="Рисунок 3597">
          <a:extLst>
            <a:ext uri="{FF2B5EF4-FFF2-40B4-BE49-F238E27FC236}">
              <a16:creationId xmlns:a16="http://schemas.microsoft.com/office/drawing/2014/main" id="{00000000-0008-0000-0000-00000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430444277"/>
          <a:ext cx="904874" cy="784978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1369</xdr:row>
      <xdr:rowOff>114300</xdr:rowOff>
    </xdr:from>
    <xdr:to>
      <xdr:col>4</xdr:col>
      <xdr:colOff>981076</xdr:colOff>
      <xdr:row>1369</xdr:row>
      <xdr:rowOff>794567</xdr:rowOff>
    </xdr:to>
    <xdr:pic>
      <xdr:nvPicPr>
        <xdr:cNvPr id="3602" name="Рисунок 3601">
          <a:extLst>
            <a:ext uri="{FF2B5EF4-FFF2-40B4-BE49-F238E27FC236}">
              <a16:creationId xmlns:a16="http://schemas.microsoft.com/office/drawing/2014/main" id="{00000000-0008-0000-0000-00001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431387250"/>
          <a:ext cx="914400" cy="680267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1370</xdr:row>
      <xdr:rowOff>85725</xdr:rowOff>
    </xdr:from>
    <xdr:to>
      <xdr:col>4</xdr:col>
      <xdr:colOff>992072</xdr:colOff>
      <xdr:row>1370</xdr:row>
      <xdr:rowOff>819150</xdr:rowOff>
    </xdr:to>
    <xdr:pic>
      <xdr:nvPicPr>
        <xdr:cNvPr id="3512" name="Рисунок 3511">
          <a:extLst>
            <a:ext uri="{FF2B5EF4-FFF2-40B4-BE49-F238E27FC236}">
              <a16:creationId xmlns:a16="http://schemas.microsoft.com/office/drawing/2014/main" id="{00000000-0008-0000-0000-0000B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432244500"/>
          <a:ext cx="944446" cy="7334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1371</xdr:row>
      <xdr:rowOff>57150</xdr:rowOff>
    </xdr:from>
    <xdr:to>
      <xdr:col>4</xdr:col>
      <xdr:colOff>914400</xdr:colOff>
      <xdr:row>1371</xdr:row>
      <xdr:rowOff>838200</xdr:rowOff>
    </xdr:to>
    <xdr:pic>
      <xdr:nvPicPr>
        <xdr:cNvPr id="3532" name="Рисунок 3531">
          <a:extLst>
            <a:ext uri="{FF2B5EF4-FFF2-40B4-BE49-F238E27FC236}">
              <a16:creationId xmlns:a16="http://schemas.microsoft.com/office/drawing/2014/main" id="{00000000-0008-0000-0000-0000C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331017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1372</xdr:row>
      <xdr:rowOff>66676</xdr:rowOff>
    </xdr:from>
    <xdr:to>
      <xdr:col>4</xdr:col>
      <xdr:colOff>1000126</xdr:colOff>
      <xdr:row>1372</xdr:row>
      <xdr:rowOff>827046</xdr:rowOff>
    </xdr:to>
    <xdr:pic>
      <xdr:nvPicPr>
        <xdr:cNvPr id="3552" name="Рисунок 3551">
          <a:extLst>
            <a:ext uri="{FF2B5EF4-FFF2-40B4-BE49-F238E27FC236}">
              <a16:creationId xmlns:a16="http://schemas.microsoft.com/office/drawing/2014/main" id="{00000000-0008-0000-0000-0000E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435768751"/>
          <a:ext cx="952500" cy="76037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1373</xdr:row>
      <xdr:rowOff>85726</xdr:rowOff>
    </xdr:from>
    <xdr:to>
      <xdr:col>4</xdr:col>
      <xdr:colOff>962025</xdr:colOff>
      <xdr:row>1373</xdr:row>
      <xdr:rowOff>820576</xdr:rowOff>
    </xdr:to>
    <xdr:pic>
      <xdr:nvPicPr>
        <xdr:cNvPr id="3570" name="Рисунок 3569">
          <a:extLst>
            <a:ext uri="{FF2B5EF4-FFF2-40B4-BE49-F238E27FC236}">
              <a16:creationId xmlns:a16="http://schemas.microsoft.com/office/drawing/2014/main" id="{00000000-0008-0000-0000-0000F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436673626"/>
          <a:ext cx="876300" cy="7348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1374</xdr:row>
      <xdr:rowOff>57151</xdr:rowOff>
    </xdr:from>
    <xdr:to>
      <xdr:col>4</xdr:col>
      <xdr:colOff>895350</xdr:colOff>
      <xdr:row>1374</xdr:row>
      <xdr:rowOff>847101</xdr:rowOff>
    </xdr:to>
    <xdr:pic>
      <xdr:nvPicPr>
        <xdr:cNvPr id="3576" name="Рисунок 3575">
          <a:extLst>
            <a:ext uri="{FF2B5EF4-FFF2-40B4-BE49-F238E27FC236}">
              <a16:creationId xmlns:a16="http://schemas.microsoft.com/office/drawing/2014/main" id="{00000000-0008-0000-0000-0000F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437530876"/>
          <a:ext cx="752474" cy="7899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1375</xdr:row>
      <xdr:rowOff>66676</xdr:rowOff>
    </xdr:from>
    <xdr:to>
      <xdr:col>4</xdr:col>
      <xdr:colOff>951613</xdr:colOff>
      <xdr:row>1375</xdr:row>
      <xdr:rowOff>828675</xdr:rowOff>
    </xdr:to>
    <xdr:pic>
      <xdr:nvPicPr>
        <xdr:cNvPr id="3600" name="Рисунок 3599">
          <a:extLst>
            <a:ext uri="{FF2B5EF4-FFF2-40B4-BE49-F238E27FC236}">
              <a16:creationId xmlns:a16="http://schemas.microsoft.com/office/drawing/2014/main" id="{00000000-0008-0000-0000-00001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441083701"/>
          <a:ext cx="875413" cy="7619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1376</xdr:row>
      <xdr:rowOff>123826</xdr:rowOff>
    </xdr:from>
    <xdr:to>
      <xdr:col>4</xdr:col>
      <xdr:colOff>981075</xdr:colOff>
      <xdr:row>1376</xdr:row>
      <xdr:rowOff>780884</xdr:rowOff>
    </xdr:to>
    <xdr:pic>
      <xdr:nvPicPr>
        <xdr:cNvPr id="3606" name="Рисунок 3605">
          <a:extLst>
            <a:ext uri="{FF2B5EF4-FFF2-40B4-BE49-F238E27FC236}">
              <a16:creationId xmlns:a16="http://schemas.microsoft.com/office/drawing/2014/main" id="{00000000-0008-0000-0000-00001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42026676"/>
          <a:ext cx="923925" cy="657058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1377</xdr:row>
      <xdr:rowOff>85725</xdr:rowOff>
    </xdr:from>
    <xdr:to>
      <xdr:col>4</xdr:col>
      <xdr:colOff>990600</xdr:colOff>
      <xdr:row>1377</xdr:row>
      <xdr:rowOff>810039</xdr:rowOff>
    </xdr:to>
    <xdr:pic>
      <xdr:nvPicPr>
        <xdr:cNvPr id="3622" name="Рисунок 3621">
          <a:extLst>
            <a:ext uri="{FF2B5EF4-FFF2-40B4-BE49-F238E27FC236}">
              <a16:creationId xmlns:a16="http://schemas.microsoft.com/office/drawing/2014/main" id="{00000000-0008-0000-0000-00002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46417700"/>
          <a:ext cx="942975" cy="72431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1378</xdr:row>
      <xdr:rowOff>57151</xdr:rowOff>
    </xdr:from>
    <xdr:to>
      <xdr:col>4</xdr:col>
      <xdr:colOff>983954</xdr:colOff>
      <xdr:row>1378</xdr:row>
      <xdr:rowOff>838201</xdr:rowOff>
    </xdr:to>
    <xdr:pic>
      <xdr:nvPicPr>
        <xdr:cNvPr id="3626" name="Рисунок 3625">
          <a:extLst>
            <a:ext uri="{FF2B5EF4-FFF2-40B4-BE49-F238E27FC236}">
              <a16:creationId xmlns:a16="http://schemas.microsoft.com/office/drawing/2014/main" id="{00000000-0008-0000-0000-00002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47274951"/>
          <a:ext cx="917279" cy="7810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1379</xdr:row>
      <xdr:rowOff>76200</xdr:rowOff>
    </xdr:from>
    <xdr:to>
      <xdr:col>4</xdr:col>
      <xdr:colOff>1000542</xdr:colOff>
      <xdr:row>1379</xdr:row>
      <xdr:rowOff>809625</xdr:rowOff>
    </xdr:to>
    <xdr:pic>
      <xdr:nvPicPr>
        <xdr:cNvPr id="3630" name="Рисунок 3629">
          <a:extLst>
            <a:ext uri="{FF2B5EF4-FFF2-40B4-BE49-F238E27FC236}">
              <a16:creationId xmlns:a16="http://schemas.microsoft.com/office/drawing/2014/main" id="{00000000-0008-0000-0000-00002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48179825"/>
          <a:ext cx="952917" cy="733425"/>
        </a:xfrm>
        <a:prstGeom prst="rect">
          <a:avLst/>
        </a:prstGeom>
      </xdr:spPr>
    </xdr:pic>
    <xdr:clientData/>
  </xdr:twoCellAnchor>
  <xdr:twoCellAnchor>
    <xdr:from>
      <xdr:col>4</xdr:col>
      <xdr:colOff>57149</xdr:colOff>
      <xdr:row>1380</xdr:row>
      <xdr:rowOff>76200</xdr:rowOff>
    </xdr:from>
    <xdr:to>
      <xdr:col>4</xdr:col>
      <xdr:colOff>1000124</xdr:colOff>
      <xdr:row>1380</xdr:row>
      <xdr:rowOff>828850</xdr:rowOff>
    </xdr:to>
    <xdr:pic>
      <xdr:nvPicPr>
        <xdr:cNvPr id="3634" name="Рисунок 3633">
          <a:extLst>
            <a:ext uri="{FF2B5EF4-FFF2-40B4-BE49-F238E27FC236}">
              <a16:creationId xmlns:a16="http://schemas.microsoft.com/office/drawing/2014/main" id="{00000000-0008-0000-0000-00003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49" y="449065650"/>
          <a:ext cx="942975" cy="7526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1381</xdr:row>
      <xdr:rowOff>85725</xdr:rowOff>
    </xdr:from>
    <xdr:to>
      <xdr:col>4</xdr:col>
      <xdr:colOff>981075</xdr:colOff>
      <xdr:row>1381</xdr:row>
      <xdr:rowOff>811006</xdr:rowOff>
    </xdr:to>
    <xdr:pic>
      <xdr:nvPicPr>
        <xdr:cNvPr id="3646" name="Рисунок 3645">
          <a:extLst>
            <a:ext uri="{FF2B5EF4-FFF2-40B4-BE49-F238E27FC236}">
              <a16:creationId xmlns:a16="http://schemas.microsoft.com/office/drawing/2014/main" id="{00000000-0008-0000-0000-00003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1732650"/>
          <a:ext cx="923925" cy="72528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1382</xdr:row>
      <xdr:rowOff>85726</xdr:rowOff>
    </xdr:from>
    <xdr:to>
      <xdr:col>4</xdr:col>
      <xdr:colOff>983455</xdr:colOff>
      <xdr:row>1382</xdr:row>
      <xdr:rowOff>800100</xdr:rowOff>
    </xdr:to>
    <xdr:pic>
      <xdr:nvPicPr>
        <xdr:cNvPr id="3651" name="Рисунок 3650">
          <a:extLst>
            <a:ext uri="{FF2B5EF4-FFF2-40B4-BE49-F238E27FC236}">
              <a16:creationId xmlns:a16="http://schemas.microsoft.com/office/drawing/2014/main" id="{00000000-0008-0000-0000-00004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52618476"/>
          <a:ext cx="916780" cy="71437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1383</xdr:row>
      <xdr:rowOff>57151</xdr:rowOff>
    </xdr:from>
    <xdr:to>
      <xdr:col>4</xdr:col>
      <xdr:colOff>994894</xdr:colOff>
      <xdr:row>1383</xdr:row>
      <xdr:rowOff>828675</xdr:rowOff>
    </xdr:to>
    <xdr:pic>
      <xdr:nvPicPr>
        <xdr:cNvPr id="3655" name="Рисунок 3654">
          <a:extLst>
            <a:ext uri="{FF2B5EF4-FFF2-40B4-BE49-F238E27FC236}">
              <a16:creationId xmlns:a16="http://schemas.microsoft.com/office/drawing/2014/main" id="{00000000-0008-0000-0000-00004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54361551"/>
          <a:ext cx="928219" cy="7715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1384</xdr:row>
      <xdr:rowOff>76201</xdr:rowOff>
    </xdr:from>
    <xdr:to>
      <xdr:col>4</xdr:col>
      <xdr:colOff>981075</xdr:colOff>
      <xdr:row>1384</xdr:row>
      <xdr:rowOff>800911</xdr:rowOff>
    </xdr:to>
    <xdr:pic>
      <xdr:nvPicPr>
        <xdr:cNvPr id="3660" name="Рисунок 3659">
          <a:extLst>
            <a:ext uri="{FF2B5EF4-FFF2-40B4-BE49-F238E27FC236}">
              <a16:creationId xmlns:a16="http://schemas.microsoft.com/office/drawing/2014/main" id="{00000000-0008-0000-0000-00004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455266426"/>
          <a:ext cx="904875" cy="72471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1385</xdr:row>
      <xdr:rowOff>85725</xdr:rowOff>
    </xdr:from>
    <xdr:to>
      <xdr:col>4</xdr:col>
      <xdr:colOff>955853</xdr:colOff>
      <xdr:row>1385</xdr:row>
      <xdr:rowOff>819150</xdr:rowOff>
    </xdr:to>
    <xdr:pic>
      <xdr:nvPicPr>
        <xdr:cNvPr id="3664" name="Рисунок 3663">
          <a:extLst>
            <a:ext uri="{FF2B5EF4-FFF2-40B4-BE49-F238E27FC236}">
              <a16:creationId xmlns:a16="http://schemas.microsoft.com/office/drawing/2014/main" id="{00000000-0008-0000-0000-00005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457047600"/>
          <a:ext cx="870128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1386</xdr:row>
      <xdr:rowOff>171449</xdr:rowOff>
    </xdr:from>
    <xdr:to>
      <xdr:col>4</xdr:col>
      <xdr:colOff>978093</xdr:colOff>
      <xdr:row>1386</xdr:row>
      <xdr:rowOff>714374</xdr:rowOff>
    </xdr:to>
    <xdr:pic>
      <xdr:nvPicPr>
        <xdr:cNvPr id="3668" name="Рисунок 3667">
          <a:extLst>
            <a:ext uri="{FF2B5EF4-FFF2-40B4-BE49-F238E27FC236}">
              <a16:creationId xmlns:a16="http://schemas.microsoft.com/office/drawing/2014/main" id="{00000000-0008-0000-0000-00005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8019149"/>
          <a:ext cx="920943" cy="5429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1387</xdr:row>
      <xdr:rowOff>104775</xdr:rowOff>
    </xdr:from>
    <xdr:to>
      <xdr:col>4</xdr:col>
      <xdr:colOff>990600</xdr:colOff>
      <xdr:row>1387</xdr:row>
      <xdr:rowOff>804862</xdr:rowOff>
    </xdr:to>
    <xdr:pic>
      <xdr:nvPicPr>
        <xdr:cNvPr id="3525" name="Рисунок 3524">
          <a:extLst>
            <a:ext uri="{FF2B5EF4-FFF2-40B4-BE49-F238E27FC236}">
              <a16:creationId xmlns:a16="http://schemas.microsoft.com/office/drawing/2014/main" id="{00000000-0008-0000-0000-0000C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458838300"/>
          <a:ext cx="933449" cy="70008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1388</xdr:row>
      <xdr:rowOff>66675</xdr:rowOff>
    </xdr:from>
    <xdr:to>
      <xdr:col>4</xdr:col>
      <xdr:colOff>963028</xdr:colOff>
      <xdr:row>1388</xdr:row>
      <xdr:rowOff>828675</xdr:rowOff>
    </xdr:to>
    <xdr:pic>
      <xdr:nvPicPr>
        <xdr:cNvPr id="3564" name="Рисунок 3563">
          <a:extLst>
            <a:ext uri="{FF2B5EF4-FFF2-40B4-BE49-F238E27FC236}">
              <a16:creationId xmlns:a16="http://schemas.microsoft.com/office/drawing/2014/main" id="{00000000-0008-0000-0000-0000E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459686025"/>
          <a:ext cx="877303" cy="7620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1389</xdr:row>
      <xdr:rowOff>133351</xdr:rowOff>
    </xdr:from>
    <xdr:to>
      <xdr:col>4</xdr:col>
      <xdr:colOff>990600</xdr:colOff>
      <xdr:row>1389</xdr:row>
      <xdr:rowOff>755283</xdr:rowOff>
    </xdr:to>
    <xdr:pic>
      <xdr:nvPicPr>
        <xdr:cNvPr id="3580" name="Рисунок 3579">
          <a:extLst>
            <a:ext uri="{FF2B5EF4-FFF2-40B4-BE49-F238E27FC236}">
              <a16:creationId xmlns:a16="http://schemas.microsoft.com/office/drawing/2014/main" id="{00000000-0008-0000-0000-0000F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63296001"/>
          <a:ext cx="942975" cy="621932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381</xdr:row>
      <xdr:rowOff>180976</xdr:rowOff>
    </xdr:from>
    <xdr:to>
      <xdr:col>4</xdr:col>
      <xdr:colOff>993090</xdr:colOff>
      <xdr:row>381</xdr:row>
      <xdr:rowOff>714376</xdr:rowOff>
    </xdr:to>
    <xdr:pic>
      <xdr:nvPicPr>
        <xdr:cNvPr id="3688" name="Рисунок 3687">
          <a:extLst>
            <a:ext uri="{FF2B5EF4-FFF2-40B4-BE49-F238E27FC236}">
              <a16:creationId xmlns:a16="http://schemas.microsoft.com/office/drawing/2014/main" id="{00000000-0008-0000-0000-00006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75752326"/>
          <a:ext cx="945464" cy="533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1620</xdr:row>
      <xdr:rowOff>57151</xdr:rowOff>
    </xdr:from>
    <xdr:to>
      <xdr:col>4</xdr:col>
      <xdr:colOff>978553</xdr:colOff>
      <xdr:row>1620</xdr:row>
      <xdr:rowOff>819151</xdr:rowOff>
    </xdr:to>
    <xdr:pic>
      <xdr:nvPicPr>
        <xdr:cNvPr id="3648" name="Рисунок 3647">
          <a:extLst>
            <a:ext uri="{FF2B5EF4-FFF2-40B4-BE49-F238E27FC236}">
              <a16:creationId xmlns:a16="http://schemas.microsoft.com/office/drawing/2014/main" id="{00000000-0008-0000-0000-00004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77523976"/>
          <a:ext cx="921403" cy="762000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298</xdr:row>
      <xdr:rowOff>47625</xdr:rowOff>
    </xdr:from>
    <xdr:to>
      <xdr:col>4</xdr:col>
      <xdr:colOff>828513</xdr:colOff>
      <xdr:row>298</xdr:row>
      <xdr:rowOff>838200</xdr:rowOff>
    </xdr:to>
    <xdr:pic>
      <xdr:nvPicPr>
        <xdr:cNvPr id="3682" name="Рисунок 3681">
          <a:extLst>
            <a:ext uri="{FF2B5EF4-FFF2-40B4-BE49-F238E27FC236}">
              <a16:creationId xmlns:a16="http://schemas.microsoft.com/office/drawing/2014/main" id="{00000000-0008-0000-0000-00006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468296625"/>
          <a:ext cx="618962" cy="79057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2483</xdr:row>
      <xdr:rowOff>47626</xdr:rowOff>
    </xdr:from>
    <xdr:to>
      <xdr:col>4</xdr:col>
      <xdr:colOff>828675</xdr:colOff>
      <xdr:row>2483</xdr:row>
      <xdr:rowOff>825786</xdr:rowOff>
    </xdr:to>
    <xdr:pic>
      <xdr:nvPicPr>
        <xdr:cNvPr id="3707" name="Рисунок 3706">
          <a:extLst>
            <a:ext uri="{FF2B5EF4-FFF2-40B4-BE49-F238E27FC236}">
              <a16:creationId xmlns:a16="http://schemas.microsoft.com/office/drawing/2014/main" id="{00000000-0008-0000-0000-00007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10366176"/>
          <a:ext cx="600074" cy="77816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3081</xdr:row>
      <xdr:rowOff>228601</xdr:rowOff>
    </xdr:from>
    <xdr:to>
      <xdr:col>4</xdr:col>
      <xdr:colOff>990600</xdr:colOff>
      <xdr:row>3081</xdr:row>
      <xdr:rowOff>684562</xdr:rowOff>
    </xdr:to>
    <xdr:pic>
      <xdr:nvPicPr>
        <xdr:cNvPr id="3378" name="Рисунок 3377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148961476"/>
          <a:ext cx="942974" cy="455961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3201</xdr:row>
      <xdr:rowOff>47625</xdr:rowOff>
    </xdr:from>
    <xdr:to>
      <xdr:col>4</xdr:col>
      <xdr:colOff>924881</xdr:colOff>
      <xdr:row>3201</xdr:row>
      <xdr:rowOff>838200</xdr:rowOff>
    </xdr:to>
    <xdr:pic>
      <xdr:nvPicPr>
        <xdr:cNvPr id="3729" name="Рисунок 3728">
          <a:extLst>
            <a:ext uri="{FF2B5EF4-FFF2-40B4-BE49-F238E27FC236}">
              <a16:creationId xmlns:a16="http://schemas.microsoft.com/office/drawing/2014/main" id="{00000000-0008-0000-0000-00009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4747200"/>
          <a:ext cx="791530" cy="79057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948</xdr:row>
      <xdr:rowOff>47626</xdr:rowOff>
    </xdr:from>
    <xdr:to>
      <xdr:col>4</xdr:col>
      <xdr:colOff>709311</xdr:colOff>
      <xdr:row>948</xdr:row>
      <xdr:rowOff>847726</xdr:rowOff>
    </xdr:to>
    <xdr:pic>
      <xdr:nvPicPr>
        <xdr:cNvPr id="3728" name="Рисунок 3727">
          <a:extLst>
            <a:ext uri="{FF2B5EF4-FFF2-40B4-BE49-F238E27FC236}">
              <a16:creationId xmlns:a16="http://schemas.microsoft.com/office/drawing/2014/main" id="{00000000-0008-0000-0000-00009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12858751"/>
          <a:ext cx="404511" cy="800100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949</xdr:row>
      <xdr:rowOff>47625</xdr:rowOff>
    </xdr:from>
    <xdr:to>
      <xdr:col>4</xdr:col>
      <xdr:colOff>749718</xdr:colOff>
      <xdr:row>949</xdr:row>
      <xdr:rowOff>857250</xdr:rowOff>
    </xdr:to>
    <xdr:pic>
      <xdr:nvPicPr>
        <xdr:cNvPr id="3731" name="Рисунок 3730">
          <a:extLst>
            <a:ext uri="{FF2B5EF4-FFF2-40B4-BE49-F238E27FC236}">
              <a16:creationId xmlns:a16="http://schemas.microsoft.com/office/drawing/2014/main" id="{00000000-0008-0000-0000-00009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13744575"/>
          <a:ext cx="454443" cy="809625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950</xdr:row>
      <xdr:rowOff>47625</xdr:rowOff>
    </xdr:from>
    <xdr:to>
      <xdr:col>4</xdr:col>
      <xdr:colOff>743484</xdr:colOff>
      <xdr:row>950</xdr:row>
      <xdr:rowOff>847725</xdr:rowOff>
    </xdr:to>
    <xdr:pic>
      <xdr:nvPicPr>
        <xdr:cNvPr id="3632" name="Рисунок 3631">
          <a:extLst>
            <a:ext uri="{FF2B5EF4-FFF2-40B4-BE49-F238E27FC236}">
              <a16:creationId xmlns:a16="http://schemas.microsoft.com/office/drawing/2014/main" id="{00000000-0008-0000-0000-00003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14630400"/>
          <a:ext cx="448208" cy="80010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951</xdr:row>
      <xdr:rowOff>47625</xdr:rowOff>
    </xdr:from>
    <xdr:to>
      <xdr:col>4</xdr:col>
      <xdr:colOff>760496</xdr:colOff>
      <xdr:row>951</xdr:row>
      <xdr:rowOff>847725</xdr:rowOff>
    </xdr:to>
    <xdr:pic>
      <xdr:nvPicPr>
        <xdr:cNvPr id="3694" name="Рисунок 3693">
          <a:extLst>
            <a:ext uri="{FF2B5EF4-FFF2-40B4-BE49-F238E27FC236}">
              <a16:creationId xmlns:a16="http://schemas.microsoft.com/office/drawing/2014/main" id="{00000000-0008-0000-0000-00006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15516225"/>
          <a:ext cx="484271" cy="80010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952</xdr:row>
      <xdr:rowOff>47626</xdr:rowOff>
    </xdr:from>
    <xdr:to>
      <xdr:col>4</xdr:col>
      <xdr:colOff>749808</xdr:colOff>
      <xdr:row>952</xdr:row>
      <xdr:rowOff>847726</xdr:rowOff>
    </xdr:to>
    <xdr:pic>
      <xdr:nvPicPr>
        <xdr:cNvPr id="3712" name="Рисунок 3711">
          <a:extLst>
            <a:ext uri="{FF2B5EF4-FFF2-40B4-BE49-F238E27FC236}">
              <a16:creationId xmlns:a16="http://schemas.microsoft.com/office/drawing/2014/main" id="{00000000-0008-0000-0000-00008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16402051"/>
          <a:ext cx="464058" cy="800100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953</xdr:row>
      <xdr:rowOff>47626</xdr:rowOff>
    </xdr:from>
    <xdr:to>
      <xdr:col>4</xdr:col>
      <xdr:colOff>725426</xdr:colOff>
      <xdr:row>953</xdr:row>
      <xdr:rowOff>857250</xdr:rowOff>
    </xdr:to>
    <xdr:pic>
      <xdr:nvPicPr>
        <xdr:cNvPr id="3718" name="Рисунок 3717">
          <a:extLst>
            <a:ext uri="{FF2B5EF4-FFF2-40B4-BE49-F238E27FC236}">
              <a16:creationId xmlns:a16="http://schemas.microsoft.com/office/drawing/2014/main" id="{00000000-0008-0000-0000-00008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17287876"/>
          <a:ext cx="430150" cy="809624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954</xdr:row>
      <xdr:rowOff>47625</xdr:rowOff>
    </xdr:from>
    <xdr:to>
      <xdr:col>4</xdr:col>
      <xdr:colOff>797699</xdr:colOff>
      <xdr:row>954</xdr:row>
      <xdr:rowOff>828675</xdr:rowOff>
    </xdr:to>
    <xdr:pic>
      <xdr:nvPicPr>
        <xdr:cNvPr id="3722" name="Рисунок 3721">
          <a:extLst>
            <a:ext uri="{FF2B5EF4-FFF2-40B4-BE49-F238E27FC236}">
              <a16:creationId xmlns:a16="http://schemas.microsoft.com/office/drawing/2014/main" id="{00000000-0008-0000-0000-00008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18173700"/>
          <a:ext cx="569099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955</xdr:row>
      <xdr:rowOff>57150</xdr:rowOff>
    </xdr:from>
    <xdr:to>
      <xdr:col>4</xdr:col>
      <xdr:colOff>895350</xdr:colOff>
      <xdr:row>955</xdr:row>
      <xdr:rowOff>832067</xdr:rowOff>
    </xdr:to>
    <xdr:pic>
      <xdr:nvPicPr>
        <xdr:cNvPr id="3730" name="Рисунок 3729">
          <a:extLst>
            <a:ext uri="{FF2B5EF4-FFF2-40B4-BE49-F238E27FC236}">
              <a16:creationId xmlns:a16="http://schemas.microsoft.com/office/drawing/2014/main" id="{00000000-0008-0000-0000-00009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9954875"/>
          <a:ext cx="752475" cy="774917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957</xdr:row>
      <xdr:rowOff>85725</xdr:rowOff>
    </xdr:from>
    <xdr:to>
      <xdr:col>4</xdr:col>
      <xdr:colOff>990870</xdr:colOff>
      <xdr:row>957</xdr:row>
      <xdr:rowOff>819150</xdr:rowOff>
    </xdr:to>
    <xdr:pic>
      <xdr:nvPicPr>
        <xdr:cNvPr id="3733" name="Рисунок 3732">
          <a:extLst>
            <a:ext uri="{FF2B5EF4-FFF2-40B4-BE49-F238E27FC236}">
              <a16:creationId xmlns:a16="http://schemas.microsoft.com/office/drawing/2014/main" id="{00000000-0008-0000-0000-00009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2640925"/>
          <a:ext cx="943245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958</xdr:row>
      <xdr:rowOff>66675</xdr:rowOff>
    </xdr:from>
    <xdr:to>
      <xdr:col>4</xdr:col>
      <xdr:colOff>990600</xdr:colOff>
      <xdr:row>958</xdr:row>
      <xdr:rowOff>824568</xdr:rowOff>
    </xdr:to>
    <xdr:pic>
      <xdr:nvPicPr>
        <xdr:cNvPr id="3735" name="Рисунок 3734">
          <a:extLst>
            <a:ext uri="{FF2B5EF4-FFF2-40B4-BE49-F238E27FC236}">
              <a16:creationId xmlns:a16="http://schemas.microsoft.com/office/drawing/2014/main" id="{00000000-0008-0000-0000-00009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507700"/>
          <a:ext cx="933450" cy="757893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959</xdr:row>
      <xdr:rowOff>85725</xdr:rowOff>
    </xdr:from>
    <xdr:to>
      <xdr:col>4</xdr:col>
      <xdr:colOff>990600</xdr:colOff>
      <xdr:row>959</xdr:row>
      <xdr:rowOff>804896</xdr:rowOff>
    </xdr:to>
    <xdr:pic>
      <xdr:nvPicPr>
        <xdr:cNvPr id="3737" name="Рисунок 3736">
          <a:extLst>
            <a:ext uri="{FF2B5EF4-FFF2-40B4-BE49-F238E27FC236}">
              <a16:creationId xmlns:a16="http://schemas.microsoft.com/office/drawing/2014/main" id="{00000000-0008-0000-0000-00009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4412575"/>
          <a:ext cx="942975" cy="71917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960</xdr:row>
      <xdr:rowOff>57150</xdr:rowOff>
    </xdr:from>
    <xdr:to>
      <xdr:col>4</xdr:col>
      <xdr:colOff>976780</xdr:colOff>
      <xdr:row>960</xdr:row>
      <xdr:rowOff>828675</xdr:rowOff>
    </xdr:to>
    <xdr:pic>
      <xdr:nvPicPr>
        <xdr:cNvPr id="3739" name="Рисунок 3738">
          <a:extLst>
            <a:ext uri="{FF2B5EF4-FFF2-40B4-BE49-F238E27FC236}">
              <a16:creationId xmlns:a16="http://schemas.microsoft.com/office/drawing/2014/main" id="{00000000-0008-0000-0000-00009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5269825"/>
          <a:ext cx="910105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961</xdr:row>
      <xdr:rowOff>57150</xdr:rowOff>
    </xdr:from>
    <xdr:to>
      <xdr:col>4</xdr:col>
      <xdr:colOff>841375</xdr:colOff>
      <xdr:row>961</xdr:row>
      <xdr:rowOff>838200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7041475"/>
          <a:ext cx="650875" cy="7810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962</xdr:row>
      <xdr:rowOff>76200</xdr:rowOff>
    </xdr:from>
    <xdr:to>
      <xdr:col>4</xdr:col>
      <xdr:colOff>991323</xdr:colOff>
      <xdr:row>962</xdr:row>
      <xdr:rowOff>828675</xdr:rowOff>
    </xdr:to>
    <xdr:pic>
      <xdr:nvPicPr>
        <xdr:cNvPr id="751" name="Рисунок 750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7946350"/>
          <a:ext cx="943698" cy="75247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963</xdr:row>
      <xdr:rowOff>57150</xdr:rowOff>
    </xdr:from>
    <xdr:to>
      <xdr:col>4</xdr:col>
      <xdr:colOff>962026</xdr:colOff>
      <xdr:row>963</xdr:row>
      <xdr:rowOff>840301</xdr:rowOff>
    </xdr:to>
    <xdr:pic>
      <xdr:nvPicPr>
        <xdr:cNvPr id="3413" name="Рисунок 3412"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8813125"/>
          <a:ext cx="895350" cy="78315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964</xdr:row>
      <xdr:rowOff>57151</xdr:rowOff>
    </xdr:from>
    <xdr:to>
      <xdr:col>4</xdr:col>
      <xdr:colOff>979866</xdr:colOff>
      <xdr:row>964</xdr:row>
      <xdr:rowOff>838201</xdr:rowOff>
    </xdr:to>
    <xdr:pic>
      <xdr:nvPicPr>
        <xdr:cNvPr id="3745" name="Рисунок 3744">
          <a:extLst>
            <a:ext uri="{FF2B5EF4-FFF2-40B4-BE49-F238E27FC236}">
              <a16:creationId xmlns:a16="http://schemas.microsoft.com/office/drawing/2014/main" id="{00000000-0008-0000-0000-0000A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9698951"/>
          <a:ext cx="913191" cy="781050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965</xdr:row>
      <xdr:rowOff>47626</xdr:rowOff>
    </xdr:from>
    <xdr:to>
      <xdr:col>4</xdr:col>
      <xdr:colOff>961708</xdr:colOff>
      <xdr:row>965</xdr:row>
      <xdr:rowOff>838200</xdr:rowOff>
    </xdr:to>
    <xdr:pic>
      <xdr:nvPicPr>
        <xdr:cNvPr id="3747" name="Рисунок 3746">
          <a:extLst>
            <a:ext uri="{FF2B5EF4-FFF2-40B4-BE49-F238E27FC236}">
              <a16:creationId xmlns:a16="http://schemas.microsoft.com/office/drawing/2014/main" id="{00000000-0008-0000-0000-0000A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123834526"/>
          <a:ext cx="875982" cy="79057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966</xdr:row>
      <xdr:rowOff>47625</xdr:rowOff>
    </xdr:from>
    <xdr:to>
      <xdr:col>4</xdr:col>
      <xdr:colOff>981503</xdr:colOff>
      <xdr:row>966</xdr:row>
      <xdr:rowOff>838200</xdr:rowOff>
    </xdr:to>
    <xdr:pic>
      <xdr:nvPicPr>
        <xdr:cNvPr id="3749" name="Рисунок 3748">
          <a:extLst>
            <a:ext uri="{FF2B5EF4-FFF2-40B4-BE49-F238E27FC236}">
              <a16:creationId xmlns:a16="http://schemas.microsoft.com/office/drawing/2014/main" id="{00000000-0008-0000-0000-0000A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24720350"/>
          <a:ext cx="914828" cy="7905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967</xdr:row>
      <xdr:rowOff>57150</xdr:rowOff>
    </xdr:from>
    <xdr:to>
      <xdr:col>4</xdr:col>
      <xdr:colOff>961617</xdr:colOff>
      <xdr:row>967</xdr:row>
      <xdr:rowOff>828675</xdr:rowOff>
    </xdr:to>
    <xdr:pic>
      <xdr:nvPicPr>
        <xdr:cNvPr id="3751" name="Рисунок 3750">
          <a:extLst>
            <a:ext uri="{FF2B5EF4-FFF2-40B4-BE49-F238E27FC236}">
              <a16:creationId xmlns:a16="http://schemas.microsoft.com/office/drawing/2014/main" id="{00000000-0008-0000-0000-0000A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125615700"/>
          <a:ext cx="875892" cy="771525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968</xdr:row>
      <xdr:rowOff>57150</xdr:rowOff>
    </xdr:from>
    <xdr:to>
      <xdr:col>4</xdr:col>
      <xdr:colOff>1005166</xdr:colOff>
      <xdr:row>968</xdr:row>
      <xdr:rowOff>828675</xdr:rowOff>
    </xdr:to>
    <xdr:pic>
      <xdr:nvPicPr>
        <xdr:cNvPr id="3753" name="Рисунок 3752">
          <a:extLst>
            <a:ext uri="{FF2B5EF4-FFF2-40B4-BE49-F238E27FC236}">
              <a16:creationId xmlns:a16="http://schemas.microsoft.com/office/drawing/2014/main" id="{00000000-0008-0000-0000-0000A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126501525"/>
          <a:ext cx="957540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969</xdr:row>
      <xdr:rowOff>66676</xdr:rowOff>
    </xdr:from>
    <xdr:to>
      <xdr:col>4</xdr:col>
      <xdr:colOff>981547</xdr:colOff>
      <xdr:row>969</xdr:row>
      <xdr:rowOff>809626</xdr:rowOff>
    </xdr:to>
    <xdr:pic>
      <xdr:nvPicPr>
        <xdr:cNvPr id="3755" name="Рисунок 3754">
          <a:extLst>
            <a:ext uri="{FF2B5EF4-FFF2-40B4-BE49-F238E27FC236}">
              <a16:creationId xmlns:a16="http://schemas.microsoft.com/office/drawing/2014/main" id="{00000000-0008-0000-0000-0000A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7396876"/>
          <a:ext cx="924397" cy="7429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970</xdr:row>
      <xdr:rowOff>57151</xdr:rowOff>
    </xdr:from>
    <xdr:to>
      <xdr:col>4</xdr:col>
      <xdr:colOff>990600</xdr:colOff>
      <xdr:row>970</xdr:row>
      <xdr:rowOff>840687</xdr:rowOff>
    </xdr:to>
    <xdr:pic>
      <xdr:nvPicPr>
        <xdr:cNvPr id="3757" name="Рисунок 3756">
          <a:extLst>
            <a:ext uri="{FF2B5EF4-FFF2-40B4-BE49-F238E27FC236}">
              <a16:creationId xmlns:a16="http://schemas.microsoft.com/office/drawing/2014/main" id="{00000000-0008-0000-0000-0000A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8273176"/>
          <a:ext cx="933450" cy="783536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971</xdr:row>
      <xdr:rowOff>76201</xdr:rowOff>
    </xdr:from>
    <xdr:to>
      <xdr:col>4</xdr:col>
      <xdr:colOff>990600</xdr:colOff>
      <xdr:row>971</xdr:row>
      <xdr:rowOff>819745</xdr:rowOff>
    </xdr:to>
    <xdr:pic>
      <xdr:nvPicPr>
        <xdr:cNvPr id="3759" name="Рисунок 3758">
          <a:extLst>
            <a:ext uri="{FF2B5EF4-FFF2-40B4-BE49-F238E27FC236}">
              <a16:creationId xmlns:a16="http://schemas.microsoft.com/office/drawing/2014/main" id="{00000000-0008-0000-0000-0000A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29178051"/>
          <a:ext cx="942975" cy="743544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972</xdr:row>
      <xdr:rowOff>123826</xdr:rowOff>
    </xdr:from>
    <xdr:to>
      <xdr:col>4</xdr:col>
      <xdr:colOff>999642</xdr:colOff>
      <xdr:row>972</xdr:row>
      <xdr:rowOff>771526</xdr:rowOff>
    </xdr:to>
    <xdr:pic>
      <xdr:nvPicPr>
        <xdr:cNvPr id="3761" name="Рисунок 3760">
          <a:extLst>
            <a:ext uri="{FF2B5EF4-FFF2-40B4-BE49-F238E27FC236}">
              <a16:creationId xmlns:a16="http://schemas.microsoft.com/office/drawing/2014/main" id="{00000000-0008-0000-0000-0000B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130111501"/>
          <a:ext cx="952016" cy="6477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973</xdr:row>
      <xdr:rowOff>47625</xdr:rowOff>
    </xdr:from>
    <xdr:to>
      <xdr:col>4</xdr:col>
      <xdr:colOff>991752</xdr:colOff>
      <xdr:row>973</xdr:row>
      <xdr:rowOff>838200</xdr:rowOff>
    </xdr:to>
    <xdr:pic>
      <xdr:nvPicPr>
        <xdr:cNvPr id="3763" name="Рисунок 3762">
          <a:extLst>
            <a:ext uri="{FF2B5EF4-FFF2-40B4-BE49-F238E27FC236}">
              <a16:creationId xmlns:a16="http://schemas.microsoft.com/office/drawing/2014/main" id="{00000000-0008-0000-0000-0000B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0921125"/>
          <a:ext cx="934602" cy="7905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974</xdr:row>
      <xdr:rowOff>114300</xdr:rowOff>
    </xdr:from>
    <xdr:to>
      <xdr:col>4</xdr:col>
      <xdr:colOff>985890</xdr:colOff>
      <xdr:row>974</xdr:row>
      <xdr:rowOff>790575</xdr:rowOff>
    </xdr:to>
    <xdr:pic>
      <xdr:nvPicPr>
        <xdr:cNvPr id="3765" name="Рисунок 3764">
          <a:extLst>
            <a:ext uri="{FF2B5EF4-FFF2-40B4-BE49-F238E27FC236}">
              <a16:creationId xmlns:a16="http://schemas.microsoft.com/office/drawing/2014/main" id="{00000000-0008-0000-0000-0000B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29425" y="131873625"/>
          <a:ext cx="938265" cy="6762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975</xdr:row>
      <xdr:rowOff>123826</xdr:rowOff>
    </xdr:from>
    <xdr:to>
      <xdr:col>4</xdr:col>
      <xdr:colOff>982843</xdr:colOff>
      <xdr:row>975</xdr:row>
      <xdr:rowOff>790576</xdr:rowOff>
    </xdr:to>
    <xdr:pic>
      <xdr:nvPicPr>
        <xdr:cNvPr id="3767" name="Рисунок 3766">
          <a:extLst>
            <a:ext uri="{FF2B5EF4-FFF2-40B4-BE49-F238E27FC236}">
              <a16:creationId xmlns:a16="http://schemas.microsoft.com/office/drawing/2014/main" id="{00000000-0008-0000-0000-0000B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32768976"/>
          <a:ext cx="925692" cy="6667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976</xdr:row>
      <xdr:rowOff>66675</xdr:rowOff>
    </xdr:from>
    <xdr:to>
      <xdr:col>4</xdr:col>
      <xdr:colOff>991297</xdr:colOff>
      <xdr:row>976</xdr:row>
      <xdr:rowOff>828675</xdr:rowOff>
    </xdr:to>
    <xdr:pic>
      <xdr:nvPicPr>
        <xdr:cNvPr id="3769" name="Рисунок 3768">
          <a:extLst>
            <a:ext uri="{FF2B5EF4-FFF2-40B4-BE49-F238E27FC236}">
              <a16:creationId xmlns:a16="http://schemas.microsoft.com/office/drawing/2014/main" id="{00000000-0008-0000-0000-0000B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33597650"/>
          <a:ext cx="924622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977</xdr:row>
      <xdr:rowOff>85725</xdr:rowOff>
    </xdr:from>
    <xdr:to>
      <xdr:col>4</xdr:col>
      <xdr:colOff>990600</xdr:colOff>
      <xdr:row>977</xdr:row>
      <xdr:rowOff>807482</xdr:rowOff>
    </xdr:to>
    <xdr:pic>
      <xdr:nvPicPr>
        <xdr:cNvPr id="3771" name="Рисунок 3770">
          <a:extLst>
            <a:ext uri="{FF2B5EF4-FFF2-40B4-BE49-F238E27FC236}">
              <a16:creationId xmlns:a16="http://schemas.microsoft.com/office/drawing/2014/main" id="{00000000-0008-0000-0000-0000B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34502525"/>
          <a:ext cx="923925" cy="72175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978</xdr:row>
      <xdr:rowOff>104775</xdr:rowOff>
    </xdr:from>
    <xdr:to>
      <xdr:col>4</xdr:col>
      <xdr:colOff>986214</xdr:colOff>
      <xdr:row>978</xdr:row>
      <xdr:rowOff>800100</xdr:rowOff>
    </xdr:to>
    <xdr:pic>
      <xdr:nvPicPr>
        <xdr:cNvPr id="3773" name="Рисунок 3772">
          <a:extLst>
            <a:ext uri="{FF2B5EF4-FFF2-40B4-BE49-F238E27FC236}">
              <a16:creationId xmlns:a16="http://schemas.microsoft.com/office/drawing/2014/main" id="{00000000-0008-0000-0000-0000B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4521575"/>
          <a:ext cx="929064" cy="6953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979</xdr:row>
      <xdr:rowOff>57151</xdr:rowOff>
    </xdr:from>
    <xdr:to>
      <xdr:col>4</xdr:col>
      <xdr:colOff>990601</xdr:colOff>
      <xdr:row>979</xdr:row>
      <xdr:rowOff>841491</xdr:rowOff>
    </xdr:to>
    <xdr:pic>
      <xdr:nvPicPr>
        <xdr:cNvPr id="3775" name="Рисунок 3774">
          <a:extLst>
            <a:ext uri="{FF2B5EF4-FFF2-40B4-BE49-F238E27FC236}">
              <a16:creationId xmlns:a16="http://schemas.microsoft.com/office/drawing/2014/main" id="{00000000-0008-0000-0000-0000B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35359776"/>
          <a:ext cx="933450" cy="78434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980</xdr:row>
      <xdr:rowOff>104776</xdr:rowOff>
    </xdr:from>
    <xdr:to>
      <xdr:col>4</xdr:col>
      <xdr:colOff>980106</xdr:colOff>
      <xdr:row>980</xdr:row>
      <xdr:rowOff>790576</xdr:rowOff>
    </xdr:to>
    <xdr:pic>
      <xdr:nvPicPr>
        <xdr:cNvPr id="3777" name="Рисунок 3776">
          <a:extLst>
            <a:ext uri="{FF2B5EF4-FFF2-40B4-BE49-F238E27FC236}">
              <a16:creationId xmlns:a16="http://schemas.microsoft.com/office/drawing/2014/main" id="{00000000-0008-0000-0000-0000C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6293226"/>
          <a:ext cx="922956" cy="68580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981</xdr:row>
      <xdr:rowOff>95250</xdr:rowOff>
    </xdr:from>
    <xdr:to>
      <xdr:col>4</xdr:col>
      <xdr:colOff>993575</xdr:colOff>
      <xdr:row>981</xdr:row>
      <xdr:rowOff>809625</xdr:rowOff>
    </xdr:to>
    <xdr:pic>
      <xdr:nvPicPr>
        <xdr:cNvPr id="3779" name="Рисунок 3778">
          <a:extLst>
            <a:ext uri="{FF2B5EF4-FFF2-40B4-BE49-F238E27FC236}">
              <a16:creationId xmlns:a16="http://schemas.microsoft.com/office/drawing/2014/main" id="{00000000-0008-0000-0000-0000C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37169525"/>
          <a:ext cx="936424" cy="71437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982</xdr:row>
      <xdr:rowOff>57150</xdr:rowOff>
    </xdr:from>
    <xdr:to>
      <xdr:col>4</xdr:col>
      <xdr:colOff>860321</xdr:colOff>
      <xdr:row>982</xdr:row>
      <xdr:rowOff>828675</xdr:rowOff>
    </xdr:to>
    <xdr:pic>
      <xdr:nvPicPr>
        <xdr:cNvPr id="3781" name="Рисунок 3780">
          <a:extLst>
            <a:ext uri="{FF2B5EF4-FFF2-40B4-BE49-F238E27FC236}">
              <a16:creationId xmlns:a16="http://schemas.microsoft.com/office/drawing/2014/main" id="{00000000-0008-0000-0000-0000C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138017250"/>
          <a:ext cx="660296" cy="7715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983</xdr:row>
      <xdr:rowOff>57150</xdr:rowOff>
    </xdr:from>
    <xdr:to>
      <xdr:col>4</xdr:col>
      <xdr:colOff>953753</xdr:colOff>
      <xdr:row>983</xdr:row>
      <xdr:rowOff>819150</xdr:rowOff>
    </xdr:to>
    <xdr:pic>
      <xdr:nvPicPr>
        <xdr:cNvPr id="3783" name="Рисунок 3782">
          <a:extLst>
            <a:ext uri="{FF2B5EF4-FFF2-40B4-BE49-F238E27FC236}">
              <a16:creationId xmlns:a16="http://schemas.microsoft.com/office/drawing/2014/main" id="{00000000-0008-0000-0000-0000C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138903075"/>
          <a:ext cx="868028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984</xdr:row>
      <xdr:rowOff>47625</xdr:rowOff>
    </xdr:from>
    <xdr:to>
      <xdr:col>4</xdr:col>
      <xdr:colOff>990600</xdr:colOff>
      <xdr:row>984</xdr:row>
      <xdr:rowOff>825682</xdr:rowOff>
    </xdr:to>
    <xdr:pic>
      <xdr:nvPicPr>
        <xdr:cNvPr id="3785" name="Рисунок 3784">
          <a:extLst>
            <a:ext uri="{FF2B5EF4-FFF2-40B4-BE49-F238E27FC236}">
              <a16:creationId xmlns:a16="http://schemas.microsoft.com/office/drawing/2014/main" id="{00000000-0008-0000-0000-0000C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9779375"/>
          <a:ext cx="933450" cy="778057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985</xdr:row>
      <xdr:rowOff>123825</xdr:rowOff>
    </xdr:from>
    <xdr:to>
      <xdr:col>4</xdr:col>
      <xdr:colOff>988475</xdr:colOff>
      <xdr:row>985</xdr:row>
      <xdr:rowOff>781050</xdr:rowOff>
    </xdr:to>
    <xdr:pic>
      <xdr:nvPicPr>
        <xdr:cNvPr id="3787" name="Рисунок 3786">
          <a:extLst>
            <a:ext uri="{FF2B5EF4-FFF2-40B4-BE49-F238E27FC236}">
              <a16:creationId xmlns:a16="http://schemas.microsoft.com/office/drawing/2014/main" id="{00000000-0008-0000-0000-0000C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40741400"/>
          <a:ext cx="931324" cy="657225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986</xdr:row>
      <xdr:rowOff>47626</xdr:rowOff>
    </xdr:from>
    <xdr:to>
      <xdr:col>4</xdr:col>
      <xdr:colOff>762000</xdr:colOff>
      <xdr:row>986</xdr:row>
      <xdr:rowOff>840106</xdr:rowOff>
    </xdr:to>
    <xdr:pic>
      <xdr:nvPicPr>
        <xdr:cNvPr id="3789" name="Рисунок 3788">
          <a:extLst>
            <a:ext uri="{FF2B5EF4-FFF2-40B4-BE49-F238E27FC236}">
              <a16:creationId xmlns:a16="http://schemas.microsoft.com/office/drawing/2014/main" id="{00000000-0008-0000-0000-0000C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141551026"/>
          <a:ext cx="495300" cy="792480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987</xdr:row>
      <xdr:rowOff>47625</xdr:rowOff>
    </xdr:from>
    <xdr:to>
      <xdr:col>4</xdr:col>
      <xdr:colOff>750788</xdr:colOff>
      <xdr:row>987</xdr:row>
      <xdr:rowOff>838200</xdr:rowOff>
    </xdr:to>
    <xdr:pic>
      <xdr:nvPicPr>
        <xdr:cNvPr id="3791" name="Рисунок 3790">
          <a:extLst>
            <a:ext uri="{FF2B5EF4-FFF2-40B4-BE49-F238E27FC236}">
              <a16:creationId xmlns:a16="http://schemas.microsoft.com/office/drawing/2014/main" id="{00000000-0008-0000-0000-0000C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142436850"/>
          <a:ext cx="484088" cy="79057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988</xdr:row>
      <xdr:rowOff>66676</xdr:rowOff>
    </xdr:from>
    <xdr:to>
      <xdr:col>4</xdr:col>
      <xdr:colOff>820658</xdr:colOff>
      <xdr:row>988</xdr:row>
      <xdr:rowOff>828676</xdr:rowOff>
    </xdr:to>
    <xdr:pic>
      <xdr:nvPicPr>
        <xdr:cNvPr id="3793" name="Рисунок 3792">
          <a:extLst>
            <a:ext uri="{FF2B5EF4-FFF2-40B4-BE49-F238E27FC236}">
              <a16:creationId xmlns:a16="http://schemas.microsoft.com/office/drawing/2014/main" id="{00000000-0008-0000-0000-0000D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43341726"/>
          <a:ext cx="592057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989</xdr:row>
      <xdr:rowOff>76200</xdr:rowOff>
    </xdr:from>
    <xdr:to>
      <xdr:col>4</xdr:col>
      <xdr:colOff>1004383</xdr:colOff>
      <xdr:row>989</xdr:row>
      <xdr:rowOff>828675</xdr:rowOff>
    </xdr:to>
    <xdr:pic>
      <xdr:nvPicPr>
        <xdr:cNvPr id="3795" name="Рисунок 3794">
          <a:extLst>
            <a:ext uri="{FF2B5EF4-FFF2-40B4-BE49-F238E27FC236}">
              <a16:creationId xmlns:a16="http://schemas.microsoft.com/office/drawing/2014/main" id="{00000000-0008-0000-0000-0000D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4237075"/>
          <a:ext cx="947233" cy="7524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990</xdr:row>
      <xdr:rowOff>47626</xdr:rowOff>
    </xdr:from>
    <xdr:to>
      <xdr:col>4</xdr:col>
      <xdr:colOff>952500</xdr:colOff>
      <xdr:row>990</xdr:row>
      <xdr:rowOff>838226</xdr:rowOff>
    </xdr:to>
    <xdr:pic>
      <xdr:nvPicPr>
        <xdr:cNvPr id="3797" name="Рисунок 3796">
          <a:extLst>
            <a:ext uri="{FF2B5EF4-FFF2-40B4-BE49-F238E27FC236}">
              <a16:creationId xmlns:a16="http://schemas.microsoft.com/office/drawing/2014/main" id="{00000000-0008-0000-0000-0000D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45094326"/>
          <a:ext cx="857250" cy="790600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991</xdr:row>
      <xdr:rowOff>57151</xdr:rowOff>
    </xdr:from>
    <xdr:to>
      <xdr:col>4</xdr:col>
      <xdr:colOff>923926</xdr:colOff>
      <xdr:row>991</xdr:row>
      <xdr:rowOff>842027</xdr:rowOff>
    </xdr:to>
    <xdr:pic>
      <xdr:nvPicPr>
        <xdr:cNvPr id="3799" name="Рисунок 3798">
          <a:extLst>
            <a:ext uri="{FF2B5EF4-FFF2-40B4-BE49-F238E27FC236}">
              <a16:creationId xmlns:a16="http://schemas.microsoft.com/office/drawing/2014/main" id="{00000000-0008-0000-0000-0000D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45989676"/>
          <a:ext cx="819150" cy="784876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992</xdr:row>
      <xdr:rowOff>76200</xdr:rowOff>
    </xdr:from>
    <xdr:to>
      <xdr:col>4</xdr:col>
      <xdr:colOff>986796</xdr:colOff>
      <xdr:row>992</xdr:row>
      <xdr:rowOff>809625</xdr:rowOff>
    </xdr:to>
    <xdr:pic>
      <xdr:nvPicPr>
        <xdr:cNvPr id="3801" name="Рисунок 3800">
          <a:extLst>
            <a:ext uri="{FF2B5EF4-FFF2-40B4-BE49-F238E27FC236}">
              <a16:creationId xmlns:a16="http://schemas.microsoft.com/office/drawing/2014/main" id="{00000000-0008-0000-0000-0000D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46894550"/>
          <a:ext cx="939171" cy="7334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993</xdr:row>
      <xdr:rowOff>57150</xdr:rowOff>
    </xdr:from>
    <xdr:to>
      <xdr:col>4</xdr:col>
      <xdr:colOff>971550</xdr:colOff>
      <xdr:row>993</xdr:row>
      <xdr:rowOff>842275</xdr:rowOff>
    </xdr:to>
    <xdr:pic>
      <xdr:nvPicPr>
        <xdr:cNvPr id="3803" name="Рисунок 3802">
          <a:extLst>
            <a:ext uri="{FF2B5EF4-FFF2-40B4-BE49-F238E27FC236}">
              <a16:creationId xmlns:a16="http://schemas.microsoft.com/office/drawing/2014/main" id="{00000000-0008-0000-0000-0000D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47761325"/>
          <a:ext cx="904875" cy="7851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994</xdr:row>
      <xdr:rowOff>57150</xdr:rowOff>
    </xdr:from>
    <xdr:to>
      <xdr:col>4</xdr:col>
      <xdr:colOff>991075</xdr:colOff>
      <xdr:row>994</xdr:row>
      <xdr:rowOff>838200</xdr:rowOff>
    </xdr:to>
    <xdr:pic>
      <xdr:nvPicPr>
        <xdr:cNvPr id="3805" name="Рисунок 3804">
          <a:extLst>
            <a:ext uri="{FF2B5EF4-FFF2-40B4-BE49-F238E27FC236}">
              <a16:creationId xmlns:a16="http://schemas.microsoft.com/office/drawing/2014/main" id="{00000000-0008-0000-0000-0000D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48647150"/>
          <a:ext cx="933924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995</xdr:row>
      <xdr:rowOff>57150</xdr:rowOff>
    </xdr:from>
    <xdr:to>
      <xdr:col>4</xdr:col>
      <xdr:colOff>942722</xdr:colOff>
      <xdr:row>995</xdr:row>
      <xdr:rowOff>828675</xdr:rowOff>
    </xdr:to>
    <xdr:pic>
      <xdr:nvPicPr>
        <xdr:cNvPr id="3807" name="Рисунок 3806">
          <a:extLst>
            <a:ext uri="{FF2B5EF4-FFF2-40B4-BE49-F238E27FC236}">
              <a16:creationId xmlns:a16="http://schemas.microsoft.com/office/drawing/2014/main" id="{00000000-0008-0000-0000-0000D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49532975"/>
          <a:ext cx="837947" cy="7715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996</xdr:row>
      <xdr:rowOff>57150</xdr:rowOff>
    </xdr:from>
    <xdr:to>
      <xdr:col>4</xdr:col>
      <xdr:colOff>990601</xdr:colOff>
      <xdr:row>996</xdr:row>
      <xdr:rowOff>842477</xdr:rowOff>
    </xdr:to>
    <xdr:pic>
      <xdr:nvPicPr>
        <xdr:cNvPr id="3809" name="Рисунок 3808">
          <a:extLst>
            <a:ext uri="{FF2B5EF4-FFF2-40B4-BE49-F238E27FC236}">
              <a16:creationId xmlns:a16="http://schemas.microsoft.com/office/drawing/2014/main" id="{00000000-0008-0000-0000-0000E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50418800"/>
          <a:ext cx="933450" cy="78532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997</xdr:row>
      <xdr:rowOff>57150</xdr:rowOff>
    </xdr:from>
    <xdr:to>
      <xdr:col>4</xdr:col>
      <xdr:colOff>935032</xdr:colOff>
      <xdr:row>997</xdr:row>
      <xdr:rowOff>828675</xdr:rowOff>
    </xdr:to>
    <xdr:pic>
      <xdr:nvPicPr>
        <xdr:cNvPr id="3811" name="Рисунок 3810">
          <a:extLst>
            <a:ext uri="{FF2B5EF4-FFF2-40B4-BE49-F238E27FC236}">
              <a16:creationId xmlns:a16="http://schemas.microsoft.com/office/drawing/2014/main" id="{00000000-0008-0000-0000-0000E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51304625"/>
          <a:ext cx="830257" cy="771525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998</xdr:row>
      <xdr:rowOff>47625</xdr:rowOff>
    </xdr:from>
    <xdr:to>
      <xdr:col>4</xdr:col>
      <xdr:colOff>955547</xdr:colOff>
      <xdr:row>998</xdr:row>
      <xdr:rowOff>847725</xdr:rowOff>
    </xdr:to>
    <xdr:pic>
      <xdr:nvPicPr>
        <xdr:cNvPr id="3813" name="Рисунок 3812">
          <a:extLst>
            <a:ext uri="{FF2B5EF4-FFF2-40B4-BE49-F238E27FC236}">
              <a16:creationId xmlns:a16="http://schemas.microsoft.com/office/drawing/2014/main" id="{00000000-0008-0000-0000-0000E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152180925"/>
          <a:ext cx="860296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999</xdr:row>
      <xdr:rowOff>57150</xdr:rowOff>
    </xdr:from>
    <xdr:to>
      <xdr:col>4</xdr:col>
      <xdr:colOff>924278</xdr:colOff>
      <xdr:row>999</xdr:row>
      <xdr:rowOff>838200</xdr:rowOff>
    </xdr:to>
    <xdr:pic>
      <xdr:nvPicPr>
        <xdr:cNvPr id="3815" name="Рисунок 3814">
          <a:extLst>
            <a:ext uri="{FF2B5EF4-FFF2-40B4-BE49-F238E27FC236}">
              <a16:creationId xmlns:a16="http://schemas.microsoft.com/office/drawing/2014/main" id="{00000000-0008-0000-0000-0000E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53076275"/>
          <a:ext cx="809978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1000</xdr:row>
      <xdr:rowOff>57150</xdr:rowOff>
    </xdr:from>
    <xdr:to>
      <xdr:col>4</xdr:col>
      <xdr:colOff>990600</xdr:colOff>
      <xdr:row>1000</xdr:row>
      <xdr:rowOff>825559</xdr:rowOff>
    </xdr:to>
    <xdr:pic>
      <xdr:nvPicPr>
        <xdr:cNvPr id="3817" name="Рисунок 3816">
          <a:extLst>
            <a:ext uri="{FF2B5EF4-FFF2-40B4-BE49-F238E27FC236}">
              <a16:creationId xmlns:a16="http://schemas.microsoft.com/office/drawing/2014/main" id="{00000000-0008-0000-0000-0000E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3962100"/>
          <a:ext cx="933450" cy="768409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1001</xdr:row>
      <xdr:rowOff>57150</xdr:rowOff>
    </xdr:from>
    <xdr:to>
      <xdr:col>4</xdr:col>
      <xdr:colOff>791165</xdr:colOff>
      <xdr:row>1001</xdr:row>
      <xdr:rowOff>828675</xdr:rowOff>
    </xdr:to>
    <xdr:pic>
      <xdr:nvPicPr>
        <xdr:cNvPr id="3819" name="Рисунок 3818">
          <a:extLst>
            <a:ext uri="{FF2B5EF4-FFF2-40B4-BE49-F238E27FC236}">
              <a16:creationId xmlns:a16="http://schemas.microsoft.com/office/drawing/2014/main" id="{00000000-0008-0000-0000-0000E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54847925"/>
          <a:ext cx="553040" cy="77152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1002</xdr:row>
      <xdr:rowOff>57151</xdr:rowOff>
    </xdr:from>
    <xdr:to>
      <xdr:col>4</xdr:col>
      <xdr:colOff>698522</xdr:colOff>
      <xdr:row>1002</xdr:row>
      <xdr:rowOff>838201</xdr:rowOff>
    </xdr:to>
    <xdr:pic>
      <xdr:nvPicPr>
        <xdr:cNvPr id="3821" name="Рисунок 3820">
          <a:extLst>
            <a:ext uri="{FF2B5EF4-FFF2-40B4-BE49-F238E27FC236}">
              <a16:creationId xmlns:a16="http://schemas.microsoft.com/office/drawing/2014/main" id="{00000000-0008-0000-0000-0000E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55733751"/>
          <a:ext cx="365147" cy="78105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1003</xdr:row>
      <xdr:rowOff>57151</xdr:rowOff>
    </xdr:from>
    <xdr:to>
      <xdr:col>4</xdr:col>
      <xdr:colOff>683605</xdr:colOff>
      <xdr:row>1003</xdr:row>
      <xdr:rowOff>838201</xdr:rowOff>
    </xdr:to>
    <xdr:pic>
      <xdr:nvPicPr>
        <xdr:cNvPr id="3823" name="Рисунок 3822">
          <a:extLst>
            <a:ext uri="{FF2B5EF4-FFF2-40B4-BE49-F238E27FC236}">
              <a16:creationId xmlns:a16="http://schemas.microsoft.com/office/drawing/2014/main" id="{00000000-0008-0000-0000-0000E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156619576"/>
          <a:ext cx="340705" cy="781050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1004</xdr:row>
      <xdr:rowOff>47625</xdr:rowOff>
    </xdr:from>
    <xdr:to>
      <xdr:col>4</xdr:col>
      <xdr:colOff>722140</xdr:colOff>
      <xdr:row>1004</xdr:row>
      <xdr:rowOff>838200</xdr:rowOff>
    </xdr:to>
    <xdr:pic>
      <xdr:nvPicPr>
        <xdr:cNvPr id="3825" name="Рисунок 3824">
          <a:extLst>
            <a:ext uri="{FF2B5EF4-FFF2-40B4-BE49-F238E27FC236}">
              <a16:creationId xmlns:a16="http://schemas.microsoft.com/office/drawing/2014/main" id="{00000000-0008-0000-0000-0000F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57495875"/>
          <a:ext cx="388765" cy="79057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1005</xdr:row>
      <xdr:rowOff>57150</xdr:rowOff>
    </xdr:from>
    <xdr:to>
      <xdr:col>4</xdr:col>
      <xdr:colOff>724903</xdr:colOff>
      <xdr:row>1005</xdr:row>
      <xdr:rowOff>838200</xdr:rowOff>
    </xdr:to>
    <xdr:pic>
      <xdr:nvPicPr>
        <xdr:cNvPr id="3827" name="Рисунок 3826">
          <a:extLst>
            <a:ext uri="{FF2B5EF4-FFF2-40B4-BE49-F238E27FC236}">
              <a16:creationId xmlns:a16="http://schemas.microsoft.com/office/drawing/2014/main" id="{00000000-0008-0000-0000-0000F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158391225"/>
          <a:ext cx="420103" cy="78105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1006</xdr:row>
      <xdr:rowOff>57150</xdr:rowOff>
    </xdr:from>
    <xdr:to>
      <xdr:col>4</xdr:col>
      <xdr:colOff>819150</xdr:colOff>
      <xdr:row>1006</xdr:row>
      <xdr:rowOff>841447</xdr:rowOff>
    </xdr:to>
    <xdr:pic>
      <xdr:nvPicPr>
        <xdr:cNvPr id="3829" name="Рисунок 3828">
          <a:extLst>
            <a:ext uri="{FF2B5EF4-FFF2-40B4-BE49-F238E27FC236}">
              <a16:creationId xmlns:a16="http://schemas.microsoft.com/office/drawing/2014/main" id="{00000000-0008-0000-0000-0000F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159277050"/>
          <a:ext cx="600075" cy="78429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1007</xdr:row>
      <xdr:rowOff>66675</xdr:rowOff>
    </xdr:from>
    <xdr:to>
      <xdr:col>4</xdr:col>
      <xdr:colOff>991473</xdr:colOff>
      <xdr:row>1007</xdr:row>
      <xdr:rowOff>819150</xdr:rowOff>
    </xdr:to>
    <xdr:pic>
      <xdr:nvPicPr>
        <xdr:cNvPr id="3833" name="Рисунок 3832">
          <a:extLst>
            <a:ext uri="{FF2B5EF4-FFF2-40B4-BE49-F238E27FC236}">
              <a16:creationId xmlns:a16="http://schemas.microsoft.com/office/drawing/2014/main" id="{00000000-0008-0000-0000-0000F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60172400"/>
          <a:ext cx="934323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1008</xdr:row>
      <xdr:rowOff>76201</xdr:rowOff>
    </xdr:from>
    <xdr:to>
      <xdr:col>4</xdr:col>
      <xdr:colOff>983506</xdr:colOff>
      <xdr:row>1008</xdr:row>
      <xdr:rowOff>819151</xdr:rowOff>
    </xdr:to>
    <xdr:pic>
      <xdr:nvPicPr>
        <xdr:cNvPr id="3835" name="Рисунок 3834">
          <a:extLst>
            <a:ext uri="{FF2B5EF4-FFF2-40B4-BE49-F238E27FC236}">
              <a16:creationId xmlns:a16="http://schemas.microsoft.com/office/drawing/2014/main" id="{00000000-0008-0000-0000-0000F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61067751"/>
          <a:ext cx="916831" cy="7429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1009</xdr:row>
      <xdr:rowOff>57150</xdr:rowOff>
    </xdr:from>
    <xdr:to>
      <xdr:col>4</xdr:col>
      <xdr:colOff>810709</xdr:colOff>
      <xdr:row>1009</xdr:row>
      <xdr:rowOff>828675</xdr:rowOff>
    </xdr:to>
    <xdr:pic>
      <xdr:nvPicPr>
        <xdr:cNvPr id="3837" name="Рисунок 3836">
          <a:extLst>
            <a:ext uri="{FF2B5EF4-FFF2-40B4-BE49-F238E27FC236}">
              <a16:creationId xmlns:a16="http://schemas.microsoft.com/office/drawing/2014/main" id="{00000000-0008-0000-0000-0000F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161934525"/>
          <a:ext cx="582109" cy="77152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1010</xdr:row>
      <xdr:rowOff>66676</xdr:rowOff>
    </xdr:from>
    <xdr:to>
      <xdr:col>4</xdr:col>
      <xdr:colOff>919406</xdr:colOff>
      <xdr:row>1010</xdr:row>
      <xdr:rowOff>828676</xdr:rowOff>
    </xdr:to>
    <xdr:pic>
      <xdr:nvPicPr>
        <xdr:cNvPr id="3841" name="Рисунок 3840">
          <a:extLst>
            <a:ext uri="{FF2B5EF4-FFF2-40B4-BE49-F238E27FC236}">
              <a16:creationId xmlns:a16="http://schemas.microsoft.com/office/drawing/2014/main" id="{00000000-0008-0000-0000-00000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162829876"/>
          <a:ext cx="795580" cy="7620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1011</xdr:row>
      <xdr:rowOff>66676</xdr:rowOff>
    </xdr:from>
    <xdr:to>
      <xdr:col>4</xdr:col>
      <xdr:colOff>990600</xdr:colOff>
      <xdr:row>1011</xdr:row>
      <xdr:rowOff>839047</xdr:rowOff>
    </xdr:to>
    <xdr:pic>
      <xdr:nvPicPr>
        <xdr:cNvPr id="3843" name="Рисунок 3842">
          <a:extLst>
            <a:ext uri="{FF2B5EF4-FFF2-40B4-BE49-F238E27FC236}">
              <a16:creationId xmlns:a16="http://schemas.microsoft.com/office/drawing/2014/main" id="{00000000-0008-0000-0000-00000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63715701"/>
          <a:ext cx="942975" cy="772371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1012</xdr:row>
      <xdr:rowOff>57150</xdr:rowOff>
    </xdr:from>
    <xdr:to>
      <xdr:col>4</xdr:col>
      <xdr:colOff>674384</xdr:colOff>
      <xdr:row>1012</xdr:row>
      <xdr:rowOff>838200</xdr:rowOff>
    </xdr:to>
    <xdr:pic>
      <xdr:nvPicPr>
        <xdr:cNvPr id="3845" name="Рисунок 3844">
          <a:extLst>
            <a:ext uri="{FF2B5EF4-FFF2-40B4-BE49-F238E27FC236}">
              <a16:creationId xmlns:a16="http://schemas.microsoft.com/office/drawing/2014/main" id="{00000000-0008-0000-0000-00000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64592000"/>
          <a:ext cx="341009" cy="781050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1013</xdr:row>
      <xdr:rowOff>57150</xdr:rowOff>
    </xdr:from>
    <xdr:to>
      <xdr:col>4</xdr:col>
      <xdr:colOff>685801</xdr:colOff>
      <xdr:row>1013</xdr:row>
      <xdr:rowOff>833951</xdr:rowOff>
    </xdr:to>
    <xdr:pic>
      <xdr:nvPicPr>
        <xdr:cNvPr id="3847" name="Рисунок 3846">
          <a:extLst>
            <a:ext uri="{FF2B5EF4-FFF2-40B4-BE49-F238E27FC236}">
              <a16:creationId xmlns:a16="http://schemas.microsoft.com/office/drawing/2014/main" id="{00000000-0008-0000-0000-00000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1" y="165477825"/>
          <a:ext cx="361950" cy="776801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1014</xdr:row>
      <xdr:rowOff>66675</xdr:rowOff>
    </xdr:from>
    <xdr:to>
      <xdr:col>4</xdr:col>
      <xdr:colOff>857250</xdr:colOff>
      <xdr:row>1014</xdr:row>
      <xdr:rowOff>835374</xdr:rowOff>
    </xdr:to>
    <xdr:pic>
      <xdr:nvPicPr>
        <xdr:cNvPr id="3849" name="Рисунок 3848">
          <a:extLst>
            <a:ext uri="{FF2B5EF4-FFF2-40B4-BE49-F238E27FC236}">
              <a16:creationId xmlns:a16="http://schemas.microsoft.com/office/drawing/2014/main" id="{00000000-0008-0000-0000-00000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166373175"/>
          <a:ext cx="685800" cy="768699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1015</xdr:row>
      <xdr:rowOff>57150</xdr:rowOff>
    </xdr:from>
    <xdr:to>
      <xdr:col>4</xdr:col>
      <xdr:colOff>869609</xdr:colOff>
      <xdr:row>1015</xdr:row>
      <xdr:rowOff>828675</xdr:rowOff>
    </xdr:to>
    <xdr:pic>
      <xdr:nvPicPr>
        <xdr:cNvPr id="3851" name="Рисунок 3850">
          <a:extLst>
            <a:ext uri="{FF2B5EF4-FFF2-40B4-BE49-F238E27FC236}">
              <a16:creationId xmlns:a16="http://schemas.microsoft.com/office/drawing/2014/main" id="{00000000-0008-0000-0000-00000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167249475"/>
          <a:ext cx="688634" cy="77152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1016</xdr:row>
      <xdr:rowOff>47625</xdr:rowOff>
    </xdr:from>
    <xdr:to>
      <xdr:col>4</xdr:col>
      <xdr:colOff>790576</xdr:colOff>
      <xdr:row>1016</xdr:row>
      <xdr:rowOff>838200</xdr:rowOff>
    </xdr:to>
    <xdr:pic>
      <xdr:nvPicPr>
        <xdr:cNvPr id="3853" name="Рисунок 3852">
          <a:extLst>
            <a:ext uri="{FF2B5EF4-FFF2-40B4-BE49-F238E27FC236}">
              <a16:creationId xmlns:a16="http://schemas.microsoft.com/office/drawing/2014/main" id="{00000000-0008-0000-0000-00000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168125775"/>
          <a:ext cx="552450" cy="79057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1017</xdr:row>
      <xdr:rowOff>47625</xdr:rowOff>
    </xdr:from>
    <xdr:to>
      <xdr:col>4</xdr:col>
      <xdr:colOff>819150</xdr:colOff>
      <xdr:row>1017</xdr:row>
      <xdr:rowOff>838809</xdr:rowOff>
    </xdr:to>
    <xdr:pic>
      <xdr:nvPicPr>
        <xdr:cNvPr id="3855" name="Рисунок 3854">
          <a:extLst>
            <a:ext uri="{FF2B5EF4-FFF2-40B4-BE49-F238E27FC236}">
              <a16:creationId xmlns:a16="http://schemas.microsoft.com/office/drawing/2014/main" id="{00000000-0008-0000-0000-00000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69011600"/>
          <a:ext cx="590549" cy="791184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1018</xdr:row>
      <xdr:rowOff>47626</xdr:rowOff>
    </xdr:from>
    <xdr:to>
      <xdr:col>4</xdr:col>
      <xdr:colOff>850661</xdr:colOff>
      <xdr:row>1018</xdr:row>
      <xdr:rowOff>828676</xdr:rowOff>
    </xdr:to>
    <xdr:pic>
      <xdr:nvPicPr>
        <xdr:cNvPr id="3857" name="Рисунок 3856">
          <a:extLst>
            <a:ext uri="{FF2B5EF4-FFF2-40B4-BE49-F238E27FC236}">
              <a16:creationId xmlns:a16="http://schemas.microsoft.com/office/drawing/2014/main" id="{00000000-0008-0000-0000-00001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169897426"/>
          <a:ext cx="660161" cy="78105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1019</xdr:row>
      <xdr:rowOff>47625</xdr:rowOff>
    </xdr:from>
    <xdr:to>
      <xdr:col>4</xdr:col>
      <xdr:colOff>827459</xdr:colOff>
      <xdr:row>1019</xdr:row>
      <xdr:rowOff>838200</xdr:rowOff>
    </xdr:to>
    <xdr:pic>
      <xdr:nvPicPr>
        <xdr:cNvPr id="3859" name="Рисунок 3858">
          <a:extLst>
            <a:ext uri="{FF2B5EF4-FFF2-40B4-BE49-F238E27FC236}">
              <a16:creationId xmlns:a16="http://schemas.microsoft.com/office/drawing/2014/main" id="{00000000-0008-0000-0000-00001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70783250"/>
          <a:ext cx="598858" cy="79057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1020</xdr:row>
      <xdr:rowOff>57150</xdr:rowOff>
    </xdr:from>
    <xdr:to>
      <xdr:col>4</xdr:col>
      <xdr:colOff>811872</xdr:colOff>
      <xdr:row>1020</xdr:row>
      <xdr:rowOff>838200</xdr:rowOff>
    </xdr:to>
    <xdr:pic>
      <xdr:nvPicPr>
        <xdr:cNvPr id="3861" name="Рисунок 3860">
          <a:extLst>
            <a:ext uri="{FF2B5EF4-FFF2-40B4-BE49-F238E27FC236}">
              <a16:creationId xmlns:a16="http://schemas.microsoft.com/office/drawing/2014/main" id="{00000000-0008-0000-0000-00001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71678600"/>
          <a:ext cx="573747" cy="7810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1021</xdr:row>
      <xdr:rowOff>66675</xdr:rowOff>
    </xdr:from>
    <xdr:to>
      <xdr:col>4</xdr:col>
      <xdr:colOff>971550</xdr:colOff>
      <xdr:row>1021</xdr:row>
      <xdr:rowOff>840850</xdr:rowOff>
    </xdr:to>
    <xdr:pic>
      <xdr:nvPicPr>
        <xdr:cNvPr id="3863" name="Рисунок 3862">
          <a:extLst>
            <a:ext uri="{FF2B5EF4-FFF2-40B4-BE49-F238E27FC236}">
              <a16:creationId xmlns:a16="http://schemas.microsoft.com/office/drawing/2014/main" id="{00000000-0008-0000-0000-00001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72573950"/>
          <a:ext cx="895350" cy="7741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1022</xdr:row>
      <xdr:rowOff>76200</xdr:rowOff>
    </xdr:from>
    <xdr:to>
      <xdr:col>4</xdr:col>
      <xdr:colOff>971551</xdr:colOff>
      <xdr:row>1022</xdr:row>
      <xdr:rowOff>811937</xdr:rowOff>
    </xdr:to>
    <xdr:pic>
      <xdr:nvPicPr>
        <xdr:cNvPr id="3869" name="Рисунок 3868">
          <a:extLst>
            <a:ext uri="{FF2B5EF4-FFF2-40B4-BE49-F238E27FC236}">
              <a16:creationId xmlns:a16="http://schemas.microsoft.com/office/drawing/2014/main" id="{00000000-0008-0000-0000-00001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80555900"/>
          <a:ext cx="914400" cy="735737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1023</xdr:row>
      <xdr:rowOff>57151</xdr:rowOff>
    </xdr:from>
    <xdr:to>
      <xdr:col>4</xdr:col>
      <xdr:colOff>990601</xdr:colOff>
      <xdr:row>1023</xdr:row>
      <xdr:rowOff>832321</xdr:rowOff>
    </xdr:to>
    <xdr:pic>
      <xdr:nvPicPr>
        <xdr:cNvPr id="3871" name="Рисунок 3870">
          <a:extLst>
            <a:ext uri="{FF2B5EF4-FFF2-40B4-BE49-F238E27FC236}">
              <a16:creationId xmlns:a16="http://schemas.microsoft.com/office/drawing/2014/main" id="{00000000-0008-0000-0000-00001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81422676"/>
          <a:ext cx="933450" cy="77517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1024</xdr:row>
      <xdr:rowOff>57150</xdr:rowOff>
    </xdr:from>
    <xdr:to>
      <xdr:col>4</xdr:col>
      <xdr:colOff>971550</xdr:colOff>
      <xdr:row>1024</xdr:row>
      <xdr:rowOff>825990</xdr:rowOff>
    </xdr:to>
    <xdr:pic>
      <xdr:nvPicPr>
        <xdr:cNvPr id="3873" name="Рисунок 3872">
          <a:extLst>
            <a:ext uri="{FF2B5EF4-FFF2-40B4-BE49-F238E27FC236}">
              <a16:creationId xmlns:a16="http://schemas.microsoft.com/office/drawing/2014/main" id="{00000000-0008-0000-0000-00002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82308500"/>
          <a:ext cx="904875" cy="76884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1025</xdr:row>
      <xdr:rowOff>47625</xdr:rowOff>
    </xdr:from>
    <xdr:to>
      <xdr:col>4</xdr:col>
      <xdr:colOff>923925</xdr:colOff>
      <xdr:row>1025</xdr:row>
      <xdr:rowOff>847725</xdr:rowOff>
    </xdr:to>
    <xdr:pic>
      <xdr:nvPicPr>
        <xdr:cNvPr id="3875" name="Рисунок 3874">
          <a:extLst>
            <a:ext uri="{FF2B5EF4-FFF2-40B4-BE49-F238E27FC236}">
              <a16:creationId xmlns:a16="http://schemas.microsoft.com/office/drawing/2014/main" id="{00000000-0008-0000-0000-00002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83184800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1026</xdr:row>
      <xdr:rowOff>57150</xdr:rowOff>
    </xdr:from>
    <xdr:to>
      <xdr:col>4</xdr:col>
      <xdr:colOff>995334</xdr:colOff>
      <xdr:row>1026</xdr:row>
      <xdr:rowOff>828675</xdr:rowOff>
    </xdr:to>
    <xdr:pic>
      <xdr:nvPicPr>
        <xdr:cNvPr id="3877" name="Рисунок 3876">
          <a:extLst>
            <a:ext uri="{FF2B5EF4-FFF2-40B4-BE49-F238E27FC236}">
              <a16:creationId xmlns:a16="http://schemas.microsoft.com/office/drawing/2014/main" id="{00000000-0008-0000-0000-00002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4080150"/>
          <a:ext cx="938184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1027</xdr:row>
      <xdr:rowOff>114300</xdr:rowOff>
    </xdr:from>
    <xdr:to>
      <xdr:col>4</xdr:col>
      <xdr:colOff>981075</xdr:colOff>
      <xdr:row>1027</xdr:row>
      <xdr:rowOff>781850</xdr:rowOff>
    </xdr:to>
    <xdr:pic>
      <xdr:nvPicPr>
        <xdr:cNvPr id="3879" name="Рисунок 3878">
          <a:extLst>
            <a:ext uri="{FF2B5EF4-FFF2-40B4-BE49-F238E27FC236}">
              <a16:creationId xmlns:a16="http://schemas.microsoft.com/office/drawing/2014/main" id="{00000000-0008-0000-0000-00002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85023125"/>
          <a:ext cx="914400" cy="667550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1028</xdr:row>
      <xdr:rowOff>57150</xdr:rowOff>
    </xdr:from>
    <xdr:to>
      <xdr:col>4</xdr:col>
      <xdr:colOff>822445</xdr:colOff>
      <xdr:row>1028</xdr:row>
      <xdr:rowOff>828675</xdr:rowOff>
    </xdr:to>
    <xdr:pic>
      <xdr:nvPicPr>
        <xdr:cNvPr id="3881" name="Рисунок 3880">
          <a:extLst>
            <a:ext uri="{FF2B5EF4-FFF2-40B4-BE49-F238E27FC236}">
              <a16:creationId xmlns:a16="http://schemas.microsoft.com/office/drawing/2014/main" id="{00000000-0008-0000-0000-00002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185851800"/>
          <a:ext cx="612894" cy="77152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1029</xdr:row>
      <xdr:rowOff>57150</xdr:rowOff>
    </xdr:from>
    <xdr:to>
      <xdr:col>4</xdr:col>
      <xdr:colOff>832855</xdr:colOff>
      <xdr:row>1029</xdr:row>
      <xdr:rowOff>847725</xdr:rowOff>
    </xdr:to>
    <xdr:pic>
      <xdr:nvPicPr>
        <xdr:cNvPr id="3883" name="Рисунок 3882">
          <a:extLst>
            <a:ext uri="{FF2B5EF4-FFF2-40B4-BE49-F238E27FC236}">
              <a16:creationId xmlns:a16="http://schemas.microsoft.com/office/drawing/2014/main" id="{00000000-0008-0000-0000-00002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186737625"/>
          <a:ext cx="613780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1030</xdr:row>
      <xdr:rowOff>104775</xdr:rowOff>
    </xdr:from>
    <xdr:to>
      <xdr:col>4</xdr:col>
      <xdr:colOff>991846</xdr:colOff>
      <xdr:row>1030</xdr:row>
      <xdr:rowOff>790575</xdr:rowOff>
    </xdr:to>
    <xdr:pic>
      <xdr:nvPicPr>
        <xdr:cNvPr id="3885" name="Рисунок 3884">
          <a:extLst>
            <a:ext uri="{FF2B5EF4-FFF2-40B4-BE49-F238E27FC236}">
              <a16:creationId xmlns:a16="http://schemas.microsoft.com/office/drawing/2014/main" id="{00000000-0008-0000-0000-00002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7671075"/>
          <a:ext cx="934696" cy="6858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1031</xdr:row>
      <xdr:rowOff>161925</xdr:rowOff>
    </xdr:from>
    <xdr:to>
      <xdr:col>4</xdr:col>
      <xdr:colOff>993775</xdr:colOff>
      <xdr:row>1031</xdr:row>
      <xdr:rowOff>723900</xdr:rowOff>
    </xdr:to>
    <xdr:pic>
      <xdr:nvPicPr>
        <xdr:cNvPr id="3887" name="Рисунок 3886">
          <a:extLst>
            <a:ext uri="{FF2B5EF4-FFF2-40B4-BE49-F238E27FC236}">
              <a16:creationId xmlns:a16="http://schemas.microsoft.com/office/drawing/2014/main" id="{00000000-0008-0000-0000-00002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8614050"/>
          <a:ext cx="936625" cy="5619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1032</xdr:row>
      <xdr:rowOff>57150</xdr:rowOff>
    </xdr:from>
    <xdr:to>
      <xdr:col>4</xdr:col>
      <xdr:colOff>950595</xdr:colOff>
      <xdr:row>1032</xdr:row>
      <xdr:rowOff>828675</xdr:rowOff>
    </xdr:to>
    <xdr:pic>
      <xdr:nvPicPr>
        <xdr:cNvPr id="3889" name="Рисунок 3888">
          <a:extLst>
            <a:ext uri="{FF2B5EF4-FFF2-40B4-BE49-F238E27FC236}">
              <a16:creationId xmlns:a16="http://schemas.microsoft.com/office/drawing/2014/main" id="{00000000-0008-0000-0000-00003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89395100"/>
          <a:ext cx="874395" cy="7715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1033</xdr:row>
      <xdr:rowOff>57150</xdr:rowOff>
    </xdr:from>
    <xdr:to>
      <xdr:col>4</xdr:col>
      <xdr:colOff>989512</xdr:colOff>
      <xdr:row>1033</xdr:row>
      <xdr:rowOff>828675</xdr:rowOff>
    </xdr:to>
    <xdr:pic>
      <xdr:nvPicPr>
        <xdr:cNvPr id="3891" name="Рисунок 3890">
          <a:extLst>
            <a:ext uri="{FF2B5EF4-FFF2-40B4-BE49-F238E27FC236}">
              <a16:creationId xmlns:a16="http://schemas.microsoft.com/office/drawing/2014/main" id="{00000000-0008-0000-0000-00003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90280925"/>
          <a:ext cx="941887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1034</xdr:row>
      <xdr:rowOff>57150</xdr:rowOff>
    </xdr:from>
    <xdr:to>
      <xdr:col>4</xdr:col>
      <xdr:colOff>976571</xdr:colOff>
      <xdr:row>1034</xdr:row>
      <xdr:rowOff>828675</xdr:rowOff>
    </xdr:to>
    <xdr:pic>
      <xdr:nvPicPr>
        <xdr:cNvPr id="3893" name="Рисунок 3892">
          <a:extLst>
            <a:ext uri="{FF2B5EF4-FFF2-40B4-BE49-F238E27FC236}">
              <a16:creationId xmlns:a16="http://schemas.microsoft.com/office/drawing/2014/main" id="{00000000-0008-0000-0000-00003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1166750"/>
          <a:ext cx="919421" cy="7715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1035</xdr:row>
      <xdr:rowOff>57150</xdr:rowOff>
    </xdr:from>
    <xdr:to>
      <xdr:col>4</xdr:col>
      <xdr:colOff>970955</xdr:colOff>
      <xdr:row>1035</xdr:row>
      <xdr:rowOff>828675</xdr:rowOff>
    </xdr:to>
    <xdr:pic>
      <xdr:nvPicPr>
        <xdr:cNvPr id="3895" name="Рисунок 3894">
          <a:extLst>
            <a:ext uri="{FF2B5EF4-FFF2-40B4-BE49-F238E27FC236}">
              <a16:creationId xmlns:a16="http://schemas.microsoft.com/office/drawing/2014/main" id="{00000000-0008-0000-0000-00003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92052575"/>
          <a:ext cx="89475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1036</xdr:row>
      <xdr:rowOff>57150</xdr:rowOff>
    </xdr:from>
    <xdr:to>
      <xdr:col>4</xdr:col>
      <xdr:colOff>987112</xdr:colOff>
      <xdr:row>1036</xdr:row>
      <xdr:rowOff>838200</xdr:rowOff>
    </xdr:to>
    <xdr:pic>
      <xdr:nvPicPr>
        <xdr:cNvPr id="3897" name="Рисунок 3896">
          <a:extLst>
            <a:ext uri="{FF2B5EF4-FFF2-40B4-BE49-F238E27FC236}">
              <a16:creationId xmlns:a16="http://schemas.microsoft.com/office/drawing/2014/main" id="{00000000-0008-0000-0000-00003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2938400"/>
          <a:ext cx="929962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1037</xdr:row>
      <xdr:rowOff>85725</xdr:rowOff>
    </xdr:from>
    <xdr:to>
      <xdr:col>4</xdr:col>
      <xdr:colOff>976601</xdr:colOff>
      <xdr:row>1037</xdr:row>
      <xdr:rowOff>809625</xdr:rowOff>
    </xdr:to>
    <xdr:pic>
      <xdr:nvPicPr>
        <xdr:cNvPr id="3901" name="Рисунок 3900">
          <a:extLst>
            <a:ext uri="{FF2B5EF4-FFF2-40B4-BE49-F238E27FC236}">
              <a16:creationId xmlns:a16="http://schemas.microsoft.com/office/drawing/2014/main" id="{00000000-0008-0000-0000-00003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94738625"/>
          <a:ext cx="919450" cy="7239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1038</xdr:row>
      <xdr:rowOff>114300</xdr:rowOff>
    </xdr:from>
    <xdr:to>
      <xdr:col>4</xdr:col>
      <xdr:colOff>977046</xdr:colOff>
      <xdr:row>1038</xdr:row>
      <xdr:rowOff>790575</xdr:rowOff>
    </xdr:to>
    <xdr:pic>
      <xdr:nvPicPr>
        <xdr:cNvPr id="3903" name="Рисунок 3902">
          <a:extLst>
            <a:ext uri="{FF2B5EF4-FFF2-40B4-BE49-F238E27FC236}">
              <a16:creationId xmlns:a16="http://schemas.microsoft.com/office/drawing/2014/main" id="{00000000-0008-0000-0000-00003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5653025"/>
          <a:ext cx="919896" cy="6762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1039</xdr:row>
      <xdr:rowOff>95250</xdr:rowOff>
    </xdr:from>
    <xdr:to>
      <xdr:col>4</xdr:col>
      <xdr:colOff>990600</xdr:colOff>
      <xdr:row>1039</xdr:row>
      <xdr:rowOff>803293</xdr:rowOff>
    </xdr:to>
    <xdr:pic>
      <xdr:nvPicPr>
        <xdr:cNvPr id="3905" name="Рисунок 3904">
          <a:extLst>
            <a:ext uri="{FF2B5EF4-FFF2-40B4-BE49-F238E27FC236}">
              <a16:creationId xmlns:a16="http://schemas.microsoft.com/office/drawing/2014/main" id="{00000000-0008-0000-0000-00004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96519800"/>
          <a:ext cx="942975" cy="708043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1040</xdr:row>
      <xdr:rowOff>104775</xdr:rowOff>
    </xdr:from>
    <xdr:to>
      <xdr:col>4</xdr:col>
      <xdr:colOff>995006</xdr:colOff>
      <xdr:row>1040</xdr:row>
      <xdr:rowOff>800100</xdr:rowOff>
    </xdr:to>
    <xdr:pic>
      <xdr:nvPicPr>
        <xdr:cNvPr id="3907" name="Рисунок 3906">
          <a:extLst>
            <a:ext uri="{FF2B5EF4-FFF2-40B4-BE49-F238E27FC236}">
              <a16:creationId xmlns:a16="http://schemas.microsoft.com/office/drawing/2014/main" id="{00000000-0008-0000-0000-00004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7415150"/>
          <a:ext cx="937856" cy="6953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1041</xdr:row>
      <xdr:rowOff>57150</xdr:rowOff>
    </xdr:from>
    <xdr:to>
      <xdr:col>4</xdr:col>
      <xdr:colOff>991101</xdr:colOff>
      <xdr:row>1041</xdr:row>
      <xdr:rowOff>828675</xdr:rowOff>
    </xdr:to>
    <xdr:pic>
      <xdr:nvPicPr>
        <xdr:cNvPr id="3909" name="Рисунок 3908">
          <a:extLst>
            <a:ext uri="{FF2B5EF4-FFF2-40B4-BE49-F238E27FC236}">
              <a16:creationId xmlns:a16="http://schemas.microsoft.com/office/drawing/2014/main" id="{00000000-0008-0000-0000-00004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8253350"/>
          <a:ext cx="933951" cy="7715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1042</xdr:row>
      <xdr:rowOff>57150</xdr:rowOff>
    </xdr:from>
    <xdr:to>
      <xdr:col>4</xdr:col>
      <xdr:colOff>953246</xdr:colOff>
      <xdr:row>1042</xdr:row>
      <xdr:rowOff>828675</xdr:rowOff>
    </xdr:to>
    <xdr:pic>
      <xdr:nvPicPr>
        <xdr:cNvPr id="3911" name="Рисунок 3910">
          <a:extLst>
            <a:ext uri="{FF2B5EF4-FFF2-40B4-BE49-F238E27FC236}">
              <a16:creationId xmlns:a16="http://schemas.microsoft.com/office/drawing/2014/main" id="{00000000-0008-0000-0000-00004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199139175"/>
          <a:ext cx="867521" cy="7715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1043</xdr:row>
      <xdr:rowOff>66675</xdr:rowOff>
    </xdr:from>
    <xdr:to>
      <xdr:col>4</xdr:col>
      <xdr:colOff>943210</xdr:colOff>
      <xdr:row>1043</xdr:row>
      <xdr:rowOff>828675</xdr:rowOff>
    </xdr:to>
    <xdr:pic>
      <xdr:nvPicPr>
        <xdr:cNvPr id="3913" name="Рисунок 3912">
          <a:extLst>
            <a:ext uri="{FF2B5EF4-FFF2-40B4-BE49-F238E27FC236}">
              <a16:creationId xmlns:a16="http://schemas.microsoft.com/office/drawing/2014/main" id="{00000000-0008-0000-0000-00004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200034525"/>
          <a:ext cx="838435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1044</xdr:row>
      <xdr:rowOff>76200</xdr:rowOff>
    </xdr:from>
    <xdr:to>
      <xdr:col>4</xdr:col>
      <xdr:colOff>988027</xdr:colOff>
      <xdr:row>1044</xdr:row>
      <xdr:rowOff>828675</xdr:rowOff>
    </xdr:to>
    <xdr:pic>
      <xdr:nvPicPr>
        <xdr:cNvPr id="3915" name="Рисунок 3914">
          <a:extLst>
            <a:ext uri="{FF2B5EF4-FFF2-40B4-BE49-F238E27FC236}">
              <a16:creationId xmlns:a16="http://schemas.microsoft.com/office/drawing/2014/main" id="{00000000-0008-0000-0000-00004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0929875"/>
          <a:ext cx="930877" cy="7524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1045</xdr:row>
      <xdr:rowOff>66675</xdr:rowOff>
    </xdr:from>
    <xdr:to>
      <xdr:col>4</xdr:col>
      <xdr:colOff>980063</xdr:colOff>
      <xdr:row>1045</xdr:row>
      <xdr:rowOff>828675</xdr:rowOff>
    </xdr:to>
    <xdr:pic>
      <xdr:nvPicPr>
        <xdr:cNvPr id="3670" name="Рисунок 3669">
          <a:extLst>
            <a:ext uri="{FF2B5EF4-FFF2-40B4-BE49-F238E27FC236}">
              <a16:creationId xmlns:a16="http://schemas.microsoft.com/office/drawing/2014/main" id="{00000000-0008-0000-0000-00005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1806175"/>
          <a:ext cx="92291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1046</xdr:row>
      <xdr:rowOff>95250</xdr:rowOff>
    </xdr:from>
    <xdr:to>
      <xdr:col>4</xdr:col>
      <xdr:colOff>982744</xdr:colOff>
      <xdr:row>1046</xdr:row>
      <xdr:rowOff>800100</xdr:rowOff>
    </xdr:to>
    <xdr:pic>
      <xdr:nvPicPr>
        <xdr:cNvPr id="3714" name="Рисунок 3713">
          <a:extLst>
            <a:ext uri="{FF2B5EF4-FFF2-40B4-BE49-F238E27FC236}">
              <a16:creationId xmlns:a16="http://schemas.microsoft.com/office/drawing/2014/main" id="{00000000-0008-0000-0000-00008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2720575"/>
          <a:ext cx="925594" cy="7048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1047</xdr:row>
      <xdr:rowOff>104775</xdr:rowOff>
    </xdr:from>
    <xdr:to>
      <xdr:col>4</xdr:col>
      <xdr:colOff>990600</xdr:colOff>
      <xdr:row>1047</xdr:row>
      <xdr:rowOff>782163</xdr:rowOff>
    </xdr:to>
    <xdr:pic>
      <xdr:nvPicPr>
        <xdr:cNvPr id="3724" name="Рисунок 3723">
          <a:extLst>
            <a:ext uri="{FF2B5EF4-FFF2-40B4-BE49-F238E27FC236}">
              <a16:creationId xmlns:a16="http://schemas.microsoft.com/office/drawing/2014/main" id="{00000000-0008-0000-0000-00008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03615925"/>
          <a:ext cx="942975" cy="67738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1048</xdr:row>
      <xdr:rowOff>66676</xdr:rowOff>
    </xdr:from>
    <xdr:to>
      <xdr:col>4</xdr:col>
      <xdr:colOff>984577</xdr:colOff>
      <xdr:row>1048</xdr:row>
      <xdr:rowOff>809626</xdr:rowOff>
    </xdr:to>
    <xdr:pic>
      <xdr:nvPicPr>
        <xdr:cNvPr id="3732" name="Рисунок 3731">
          <a:extLst>
            <a:ext uri="{FF2B5EF4-FFF2-40B4-BE49-F238E27FC236}">
              <a16:creationId xmlns:a16="http://schemas.microsoft.com/office/drawing/2014/main" id="{00000000-0008-0000-0000-00009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4463651"/>
          <a:ext cx="927427" cy="74295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1049</xdr:row>
      <xdr:rowOff>47625</xdr:rowOff>
    </xdr:from>
    <xdr:to>
      <xdr:col>4</xdr:col>
      <xdr:colOff>993795</xdr:colOff>
      <xdr:row>1049</xdr:row>
      <xdr:rowOff>838200</xdr:rowOff>
    </xdr:to>
    <xdr:pic>
      <xdr:nvPicPr>
        <xdr:cNvPr id="3736" name="Рисунок 3735">
          <a:extLst>
            <a:ext uri="{FF2B5EF4-FFF2-40B4-BE49-F238E27FC236}">
              <a16:creationId xmlns:a16="http://schemas.microsoft.com/office/drawing/2014/main" id="{00000000-0008-0000-0000-00009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205330425"/>
          <a:ext cx="955695" cy="7905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1050</xdr:row>
      <xdr:rowOff>104775</xdr:rowOff>
    </xdr:from>
    <xdr:to>
      <xdr:col>4</xdr:col>
      <xdr:colOff>1001959</xdr:colOff>
      <xdr:row>1050</xdr:row>
      <xdr:rowOff>800100</xdr:rowOff>
    </xdr:to>
    <xdr:pic>
      <xdr:nvPicPr>
        <xdr:cNvPr id="3740" name="Рисунок 3739">
          <a:extLst>
            <a:ext uri="{FF2B5EF4-FFF2-40B4-BE49-F238E27FC236}">
              <a16:creationId xmlns:a16="http://schemas.microsoft.com/office/drawing/2014/main" id="{00000000-0008-0000-0000-00009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06273400"/>
          <a:ext cx="954334" cy="6953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1051</xdr:row>
      <xdr:rowOff>76200</xdr:rowOff>
    </xdr:from>
    <xdr:to>
      <xdr:col>4</xdr:col>
      <xdr:colOff>995316</xdr:colOff>
      <xdr:row>1051</xdr:row>
      <xdr:rowOff>828675</xdr:rowOff>
    </xdr:to>
    <xdr:pic>
      <xdr:nvPicPr>
        <xdr:cNvPr id="3746" name="Рисунок 3745">
          <a:extLst>
            <a:ext uri="{FF2B5EF4-FFF2-40B4-BE49-F238E27FC236}">
              <a16:creationId xmlns:a16="http://schemas.microsoft.com/office/drawing/2014/main" id="{00000000-0008-0000-0000-0000A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8016475"/>
          <a:ext cx="938166" cy="7524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1052</xdr:row>
      <xdr:rowOff>142875</xdr:rowOff>
    </xdr:from>
    <xdr:to>
      <xdr:col>4</xdr:col>
      <xdr:colOff>981007</xdr:colOff>
      <xdr:row>1052</xdr:row>
      <xdr:rowOff>742950</xdr:rowOff>
    </xdr:to>
    <xdr:pic>
      <xdr:nvPicPr>
        <xdr:cNvPr id="3750" name="Рисунок 3749">
          <a:extLst>
            <a:ext uri="{FF2B5EF4-FFF2-40B4-BE49-F238E27FC236}">
              <a16:creationId xmlns:a16="http://schemas.microsoft.com/office/drawing/2014/main" id="{00000000-0008-0000-0000-0000A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08968975"/>
          <a:ext cx="923857" cy="6000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1053</xdr:row>
      <xdr:rowOff>57150</xdr:rowOff>
    </xdr:from>
    <xdr:to>
      <xdr:col>4</xdr:col>
      <xdr:colOff>971550</xdr:colOff>
      <xdr:row>1053</xdr:row>
      <xdr:rowOff>833586</xdr:rowOff>
    </xdr:to>
    <xdr:pic>
      <xdr:nvPicPr>
        <xdr:cNvPr id="3754" name="Рисунок 3753">
          <a:extLst>
            <a:ext uri="{FF2B5EF4-FFF2-40B4-BE49-F238E27FC236}">
              <a16:creationId xmlns:a16="http://schemas.microsoft.com/office/drawing/2014/main" id="{00000000-0008-0000-0000-0000A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09769075"/>
          <a:ext cx="895350" cy="776436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1054</xdr:row>
      <xdr:rowOff>57150</xdr:rowOff>
    </xdr:from>
    <xdr:to>
      <xdr:col>4</xdr:col>
      <xdr:colOff>974710</xdr:colOff>
      <xdr:row>1054</xdr:row>
      <xdr:rowOff>838200</xdr:rowOff>
    </xdr:to>
    <xdr:pic>
      <xdr:nvPicPr>
        <xdr:cNvPr id="3758" name="Рисунок 3757">
          <a:extLst>
            <a:ext uri="{FF2B5EF4-FFF2-40B4-BE49-F238E27FC236}">
              <a16:creationId xmlns:a16="http://schemas.microsoft.com/office/drawing/2014/main" id="{00000000-0008-0000-0000-0000A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10654900"/>
          <a:ext cx="898510" cy="78105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1055</xdr:row>
      <xdr:rowOff>66675</xdr:rowOff>
    </xdr:from>
    <xdr:to>
      <xdr:col>4</xdr:col>
      <xdr:colOff>787151</xdr:colOff>
      <xdr:row>1055</xdr:row>
      <xdr:rowOff>838200</xdr:rowOff>
    </xdr:to>
    <xdr:pic>
      <xdr:nvPicPr>
        <xdr:cNvPr id="3762" name="Рисунок 3761">
          <a:extLst>
            <a:ext uri="{FF2B5EF4-FFF2-40B4-BE49-F238E27FC236}">
              <a16:creationId xmlns:a16="http://schemas.microsoft.com/office/drawing/2014/main" id="{00000000-0008-0000-0000-0000B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11550250"/>
          <a:ext cx="539501" cy="7715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1056</xdr:row>
      <xdr:rowOff>57150</xdr:rowOff>
    </xdr:from>
    <xdr:to>
      <xdr:col>4</xdr:col>
      <xdr:colOff>802010</xdr:colOff>
      <xdr:row>1056</xdr:row>
      <xdr:rowOff>828675</xdr:rowOff>
    </xdr:to>
    <xdr:pic>
      <xdr:nvPicPr>
        <xdr:cNvPr id="3766" name="Рисунок 3765">
          <a:extLst>
            <a:ext uri="{FF2B5EF4-FFF2-40B4-BE49-F238E27FC236}">
              <a16:creationId xmlns:a16="http://schemas.microsoft.com/office/drawing/2014/main" id="{00000000-0008-0000-0000-0000B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12426550"/>
          <a:ext cx="563885" cy="7715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1057</xdr:row>
      <xdr:rowOff>66676</xdr:rowOff>
    </xdr:from>
    <xdr:to>
      <xdr:col>4</xdr:col>
      <xdr:colOff>997002</xdr:colOff>
      <xdr:row>1057</xdr:row>
      <xdr:rowOff>828676</xdr:rowOff>
    </xdr:to>
    <xdr:pic>
      <xdr:nvPicPr>
        <xdr:cNvPr id="3770" name="Рисунок 3769">
          <a:extLst>
            <a:ext uri="{FF2B5EF4-FFF2-40B4-BE49-F238E27FC236}">
              <a16:creationId xmlns:a16="http://schemas.microsoft.com/office/drawing/2014/main" id="{00000000-0008-0000-0000-0000B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13321901"/>
          <a:ext cx="949377" cy="76200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1058</xdr:row>
      <xdr:rowOff>133351</xdr:rowOff>
    </xdr:from>
    <xdr:to>
      <xdr:col>4</xdr:col>
      <xdr:colOff>981076</xdr:colOff>
      <xdr:row>1058</xdr:row>
      <xdr:rowOff>763326</xdr:rowOff>
    </xdr:to>
    <xdr:pic>
      <xdr:nvPicPr>
        <xdr:cNvPr id="3726" name="Рисунок 3725">
          <a:extLst>
            <a:ext uri="{FF2B5EF4-FFF2-40B4-BE49-F238E27FC236}">
              <a16:creationId xmlns:a16="http://schemas.microsoft.com/office/drawing/2014/main" id="{00000000-0008-0000-0000-00008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14274401"/>
          <a:ext cx="914400" cy="6299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1059</xdr:row>
      <xdr:rowOff>57150</xdr:rowOff>
    </xdr:from>
    <xdr:to>
      <xdr:col>4</xdr:col>
      <xdr:colOff>995238</xdr:colOff>
      <xdr:row>1059</xdr:row>
      <xdr:rowOff>847725</xdr:rowOff>
    </xdr:to>
    <xdr:pic>
      <xdr:nvPicPr>
        <xdr:cNvPr id="3738" name="Рисунок 3737">
          <a:extLst>
            <a:ext uri="{FF2B5EF4-FFF2-40B4-BE49-F238E27FC236}">
              <a16:creationId xmlns:a16="http://schemas.microsoft.com/office/drawing/2014/main" id="{00000000-0008-0000-0000-00009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215084025"/>
          <a:ext cx="938087" cy="790575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1060</xdr:row>
      <xdr:rowOff>66676</xdr:rowOff>
    </xdr:from>
    <xdr:to>
      <xdr:col>4</xdr:col>
      <xdr:colOff>727926</xdr:colOff>
      <xdr:row>1060</xdr:row>
      <xdr:rowOff>828676</xdr:rowOff>
    </xdr:to>
    <xdr:pic>
      <xdr:nvPicPr>
        <xdr:cNvPr id="3744" name="Рисунок 3743">
          <a:extLst>
            <a:ext uri="{FF2B5EF4-FFF2-40B4-BE49-F238E27FC236}">
              <a16:creationId xmlns:a16="http://schemas.microsoft.com/office/drawing/2014/main" id="{00000000-0008-0000-0000-0000A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215979376"/>
          <a:ext cx="432651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1061</xdr:row>
      <xdr:rowOff>95250</xdr:rowOff>
    </xdr:from>
    <xdr:to>
      <xdr:col>4</xdr:col>
      <xdr:colOff>979938</xdr:colOff>
      <xdr:row>1061</xdr:row>
      <xdr:rowOff>790575</xdr:rowOff>
    </xdr:to>
    <xdr:pic>
      <xdr:nvPicPr>
        <xdr:cNvPr id="3752" name="Рисунок 3751">
          <a:extLst>
            <a:ext uri="{FF2B5EF4-FFF2-40B4-BE49-F238E27FC236}">
              <a16:creationId xmlns:a16="http://schemas.microsoft.com/office/drawing/2014/main" id="{00000000-0008-0000-0000-0000A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16893775"/>
          <a:ext cx="922788" cy="6953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1062</xdr:row>
      <xdr:rowOff>57150</xdr:rowOff>
    </xdr:from>
    <xdr:to>
      <xdr:col>4</xdr:col>
      <xdr:colOff>800100</xdr:colOff>
      <xdr:row>1062</xdr:row>
      <xdr:rowOff>850663</xdr:rowOff>
    </xdr:to>
    <xdr:pic>
      <xdr:nvPicPr>
        <xdr:cNvPr id="3760" name="Рисунок 3759">
          <a:extLst>
            <a:ext uri="{FF2B5EF4-FFF2-40B4-BE49-F238E27FC236}">
              <a16:creationId xmlns:a16="http://schemas.microsoft.com/office/drawing/2014/main" id="{00000000-0008-0000-0000-0000B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17741500"/>
          <a:ext cx="561975" cy="793513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1063</xdr:row>
      <xdr:rowOff>104775</xdr:rowOff>
    </xdr:from>
    <xdr:to>
      <xdr:col>4</xdr:col>
      <xdr:colOff>986907</xdr:colOff>
      <xdr:row>1063</xdr:row>
      <xdr:rowOff>781050</xdr:rowOff>
    </xdr:to>
    <xdr:pic>
      <xdr:nvPicPr>
        <xdr:cNvPr id="3768" name="Рисунок 3767">
          <a:extLst>
            <a:ext uri="{FF2B5EF4-FFF2-40B4-BE49-F238E27FC236}">
              <a16:creationId xmlns:a16="http://schemas.microsoft.com/office/drawing/2014/main" id="{00000000-0008-0000-0000-0000B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18674950"/>
          <a:ext cx="929757" cy="6762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1064</xdr:row>
      <xdr:rowOff>104775</xdr:rowOff>
    </xdr:from>
    <xdr:to>
      <xdr:col>4</xdr:col>
      <xdr:colOff>990600</xdr:colOff>
      <xdr:row>1064</xdr:row>
      <xdr:rowOff>789754</xdr:rowOff>
    </xdr:to>
    <xdr:pic>
      <xdr:nvPicPr>
        <xdr:cNvPr id="3774" name="Рисунок 3773">
          <a:extLst>
            <a:ext uri="{FF2B5EF4-FFF2-40B4-BE49-F238E27FC236}">
              <a16:creationId xmlns:a16="http://schemas.microsoft.com/office/drawing/2014/main" id="{00000000-0008-0000-0000-0000B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19560775"/>
          <a:ext cx="923925" cy="68497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1065</xdr:row>
      <xdr:rowOff>66675</xdr:rowOff>
    </xdr:from>
    <xdr:to>
      <xdr:col>4</xdr:col>
      <xdr:colOff>798500</xdr:colOff>
      <xdr:row>1065</xdr:row>
      <xdr:rowOff>838200</xdr:rowOff>
    </xdr:to>
    <xdr:pic>
      <xdr:nvPicPr>
        <xdr:cNvPr id="3778" name="Рисунок 3777">
          <a:extLst>
            <a:ext uri="{FF2B5EF4-FFF2-40B4-BE49-F238E27FC236}">
              <a16:creationId xmlns:a16="http://schemas.microsoft.com/office/drawing/2014/main" id="{00000000-0008-0000-0000-0000C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220408500"/>
          <a:ext cx="569900" cy="7715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1066</xdr:row>
      <xdr:rowOff>57150</xdr:rowOff>
    </xdr:from>
    <xdr:to>
      <xdr:col>4</xdr:col>
      <xdr:colOff>787467</xdr:colOff>
      <xdr:row>1066</xdr:row>
      <xdr:rowOff>838200</xdr:rowOff>
    </xdr:to>
    <xdr:pic>
      <xdr:nvPicPr>
        <xdr:cNvPr id="3782" name="Рисунок 3781">
          <a:extLst>
            <a:ext uri="{FF2B5EF4-FFF2-40B4-BE49-F238E27FC236}">
              <a16:creationId xmlns:a16="http://schemas.microsoft.com/office/drawing/2014/main" id="{00000000-0008-0000-0000-0000C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21284800"/>
          <a:ext cx="539817" cy="7810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1067</xdr:row>
      <xdr:rowOff>57150</xdr:rowOff>
    </xdr:from>
    <xdr:to>
      <xdr:col>4</xdr:col>
      <xdr:colOff>820495</xdr:colOff>
      <xdr:row>1067</xdr:row>
      <xdr:rowOff>828675</xdr:rowOff>
    </xdr:to>
    <xdr:pic>
      <xdr:nvPicPr>
        <xdr:cNvPr id="3786" name="Рисунок 3785">
          <a:extLst>
            <a:ext uri="{FF2B5EF4-FFF2-40B4-BE49-F238E27FC236}">
              <a16:creationId xmlns:a16="http://schemas.microsoft.com/office/drawing/2014/main" id="{00000000-0008-0000-0000-0000C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222170625"/>
          <a:ext cx="59189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1068</xdr:row>
      <xdr:rowOff>123825</xdr:rowOff>
    </xdr:from>
    <xdr:to>
      <xdr:col>4</xdr:col>
      <xdr:colOff>993937</xdr:colOff>
      <xdr:row>1068</xdr:row>
      <xdr:rowOff>771525</xdr:rowOff>
    </xdr:to>
    <xdr:pic>
      <xdr:nvPicPr>
        <xdr:cNvPr id="3790" name="Рисунок 3789">
          <a:extLst>
            <a:ext uri="{FF2B5EF4-FFF2-40B4-BE49-F238E27FC236}">
              <a16:creationId xmlns:a16="http://schemas.microsoft.com/office/drawing/2014/main" id="{00000000-0008-0000-0000-0000C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3123125"/>
          <a:ext cx="936787" cy="647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1069</xdr:row>
      <xdr:rowOff>95250</xdr:rowOff>
    </xdr:from>
    <xdr:to>
      <xdr:col>4</xdr:col>
      <xdr:colOff>992195</xdr:colOff>
      <xdr:row>1069</xdr:row>
      <xdr:rowOff>809625</xdr:rowOff>
    </xdr:to>
    <xdr:pic>
      <xdr:nvPicPr>
        <xdr:cNvPr id="3794" name="Рисунок 3793">
          <a:extLst>
            <a:ext uri="{FF2B5EF4-FFF2-40B4-BE49-F238E27FC236}">
              <a16:creationId xmlns:a16="http://schemas.microsoft.com/office/drawing/2014/main" id="{00000000-0008-0000-0000-0000D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23980375"/>
          <a:ext cx="925520" cy="7143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1070</xdr:row>
      <xdr:rowOff>66676</xdr:rowOff>
    </xdr:from>
    <xdr:to>
      <xdr:col>4</xdr:col>
      <xdr:colOff>956738</xdr:colOff>
      <xdr:row>1070</xdr:row>
      <xdr:rowOff>828676</xdr:rowOff>
    </xdr:to>
    <xdr:pic>
      <xdr:nvPicPr>
        <xdr:cNvPr id="3798" name="Рисунок 3797">
          <a:extLst>
            <a:ext uri="{FF2B5EF4-FFF2-40B4-BE49-F238E27FC236}">
              <a16:creationId xmlns:a16="http://schemas.microsoft.com/office/drawing/2014/main" id="{00000000-0008-0000-0000-0000D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224837626"/>
          <a:ext cx="87101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1071</xdr:row>
      <xdr:rowOff>104775</xdr:rowOff>
    </xdr:from>
    <xdr:to>
      <xdr:col>4</xdr:col>
      <xdr:colOff>1000125</xdr:colOff>
      <xdr:row>1071</xdr:row>
      <xdr:rowOff>791460</xdr:rowOff>
    </xdr:to>
    <xdr:pic>
      <xdr:nvPicPr>
        <xdr:cNvPr id="3802" name="Рисунок 3801">
          <a:extLst>
            <a:ext uri="{FF2B5EF4-FFF2-40B4-BE49-F238E27FC236}">
              <a16:creationId xmlns:a16="http://schemas.microsoft.com/office/drawing/2014/main" id="{00000000-0008-0000-0000-0000D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5761550"/>
          <a:ext cx="942975" cy="68668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1072</xdr:row>
      <xdr:rowOff>66675</xdr:rowOff>
    </xdr:from>
    <xdr:to>
      <xdr:col>4</xdr:col>
      <xdr:colOff>783938</xdr:colOff>
      <xdr:row>1072</xdr:row>
      <xdr:rowOff>828675</xdr:rowOff>
    </xdr:to>
    <xdr:pic>
      <xdr:nvPicPr>
        <xdr:cNvPr id="3806" name="Рисунок 3805">
          <a:extLst>
            <a:ext uri="{FF2B5EF4-FFF2-40B4-BE49-F238E27FC236}">
              <a16:creationId xmlns:a16="http://schemas.microsoft.com/office/drawing/2014/main" id="{00000000-0008-0000-0000-0000D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226609275"/>
          <a:ext cx="526763" cy="76200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1073</xdr:row>
      <xdr:rowOff>66676</xdr:rowOff>
    </xdr:from>
    <xdr:to>
      <xdr:col>4</xdr:col>
      <xdr:colOff>781051</xdr:colOff>
      <xdr:row>1073</xdr:row>
      <xdr:rowOff>825930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27495101"/>
          <a:ext cx="533400" cy="759254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1074</xdr:row>
      <xdr:rowOff>104776</xdr:rowOff>
    </xdr:from>
    <xdr:to>
      <xdr:col>4</xdr:col>
      <xdr:colOff>976575</xdr:colOff>
      <xdr:row>1074</xdr:row>
      <xdr:rowOff>790576</xdr:rowOff>
    </xdr:to>
    <xdr:pic>
      <xdr:nvPicPr>
        <xdr:cNvPr id="3810" name="Рисунок 3809">
          <a:extLst>
            <a:ext uri="{FF2B5EF4-FFF2-40B4-BE49-F238E27FC236}">
              <a16:creationId xmlns:a16="http://schemas.microsoft.com/office/drawing/2014/main" id="{00000000-0008-0000-0000-0000E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228419026"/>
          <a:ext cx="919424" cy="6858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1075</xdr:row>
      <xdr:rowOff>57150</xdr:rowOff>
    </xdr:from>
    <xdr:to>
      <xdr:col>4</xdr:col>
      <xdr:colOff>991739</xdr:colOff>
      <xdr:row>1075</xdr:row>
      <xdr:rowOff>828675</xdr:rowOff>
    </xdr:to>
    <xdr:pic>
      <xdr:nvPicPr>
        <xdr:cNvPr id="3814" name="Рисунок 3813">
          <a:extLst>
            <a:ext uri="{FF2B5EF4-FFF2-40B4-BE49-F238E27FC236}">
              <a16:creationId xmlns:a16="http://schemas.microsoft.com/office/drawing/2014/main" id="{00000000-0008-0000-0000-0000E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29257225"/>
          <a:ext cx="934589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1076</xdr:row>
      <xdr:rowOff>95251</xdr:rowOff>
    </xdr:from>
    <xdr:to>
      <xdr:col>4</xdr:col>
      <xdr:colOff>981075</xdr:colOff>
      <xdr:row>1076</xdr:row>
      <xdr:rowOff>810129</xdr:rowOff>
    </xdr:to>
    <xdr:pic>
      <xdr:nvPicPr>
        <xdr:cNvPr id="3818" name="Рисунок 3817">
          <a:extLst>
            <a:ext uri="{FF2B5EF4-FFF2-40B4-BE49-F238E27FC236}">
              <a16:creationId xmlns:a16="http://schemas.microsoft.com/office/drawing/2014/main" id="{00000000-0008-0000-0000-0000E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0181151"/>
          <a:ext cx="923925" cy="714878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1077</xdr:row>
      <xdr:rowOff>57150</xdr:rowOff>
    </xdr:from>
    <xdr:to>
      <xdr:col>4</xdr:col>
      <xdr:colOff>652134</xdr:colOff>
      <xdr:row>1077</xdr:row>
      <xdr:rowOff>828675</xdr:rowOff>
    </xdr:to>
    <xdr:pic>
      <xdr:nvPicPr>
        <xdr:cNvPr id="3822" name="Рисунок 3821">
          <a:extLst>
            <a:ext uri="{FF2B5EF4-FFF2-40B4-BE49-F238E27FC236}">
              <a16:creationId xmlns:a16="http://schemas.microsoft.com/office/drawing/2014/main" id="{00000000-0008-0000-0000-0000E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34226" y="231028875"/>
          <a:ext cx="299708" cy="7715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1078</xdr:row>
      <xdr:rowOff>57151</xdr:rowOff>
    </xdr:from>
    <xdr:to>
      <xdr:col>4</xdr:col>
      <xdr:colOff>962025</xdr:colOff>
      <xdr:row>1078</xdr:row>
      <xdr:rowOff>826511</xdr:rowOff>
    </xdr:to>
    <xdr:pic>
      <xdr:nvPicPr>
        <xdr:cNvPr id="3826" name="Рисунок 3825">
          <a:extLst>
            <a:ext uri="{FF2B5EF4-FFF2-40B4-BE49-F238E27FC236}">
              <a16:creationId xmlns:a16="http://schemas.microsoft.com/office/drawing/2014/main" id="{00000000-0008-0000-0000-0000F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231914701"/>
          <a:ext cx="866775" cy="76936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1079</xdr:row>
      <xdr:rowOff>47626</xdr:rowOff>
    </xdr:from>
    <xdr:to>
      <xdr:col>4</xdr:col>
      <xdr:colOff>781811</xdr:colOff>
      <xdr:row>1079</xdr:row>
      <xdr:rowOff>847726</xdr:rowOff>
    </xdr:to>
    <xdr:pic>
      <xdr:nvPicPr>
        <xdr:cNvPr id="3830" name="Рисунок 3829">
          <a:extLst>
            <a:ext uri="{FF2B5EF4-FFF2-40B4-BE49-F238E27FC236}">
              <a16:creationId xmlns:a16="http://schemas.microsoft.com/office/drawing/2014/main" id="{00000000-0008-0000-0000-0000F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32791001"/>
          <a:ext cx="534161" cy="8001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1080</xdr:row>
      <xdr:rowOff>47625</xdr:rowOff>
    </xdr:from>
    <xdr:to>
      <xdr:col>4</xdr:col>
      <xdr:colOff>865272</xdr:colOff>
      <xdr:row>1080</xdr:row>
      <xdr:rowOff>838200</xdr:rowOff>
    </xdr:to>
    <xdr:pic>
      <xdr:nvPicPr>
        <xdr:cNvPr id="3832" name="Рисунок 3831">
          <a:extLst>
            <a:ext uri="{FF2B5EF4-FFF2-40B4-BE49-F238E27FC236}">
              <a16:creationId xmlns:a16="http://schemas.microsoft.com/office/drawing/2014/main" id="{00000000-0008-0000-0000-0000F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233676825"/>
          <a:ext cx="693822" cy="79057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1081</xdr:row>
      <xdr:rowOff>66676</xdr:rowOff>
    </xdr:from>
    <xdr:to>
      <xdr:col>4</xdr:col>
      <xdr:colOff>787239</xdr:colOff>
      <xdr:row>1081</xdr:row>
      <xdr:rowOff>828676</xdr:rowOff>
    </xdr:to>
    <xdr:pic>
      <xdr:nvPicPr>
        <xdr:cNvPr id="3836" name="Рисунок 3835">
          <a:extLst>
            <a:ext uri="{FF2B5EF4-FFF2-40B4-BE49-F238E27FC236}">
              <a16:creationId xmlns:a16="http://schemas.microsoft.com/office/drawing/2014/main" id="{00000000-0008-0000-0000-0000F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34581701"/>
          <a:ext cx="539589" cy="7620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1082</xdr:row>
      <xdr:rowOff>57150</xdr:rowOff>
    </xdr:from>
    <xdr:to>
      <xdr:col>4</xdr:col>
      <xdr:colOff>942975</xdr:colOff>
      <xdr:row>1082</xdr:row>
      <xdr:rowOff>834924</xdr:rowOff>
    </xdr:to>
    <xdr:pic>
      <xdr:nvPicPr>
        <xdr:cNvPr id="3839" name="Рисунок 3838">
          <a:extLst>
            <a:ext uri="{FF2B5EF4-FFF2-40B4-BE49-F238E27FC236}">
              <a16:creationId xmlns:a16="http://schemas.microsoft.com/office/drawing/2014/main" id="{00000000-0008-0000-0000-0000F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35458000"/>
          <a:ext cx="828675" cy="777774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1083</xdr:row>
      <xdr:rowOff>104775</xdr:rowOff>
    </xdr:from>
    <xdr:to>
      <xdr:col>4</xdr:col>
      <xdr:colOff>986876</xdr:colOff>
      <xdr:row>1083</xdr:row>
      <xdr:rowOff>790575</xdr:rowOff>
    </xdr:to>
    <xdr:pic>
      <xdr:nvPicPr>
        <xdr:cNvPr id="3842" name="Рисунок 3841">
          <a:extLst>
            <a:ext uri="{FF2B5EF4-FFF2-40B4-BE49-F238E27FC236}">
              <a16:creationId xmlns:a16="http://schemas.microsoft.com/office/drawing/2014/main" id="{00000000-0008-0000-0000-00000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36391450"/>
          <a:ext cx="920200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1084</xdr:row>
      <xdr:rowOff>66676</xdr:rowOff>
    </xdr:from>
    <xdr:to>
      <xdr:col>4</xdr:col>
      <xdr:colOff>990600</xdr:colOff>
      <xdr:row>1084</xdr:row>
      <xdr:rowOff>815671</xdr:rowOff>
    </xdr:to>
    <xdr:pic>
      <xdr:nvPicPr>
        <xdr:cNvPr id="3846" name="Рисунок 3845">
          <a:extLst>
            <a:ext uri="{FF2B5EF4-FFF2-40B4-BE49-F238E27FC236}">
              <a16:creationId xmlns:a16="http://schemas.microsoft.com/office/drawing/2014/main" id="{00000000-0008-0000-0000-00000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37239176"/>
          <a:ext cx="923925" cy="74899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1085</xdr:row>
      <xdr:rowOff>171451</xdr:rowOff>
    </xdr:from>
    <xdr:to>
      <xdr:col>4</xdr:col>
      <xdr:colOff>981075</xdr:colOff>
      <xdr:row>1085</xdr:row>
      <xdr:rowOff>721615</xdr:rowOff>
    </xdr:to>
    <xdr:pic>
      <xdr:nvPicPr>
        <xdr:cNvPr id="3850" name="Рисунок 3849">
          <a:extLst>
            <a:ext uri="{FF2B5EF4-FFF2-40B4-BE49-F238E27FC236}">
              <a16:creationId xmlns:a16="http://schemas.microsoft.com/office/drawing/2014/main" id="{00000000-0008-0000-0000-00000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38229776"/>
          <a:ext cx="904875" cy="550164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1086</xdr:row>
      <xdr:rowOff>133351</xdr:rowOff>
    </xdr:from>
    <xdr:to>
      <xdr:col>4</xdr:col>
      <xdr:colOff>1001931</xdr:colOff>
      <xdr:row>1086</xdr:row>
      <xdr:rowOff>762000</xdr:rowOff>
    </xdr:to>
    <xdr:pic>
      <xdr:nvPicPr>
        <xdr:cNvPr id="3854" name="Рисунок 3853">
          <a:extLst>
            <a:ext uri="{FF2B5EF4-FFF2-40B4-BE49-F238E27FC236}">
              <a16:creationId xmlns:a16="http://schemas.microsoft.com/office/drawing/2014/main" id="{00000000-0008-0000-0000-00000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39077501"/>
          <a:ext cx="954306" cy="628649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1087</xdr:row>
      <xdr:rowOff>66675</xdr:rowOff>
    </xdr:from>
    <xdr:to>
      <xdr:col>4</xdr:col>
      <xdr:colOff>981076</xdr:colOff>
      <xdr:row>1087</xdr:row>
      <xdr:rowOff>826853</xdr:rowOff>
    </xdr:to>
    <xdr:pic>
      <xdr:nvPicPr>
        <xdr:cNvPr id="3721" name="Рисунок 3720">
          <a:extLst>
            <a:ext uri="{FF2B5EF4-FFF2-40B4-BE49-F238E27FC236}">
              <a16:creationId xmlns:a16="http://schemas.microsoft.com/office/drawing/2014/main" id="{00000000-0008-0000-0000-00008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39896650"/>
          <a:ext cx="914400" cy="760178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1088</xdr:row>
      <xdr:rowOff>104775</xdr:rowOff>
    </xdr:from>
    <xdr:to>
      <xdr:col>4</xdr:col>
      <xdr:colOff>989817</xdr:colOff>
      <xdr:row>1088</xdr:row>
      <xdr:rowOff>800100</xdr:rowOff>
    </xdr:to>
    <xdr:pic>
      <xdr:nvPicPr>
        <xdr:cNvPr id="3742" name="Рисунок 3741">
          <a:extLst>
            <a:ext uri="{FF2B5EF4-FFF2-40B4-BE49-F238E27FC236}">
              <a16:creationId xmlns:a16="http://schemas.microsoft.com/office/drawing/2014/main" id="{00000000-0008-0000-0000-00009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40820575"/>
          <a:ext cx="942192" cy="69532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1089</xdr:row>
      <xdr:rowOff>47625</xdr:rowOff>
    </xdr:from>
    <xdr:to>
      <xdr:col>4</xdr:col>
      <xdr:colOff>704850</xdr:colOff>
      <xdr:row>1089</xdr:row>
      <xdr:rowOff>834477</xdr:rowOff>
    </xdr:to>
    <xdr:pic>
      <xdr:nvPicPr>
        <xdr:cNvPr id="3756" name="Рисунок 3755">
          <a:extLst>
            <a:ext uri="{FF2B5EF4-FFF2-40B4-BE49-F238E27FC236}">
              <a16:creationId xmlns:a16="http://schemas.microsoft.com/office/drawing/2014/main" id="{00000000-0008-0000-0000-0000A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241649250"/>
          <a:ext cx="371475" cy="786852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1090</xdr:row>
      <xdr:rowOff>57150</xdr:rowOff>
    </xdr:from>
    <xdr:to>
      <xdr:col>4</xdr:col>
      <xdr:colOff>990954</xdr:colOff>
      <xdr:row>1090</xdr:row>
      <xdr:rowOff>828675</xdr:rowOff>
    </xdr:to>
    <xdr:pic>
      <xdr:nvPicPr>
        <xdr:cNvPr id="3772" name="Рисунок 3771">
          <a:extLst>
            <a:ext uri="{FF2B5EF4-FFF2-40B4-BE49-F238E27FC236}">
              <a16:creationId xmlns:a16="http://schemas.microsoft.com/office/drawing/2014/main" id="{00000000-0008-0000-0000-0000B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242544600"/>
          <a:ext cx="943328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1091</xdr:row>
      <xdr:rowOff>57151</xdr:rowOff>
    </xdr:from>
    <xdr:to>
      <xdr:col>4</xdr:col>
      <xdr:colOff>922830</xdr:colOff>
      <xdr:row>1091</xdr:row>
      <xdr:rowOff>838201</xdr:rowOff>
    </xdr:to>
    <xdr:pic>
      <xdr:nvPicPr>
        <xdr:cNvPr id="3788" name="Рисунок 3787">
          <a:extLst>
            <a:ext uri="{FF2B5EF4-FFF2-40B4-BE49-F238E27FC236}">
              <a16:creationId xmlns:a16="http://schemas.microsoft.com/office/drawing/2014/main" id="{00000000-0008-0000-0000-0000C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43430426"/>
          <a:ext cx="799005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1092</xdr:row>
      <xdr:rowOff>57150</xdr:rowOff>
    </xdr:from>
    <xdr:to>
      <xdr:col>4</xdr:col>
      <xdr:colOff>903784</xdr:colOff>
      <xdr:row>1092</xdr:row>
      <xdr:rowOff>828675</xdr:rowOff>
    </xdr:to>
    <xdr:pic>
      <xdr:nvPicPr>
        <xdr:cNvPr id="3796" name="Рисунок 3795">
          <a:extLst>
            <a:ext uri="{FF2B5EF4-FFF2-40B4-BE49-F238E27FC236}">
              <a16:creationId xmlns:a16="http://schemas.microsoft.com/office/drawing/2014/main" id="{00000000-0008-0000-0000-0000D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244316250"/>
          <a:ext cx="760908" cy="7715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1093</xdr:row>
      <xdr:rowOff>57150</xdr:rowOff>
    </xdr:from>
    <xdr:to>
      <xdr:col>4</xdr:col>
      <xdr:colOff>779851</xdr:colOff>
      <xdr:row>1093</xdr:row>
      <xdr:rowOff>838200</xdr:rowOff>
    </xdr:to>
    <xdr:pic>
      <xdr:nvPicPr>
        <xdr:cNvPr id="3804" name="Рисунок 3803">
          <a:extLst>
            <a:ext uri="{FF2B5EF4-FFF2-40B4-BE49-F238E27FC236}">
              <a16:creationId xmlns:a16="http://schemas.microsoft.com/office/drawing/2014/main" id="{00000000-0008-0000-0000-0000D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46087900"/>
          <a:ext cx="532201" cy="78105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1094</xdr:row>
      <xdr:rowOff>47625</xdr:rowOff>
    </xdr:from>
    <xdr:to>
      <xdr:col>4</xdr:col>
      <xdr:colOff>933451</xdr:colOff>
      <xdr:row>1094</xdr:row>
      <xdr:rowOff>840756</xdr:rowOff>
    </xdr:to>
    <xdr:pic>
      <xdr:nvPicPr>
        <xdr:cNvPr id="3816" name="Рисунок 3815">
          <a:extLst>
            <a:ext uri="{FF2B5EF4-FFF2-40B4-BE49-F238E27FC236}">
              <a16:creationId xmlns:a16="http://schemas.microsoft.com/office/drawing/2014/main" id="{00000000-0008-0000-0000-0000E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247850025"/>
          <a:ext cx="819150" cy="793131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1095</xdr:row>
      <xdr:rowOff>104776</xdr:rowOff>
    </xdr:from>
    <xdr:to>
      <xdr:col>4</xdr:col>
      <xdr:colOff>983979</xdr:colOff>
      <xdr:row>1095</xdr:row>
      <xdr:rowOff>790576</xdr:rowOff>
    </xdr:to>
    <xdr:pic>
      <xdr:nvPicPr>
        <xdr:cNvPr id="3824" name="Рисунок 3823">
          <a:extLst>
            <a:ext uri="{FF2B5EF4-FFF2-40B4-BE49-F238E27FC236}">
              <a16:creationId xmlns:a16="http://schemas.microsoft.com/office/drawing/2014/main" id="{00000000-0008-0000-0000-0000F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48793001"/>
          <a:ext cx="926829" cy="6858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1096</xdr:row>
      <xdr:rowOff>57151</xdr:rowOff>
    </xdr:from>
    <xdr:to>
      <xdr:col>4</xdr:col>
      <xdr:colOff>952500</xdr:colOff>
      <xdr:row>1096</xdr:row>
      <xdr:rowOff>839677</xdr:rowOff>
    </xdr:to>
    <xdr:pic>
      <xdr:nvPicPr>
        <xdr:cNvPr id="3831" name="Рисунок 3830">
          <a:extLst>
            <a:ext uri="{FF2B5EF4-FFF2-40B4-BE49-F238E27FC236}">
              <a16:creationId xmlns:a16="http://schemas.microsoft.com/office/drawing/2014/main" id="{00000000-0008-0000-0000-0000F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249631201"/>
          <a:ext cx="866775" cy="78252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1808</xdr:row>
      <xdr:rowOff>104775</xdr:rowOff>
    </xdr:from>
    <xdr:to>
      <xdr:col>4</xdr:col>
      <xdr:colOff>923925</xdr:colOff>
      <xdr:row>1808</xdr:row>
      <xdr:rowOff>799841</xdr:rowOff>
    </xdr:to>
    <xdr:pic>
      <xdr:nvPicPr>
        <xdr:cNvPr id="3838" name="Рисунок 3837">
          <a:extLst>
            <a:ext uri="{FF2B5EF4-FFF2-40B4-BE49-F238E27FC236}">
              <a16:creationId xmlns:a16="http://schemas.microsoft.com/office/drawing/2014/main" id="{00000000-0008-0000-0000-0000F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97353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1809</xdr:row>
      <xdr:rowOff>95250</xdr:rowOff>
    </xdr:from>
    <xdr:to>
      <xdr:col>4</xdr:col>
      <xdr:colOff>933450</xdr:colOff>
      <xdr:row>1809</xdr:row>
      <xdr:rowOff>790316</xdr:rowOff>
    </xdr:to>
    <xdr:pic>
      <xdr:nvPicPr>
        <xdr:cNvPr id="3844" name="Рисунок 3843">
          <a:extLst>
            <a:ext uri="{FF2B5EF4-FFF2-40B4-BE49-F238E27FC236}">
              <a16:creationId xmlns:a16="http://schemas.microsoft.com/office/drawing/2014/main" id="{00000000-0008-0000-0000-00000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50611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1810</xdr:row>
      <xdr:rowOff>95250</xdr:rowOff>
    </xdr:from>
    <xdr:to>
      <xdr:col>4</xdr:col>
      <xdr:colOff>923925</xdr:colOff>
      <xdr:row>1810</xdr:row>
      <xdr:rowOff>790316</xdr:rowOff>
    </xdr:to>
    <xdr:pic>
      <xdr:nvPicPr>
        <xdr:cNvPr id="3848" name="Рисунок 3847">
          <a:extLst>
            <a:ext uri="{FF2B5EF4-FFF2-40B4-BE49-F238E27FC236}">
              <a16:creationId xmlns:a16="http://schemas.microsoft.com/office/drawing/2014/main" id="{00000000-0008-0000-0000-00000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14975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1814</xdr:row>
      <xdr:rowOff>95250</xdr:rowOff>
    </xdr:from>
    <xdr:to>
      <xdr:col>4</xdr:col>
      <xdr:colOff>923925</xdr:colOff>
      <xdr:row>1814</xdr:row>
      <xdr:rowOff>790316</xdr:rowOff>
    </xdr:to>
    <xdr:pic>
      <xdr:nvPicPr>
        <xdr:cNvPr id="3852" name="Рисунок 3851">
          <a:extLst>
            <a:ext uri="{FF2B5EF4-FFF2-40B4-BE49-F238E27FC236}">
              <a16:creationId xmlns:a16="http://schemas.microsoft.com/office/drawing/2014/main" id="{00000000-0008-0000-0000-00000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50408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1815</xdr:row>
      <xdr:rowOff>95250</xdr:rowOff>
    </xdr:from>
    <xdr:to>
      <xdr:col>4</xdr:col>
      <xdr:colOff>933450</xdr:colOff>
      <xdr:row>1815</xdr:row>
      <xdr:rowOff>790316</xdr:rowOff>
    </xdr:to>
    <xdr:pic>
      <xdr:nvPicPr>
        <xdr:cNvPr id="3858" name="Рисунок 3857">
          <a:extLst>
            <a:ext uri="{FF2B5EF4-FFF2-40B4-BE49-F238E27FC236}">
              <a16:creationId xmlns:a16="http://schemas.microsoft.com/office/drawing/2014/main" id="{00000000-0008-0000-0000-00001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559266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1816</xdr:row>
      <xdr:rowOff>95250</xdr:rowOff>
    </xdr:from>
    <xdr:to>
      <xdr:col>4</xdr:col>
      <xdr:colOff>933450</xdr:colOff>
      <xdr:row>1816</xdr:row>
      <xdr:rowOff>790316</xdr:rowOff>
    </xdr:to>
    <xdr:pic>
      <xdr:nvPicPr>
        <xdr:cNvPr id="3860" name="Рисунок 3859">
          <a:extLst>
            <a:ext uri="{FF2B5EF4-FFF2-40B4-BE49-F238E27FC236}">
              <a16:creationId xmlns:a16="http://schemas.microsoft.com/office/drawing/2014/main" id="{00000000-0008-0000-0000-00001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568124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1819</xdr:row>
      <xdr:rowOff>95250</xdr:rowOff>
    </xdr:from>
    <xdr:to>
      <xdr:col>4</xdr:col>
      <xdr:colOff>923925</xdr:colOff>
      <xdr:row>1819</xdr:row>
      <xdr:rowOff>790316</xdr:rowOff>
    </xdr:to>
    <xdr:pic>
      <xdr:nvPicPr>
        <xdr:cNvPr id="3864" name="Рисунок 3863">
          <a:extLst>
            <a:ext uri="{FF2B5EF4-FFF2-40B4-BE49-F238E27FC236}">
              <a16:creationId xmlns:a16="http://schemas.microsoft.com/office/drawing/2014/main" id="{00000000-0008-0000-0000-00001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94699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1820</xdr:row>
      <xdr:rowOff>95250</xdr:rowOff>
    </xdr:from>
    <xdr:to>
      <xdr:col>4</xdr:col>
      <xdr:colOff>933450</xdr:colOff>
      <xdr:row>1820</xdr:row>
      <xdr:rowOff>790316</xdr:rowOff>
    </xdr:to>
    <xdr:pic>
      <xdr:nvPicPr>
        <xdr:cNvPr id="3868" name="Рисунок 3867">
          <a:extLst>
            <a:ext uri="{FF2B5EF4-FFF2-40B4-BE49-F238E27FC236}">
              <a16:creationId xmlns:a16="http://schemas.microsoft.com/office/drawing/2014/main" id="{00000000-0008-0000-0000-00001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603557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1821</xdr:row>
      <xdr:rowOff>95250</xdr:rowOff>
    </xdr:from>
    <xdr:to>
      <xdr:col>4</xdr:col>
      <xdr:colOff>923925</xdr:colOff>
      <xdr:row>1821</xdr:row>
      <xdr:rowOff>790316</xdr:rowOff>
    </xdr:to>
    <xdr:pic>
      <xdr:nvPicPr>
        <xdr:cNvPr id="3870" name="Рисунок 3869">
          <a:extLst>
            <a:ext uri="{FF2B5EF4-FFF2-40B4-BE49-F238E27FC236}">
              <a16:creationId xmlns:a16="http://schemas.microsoft.com/office/drawing/2014/main" id="{00000000-0008-0000-0000-00001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12415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1822</xdr:row>
      <xdr:rowOff>104775</xdr:rowOff>
    </xdr:from>
    <xdr:to>
      <xdr:col>4</xdr:col>
      <xdr:colOff>914400</xdr:colOff>
      <xdr:row>1822</xdr:row>
      <xdr:rowOff>799841</xdr:rowOff>
    </xdr:to>
    <xdr:pic>
      <xdr:nvPicPr>
        <xdr:cNvPr id="3872" name="Рисунок 3871">
          <a:extLst>
            <a:ext uri="{FF2B5EF4-FFF2-40B4-BE49-F238E27FC236}">
              <a16:creationId xmlns:a16="http://schemas.microsoft.com/office/drawing/2014/main" id="{00000000-0008-0000-0000-00002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621369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1823</xdr:row>
      <xdr:rowOff>104775</xdr:rowOff>
    </xdr:from>
    <xdr:to>
      <xdr:col>4</xdr:col>
      <xdr:colOff>933450</xdr:colOff>
      <xdr:row>1823</xdr:row>
      <xdr:rowOff>799841</xdr:rowOff>
    </xdr:to>
    <xdr:pic>
      <xdr:nvPicPr>
        <xdr:cNvPr id="3874" name="Рисунок 3873">
          <a:extLst>
            <a:ext uri="{FF2B5EF4-FFF2-40B4-BE49-F238E27FC236}">
              <a16:creationId xmlns:a16="http://schemas.microsoft.com/office/drawing/2014/main" id="{00000000-0008-0000-0000-00002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630227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1824</xdr:row>
      <xdr:rowOff>95250</xdr:rowOff>
    </xdr:from>
    <xdr:to>
      <xdr:col>4</xdr:col>
      <xdr:colOff>923925</xdr:colOff>
      <xdr:row>1824</xdr:row>
      <xdr:rowOff>790316</xdr:rowOff>
    </xdr:to>
    <xdr:pic>
      <xdr:nvPicPr>
        <xdr:cNvPr id="3878" name="Рисунок 3877">
          <a:extLst>
            <a:ext uri="{FF2B5EF4-FFF2-40B4-BE49-F238E27FC236}">
              <a16:creationId xmlns:a16="http://schemas.microsoft.com/office/drawing/2014/main" id="{00000000-0008-0000-0000-00002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3899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1825</xdr:row>
      <xdr:rowOff>95250</xdr:rowOff>
    </xdr:from>
    <xdr:to>
      <xdr:col>4</xdr:col>
      <xdr:colOff>933450</xdr:colOff>
      <xdr:row>1825</xdr:row>
      <xdr:rowOff>790316</xdr:rowOff>
    </xdr:to>
    <xdr:pic>
      <xdr:nvPicPr>
        <xdr:cNvPr id="3882" name="Рисунок 3881">
          <a:extLst>
            <a:ext uri="{FF2B5EF4-FFF2-40B4-BE49-F238E27FC236}">
              <a16:creationId xmlns:a16="http://schemas.microsoft.com/office/drawing/2014/main" id="{00000000-0008-0000-0000-00002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647848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1826</xdr:row>
      <xdr:rowOff>95250</xdr:rowOff>
    </xdr:from>
    <xdr:to>
      <xdr:col>4</xdr:col>
      <xdr:colOff>923925</xdr:colOff>
      <xdr:row>1826</xdr:row>
      <xdr:rowOff>790316</xdr:rowOff>
    </xdr:to>
    <xdr:pic>
      <xdr:nvPicPr>
        <xdr:cNvPr id="3886" name="Рисунок 3885">
          <a:extLst>
            <a:ext uri="{FF2B5EF4-FFF2-40B4-BE49-F238E27FC236}">
              <a16:creationId xmlns:a16="http://schemas.microsoft.com/office/drawing/2014/main" id="{00000000-0008-0000-0000-00002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56707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1827</xdr:row>
      <xdr:rowOff>95250</xdr:rowOff>
    </xdr:from>
    <xdr:to>
      <xdr:col>4</xdr:col>
      <xdr:colOff>923925</xdr:colOff>
      <xdr:row>1827</xdr:row>
      <xdr:rowOff>790316</xdr:rowOff>
    </xdr:to>
    <xdr:pic>
      <xdr:nvPicPr>
        <xdr:cNvPr id="3890" name="Рисунок 3889">
          <a:extLst>
            <a:ext uri="{FF2B5EF4-FFF2-40B4-BE49-F238E27FC236}">
              <a16:creationId xmlns:a16="http://schemas.microsoft.com/office/drawing/2014/main" id="{00000000-0008-0000-0000-00003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65565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1828</xdr:row>
      <xdr:rowOff>95250</xdr:rowOff>
    </xdr:from>
    <xdr:to>
      <xdr:col>4</xdr:col>
      <xdr:colOff>933450</xdr:colOff>
      <xdr:row>1828</xdr:row>
      <xdr:rowOff>790316</xdr:rowOff>
    </xdr:to>
    <xdr:pic>
      <xdr:nvPicPr>
        <xdr:cNvPr id="3894" name="Рисунок 3893">
          <a:extLst>
            <a:ext uri="{FF2B5EF4-FFF2-40B4-BE49-F238E27FC236}">
              <a16:creationId xmlns:a16="http://schemas.microsoft.com/office/drawing/2014/main" id="{00000000-0008-0000-0000-00003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674423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1835</xdr:row>
      <xdr:rowOff>95250</xdr:rowOff>
    </xdr:from>
    <xdr:to>
      <xdr:col>4</xdr:col>
      <xdr:colOff>933450</xdr:colOff>
      <xdr:row>1835</xdr:row>
      <xdr:rowOff>790316</xdr:rowOff>
    </xdr:to>
    <xdr:pic>
      <xdr:nvPicPr>
        <xdr:cNvPr id="3896" name="Рисунок 3895">
          <a:extLst>
            <a:ext uri="{FF2B5EF4-FFF2-40B4-BE49-F238E27FC236}">
              <a16:creationId xmlns:a16="http://schemas.microsoft.com/office/drawing/2014/main" id="{00000000-0008-0000-0000-00003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736431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1836</xdr:row>
      <xdr:rowOff>95250</xdr:rowOff>
    </xdr:from>
    <xdr:to>
      <xdr:col>4</xdr:col>
      <xdr:colOff>933450</xdr:colOff>
      <xdr:row>1836</xdr:row>
      <xdr:rowOff>790316</xdr:rowOff>
    </xdr:to>
    <xdr:pic>
      <xdr:nvPicPr>
        <xdr:cNvPr id="3898" name="Рисунок 3897">
          <a:extLst>
            <a:ext uri="{FF2B5EF4-FFF2-40B4-BE49-F238E27FC236}">
              <a16:creationId xmlns:a16="http://schemas.microsoft.com/office/drawing/2014/main" id="{00000000-0008-0000-0000-00003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74528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1837</xdr:row>
      <xdr:rowOff>95250</xdr:rowOff>
    </xdr:from>
    <xdr:to>
      <xdr:col>4</xdr:col>
      <xdr:colOff>923925</xdr:colOff>
      <xdr:row>1837</xdr:row>
      <xdr:rowOff>790316</xdr:rowOff>
    </xdr:to>
    <xdr:pic>
      <xdr:nvPicPr>
        <xdr:cNvPr id="3900" name="Рисунок 3899">
          <a:extLst>
            <a:ext uri="{FF2B5EF4-FFF2-40B4-BE49-F238E27FC236}">
              <a16:creationId xmlns:a16="http://schemas.microsoft.com/office/drawing/2014/main" id="{00000000-0008-0000-0000-00003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754147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1841</xdr:row>
      <xdr:rowOff>85725</xdr:rowOff>
    </xdr:from>
    <xdr:to>
      <xdr:col>4</xdr:col>
      <xdr:colOff>923925</xdr:colOff>
      <xdr:row>1841</xdr:row>
      <xdr:rowOff>780791</xdr:rowOff>
    </xdr:to>
    <xdr:pic>
      <xdr:nvPicPr>
        <xdr:cNvPr id="3904" name="Рисунок 3903">
          <a:extLst>
            <a:ext uri="{FF2B5EF4-FFF2-40B4-BE49-F238E27FC236}">
              <a16:creationId xmlns:a16="http://schemas.microsoft.com/office/drawing/2014/main" id="{00000000-0008-0000-0000-00004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789485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1842</xdr:row>
      <xdr:rowOff>104775</xdr:rowOff>
    </xdr:from>
    <xdr:to>
      <xdr:col>4</xdr:col>
      <xdr:colOff>923925</xdr:colOff>
      <xdr:row>1842</xdr:row>
      <xdr:rowOff>799841</xdr:rowOff>
    </xdr:to>
    <xdr:pic>
      <xdr:nvPicPr>
        <xdr:cNvPr id="3906" name="Рисунок 3905">
          <a:extLst>
            <a:ext uri="{FF2B5EF4-FFF2-40B4-BE49-F238E27FC236}">
              <a16:creationId xmlns:a16="http://schemas.microsoft.com/office/drawing/2014/main" id="{00000000-0008-0000-0000-00004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798534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1843</xdr:row>
      <xdr:rowOff>104775</xdr:rowOff>
    </xdr:from>
    <xdr:to>
      <xdr:col>4</xdr:col>
      <xdr:colOff>933450</xdr:colOff>
      <xdr:row>1843</xdr:row>
      <xdr:rowOff>799841</xdr:rowOff>
    </xdr:to>
    <xdr:pic>
      <xdr:nvPicPr>
        <xdr:cNvPr id="3908" name="Рисунок 3907">
          <a:extLst>
            <a:ext uri="{FF2B5EF4-FFF2-40B4-BE49-F238E27FC236}">
              <a16:creationId xmlns:a16="http://schemas.microsoft.com/office/drawing/2014/main" id="{00000000-0008-0000-0000-00004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807392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1844</xdr:row>
      <xdr:rowOff>95250</xdr:rowOff>
    </xdr:from>
    <xdr:to>
      <xdr:col>4</xdr:col>
      <xdr:colOff>923925</xdr:colOff>
      <xdr:row>1844</xdr:row>
      <xdr:rowOff>790316</xdr:rowOff>
    </xdr:to>
    <xdr:pic>
      <xdr:nvPicPr>
        <xdr:cNvPr id="3912" name="Рисунок 3911">
          <a:extLst>
            <a:ext uri="{FF2B5EF4-FFF2-40B4-BE49-F238E27FC236}">
              <a16:creationId xmlns:a16="http://schemas.microsoft.com/office/drawing/2014/main" id="{00000000-0008-0000-0000-00004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816155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1845</xdr:row>
      <xdr:rowOff>95250</xdr:rowOff>
    </xdr:from>
    <xdr:to>
      <xdr:col>4</xdr:col>
      <xdr:colOff>923925</xdr:colOff>
      <xdr:row>1845</xdr:row>
      <xdr:rowOff>790316</xdr:rowOff>
    </xdr:to>
    <xdr:pic>
      <xdr:nvPicPr>
        <xdr:cNvPr id="3916" name="Рисунок 3915">
          <a:extLst>
            <a:ext uri="{FF2B5EF4-FFF2-40B4-BE49-F238E27FC236}">
              <a16:creationId xmlns:a16="http://schemas.microsoft.com/office/drawing/2014/main" id="{00000000-0008-0000-0000-00004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825013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1846</xdr:row>
      <xdr:rowOff>95250</xdr:rowOff>
    </xdr:from>
    <xdr:to>
      <xdr:col>4</xdr:col>
      <xdr:colOff>923925</xdr:colOff>
      <xdr:row>1846</xdr:row>
      <xdr:rowOff>790316</xdr:rowOff>
    </xdr:to>
    <xdr:pic>
      <xdr:nvPicPr>
        <xdr:cNvPr id="3918" name="Рисунок 3917">
          <a:extLst>
            <a:ext uri="{FF2B5EF4-FFF2-40B4-BE49-F238E27FC236}">
              <a16:creationId xmlns:a16="http://schemas.microsoft.com/office/drawing/2014/main" id="{00000000-0008-0000-0000-00004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833872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1847</xdr:row>
      <xdr:rowOff>95250</xdr:rowOff>
    </xdr:from>
    <xdr:to>
      <xdr:col>4</xdr:col>
      <xdr:colOff>942975</xdr:colOff>
      <xdr:row>1847</xdr:row>
      <xdr:rowOff>790316</xdr:rowOff>
    </xdr:to>
    <xdr:pic>
      <xdr:nvPicPr>
        <xdr:cNvPr id="3920" name="Рисунок 3919">
          <a:extLst>
            <a:ext uri="{FF2B5EF4-FFF2-40B4-BE49-F238E27FC236}">
              <a16:creationId xmlns:a16="http://schemas.microsoft.com/office/drawing/2014/main" id="{00000000-0008-0000-0000-00005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842730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1849</xdr:row>
      <xdr:rowOff>95250</xdr:rowOff>
    </xdr:from>
    <xdr:to>
      <xdr:col>4</xdr:col>
      <xdr:colOff>923925</xdr:colOff>
      <xdr:row>1849</xdr:row>
      <xdr:rowOff>790316</xdr:rowOff>
    </xdr:to>
    <xdr:pic>
      <xdr:nvPicPr>
        <xdr:cNvPr id="3921" name="Рисунок 3920">
          <a:extLst>
            <a:ext uri="{FF2B5EF4-FFF2-40B4-BE49-F238E27FC236}">
              <a16:creationId xmlns:a16="http://schemas.microsoft.com/office/drawing/2014/main" id="{00000000-0008-0000-0000-00005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86044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1850</xdr:row>
      <xdr:rowOff>104775</xdr:rowOff>
    </xdr:from>
    <xdr:to>
      <xdr:col>4</xdr:col>
      <xdr:colOff>933450</xdr:colOff>
      <xdr:row>1850</xdr:row>
      <xdr:rowOff>799841</xdr:rowOff>
    </xdr:to>
    <xdr:pic>
      <xdr:nvPicPr>
        <xdr:cNvPr id="3923" name="Рисунок 3922">
          <a:extLst>
            <a:ext uri="{FF2B5EF4-FFF2-40B4-BE49-F238E27FC236}">
              <a16:creationId xmlns:a16="http://schemas.microsoft.com/office/drawing/2014/main" id="{00000000-0008-0000-0000-00005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869400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1851</xdr:row>
      <xdr:rowOff>95250</xdr:rowOff>
    </xdr:from>
    <xdr:to>
      <xdr:col>4</xdr:col>
      <xdr:colOff>923925</xdr:colOff>
      <xdr:row>1851</xdr:row>
      <xdr:rowOff>790316</xdr:rowOff>
    </xdr:to>
    <xdr:pic>
      <xdr:nvPicPr>
        <xdr:cNvPr id="3925" name="Рисунок 3924">
          <a:extLst>
            <a:ext uri="{FF2B5EF4-FFF2-40B4-BE49-F238E27FC236}">
              <a16:creationId xmlns:a16="http://schemas.microsoft.com/office/drawing/2014/main" id="{00000000-0008-0000-0000-00005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878163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1852</xdr:row>
      <xdr:rowOff>104775</xdr:rowOff>
    </xdr:from>
    <xdr:to>
      <xdr:col>4</xdr:col>
      <xdr:colOff>923925</xdr:colOff>
      <xdr:row>1852</xdr:row>
      <xdr:rowOff>799841</xdr:rowOff>
    </xdr:to>
    <xdr:pic>
      <xdr:nvPicPr>
        <xdr:cNvPr id="3926" name="Рисунок 3925">
          <a:extLst>
            <a:ext uri="{FF2B5EF4-FFF2-40B4-BE49-F238E27FC236}">
              <a16:creationId xmlns:a16="http://schemas.microsoft.com/office/drawing/2014/main" id="{00000000-0008-0000-0000-00005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88711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1853</xdr:row>
      <xdr:rowOff>104775</xdr:rowOff>
    </xdr:from>
    <xdr:to>
      <xdr:col>4</xdr:col>
      <xdr:colOff>933450</xdr:colOff>
      <xdr:row>1853</xdr:row>
      <xdr:rowOff>799841</xdr:rowOff>
    </xdr:to>
    <xdr:pic>
      <xdr:nvPicPr>
        <xdr:cNvPr id="3928" name="Рисунок 3927">
          <a:extLst>
            <a:ext uri="{FF2B5EF4-FFF2-40B4-BE49-F238E27FC236}">
              <a16:creationId xmlns:a16="http://schemas.microsoft.com/office/drawing/2014/main" id="{00000000-0008-0000-0000-00005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895975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1854</xdr:row>
      <xdr:rowOff>95250</xdr:rowOff>
    </xdr:from>
    <xdr:to>
      <xdr:col>4</xdr:col>
      <xdr:colOff>933450</xdr:colOff>
      <xdr:row>1854</xdr:row>
      <xdr:rowOff>790316</xdr:rowOff>
    </xdr:to>
    <xdr:pic>
      <xdr:nvPicPr>
        <xdr:cNvPr id="3930" name="Рисунок 3929">
          <a:extLst>
            <a:ext uri="{FF2B5EF4-FFF2-40B4-BE49-F238E27FC236}">
              <a16:creationId xmlns:a16="http://schemas.microsoft.com/office/drawing/2014/main" id="{00000000-0008-0000-0000-00005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904738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1855</xdr:row>
      <xdr:rowOff>104775</xdr:rowOff>
    </xdr:from>
    <xdr:to>
      <xdr:col>4</xdr:col>
      <xdr:colOff>923925</xdr:colOff>
      <xdr:row>1855</xdr:row>
      <xdr:rowOff>799841</xdr:rowOff>
    </xdr:to>
    <xdr:pic>
      <xdr:nvPicPr>
        <xdr:cNvPr id="3932" name="Рисунок 3931">
          <a:extLst>
            <a:ext uri="{FF2B5EF4-FFF2-40B4-BE49-F238E27FC236}">
              <a16:creationId xmlns:a16="http://schemas.microsoft.com/office/drawing/2014/main" id="{00000000-0008-0000-0000-00005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913691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1856</xdr:row>
      <xdr:rowOff>104775</xdr:rowOff>
    </xdr:from>
    <xdr:to>
      <xdr:col>4</xdr:col>
      <xdr:colOff>923925</xdr:colOff>
      <xdr:row>1856</xdr:row>
      <xdr:rowOff>799841</xdr:rowOff>
    </xdr:to>
    <xdr:pic>
      <xdr:nvPicPr>
        <xdr:cNvPr id="3934" name="Рисунок 3933">
          <a:extLst>
            <a:ext uri="{FF2B5EF4-FFF2-40B4-BE49-F238E27FC236}">
              <a16:creationId xmlns:a16="http://schemas.microsoft.com/office/drawing/2014/main" id="{00000000-0008-0000-0000-00005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922549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1857</xdr:row>
      <xdr:rowOff>104775</xdr:rowOff>
    </xdr:from>
    <xdr:to>
      <xdr:col>4</xdr:col>
      <xdr:colOff>933450</xdr:colOff>
      <xdr:row>1857</xdr:row>
      <xdr:rowOff>799841</xdr:rowOff>
    </xdr:to>
    <xdr:pic>
      <xdr:nvPicPr>
        <xdr:cNvPr id="3935" name="Рисунок 3934">
          <a:extLst>
            <a:ext uri="{FF2B5EF4-FFF2-40B4-BE49-F238E27FC236}">
              <a16:creationId xmlns:a16="http://schemas.microsoft.com/office/drawing/2014/main" id="{00000000-0008-0000-0000-00005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931408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1858</xdr:row>
      <xdr:rowOff>95250</xdr:rowOff>
    </xdr:from>
    <xdr:to>
      <xdr:col>4</xdr:col>
      <xdr:colOff>923925</xdr:colOff>
      <xdr:row>1858</xdr:row>
      <xdr:rowOff>790316</xdr:rowOff>
    </xdr:to>
    <xdr:pic>
      <xdr:nvPicPr>
        <xdr:cNvPr id="3399" name="Рисунок 3398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940171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1860</xdr:row>
      <xdr:rowOff>95250</xdr:rowOff>
    </xdr:from>
    <xdr:to>
      <xdr:col>4</xdr:col>
      <xdr:colOff>933450</xdr:colOff>
      <xdr:row>1860</xdr:row>
      <xdr:rowOff>790316</xdr:rowOff>
    </xdr:to>
    <xdr:pic>
      <xdr:nvPicPr>
        <xdr:cNvPr id="3936" name="Рисунок 3935">
          <a:extLst>
            <a:ext uri="{FF2B5EF4-FFF2-40B4-BE49-F238E27FC236}">
              <a16:creationId xmlns:a16="http://schemas.microsoft.com/office/drawing/2014/main" id="{00000000-0008-0000-0000-00006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957887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1861</xdr:row>
      <xdr:rowOff>104775</xdr:rowOff>
    </xdr:from>
    <xdr:to>
      <xdr:col>4</xdr:col>
      <xdr:colOff>923925</xdr:colOff>
      <xdr:row>1861</xdr:row>
      <xdr:rowOff>799841</xdr:rowOff>
    </xdr:to>
    <xdr:pic>
      <xdr:nvPicPr>
        <xdr:cNvPr id="3938" name="Рисунок 3937">
          <a:extLst>
            <a:ext uri="{FF2B5EF4-FFF2-40B4-BE49-F238E27FC236}">
              <a16:creationId xmlns:a16="http://schemas.microsoft.com/office/drawing/2014/main" id="{00000000-0008-0000-0000-00006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966841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1862</xdr:row>
      <xdr:rowOff>95250</xdr:rowOff>
    </xdr:from>
    <xdr:to>
      <xdr:col>4</xdr:col>
      <xdr:colOff>923925</xdr:colOff>
      <xdr:row>1862</xdr:row>
      <xdr:rowOff>790316</xdr:rowOff>
    </xdr:to>
    <xdr:pic>
      <xdr:nvPicPr>
        <xdr:cNvPr id="3939" name="Рисунок 3938">
          <a:extLst>
            <a:ext uri="{FF2B5EF4-FFF2-40B4-BE49-F238E27FC236}">
              <a16:creationId xmlns:a16="http://schemas.microsoft.com/office/drawing/2014/main" id="{00000000-0008-0000-0000-00006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975604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1865</xdr:row>
      <xdr:rowOff>95250</xdr:rowOff>
    </xdr:from>
    <xdr:to>
      <xdr:col>4</xdr:col>
      <xdr:colOff>923925</xdr:colOff>
      <xdr:row>1865</xdr:row>
      <xdr:rowOff>790316</xdr:rowOff>
    </xdr:to>
    <xdr:pic>
      <xdr:nvPicPr>
        <xdr:cNvPr id="3941" name="Рисунок 3940">
          <a:extLst>
            <a:ext uri="{FF2B5EF4-FFF2-40B4-BE49-F238E27FC236}">
              <a16:creationId xmlns:a16="http://schemas.microsoft.com/office/drawing/2014/main" id="{00000000-0008-0000-0000-00006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002178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1866</xdr:row>
      <xdr:rowOff>95250</xdr:rowOff>
    </xdr:from>
    <xdr:to>
      <xdr:col>4</xdr:col>
      <xdr:colOff>933450</xdr:colOff>
      <xdr:row>1866</xdr:row>
      <xdr:rowOff>790316</xdr:rowOff>
    </xdr:to>
    <xdr:pic>
      <xdr:nvPicPr>
        <xdr:cNvPr id="3943" name="Рисунок 3942">
          <a:extLst>
            <a:ext uri="{FF2B5EF4-FFF2-40B4-BE49-F238E27FC236}">
              <a16:creationId xmlns:a16="http://schemas.microsoft.com/office/drawing/2014/main" id="{00000000-0008-0000-0000-00006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011037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1867</xdr:row>
      <xdr:rowOff>95250</xdr:rowOff>
    </xdr:from>
    <xdr:to>
      <xdr:col>4</xdr:col>
      <xdr:colOff>933450</xdr:colOff>
      <xdr:row>1867</xdr:row>
      <xdr:rowOff>790316</xdr:rowOff>
    </xdr:to>
    <xdr:pic>
      <xdr:nvPicPr>
        <xdr:cNvPr id="3945" name="Рисунок 3944">
          <a:extLst>
            <a:ext uri="{FF2B5EF4-FFF2-40B4-BE49-F238E27FC236}">
              <a16:creationId xmlns:a16="http://schemas.microsoft.com/office/drawing/2014/main" id="{00000000-0008-0000-0000-00006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019895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1868</xdr:row>
      <xdr:rowOff>104775</xdr:rowOff>
    </xdr:from>
    <xdr:to>
      <xdr:col>4</xdr:col>
      <xdr:colOff>923925</xdr:colOff>
      <xdr:row>1868</xdr:row>
      <xdr:rowOff>799841</xdr:rowOff>
    </xdr:to>
    <xdr:pic>
      <xdr:nvPicPr>
        <xdr:cNvPr id="3947" name="Рисунок 3946">
          <a:extLst>
            <a:ext uri="{FF2B5EF4-FFF2-40B4-BE49-F238E27FC236}">
              <a16:creationId xmlns:a16="http://schemas.microsoft.com/office/drawing/2014/main" id="{00000000-0008-0000-0000-00006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028848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1869</xdr:row>
      <xdr:rowOff>95250</xdr:rowOff>
    </xdr:from>
    <xdr:to>
      <xdr:col>4</xdr:col>
      <xdr:colOff>923925</xdr:colOff>
      <xdr:row>1869</xdr:row>
      <xdr:rowOff>790316</xdr:rowOff>
    </xdr:to>
    <xdr:pic>
      <xdr:nvPicPr>
        <xdr:cNvPr id="3949" name="Рисунок 3948">
          <a:extLst>
            <a:ext uri="{FF2B5EF4-FFF2-40B4-BE49-F238E27FC236}">
              <a16:creationId xmlns:a16="http://schemas.microsoft.com/office/drawing/2014/main" id="{00000000-0008-0000-0000-00006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037611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1870</xdr:row>
      <xdr:rowOff>104775</xdr:rowOff>
    </xdr:from>
    <xdr:to>
      <xdr:col>4</xdr:col>
      <xdr:colOff>933450</xdr:colOff>
      <xdr:row>1870</xdr:row>
      <xdr:rowOff>799841</xdr:rowOff>
    </xdr:to>
    <xdr:pic>
      <xdr:nvPicPr>
        <xdr:cNvPr id="3951" name="Рисунок 3950">
          <a:extLst>
            <a:ext uri="{FF2B5EF4-FFF2-40B4-BE49-F238E27FC236}">
              <a16:creationId xmlns:a16="http://schemas.microsoft.com/office/drawing/2014/main" id="{00000000-0008-0000-0000-00006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046565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1871</xdr:row>
      <xdr:rowOff>104775</xdr:rowOff>
    </xdr:from>
    <xdr:to>
      <xdr:col>4</xdr:col>
      <xdr:colOff>923925</xdr:colOff>
      <xdr:row>1871</xdr:row>
      <xdr:rowOff>799841</xdr:rowOff>
    </xdr:to>
    <xdr:pic>
      <xdr:nvPicPr>
        <xdr:cNvPr id="3953" name="Рисунок 3952">
          <a:extLst>
            <a:ext uri="{FF2B5EF4-FFF2-40B4-BE49-F238E27FC236}">
              <a16:creationId xmlns:a16="http://schemas.microsoft.com/office/drawing/2014/main" id="{00000000-0008-0000-0000-00007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055423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1872</xdr:row>
      <xdr:rowOff>104775</xdr:rowOff>
    </xdr:from>
    <xdr:to>
      <xdr:col>4</xdr:col>
      <xdr:colOff>923925</xdr:colOff>
      <xdr:row>1872</xdr:row>
      <xdr:rowOff>799841</xdr:rowOff>
    </xdr:to>
    <xdr:pic>
      <xdr:nvPicPr>
        <xdr:cNvPr id="3954" name="Рисунок 3953">
          <a:extLst>
            <a:ext uri="{FF2B5EF4-FFF2-40B4-BE49-F238E27FC236}">
              <a16:creationId xmlns:a16="http://schemas.microsoft.com/office/drawing/2014/main" id="{00000000-0008-0000-0000-00007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064281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1873</xdr:row>
      <xdr:rowOff>95250</xdr:rowOff>
    </xdr:from>
    <xdr:to>
      <xdr:col>4</xdr:col>
      <xdr:colOff>923925</xdr:colOff>
      <xdr:row>1873</xdr:row>
      <xdr:rowOff>790316</xdr:rowOff>
    </xdr:to>
    <xdr:pic>
      <xdr:nvPicPr>
        <xdr:cNvPr id="3956" name="Рисунок 3955">
          <a:extLst>
            <a:ext uri="{FF2B5EF4-FFF2-40B4-BE49-F238E27FC236}">
              <a16:creationId xmlns:a16="http://schemas.microsoft.com/office/drawing/2014/main" id="{00000000-0008-0000-0000-00007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073044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4714</xdr:row>
      <xdr:rowOff>95250</xdr:rowOff>
    </xdr:from>
    <xdr:to>
      <xdr:col>4</xdr:col>
      <xdr:colOff>933450</xdr:colOff>
      <xdr:row>4714</xdr:row>
      <xdr:rowOff>790316</xdr:rowOff>
    </xdr:to>
    <xdr:pic>
      <xdr:nvPicPr>
        <xdr:cNvPr id="3960" name="Рисунок 3959">
          <a:extLst>
            <a:ext uri="{FF2B5EF4-FFF2-40B4-BE49-F238E27FC236}">
              <a16:creationId xmlns:a16="http://schemas.microsoft.com/office/drawing/2014/main" id="{00000000-0008-0000-0000-00007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50728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4715</xdr:row>
      <xdr:rowOff>95250</xdr:rowOff>
    </xdr:from>
    <xdr:to>
      <xdr:col>4</xdr:col>
      <xdr:colOff>933450</xdr:colOff>
      <xdr:row>4715</xdr:row>
      <xdr:rowOff>790316</xdr:rowOff>
    </xdr:to>
    <xdr:pic>
      <xdr:nvPicPr>
        <xdr:cNvPr id="3964" name="Рисунок 3963">
          <a:extLst>
            <a:ext uri="{FF2B5EF4-FFF2-40B4-BE49-F238E27FC236}">
              <a16:creationId xmlns:a16="http://schemas.microsoft.com/office/drawing/2014/main" id="{00000000-0008-0000-0000-00007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525006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4716</xdr:row>
      <xdr:rowOff>95250</xdr:rowOff>
    </xdr:from>
    <xdr:to>
      <xdr:col>4</xdr:col>
      <xdr:colOff>923925</xdr:colOff>
      <xdr:row>4716</xdr:row>
      <xdr:rowOff>790316</xdr:rowOff>
    </xdr:to>
    <xdr:pic>
      <xdr:nvPicPr>
        <xdr:cNvPr id="3967" name="Рисунок 3966">
          <a:extLst>
            <a:ext uri="{FF2B5EF4-FFF2-40B4-BE49-F238E27FC236}">
              <a16:creationId xmlns:a16="http://schemas.microsoft.com/office/drawing/2014/main" id="{00000000-0008-0000-0000-00007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569297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4717</xdr:row>
      <xdr:rowOff>104775</xdr:rowOff>
    </xdr:from>
    <xdr:to>
      <xdr:col>4</xdr:col>
      <xdr:colOff>923925</xdr:colOff>
      <xdr:row>4717</xdr:row>
      <xdr:rowOff>799841</xdr:rowOff>
    </xdr:to>
    <xdr:pic>
      <xdr:nvPicPr>
        <xdr:cNvPr id="3969" name="Рисунок 3968">
          <a:extLst>
            <a:ext uri="{FF2B5EF4-FFF2-40B4-BE49-F238E27FC236}">
              <a16:creationId xmlns:a16="http://schemas.microsoft.com/office/drawing/2014/main" id="{00000000-0008-0000-0000-00008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587109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4718</xdr:row>
      <xdr:rowOff>104775</xdr:rowOff>
    </xdr:from>
    <xdr:to>
      <xdr:col>4</xdr:col>
      <xdr:colOff>923925</xdr:colOff>
      <xdr:row>4718</xdr:row>
      <xdr:rowOff>799841</xdr:rowOff>
    </xdr:to>
    <xdr:pic>
      <xdr:nvPicPr>
        <xdr:cNvPr id="3971" name="Рисунок 3970">
          <a:extLst>
            <a:ext uri="{FF2B5EF4-FFF2-40B4-BE49-F238E27FC236}">
              <a16:creationId xmlns:a16="http://schemas.microsoft.com/office/drawing/2014/main" id="{00000000-0008-0000-0000-00008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595967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4719</xdr:row>
      <xdr:rowOff>95250</xdr:rowOff>
    </xdr:from>
    <xdr:to>
      <xdr:col>4</xdr:col>
      <xdr:colOff>923925</xdr:colOff>
      <xdr:row>4719</xdr:row>
      <xdr:rowOff>790316</xdr:rowOff>
    </xdr:to>
    <xdr:pic>
      <xdr:nvPicPr>
        <xdr:cNvPr id="3973" name="Рисунок 3972">
          <a:extLst>
            <a:ext uri="{FF2B5EF4-FFF2-40B4-BE49-F238E27FC236}">
              <a16:creationId xmlns:a16="http://schemas.microsoft.com/office/drawing/2014/main" id="{00000000-0008-0000-0000-00008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604730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4720</xdr:row>
      <xdr:rowOff>95250</xdr:rowOff>
    </xdr:from>
    <xdr:to>
      <xdr:col>4</xdr:col>
      <xdr:colOff>933450</xdr:colOff>
      <xdr:row>4720</xdr:row>
      <xdr:rowOff>790316</xdr:rowOff>
    </xdr:to>
    <xdr:pic>
      <xdr:nvPicPr>
        <xdr:cNvPr id="3975" name="Рисунок 3974">
          <a:extLst>
            <a:ext uri="{FF2B5EF4-FFF2-40B4-BE49-F238E27FC236}">
              <a16:creationId xmlns:a16="http://schemas.microsoft.com/office/drawing/2014/main" id="{00000000-0008-0000-0000-00008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613588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4725</xdr:row>
      <xdr:rowOff>95250</xdr:rowOff>
    </xdr:from>
    <xdr:to>
      <xdr:col>4</xdr:col>
      <xdr:colOff>923925</xdr:colOff>
      <xdr:row>4725</xdr:row>
      <xdr:rowOff>790316</xdr:rowOff>
    </xdr:to>
    <xdr:pic>
      <xdr:nvPicPr>
        <xdr:cNvPr id="3980" name="Рисунок 3979">
          <a:extLst>
            <a:ext uri="{FF2B5EF4-FFF2-40B4-BE49-F238E27FC236}">
              <a16:creationId xmlns:a16="http://schemas.microsoft.com/office/drawing/2014/main" id="{00000000-0008-0000-0000-00008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702171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4727</xdr:row>
      <xdr:rowOff>95250</xdr:rowOff>
    </xdr:from>
    <xdr:to>
      <xdr:col>4</xdr:col>
      <xdr:colOff>923925</xdr:colOff>
      <xdr:row>4727</xdr:row>
      <xdr:rowOff>790316</xdr:rowOff>
    </xdr:to>
    <xdr:pic>
      <xdr:nvPicPr>
        <xdr:cNvPr id="3984" name="Рисунок 3983">
          <a:extLst>
            <a:ext uri="{FF2B5EF4-FFF2-40B4-BE49-F238E27FC236}">
              <a16:creationId xmlns:a16="http://schemas.microsoft.com/office/drawing/2014/main" id="{00000000-0008-0000-0000-00009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746462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4728</xdr:row>
      <xdr:rowOff>95250</xdr:rowOff>
    </xdr:from>
    <xdr:to>
      <xdr:col>4</xdr:col>
      <xdr:colOff>914400</xdr:colOff>
      <xdr:row>4728</xdr:row>
      <xdr:rowOff>790316</xdr:rowOff>
    </xdr:to>
    <xdr:pic>
      <xdr:nvPicPr>
        <xdr:cNvPr id="3986" name="Рисунок 3985">
          <a:extLst>
            <a:ext uri="{FF2B5EF4-FFF2-40B4-BE49-F238E27FC236}">
              <a16:creationId xmlns:a16="http://schemas.microsoft.com/office/drawing/2014/main" id="{00000000-0008-0000-0000-00009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675532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4729</xdr:row>
      <xdr:rowOff>95250</xdr:rowOff>
    </xdr:from>
    <xdr:to>
      <xdr:col>4</xdr:col>
      <xdr:colOff>923925</xdr:colOff>
      <xdr:row>4729</xdr:row>
      <xdr:rowOff>790316</xdr:rowOff>
    </xdr:to>
    <xdr:pic>
      <xdr:nvPicPr>
        <xdr:cNvPr id="3988" name="Рисунок 3987">
          <a:extLst>
            <a:ext uri="{FF2B5EF4-FFF2-40B4-BE49-F238E27FC236}">
              <a16:creationId xmlns:a16="http://schemas.microsoft.com/office/drawing/2014/main" id="{00000000-0008-0000-0000-00009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6764178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4730</xdr:row>
      <xdr:rowOff>95250</xdr:rowOff>
    </xdr:from>
    <xdr:to>
      <xdr:col>4</xdr:col>
      <xdr:colOff>933450</xdr:colOff>
      <xdr:row>4730</xdr:row>
      <xdr:rowOff>790316</xdr:rowOff>
    </xdr:to>
    <xdr:pic>
      <xdr:nvPicPr>
        <xdr:cNvPr id="3990" name="Рисунок 3989">
          <a:extLst>
            <a:ext uri="{FF2B5EF4-FFF2-40B4-BE49-F238E27FC236}">
              <a16:creationId xmlns:a16="http://schemas.microsoft.com/office/drawing/2014/main" id="{00000000-0008-0000-0000-00009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773037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1811</xdr:row>
      <xdr:rowOff>142875</xdr:rowOff>
    </xdr:from>
    <xdr:to>
      <xdr:col>4</xdr:col>
      <xdr:colOff>993754</xdr:colOff>
      <xdr:row>1811</xdr:row>
      <xdr:rowOff>752475</xdr:rowOff>
    </xdr:to>
    <xdr:pic>
      <xdr:nvPicPr>
        <xdr:cNvPr id="3999" name="Рисунок 3998">
          <a:extLst>
            <a:ext uri="{FF2B5EF4-FFF2-40B4-BE49-F238E27FC236}">
              <a16:creationId xmlns:a16="http://schemas.microsoft.com/office/drawing/2014/main" id="{00000000-0008-0000-0000-00009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24309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1812</xdr:row>
      <xdr:rowOff>142875</xdr:rowOff>
    </xdr:from>
    <xdr:to>
      <xdr:col>4</xdr:col>
      <xdr:colOff>993754</xdr:colOff>
      <xdr:row>1812</xdr:row>
      <xdr:rowOff>752475</xdr:rowOff>
    </xdr:to>
    <xdr:pic>
      <xdr:nvPicPr>
        <xdr:cNvPr id="4001" name="Рисунок 4000">
          <a:extLst>
            <a:ext uri="{FF2B5EF4-FFF2-40B4-BE49-F238E27FC236}">
              <a16:creationId xmlns:a16="http://schemas.microsoft.com/office/drawing/2014/main" id="{00000000-0008-0000-0000-0000A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33167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1813</xdr:row>
      <xdr:rowOff>161925</xdr:rowOff>
    </xdr:from>
    <xdr:to>
      <xdr:col>4</xdr:col>
      <xdr:colOff>993754</xdr:colOff>
      <xdr:row>1813</xdr:row>
      <xdr:rowOff>771525</xdr:rowOff>
    </xdr:to>
    <xdr:pic>
      <xdr:nvPicPr>
        <xdr:cNvPr id="4003" name="Рисунок 4002">
          <a:extLst>
            <a:ext uri="{FF2B5EF4-FFF2-40B4-BE49-F238E27FC236}">
              <a16:creationId xmlns:a16="http://schemas.microsoft.com/office/drawing/2014/main" id="{00000000-0008-0000-0000-0000A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42216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1817</xdr:row>
      <xdr:rowOff>142875</xdr:rowOff>
    </xdr:from>
    <xdr:to>
      <xdr:col>4</xdr:col>
      <xdr:colOff>993754</xdr:colOff>
      <xdr:row>1817</xdr:row>
      <xdr:rowOff>752475</xdr:rowOff>
    </xdr:to>
    <xdr:pic>
      <xdr:nvPicPr>
        <xdr:cNvPr id="4005" name="Рисунок 4004">
          <a:extLst>
            <a:ext uri="{FF2B5EF4-FFF2-40B4-BE49-F238E27FC236}">
              <a16:creationId xmlns:a16="http://schemas.microsoft.com/office/drawing/2014/main" id="{00000000-0008-0000-0000-0000A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77459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1818</xdr:row>
      <xdr:rowOff>133350</xdr:rowOff>
    </xdr:from>
    <xdr:to>
      <xdr:col>4</xdr:col>
      <xdr:colOff>993754</xdr:colOff>
      <xdr:row>1818</xdr:row>
      <xdr:rowOff>742950</xdr:rowOff>
    </xdr:to>
    <xdr:pic>
      <xdr:nvPicPr>
        <xdr:cNvPr id="4006" name="Рисунок 4005">
          <a:extLst>
            <a:ext uri="{FF2B5EF4-FFF2-40B4-BE49-F238E27FC236}">
              <a16:creationId xmlns:a16="http://schemas.microsoft.com/office/drawing/2014/main" id="{00000000-0008-0000-0000-0000A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86222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1829</xdr:row>
      <xdr:rowOff>142875</xdr:rowOff>
    </xdr:from>
    <xdr:to>
      <xdr:col>4</xdr:col>
      <xdr:colOff>993754</xdr:colOff>
      <xdr:row>1829</xdr:row>
      <xdr:rowOff>752475</xdr:rowOff>
    </xdr:to>
    <xdr:pic>
      <xdr:nvPicPr>
        <xdr:cNvPr id="4008" name="Рисунок 4007">
          <a:extLst>
            <a:ext uri="{FF2B5EF4-FFF2-40B4-BE49-F238E27FC236}">
              <a16:creationId xmlns:a16="http://schemas.microsoft.com/office/drawing/2014/main" id="{00000000-0008-0000-0000-0000A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683758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1830</xdr:row>
      <xdr:rowOff>142875</xdr:rowOff>
    </xdr:from>
    <xdr:to>
      <xdr:col>4</xdr:col>
      <xdr:colOff>993754</xdr:colOff>
      <xdr:row>1830</xdr:row>
      <xdr:rowOff>752475</xdr:rowOff>
    </xdr:to>
    <xdr:pic>
      <xdr:nvPicPr>
        <xdr:cNvPr id="4010" name="Рисунок 4009">
          <a:extLst>
            <a:ext uri="{FF2B5EF4-FFF2-40B4-BE49-F238E27FC236}">
              <a16:creationId xmlns:a16="http://schemas.microsoft.com/office/drawing/2014/main" id="{00000000-0008-0000-0000-0000A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692616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1831</xdr:row>
      <xdr:rowOff>152400</xdr:rowOff>
    </xdr:from>
    <xdr:to>
      <xdr:col>4</xdr:col>
      <xdr:colOff>984229</xdr:colOff>
      <xdr:row>1831</xdr:row>
      <xdr:rowOff>762000</xdr:rowOff>
    </xdr:to>
    <xdr:pic>
      <xdr:nvPicPr>
        <xdr:cNvPr id="4012" name="Рисунок 4011">
          <a:extLst>
            <a:ext uri="{FF2B5EF4-FFF2-40B4-BE49-F238E27FC236}">
              <a16:creationId xmlns:a16="http://schemas.microsoft.com/office/drawing/2014/main" id="{00000000-0008-0000-0000-0000A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5701569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1832</xdr:row>
      <xdr:rowOff>142875</xdr:rowOff>
    </xdr:from>
    <xdr:to>
      <xdr:col>4</xdr:col>
      <xdr:colOff>1003279</xdr:colOff>
      <xdr:row>1832</xdr:row>
      <xdr:rowOff>752475</xdr:rowOff>
    </xdr:to>
    <xdr:pic>
      <xdr:nvPicPr>
        <xdr:cNvPr id="4014" name="Рисунок 4013">
          <a:extLst>
            <a:ext uri="{FF2B5EF4-FFF2-40B4-BE49-F238E27FC236}">
              <a16:creationId xmlns:a16="http://schemas.microsoft.com/office/drawing/2014/main" id="{00000000-0008-0000-0000-0000A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710332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1833</xdr:row>
      <xdr:rowOff>152400</xdr:rowOff>
    </xdr:from>
    <xdr:to>
      <xdr:col>4</xdr:col>
      <xdr:colOff>993754</xdr:colOff>
      <xdr:row>1833</xdr:row>
      <xdr:rowOff>762000</xdr:rowOff>
    </xdr:to>
    <xdr:pic>
      <xdr:nvPicPr>
        <xdr:cNvPr id="4016" name="Рисунок 4015">
          <a:extLst>
            <a:ext uri="{FF2B5EF4-FFF2-40B4-BE49-F238E27FC236}">
              <a16:creationId xmlns:a16="http://schemas.microsoft.com/office/drawing/2014/main" id="{00000000-0008-0000-0000-0000B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719286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1834</xdr:row>
      <xdr:rowOff>142875</xdr:rowOff>
    </xdr:from>
    <xdr:to>
      <xdr:col>4</xdr:col>
      <xdr:colOff>993754</xdr:colOff>
      <xdr:row>1834</xdr:row>
      <xdr:rowOff>752475</xdr:rowOff>
    </xdr:to>
    <xdr:pic>
      <xdr:nvPicPr>
        <xdr:cNvPr id="4018" name="Рисунок 4017">
          <a:extLst>
            <a:ext uri="{FF2B5EF4-FFF2-40B4-BE49-F238E27FC236}">
              <a16:creationId xmlns:a16="http://schemas.microsoft.com/office/drawing/2014/main" id="{00000000-0008-0000-0000-0000B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728049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1838</xdr:row>
      <xdr:rowOff>142875</xdr:rowOff>
    </xdr:from>
    <xdr:to>
      <xdr:col>4</xdr:col>
      <xdr:colOff>993754</xdr:colOff>
      <xdr:row>1838</xdr:row>
      <xdr:rowOff>752475</xdr:rowOff>
    </xdr:to>
    <xdr:pic>
      <xdr:nvPicPr>
        <xdr:cNvPr id="4020" name="Рисунок 4019">
          <a:extLst>
            <a:ext uri="{FF2B5EF4-FFF2-40B4-BE49-F238E27FC236}">
              <a16:creationId xmlns:a16="http://schemas.microsoft.com/office/drawing/2014/main" id="{00000000-0008-0000-0000-0000B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763482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1839</xdr:row>
      <xdr:rowOff>152400</xdr:rowOff>
    </xdr:from>
    <xdr:to>
      <xdr:col>4</xdr:col>
      <xdr:colOff>1003279</xdr:colOff>
      <xdr:row>1839</xdr:row>
      <xdr:rowOff>762000</xdr:rowOff>
    </xdr:to>
    <xdr:pic>
      <xdr:nvPicPr>
        <xdr:cNvPr id="4021" name="Рисунок 4020">
          <a:extLst>
            <a:ext uri="{FF2B5EF4-FFF2-40B4-BE49-F238E27FC236}">
              <a16:creationId xmlns:a16="http://schemas.microsoft.com/office/drawing/2014/main" id="{00000000-0008-0000-0000-0000B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772435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1840</xdr:row>
      <xdr:rowOff>161925</xdr:rowOff>
    </xdr:from>
    <xdr:to>
      <xdr:col>4</xdr:col>
      <xdr:colOff>993754</xdr:colOff>
      <xdr:row>1840</xdr:row>
      <xdr:rowOff>771525</xdr:rowOff>
    </xdr:to>
    <xdr:pic>
      <xdr:nvPicPr>
        <xdr:cNvPr id="4023" name="Рисунок 4022">
          <a:extLst>
            <a:ext uri="{FF2B5EF4-FFF2-40B4-BE49-F238E27FC236}">
              <a16:creationId xmlns:a16="http://schemas.microsoft.com/office/drawing/2014/main" id="{00000000-0008-0000-0000-0000B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781389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1848</xdr:row>
      <xdr:rowOff>142875</xdr:rowOff>
    </xdr:from>
    <xdr:to>
      <xdr:col>4</xdr:col>
      <xdr:colOff>993754</xdr:colOff>
      <xdr:row>1848</xdr:row>
      <xdr:rowOff>752475</xdr:rowOff>
    </xdr:to>
    <xdr:pic>
      <xdr:nvPicPr>
        <xdr:cNvPr id="4025" name="Рисунок 4024">
          <a:extLst>
            <a:ext uri="{FF2B5EF4-FFF2-40B4-BE49-F238E27FC236}">
              <a16:creationId xmlns:a16="http://schemas.microsoft.com/office/drawing/2014/main" id="{00000000-0008-0000-0000-0000B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852064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1859</xdr:row>
      <xdr:rowOff>142875</xdr:rowOff>
    </xdr:from>
    <xdr:to>
      <xdr:col>4</xdr:col>
      <xdr:colOff>993754</xdr:colOff>
      <xdr:row>1859</xdr:row>
      <xdr:rowOff>752475</xdr:rowOff>
    </xdr:to>
    <xdr:pic>
      <xdr:nvPicPr>
        <xdr:cNvPr id="4026" name="Рисунок 4025">
          <a:extLst>
            <a:ext uri="{FF2B5EF4-FFF2-40B4-BE49-F238E27FC236}">
              <a16:creationId xmlns:a16="http://schemas.microsoft.com/office/drawing/2014/main" id="{00000000-0008-0000-0000-0000B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949505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1863</xdr:row>
      <xdr:rowOff>152400</xdr:rowOff>
    </xdr:from>
    <xdr:to>
      <xdr:col>4</xdr:col>
      <xdr:colOff>993754</xdr:colOff>
      <xdr:row>1863</xdr:row>
      <xdr:rowOff>762000</xdr:rowOff>
    </xdr:to>
    <xdr:pic>
      <xdr:nvPicPr>
        <xdr:cNvPr id="4028" name="Рисунок 4027">
          <a:extLst>
            <a:ext uri="{FF2B5EF4-FFF2-40B4-BE49-F238E27FC236}">
              <a16:creationId xmlns:a16="http://schemas.microsoft.com/office/drawing/2014/main" id="{00000000-0008-0000-0000-0000B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985033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1864</xdr:row>
      <xdr:rowOff>152400</xdr:rowOff>
    </xdr:from>
    <xdr:to>
      <xdr:col>4</xdr:col>
      <xdr:colOff>993754</xdr:colOff>
      <xdr:row>1864</xdr:row>
      <xdr:rowOff>762000</xdr:rowOff>
    </xdr:to>
    <xdr:pic>
      <xdr:nvPicPr>
        <xdr:cNvPr id="4029" name="Рисунок 4028">
          <a:extLst>
            <a:ext uri="{FF2B5EF4-FFF2-40B4-BE49-F238E27FC236}">
              <a16:creationId xmlns:a16="http://schemas.microsoft.com/office/drawing/2014/main" id="{00000000-0008-0000-0000-0000B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993892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1097</xdr:row>
      <xdr:rowOff>85726</xdr:rowOff>
    </xdr:from>
    <xdr:to>
      <xdr:col>4</xdr:col>
      <xdr:colOff>988610</xdr:colOff>
      <xdr:row>1097</xdr:row>
      <xdr:rowOff>809626</xdr:rowOff>
    </xdr:to>
    <xdr:pic>
      <xdr:nvPicPr>
        <xdr:cNvPr id="4031" name="Рисунок 4030">
          <a:extLst>
            <a:ext uri="{FF2B5EF4-FFF2-40B4-BE49-F238E27FC236}">
              <a16:creationId xmlns:a16="http://schemas.microsoft.com/office/drawing/2014/main" id="{00000000-0008-0000-0000-0000B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250545601"/>
          <a:ext cx="940984" cy="7239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1098</xdr:row>
      <xdr:rowOff>85725</xdr:rowOff>
    </xdr:from>
    <xdr:to>
      <xdr:col>4</xdr:col>
      <xdr:colOff>991352</xdr:colOff>
      <xdr:row>1098</xdr:row>
      <xdr:rowOff>819150</xdr:rowOff>
    </xdr:to>
    <xdr:pic>
      <xdr:nvPicPr>
        <xdr:cNvPr id="4033" name="Рисунок 4032">
          <a:extLst>
            <a:ext uri="{FF2B5EF4-FFF2-40B4-BE49-F238E27FC236}">
              <a16:creationId xmlns:a16="http://schemas.microsoft.com/office/drawing/2014/main" id="{00000000-0008-0000-0000-0000C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1431425"/>
          <a:ext cx="934202" cy="7334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1099</xdr:row>
      <xdr:rowOff>219076</xdr:rowOff>
    </xdr:from>
    <xdr:to>
      <xdr:col>4</xdr:col>
      <xdr:colOff>975403</xdr:colOff>
      <xdr:row>1099</xdr:row>
      <xdr:rowOff>647700</xdr:rowOff>
    </xdr:to>
    <xdr:pic>
      <xdr:nvPicPr>
        <xdr:cNvPr id="4039" name="Рисунок 4038">
          <a:extLst>
            <a:ext uri="{FF2B5EF4-FFF2-40B4-BE49-F238E27FC236}">
              <a16:creationId xmlns:a16="http://schemas.microsoft.com/office/drawing/2014/main" id="{00000000-0008-0000-0000-0000C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54222251"/>
          <a:ext cx="908728" cy="428624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1100</xdr:row>
      <xdr:rowOff>66676</xdr:rowOff>
    </xdr:from>
    <xdr:to>
      <xdr:col>4</xdr:col>
      <xdr:colOff>860648</xdr:colOff>
      <xdr:row>1100</xdr:row>
      <xdr:rowOff>828675</xdr:rowOff>
    </xdr:to>
    <xdr:pic>
      <xdr:nvPicPr>
        <xdr:cNvPr id="4041" name="Рисунок 4040">
          <a:extLst>
            <a:ext uri="{FF2B5EF4-FFF2-40B4-BE49-F238E27FC236}">
              <a16:creationId xmlns:a16="http://schemas.microsoft.com/office/drawing/2014/main" id="{00000000-0008-0000-0000-0000C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254955676"/>
          <a:ext cx="679672" cy="7619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1101</xdr:row>
      <xdr:rowOff>152400</xdr:rowOff>
    </xdr:from>
    <xdr:to>
      <xdr:col>4</xdr:col>
      <xdr:colOff>978755</xdr:colOff>
      <xdr:row>1101</xdr:row>
      <xdr:rowOff>752475</xdr:rowOff>
    </xdr:to>
    <xdr:pic>
      <xdr:nvPicPr>
        <xdr:cNvPr id="4043" name="Рисунок 4042">
          <a:extLst>
            <a:ext uri="{FF2B5EF4-FFF2-40B4-BE49-F238E27FC236}">
              <a16:creationId xmlns:a16="http://schemas.microsoft.com/office/drawing/2014/main" id="{00000000-0008-0000-0000-0000C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6813050"/>
          <a:ext cx="921605" cy="60007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1102</xdr:row>
      <xdr:rowOff>76201</xdr:rowOff>
    </xdr:from>
    <xdr:to>
      <xdr:col>4</xdr:col>
      <xdr:colOff>914400</xdr:colOff>
      <xdr:row>1102</xdr:row>
      <xdr:rowOff>838200</xdr:rowOff>
    </xdr:to>
    <xdr:pic>
      <xdr:nvPicPr>
        <xdr:cNvPr id="3764" name="Рисунок 3763">
          <a:extLst>
            <a:ext uri="{FF2B5EF4-FFF2-40B4-BE49-F238E27FC236}">
              <a16:creationId xmlns:a16="http://schemas.microsoft.com/office/drawing/2014/main" id="{00000000-0008-0000-0000-0000B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25762267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1103</xdr:row>
      <xdr:rowOff>57151</xdr:rowOff>
    </xdr:from>
    <xdr:to>
      <xdr:col>4</xdr:col>
      <xdr:colOff>990601</xdr:colOff>
      <xdr:row>1103</xdr:row>
      <xdr:rowOff>826117</xdr:rowOff>
    </xdr:to>
    <xdr:pic>
      <xdr:nvPicPr>
        <xdr:cNvPr id="3792" name="Рисунок 3791">
          <a:extLst>
            <a:ext uri="{FF2B5EF4-FFF2-40B4-BE49-F238E27FC236}">
              <a16:creationId xmlns:a16="http://schemas.microsoft.com/office/drawing/2014/main" id="{00000000-0008-0000-0000-0000D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254060326"/>
          <a:ext cx="933450" cy="7689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1877</xdr:row>
      <xdr:rowOff>95250</xdr:rowOff>
    </xdr:from>
    <xdr:to>
      <xdr:col>4</xdr:col>
      <xdr:colOff>923925</xdr:colOff>
      <xdr:row>1877</xdr:row>
      <xdr:rowOff>790316</xdr:rowOff>
    </xdr:to>
    <xdr:pic>
      <xdr:nvPicPr>
        <xdr:cNvPr id="3820" name="Рисунок 3819">
          <a:extLst>
            <a:ext uri="{FF2B5EF4-FFF2-40B4-BE49-F238E27FC236}">
              <a16:creationId xmlns:a16="http://schemas.microsoft.com/office/drawing/2014/main" id="{00000000-0008-0000-0000-0000E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131593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1878</xdr:row>
      <xdr:rowOff>104775</xdr:rowOff>
    </xdr:from>
    <xdr:to>
      <xdr:col>4</xdr:col>
      <xdr:colOff>923925</xdr:colOff>
      <xdr:row>1878</xdr:row>
      <xdr:rowOff>799841</xdr:rowOff>
    </xdr:to>
    <xdr:pic>
      <xdr:nvPicPr>
        <xdr:cNvPr id="3828" name="Рисунок 3827">
          <a:extLst>
            <a:ext uri="{FF2B5EF4-FFF2-40B4-BE49-F238E27FC236}">
              <a16:creationId xmlns:a16="http://schemas.microsoft.com/office/drawing/2014/main" id="{00000000-0008-0000-0000-0000F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140547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1882</xdr:row>
      <xdr:rowOff>104775</xdr:rowOff>
    </xdr:from>
    <xdr:to>
      <xdr:col>4</xdr:col>
      <xdr:colOff>923925</xdr:colOff>
      <xdr:row>1882</xdr:row>
      <xdr:rowOff>799841</xdr:rowOff>
    </xdr:to>
    <xdr:pic>
      <xdr:nvPicPr>
        <xdr:cNvPr id="3862" name="Рисунок 3861">
          <a:extLst>
            <a:ext uri="{FF2B5EF4-FFF2-40B4-BE49-F238E27FC236}">
              <a16:creationId xmlns:a16="http://schemas.microsoft.com/office/drawing/2014/main" id="{00000000-0008-0000-0000-00001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19369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1883</xdr:row>
      <xdr:rowOff>95250</xdr:rowOff>
    </xdr:from>
    <xdr:to>
      <xdr:col>4</xdr:col>
      <xdr:colOff>933450</xdr:colOff>
      <xdr:row>1883</xdr:row>
      <xdr:rowOff>790316</xdr:rowOff>
    </xdr:to>
    <xdr:pic>
      <xdr:nvPicPr>
        <xdr:cNvPr id="3884" name="Рисунок 3883">
          <a:extLst>
            <a:ext uri="{FF2B5EF4-FFF2-40B4-BE49-F238E27FC236}">
              <a16:creationId xmlns:a16="http://schemas.microsoft.com/office/drawing/2014/main" id="{00000000-0008-0000-0000-00002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211318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1884</xdr:row>
      <xdr:rowOff>104775</xdr:rowOff>
    </xdr:from>
    <xdr:to>
      <xdr:col>4</xdr:col>
      <xdr:colOff>923925</xdr:colOff>
      <xdr:row>1884</xdr:row>
      <xdr:rowOff>799841</xdr:rowOff>
    </xdr:to>
    <xdr:pic>
      <xdr:nvPicPr>
        <xdr:cNvPr id="3914" name="Рисунок 3913">
          <a:extLst>
            <a:ext uri="{FF2B5EF4-FFF2-40B4-BE49-F238E27FC236}">
              <a16:creationId xmlns:a16="http://schemas.microsoft.com/office/drawing/2014/main" id="{00000000-0008-0000-0000-00004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237988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1885</xdr:row>
      <xdr:rowOff>104775</xdr:rowOff>
    </xdr:from>
    <xdr:to>
      <xdr:col>4</xdr:col>
      <xdr:colOff>923925</xdr:colOff>
      <xdr:row>1885</xdr:row>
      <xdr:rowOff>799841</xdr:rowOff>
    </xdr:to>
    <xdr:pic>
      <xdr:nvPicPr>
        <xdr:cNvPr id="3917" name="Рисунок 3916">
          <a:extLst>
            <a:ext uri="{FF2B5EF4-FFF2-40B4-BE49-F238E27FC236}">
              <a16:creationId xmlns:a16="http://schemas.microsoft.com/office/drawing/2014/main" id="{00000000-0008-0000-0000-00004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246846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1886</xdr:row>
      <xdr:rowOff>104775</xdr:rowOff>
    </xdr:from>
    <xdr:to>
      <xdr:col>4</xdr:col>
      <xdr:colOff>923925</xdr:colOff>
      <xdr:row>1886</xdr:row>
      <xdr:rowOff>799841</xdr:rowOff>
    </xdr:to>
    <xdr:pic>
      <xdr:nvPicPr>
        <xdr:cNvPr id="3922" name="Рисунок 3921">
          <a:extLst>
            <a:ext uri="{FF2B5EF4-FFF2-40B4-BE49-F238E27FC236}">
              <a16:creationId xmlns:a16="http://schemas.microsoft.com/office/drawing/2014/main" id="{00000000-0008-0000-0000-00005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255704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1887</xdr:row>
      <xdr:rowOff>95250</xdr:rowOff>
    </xdr:from>
    <xdr:to>
      <xdr:col>4</xdr:col>
      <xdr:colOff>923925</xdr:colOff>
      <xdr:row>1887</xdr:row>
      <xdr:rowOff>790316</xdr:rowOff>
    </xdr:to>
    <xdr:pic>
      <xdr:nvPicPr>
        <xdr:cNvPr id="3927" name="Рисунок 3926">
          <a:extLst>
            <a:ext uri="{FF2B5EF4-FFF2-40B4-BE49-F238E27FC236}">
              <a16:creationId xmlns:a16="http://schemas.microsoft.com/office/drawing/2014/main" id="{00000000-0008-0000-0000-00005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264467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1888</xdr:row>
      <xdr:rowOff>95250</xdr:rowOff>
    </xdr:from>
    <xdr:to>
      <xdr:col>4</xdr:col>
      <xdr:colOff>923925</xdr:colOff>
      <xdr:row>1888</xdr:row>
      <xdr:rowOff>790316</xdr:rowOff>
    </xdr:to>
    <xdr:pic>
      <xdr:nvPicPr>
        <xdr:cNvPr id="3942" name="Рисунок 3941">
          <a:extLst>
            <a:ext uri="{FF2B5EF4-FFF2-40B4-BE49-F238E27FC236}">
              <a16:creationId xmlns:a16="http://schemas.microsoft.com/office/drawing/2014/main" id="{00000000-0008-0000-0000-00006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291042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1889</xdr:row>
      <xdr:rowOff>104775</xdr:rowOff>
    </xdr:from>
    <xdr:to>
      <xdr:col>4</xdr:col>
      <xdr:colOff>933450</xdr:colOff>
      <xdr:row>1889</xdr:row>
      <xdr:rowOff>799841</xdr:rowOff>
    </xdr:to>
    <xdr:pic>
      <xdr:nvPicPr>
        <xdr:cNvPr id="3946" name="Рисунок 3945">
          <a:extLst>
            <a:ext uri="{FF2B5EF4-FFF2-40B4-BE49-F238E27FC236}">
              <a16:creationId xmlns:a16="http://schemas.microsoft.com/office/drawing/2014/main" id="{00000000-0008-0000-0000-00006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299995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1890</xdr:row>
      <xdr:rowOff>104775</xdr:rowOff>
    </xdr:from>
    <xdr:to>
      <xdr:col>4</xdr:col>
      <xdr:colOff>933450</xdr:colOff>
      <xdr:row>1890</xdr:row>
      <xdr:rowOff>799841</xdr:rowOff>
    </xdr:to>
    <xdr:pic>
      <xdr:nvPicPr>
        <xdr:cNvPr id="3948" name="Рисунок 3947">
          <a:extLst>
            <a:ext uri="{FF2B5EF4-FFF2-40B4-BE49-F238E27FC236}">
              <a16:creationId xmlns:a16="http://schemas.microsoft.com/office/drawing/2014/main" id="{00000000-0008-0000-0000-00006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308854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1891</xdr:row>
      <xdr:rowOff>104775</xdr:rowOff>
    </xdr:from>
    <xdr:to>
      <xdr:col>4</xdr:col>
      <xdr:colOff>933450</xdr:colOff>
      <xdr:row>1891</xdr:row>
      <xdr:rowOff>799841</xdr:rowOff>
    </xdr:to>
    <xdr:pic>
      <xdr:nvPicPr>
        <xdr:cNvPr id="3950" name="Рисунок 3949">
          <a:extLst>
            <a:ext uri="{FF2B5EF4-FFF2-40B4-BE49-F238E27FC236}">
              <a16:creationId xmlns:a16="http://schemas.microsoft.com/office/drawing/2014/main" id="{00000000-0008-0000-0000-00006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317712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1892</xdr:row>
      <xdr:rowOff>104775</xdr:rowOff>
    </xdr:from>
    <xdr:to>
      <xdr:col>4</xdr:col>
      <xdr:colOff>933450</xdr:colOff>
      <xdr:row>1892</xdr:row>
      <xdr:rowOff>799841</xdr:rowOff>
    </xdr:to>
    <xdr:pic>
      <xdr:nvPicPr>
        <xdr:cNvPr id="3952" name="Рисунок 3951">
          <a:extLst>
            <a:ext uri="{FF2B5EF4-FFF2-40B4-BE49-F238E27FC236}">
              <a16:creationId xmlns:a16="http://schemas.microsoft.com/office/drawing/2014/main" id="{00000000-0008-0000-0000-00007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32657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1894</xdr:row>
      <xdr:rowOff>95250</xdr:rowOff>
    </xdr:from>
    <xdr:to>
      <xdr:col>4</xdr:col>
      <xdr:colOff>923925</xdr:colOff>
      <xdr:row>1894</xdr:row>
      <xdr:rowOff>790316</xdr:rowOff>
    </xdr:to>
    <xdr:pic>
      <xdr:nvPicPr>
        <xdr:cNvPr id="3978" name="Рисунок 3977">
          <a:extLst>
            <a:ext uri="{FF2B5EF4-FFF2-40B4-BE49-F238E27FC236}">
              <a16:creationId xmlns:a16="http://schemas.microsoft.com/office/drawing/2014/main" id="{00000000-0008-0000-0000-00008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79624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1895</xdr:row>
      <xdr:rowOff>95250</xdr:rowOff>
    </xdr:from>
    <xdr:to>
      <xdr:col>4</xdr:col>
      <xdr:colOff>923925</xdr:colOff>
      <xdr:row>1895</xdr:row>
      <xdr:rowOff>790316</xdr:rowOff>
    </xdr:to>
    <xdr:pic>
      <xdr:nvPicPr>
        <xdr:cNvPr id="3989" name="Рисунок 3988">
          <a:extLst>
            <a:ext uri="{FF2B5EF4-FFF2-40B4-BE49-F238E27FC236}">
              <a16:creationId xmlns:a16="http://schemas.microsoft.com/office/drawing/2014/main" id="{00000000-0008-0000-0000-00009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97341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1896</xdr:row>
      <xdr:rowOff>95250</xdr:rowOff>
    </xdr:from>
    <xdr:to>
      <xdr:col>4</xdr:col>
      <xdr:colOff>923925</xdr:colOff>
      <xdr:row>1896</xdr:row>
      <xdr:rowOff>790316</xdr:rowOff>
    </xdr:to>
    <xdr:pic>
      <xdr:nvPicPr>
        <xdr:cNvPr id="3993" name="Рисунок 3992">
          <a:extLst>
            <a:ext uri="{FF2B5EF4-FFF2-40B4-BE49-F238E27FC236}">
              <a16:creationId xmlns:a16="http://schemas.microsoft.com/office/drawing/2014/main" id="{00000000-0008-0000-0000-00009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0619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1104</xdr:row>
      <xdr:rowOff>104775</xdr:rowOff>
    </xdr:from>
    <xdr:to>
      <xdr:col>4</xdr:col>
      <xdr:colOff>989566</xdr:colOff>
      <xdr:row>1104</xdr:row>
      <xdr:rowOff>800100</xdr:rowOff>
    </xdr:to>
    <xdr:pic>
      <xdr:nvPicPr>
        <xdr:cNvPr id="3998" name="Рисунок 3997">
          <a:extLst>
            <a:ext uri="{FF2B5EF4-FFF2-40B4-BE49-F238E27FC236}">
              <a16:creationId xmlns:a16="http://schemas.microsoft.com/office/drawing/2014/main" id="{00000000-0008-0000-0000-00009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5879600"/>
          <a:ext cx="932416" cy="6953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1106</xdr:row>
      <xdr:rowOff>66676</xdr:rowOff>
    </xdr:from>
    <xdr:to>
      <xdr:col>4</xdr:col>
      <xdr:colOff>938363</xdr:colOff>
      <xdr:row>1106</xdr:row>
      <xdr:rowOff>828676</xdr:rowOff>
    </xdr:to>
    <xdr:pic>
      <xdr:nvPicPr>
        <xdr:cNvPr id="4011" name="Рисунок 4010">
          <a:extLst>
            <a:ext uri="{FF2B5EF4-FFF2-40B4-BE49-F238E27FC236}">
              <a16:creationId xmlns:a16="http://schemas.microsoft.com/office/drawing/2014/main" id="{00000000-0008-0000-0000-0000A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58498976"/>
          <a:ext cx="82406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1879</xdr:row>
      <xdr:rowOff>142875</xdr:rowOff>
    </xdr:from>
    <xdr:to>
      <xdr:col>4</xdr:col>
      <xdr:colOff>993754</xdr:colOff>
      <xdr:row>1879</xdr:row>
      <xdr:rowOff>752475</xdr:rowOff>
    </xdr:to>
    <xdr:pic>
      <xdr:nvPicPr>
        <xdr:cNvPr id="4015" name="Рисунок 4014">
          <a:extLst>
            <a:ext uri="{FF2B5EF4-FFF2-40B4-BE49-F238E27FC236}">
              <a16:creationId xmlns:a16="http://schemas.microsoft.com/office/drawing/2014/main" id="{00000000-0008-0000-0000-0000A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149786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1880</xdr:row>
      <xdr:rowOff>142875</xdr:rowOff>
    </xdr:from>
    <xdr:to>
      <xdr:col>4</xdr:col>
      <xdr:colOff>993754</xdr:colOff>
      <xdr:row>1880</xdr:row>
      <xdr:rowOff>752475</xdr:rowOff>
    </xdr:to>
    <xdr:pic>
      <xdr:nvPicPr>
        <xdr:cNvPr id="4019" name="Рисунок 4018">
          <a:extLst>
            <a:ext uri="{FF2B5EF4-FFF2-40B4-BE49-F238E27FC236}">
              <a16:creationId xmlns:a16="http://schemas.microsoft.com/office/drawing/2014/main" id="{00000000-0008-0000-0000-0000B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158644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1881</xdr:row>
      <xdr:rowOff>142875</xdr:rowOff>
    </xdr:from>
    <xdr:to>
      <xdr:col>4</xdr:col>
      <xdr:colOff>993754</xdr:colOff>
      <xdr:row>1881</xdr:row>
      <xdr:rowOff>752475</xdr:rowOff>
    </xdr:to>
    <xdr:pic>
      <xdr:nvPicPr>
        <xdr:cNvPr id="4024" name="Рисунок 4023">
          <a:extLst>
            <a:ext uri="{FF2B5EF4-FFF2-40B4-BE49-F238E27FC236}">
              <a16:creationId xmlns:a16="http://schemas.microsoft.com/office/drawing/2014/main" id="{00000000-0008-0000-0000-0000B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167503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1893</xdr:row>
      <xdr:rowOff>142875</xdr:rowOff>
    </xdr:from>
    <xdr:to>
      <xdr:col>4</xdr:col>
      <xdr:colOff>993754</xdr:colOff>
      <xdr:row>1893</xdr:row>
      <xdr:rowOff>752475</xdr:rowOff>
    </xdr:to>
    <xdr:pic>
      <xdr:nvPicPr>
        <xdr:cNvPr id="4030" name="Рисунок 4029">
          <a:extLst>
            <a:ext uri="{FF2B5EF4-FFF2-40B4-BE49-F238E27FC236}">
              <a16:creationId xmlns:a16="http://schemas.microsoft.com/office/drawing/2014/main" id="{00000000-0008-0000-0000-0000B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344668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1107</xdr:row>
      <xdr:rowOff>95250</xdr:rowOff>
    </xdr:from>
    <xdr:to>
      <xdr:col>4</xdr:col>
      <xdr:colOff>990600</xdr:colOff>
      <xdr:row>1107</xdr:row>
      <xdr:rowOff>800389</xdr:rowOff>
    </xdr:to>
    <xdr:pic>
      <xdr:nvPicPr>
        <xdr:cNvPr id="4042" name="Рисунок 4041">
          <a:extLst>
            <a:ext uri="{FF2B5EF4-FFF2-40B4-BE49-F238E27FC236}">
              <a16:creationId xmlns:a16="http://schemas.microsoft.com/office/drawing/2014/main" id="{00000000-0008-0000-0000-0000C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9413375"/>
          <a:ext cx="933450" cy="705139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1108</xdr:row>
      <xdr:rowOff>57150</xdr:rowOff>
    </xdr:from>
    <xdr:to>
      <xdr:col>4</xdr:col>
      <xdr:colOff>709939</xdr:colOff>
      <xdr:row>1108</xdr:row>
      <xdr:rowOff>847725</xdr:rowOff>
    </xdr:to>
    <xdr:pic>
      <xdr:nvPicPr>
        <xdr:cNvPr id="4045" name="Рисунок 4044">
          <a:extLst>
            <a:ext uri="{FF2B5EF4-FFF2-40B4-BE49-F238E27FC236}">
              <a16:creationId xmlns:a16="http://schemas.microsoft.com/office/drawing/2014/main" id="{00000000-0008-0000-0000-0000C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260261100"/>
          <a:ext cx="424188" cy="79057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1109</xdr:row>
      <xdr:rowOff>66676</xdr:rowOff>
    </xdr:from>
    <xdr:to>
      <xdr:col>4</xdr:col>
      <xdr:colOff>790575</xdr:colOff>
      <xdr:row>1109</xdr:row>
      <xdr:rowOff>839894</xdr:rowOff>
    </xdr:to>
    <xdr:pic>
      <xdr:nvPicPr>
        <xdr:cNvPr id="4047" name="Рисунок 4046">
          <a:extLst>
            <a:ext uri="{FF2B5EF4-FFF2-40B4-BE49-F238E27FC236}">
              <a16:creationId xmlns:a16="http://schemas.microsoft.com/office/drawing/2014/main" id="{00000000-0008-0000-0000-0000C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61156451"/>
          <a:ext cx="542925" cy="773218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1110</xdr:row>
      <xdr:rowOff>57150</xdr:rowOff>
    </xdr:from>
    <xdr:to>
      <xdr:col>4</xdr:col>
      <xdr:colOff>723901</xdr:colOff>
      <xdr:row>1110</xdr:row>
      <xdr:rowOff>838853</xdr:rowOff>
    </xdr:to>
    <xdr:pic>
      <xdr:nvPicPr>
        <xdr:cNvPr id="4049" name="Рисунок 4048">
          <a:extLst>
            <a:ext uri="{FF2B5EF4-FFF2-40B4-BE49-F238E27FC236}">
              <a16:creationId xmlns:a16="http://schemas.microsoft.com/office/drawing/2014/main" id="{00000000-0008-0000-0000-0000D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262032750"/>
          <a:ext cx="419100" cy="781703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1111</xdr:row>
      <xdr:rowOff>57150</xdr:rowOff>
    </xdr:from>
    <xdr:to>
      <xdr:col>4</xdr:col>
      <xdr:colOff>742950</xdr:colOff>
      <xdr:row>1111</xdr:row>
      <xdr:rowOff>860882</xdr:rowOff>
    </xdr:to>
    <xdr:pic>
      <xdr:nvPicPr>
        <xdr:cNvPr id="4051" name="Рисунок 4050">
          <a:extLst>
            <a:ext uri="{FF2B5EF4-FFF2-40B4-BE49-F238E27FC236}">
              <a16:creationId xmlns:a16="http://schemas.microsoft.com/office/drawing/2014/main" id="{00000000-0008-0000-0000-0000D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6" y="262918575"/>
          <a:ext cx="466724" cy="803732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1112</xdr:row>
      <xdr:rowOff>47626</xdr:rowOff>
    </xdr:from>
    <xdr:to>
      <xdr:col>4</xdr:col>
      <xdr:colOff>719339</xdr:colOff>
      <xdr:row>1112</xdr:row>
      <xdr:rowOff>847725</xdr:rowOff>
    </xdr:to>
    <xdr:pic>
      <xdr:nvPicPr>
        <xdr:cNvPr id="4053" name="Рисунок 4052">
          <a:extLst>
            <a:ext uri="{FF2B5EF4-FFF2-40B4-BE49-F238E27FC236}">
              <a16:creationId xmlns:a16="http://schemas.microsoft.com/office/drawing/2014/main" id="{00000000-0008-0000-0000-0000D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263794876"/>
          <a:ext cx="414539" cy="8000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1113</xdr:row>
      <xdr:rowOff>57150</xdr:rowOff>
    </xdr:from>
    <xdr:to>
      <xdr:col>4</xdr:col>
      <xdr:colOff>914400</xdr:colOff>
      <xdr:row>1113</xdr:row>
      <xdr:rowOff>838200</xdr:rowOff>
    </xdr:to>
    <xdr:pic>
      <xdr:nvPicPr>
        <xdr:cNvPr id="4055" name="Рисунок 4054">
          <a:extLst>
            <a:ext uri="{FF2B5EF4-FFF2-40B4-BE49-F238E27FC236}">
              <a16:creationId xmlns:a16="http://schemas.microsoft.com/office/drawing/2014/main" id="{00000000-0008-0000-0000-0000D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646902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1114</xdr:row>
      <xdr:rowOff>104776</xdr:rowOff>
    </xdr:from>
    <xdr:to>
      <xdr:col>4</xdr:col>
      <xdr:colOff>986436</xdr:colOff>
      <xdr:row>1114</xdr:row>
      <xdr:rowOff>790576</xdr:rowOff>
    </xdr:to>
    <xdr:pic>
      <xdr:nvPicPr>
        <xdr:cNvPr id="4057" name="Рисунок 4056">
          <a:extLst>
            <a:ext uri="{FF2B5EF4-FFF2-40B4-BE49-F238E27FC236}">
              <a16:creationId xmlns:a16="http://schemas.microsoft.com/office/drawing/2014/main" id="{00000000-0008-0000-0000-0000D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65623676"/>
          <a:ext cx="929286" cy="68580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1115</xdr:row>
      <xdr:rowOff>57151</xdr:rowOff>
    </xdr:from>
    <xdr:to>
      <xdr:col>4</xdr:col>
      <xdr:colOff>819150</xdr:colOff>
      <xdr:row>1115</xdr:row>
      <xdr:rowOff>831057</xdr:rowOff>
    </xdr:to>
    <xdr:pic>
      <xdr:nvPicPr>
        <xdr:cNvPr id="4059" name="Рисунок 4058">
          <a:extLst>
            <a:ext uri="{FF2B5EF4-FFF2-40B4-BE49-F238E27FC236}">
              <a16:creationId xmlns:a16="http://schemas.microsoft.com/office/drawing/2014/main" id="{00000000-0008-0000-0000-0000D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266461876"/>
          <a:ext cx="600075" cy="773906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1116</xdr:row>
      <xdr:rowOff>57150</xdr:rowOff>
    </xdr:from>
    <xdr:to>
      <xdr:col>4</xdr:col>
      <xdr:colOff>876975</xdr:colOff>
      <xdr:row>1116</xdr:row>
      <xdr:rowOff>828675</xdr:rowOff>
    </xdr:to>
    <xdr:pic>
      <xdr:nvPicPr>
        <xdr:cNvPr id="4061" name="Рисунок 4060">
          <a:extLst>
            <a:ext uri="{FF2B5EF4-FFF2-40B4-BE49-F238E27FC236}">
              <a16:creationId xmlns:a16="http://schemas.microsoft.com/office/drawing/2014/main" id="{00000000-0008-0000-0000-0000D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267347700"/>
          <a:ext cx="705524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1117</xdr:row>
      <xdr:rowOff>66675</xdr:rowOff>
    </xdr:from>
    <xdr:to>
      <xdr:col>4</xdr:col>
      <xdr:colOff>914400</xdr:colOff>
      <xdr:row>1117</xdr:row>
      <xdr:rowOff>823312</xdr:rowOff>
    </xdr:to>
    <xdr:pic>
      <xdr:nvPicPr>
        <xdr:cNvPr id="4063" name="Рисунок 4062">
          <a:extLst>
            <a:ext uri="{FF2B5EF4-FFF2-40B4-BE49-F238E27FC236}">
              <a16:creationId xmlns:a16="http://schemas.microsoft.com/office/drawing/2014/main" id="{00000000-0008-0000-0000-0000D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68243050"/>
          <a:ext cx="790575" cy="756637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1941</xdr:row>
      <xdr:rowOff>95250</xdr:rowOff>
    </xdr:from>
    <xdr:to>
      <xdr:col>4</xdr:col>
      <xdr:colOff>933450</xdr:colOff>
      <xdr:row>1941</xdr:row>
      <xdr:rowOff>790316</xdr:rowOff>
    </xdr:to>
    <xdr:pic>
      <xdr:nvPicPr>
        <xdr:cNvPr id="2811" name="Рисунок 2810"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280755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1942</xdr:row>
      <xdr:rowOff>95250</xdr:rowOff>
    </xdr:from>
    <xdr:to>
      <xdr:col>4</xdr:col>
      <xdr:colOff>923925</xdr:colOff>
      <xdr:row>1942</xdr:row>
      <xdr:rowOff>790316</xdr:rowOff>
    </xdr:to>
    <xdr:pic>
      <xdr:nvPicPr>
        <xdr:cNvPr id="4064" name="Рисунок 4063">
          <a:extLst>
            <a:ext uri="{FF2B5EF4-FFF2-40B4-BE49-F238E27FC236}">
              <a16:creationId xmlns:a16="http://schemas.microsoft.com/office/drawing/2014/main" id="{00000000-0008-0000-0000-0000E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289613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1943</xdr:row>
      <xdr:rowOff>95250</xdr:rowOff>
    </xdr:from>
    <xdr:to>
      <xdr:col>4</xdr:col>
      <xdr:colOff>933450</xdr:colOff>
      <xdr:row>1943</xdr:row>
      <xdr:rowOff>790316</xdr:rowOff>
    </xdr:to>
    <xdr:pic>
      <xdr:nvPicPr>
        <xdr:cNvPr id="4066" name="Рисунок 4065">
          <a:extLst>
            <a:ext uri="{FF2B5EF4-FFF2-40B4-BE49-F238E27FC236}">
              <a16:creationId xmlns:a16="http://schemas.microsoft.com/office/drawing/2014/main" id="{00000000-0008-0000-0000-0000E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298471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1944</xdr:row>
      <xdr:rowOff>95250</xdr:rowOff>
    </xdr:from>
    <xdr:to>
      <xdr:col>4</xdr:col>
      <xdr:colOff>923925</xdr:colOff>
      <xdr:row>1944</xdr:row>
      <xdr:rowOff>790316</xdr:rowOff>
    </xdr:to>
    <xdr:pic>
      <xdr:nvPicPr>
        <xdr:cNvPr id="4068" name="Рисунок 4067">
          <a:extLst>
            <a:ext uri="{FF2B5EF4-FFF2-40B4-BE49-F238E27FC236}">
              <a16:creationId xmlns:a16="http://schemas.microsoft.com/office/drawing/2014/main" id="{00000000-0008-0000-0000-0000E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07330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1945</xdr:row>
      <xdr:rowOff>104775</xdr:rowOff>
    </xdr:from>
    <xdr:to>
      <xdr:col>4</xdr:col>
      <xdr:colOff>923925</xdr:colOff>
      <xdr:row>1945</xdr:row>
      <xdr:rowOff>799841</xdr:rowOff>
    </xdr:to>
    <xdr:pic>
      <xdr:nvPicPr>
        <xdr:cNvPr id="4070" name="Рисунок 4069">
          <a:extLst>
            <a:ext uri="{FF2B5EF4-FFF2-40B4-BE49-F238E27FC236}">
              <a16:creationId xmlns:a16="http://schemas.microsoft.com/office/drawing/2014/main" id="{00000000-0008-0000-0000-0000E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16283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1946</xdr:row>
      <xdr:rowOff>95250</xdr:rowOff>
    </xdr:from>
    <xdr:to>
      <xdr:col>4</xdr:col>
      <xdr:colOff>923925</xdr:colOff>
      <xdr:row>1946</xdr:row>
      <xdr:rowOff>790316</xdr:rowOff>
    </xdr:to>
    <xdr:pic>
      <xdr:nvPicPr>
        <xdr:cNvPr id="4072" name="Рисунок 4071">
          <a:extLst>
            <a:ext uri="{FF2B5EF4-FFF2-40B4-BE49-F238E27FC236}">
              <a16:creationId xmlns:a16="http://schemas.microsoft.com/office/drawing/2014/main" id="{00000000-0008-0000-0000-0000E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25046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1947</xdr:row>
      <xdr:rowOff>104775</xdr:rowOff>
    </xdr:from>
    <xdr:to>
      <xdr:col>4</xdr:col>
      <xdr:colOff>923925</xdr:colOff>
      <xdr:row>1947</xdr:row>
      <xdr:rowOff>799841</xdr:rowOff>
    </xdr:to>
    <xdr:pic>
      <xdr:nvPicPr>
        <xdr:cNvPr id="4074" name="Рисунок 4073">
          <a:extLst>
            <a:ext uri="{FF2B5EF4-FFF2-40B4-BE49-F238E27FC236}">
              <a16:creationId xmlns:a16="http://schemas.microsoft.com/office/drawing/2014/main" id="{00000000-0008-0000-0000-0000E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34000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1948</xdr:row>
      <xdr:rowOff>95250</xdr:rowOff>
    </xdr:from>
    <xdr:to>
      <xdr:col>4</xdr:col>
      <xdr:colOff>923925</xdr:colOff>
      <xdr:row>1948</xdr:row>
      <xdr:rowOff>790316</xdr:rowOff>
    </xdr:to>
    <xdr:pic>
      <xdr:nvPicPr>
        <xdr:cNvPr id="4076" name="Рисунок 4075">
          <a:extLst>
            <a:ext uri="{FF2B5EF4-FFF2-40B4-BE49-F238E27FC236}">
              <a16:creationId xmlns:a16="http://schemas.microsoft.com/office/drawing/2014/main" id="{00000000-0008-0000-0000-0000E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42763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1949</xdr:row>
      <xdr:rowOff>95250</xdr:rowOff>
    </xdr:from>
    <xdr:to>
      <xdr:col>4</xdr:col>
      <xdr:colOff>923925</xdr:colOff>
      <xdr:row>1949</xdr:row>
      <xdr:rowOff>790316</xdr:rowOff>
    </xdr:to>
    <xdr:pic>
      <xdr:nvPicPr>
        <xdr:cNvPr id="4078" name="Рисунок 4077">
          <a:extLst>
            <a:ext uri="{FF2B5EF4-FFF2-40B4-BE49-F238E27FC236}">
              <a16:creationId xmlns:a16="http://schemas.microsoft.com/office/drawing/2014/main" id="{00000000-0008-0000-0000-0000E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51621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1950</xdr:row>
      <xdr:rowOff>95250</xdr:rowOff>
    </xdr:from>
    <xdr:to>
      <xdr:col>4</xdr:col>
      <xdr:colOff>933450</xdr:colOff>
      <xdr:row>1950</xdr:row>
      <xdr:rowOff>790316</xdr:rowOff>
    </xdr:to>
    <xdr:pic>
      <xdr:nvPicPr>
        <xdr:cNvPr id="4080" name="Рисунок 4079">
          <a:extLst>
            <a:ext uri="{FF2B5EF4-FFF2-40B4-BE49-F238E27FC236}">
              <a16:creationId xmlns:a16="http://schemas.microsoft.com/office/drawing/2014/main" id="{00000000-0008-0000-0000-0000F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36047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1951</xdr:row>
      <xdr:rowOff>95250</xdr:rowOff>
    </xdr:from>
    <xdr:to>
      <xdr:col>4</xdr:col>
      <xdr:colOff>923925</xdr:colOff>
      <xdr:row>1951</xdr:row>
      <xdr:rowOff>790316</xdr:rowOff>
    </xdr:to>
    <xdr:pic>
      <xdr:nvPicPr>
        <xdr:cNvPr id="4082" name="Рисунок 4081">
          <a:extLst>
            <a:ext uri="{FF2B5EF4-FFF2-40B4-BE49-F238E27FC236}">
              <a16:creationId xmlns:a16="http://schemas.microsoft.com/office/drawing/2014/main" id="{00000000-0008-0000-0000-0000F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69337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1118</xdr:row>
      <xdr:rowOff>114300</xdr:rowOff>
    </xdr:from>
    <xdr:to>
      <xdr:col>4</xdr:col>
      <xdr:colOff>981206</xdr:colOff>
      <xdr:row>1118</xdr:row>
      <xdr:rowOff>790575</xdr:rowOff>
    </xdr:to>
    <xdr:pic>
      <xdr:nvPicPr>
        <xdr:cNvPr id="4086" name="Рисунок 4085">
          <a:extLst>
            <a:ext uri="{FF2B5EF4-FFF2-40B4-BE49-F238E27FC236}">
              <a16:creationId xmlns:a16="http://schemas.microsoft.com/office/drawing/2014/main" id="{00000000-0008-0000-0000-0000F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0062325"/>
          <a:ext cx="924056" cy="676275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1119</xdr:row>
      <xdr:rowOff>57150</xdr:rowOff>
    </xdr:from>
    <xdr:to>
      <xdr:col>4</xdr:col>
      <xdr:colOff>952501</xdr:colOff>
      <xdr:row>1119</xdr:row>
      <xdr:rowOff>827837</xdr:rowOff>
    </xdr:to>
    <xdr:pic>
      <xdr:nvPicPr>
        <xdr:cNvPr id="4088" name="Рисунок 4087">
          <a:extLst>
            <a:ext uri="{FF2B5EF4-FFF2-40B4-BE49-F238E27FC236}">
              <a16:creationId xmlns:a16="http://schemas.microsoft.com/office/drawing/2014/main" id="{00000000-0008-0000-0000-0000F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271776825"/>
          <a:ext cx="857250" cy="77068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1120</xdr:row>
      <xdr:rowOff>104775</xdr:rowOff>
    </xdr:from>
    <xdr:to>
      <xdr:col>4</xdr:col>
      <xdr:colOff>994113</xdr:colOff>
      <xdr:row>1120</xdr:row>
      <xdr:rowOff>800100</xdr:rowOff>
    </xdr:to>
    <xdr:pic>
      <xdr:nvPicPr>
        <xdr:cNvPr id="4096" name="Рисунок 4095">
          <a:extLst>
            <a:ext uri="{FF2B5EF4-FFF2-40B4-BE49-F238E27FC236}">
              <a16:creationId xmlns:a16="http://schemas.microsoft.com/office/drawing/2014/main" id="{00000000-0008-0000-0000-00000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5367750"/>
          <a:ext cx="936963" cy="6953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1121</xdr:row>
      <xdr:rowOff>57150</xdr:rowOff>
    </xdr:from>
    <xdr:to>
      <xdr:col>4</xdr:col>
      <xdr:colOff>801907</xdr:colOff>
      <xdr:row>1121</xdr:row>
      <xdr:rowOff>838200</xdr:rowOff>
    </xdr:to>
    <xdr:pic>
      <xdr:nvPicPr>
        <xdr:cNvPr id="4100" name="Рисунок 4099">
          <a:extLst>
            <a:ext uri="{FF2B5EF4-FFF2-40B4-BE49-F238E27FC236}">
              <a16:creationId xmlns:a16="http://schemas.microsoft.com/office/drawing/2014/main" id="{00000000-0008-0000-0000-00000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77091775"/>
          <a:ext cx="563782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1122</xdr:row>
      <xdr:rowOff>123825</xdr:rowOff>
    </xdr:from>
    <xdr:to>
      <xdr:col>4</xdr:col>
      <xdr:colOff>990600</xdr:colOff>
      <xdr:row>1122</xdr:row>
      <xdr:rowOff>774194</xdr:rowOff>
    </xdr:to>
    <xdr:pic>
      <xdr:nvPicPr>
        <xdr:cNvPr id="4102" name="Рисунок 4101">
          <a:extLst>
            <a:ext uri="{FF2B5EF4-FFF2-40B4-BE49-F238E27FC236}">
              <a16:creationId xmlns:a16="http://schemas.microsoft.com/office/drawing/2014/main" id="{00000000-0008-0000-0000-00000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8044275"/>
          <a:ext cx="933450" cy="65036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1123</xdr:row>
      <xdr:rowOff>57150</xdr:rowOff>
    </xdr:from>
    <xdr:to>
      <xdr:col>4</xdr:col>
      <xdr:colOff>973322</xdr:colOff>
      <xdr:row>1123</xdr:row>
      <xdr:rowOff>828675</xdr:rowOff>
    </xdr:to>
    <xdr:pic>
      <xdr:nvPicPr>
        <xdr:cNvPr id="4106" name="Рисунок 4105">
          <a:extLst>
            <a:ext uri="{FF2B5EF4-FFF2-40B4-BE49-F238E27FC236}">
              <a16:creationId xmlns:a16="http://schemas.microsoft.com/office/drawing/2014/main" id="{00000000-0008-0000-0000-00000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79749250"/>
          <a:ext cx="897122" cy="7715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1416</xdr:row>
      <xdr:rowOff>123826</xdr:rowOff>
    </xdr:from>
    <xdr:to>
      <xdr:col>4</xdr:col>
      <xdr:colOff>990601</xdr:colOff>
      <xdr:row>1416</xdr:row>
      <xdr:rowOff>784071</xdr:rowOff>
    </xdr:to>
    <xdr:pic>
      <xdr:nvPicPr>
        <xdr:cNvPr id="3748" name="Рисунок 3747">
          <a:extLst>
            <a:ext uri="{FF2B5EF4-FFF2-40B4-BE49-F238E27FC236}">
              <a16:creationId xmlns:a16="http://schemas.microsoft.com/office/drawing/2014/main" id="{00000000-0008-0000-0000-0000A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367722151"/>
          <a:ext cx="933450" cy="66024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1934</xdr:row>
      <xdr:rowOff>95250</xdr:rowOff>
    </xdr:from>
    <xdr:to>
      <xdr:col>4</xdr:col>
      <xdr:colOff>923925</xdr:colOff>
      <xdr:row>1934</xdr:row>
      <xdr:rowOff>790316</xdr:rowOff>
    </xdr:to>
    <xdr:pic>
      <xdr:nvPicPr>
        <xdr:cNvPr id="3866" name="Рисунок 3865">
          <a:extLst>
            <a:ext uri="{FF2B5EF4-FFF2-40B4-BE49-F238E27FC236}">
              <a16:creationId xmlns:a16="http://schemas.microsoft.com/office/drawing/2014/main" id="{00000000-0008-0000-0000-00001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281201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1935</xdr:row>
      <xdr:rowOff>95250</xdr:rowOff>
    </xdr:from>
    <xdr:to>
      <xdr:col>4</xdr:col>
      <xdr:colOff>923925</xdr:colOff>
      <xdr:row>1935</xdr:row>
      <xdr:rowOff>790316</xdr:rowOff>
    </xdr:to>
    <xdr:pic>
      <xdr:nvPicPr>
        <xdr:cNvPr id="3892" name="Рисунок 3891">
          <a:extLst>
            <a:ext uri="{FF2B5EF4-FFF2-40B4-BE49-F238E27FC236}">
              <a16:creationId xmlns:a16="http://schemas.microsoft.com/office/drawing/2014/main" id="{00000000-0008-0000-0000-00003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290060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1936</xdr:row>
      <xdr:rowOff>95250</xdr:rowOff>
    </xdr:from>
    <xdr:to>
      <xdr:col>4</xdr:col>
      <xdr:colOff>923925</xdr:colOff>
      <xdr:row>1936</xdr:row>
      <xdr:rowOff>790316</xdr:rowOff>
    </xdr:to>
    <xdr:pic>
      <xdr:nvPicPr>
        <xdr:cNvPr id="3919" name="Рисунок 3918">
          <a:extLst>
            <a:ext uri="{FF2B5EF4-FFF2-40B4-BE49-F238E27FC236}">
              <a16:creationId xmlns:a16="http://schemas.microsoft.com/office/drawing/2014/main" id="{00000000-0008-0000-0000-00004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298918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1937</xdr:row>
      <xdr:rowOff>95250</xdr:rowOff>
    </xdr:from>
    <xdr:to>
      <xdr:col>4</xdr:col>
      <xdr:colOff>923925</xdr:colOff>
      <xdr:row>1937</xdr:row>
      <xdr:rowOff>790316</xdr:rowOff>
    </xdr:to>
    <xdr:pic>
      <xdr:nvPicPr>
        <xdr:cNvPr id="3929" name="Рисунок 3928">
          <a:extLst>
            <a:ext uri="{FF2B5EF4-FFF2-40B4-BE49-F238E27FC236}">
              <a16:creationId xmlns:a16="http://schemas.microsoft.com/office/drawing/2014/main" id="{00000000-0008-0000-0000-00005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07776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1124</xdr:row>
      <xdr:rowOff>66675</xdr:rowOff>
    </xdr:from>
    <xdr:to>
      <xdr:col>4</xdr:col>
      <xdr:colOff>919553</xdr:colOff>
      <xdr:row>1124</xdr:row>
      <xdr:rowOff>819150</xdr:rowOff>
    </xdr:to>
    <xdr:pic>
      <xdr:nvPicPr>
        <xdr:cNvPr id="3940" name="Рисунок 3939">
          <a:extLst>
            <a:ext uri="{FF2B5EF4-FFF2-40B4-BE49-F238E27FC236}">
              <a16:creationId xmlns:a16="http://schemas.microsoft.com/office/drawing/2014/main" id="{00000000-0008-0000-0000-00006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87385325"/>
          <a:ext cx="786203" cy="7524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1125</xdr:row>
      <xdr:rowOff>85725</xdr:rowOff>
    </xdr:from>
    <xdr:to>
      <xdr:col>4</xdr:col>
      <xdr:colOff>990601</xdr:colOff>
      <xdr:row>1125</xdr:row>
      <xdr:rowOff>824666</xdr:rowOff>
    </xdr:to>
    <xdr:pic>
      <xdr:nvPicPr>
        <xdr:cNvPr id="3955" name="Рисунок 3954">
          <a:extLst>
            <a:ext uri="{FF2B5EF4-FFF2-40B4-BE49-F238E27FC236}">
              <a16:creationId xmlns:a16="http://schemas.microsoft.com/office/drawing/2014/main" id="{00000000-0008-0000-0000-00007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88290200"/>
          <a:ext cx="933450" cy="738941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1126</xdr:row>
      <xdr:rowOff>85726</xdr:rowOff>
    </xdr:from>
    <xdr:to>
      <xdr:col>4</xdr:col>
      <xdr:colOff>990600</xdr:colOff>
      <xdr:row>1126</xdr:row>
      <xdr:rowOff>813774</xdr:rowOff>
    </xdr:to>
    <xdr:pic>
      <xdr:nvPicPr>
        <xdr:cNvPr id="3963" name="Рисунок 3962">
          <a:extLst>
            <a:ext uri="{FF2B5EF4-FFF2-40B4-BE49-F238E27FC236}">
              <a16:creationId xmlns:a16="http://schemas.microsoft.com/office/drawing/2014/main" id="{00000000-0008-0000-0000-00007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89176026"/>
          <a:ext cx="933450" cy="72804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1127</xdr:row>
      <xdr:rowOff>104776</xdr:rowOff>
    </xdr:from>
    <xdr:to>
      <xdr:col>4</xdr:col>
      <xdr:colOff>981075</xdr:colOff>
      <xdr:row>1127</xdr:row>
      <xdr:rowOff>795752</xdr:rowOff>
    </xdr:to>
    <xdr:pic>
      <xdr:nvPicPr>
        <xdr:cNvPr id="3974" name="Рисунок 3973">
          <a:extLst>
            <a:ext uri="{FF2B5EF4-FFF2-40B4-BE49-F238E27FC236}">
              <a16:creationId xmlns:a16="http://schemas.microsoft.com/office/drawing/2014/main" id="{00000000-0008-0000-0000-00008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0080901"/>
          <a:ext cx="923925" cy="690976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1128</xdr:row>
      <xdr:rowOff>95251</xdr:rowOff>
    </xdr:from>
    <xdr:to>
      <xdr:col>4</xdr:col>
      <xdr:colOff>985023</xdr:colOff>
      <xdr:row>1128</xdr:row>
      <xdr:rowOff>800101</xdr:rowOff>
    </xdr:to>
    <xdr:pic>
      <xdr:nvPicPr>
        <xdr:cNvPr id="3987" name="Рисунок 3986">
          <a:extLst>
            <a:ext uri="{FF2B5EF4-FFF2-40B4-BE49-F238E27FC236}">
              <a16:creationId xmlns:a16="http://schemas.microsoft.com/office/drawing/2014/main" id="{00000000-0008-0000-0000-00009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90957201"/>
          <a:ext cx="918348" cy="70485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1956</xdr:row>
      <xdr:rowOff>104775</xdr:rowOff>
    </xdr:from>
    <xdr:to>
      <xdr:col>4</xdr:col>
      <xdr:colOff>923925</xdr:colOff>
      <xdr:row>1956</xdr:row>
      <xdr:rowOff>799841</xdr:rowOff>
    </xdr:to>
    <xdr:pic>
      <xdr:nvPicPr>
        <xdr:cNvPr id="4009" name="Рисунок 4008">
          <a:extLst>
            <a:ext uri="{FF2B5EF4-FFF2-40B4-BE49-F238E27FC236}">
              <a16:creationId xmlns:a16="http://schemas.microsoft.com/office/drawing/2014/main" id="{00000000-0008-0000-0000-0000A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68450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1957</xdr:row>
      <xdr:rowOff>95250</xdr:rowOff>
    </xdr:from>
    <xdr:to>
      <xdr:col>4</xdr:col>
      <xdr:colOff>923925</xdr:colOff>
      <xdr:row>1957</xdr:row>
      <xdr:rowOff>790316</xdr:rowOff>
    </xdr:to>
    <xdr:pic>
      <xdr:nvPicPr>
        <xdr:cNvPr id="4017" name="Рисунок 4016">
          <a:extLst>
            <a:ext uri="{FF2B5EF4-FFF2-40B4-BE49-F238E27FC236}">
              <a16:creationId xmlns:a16="http://schemas.microsoft.com/office/drawing/2014/main" id="{00000000-0008-0000-0000-0000B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77213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1958</xdr:row>
      <xdr:rowOff>95250</xdr:rowOff>
    </xdr:from>
    <xdr:to>
      <xdr:col>4</xdr:col>
      <xdr:colOff>923925</xdr:colOff>
      <xdr:row>1958</xdr:row>
      <xdr:rowOff>790316</xdr:rowOff>
    </xdr:to>
    <xdr:pic>
      <xdr:nvPicPr>
        <xdr:cNvPr id="4027" name="Рисунок 4026">
          <a:extLst>
            <a:ext uri="{FF2B5EF4-FFF2-40B4-BE49-F238E27FC236}">
              <a16:creationId xmlns:a16="http://schemas.microsoft.com/office/drawing/2014/main" id="{00000000-0008-0000-0000-0000B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86072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1959</xdr:row>
      <xdr:rowOff>95250</xdr:rowOff>
    </xdr:from>
    <xdr:to>
      <xdr:col>4</xdr:col>
      <xdr:colOff>923925</xdr:colOff>
      <xdr:row>1959</xdr:row>
      <xdr:rowOff>790316</xdr:rowOff>
    </xdr:to>
    <xdr:pic>
      <xdr:nvPicPr>
        <xdr:cNvPr id="4052" name="Рисунок 4051">
          <a:extLst>
            <a:ext uri="{FF2B5EF4-FFF2-40B4-BE49-F238E27FC236}">
              <a16:creationId xmlns:a16="http://schemas.microsoft.com/office/drawing/2014/main" id="{00000000-0008-0000-0000-0000D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30363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1960</xdr:row>
      <xdr:rowOff>104775</xdr:rowOff>
    </xdr:from>
    <xdr:to>
      <xdr:col>4</xdr:col>
      <xdr:colOff>923925</xdr:colOff>
      <xdr:row>1960</xdr:row>
      <xdr:rowOff>799841</xdr:rowOff>
    </xdr:to>
    <xdr:pic>
      <xdr:nvPicPr>
        <xdr:cNvPr id="4056" name="Рисунок 4055">
          <a:extLst>
            <a:ext uri="{FF2B5EF4-FFF2-40B4-BE49-F238E27FC236}">
              <a16:creationId xmlns:a16="http://schemas.microsoft.com/office/drawing/2014/main" id="{00000000-0008-0000-0000-0000D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3931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1961</xdr:row>
      <xdr:rowOff>95250</xdr:rowOff>
    </xdr:from>
    <xdr:to>
      <xdr:col>4</xdr:col>
      <xdr:colOff>923925</xdr:colOff>
      <xdr:row>1961</xdr:row>
      <xdr:rowOff>790316</xdr:rowOff>
    </xdr:to>
    <xdr:pic>
      <xdr:nvPicPr>
        <xdr:cNvPr id="4060" name="Рисунок 4059">
          <a:extLst>
            <a:ext uri="{FF2B5EF4-FFF2-40B4-BE49-F238E27FC236}">
              <a16:creationId xmlns:a16="http://schemas.microsoft.com/office/drawing/2014/main" id="{00000000-0008-0000-0000-0000D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48079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1962</xdr:row>
      <xdr:rowOff>95250</xdr:rowOff>
    </xdr:from>
    <xdr:to>
      <xdr:col>4</xdr:col>
      <xdr:colOff>923925</xdr:colOff>
      <xdr:row>1962</xdr:row>
      <xdr:rowOff>790316</xdr:rowOff>
    </xdr:to>
    <xdr:pic>
      <xdr:nvPicPr>
        <xdr:cNvPr id="4065" name="Рисунок 4064">
          <a:extLst>
            <a:ext uri="{FF2B5EF4-FFF2-40B4-BE49-F238E27FC236}">
              <a16:creationId xmlns:a16="http://schemas.microsoft.com/office/drawing/2014/main" id="{00000000-0008-0000-0000-0000E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56938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1963</xdr:row>
      <xdr:rowOff>104775</xdr:rowOff>
    </xdr:from>
    <xdr:to>
      <xdr:col>4</xdr:col>
      <xdr:colOff>933450</xdr:colOff>
      <xdr:row>1963</xdr:row>
      <xdr:rowOff>799841</xdr:rowOff>
    </xdr:to>
    <xdr:pic>
      <xdr:nvPicPr>
        <xdr:cNvPr id="4069" name="Рисунок 4068">
          <a:extLst>
            <a:ext uri="{FF2B5EF4-FFF2-40B4-BE49-F238E27FC236}">
              <a16:creationId xmlns:a16="http://schemas.microsoft.com/office/drawing/2014/main" id="{00000000-0008-0000-0000-0000E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465891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1970</xdr:row>
      <xdr:rowOff>104775</xdr:rowOff>
    </xdr:from>
    <xdr:to>
      <xdr:col>4</xdr:col>
      <xdr:colOff>923925</xdr:colOff>
      <xdr:row>1970</xdr:row>
      <xdr:rowOff>799841</xdr:rowOff>
    </xdr:to>
    <xdr:pic>
      <xdr:nvPicPr>
        <xdr:cNvPr id="4085" name="Рисунок 4084">
          <a:extLst>
            <a:ext uri="{FF2B5EF4-FFF2-40B4-BE49-F238E27FC236}">
              <a16:creationId xmlns:a16="http://schemas.microsoft.com/office/drawing/2014/main" id="{00000000-0008-0000-0000-0000F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54474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1971</xdr:row>
      <xdr:rowOff>104775</xdr:rowOff>
    </xdr:from>
    <xdr:to>
      <xdr:col>4</xdr:col>
      <xdr:colOff>923925</xdr:colOff>
      <xdr:row>1971</xdr:row>
      <xdr:rowOff>799841</xdr:rowOff>
    </xdr:to>
    <xdr:pic>
      <xdr:nvPicPr>
        <xdr:cNvPr id="4089" name="Рисунок 4088">
          <a:extLst>
            <a:ext uri="{FF2B5EF4-FFF2-40B4-BE49-F238E27FC236}">
              <a16:creationId xmlns:a16="http://schemas.microsoft.com/office/drawing/2014/main" id="{00000000-0008-0000-0000-0000F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7219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1972</xdr:row>
      <xdr:rowOff>95250</xdr:rowOff>
    </xdr:from>
    <xdr:to>
      <xdr:col>4</xdr:col>
      <xdr:colOff>923925</xdr:colOff>
      <xdr:row>1972</xdr:row>
      <xdr:rowOff>790316</xdr:rowOff>
    </xdr:to>
    <xdr:pic>
      <xdr:nvPicPr>
        <xdr:cNvPr id="4091" name="Рисунок 4090">
          <a:extLst>
            <a:ext uri="{FF2B5EF4-FFF2-40B4-BE49-F238E27FC236}">
              <a16:creationId xmlns:a16="http://schemas.microsoft.com/office/drawing/2014/main" id="{00000000-0008-0000-0000-0000F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80953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1973</xdr:row>
      <xdr:rowOff>95250</xdr:rowOff>
    </xdr:from>
    <xdr:to>
      <xdr:col>4</xdr:col>
      <xdr:colOff>923925</xdr:colOff>
      <xdr:row>1973</xdr:row>
      <xdr:rowOff>790316</xdr:rowOff>
    </xdr:to>
    <xdr:pic>
      <xdr:nvPicPr>
        <xdr:cNvPr id="4095" name="Рисунок 4094">
          <a:extLst>
            <a:ext uri="{FF2B5EF4-FFF2-40B4-BE49-F238E27FC236}">
              <a16:creationId xmlns:a16="http://schemas.microsoft.com/office/drawing/2014/main" id="{00000000-0008-0000-0000-0000F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89811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1977</xdr:row>
      <xdr:rowOff>95250</xdr:rowOff>
    </xdr:from>
    <xdr:to>
      <xdr:col>4</xdr:col>
      <xdr:colOff>923925</xdr:colOff>
      <xdr:row>1977</xdr:row>
      <xdr:rowOff>790316</xdr:rowOff>
    </xdr:to>
    <xdr:pic>
      <xdr:nvPicPr>
        <xdr:cNvPr id="4099" name="Рисунок 4098">
          <a:extLst>
            <a:ext uri="{FF2B5EF4-FFF2-40B4-BE49-F238E27FC236}">
              <a16:creationId xmlns:a16="http://schemas.microsoft.com/office/drawing/2014/main" id="{00000000-0008-0000-0000-00000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25244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1978</xdr:row>
      <xdr:rowOff>95250</xdr:rowOff>
    </xdr:from>
    <xdr:to>
      <xdr:col>4</xdr:col>
      <xdr:colOff>923925</xdr:colOff>
      <xdr:row>1978</xdr:row>
      <xdr:rowOff>790316</xdr:rowOff>
    </xdr:to>
    <xdr:pic>
      <xdr:nvPicPr>
        <xdr:cNvPr id="4103" name="Рисунок 4102">
          <a:extLst>
            <a:ext uri="{FF2B5EF4-FFF2-40B4-BE49-F238E27FC236}">
              <a16:creationId xmlns:a16="http://schemas.microsoft.com/office/drawing/2014/main" id="{00000000-0008-0000-0000-00000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34103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1979</xdr:row>
      <xdr:rowOff>95250</xdr:rowOff>
    </xdr:from>
    <xdr:to>
      <xdr:col>4</xdr:col>
      <xdr:colOff>923925</xdr:colOff>
      <xdr:row>1979</xdr:row>
      <xdr:rowOff>790316</xdr:rowOff>
    </xdr:to>
    <xdr:pic>
      <xdr:nvPicPr>
        <xdr:cNvPr id="4107" name="Рисунок 4106">
          <a:extLst>
            <a:ext uri="{FF2B5EF4-FFF2-40B4-BE49-F238E27FC236}">
              <a16:creationId xmlns:a16="http://schemas.microsoft.com/office/drawing/2014/main" id="{00000000-0008-0000-0000-00000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42961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1980</xdr:row>
      <xdr:rowOff>95250</xdr:rowOff>
    </xdr:from>
    <xdr:to>
      <xdr:col>4</xdr:col>
      <xdr:colOff>914400</xdr:colOff>
      <xdr:row>1980</xdr:row>
      <xdr:rowOff>790316</xdr:rowOff>
    </xdr:to>
    <xdr:pic>
      <xdr:nvPicPr>
        <xdr:cNvPr id="4109" name="Рисунок 4108">
          <a:extLst>
            <a:ext uri="{FF2B5EF4-FFF2-40B4-BE49-F238E27FC236}">
              <a16:creationId xmlns:a16="http://schemas.microsoft.com/office/drawing/2014/main" id="{00000000-0008-0000-0000-00000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465181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1984</xdr:row>
      <xdr:rowOff>95250</xdr:rowOff>
    </xdr:from>
    <xdr:to>
      <xdr:col>4</xdr:col>
      <xdr:colOff>923925</xdr:colOff>
      <xdr:row>1984</xdr:row>
      <xdr:rowOff>790316</xdr:rowOff>
    </xdr:to>
    <xdr:pic>
      <xdr:nvPicPr>
        <xdr:cNvPr id="4111" name="Рисунок 4110">
          <a:extLst>
            <a:ext uri="{FF2B5EF4-FFF2-40B4-BE49-F238E27FC236}">
              <a16:creationId xmlns:a16="http://schemas.microsoft.com/office/drawing/2014/main" id="{00000000-0008-0000-0000-00000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87252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1988</xdr:row>
      <xdr:rowOff>95250</xdr:rowOff>
    </xdr:from>
    <xdr:to>
      <xdr:col>4</xdr:col>
      <xdr:colOff>923925</xdr:colOff>
      <xdr:row>1988</xdr:row>
      <xdr:rowOff>790316</xdr:rowOff>
    </xdr:to>
    <xdr:pic>
      <xdr:nvPicPr>
        <xdr:cNvPr id="4112" name="Рисунок 4111">
          <a:extLst>
            <a:ext uri="{FF2B5EF4-FFF2-40B4-BE49-F238E27FC236}">
              <a16:creationId xmlns:a16="http://schemas.microsoft.com/office/drawing/2014/main" id="{00000000-0008-0000-0000-00001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722685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1989</xdr:row>
      <xdr:rowOff>95250</xdr:rowOff>
    </xdr:from>
    <xdr:to>
      <xdr:col>4</xdr:col>
      <xdr:colOff>923925</xdr:colOff>
      <xdr:row>1989</xdr:row>
      <xdr:rowOff>790316</xdr:rowOff>
    </xdr:to>
    <xdr:pic>
      <xdr:nvPicPr>
        <xdr:cNvPr id="4114" name="Рисунок 4113">
          <a:extLst>
            <a:ext uri="{FF2B5EF4-FFF2-40B4-BE49-F238E27FC236}">
              <a16:creationId xmlns:a16="http://schemas.microsoft.com/office/drawing/2014/main" id="{00000000-0008-0000-0000-00001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731543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1998</xdr:row>
      <xdr:rowOff>104775</xdr:rowOff>
    </xdr:from>
    <xdr:to>
      <xdr:col>4</xdr:col>
      <xdr:colOff>923925</xdr:colOff>
      <xdr:row>1998</xdr:row>
      <xdr:rowOff>799841</xdr:rowOff>
    </xdr:to>
    <xdr:pic>
      <xdr:nvPicPr>
        <xdr:cNvPr id="4118" name="Рисунок 4117">
          <a:extLst>
            <a:ext uri="{FF2B5EF4-FFF2-40B4-BE49-F238E27FC236}">
              <a16:creationId xmlns:a16="http://schemas.microsoft.com/office/drawing/2014/main" id="{00000000-0008-0000-0000-00001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820221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1999</xdr:row>
      <xdr:rowOff>95250</xdr:rowOff>
    </xdr:from>
    <xdr:to>
      <xdr:col>4</xdr:col>
      <xdr:colOff>923925</xdr:colOff>
      <xdr:row>1999</xdr:row>
      <xdr:rowOff>790316</xdr:rowOff>
    </xdr:to>
    <xdr:pic>
      <xdr:nvPicPr>
        <xdr:cNvPr id="4120" name="Рисунок 4119">
          <a:extLst>
            <a:ext uri="{FF2B5EF4-FFF2-40B4-BE49-F238E27FC236}">
              <a16:creationId xmlns:a16="http://schemas.microsoft.com/office/drawing/2014/main" id="{00000000-0008-0000-0000-00001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828984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2000</xdr:row>
      <xdr:rowOff>95250</xdr:rowOff>
    </xdr:from>
    <xdr:to>
      <xdr:col>4</xdr:col>
      <xdr:colOff>923925</xdr:colOff>
      <xdr:row>2000</xdr:row>
      <xdr:rowOff>790316</xdr:rowOff>
    </xdr:to>
    <xdr:pic>
      <xdr:nvPicPr>
        <xdr:cNvPr id="4123" name="Рисунок 4122">
          <a:extLst>
            <a:ext uri="{FF2B5EF4-FFF2-40B4-BE49-F238E27FC236}">
              <a16:creationId xmlns:a16="http://schemas.microsoft.com/office/drawing/2014/main" id="{00000000-0008-0000-0000-00001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864417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1129</xdr:row>
      <xdr:rowOff>123825</xdr:rowOff>
    </xdr:from>
    <xdr:to>
      <xdr:col>4</xdr:col>
      <xdr:colOff>979124</xdr:colOff>
      <xdr:row>1129</xdr:row>
      <xdr:rowOff>781050</xdr:rowOff>
    </xdr:to>
    <xdr:pic>
      <xdr:nvPicPr>
        <xdr:cNvPr id="2848" name="Рисунок 2847"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91871600"/>
          <a:ext cx="912448" cy="6572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1130</xdr:row>
      <xdr:rowOff>76200</xdr:rowOff>
    </xdr:from>
    <xdr:to>
      <xdr:col>4</xdr:col>
      <xdr:colOff>981076</xdr:colOff>
      <xdr:row>1130</xdr:row>
      <xdr:rowOff>825321</xdr:rowOff>
    </xdr:to>
    <xdr:pic>
      <xdr:nvPicPr>
        <xdr:cNvPr id="4129" name="Рисунок 4128">
          <a:extLst>
            <a:ext uri="{FF2B5EF4-FFF2-40B4-BE49-F238E27FC236}">
              <a16:creationId xmlns:a16="http://schemas.microsoft.com/office/drawing/2014/main" id="{00000000-0008-0000-0000-00002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92709800"/>
          <a:ext cx="914400" cy="749121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1131</xdr:row>
      <xdr:rowOff>57150</xdr:rowOff>
    </xdr:from>
    <xdr:to>
      <xdr:col>4</xdr:col>
      <xdr:colOff>981076</xdr:colOff>
      <xdr:row>1131</xdr:row>
      <xdr:rowOff>818008</xdr:rowOff>
    </xdr:to>
    <xdr:pic>
      <xdr:nvPicPr>
        <xdr:cNvPr id="4131" name="Рисунок 4130">
          <a:extLst>
            <a:ext uri="{FF2B5EF4-FFF2-40B4-BE49-F238E27FC236}">
              <a16:creationId xmlns:a16="http://schemas.microsoft.com/office/drawing/2014/main" id="{00000000-0008-0000-0000-00002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93576575"/>
          <a:ext cx="914400" cy="76085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1132</xdr:row>
      <xdr:rowOff>76201</xdr:rowOff>
    </xdr:from>
    <xdr:to>
      <xdr:col>4</xdr:col>
      <xdr:colOff>981531</xdr:colOff>
      <xdr:row>1132</xdr:row>
      <xdr:rowOff>819151</xdr:rowOff>
    </xdr:to>
    <xdr:pic>
      <xdr:nvPicPr>
        <xdr:cNvPr id="4133" name="Рисунок 4132">
          <a:extLst>
            <a:ext uri="{FF2B5EF4-FFF2-40B4-BE49-F238E27FC236}">
              <a16:creationId xmlns:a16="http://schemas.microsoft.com/office/drawing/2014/main" id="{00000000-0008-0000-0000-00002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4481451"/>
          <a:ext cx="924381" cy="7429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1133</xdr:row>
      <xdr:rowOff>104776</xdr:rowOff>
    </xdr:from>
    <xdr:to>
      <xdr:col>4</xdr:col>
      <xdr:colOff>990601</xdr:colOff>
      <xdr:row>1133</xdr:row>
      <xdr:rowOff>804582</xdr:rowOff>
    </xdr:to>
    <xdr:pic>
      <xdr:nvPicPr>
        <xdr:cNvPr id="4135" name="Рисунок 4134">
          <a:extLst>
            <a:ext uri="{FF2B5EF4-FFF2-40B4-BE49-F238E27FC236}">
              <a16:creationId xmlns:a16="http://schemas.microsoft.com/office/drawing/2014/main" id="{00000000-0008-0000-0000-00002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95395851"/>
          <a:ext cx="933450" cy="699806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1134</xdr:row>
      <xdr:rowOff>66675</xdr:rowOff>
    </xdr:from>
    <xdr:to>
      <xdr:col>4</xdr:col>
      <xdr:colOff>746414</xdr:colOff>
      <xdr:row>1134</xdr:row>
      <xdr:rowOff>838200</xdr:rowOff>
    </xdr:to>
    <xdr:pic>
      <xdr:nvPicPr>
        <xdr:cNvPr id="4137" name="Рисунок 4136">
          <a:extLst>
            <a:ext uri="{FF2B5EF4-FFF2-40B4-BE49-F238E27FC236}">
              <a16:creationId xmlns:a16="http://schemas.microsoft.com/office/drawing/2014/main" id="{00000000-0008-0000-0000-00002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6" y="196243575"/>
          <a:ext cx="470188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1954</xdr:row>
      <xdr:rowOff>142875</xdr:rowOff>
    </xdr:from>
    <xdr:to>
      <xdr:col>4</xdr:col>
      <xdr:colOff>993754</xdr:colOff>
      <xdr:row>1954</xdr:row>
      <xdr:rowOff>752475</xdr:rowOff>
    </xdr:to>
    <xdr:pic>
      <xdr:nvPicPr>
        <xdr:cNvPr id="4138" name="Рисунок 4137">
          <a:extLst>
            <a:ext uri="{FF2B5EF4-FFF2-40B4-BE49-F238E27FC236}">
              <a16:creationId xmlns:a16="http://schemas.microsoft.com/office/drawing/2014/main" id="{00000000-0008-0000-0000-00002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333398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1955</xdr:row>
      <xdr:rowOff>152400</xdr:rowOff>
    </xdr:from>
    <xdr:to>
      <xdr:col>4</xdr:col>
      <xdr:colOff>993754</xdr:colOff>
      <xdr:row>1955</xdr:row>
      <xdr:rowOff>762000</xdr:rowOff>
    </xdr:to>
    <xdr:pic>
      <xdr:nvPicPr>
        <xdr:cNvPr id="4139" name="Рисунок 4138">
          <a:extLst>
            <a:ext uri="{FF2B5EF4-FFF2-40B4-BE49-F238E27FC236}">
              <a16:creationId xmlns:a16="http://schemas.microsoft.com/office/drawing/2014/main" id="{00000000-0008-0000-0000-00002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342352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1964</xdr:row>
      <xdr:rowOff>142875</xdr:rowOff>
    </xdr:from>
    <xdr:to>
      <xdr:col>4</xdr:col>
      <xdr:colOff>993754</xdr:colOff>
      <xdr:row>1964</xdr:row>
      <xdr:rowOff>752475</xdr:rowOff>
    </xdr:to>
    <xdr:pic>
      <xdr:nvPicPr>
        <xdr:cNvPr id="4140" name="Рисунок 4139">
          <a:extLst>
            <a:ext uri="{FF2B5EF4-FFF2-40B4-BE49-F238E27FC236}">
              <a16:creationId xmlns:a16="http://schemas.microsoft.com/office/drawing/2014/main" id="{00000000-0008-0000-0000-00002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01705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1965</xdr:row>
      <xdr:rowOff>142875</xdr:rowOff>
    </xdr:from>
    <xdr:to>
      <xdr:col>4</xdr:col>
      <xdr:colOff>993754</xdr:colOff>
      <xdr:row>1965</xdr:row>
      <xdr:rowOff>752475</xdr:rowOff>
    </xdr:to>
    <xdr:pic>
      <xdr:nvPicPr>
        <xdr:cNvPr id="4142" name="Рисунок 4141">
          <a:extLst>
            <a:ext uri="{FF2B5EF4-FFF2-40B4-BE49-F238E27FC236}">
              <a16:creationId xmlns:a16="http://schemas.microsoft.com/office/drawing/2014/main" id="{00000000-0008-0000-0000-00002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10563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1966</xdr:row>
      <xdr:rowOff>142875</xdr:rowOff>
    </xdr:from>
    <xdr:to>
      <xdr:col>4</xdr:col>
      <xdr:colOff>993754</xdr:colOff>
      <xdr:row>1966</xdr:row>
      <xdr:rowOff>752475</xdr:rowOff>
    </xdr:to>
    <xdr:pic>
      <xdr:nvPicPr>
        <xdr:cNvPr id="4144" name="Рисунок 4143">
          <a:extLst>
            <a:ext uri="{FF2B5EF4-FFF2-40B4-BE49-F238E27FC236}">
              <a16:creationId xmlns:a16="http://schemas.microsoft.com/office/drawing/2014/main" id="{00000000-0008-0000-0000-00003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19422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1967</xdr:row>
      <xdr:rowOff>142875</xdr:rowOff>
    </xdr:from>
    <xdr:to>
      <xdr:col>4</xdr:col>
      <xdr:colOff>993754</xdr:colOff>
      <xdr:row>1967</xdr:row>
      <xdr:rowOff>752475</xdr:rowOff>
    </xdr:to>
    <xdr:pic>
      <xdr:nvPicPr>
        <xdr:cNvPr id="4145" name="Рисунок 4144">
          <a:extLst>
            <a:ext uri="{FF2B5EF4-FFF2-40B4-BE49-F238E27FC236}">
              <a16:creationId xmlns:a16="http://schemas.microsoft.com/office/drawing/2014/main" id="{00000000-0008-0000-0000-00003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28280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1968</xdr:row>
      <xdr:rowOff>133350</xdr:rowOff>
    </xdr:from>
    <xdr:to>
      <xdr:col>4</xdr:col>
      <xdr:colOff>993754</xdr:colOff>
      <xdr:row>1968</xdr:row>
      <xdr:rowOff>742950</xdr:rowOff>
    </xdr:to>
    <xdr:pic>
      <xdr:nvPicPr>
        <xdr:cNvPr id="4147" name="Рисунок 4146">
          <a:extLst>
            <a:ext uri="{FF2B5EF4-FFF2-40B4-BE49-F238E27FC236}">
              <a16:creationId xmlns:a16="http://schemas.microsoft.com/office/drawing/2014/main" id="{00000000-0008-0000-0000-00003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37043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1969</xdr:row>
      <xdr:rowOff>133350</xdr:rowOff>
    </xdr:from>
    <xdr:to>
      <xdr:col>4</xdr:col>
      <xdr:colOff>993754</xdr:colOff>
      <xdr:row>1969</xdr:row>
      <xdr:rowOff>742950</xdr:rowOff>
    </xdr:to>
    <xdr:pic>
      <xdr:nvPicPr>
        <xdr:cNvPr id="4148" name="Рисунок 4147">
          <a:extLst>
            <a:ext uri="{FF2B5EF4-FFF2-40B4-BE49-F238E27FC236}">
              <a16:creationId xmlns:a16="http://schemas.microsoft.com/office/drawing/2014/main" id="{00000000-0008-0000-0000-00003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45901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1974</xdr:row>
      <xdr:rowOff>142875</xdr:rowOff>
    </xdr:from>
    <xdr:to>
      <xdr:col>4</xdr:col>
      <xdr:colOff>993754</xdr:colOff>
      <xdr:row>1974</xdr:row>
      <xdr:rowOff>752475</xdr:rowOff>
    </xdr:to>
    <xdr:pic>
      <xdr:nvPicPr>
        <xdr:cNvPr id="4151" name="Рисунок 4150">
          <a:extLst>
            <a:ext uri="{FF2B5EF4-FFF2-40B4-BE49-F238E27FC236}">
              <a16:creationId xmlns:a16="http://schemas.microsoft.com/office/drawing/2014/main" id="{00000000-0008-0000-0000-00003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99146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1975</xdr:row>
      <xdr:rowOff>142875</xdr:rowOff>
    </xdr:from>
    <xdr:to>
      <xdr:col>4</xdr:col>
      <xdr:colOff>993754</xdr:colOff>
      <xdr:row>1975</xdr:row>
      <xdr:rowOff>752475</xdr:rowOff>
    </xdr:to>
    <xdr:pic>
      <xdr:nvPicPr>
        <xdr:cNvPr id="4153" name="Рисунок 4152">
          <a:extLst>
            <a:ext uri="{FF2B5EF4-FFF2-40B4-BE49-F238E27FC236}">
              <a16:creationId xmlns:a16="http://schemas.microsoft.com/office/drawing/2014/main" id="{00000000-0008-0000-0000-00003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608004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1976</xdr:row>
      <xdr:rowOff>142875</xdr:rowOff>
    </xdr:from>
    <xdr:to>
      <xdr:col>4</xdr:col>
      <xdr:colOff>993754</xdr:colOff>
      <xdr:row>1976</xdr:row>
      <xdr:rowOff>752475</xdr:rowOff>
    </xdr:to>
    <xdr:pic>
      <xdr:nvPicPr>
        <xdr:cNvPr id="4154" name="Рисунок 4153">
          <a:extLst>
            <a:ext uri="{FF2B5EF4-FFF2-40B4-BE49-F238E27FC236}">
              <a16:creationId xmlns:a16="http://schemas.microsoft.com/office/drawing/2014/main" id="{00000000-0008-0000-0000-00003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616862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1981</xdr:row>
      <xdr:rowOff>133350</xdr:rowOff>
    </xdr:from>
    <xdr:to>
      <xdr:col>4</xdr:col>
      <xdr:colOff>993754</xdr:colOff>
      <xdr:row>1981</xdr:row>
      <xdr:rowOff>742950</xdr:rowOff>
    </xdr:to>
    <xdr:pic>
      <xdr:nvPicPr>
        <xdr:cNvPr id="4155" name="Рисунок 4154">
          <a:extLst>
            <a:ext uri="{FF2B5EF4-FFF2-40B4-BE49-F238E27FC236}">
              <a16:creationId xmlns:a16="http://schemas.microsoft.com/office/drawing/2014/main" id="{00000000-0008-0000-0000-00003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661058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1982</xdr:row>
      <xdr:rowOff>133350</xdr:rowOff>
    </xdr:from>
    <xdr:to>
      <xdr:col>4</xdr:col>
      <xdr:colOff>993754</xdr:colOff>
      <xdr:row>1982</xdr:row>
      <xdr:rowOff>742950</xdr:rowOff>
    </xdr:to>
    <xdr:pic>
      <xdr:nvPicPr>
        <xdr:cNvPr id="4156" name="Рисунок 4155">
          <a:extLst>
            <a:ext uri="{FF2B5EF4-FFF2-40B4-BE49-F238E27FC236}">
              <a16:creationId xmlns:a16="http://schemas.microsoft.com/office/drawing/2014/main" id="{00000000-0008-0000-0000-00003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669917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1983</xdr:row>
      <xdr:rowOff>142875</xdr:rowOff>
    </xdr:from>
    <xdr:to>
      <xdr:col>4</xdr:col>
      <xdr:colOff>993754</xdr:colOff>
      <xdr:row>1983</xdr:row>
      <xdr:rowOff>752475</xdr:rowOff>
    </xdr:to>
    <xdr:pic>
      <xdr:nvPicPr>
        <xdr:cNvPr id="4158" name="Рисунок 4157">
          <a:extLst>
            <a:ext uri="{FF2B5EF4-FFF2-40B4-BE49-F238E27FC236}">
              <a16:creationId xmlns:a16="http://schemas.microsoft.com/office/drawing/2014/main" id="{00000000-0008-0000-0000-00003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678870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1985</xdr:row>
      <xdr:rowOff>133350</xdr:rowOff>
    </xdr:from>
    <xdr:to>
      <xdr:col>4</xdr:col>
      <xdr:colOff>993754</xdr:colOff>
      <xdr:row>1985</xdr:row>
      <xdr:rowOff>742950</xdr:rowOff>
    </xdr:to>
    <xdr:pic>
      <xdr:nvPicPr>
        <xdr:cNvPr id="4159" name="Рисунок 4158">
          <a:extLst>
            <a:ext uri="{FF2B5EF4-FFF2-40B4-BE49-F238E27FC236}">
              <a16:creationId xmlns:a16="http://schemas.microsoft.com/office/drawing/2014/main" id="{00000000-0008-0000-0000-00003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696491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1986</xdr:row>
      <xdr:rowOff>142875</xdr:rowOff>
    </xdr:from>
    <xdr:to>
      <xdr:col>4</xdr:col>
      <xdr:colOff>993754</xdr:colOff>
      <xdr:row>1986</xdr:row>
      <xdr:rowOff>752475</xdr:rowOff>
    </xdr:to>
    <xdr:pic>
      <xdr:nvPicPr>
        <xdr:cNvPr id="4161" name="Рисунок 4160">
          <a:extLst>
            <a:ext uri="{FF2B5EF4-FFF2-40B4-BE49-F238E27FC236}">
              <a16:creationId xmlns:a16="http://schemas.microsoft.com/office/drawing/2014/main" id="{00000000-0008-0000-0000-00004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705445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1987</xdr:row>
      <xdr:rowOff>142875</xdr:rowOff>
    </xdr:from>
    <xdr:to>
      <xdr:col>4</xdr:col>
      <xdr:colOff>993754</xdr:colOff>
      <xdr:row>1987</xdr:row>
      <xdr:rowOff>752475</xdr:rowOff>
    </xdr:to>
    <xdr:pic>
      <xdr:nvPicPr>
        <xdr:cNvPr id="4162" name="Рисунок 4161">
          <a:extLst>
            <a:ext uri="{FF2B5EF4-FFF2-40B4-BE49-F238E27FC236}">
              <a16:creationId xmlns:a16="http://schemas.microsoft.com/office/drawing/2014/main" id="{00000000-0008-0000-0000-00004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714303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1990</xdr:row>
      <xdr:rowOff>142875</xdr:rowOff>
    </xdr:from>
    <xdr:to>
      <xdr:col>4</xdr:col>
      <xdr:colOff>993754</xdr:colOff>
      <xdr:row>1990</xdr:row>
      <xdr:rowOff>752475</xdr:rowOff>
    </xdr:to>
    <xdr:pic>
      <xdr:nvPicPr>
        <xdr:cNvPr id="4164" name="Рисунок 4163">
          <a:extLst>
            <a:ext uri="{FF2B5EF4-FFF2-40B4-BE49-F238E27FC236}">
              <a16:creationId xmlns:a16="http://schemas.microsoft.com/office/drawing/2014/main" id="{00000000-0008-0000-0000-00004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749736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1991</xdr:row>
      <xdr:rowOff>142875</xdr:rowOff>
    </xdr:from>
    <xdr:to>
      <xdr:col>4</xdr:col>
      <xdr:colOff>993754</xdr:colOff>
      <xdr:row>1991</xdr:row>
      <xdr:rowOff>752475</xdr:rowOff>
    </xdr:to>
    <xdr:pic>
      <xdr:nvPicPr>
        <xdr:cNvPr id="4166" name="Рисунок 4165">
          <a:extLst>
            <a:ext uri="{FF2B5EF4-FFF2-40B4-BE49-F238E27FC236}">
              <a16:creationId xmlns:a16="http://schemas.microsoft.com/office/drawing/2014/main" id="{00000000-0008-0000-0000-00004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758594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1992</xdr:row>
      <xdr:rowOff>142875</xdr:rowOff>
    </xdr:from>
    <xdr:to>
      <xdr:col>4</xdr:col>
      <xdr:colOff>993754</xdr:colOff>
      <xdr:row>1992</xdr:row>
      <xdr:rowOff>752475</xdr:rowOff>
    </xdr:to>
    <xdr:pic>
      <xdr:nvPicPr>
        <xdr:cNvPr id="4168" name="Рисунок 4167">
          <a:extLst>
            <a:ext uri="{FF2B5EF4-FFF2-40B4-BE49-F238E27FC236}">
              <a16:creationId xmlns:a16="http://schemas.microsoft.com/office/drawing/2014/main" id="{00000000-0008-0000-0000-00004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767453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1993</xdr:row>
      <xdr:rowOff>142875</xdr:rowOff>
    </xdr:from>
    <xdr:to>
      <xdr:col>4</xdr:col>
      <xdr:colOff>993754</xdr:colOff>
      <xdr:row>1993</xdr:row>
      <xdr:rowOff>752475</xdr:rowOff>
    </xdr:to>
    <xdr:pic>
      <xdr:nvPicPr>
        <xdr:cNvPr id="4170" name="Рисунок 4169">
          <a:extLst>
            <a:ext uri="{FF2B5EF4-FFF2-40B4-BE49-F238E27FC236}">
              <a16:creationId xmlns:a16="http://schemas.microsoft.com/office/drawing/2014/main" id="{00000000-0008-0000-0000-00004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776311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1994</xdr:row>
      <xdr:rowOff>142875</xdr:rowOff>
    </xdr:from>
    <xdr:to>
      <xdr:col>4</xdr:col>
      <xdr:colOff>984229</xdr:colOff>
      <xdr:row>1994</xdr:row>
      <xdr:rowOff>752475</xdr:rowOff>
    </xdr:to>
    <xdr:pic>
      <xdr:nvPicPr>
        <xdr:cNvPr id="4172" name="Рисунок 4171">
          <a:extLst>
            <a:ext uri="{FF2B5EF4-FFF2-40B4-BE49-F238E27FC236}">
              <a16:creationId xmlns:a16="http://schemas.microsoft.com/office/drawing/2014/main" id="{00000000-0008-0000-0000-00004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785169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1995</xdr:row>
      <xdr:rowOff>142875</xdr:rowOff>
    </xdr:from>
    <xdr:to>
      <xdr:col>4</xdr:col>
      <xdr:colOff>984229</xdr:colOff>
      <xdr:row>1995</xdr:row>
      <xdr:rowOff>752475</xdr:rowOff>
    </xdr:to>
    <xdr:pic>
      <xdr:nvPicPr>
        <xdr:cNvPr id="4173" name="Рисунок 4172">
          <a:extLst>
            <a:ext uri="{FF2B5EF4-FFF2-40B4-BE49-F238E27FC236}">
              <a16:creationId xmlns:a16="http://schemas.microsoft.com/office/drawing/2014/main" id="{00000000-0008-0000-0000-00004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794027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1996</xdr:row>
      <xdr:rowOff>142875</xdr:rowOff>
    </xdr:from>
    <xdr:to>
      <xdr:col>4</xdr:col>
      <xdr:colOff>984229</xdr:colOff>
      <xdr:row>1996</xdr:row>
      <xdr:rowOff>752475</xdr:rowOff>
    </xdr:to>
    <xdr:pic>
      <xdr:nvPicPr>
        <xdr:cNvPr id="4174" name="Рисунок 4173">
          <a:extLst>
            <a:ext uri="{FF2B5EF4-FFF2-40B4-BE49-F238E27FC236}">
              <a16:creationId xmlns:a16="http://schemas.microsoft.com/office/drawing/2014/main" id="{00000000-0008-0000-0000-00004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802886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1997</xdr:row>
      <xdr:rowOff>142875</xdr:rowOff>
    </xdr:from>
    <xdr:to>
      <xdr:col>4</xdr:col>
      <xdr:colOff>993754</xdr:colOff>
      <xdr:row>1997</xdr:row>
      <xdr:rowOff>752475</xdr:rowOff>
    </xdr:to>
    <xdr:pic>
      <xdr:nvPicPr>
        <xdr:cNvPr id="4176" name="Рисунок 4175">
          <a:extLst>
            <a:ext uri="{FF2B5EF4-FFF2-40B4-BE49-F238E27FC236}">
              <a16:creationId xmlns:a16="http://schemas.microsoft.com/office/drawing/2014/main" id="{00000000-0008-0000-0000-00005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811744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1135</xdr:row>
      <xdr:rowOff>66675</xdr:rowOff>
    </xdr:from>
    <xdr:to>
      <xdr:col>4</xdr:col>
      <xdr:colOff>978239</xdr:colOff>
      <xdr:row>1135</xdr:row>
      <xdr:rowOff>828675</xdr:rowOff>
    </xdr:to>
    <xdr:pic>
      <xdr:nvPicPr>
        <xdr:cNvPr id="4182" name="Рисунок 4181">
          <a:extLst>
            <a:ext uri="{FF2B5EF4-FFF2-40B4-BE49-F238E27FC236}">
              <a16:creationId xmlns:a16="http://schemas.microsoft.com/office/drawing/2014/main" id="{00000000-0008-0000-0000-00005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97129400"/>
          <a:ext cx="911564" cy="76200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1136</xdr:row>
      <xdr:rowOff>57151</xdr:rowOff>
    </xdr:from>
    <xdr:to>
      <xdr:col>4</xdr:col>
      <xdr:colOff>695325</xdr:colOff>
      <xdr:row>1136</xdr:row>
      <xdr:rowOff>834783</xdr:rowOff>
    </xdr:to>
    <xdr:pic>
      <xdr:nvPicPr>
        <xdr:cNvPr id="4184" name="Рисунок 4183">
          <a:extLst>
            <a:ext uri="{FF2B5EF4-FFF2-40B4-BE49-F238E27FC236}">
              <a16:creationId xmlns:a16="http://schemas.microsoft.com/office/drawing/2014/main" id="{00000000-0008-0000-0000-00005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198005701"/>
          <a:ext cx="390524" cy="777632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1137</xdr:row>
      <xdr:rowOff>57150</xdr:rowOff>
    </xdr:from>
    <xdr:to>
      <xdr:col>4</xdr:col>
      <xdr:colOff>962026</xdr:colOff>
      <xdr:row>1137</xdr:row>
      <xdr:rowOff>840907</xdr:rowOff>
    </xdr:to>
    <xdr:pic>
      <xdr:nvPicPr>
        <xdr:cNvPr id="4186" name="Рисунок 4185">
          <a:extLst>
            <a:ext uri="{FF2B5EF4-FFF2-40B4-BE49-F238E27FC236}">
              <a16:creationId xmlns:a16="http://schemas.microsoft.com/office/drawing/2014/main" id="{00000000-0008-0000-0000-00005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198891525"/>
          <a:ext cx="876300" cy="783757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1138</xdr:row>
      <xdr:rowOff>66676</xdr:rowOff>
    </xdr:from>
    <xdr:to>
      <xdr:col>4</xdr:col>
      <xdr:colOff>716139</xdr:colOff>
      <xdr:row>1138</xdr:row>
      <xdr:rowOff>828676</xdr:rowOff>
    </xdr:to>
    <xdr:pic>
      <xdr:nvPicPr>
        <xdr:cNvPr id="4188" name="Рисунок 4187">
          <a:extLst>
            <a:ext uri="{FF2B5EF4-FFF2-40B4-BE49-F238E27FC236}">
              <a16:creationId xmlns:a16="http://schemas.microsoft.com/office/drawing/2014/main" id="{00000000-0008-0000-0000-00005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199786876"/>
          <a:ext cx="411338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1139</xdr:row>
      <xdr:rowOff>57150</xdr:rowOff>
    </xdr:from>
    <xdr:to>
      <xdr:col>4</xdr:col>
      <xdr:colOff>969064</xdr:colOff>
      <xdr:row>1139</xdr:row>
      <xdr:rowOff>828675</xdr:rowOff>
    </xdr:to>
    <xdr:pic>
      <xdr:nvPicPr>
        <xdr:cNvPr id="4190" name="Рисунок 4189">
          <a:extLst>
            <a:ext uri="{FF2B5EF4-FFF2-40B4-BE49-F238E27FC236}">
              <a16:creationId xmlns:a16="http://schemas.microsoft.com/office/drawing/2014/main" id="{00000000-0008-0000-0000-00005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00663175"/>
          <a:ext cx="902389" cy="77152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1140</xdr:row>
      <xdr:rowOff>57151</xdr:rowOff>
    </xdr:from>
    <xdr:to>
      <xdr:col>4</xdr:col>
      <xdr:colOff>795901</xdr:colOff>
      <xdr:row>1140</xdr:row>
      <xdr:rowOff>838200</xdr:rowOff>
    </xdr:to>
    <xdr:pic>
      <xdr:nvPicPr>
        <xdr:cNvPr id="4192" name="Рисунок 4191">
          <a:extLst>
            <a:ext uri="{FF2B5EF4-FFF2-40B4-BE49-F238E27FC236}">
              <a16:creationId xmlns:a16="http://schemas.microsoft.com/office/drawing/2014/main" id="{00000000-0008-0000-0000-00006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201549001"/>
          <a:ext cx="567300" cy="781049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1141</xdr:row>
      <xdr:rowOff>66675</xdr:rowOff>
    </xdr:from>
    <xdr:to>
      <xdr:col>4</xdr:col>
      <xdr:colOff>827110</xdr:colOff>
      <xdr:row>1141</xdr:row>
      <xdr:rowOff>838200</xdr:rowOff>
    </xdr:to>
    <xdr:pic>
      <xdr:nvPicPr>
        <xdr:cNvPr id="4194" name="Рисунок 4193">
          <a:extLst>
            <a:ext uri="{FF2B5EF4-FFF2-40B4-BE49-F238E27FC236}">
              <a16:creationId xmlns:a16="http://schemas.microsoft.com/office/drawing/2014/main" id="{00000000-0008-0000-0000-00006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202444350"/>
          <a:ext cx="608035" cy="77152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1142</xdr:row>
      <xdr:rowOff>57150</xdr:rowOff>
    </xdr:from>
    <xdr:to>
      <xdr:col>4</xdr:col>
      <xdr:colOff>792984</xdr:colOff>
      <xdr:row>1142</xdr:row>
      <xdr:rowOff>838200</xdr:rowOff>
    </xdr:to>
    <xdr:pic>
      <xdr:nvPicPr>
        <xdr:cNvPr id="4196" name="Рисунок 4195">
          <a:extLst>
            <a:ext uri="{FF2B5EF4-FFF2-40B4-BE49-F238E27FC236}">
              <a16:creationId xmlns:a16="http://schemas.microsoft.com/office/drawing/2014/main" id="{00000000-0008-0000-0000-00006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203320650"/>
          <a:ext cx="554858" cy="78105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1143</xdr:row>
      <xdr:rowOff>57150</xdr:rowOff>
    </xdr:from>
    <xdr:to>
      <xdr:col>4</xdr:col>
      <xdr:colOff>778175</xdr:colOff>
      <xdr:row>1143</xdr:row>
      <xdr:rowOff>838200</xdr:rowOff>
    </xdr:to>
    <xdr:pic>
      <xdr:nvPicPr>
        <xdr:cNvPr id="4198" name="Рисунок 4197">
          <a:extLst>
            <a:ext uri="{FF2B5EF4-FFF2-40B4-BE49-F238E27FC236}">
              <a16:creationId xmlns:a16="http://schemas.microsoft.com/office/drawing/2014/main" id="{00000000-0008-0000-0000-00006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04206475"/>
          <a:ext cx="530525" cy="78105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2004</xdr:row>
      <xdr:rowOff>95250</xdr:rowOff>
    </xdr:from>
    <xdr:to>
      <xdr:col>4</xdr:col>
      <xdr:colOff>923925</xdr:colOff>
      <xdr:row>2004</xdr:row>
      <xdr:rowOff>790316</xdr:rowOff>
    </xdr:to>
    <xdr:pic>
      <xdr:nvPicPr>
        <xdr:cNvPr id="4199" name="Рисунок 4198">
          <a:extLst>
            <a:ext uri="{FF2B5EF4-FFF2-40B4-BE49-F238E27FC236}">
              <a16:creationId xmlns:a16="http://schemas.microsoft.com/office/drawing/2014/main" id="{00000000-0008-0000-0000-00006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44257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2005</xdr:row>
      <xdr:rowOff>95250</xdr:rowOff>
    </xdr:from>
    <xdr:to>
      <xdr:col>4</xdr:col>
      <xdr:colOff>923925</xdr:colOff>
      <xdr:row>2005</xdr:row>
      <xdr:rowOff>790316</xdr:rowOff>
    </xdr:to>
    <xdr:pic>
      <xdr:nvPicPr>
        <xdr:cNvPr id="4200" name="Рисунок 4199">
          <a:extLst>
            <a:ext uri="{FF2B5EF4-FFF2-40B4-BE49-F238E27FC236}">
              <a16:creationId xmlns:a16="http://schemas.microsoft.com/office/drawing/2014/main" id="{00000000-0008-0000-0000-00006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53115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2006</xdr:row>
      <xdr:rowOff>95250</xdr:rowOff>
    </xdr:from>
    <xdr:to>
      <xdr:col>4</xdr:col>
      <xdr:colOff>923925</xdr:colOff>
      <xdr:row>2006</xdr:row>
      <xdr:rowOff>790316</xdr:rowOff>
    </xdr:to>
    <xdr:pic>
      <xdr:nvPicPr>
        <xdr:cNvPr id="4201" name="Рисунок 4200">
          <a:extLst>
            <a:ext uri="{FF2B5EF4-FFF2-40B4-BE49-F238E27FC236}">
              <a16:creationId xmlns:a16="http://schemas.microsoft.com/office/drawing/2014/main" id="{00000000-0008-0000-0000-00006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61973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2008</xdr:row>
      <xdr:rowOff>95250</xdr:rowOff>
    </xdr:from>
    <xdr:to>
      <xdr:col>4</xdr:col>
      <xdr:colOff>923925</xdr:colOff>
      <xdr:row>2008</xdr:row>
      <xdr:rowOff>790316</xdr:rowOff>
    </xdr:to>
    <xdr:pic>
      <xdr:nvPicPr>
        <xdr:cNvPr id="4205" name="Рисунок 4204">
          <a:extLst>
            <a:ext uri="{FF2B5EF4-FFF2-40B4-BE49-F238E27FC236}">
              <a16:creationId xmlns:a16="http://schemas.microsoft.com/office/drawing/2014/main" id="{00000000-0008-0000-0000-00006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9740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2009</xdr:row>
      <xdr:rowOff>95250</xdr:rowOff>
    </xdr:from>
    <xdr:to>
      <xdr:col>4</xdr:col>
      <xdr:colOff>923925</xdr:colOff>
      <xdr:row>2009</xdr:row>
      <xdr:rowOff>790316</xdr:rowOff>
    </xdr:to>
    <xdr:pic>
      <xdr:nvPicPr>
        <xdr:cNvPr id="4207" name="Рисунок 4206">
          <a:extLst>
            <a:ext uri="{FF2B5EF4-FFF2-40B4-BE49-F238E27FC236}">
              <a16:creationId xmlns:a16="http://schemas.microsoft.com/office/drawing/2014/main" id="{00000000-0008-0000-0000-00006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06265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2010</xdr:row>
      <xdr:rowOff>104775</xdr:rowOff>
    </xdr:from>
    <xdr:to>
      <xdr:col>4</xdr:col>
      <xdr:colOff>923925</xdr:colOff>
      <xdr:row>2010</xdr:row>
      <xdr:rowOff>799841</xdr:rowOff>
    </xdr:to>
    <xdr:pic>
      <xdr:nvPicPr>
        <xdr:cNvPr id="4213" name="Рисунок 4212">
          <a:extLst>
            <a:ext uri="{FF2B5EF4-FFF2-40B4-BE49-F238E27FC236}">
              <a16:creationId xmlns:a16="http://schemas.microsoft.com/office/drawing/2014/main" id="{00000000-0008-0000-0000-00007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32935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2011</xdr:row>
      <xdr:rowOff>104775</xdr:rowOff>
    </xdr:from>
    <xdr:to>
      <xdr:col>4</xdr:col>
      <xdr:colOff>923925</xdr:colOff>
      <xdr:row>2011</xdr:row>
      <xdr:rowOff>799841</xdr:rowOff>
    </xdr:to>
    <xdr:pic>
      <xdr:nvPicPr>
        <xdr:cNvPr id="4215" name="Рисунок 4214">
          <a:extLst>
            <a:ext uri="{FF2B5EF4-FFF2-40B4-BE49-F238E27FC236}">
              <a16:creationId xmlns:a16="http://schemas.microsoft.com/office/drawing/2014/main" id="{00000000-0008-0000-0000-00007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41793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2012</xdr:row>
      <xdr:rowOff>104775</xdr:rowOff>
    </xdr:from>
    <xdr:to>
      <xdr:col>4</xdr:col>
      <xdr:colOff>923925</xdr:colOff>
      <xdr:row>2012</xdr:row>
      <xdr:rowOff>799841</xdr:rowOff>
    </xdr:to>
    <xdr:pic>
      <xdr:nvPicPr>
        <xdr:cNvPr id="4217" name="Рисунок 4216">
          <a:extLst>
            <a:ext uri="{FF2B5EF4-FFF2-40B4-BE49-F238E27FC236}">
              <a16:creationId xmlns:a16="http://schemas.microsoft.com/office/drawing/2014/main" id="{00000000-0008-0000-0000-00007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50651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2013</xdr:row>
      <xdr:rowOff>104775</xdr:rowOff>
    </xdr:from>
    <xdr:to>
      <xdr:col>4</xdr:col>
      <xdr:colOff>923925</xdr:colOff>
      <xdr:row>2013</xdr:row>
      <xdr:rowOff>799841</xdr:rowOff>
    </xdr:to>
    <xdr:pic>
      <xdr:nvPicPr>
        <xdr:cNvPr id="4218" name="Рисунок 4217">
          <a:extLst>
            <a:ext uri="{FF2B5EF4-FFF2-40B4-BE49-F238E27FC236}">
              <a16:creationId xmlns:a16="http://schemas.microsoft.com/office/drawing/2014/main" id="{00000000-0008-0000-0000-00007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59509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2016</xdr:row>
      <xdr:rowOff>95250</xdr:rowOff>
    </xdr:from>
    <xdr:to>
      <xdr:col>4</xdr:col>
      <xdr:colOff>923925</xdr:colOff>
      <xdr:row>2016</xdr:row>
      <xdr:rowOff>790316</xdr:rowOff>
    </xdr:to>
    <xdr:pic>
      <xdr:nvPicPr>
        <xdr:cNvPr id="4219" name="Рисунок 4218">
          <a:extLst>
            <a:ext uri="{FF2B5EF4-FFF2-40B4-BE49-F238E27FC236}">
              <a16:creationId xmlns:a16="http://schemas.microsoft.com/office/drawing/2014/main" id="{00000000-0008-0000-0000-00007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85989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2017</xdr:row>
      <xdr:rowOff>95250</xdr:rowOff>
    </xdr:from>
    <xdr:to>
      <xdr:col>4</xdr:col>
      <xdr:colOff>923925</xdr:colOff>
      <xdr:row>2017</xdr:row>
      <xdr:rowOff>790316</xdr:rowOff>
    </xdr:to>
    <xdr:pic>
      <xdr:nvPicPr>
        <xdr:cNvPr id="4221" name="Рисунок 4220">
          <a:extLst>
            <a:ext uri="{FF2B5EF4-FFF2-40B4-BE49-F238E27FC236}">
              <a16:creationId xmlns:a16="http://schemas.microsoft.com/office/drawing/2014/main" id="{00000000-0008-0000-0000-00007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94847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2018</xdr:row>
      <xdr:rowOff>95250</xdr:rowOff>
    </xdr:from>
    <xdr:to>
      <xdr:col>4</xdr:col>
      <xdr:colOff>933450</xdr:colOff>
      <xdr:row>2018</xdr:row>
      <xdr:rowOff>790316</xdr:rowOff>
    </xdr:to>
    <xdr:pic>
      <xdr:nvPicPr>
        <xdr:cNvPr id="4223" name="Рисунок 4222">
          <a:extLst>
            <a:ext uri="{FF2B5EF4-FFF2-40B4-BE49-F238E27FC236}">
              <a16:creationId xmlns:a16="http://schemas.microsoft.com/office/drawing/2014/main" id="{00000000-0008-0000-0000-00007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503705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2019</xdr:row>
      <xdr:rowOff>95250</xdr:rowOff>
    </xdr:from>
    <xdr:to>
      <xdr:col>4</xdr:col>
      <xdr:colOff>923925</xdr:colOff>
      <xdr:row>2019</xdr:row>
      <xdr:rowOff>790316</xdr:rowOff>
    </xdr:to>
    <xdr:pic>
      <xdr:nvPicPr>
        <xdr:cNvPr id="4225" name="Рисунок 4224">
          <a:extLst>
            <a:ext uri="{FF2B5EF4-FFF2-40B4-BE49-F238E27FC236}">
              <a16:creationId xmlns:a16="http://schemas.microsoft.com/office/drawing/2014/main" id="{00000000-0008-0000-0000-00008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12564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2020</xdr:row>
      <xdr:rowOff>95250</xdr:rowOff>
    </xdr:from>
    <xdr:to>
      <xdr:col>4</xdr:col>
      <xdr:colOff>933450</xdr:colOff>
      <xdr:row>2020</xdr:row>
      <xdr:rowOff>790316</xdr:rowOff>
    </xdr:to>
    <xdr:pic>
      <xdr:nvPicPr>
        <xdr:cNvPr id="4227" name="Рисунок 4226">
          <a:extLst>
            <a:ext uri="{FF2B5EF4-FFF2-40B4-BE49-F238E27FC236}">
              <a16:creationId xmlns:a16="http://schemas.microsoft.com/office/drawing/2014/main" id="{00000000-0008-0000-0000-00008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521422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2021</xdr:row>
      <xdr:rowOff>95250</xdr:rowOff>
    </xdr:from>
    <xdr:to>
      <xdr:col>4</xdr:col>
      <xdr:colOff>923925</xdr:colOff>
      <xdr:row>2021</xdr:row>
      <xdr:rowOff>790316</xdr:rowOff>
    </xdr:to>
    <xdr:pic>
      <xdr:nvPicPr>
        <xdr:cNvPr id="4228" name="Рисунок 4227">
          <a:extLst>
            <a:ext uri="{FF2B5EF4-FFF2-40B4-BE49-F238E27FC236}">
              <a16:creationId xmlns:a16="http://schemas.microsoft.com/office/drawing/2014/main" id="{00000000-0008-0000-0000-00008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3028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2024</xdr:row>
      <xdr:rowOff>104775</xdr:rowOff>
    </xdr:from>
    <xdr:to>
      <xdr:col>4</xdr:col>
      <xdr:colOff>923925</xdr:colOff>
      <xdr:row>2024</xdr:row>
      <xdr:rowOff>799841</xdr:rowOff>
    </xdr:to>
    <xdr:pic>
      <xdr:nvPicPr>
        <xdr:cNvPr id="4230" name="Рисунок 4229">
          <a:extLst>
            <a:ext uri="{FF2B5EF4-FFF2-40B4-BE49-F238E27FC236}">
              <a16:creationId xmlns:a16="http://schemas.microsoft.com/office/drawing/2014/main" id="{00000000-0008-0000-0000-00008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5695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2025</xdr:row>
      <xdr:rowOff>95250</xdr:rowOff>
    </xdr:from>
    <xdr:to>
      <xdr:col>4</xdr:col>
      <xdr:colOff>923925</xdr:colOff>
      <xdr:row>2025</xdr:row>
      <xdr:rowOff>790316</xdr:rowOff>
    </xdr:to>
    <xdr:pic>
      <xdr:nvPicPr>
        <xdr:cNvPr id="4232" name="Рисунок 4231">
          <a:extLst>
            <a:ext uri="{FF2B5EF4-FFF2-40B4-BE49-F238E27FC236}">
              <a16:creationId xmlns:a16="http://schemas.microsoft.com/office/drawing/2014/main" id="{00000000-0008-0000-0000-00008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65713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2026</xdr:row>
      <xdr:rowOff>95250</xdr:rowOff>
    </xdr:from>
    <xdr:to>
      <xdr:col>4</xdr:col>
      <xdr:colOff>923925</xdr:colOff>
      <xdr:row>2026</xdr:row>
      <xdr:rowOff>790316</xdr:rowOff>
    </xdr:to>
    <xdr:pic>
      <xdr:nvPicPr>
        <xdr:cNvPr id="4233" name="Рисунок 4232">
          <a:extLst>
            <a:ext uri="{FF2B5EF4-FFF2-40B4-BE49-F238E27FC236}">
              <a16:creationId xmlns:a16="http://schemas.microsoft.com/office/drawing/2014/main" id="{00000000-0008-0000-0000-00008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74571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2027</xdr:row>
      <xdr:rowOff>95250</xdr:rowOff>
    </xdr:from>
    <xdr:to>
      <xdr:col>4</xdr:col>
      <xdr:colOff>923925</xdr:colOff>
      <xdr:row>2027</xdr:row>
      <xdr:rowOff>790316</xdr:rowOff>
    </xdr:to>
    <xdr:pic>
      <xdr:nvPicPr>
        <xdr:cNvPr id="4235" name="Рисунок 4234">
          <a:extLst>
            <a:ext uri="{FF2B5EF4-FFF2-40B4-BE49-F238E27FC236}">
              <a16:creationId xmlns:a16="http://schemas.microsoft.com/office/drawing/2014/main" id="{00000000-0008-0000-0000-00008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83430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2028</xdr:row>
      <xdr:rowOff>95250</xdr:rowOff>
    </xdr:from>
    <xdr:to>
      <xdr:col>4</xdr:col>
      <xdr:colOff>923925</xdr:colOff>
      <xdr:row>2028</xdr:row>
      <xdr:rowOff>790316</xdr:rowOff>
    </xdr:to>
    <xdr:pic>
      <xdr:nvPicPr>
        <xdr:cNvPr id="4237" name="Рисунок 4236">
          <a:extLst>
            <a:ext uri="{FF2B5EF4-FFF2-40B4-BE49-F238E27FC236}">
              <a16:creationId xmlns:a16="http://schemas.microsoft.com/office/drawing/2014/main" id="{00000000-0008-0000-0000-00008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92288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2029</xdr:row>
      <xdr:rowOff>95250</xdr:rowOff>
    </xdr:from>
    <xdr:to>
      <xdr:col>4</xdr:col>
      <xdr:colOff>923925</xdr:colOff>
      <xdr:row>2029</xdr:row>
      <xdr:rowOff>790316</xdr:rowOff>
    </xdr:to>
    <xdr:pic>
      <xdr:nvPicPr>
        <xdr:cNvPr id="4239" name="Рисунок 4238">
          <a:extLst>
            <a:ext uri="{FF2B5EF4-FFF2-40B4-BE49-F238E27FC236}">
              <a16:creationId xmlns:a16="http://schemas.microsoft.com/office/drawing/2014/main" id="{00000000-0008-0000-0000-00008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01146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2030</xdr:row>
      <xdr:rowOff>95250</xdr:rowOff>
    </xdr:from>
    <xdr:to>
      <xdr:col>4</xdr:col>
      <xdr:colOff>923925</xdr:colOff>
      <xdr:row>2030</xdr:row>
      <xdr:rowOff>790316</xdr:rowOff>
    </xdr:to>
    <xdr:pic>
      <xdr:nvPicPr>
        <xdr:cNvPr id="4241" name="Рисунок 4240">
          <a:extLst>
            <a:ext uri="{FF2B5EF4-FFF2-40B4-BE49-F238E27FC236}">
              <a16:creationId xmlns:a16="http://schemas.microsoft.com/office/drawing/2014/main" id="{00000000-0008-0000-0000-00009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10004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2031</xdr:row>
      <xdr:rowOff>95250</xdr:rowOff>
    </xdr:from>
    <xdr:to>
      <xdr:col>4</xdr:col>
      <xdr:colOff>923925</xdr:colOff>
      <xdr:row>2031</xdr:row>
      <xdr:rowOff>790316</xdr:rowOff>
    </xdr:to>
    <xdr:pic>
      <xdr:nvPicPr>
        <xdr:cNvPr id="4243" name="Рисунок 4242">
          <a:extLst>
            <a:ext uri="{FF2B5EF4-FFF2-40B4-BE49-F238E27FC236}">
              <a16:creationId xmlns:a16="http://schemas.microsoft.com/office/drawing/2014/main" id="{00000000-0008-0000-0000-00009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18863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2032</xdr:row>
      <xdr:rowOff>85725</xdr:rowOff>
    </xdr:from>
    <xdr:to>
      <xdr:col>4</xdr:col>
      <xdr:colOff>923925</xdr:colOff>
      <xdr:row>2032</xdr:row>
      <xdr:rowOff>780791</xdr:rowOff>
    </xdr:to>
    <xdr:pic>
      <xdr:nvPicPr>
        <xdr:cNvPr id="4249" name="Рисунок 4248">
          <a:extLst>
            <a:ext uri="{FF2B5EF4-FFF2-40B4-BE49-F238E27FC236}">
              <a16:creationId xmlns:a16="http://schemas.microsoft.com/office/drawing/2014/main" id="{00000000-0008-0000-0000-00009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63059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2033</xdr:row>
      <xdr:rowOff>95250</xdr:rowOff>
    </xdr:from>
    <xdr:to>
      <xdr:col>4</xdr:col>
      <xdr:colOff>923925</xdr:colOff>
      <xdr:row>2033</xdr:row>
      <xdr:rowOff>790316</xdr:rowOff>
    </xdr:to>
    <xdr:pic>
      <xdr:nvPicPr>
        <xdr:cNvPr id="4250" name="Рисунок 4249">
          <a:extLst>
            <a:ext uri="{FF2B5EF4-FFF2-40B4-BE49-F238E27FC236}">
              <a16:creationId xmlns:a16="http://schemas.microsoft.com/office/drawing/2014/main" id="{00000000-0008-0000-0000-00009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672012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2034</xdr:row>
      <xdr:rowOff>95250</xdr:rowOff>
    </xdr:from>
    <xdr:to>
      <xdr:col>4</xdr:col>
      <xdr:colOff>933450</xdr:colOff>
      <xdr:row>2034</xdr:row>
      <xdr:rowOff>790316</xdr:rowOff>
    </xdr:to>
    <xdr:pic>
      <xdr:nvPicPr>
        <xdr:cNvPr id="4252" name="Рисунок 4251">
          <a:extLst>
            <a:ext uri="{FF2B5EF4-FFF2-40B4-BE49-F238E27FC236}">
              <a16:creationId xmlns:a16="http://schemas.microsoft.com/office/drawing/2014/main" id="{00000000-0008-0000-0000-00009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680870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1144</xdr:row>
      <xdr:rowOff>57150</xdr:rowOff>
    </xdr:from>
    <xdr:to>
      <xdr:col>4</xdr:col>
      <xdr:colOff>816498</xdr:colOff>
      <xdr:row>1144</xdr:row>
      <xdr:rowOff>838200</xdr:rowOff>
    </xdr:to>
    <xdr:pic>
      <xdr:nvPicPr>
        <xdr:cNvPr id="3776" name="Рисунок 3775">
          <a:extLst>
            <a:ext uri="{FF2B5EF4-FFF2-40B4-BE49-F238E27FC236}">
              <a16:creationId xmlns:a16="http://schemas.microsoft.com/office/drawing/2014/main" id="{00000000-0008-0000-0000-0000C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205092300"/>
          <a:ext cx="597422" cy="7810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1145</xdr:row>
      <xdr:rowOff>57151</xdr:rowOff>
    </xdr:from>
    <xdr:to>
      <xdr:col>4</xdr:col>
      <xdr:colOff>808564</xdr:colOff>
      <xdr:row>1145</xdr:row>
      <xdr:rowOff>838201</xdr:rowOff>
    </xdr:to>
    <xdr:pic>
      <xdr:nvPicPr>
        <xdr:cNvPr id="3856" name="Рисунок 3855">
          <a:extLst>
            <a:ext uri="{FF2B5EF4-FFF2-40B4-BE49-F238E27FC236}">
              <a16:creationId xmlns:a16="http://schemas.microsoft.com/office/drawing/2014/main" id="{00000000-0008-0000-0000-00001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205978126"/>
          <a:ext cx="579964" cy="78105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1146</xdr:row>
      <xdr:rowOff>57151</xdr:rowOff>
    </xdr:from>
    <xdr:to>
      <xdr:col>4</xdr:col>
      <xdr:colOff>837580</xdr:colOff>
      <xdr:row>1146</xdr:row>
      <xdr:rowOff>857250</xdr:rowOff>
    </xdr:to>
    <xdr:pic>
      <xdr:nvPicPr>
        <xdr:cNvPr id="3910" name="Рисунок 3909">
          <a:extLst>
            <a:ext uri="{FF2B5EF4-FFF2-40B4-BE49-F238E27FC236}">
              <a16:creationId xmlns:a16="http://schemas.microsoft.com/office/drawing/2014/main" id="{00000000-0008-0000-0000-00004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206863951"/>
          <a:ext cx="637554" cy="800099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1147</xdr:row>
      <xdr:rowOff>57151</xdr:rowOff>
    </xdr:from>
    <xdr:to>
      <xdr:col>4</xdr:col>
      <xdr:colOff>800694</xdr:colOff>
      <xdr:row>1147</xdr:row>
      <xdr:rowOff>828675</xdr:rowOff>
    </xdr:to>
    <xdr:pic>
      <xdr:nvPicPr>
        <xdr:cNvPr id="3933" name="Рисунок 3932">
          <a:extLst>
            <a:ext uri="{FF2B5EF4-FFF2-40B4-BE49-F238E27FC236}">
              <a16:creationId xmlns:a16="http://schemas.microsoft.com/office/drawing/2014/main" id="{00000000-0008-0000-0000-00005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07749776"/>
          <a:ext cx="562569" cy="771524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1148</xdr:row>
      <xdr:rowOff>57150</xdr:rowOff>
    </xdr:from>
    <xdr:to>
      <xdr:col>4</xdr:col>
      <xdr:colOff>809625</xdr:colOff>
      <xdr:row>1148</xdr:row>
      <xdr:rowOff>832421</xdr:rowOff>
    </xdr:to>
    <xdr:pic>
      <xdr:nvPicPr>
        <xdr:cNvPr id="3959" name="Рисунок 3958">
          <a:extLst>
            <a:ext uri="{FF2B5EF4-FFF2-40B4-BE49-F238E27FC236}">
              <a16:creationId xmlns:a16="http://schemas.microsoft.com/office/drawing/2014/main" id="{00000000-0008-0000-0000-00007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208635600"/>
          <a:ext cx="571499" cy="775271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1149</xdr:row>
      <xdr:rowOff>66676</xdr:rowOff>
    </xdr:from>
    <xdr:to>
      <xdr:col>4</xdr:col>
      <xdr:colOff>790575</xdr:colOff>
      <xdr:row>1149</xdr:row>
      <xdr:rowOff>838318</xdr:rowOff>
    </xdr:to>
    <xdr:pic>
      <xdr:nvPicPr>
        <xdr:cNvPr id="3982" name="Рисунок 3981">
          <a:extLst>
            <a:ext uri="{FF2B5EF4-FFF2-40B4-BE49-F238E27FC236}">
              <a16:creationId xmlns:a16="http://schemas.microsoft.com/office/drawing/2014/main" id="{00000000-0008-0000-0000-00008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09530951"/>
          <a:ext cx="542925" cy="771642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1150</xdr:row>
      <xdr:rowOff>66675</xdr:rowOff>
    </xdr:from>
    <xdr:to>
      <xdr:col>4</xdr:col>
      <xdr:colOff>785345</xdr:colOff>
      <xdr:row>1150</xdr:row>
      <xdr:rowOff>838200</xdr:rowOff>
    </xdr:to>
    <xdr:pic>
      <xdr:nvPicPr>
        <xdr:cNvPr id="4004" name="Рисунок 4003">
          <a:extLst>
            <a:ext uri="{FF2B5EF4-FFF2-40B4-BE49-F238E27FC236}">
              <a16:creationId xmlns:a16="http://schemas.microsoft.com/office/drawing/2014/main" id="{00000000-0008-0000-0000-0000A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210416775"/>
          <a:ext cx="518645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1151</xdr:row>
      <xdr:rowOff>104775</xdr:rowOff>
    </xdr:from>
    <xdr:to>
      <xdr:col>4</xdr:col>
      <xdr:colOff>985585</xdr:colOff>
      <xdr:row>1151</xdr:row>
      <xdr:rowOff>800100</xdr:rowOff>
    </xdr:to>
    <xdr:pic>
      <xdr:nvPicPr>
        <xdr:cNvPr id="4022" name="Рисунок 4021">
          <a:extLst>
            <a:ext uri="{FF2B5EF4-FFF2-40B4-BE49-F238E27FC236}">
              <a16:creationId xmlns:a16="http://schemas.microsoft.com/office/drawing/2014/main" id="{00000000-0008-0000-0000-0000B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12226525"/>
          <a:ext cx="918910" cy="6953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1152</xdr:row>
      <xdr:rowOff>123825</xdr:rowOff>
    </xdr:from>
    <xdr:to>
      <xdr:col>4</xdr:col>
      <xdr:colOff>994522</xdr:colOff>
      <xdr:row>1152</xdr:row>
      <xdr:rowOff>781050</xdr:rowOff>
    </xdr:to>
    <xdr:pic>
      <xdr:nvPicPr>
        <xdr:cNvPr id="4040" name="Рисунок 4039">
          <a:extLst>
            <a:ext uri="{FF2B5EF4-FFF2-40B4-BE49-F238E27FC236}">
              <a16:creationId xmlns:a16="http://schemas.microsoft.com/office/drawing/2014/main" id="{00000000-0008-0000-0000-0000C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14903050"/>
          <a:ext cx="927847" cy="6572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1153</xdr:row>
      <xdr:rowOff>95251</xdr:rowOff>
    </xdr:from>
    <xdr:to>
      <xdr:col>4</xdr:col>
      <xdr:colOff>971550</xdr:colOff>
      <xdr:row>1153</xdr:row>
      <xdr:rowOff>802615</xdr:rowOff>
    </xdr:to>
    <xdr:pic>
      <xdr:nvPicPr>
        <xdr:cNvPr id="4050" name="Рисунок 4049">
          <a:extLst>
            <a:ext uri="{FF2B5EF4-FFF2-40B4-BE49-F238E27FC236}">
              <a16:creationId xmlns:a16="http://schemas.microsoft.com/office/drawing/2014/main" id="{00000000-0008-0000-0000-0000D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15760301"/>
          <a:ext cx="904875" cy="707364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1154</xdr:row>
      <xdr:rowOff>133350</xdr:rowOff>
    </xdr:from>
    <xdr:to>
      <xdr:col>4</xdr:col>
      <xdr:colOff>981076</xdr:colOff>
      <xdr:row>1154</xdr:row>
      <xdr:rowOff>771663</xdr:rowOff>
    </xdr:to>
    <xdr:pic>
      <xdr:nvPicPr>
        <xdr:cNvPr id="4058" name="Рисунок 4057">
          <a:extLst>
            <a:ext uri="{FF2B5EF4-FFF2-40B4-BE49-F238E27FC236}">
              <a16:creationId xmlns:a16="http://schemas.microsoft.com/office/drawing/2014/main" id="{00000000-0008-0000-0000-0000DA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17570050"/>
          <a:ext cx="914400" cy="638313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1155</xdr:row>
      <xdr:rowOff>66675</xdr:rowOff>
    </xdr:from>
    <xdr:to>
      <xdr:col>4</xdr:col>
      <xdr:colOff>796516</xdr:colOff>
      <xdr:row>1155</xdr:row>
      <xdr:rowOff>819150</xdr:rowOff>
    </xdr:to>
    <xdr:pic>
      <xdr:nvPicPr>
        <xdr:cNvPr id="4075" name="Рисунок 4074">
          <a:extLst>
            <a:ext uri="{FF2B5EF4-FFF2-40B4-BE49-F238E27FC236}">
              <a16:creationId xmlns:a16="http://schemas.microsoft.com/office/drawing/2014/main" id="{00000000-0008-0000-0000-0000E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220160850"/>
          <a:ext cx="558390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1156</xdr:row>
      <xdr:rowOff>123826</xdr:rowOff>
    </xdr:from>
    <xdr:to>
      <xdr:col>4</xdr:col>
      <xdr:colOff>979864</xdr:colOff>
      <xdr:row>1156</xdr:row>
      <xdr:rowOff>771526</xdr:rowOff>
    </xdr:to>
    <xdr:pic>
      <xdr:nvPicPr>
        <xdr:cNvPr id="4083" name="Рисунок 4082">
          <a:extLst>
            <a:ext uri="{FF2B5EF4-FFF2-40B4-BE49-F238E27FC236}">
              <a16:creationId xmlns:a16="http://schemas.microsoft.com/office/drawing/2014/main" id="{00000000-0008-0000-0000-0000F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25532951"/>
          <a:ext cx="913189" cy="6477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1157</xdr:row>
      <xdr:rowOff>66675</xdr:rowOff>
    </xdr:from>
    <xdr:to>
      <xdr:col>4</xdr:col>
      <xdr:colOff>981075</xdr:colOff>
      <xdr:row>1157</xdr:row>
      <xdr:rowOff>820258</xdr:rowOff>
    </xdr:to>
    <xdr:pic>
      <xdr:nvPicPr>
        <xdr:cNvPr id="4101" name="Рисунок 4100">
          <a:extLst>
            <a:ext uri="{FF2B5EF4-FFF2-40B4-BE49-F238E27FC236}">
              <a16:creationId xmlns:a16="http://schemas.microsoft.com/office/drawing/2014/main" id="{00000000-0008-0000-0000-00000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28133275"/>
          <a:ext cx="914400" cy="753583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1158</xdr:row>
      <xdr:rowOff>104776</xdr:rowOff>
    </xdr:from>
    <xdr:to>
      <xdr:col>4</xdr:col>
      <xdr:colOff>990600</xdr:colOff>
      <xdr:row>1158</xdr:row>
      <xdr:rowOff>802945</xdr:rowOff>
    </xdr:to>
    <xdr:pic>
      <xdr:nvPicPr>
        <xdr:cNvPr id="4108" name="Рисунок 4107">
          <a:extLst>
            <a:ext uri="{FF2B5EF4-FFF2-40B4-BE49-F238E27FC236}">
              <a16:creationId xmlns:a16="http://schemas.microsoft.com/office/drawing/2014/main" id="{00000000-0008-0000-0000-00000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29057201"/>
          <a:ext cx="923925" cy="698169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1159</xdr:row>
      <xdr:rowOff>66675</xdr:rowOff>
    </xdr:from>
    <xdr:to>
      <xdr:col>4</xdr:col>
      <xdr:colOff>962025</xdr:colOff>
      <xdr:row>1159</xdr:row>
      <xdr:rowOff>821453</xdr:rowOff>
    </xdr:to>
    <xdr:pic>
      <xdr:nvPicPr>
        <xdr:cNvPr id="4113" name="Рисунок 4112">
          <a:extLst>
            <a:ext uri="{FF2B5EF4-FFF2-40B4-BE49-F238E27FC236}">
              <a16:creationId xmlns:a16="http://schemas.microsoft.com/office/drawing/2014/main" id="{00000000-0008-0000-0000-00001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229904925"/>
          <a:ext cx="876300" cy="754778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1160</xdr:row>
      <xdr:rowOff>104776</xdr:rowOff>
    </xdr:from>
    <xdr:to>
      <xdr:col>4</xdr:col>
      <xdr:colOff>983733</xdr:colOff>
      <xdr:row>1160</xdr:row>
      <xdr:rowOff>790576</xdr:rowOff>
    </xdr:to>
    <xdr:pic>
      <xdr:nvPicPr>
        <xdr:cNvPr id="4117" name="Рисунок 4116">
          <a:extLst>
            <a:ext uri="{FF2B5EF4-FFF2-40B4-BE49-F238E27FC236}">
              <a16:creationId xmlns:a16="http://schemas.microsoft.com/office/drawing/2014/main" id="{00000000-0008-0000-0000-00001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31714676"/>
          <a:ext cx="917058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1161</xdr:row>
      <xdr:rowOff>66675</xdr:rowOff>
    </xdr:from>
    <xdr:to>
      <xdr:col>4</xdr:col>
      <xdr:colOff>981075</xdr:colOff>
      <xdr:row>1161</xdr:row>
      <xdr:rowOff>815876</xdr:rowOff>
    </xdr:to>
    <xdr:pic>
      <xdr:nvPicPr>
        <xdr:cNvPr id="4122" name="Рисунок 4121">
          <a:extLst>
            <a:ext uri="{FF2B5EF4-FFF2-40B4-BE49-F238E27FC236}">
              <a16:creationId xmlns:a16="http://schemas.microsoft.com/office/drawing/2014/main" id="{00000000-0008-0000-0000-00001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32562400"/>
          <a:ext cx="914400" cy="74920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1162</xdr:row>
      <xdr:rowOff>66675</xdr:rowOff>
    </xdr:from>
    <xdr:to>
      <xdr:col>4</xdr:col>
      <xdr:colOff>981075</xdr:colOff>
      <xdr:row>1162</xdr:row>
      <xdr:rowOff>830970</xdr:rowOff>
    </xdr:to>
    <xdr:pic>
      <xdr:nvPicPr>
        <xdr:cNvPr id="4126" name="Рисунок 4125">
          <a:extLst>
            <a:ext uri="{FF2B5EF4-FFF2-40B4-BE49-F238E27FC236}">
              <a16:creationId xmlns:a16="http://schemas.microsoft.com/office/drawing/2014/main" id="{00000000-0008-0000-0000-00001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33448225"/>
          <a:ext cx="914400" cy="76429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1163</xdr:row>
      <xdr:rowOff>104775</xdr:rowOff>
    </xdr:from>
    <xdr:to>
      <xdr:col>4</xdr:col>
      <xdr:colOff>990600</xdr:colOff>
      <xdr:row>1163</xdr:row>
      <xdr:rowOff>797902</xdr:rowOff>
    </xdr:to>
    <xdr:pic>
      <xdr:nvPicPr>
        <xdr:cNvPr id="4130" name="Рисунок 4129">
          <a:extLst>
            <a:ext uri="{FF2B5EF4-FFF2-40B4-BE49-F238E27FC236}">
              <a16:creationId xmlns:a16="http://schemas.microsoft.com/office/drawing/2014/main" id="{00000000-0008-0000-0000-00002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234372150"/>
          <a:ext cx="942975" cy="69312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1164</xdr:row>
      <xdr:rowOff>66675</xdr:rowOff>
    </xdr:from>
    <xdr:to>
      <xdr:col>4</xdr:col>
      <xdr:colOff>952500</xdr:colOff>
      <xdr:row>1164</xdr:row>
      <xdr:rowOff>830416</xdr:rowOff>
    </xdr:to>
    <xdr:pic>
      <xdr:nvPicPr>
        <xdr:cNvPr id="4134" name="Рисунок 4133">
          <a:extLst>
            <a:ext uri="{FF2B5EF4-FFF2-40B4-BE49-F238E27FC236}">
              <a16:creationId xmlns:a16="http://schemas.microsoft.com/office/drawing/2014/main" id="{00000000-0008-0000-0000-00002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235219875"/>
          <a:ext cx="866775" cy="763741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1165</xdr:row>
      <xdr:rowOff>66675</xdr:rowOff>
    </xdr:from>
    <xdr:to>
      <xdr:col>4</xdr:col>
      <xdr:colOff>941036</xdr:colOff>
      <xdr:row>1165</xdr:row>
      <xdr:rowOff>838200</xdr:rowOff>
    </xdr:to>
    <xdr:pic>
      <xdr:nvPicPr>
        <xdr:cNvPr id="4141" name="Рисунок 4140">
          <a:extLst>
            <a:ext uri="{FF2B5EF4-FFF2-40B4-BE49-F238E27FC236}">
              <a16:creationId xmlns:a16="http://schemas.microsoft.com/office/drawing/2014/main" id="{00000000-0008-0000-0000-00002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236105700"/>
          <a:ext cx="855311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1166</xdr:row>
      <xdr:rowOff>76200</xdr:rowOff>
    </xdr:from>
    <xdr:to>
      <xdr:col>4</xdr:col>
      <xdr:colOff>977303</xdr:colOff>
      <xdr:row>1166</xdr:row>
      <xdr:rowOff>819150</xdr:rowOff>
    </xdr:to>
    <xdr:pic>
      <xdr:nvPicPr>
        <xdr:cNvPr id="3800" name="Рисунок 3799">
          <a:extLst>
            <a:ext uri="{FF2B5EF4-FFF2-40B4-BE49-F238E27FC236}">
              <a16:creationId xmlns:a16="http://schemas.microsoft.com/office/drawing/2014/main" id="{00000000-0008-0000-0000-0000D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37001050"/>
          <a:ext cx="920153" cy="7429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1167</xdr:row>
      <xdr:rowOff>66675</xdr:rowOff>
    </xdr:from>
    <xdr:to>
      <xdr:col>4</xdr:col>
      <xdr:colOff>962025</xdr:colOff>
      <xdr:row>1167</xdr:row>
      <xdr:rowOff>822494</xdr:rowOff>
    </xdr:to>
    <xdr:pic>
      <xdr:nvPicPr>
        <xdr:cNvPr id="3970" name="Рисунок 3969">
          <a:extLst>
            <a:ext uri="{FF2B5EF4-FFF2-40B4-BE49-F238E27FC236}">
              <a16:creationId xmlns:a16="http://schemas.microsoft.com/office/drawing/2014/main" id="{00000000-0008-0000-0000-00008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38763175"/>
          <a:ext cx="885825" cy="75581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1168</xdr:row>
      <xdr:rowOff>66675</xdr:rowOff>
    </xdr:from>
    <xdr:to>
      <xdr:col>4</xdr:col>
      <xdr:colOff>883289</xdr:colOff>
      <xdr:row>1168</xdr:row>
      <xdr:rowOff>838200</xdr:rowOff>
    </xdr:to>
    <xdr:pic>
      <xdr:nvPicPr>
        <xdr:cNvPr id="4013" name="Рисунок 4012">
          <a:extLst>
            <a:ext uri="{FF2B5EF4-FFF2-40B4-BE49-F238E27FC236}">
              <a16:creationId xmlns:a16="http://schemas.microsoft.com/office/drawing/2014/main" id="{00000000-0008-0000-0000-0000A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239649000"/>
          <a:ext cx="721364" cy="7715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1169</xdr:row>
      <xdr:rowOff>66675</xdr:rowOff>
    </xdr:from>
    <xdr:to>
      <xdr:col>4</xdr:col>
      <xdr:colOff>945077</xdr:colOff>
      <xdr:row>1169</xdr:row>
      <xdr:rowOff>819150</xdr:rowOff>
    </xdr:to>
    <xdr:pic>
      <xdr:nvPicPr>
        <xdr:cNvPr id="4046" name="Рисунок 4045">
          <a:extLst>
            <a:ext uri="{FF2B5EF4-FFF2-40B4-BE49-F238E27FC236}">
              <a16:creationId xmlns:a16="http://schemas.microsoft.com/office/drawing/2014/main" id="{00000000-0008-0000-0000-0000C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240534825"/>
          <a:ext cx="849827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1170</xdr:row>
      <xdr:rowOff>95251</xdr:rowOff>
    </xdr:from>
    <xdr:to>
      <xdr:col>4</xdr:col>
      <xdr:colOff>981075</xdr:colOff>
      <xdr:row>1170</xdr:row>
      <xdr:rowOff>807407</xdr:rowOff>
    </xdr:to>
    <xdr:pic>
      <xdr:nvPicPr>
        <xdr:cNvPr id="4062" name="Рисунок 4061">
          <a:extLst>
            <a:ext uri="{FF2B5EF4-FFF2-40B4-BE49-F238E27FC236}">
              <a16:creationId xmlns:a16="http://schemas.microsoft.com/office/drawing/2014/main" id="{00000000-0008-0000-0000-0000D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41449226"/>
          <a:ext cx="914400" cy="712156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1171</xdr:row>
      <xdr:rowOff>76200</xdr:rowOff>
    </xdr:from>
    <xdr:to>
      <xdr:col>4</xdr:col>
      <xdr:colOff>988296</xdr:colOff>
      <xdr:row>1171</xdr:row>
      <xdr:rowOff>819150</xdr:rowOff>
    </xdr:to>
    <xdr:pic>
      <xdr:nvPicPr>
        <xdr:cNvPr id="4097" name="Рисунок 4096">
          <a:extLst>
            <a:ext uri="{FF2B5EF4-FFF2-40B4-BE49-F238E27FC236}">
              <a16:creationId xmlns:a16="http://schemas.microsoft.com/office/drawing/2014/main" id="{00000000-0008-0000-00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42316000"/>
          <a:ext cx="921620" cy="7429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1172</xdr:row>
      <xdr:rowOff>76200</xdr:rowOff>
    </xdr:from>
    <xdr:to>
      <xdr:col>4</xdr:col>
      <xdr:colOff>981075</xdr:colOff>
      <xdr:row>1172</xdr:row>
      <xdr:rowOff>807720</xdr:rowOff>
    </xdr:to>
    <xdr:pic>
      <xdr:nvPicPr>
        <xdr:cNvPr id="4110" name="Рисунок 4109">
          <a:extLst>
            <a:ext uri="{FF2B5EF4-FFF2-40B4-BE49-F238E27FC236}">
              <a16:creationId xmlns:a16="http://schemas.microsoft.com/office/drawing/2014/main" id="{00000000-0008-0000-0000-00000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43201825"/>
          <a:ext cx="914400" cy="7315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1173</xdr:row>
      <xdr:rowOff>66676</xdr:rowOff>
    </xdr:from>
    <xdr:to>
      <xdr:col>4</xdr:col>
      <xdr:colOff>923119</xdr:colOff>
      <xdr:row>1173</xdr:row>
      <xdr:rowOff>819150</xdr:rowOff>
    </xdr:to>
    <xdr:pic>
      <xdr:nvPicPr>
        <xdr:cNvPr id="4119" name="Рисунок 4118">
          <a:extLst>
            <a:ext uri="{FF2B5EF4-FFF2-40B4-BE49-F238E27FC236}">
              <a16:creationId xmlns:a16="http://schemas.microsoft.com/office/drawing/2014/main" id="{00000000-0008-0000-0000-00001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44078126"/>
          <a:ext cx="808819" cy="752474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1174</xdr:row>
      <xdr:rowOff>66675</xdr:rowOff>
    </xdr:from>
    <xdr:to>
      <xdr:col>4</xdr:col>
      <xdr:colOff>938611</xdr:colOff>
      <xdr:row>1174</xdr:row>
      <xdr:rowOff>819150</xdr:rowOff>
    </xdr:to>
    <xdr:pic>
      <xdr:nvPicPr>
        <xdr:cNvPr id="4128" name="Рисунок 4127">
          <a:extLst>
            <a:ext uri="{FF2B5EF4-FFF2-40B4-BE49-F238E27FC236}">
              <a16:creationId xmlns:a16="http://schemas.microsoft.com/office/drawing/2014/main" id="{00000000-0008-0000-0000-00002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245849775"/>
          <a:ext cx="843360" cy="7524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1175</xdr:row>
      <xdr:rowOff>66675</xdr:rowOff>
    </xdr:from>
    <xdr:to>
      <xdr:col>4</xdr:col>
      <xdr:colOff>893177</xdr:colOff>
      <xdr:row>1175</xdr:row>
      <xdr:rowOff>828675</xdr:rowOff>
    </xdr:to>
    <xdr:pic>
      <xdr:nvPicPr>
        <xdr:cNvPr id="4136" name="Рисунок 4135">
          <a:extLst>
            <a:ext uri="{FF2B5EF4-FFF2-40B4-BE49-F238E27FC236}">
              <a16:creationId xmlns:a16="http://schemas.microsoft.com/office/drawing/2014/main" id="{00000000-0008-0000-0000-00002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46735600"/>
          <a:ext cx="759826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2003</xdr:row>
      <xdr:rowOff>133350</xdr:rowOff>
    </xdr:from>
    <xdr:to>
      <xdr:col>4</xdr:col>
      <xdr:colOff>993754</xdr:colOff>
      <xdr:row>2003</xdr:row>
      <xdr:rowOff>742950</xdr:rowOff>
    </xdr:to>
    <xdr:pic>
      <xdr:nvPicPr>
        <xdr:cNvPr id="4146" name="Рисунок 4145">
          <a:extLst>
            <a:ext uri="{FF2B5EF4-FFF2-40B4-BE49-F238E27FC236}">
              <a16:creationId xmlns:a16="http://schemas.microsoft.com/office/drawing/2014/main" id="{00000000-0008-0000-0000-00003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335780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2007</xdr:row>
      <xdr:rowOff>142875</xdr:rowOff>
    </xdr:from>
    <xdr:to>
      <xdr:col>4</xdr:col>
      <xdr:colOff>993754</xdr:colOff>
      <xdr:row>2007</xdr:row>
      <xdr:rowOff>752475</xdr:rowOff>
    </xdr:to>
    <xdr:pic>
      <xdr:nvPicPr>
        <xdr:cNvPr id="4149" name="Рисунок 4148">
          <a:extLst>
            <a:ext uri="{FF2B5EF4-FFF2-40B4-BE49-F238E27FC236}">
              <a16:creationId xmlns:a16="http://schemas.microsoft.com/office/drawing/2014/main" id="{00000000-0008-0000-0000-00003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389024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2014</xdr:row>
      <xdr:rowOff>142875</xdr:rowOff>
    </xdr:from>
    <xdr:to>
      <xdr:col>4</xdr:col>
      <xdr:colOff>993754</xdr:colOff>
      <xdr:row>2014</xdr:row>
      <xdr:rowOff>752475</xdr:rowOff>
    </xdr:to>
    <xdr:pic>
      <xdr:nvPicPr>
        <xdr:cNvPr id="4152" name="Рисунок 4151">
          <a:extLst>
            <a:ext uri="{FF2B5EF4-FFF2-40B4-BE49-F238E27FC236}">
              <a16:creationId xmlns:a16="http://schemas.microsoft.com/office/drawing/2014/main" id="{00000000-0008-0000-0000-00003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468749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2015</xdr:row>
      <xdr:rowOff>133350</xdr:rowOff>
    </xdr:from>
    <xdr:to>
      <xdr:col>4</xdr:col>
      <xdr:colOff>993754</xdr:colOff>
      <xdr:row>2015</xdr:row>
      <xdr:rowOff>742950</xdr:rowOff>
    </xdr:to>
    <xdr:pic>
      <xdr:nvPicPr>
        <xdr:cNvPr id="4157" name="Рисунок 4156">
          <a:extLst>
            <a:ext uri="{FF2B5EF4-FFF2-40B4-BE49-F238E27FC236}">
              <a16:creationId xmlns:a16="http://schemas.microsoft.com/office/drawing/2014/main" id="{00000000-0008-0000-0000-00003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477512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2022</xdr:row>
      <xdr:rowOff>133350</xdr:rowOff>
    </xdr:from>
    <xdr:to>
      <xdr:col>4</xdr:col>
      <xdr:colOff>993754</xdr:colOff>
      <xdr:row>2022</xdr:row>
      <xdr:rowOff>742950</xdr:rowOff>
    </xdr:to>
    <xdr:pic>
      <xdr:nvPicPr>
        <xdr:cNvPr id="4160" name="Рисунок 4159">
          <a:extLst>
            <a:ext uri="{FF2B5EF4-FFF2-40B4-BE49-F238E27FC236}">
              <a16:creationId xmlns:a16="http://schemas.microsoft.com/office/drawing/2014/main" id="{00000000-0008-0000-0000-00004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39519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2023</xdr:row>
      <xdr:rowOff>142875</xdr:rowOff>
    </xdr:from>
    <xdr:to>
      <xdr:col>4</xdr:col>
      <xdr:colOff>993754</xdr:colOff>
      <xdr:row>2023</xdr:row>
      <xdr:rowOff>752475</xdr:rowOff>
    </xdr:to>
    <xdr:pic>
      <xdr:nvPicPr>
        <xdr:cNvPr id="4163" name="Рисунок 4162">
          <a:extLst>
            <a:ext uri="{FF2B5EF4-FFF2-40B4-BE49-F238E27FC236}">
              <a16:creationId xmlns:a16="http://schemas.microsoft.com/office/drawing/2014/main" id="{00000000-0008-0000-0000-00004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548473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2044</xdr:row>
      <xdr:rowOff>142875</xdr:rowOff>
    </xdr:from>
    <xdr:to>
      <xdr:col>4</xdr:col>
      <xdr:colOff>993754</xdr:colOff>
      <xdr:row>2044</xdr:row>
      <xdr:rowOff>752475</xdr:rowOff>
    </xdr:to>
    <xdr:pic>
      <xdr:nvPicPr>
        <xdr:cNvPr id="4175" name="Рисунок 4174">
          <a:extLst>
            <a:ext uri="{FF2B5EF4-FFF2-40B4-BE49-F238E27FC236}">
              <a16:creationId xmlns:a16="http://schemas.microsoft.com/office/drawing/2014/main" id="{00000000-0008-0000-0000-00004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821650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2045</xdr:row>
      <xdr:rowOff>142875</xdr:rowOff>
    </xdr:from>
    <xdr:to>
      <xdr:col>4</xdr:col>
      <xdr:colOff>993754</xdr:colOff>
      <xdr:row>2045</xdr:row>
      <xdr:rowOff>752475</xdr:rowOff>
    </xdr:to>
    <xdr:pic>
      <xdr:nvPicPr>
        <xdr:cNvPr id="4179" name="Рисунок 4178">
          <a:extLst>
            <a:ext uri="{FF2B5EF4-FFF2-40B4-BE49-F238E27FC236}">
              <a16:creationId xmlns:a16="http://schemas.microsoft.com/office/drawing/2014/main" id="{00000000-0008-0000-0000-00005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830508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2052</xdr:row>
      <xdr:rowOff>142875</xdr:rowOff>
    </xdr:from>
    <xdr:to>
      <xdr:col>4</xdr:col>
      <xdr:colOff>993754</xdr:colOff>
      <xdr:row>2052</xdr:row>
      <xdr:rowOff>752475</xdr:rowOff>
    </xdr:to>
    <xdr:pic>
      <xdr:nvPicPr>
        <xdr:cNvPr id="4183" name="Рисунок 4182">
          <a:extLst>
            <a:ext uri="{FF2B5EF4-FFF2-40B4-BE49-F238E27FC236}">
              <a16:creationId xmlns:a16="http://schemas.microsoft.com/office/drawing/2014/main" id="{00000000-0008-0000-0000-00005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892516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2053</xdr:row>
      <xdr:rowOff>142875</xdr:rowOff>
    </xdr:from>
    <xdr:to>
      <xdr:col>4</xdr:col>
      <xdr:colOff>993754</xdr:colOff>
      <xdr:row>2053</xdr:row>
      <xdr:rowOff>752475</xdr:rowOff>
    </xdr:to>
    <xdr:pic>
      <xdr:nvPicPr>
        <xdr:cNvPr id="4185" name="Рисунок 4184">
          <a:extLst>
            <a:ext uri="{FF2B5EF4-FFF2-40B4-BE49-F238E27FC236}">
              <a16:creationId xmlns:a16="http://schemas.microsoft.com/office/drawing/2014/main" id="{00000000-0008-0000-0000-00005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901374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2054</xdr:row>
      <xdr:rowOff>152400</xdr:rowOff>
    </xdr:from>
    <xdr:to>
      <xdr:col>4</xdr:col>
      <xdr:colOff>993754</xdr:colOff>
      <xdr:row>2054</xdr:row>
      <xdr:rowOff>762000</xdr:rowOff>
    </xdr:to>
    <xdr:pic>
      <xdr:nvPicPr>
        <xdr:cNvPr id="4189" name="Рисунок 4188">
          <a:extLst>
            <a:ext uri="{FF2B5EF4-FFF2-40B4-BE49-F238E27FC236}">
              <a16:creationId xmlns:a16="http://schemas.microsoft.com/office/drawing/2014/main" id="{00000000-0008-0000-0000-00005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910328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2055</xdr:row>
      <xdr:rowOff>133350</xdr:rowOff>
    </xdr:from>
    <xdr:to>
      <xdr:col>4</xdr:col>
      <xdr:colOff>993754</xdr:colOff>
      <xdr:row>2055</xdr:row>
      <xdr:rowOff>742950</xdr:rowOff>
    </xdr:to>
    <xdr:pic>
      <xdr:nvPicPr>
        <xdr:cNvPr id="4191" name="Рисунок 4190">
          <a:extLst>
            <a:ext uri="{FF2B5EF4-FFF2-40B4-BE49-F238E27FC236}">
              <a16:creationId xmlns:a16="http://schemas.microsoft.com/office/drawing/2014/main" id="{00000000-0008-0000-0000-00005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918995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2056</xdr:row>
      <xdr:rowOff>133350</xdr:rowOff>
    </xdr:from>
    <xdr:to>
      <xdr:col>4</xdr:col>
      <xdr:colOff>993754</xdr:colOff>
      <xdr:row>2056</xdr:row>
      <xdr:rowOff>742950</xdr:rowOff>
    </xdr:to>
    <xdr:pic>
      <xdr:nvPicPr>
        <xdr:cNvPr id="4208" name="Рисунок 4207">
          <a:extLst>
            <a:ext uri="{FF2B5EF4-FFF2-40B4-BE49-F238E27FC236}">
              <a16:creationId xmlns:a16="http://schemas.microsoft.com/office/drawing/2014/main" id="{00000000-0008-0000-0000-00007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016436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2057</xdr:row>
      <xdr:rowOff>133350</xdr:rowOff>
    </xdr:from>
    <xdr:to>
      <xdr:col>4</xdr:col>
      <xdr:colOff>993754</xdr:colOff>
      <xdr:row>2057</xdr:row>
      <xdr:rowOff>742950</xdr:rowOff>
    </xdr:to>
    <xdr:pic>
      <xdr:nvPicPr>
        <xdr:cNvPr id="4210" name="Рисунок 4209">
          <a:extLst>
            <a:ext uri="{FF2B5EF4-FFF2-40B4-BE49-F238E27FC236}">
              <a16:creationId xmlns:a16="http://schemas.microsoft.com/office/drawing/2014/main" id="{00000000-0008-0000-0000-00007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025294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2062</xdr:row>
      <xdr:rowOff>142875</xdr:rowOff>
    </xdr:from>
    <xdr:to>
      <xdr:col>4</xdr:col>
      <xdr:colOff>993754</xdr:colOff>
      <xdr:row>2062</xdr:row>
      <xdr:rowOff>752475</xdr:rowOff>
    </xdr:to>
    <xdr:pic>
      <xdr:nvPicPr>
        <xdr:cNvPr id="4220" name="Рисунок 4219">
          <a:extLst>
            <a:ext uri="{FF2B5EF4-FFF2-40B4-BE49-F238E27FC236}">
              <a16:creationId xmlns:a16="http://schemas.microsoft.com/office/drawing/2014/main" id="{00000000-0008-0000-0000-00007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087397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2065</xdr:row>
      <xdr:rowOff>152400</xdr:rowOff>
    </xdr:from>
    <xdr:to>
      <xdr:col>4</xdr:col>
      <xdr:colOff>993754</xdr:colOff>
      <xdr:row>2065</xdr:row>
      <xdr:rowOff>762000</xdr:rowOff>
    </xdr:to>
    <xdr:pic>
      <xdr:nvPicPr>
        <xdr:cNvPr id="4222" name="Рисунок 4221">
          <a:extLst>
            <a:ext uri="{FF2B5EF4-FFF2-40B4-BE49-F238E27FC236}">
              <a16:creationId xmlns:a16="http://schemas.microsoft.com/office/drawing/2014/main" id="{00000000-0008-0000-0000-00007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131784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2066</xdr:row>
      <xdr:rowOff>142875</xdr:rowOff>
    </xdr:from>
    <xdr:to>
      <xdr:col>4</xdr:col>
      <xdr:colOff>993754</xdr:colOff>
      <xdr:row>2066</xdr:row>
      <xdr:rowOff>752475</xdr:rowOff>
    </xdr:to>
    <xdr:pic>
      <xdr:nvPicPr>
        <xdr:cNvPr id="4226" name="Рисунок 4225">
          <a:extLst>
            <a:ext uri="{FF2B5EF4-FFF2-40B4-BE49-F238E27FC236}">
              <a16:creationId xmlns:a16="http://schemas.microsoft.com/office/drawing/2014/main" id="{00000000-0008-0000-0000-00008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140547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2067</xdr:row>
      <xdr:rowOff>133350</xdr:rowOff>
    </xdr:from>
    <xdr:to>
      <xdr:col>4</xdr:col>
      <xdr:colOff>993754</xdr:colOff>
      <xdr:row>2067</xdr:row>
      <xdr:rowOff>742950</xdr:rowOff>
    </xdr:to>
    <xdr:pic>
      <xdr:nvPicPr>
        <xdr:cNvPr id="4229" name="Рисунок 4228">
          <a:extLst>
            <a:ext uri="{FF2B5EF4-FFF2-40B4-BE49-F238E27FC236}">
              <a16:creationId xmlns:a16="http://schemas.microsoft.com/office/drawing/2014/main" id="{00000000-0008-0000-0000-00008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167026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2073</xdr:row>
      <xdr:rowOff>133350</xdr:rowOff>
    </xdr:from>
    <xdr:to>
      <xdr:col>4</xdr:col>
      <xdr:colOff>993754</xdr:colOff>
      <xdr:row>2073</xdr:row>
      <xdr:rowOff>742950</xdr:rowOff>
    </xdr:to>
    <xdr:pic>
      <xdr:nvPicPr>
        <xdr:cNvPr id="4238" name="Рисунок 4237">
          <a:extLst>
            <a:ext uri="{FF2B5EF4-FFF2-40B4-BE49-F238E27FC236}">
              <a16:creationId xmlns:a16="http://schemas.microsoft.com/office/drawing/2014/main" id="{00000000-0008-0000-0000-00008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237892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2074</xdr:row>
      <xdr:rowOff>142875</xdr:rowOff>
    </xdr:from>
    <xdr:to>
      <xdr:col>4</xdr:col>
      <xdr:colOff>993754</xdr:colOff>
      <xdr:row>2074</xdr:row>
      <xdr:rowOff>752475</xdr:rowOff>
    </xdr:to>
    <xdr:pic>
      <xdr:nvPicPr>
        <xdr:cNvPr id="4240" name="Рисунок 4239">
          <a:extLst>
            <a:ext uri="{FF2B5EF4-FFF2-40B4-BE49-F238E27FC236}">
              <a16:creationId xmlns:a16="http://schemas.microsoft.com/office/drawing/2014/main" id="{00000000-0008-0000-0000-00009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246846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2078</xdr:row>
      <xdr:rowOff>142875</xdr:rowOff>
    </xdr:from>
    <xdr:to>
      <xdr:col>4</xdr:col>
      <xdr:colOff>993754</xdr:colOff>
      <xdr:row>2078</xdr:row>
      <xdr:rowOff>752475</xdr:rowOff>
    </xdr:to>
    <xdr:pic>
      <xdr:nvPicPr>
        <xdr:cNvPr id="4242" name="Рисунок 4241">
          <a:extLst>
            <a:ext uri="{FF2B5EF4-FFF2-40B4-BE49-F238E27FC236}">
              <a16:creationId xmlns:a16="http://schemas.microsoft.com/office/drawing/2014/main" id="{00000000-0008-0000-0000-00009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282279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2079</xdr:row>
      <xdr:rowOff>142875</xdr:rowOff>
    </xdr:from>
    <xdr:to>
      <xdr:col>4</xdr:col>
      <xdr:colOff>993754</xdr:colOff>
      <xdr:row>2079</xdr:row>
      <xdr:rowOff>752475</xdr:rowOff>
    </xdr:to>
    <xdr:pic>
      <xdr:nvPicPr>
        <xdr:cNvPr id="4244" name="Рисунок 4243">
          <a:extLst>
            <a:ext uri="{FF2B5EF4-FFF2-40B4-BE49-F238E27FC236}">
              <a16:creationId xmlns:a16="http://schemas.microsoft.com/office/drawing/2014/main" id="{00000000-0008-0000-0000-00009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291137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2081</xdr:row>
      <xdr:rowOff>142875</xdr:rowOff>
    </xdr:from>
    <xdr:to>
      <xdr:col>4</xdr:col>
      <xdr:colOff>993754</xdr:colOff>
      <xdr:row>2081</xdr:row>
      <xdr:rowOff>752475</xdr:rowOff>
    </xdr:to>
    <xdr:pic>
      <xdr:nvPicPr>
        <xdr:cNvPr id="4248" name="Рисунок 4247">
          <a:extLst>
            <a:ext uri="{FF2B5EF4-FFF2-40B4-BE49-F238E27FC236}">
              <a16:creationId xmlns:a16="http://schemas.microsoft.com/office/drawing/2014/main" id="{00000000-0008-0000-0000-00009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317712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2082</xdr:row>
      <xdr:rowOff>133350</xdr:rowOff>
    </xdr:from>
    <xdr:to>
      <xdr:col>4</xdr:col>
      <xdr:colOff>993754</xdr:colOff>
      <xdr:row>2082</xdr:row>
      <xdr:rowOff>742950</xdr:rowOff>
    </xdr:to>
    <xdr:pic>
      <xdr:nvPicPr>
        <xdr:cNvPr id="4251" name="Рисунок 4250">
          <a:extLst>
            <a:ext uri="{FF2B5EF4-FFF2-40B4-BE49-F238E27FC236}">
              <a16:creationId xmlns:a16="http://schemas.microsoft.com/office/drawing/2014/main" id="{00000000-0008-0000-0000-00009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326475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2086</xdr:row>
      <xdr:rowOff>142875</xdr:rowOff>
    </xdr:from>
    <xdr:to>
      <xdr:col>4</xdr:col>
      <xdr:colOff>993754</xdr:colOff>
      <xdr:row>2086</xdr:row>
      <xdr:rowOff>752475</xdr:rowOff>
    </xdr:to>
    <xdr:pic>
      <xdr:nvPicPr>
        <xdr:cNvPr id="4259" name="Рисунок 4258">
          <a:extLst>
            <a:ext uri="{FF2B5EF4-FFF2-40B4-BE49-F238E27FC236}">
              <a16:creationId xmlns:a16="http://schemas.microsoft.com/office/drawing/2014/main" id="{00000000-0008-0000-0000-0000A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03735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2092</xdr:row>
      <xdr:rowOff>133350</xdr:rowOff>
    </xdr:from>
    <xdr:to>
      <xdr:col>4</xdr:col>
      <xdr:colOff>993754</xdr:colOff>
      <xdr:row>2092</xdr:row>
      <xdr:rowOff>742950</xdr:rowOff>
    </xdr:to>
    <xdr:pic>
      <xdr:nvPicPr>
        <xdr:cNvPr id="4261" name="Рисунок 4260">
          <a:extLst>
            <a:ext uri="{FF2B5EF4-FFF2-40B4-BE49-F238E27FC236}">
              <a16:creationId xmlns:a16="http://schemas.microsoft.com/office/drawing/2014/main" id="{00000000-0008-0000-0000-0000A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74506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2093</xdr:row>
      <xdr:rowOff>142875</xdr:rowOff>
    </xdr:from>
    <xdr:to>
      <xdr:col>4</xdr:col>
      <xdr:colOff>993754</xdr:colOff>
      <xdr:row>2093</xdr:row>
      <xdr:rowOff>752475</xdr:rowOff>
    </xdr:to>
    <xdr:pic>
      <xdr:nvPicPr>
        <xdr:cNvPr id="4263" name="Рисунок 4262">
          <a:extLst>
            <a:ext uri="{FF2B5EF4-FFF2-40B4-BE49-F238E27FC236}">
              <a16:creationId xmlns:a16="http://schemas.microsoft.com/office/drawing/2014/main" id="{00000000-0008-0000-0000-0000A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83459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2099</xdr:row>
      <xdr:rowOff>142875</xdr:rowOff>
    </xdr:from>
    <xdr:to>
      <xdr:col>4</xdr:col>
      <xdr:colOff>993754</xdr:colOff>
      <xdr:row>2099</xdr:row>
      <xdr:rowOff>752475</xdr:rowOff>
    </xdr:to>
    <xdr:pic>
      <xdr:nvPicPr>
        <xdr:cNvPr id="4269" name="Рисунок 4268">
          <a:extLst>
            <a:ext uri="{FF2B5EF4-FFF2-40B4-BE49-F238E27FC236}">
              <a16:creationId xmlns:a16="http://schemas.microsoft.com/office/drawing/2014/main" id="{00000000-0008-0000-0000-0000A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663184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2101</xdr:row>
      <xdr:rowOff>142875</xdr:rowOff>
    </xdr:from>
    <xdr:to>
      <xdr:col>4</xdr:col>
      <xdr:colOff>993754</xdr:colOff>
      <xdr:row>2101</xdr:row>
      <xdr:rowOff>752475</xdr:rowOff>
    </xdr:to>
    <xdr:pic>
      <xdr:nvPicPr>
        <xdr:cNvPr id="4271" name="Рисунок 4270">
          <a:extLst>
            <a:ext uri="{FF2B5EF4-FFF2-40B4-BE49-F238E27FC236}">
              <a16:creationId xmlns:a16="http://schemas.microsoft.com/office/drawing/2014/main" id="{00000000-0008-0000-0000-0000A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707475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2102</xdr:row>
      <xdr:rowOff>152400</xdr:rowOff>
    </xdr:from>
    <xdr:to>
      <xdr:col>4</xdr:col>
      <xdr:colOff>993754</xdr:colOff>
      <xdr:row>2102</xdr:row>
      <xdr:rowOff>762000</xdr:rowOff>
    </xdr:to>
    <xdr:pic>
      <xdr:nvPicPr>
        <xdr:cNvPr id="4273" name="Рисунок 4272">
          <a:extLst>
            <a:ext uri="{FF2B5EF4-FFF2-40B4-BE49-F238E27FC236}">
              <a16:creationId xmlns:a16="http://schemas.microsoft.com/office/drawing/2014/main" id="{00000000-0008-0000-0000-0000B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716428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2107</xdr:row>
      <xdr:rowOff>142875</xdr:rowOff>
    </xdr:from>
    <xdr:to>
      <xdr:col>4</xdr:col>
      <xdr:colOff>993754</xdr:colOff>
      <xdr:row>2107</xdr:row>
      <xdr:rowOff>752475</xdr:rowOff>
    </xdr:to>
    <xdr:pic>
      <xdr:nvPicPr>
        <xdr:cNvPr id="4280" name="Рисунок 4279">
          <a:extLst>
            <a:ext uri="{FF2B5EF4-FFF2-40B4-BE49-F238E27FC236}">
              <a16:creationId xmlns:a16="http://schemas.microsoft.com/office/drawing/2014/main" id="{00000000-0008-0000-0000-0000B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858065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2108</xdr:row>
      <xdr:rowOff>142875</xdr:rowOff>
    </xdr:from>
    <xdr:to>
      <xdr:col>4</xdr:col>
      <xdr:colOff>993754</xdr:colOff>
      <xdr:row>2108</xdr:row>
      <xdr:rowOff>752475</xdr:rowOff>
    </xdr:to>
    <xdr:pic>
      <xdr:nvPicPr>
        <xdr:cNvPr id="4281" name="Рисунок 4280">
          <a:extLst>
            <a:ext uri="{FF2B5EF4-FFF2-40B4-BE49-F238E27FC236}">
              <a16:creationId xmlns:a16="http://schemas.microsoft.com/office/drawing/2014/main" id="{00000000-0008-0000-0000-0000B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866923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2109</xdr:row>
      <xdr:rowOff>152400</xdr:rowOff>
    </xdr:from>
    <xdr:to>
      <xdr:col>4</xdr:col>
      <xdr:colOff>993754</xdr:colOff>
      <xdr:row>2109</xdr:row>
      <xdr:rowOff>762000</xdr:rowOff>
    </xdr:to>
    <xdr:pic>
      <xdr:nvPicPr>
        <xdr:cNvPr id="4282" name="Рисунок 4281">
          <a:extLst>
            <a:ext uri="{FF2B5EF4-FFF2-40B4-BE49-F238E27FC236}">
              <a16:creationId xmlns:a16="http://schemas.microsoft.com/office/drawing/2014/main" id="{00000000-0008-0000-0000-0000B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875877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2110</xdr:row>
      <xdr:rowOff>142875</xdr:rowOff>
    </xdr:from>
    <xdr:to>
      <xdr:col>4</xdr:col>
      <xdr:colOff>993754</xdr:colOff>
      <xdr:row>2110</xdr:row>
      <xdr:rowOff>752475</xdr:rowOff>
    </xdr:to>
    <xdr:pic>
      <xdr:nvPicPr>
        <xdr:cNvPr id="4284" name="Рисунок 4283">
          <a:extLst>
            <a:ext uri="{FF2B5EF4-FFF2-40B4-BE49-F238E27FC236}">
              <a16:creationId xmlns:a16="http://schemas.microsoft.com/office/drawing/2014/main" id="{00000000-0008-0000-0000-0000B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884640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1176</xdr:row>
      <xdr:rowOff>57151</xdr:rowOff>
    </xdr:from>
    <xdr:to>
      <xdr:col>4</xdr:col>
      <xdr:colOff>706863</xdr:colOff>
      <xdr:row>1176</xdr:row>
      <xdr:rowOff>838201</xdr:rowOff>
    </xdr:to>
    <xdr:pic>
      <xdr:nvPicPr>
        <xdr:cNvPr id="4286" name="Рисунок 4285">
          <a:extLst>
            <a:ext uri="{FF2B5EF4-FFF2-40B4-BE49-F238E27FC236}">
              <a16:creationId xmlns:a16="http://schemas.microsoft.com/office/drawing/2014/main" id="{00000000-0008-0000-0000-0000B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247611901"/>
          <a:ext cx="402063" cy="781050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1177</xdr:row>
      <xdr:rowOff>66675</xdr:rowOff>
    </xdr:from>
    <xdr:to>
      <xdr:col>4</xdr:col>
      <xdr:colOff>701620</xdr:colOff>
      <xdr:row>1177</xdr:row>
      <xdr:rowOff>828675</xdr:rowOff>
    </xdr:to>
    <xdr:pic>
      <xdr:nvPicPr>
        <xdr:cNvPr id="2807" name="Рисунок 2806"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248507250"/>
          <a:ext cx="406344" cy="76200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1178</xdr:row>
      <xdr:rowOff>66675</xdr:rowOff>
    </xdr:from>
    <xdr:to>
      <xdr:col>4</xdr:col>
      <xdr:colOff>704850</xdr:colOff>
      <xdr:row>1178</xdr:row>
      <xdr:rowOff>842892</xdr:rowOff>
    </xdr:to>
    <xdr:pic>
      <xdr:nvPicPr>
        <xdr:cNvPr id="4289" name="Рисунок 4288">
          <a:extLst>
            <a:ext uri="{FF2B5EF4-FFF2-40B4-BE49-F238E27FC236}">
              <a16:creationId xmlns:a16="http://schemas.microsoft.com/office/drawing/2014/main" id="{00000000-0008-0000-0000-0000C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49393075"/>
          <a:ext cx="390525" cy="77621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1179</xdr:row>
      <xdr:rowOff>114301</xdr:rowOff>
    </xdr:from>
    <xdr:to>
      <xdr:col>4</xdr:col>
      <xdr:colOff>981075</xdr:colOff>
      <xdr:row>1179</xdr:row>
      <xdr:rowOff>793861</xdr:rowOff>
    </xdr:to>
    <xdr:pic>
      <xdr:nvPicPr>
        <xdr:cNvPr id="4293" name="Рисунок 4292">
          <a:extLst>
            <a:ext uri="{FF2B5EF4-FFF2-40B4-BE49-F238E27FC236}">
              <a16:creationId xmlns:a16="http://schemas.microsoft.com/office/drawing/2014/main" id="{00000000-0008-0000-0000-0000C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51212351"/>
          <a:ext cx="914400" cy="67956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2041</xdr:row>
      <xdr:rowOff>95250</xdr:rowOff>
    </xdr:from>
    <xdr:to>
      <xdr:col>4</xdr:col>
      <xdr:colOff>923925</xdr:colOff>
      <xdr:row>2041</xdr:row>
      <xdr:rowOff>790316</xdr:rowOff>
    </xdr:to>
    <xdr:pic>
      <xdr:nvPicPr>
        <xdr:cNvPr id="4302" name="Рисунок 4301">
          <a:extLst>
            <a:ext uri="{FF2B5EF4-FFF2-40B4-BE49-F238E27FC236}">
              <a16:creationId xmlns:a16="http://schemas.microsoft.com/office/drawing/2014/main" id="{00000000-0008-0000-0000-0000C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692652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2042</xdr:row>
      <xdr:rowOff>95250</xdr:rowOff>
    </xdr:from>
    <xdr:to>
      <xdr:col>4</xdr:col>
      <xdr:colOff>914400</xdr:colOff>
      <xdr:row>2042</xdr:row>
      <xdr:rowOff>790316</xdr:rowOff>
    </xdr:to>
    <xdr:pic>
      <xdr:nvPicPr>
        <xdr:cNvPr id="4304" name="Рисунок 4303">
          <a:extLst>
            <a:ext uri="{FF2B5EF4-FFF2-40B4-BE49-F238E27FC236}">
              <a16:creationId xmlns:a16="http://schemas.microsoft.com/office/drawing/2014/main" id="{00000000-0008-0000-0000-0000D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3701510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2043</xdr:row>
      <xdr:rowOff>104775</xdr:rowOff>
    </xdr:from>
    <xdr:to>
      <xdr:col>4</xdr:col>
      <xdr:colOff>923925</xdr:colOff>
      <xdr:row>2043</xdr:row>
      <xdr:rowOff>799841</xdr:rowOff>
    </xdr:to>
    <xdr:pic>
      <xdr:nvPicPr>
        <xdr:cNvPr id="4306" name="Рисунок 4305">
          <a:extLst>
            <a:ext uri="{FF2B5EF4-FFF2-40B4-BE49-F238E27FC236}">
              <a16:creationId xmlns:a16="http://schemas.microsoft.com/office/drawing/2014/main" id="{00000000-0008-0000-0000-0000D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710463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2046</xdr:row>
      <xdr:rowOff>95250</xdr:rowOff>
    </xdr:from>
    <xdr:to>
      <xdr:col>4</xdr:col>
      <xdr:colOff>923925</xdr:colOff>
      <xdr:row>2046</xdr:row>
      <xdr:rowOff>790316</xdr:rowOff>
    </xdr:to>
    <xdr:pic>
      <xdr:nvPicPr>
        <xdr:cNvPr id="4308" name="Рисунок 4307">
          <a:extLst>
            <a:ext uri="{FF2B5EF4-FFF2-40B4-BE49-F238E27FC236}">
              <a16:creationId xmlns:a16="http://schemas.microsoft.com/office/drawing/2014/main" id="{00000000-0008-0000-0000-0000D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736943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2058</xdr:row>
      <xdr:rowOff>104775</xdr:rowOff>
    </xdr:from>
    <xdr:to>
      <xdr:col>4</xdr:col>
      <xdr:colOff>923925</xdr:colOff>
      <xdr:row>2058</xdr:row>
      <xdr:rowOff>799841</xdr:rowOff>
    </xdr:to>
    <xdr:pic>
      <xdr:nvPicPr>
        <xdr:cNvPr id="4319" name="Рисунок 4318">
          <a:extLst>
            <a:ext uri="{FF2B5EF4-FFF2-40B4-BE49-F238E27FC236}">
              <a16:creationId xmlns:a16="http://schemas.microsoft.com/office/drawing/2014/main" id="{00000000-0008-0000-0000-0000D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931920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2059</xdr:row>
      <xdr:rowOff>95250</xdr:rowOff>
    </xdr:from>
    <xdr:to>
      <xdr:col>4</xdr:col>
      <xdr:colOff>923925</xdr:colOff>
      <xdr:row>2059</xdr:row>
      <xdr:rowOff>790316</xdr:rowOff>
    </xdr:to>
    <xdr:pic>
      <xdr:nvPicPr>
        <xdr:cNvPr id="4323" name="Рисунок 4322">
          <a:extLst>
            <a:ext uri="{FF2B5EF4-FFF2-40B4-BE49-F238E27FC236}">
              <a16:creationId xmlns:a16="http://schemas.microsoft.com/office/drawing/2014/main" id="{00000000-0008-0000-0000-0000E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949541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2063</xdr:row>
      <xdr:rowOff>104775</xdr:rowOff>
    </xdr:from>
    <xdr:to>
      <xdr:col>4</xdr:col>
      <xdr:colOff>923925</xdr:colOff>
      <xdr:row>2063</xdr:row>
      <xdr:rowOff>799841</xdr:rowOff>
    </xdr:to>
    <xdr:pic>
      <xdr:nvPicPr>
        <xdr:cNvPr id="4325" name="Рисунок 4324">
          <a:extLst>
            <a:ext uri="{FF2B5EF4-FFF2-40B4-BE49-F238E27FC236}">
              <a16:creationId xmlns:a16="http://schemas.microsoft.com/office/drawing/2014/main" id="{00000000-0008-0000-0000-0000E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993927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2064</xdr:row>
      <xdr:rowOff>95250</xdr:rowOff>
    </xdr:from>
    <xdr:to>
      <xdr:col>4</xdr:col>
      <xdr:colOff>933450</xdr:colOff>
      <xdr:row>2064</xdr:row>
      <xdr:rowOff>790316</xdr:rowOff>
    </xdr:to>
    <xdr:pic>
      <xdr:nvPicPr>
        <xdr:cNvPr id="4326" name="Рисунок 4325">
          <a:extLst>
            <a:ext uri="{FF2B5EF4-FFF2-40B4-BE49-F238E27FC236}">
              <a16:creationId xmlns:a16="http://schemas.microsoft.com/office/drawing/2014/main" id="{00000000-0008-0000-0000-0000E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002690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2068</xdr:row>
      <xdr:rowOff>95250</xdr:rowOff>
    </xdr:from>
    <xdr:to>
      <xdr:col>4</xdr:col>
      <xdr:colOff>923925</xdr:colOff>
      <xdr:row>2068</xdr:row>
      <xdr:rowOff>790316</xdr:rowOff>
    </xdr:to>
    <xdr:pic>
      <xdr:nvPicPr>
        <xdr:cNvPr id="4331" name="Рисунок 4330">
          <a:extLst>
            <a:ext uri="{FF2B5EF4-FFF2-40B4-BE49-F238E27FC236}">
              <a16:creationId xmlns:a16="http://schemas.microsoft.com/office/drawing/2014/main" id="{00000000-0008-0000-0000-0000E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082415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2069</xdr:row>
      <xdr:rowOff>95250</xdr:rowOff>
    </xdr:from>
    <xdr:to>
      <xdr:col>4</xdr:col>
      <xdr:colOff>923925</xdr:colOff>
      <xdr:row>2069</xdr:row>
      <xdr:rowOff>790316</xdr:rowOff>
    </xdr:to>
    <xdr:pic>
      <xdr:nvPicPr>
        <xdr:cNvPr id="4332" name="Рисунок 4331">
          <a:extLst>
            <a:ext uri="{FF2B5EF4-FFF2-40B4-BE49-F238E27FC236}">
              <a16:creationId xmlns:a16="http://schemas.microsoft.com/office/drawing/2014/main" id="{00000000-0008-0000-0000-0000E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091273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2075</xdr:row>
      <xdr:rowOff>95250</xdr:rowOff>
    </xdr:from>
    <xdr:to>
      <xdr:col>4</xdr:col>
      <xdr:colOff>923925</xdr:colOff>
      <xdr:row>2075</xdr:row>
      <xdr:rowOff>790316</xdr:rowOff>
    </xdr:to>
    <xdr:pic>
      <xdr:nvPicPr>
        <xdr:cNvPr id="4334" name="Рисунок 4333">
          <a:extLst>
            <a:ext uri="{FF2B5EF4-FFF2-40B4-BE49-F238E27FC236}">
              <a16:creationId xmlns:a16="http://schemas.microsoft.com/office/drawing/2014/main" id="{00000000-0008-0000-0000-0000E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153281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2076</xdr:row>
      <xdr:rowOff>95250</xdr:rowOff>
    </xdr:from>
    <xdr:to>
      <xdr:col>4</xdr:col>
      <xdr:colOff>923925</xdr:colOff>
      <xdr:row>2076</xdr:row>
      <xdr:rowOff>790316</xdr:rowOff>
    </xdr:to>
    <xdr:pic>
      <xdr:nvPicPr>
        <xdr:cNvPr id="4335" name="Рисунок 4334">
          <a:extLst>
            <a:ext uri="{FF2B5EF4-FFF2-40B4-BE49-F238E27FC236}">
              <a16:creationId xmlns:a16="http://schemas.microsoft.com/office/drawing/2014/main" id="{00000000-0008-0000-0000-0000E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162139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2077</xdr:row>
      <xdr:rowOff>104775</xdr:rowOff>
    </xdr:from>
    <xdr:to>
      <xdr:col>4</xdr:col>
      <xdr:colOff>933450</xdr:colOff>
      <xdr:row>2077</xdr:row>
      <xdr:rowOff>799841</xdr:rowOff>
    </xdr:to>
    <xdr:pic>
      <xdr:nvPicPr>
        <xdr:cNvPr id="4337" name="Рисунок 4336">
          <a:extLst>
            <a:ext uri="{FF2B5EF4-FFF2-40B4-BE49-F238E27FC236}">
              <a16:creationId xmlns:a16="http://schemas.microsoft.com/office/drawing/2014/main" id="{00000000-0008-0000-0000-0000F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171092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2080</xdr:row>
      <xdr:rowOff>95250</xdr:rowOff>
    </xdr:from>
    <xdr:to>
      <xdr:col>4</xdr:col>
      <xdr:colOff>923925</xdr:colOff>
      <xdr:row>2080</xdr:row>
      <xdr:rowOff>790316</xdr:rowOff>
    </xdr:to>
    <xdr:pic>
      <xdr:nvPicPr>
        <xdr:cNvPr id="4340" name="Рисунок 4339">
          <a:extLst>
            <a:ext uri="{FF2B5EF4-FFF2-40B4-BE49-F238E27FC236}">
              <a16:creationId xmlns:a16="http://schemas.microsoft.com/office/drawing/2014/main" id="{00000000-0008-0000-0000-0000F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20643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2083</xdr:row>
      <xdr:rowOff>95250</xdr:rowOff>
    </xdr:from>
    <xdr:to>
      <xdr:col>4</xdr:col>
      <xdr:colOff>923925</xdr:colOff>
      <xdr:row>2083</xdr:row>
      <xdr:rowOff>790316</xdr:rowOff>
    </xdr:to>
    <xdr:pic>
      <xdr:nvPicPr>
        <xdr:cNvPr id="4350" name="Рисунок 4349">
          <a:extLst>
            <a:ext uri="{FF2B5EF4-FFF2-40B4-BE49-F238E27FC236}">
              <a16:creationId xmlns:a16="http://schemas.microsoft.com/office/drawing/2014/main" id="{00000000-0008-0000-0000-0000F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321587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2084</xdr:row>
      <xdr:rowOff>95250</xdr:rowOff>
    </xdr:from>
    <xdr:to>
      <xdr:col>4</xdr:col>
      <xdr:colOff>933450</xdr:colOff>
      <xdr:row>2084</xdr:row>
      <xdr:rowOff>790316</xdr:rowOff>
    </xdr:to>
    <xdr:pic>
      <xdr:nvPicPr>
        <xdr:cNvPr id="4351" name="Рисунок 4350">
          <a:extLst>
            <a:ext uri="{FF2B5EF4-FFF2-40B4-BE49-F238E27FC236}">
              <a16:creationId xmlns:a16="http://schemas.microsoft.com/office/drawing/2014/main" id="{00000000-0008-0000-0000-0000F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330446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2087</xdr:row>
      <xdr:rowOff>95250</xdr:rowOff>
    </xdr:from>
    <xdr:to>
      <xdr:col>4</xdr:col>
      <xdr:colOff>923925</xdr:colOff>
      <xdr:row>2087</xdr:row>
      <xdr:rowOff>790316</xdr:rowOff>
    </xdr:to>
    <xdr:pic>
      <xdr:nvPicPr>
        <xdr:cNvPr id="4359" name="Рисунок 4358">
          <a:extLst>
            <a:ext uri="{FF2B5EF4-FFF2-40B4-BE49-F238E27FC236}">
              <a16:creationId xmlns:a16="http://schemas.microsoft.com/office/drawing/2014/main" id="{00000000-0008-0000-0000-00000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01312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2088</xdr:row>
      <xdr:rowOff>95250</xdr:rowOff>
    </xdr:from>
    <xdr:to>
      <xdr:col>4</xdr:col>
      <xdr:colOff>933450</xdr:colOff>
      <xdr:row>2088</xdr:row>
      <xdr:rowOff>790316</xdr:rowOff>
    </xdr:to>
    <xdr:pic>
      <xdr:nvPicPr>
        <xdr:cNvPr id="4364" name="Рисунок 4363">
          <a:extLst>
            <a:ext uri="{FF2B5EF4-FFF2-40B4-BE49-F238E27FC236}">
              <a16:creationId xmlns:a16="http://schemas.microsoft.com/office/drawing/2014/main" id="{00000000-0008-0000-0000-00000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42788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2094</xdr:row>
      <xdr:rowOff>95250</xdr:rowOff>
    </xdr:from>
    <xdr:to>
      <xdr:col>4</xdr:col>
      <xdr:colOff>933450</xdr:colOff>
      <xdr:row>2094</xdr:row>
      <xdr:rowOff>790316</xdr:rowOff>
    </xdr:to>
    <xdr:pic>
      <xdr:nvPicPr>
        <xdr:cNvPr id="4366" name="Рисунок 4365">
          <a:extLst>
            <a:ext uri="{FF2B5EF4-FFF2-40B4-BE49-F238E27FC236}">
              <a16:creationId xmlns:a16="http://schemas.microsoft.com/office/drawing/2014/main" id="{00000000-0008-0000-0000-00000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481036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2095</xdr:row>
      <xdr:rowOff>95250</xdr:rowOff>
    </xdr:from>
    <xdr:to>
      <xdr:col>4</xdr:col>
      <xdr:colOff>923925</xdr:colOff>
      <xdr:row>2095</xdr:row>
      <xdr:rowOff>790316</xdr:rowOff>
    </xdr:to>
    <xdr:pic>
      <xdr:nvPicPr>
        <xdr:cNvPr id="4368" name="Рисунок 4367">
          <a:extLst>
            <a:ext uri="{FF2B5EF4-FFF2-40B4-BE49-F238E27FC236}">
              <a16:creationId xmlns:a16="http://schemas.microsoft.com/office/drawing/2014/main" id="{00000000-0008-0000-0000-00001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489894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2096</xdr:row>
      <xdr:rowOff>95250</xdr:rowOff>
    </xdr:from>
    <xdr:to>
      <xdr:col>4</xdr:col>
      <xdr:colOff>923925</xdr:colOff>
      <xdr:row>2096</xdr:row>
      <xdr:rowOff>790316</xdr:rowOff>
    </xdr:to>
    <xdr:pic>
      <xdr:nvPicPr>
        <xdr:cNvPr id="4370" name="Рисунок 4369">
          <a:extLst>
            <a:ext uri="{FF2B5EF4-FFF2-40B4-BE49-F238E27FC236}">
              <a16:creationId xmlns:a16="http://schemas.microsoft.com/office/drawing/2014/main" id="{00000000-0008-0000-0000-00001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525327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2103</xdr:row>
      <xdr:rowOff>95250</xdr:rowOff>
    </xdr:from>
    <xdr:to>
      <xdr:col>4</xdr:col>
      <xdr:colOff>914400</xdr:colOff>
      <xdr:row>2103</xdr:row>
      <xdr:rowOff>790316</xdr:rowOff>
    </xdr:to>
    <xdr:pic>
      <xdr:nvPicPr>
        <xdr:cNvPr id="4377" name="Рисунок 4376">
          <a:extLst>
            <a:ext uri="{FF2B5EF4-FFF2-40B4-BE49-F238E27FC236}">
              <a16:creationId xmlns:a16="http://schemas.microsoft.com/office/drawing/2014/main" id="{00000000-0008-0000-0000-00001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4997291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2104</xdr:row>
      <xdr:rowOff>95250</xdr:rowOff>
    </xdr:from>
    <xdr:to>
      <xdr:col>4</xdr:col>
      <xdr:colOff>923925</xdr:colOff>
      <xdr:row>2104</xdr:row>
      <xdr:rowOff>790316</xdr:rowOff>
    </xdr:to>
    <xdr:pic>
      <xdr:nvPicPr>
        <xdr:cNvPr id="4380" name="Рисунок 4379">
          <a:extLst>
            <a:ext uri="{FF2B5EF4-FFF2-40B4-BE49-F238E27FC236}">
              <a16:creationId xmlns:a16="http://schemas.microsoft.com/office/drawing/2014/main" id="{00000000-0008-0000-0000-00001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023866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2105</xdr:row>
      <xdr:rowOff>104775</xdr:rowOff>
    </xdr:from>
    <xdr:to>
      <xdr:col>4</xdr:col>
      <xdr:colOff>923925</xdr:colOff>
      <xdr:row>2105</xdr:row>
      <xdr:rowOff>799841</xdr:rowOff>
    </xdr:to>
    <xdr:pic>
      <xdr:nvPicPr>
        <xdr:cNvPr id="4381" name="Рисунок 4380">
          <a:extLst>
            <a:ext uri="{FF2B5EF4-FFF2-40B4-BE49-F238E27FC236}">
              <a16:creationId xmlns:a16="http://schemas.microsoft.com/office/drawing/2014/main" id="{00000000-0008-0000-0000-00001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03281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2106</xdr:row>
      <xdr:rowOff>95250</xdr:rowOff>
    </xdr:from>
    <xdr:to>
      <xdr:col>4</xdr:col>
      <xdr:colOff>923925</xdr:colOff>
      <xdr:row>2106</xdr:row>
      <xdr:rowOff>790316</xdr:rowOff>
    </xdr:to>
    <xdr:pic>
      <xdr:nvPicPr>
        <xdr:cNvPr id="4393" name="Рисунок 4392">
          <a:extLst>
            <a:ext uri="{FF2B5EF4-FFF2-40B4-BE49-F238E27FC236}">
              <a16:creationId xmlns:a16="http://schemas.microsoft.com/office/drawing/2014/main" id="{00000000-0008-0000-0000-00002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12130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2111</xdr:row>
      <xdr:rowOff>95250</xdr:rowOff>
    </xdr:from>
    <xdr:to>
      <xdr:col>4</xdr:col>
      <xdr:colOff>923925</xdr:colOff>
      <xdr:row>2111</xdr:row>
      <xdr:rowOff>790316</xdr:rowOff>
    </xdr:to>
    <xdr:pic>
      <xdr:nvPicPr>
        <xdr:cNvPr id="4395" name="Рисунок 4394">
          <a:extLst>
            <a:ext uri="{FF2B5EF4-FFF2-40B4-BE49-F238E27FC236}">
              <a16:creationId xmlns:a16="http://schemas.microsoft.com/office/drawing/2014/main" id="{00000000-0008-0000-0000-00002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174456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1180</xdr:row>
      <xdr:rowOff>66675</xdr:rowOff>
    </xdr:from>
    <xdr:to>
      <xdr:col>4</xdr:col>
      <xdr:colOff>946266</xdr:colOff>
      <xdr:row>1180</xdr:row>
      <xdr:rowOff>828675</xdr:rowOff>
    </xdr:to>
    <xdr:pic>
      <xdr:nvPicPr>
        <xdr:cNvPr id="4397" name="Рисунок 4396">
          <a:extLst>
            <a:ext uri="{FF2B5EF4-FFF2-40B4-BE49-F238E27FC236}">
              <a16:creationId xmlns:a16="http://schemas.microsoft.com/office/drawing/2014/main" id="{00000000-0008-0000-0000-00002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52050550"/>
          <a:ext cx="831966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1181</xdr:row>
      <xdr:rowOff>76200</xdr:rowOff>
    </xdr:from>
    <xdr:to>
      <xdr:col>4</xdr:col>
      <xdr:colOff>983456</xdr:colOff>
      <xdr:row>1181</xdr:row>
      <xdr:rowOff>809625</xdr:rowOff>
    </xdr:to>
    <xdr:pic>
      <xdr:nvPicPr>
        <xdr:cNvPr id="4399" name="Рисунок 4398">
          <a:extLst>
            <a:ext uri="{FF2B5EF4-FFF2-40B4-BE49-F238E27FC236}">
              <a16:creationId xmlns:a16="http://schemas.microsoft.com/office/drawing/2014/main" id="{00000000-0008-0000-0000-00002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52945900"/>
          <a:ext cx="916781" cy="7334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1182</xdr:row>
      <xdr:rowOff>66676</xdr:rowOff>
    </xdr:from>
    <xdr:to>
      <xdr:col>4</xdr:col>
      <xdr:colOff>934174</xdr:colOff>
      <xdr:row>1182</xdr:row>
      <xdr:rowOff>828676</xdr:rowOff>
    </xdr:to>
    <xdr:pic>
      <xdr:nvPicPr>
        <xdr:cNvPr id="4401" name="Рисунок 4400">
          <a:extLst>
            <a:ext uri="{FF2B5EF4-FFF2-40B4-BE49-F238E27FC236}">
              <a16:creationId xmlns:a16="http://schemas.microsoft.com/office/drawing/2014/main" id="{00000000-0008-0000-0000-00003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53822201"/>
          <a:ext cx="819874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1184</xdr:row>
      <xdr:rowOff>95250</xdr:rowOff>
    </xdr:from>
    <xdr:to>
      <xdr:col>4</xdr:col>
      <xdr:colOff>987493</xdr:colOff>
      <xdr:row>1184</xdr:row>
      <xdr:rowOff>809625</xdr:rowOff>
    </xdr:to>
    <xdr:pic>
      <xdr:nvPicPr>
        <xdr:cNvPr id="4405" name="Рисунок 4404">
          <a:extLst>
            <a:ext uri="{FF2B5EF4-FFF2-40B4-BE49-F238E27FC236}">
              <a16:creationId xmlns:a16="http://schemas.microsoft.com/office/drawing/2014/main" id="{00000000-0008-0000-0000-00003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55622425"/>
          <a:ext cx="920818" cy="714375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1185</xdr:row>
      <xdr:rowOff>66675</xdr:rowOff>
    </xdr:from>
    <xdr:to>
      <xdr:col>4</xdr:col>
      <xdr:colOff>952501</xdr:colOff>
      <xdr:row>1185</xdr:row>
      <xdr:rowOff>824506</xdr:rowOff>
    </xdr:to>
    <xdr:pic>
      <xdr:nvPicPr>
        <xdr:cNvPr id="4407" name="Рисунок 4406">
          <a:extLst>
            <a:ext uri="{FF2B5EF4-FFF2-40B4-BE49-F238E27FC236}">
              <a16:creationId xmlns:a16="http://schemas.microsoft.com/office/drawing/2014/main" id="{00000000-0008-0000-0000-00003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256479675"/>
          <a:ext cx="857250" cy="757831"/>
        </a:xfrm>
        <a:prstGeom prst="rect">
          <a:avLst/>
        </a:prstGeom>
      </xdr:spPr>
    </xdr:pic>
    <xdr:clientData/>
  </xdr:twoCellAnchor>
  <xdr:twoCellAnchor>
    <xdr:from>
      <xdr:col>4</xdr:col>
      <xdr:colOff>342902</xdr:colOff>
      <xdr:row>1186</xdr:row>
      <xdr:rowOff>66676</xdr:rowOff>
    </xdr:from>
    <xdr:to>
      <xdr:col>4</xdr:col>
      <xdr:colOff>676276</xdr:colOff>
      <xdr:row>1186</xdr:row>
      <xdr:rowOff>828254</xdr:rowOff>
    </xdr:to>
    <xdr:pic>
      <xdr:nvPicPr>
        <xdr:cNvPr id="3880" name="Рисунок 3879">
          <a:extLst>
            <a:ext uri="{FF2B5EF4-FFF2-40B4-BE49-F238E27FC236}">
              <a16:creationId xmlns:a16="http://schemas.microsoft.com/office/drawing/2014/main" id="{00000000-0008-0000-0000-00002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2" y="257365501"/>
          <a:ext cx="333374" cy="761578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1187</xdr:row>
      <xdr:rowOff>66675</xdr:rowOff>
    </xdr:from>
    <xdr:to>
      <xdr:col>4</xdr:col>
      <xdr:colOff>992382</xdr:colOff>
      <xdr:row>1187</xdr:row>
      <xdr:rowOff>819150</xdr:rowOff>
    </xdr:to>
    <xdr:pic>
      <xdr:nvPicPr>
        <xdr:cNvPr id="3944" name="Рисунок 3943">
          <a:extLst>
            <a:ext uri="{FF2B5EF4-FFF2-40B4-BE49-F238E27FC236}">
              <a16:creationId xmlns:a16="http://schemas.microsoft.com/office/drawing/2014/main" id="{00000000-0008-0000-0000-00006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58251325"/>
          <a:ext cx="925707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1188</xdr:row>
      <xdr:rowOff>104775</xdr:rowOff>
    </xdr:from>
    <xdr:to>
      <xdr:col>4</xdr:col>
      <xdr:colOff>982685</xdr:colOff>
      <xdr:row>1188</xdr:row>
      <xdr:rowOff>790575</xdr:rowOff>
    </xdr:to>
    <xdr:pic>
      <xdr:nvPicPr>
        <xdr:cNvPr id="4032" name="Рисунок 4031">
          <a:extLst>
            <a:ext uri="{FF2B5EF4-FFF2-40B4-BE49-F238E27FC236}">
              <a16:creationId xmlns:a16="http://schemas.microsoft.com/office/drawing/2014/main" id="{00000000-0008-0000-0000-0000C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60946900"/>
          <a:ext cx="916010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1189</xdr:row>
      <xdr:rowOff>95250</xdr:rowOff>
    </xdr:from>
    <xdr:to>
      <xdr:col>4</xdr:col>
      <xdr:colOff>983961</xdr:colOff>
      <xdr:row>1189</xdr:row>
      <xdr:rowOff>809625</xdr:rowOff>
    </xdr:to>
    <xdr:pic>
      <xdr:nvPicPr>
        <xdr:cNvPr id="4071" name="Рисунок 4070">
          <a:extLst>
            <a:ext uri="{FF2B5EF4-FFF2-40B4-BE49-F238E27FC236}">
              <a16:creationId xmlns:a16="http://schemas.microsoft.com/office/drawing/2014/main" id="{00000000-0008-0000-0000-0000E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61823200"/>
          <a:ext cx="917286" cy="71437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1190</xdr:row>
      <xdr:rowOff>66675</xdr:rowOff>
    </xdr:from>
    <xdr:to>
      <xdr:col>4</xdr:col>
      <xdr:colOff>855223</xdr:colOff>
      <xdr:row>1190</xdr:row>
      <xdr:rowOff>828675</xdr:rowOff>
    </xdr:to>
    <xdr:pic>
      <xdr:nvPicPr>
        <xdr:cNvPr id="4087" name="Рисунок 4086">
          <a:extLst>
            <a:ext uri="{FF2B5EF4-FFF2-40B4-BE49-F238E27FC236}">
              <a16:creationId xmlns:a16="http://schemas.microsoft.com/office/drawing/2014/main" id="{00000000-0008-0000-0000-0000F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62680450"/>
          <a:ext cx="66472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1191</xdr:row>
      <xdr:rowOff>104775</xdr:rowOff>
    </xdr:from>
    <xdr:to>
      <xdr:col>4</xdr:col>
      <xdr:colOff>983232</xdr:colOff>
      <xdr:row>1191</xdr:row>
      <xdr:rowOff>790575</xdr:rowOff>
    </xdr:to>
    <xdr:pic>
      <xdr:nvPicPr>
        <xdr:cNvPr id="4115" name="Рисунок 4114">
          <a:extLst>
            <a:ext uri="{FF2B5EF4-FFF2-40B4-BE49-F238E27FC236}">
              <a16:creationId xmlns:a16="http://schemas.microsoft.com/office/drawing/2014/main" id="{00000000-0008-0000-0000-00001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63604375"/>
          <a:ext cx="916557" cy="6858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1192</xdr:row>
      <xdr:rowOff>66675</xdr:rowOff>
    </xdr:from>
    <xdr:to>
      <xdr:col>4</xdr:col>
      <xdr:colOff>923926</xdr:colOff>
      <xdr:row>1192</xdr:row>
      <xdr:rowOff>880812</xdr:rowOff>
    </xdr:to>
    <xdr:pic>
      <xdr:nvPicPr>
        <xdr:cNvPr id="4132" name="Рисунок 4131">
          <a:extLst>
            <a:ext uri="{FF2B5EF4-FFF2-40B4-BE49-F238E27FC236}">
              <a16:creationId xmlns:a16="http://schemas.microsoft.com/office/drawing/2014/main" id="{00000000-0008-0000-0000-00002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64452100"/>
          <a:ext cx="800100" cy="814137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1193</xdr:row>
      <xdr:rowOff>66675</xdr:rowOff>
    </xdr:from>
    <xdr:to>
      <xdr:col>4</xdr:col>
      <xdr:colOff>962026</xdr:colOff>
      <xdr:row>1193</xdr:row>
      <xdr:rowOff>829660</xdr:rowOff>
    </xdr:to>
    <xdr:pic>
      <xdr:nvPicPr>
        <xdr:cNvPr id="4105" name="Рисунок 4104">
          <a:extLst>
            <a:ext uri="{FF2B5EF4-FFF2-40B4-BE49-F238E27FC236}">
              <a16:creationId xmlns:a16="http://schemas.microsoft.com/office/drawing/2014/main" id="{00000000-0008-0000-0000-00000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267109575"/>
          <a:ext cx="876300" cy="76298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1194</xdr:row>
      <xdr:rowOff>85726</xdr:rowOff>
    </xdr:from>
    <xdr:to>
      <xdr:col>4</xdr:col>
      <xdr:colOff>981076</xdr:colOff>
      <xdr:row>1194</xdr:row>
      <xdr:rowOff>804993</xdr:rowOff>
    </xdr:to>
    <xdr:pic>
      <xdr:nvPicPr>
        <xdr:cNvPr id="4143" name="Рисунок 4142">
          <a:extLst>
            <a:ext uri="{FF2B5EF4-FFF2-40B4-BE49-F238E27FC236}">
              <a16:creationId xmlns:a16="http://schemas.microsoft.com/office/drawing/2014/main" id="{00000000-0008-0000-0000-00002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68014451"/>
          <a:ext cx="914400" cy="719267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1195</xdr:row>
      <xdr:rowOff>66675</xdr:rowOff>
    </xdr:from>
    <xdr:to>
      <xdr:col>4</xdr:col>
      <xdr:colOff>967836</xdr:colOff>
      <xdr:row>1195</xdr:row>
      <xdr:rowOff>819150</xdr:rowOff>
    </xdr:to>
    <xdr:pic>
      <xdr:nvPicPr>
        <xdr:cNvPr id="4171" name="Рисунок 4170">
          <a:extLst>
            <a:ext uri="{FF2B5EF4-FFF2-40B4-BE49-F238E27FC236}">
              <a16:creationId xmlns:a16="http://schemas.microsoft.com/office/drawing/2014/main" id="{00000000-0008-0000-0000-00004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69767050"/>
          <a:ext cx="901160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1196</xdr:row>
      <xdr:rowOff>66675</xdr:rowOff>
    </xdr:from>
    <xdr:to>
      <xdr:col>4</xdr:col>
      <xdr:colOff>967835</xdr:colOff>
      <xdr:row>1196</xdr:row>
      <xdr:rowOff>819150</xdr:rowOff>
    </xdr:to>
    <xdr:pic>
      <xdr:nvPicPr>
        <xdr:cNvPr id="4124" name="Рисунок 4123">
          <a:extLst>
            <a:ext uri="{FF2B5EF4-FFF2-40B4-BE49-F238E27FC236}">
              <a16:creationId xmlns:a16="http://schemas.microsoft.com/office/drawing/2014/main" id="{00000000-0008-0000-0000-00001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70652875"/>
          <a:ext cx="901160" cy="7524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1197</xdr:row>
      <xdr:rowOff>66676</xdr:rowOff>
    </xdr:from>
    <xdr:to>
      <xdr:col>4</xdr:col>
      <xdr:colOff>991751</xdr:colOff>
      <xdr:row>1197</xdr:row>
      <xdr:rowOff>828676</xdr:rowOff>
    </xdr:to>
    <xdr:pic>
      <xdr:nvPicPr>
        <xdr:cNvPr id="4177" name="Рисунок 4176">
          <a:extLst>
            <a:ext uri="{FF2B5EF4-FFF2-40B4-BE49-F238E27FC236}">
              <a16:creationId xmlns:a16="http://schemas.microsoft.com/office/drawing/2014/main" id="{00000000-0008-0000-0000-00005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271538701"/>
          <a:ext cx="9346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1198</xdr:row>
      <xdr:rowOff>95251</xdr:rowOff>
    </xdr:from>
    <xdr:to>
      <xdr:col>4</xdr:col>
      <xdr:colOff>983212</xdr:colOff>
      <xdr:row>1198</xdr:row>
      <xdr:rowOff>800100</xdr:rowOff>
    </xdr:to>
    <xdr:pic>
      <xdr:nvPicPr>
        <xdr:cNvPr id="4187" name="Рисунок 4186">
          <a:extLst>
            <a:ext uri="{FF2B5EF4-FFF2-40B4-BE49-F238E27FC236}">
              <a16:creationId xmlns:a16="http://schemas.microsoft.com/office/drawing/2014/main" id="{00000000-0008-0000-0000-00005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74224751"/>
          <a:ext cx="916537" cy="70484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1199</xdr:row>
      <xdr:rowOff>114301</xdr:rowOff>
    </xdr:from>
    <xdr:to>
      <xdr:col>4</xdr:col>
      <xdr:colOff>968433</xdr:colOff>
      <xdr:row>1199</xdr:row>
      <xdr:rowOff>781051</xdr:rowOff>
    </xdr:to>
    <xdr:pic>
      <xdr:nvPicPr>
        <xdr:cNvPr id="4203" name="Рисунок 4202">
          <a:extLst>
            <a:ext uri="{FF2B5EF4-FFF2-40B4-BE49-F238E27FC236}">
              <a16:creationId xmlns:a16="http://schemas.microsoft.com/office/drawing/2014/main" id="{00000000-0008-0000-0000-00006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276015451"/>
          <a:ext cx="892233" cy="6667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1200</xdr:row>
      <xdr:rowOff>152400</xdr:rowOff>
    </xdr:from>
    <xdr:to>
      <xdr:col>4</xdr:col>
      <xdr:colOff>971550</xdr:colOff>
      <xdr:row>1200</xdr:row>
      <xdr:rowOff>756041</xdr:rowOff>
    </xdr:to>
    <xdr:pic>
      <xdr:nvPicPr>
        <xdr:cNvPr id="4224" name="Рисунок 4223">
          <a:extLst>
            <a:ext uri="{FF2B5EF4-FFF2-40B4-BE49-F238E27FC236}">
              <a16:creationId xmlns:a16="http://schemas.microsoft.com/office/drawing/2014/main" id="{00000000-0008-0000-0000-00008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81368500"/>
          <a:ext cx="904875" cy="60364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1201</xdr:row>
      <xdr:rowOff>114300</xdr:rowOff>
    </xdr:from>
    <xdr:to>
      <xdr:col>4</xdr:col>
      <xdr:colOff>982030</xdr:colOff>
      <xdr:row>1201</xdr:row>
      <xdr:rowOff>771525</xdr:rowOff>
    </xdr:to>
    <xdr:pic>
      <xdr:nvPicPr>
        <xdr:cNvPr id="4262" name="Рисунок 4261">
          <a:extLst>
            <a:ext uri="{FF2B5EF4-FFF2-40B4-BE49-F238E27FC236}">
              <a16:creationId xmlns:a16="http://schemas.microsoft.com/office/drawing/2014/main" id="{00000000-0008-0000-0000-0000A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88417000"/>
          <a:ext cx="915355" cy="6572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1202</xdr:row>
      <xdr:rowOff>123825</xdr:rowOff>
    </xdr:from>
    <xdr:to>
      <xdr:col>4</xdr:col>
      <xdr:colOff>994772</xdr:colOff>
      <xdr:row>1202</xdr:row>
      <xdr:rowOff>781050</xdr:rowOff>
    </xdr:to>
    <xdr:pic>
      <xdr:nvPicPr>
        <xdr:cNvPr id="4266" name="Рисунок 4265">
          <a:extLst>
            <a:ext uri="{FF2B5EF4-FFF2-40B4-BE49-F238E27FC236}">
              <a16:creationId xmlns:a16="http://schemas.microsoft.com/office/drawing/2014/main" id="{00000000-0008-0000-0000-0000A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89312350"/>
          <a:ext cx="928097" cy="6572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2120</xdr:row>
      <xdr:rowOff>95250</xdr:rowOff>
    </xdr:from>
    <xdr:to>
      <xdr:col>4</xdr:col>
      <xdr:colOff>923925</xdr:colOff>
      <xdr:row>2120</xdr:row>
      <xdr:rowOff>790316</xdr:rowOff>
    </xdr:to>
    <xdr:pic>
      <xdr:nvPicPr>
        <xdr:cNvPr id="4303" name="Рисунок 4302">
          <a:extLst>
            <a:ext uri="{FF2B5EF4-FFF2-40B4-BE49-F238E27FC236}">
              <a16:creationId xmlns:a16="http://schemas.microsoft.com/office/drawing/2014/main" id="{00000000-0008-0000-0000-0000C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499090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2121</xdr:row>
      <xdr:rowOff>95250</xdr:rowOff>
    </xdr:from>
    <xdr:to>
      <xdr:col>4</xdr:col>
      <xdr:colOff>914400</xdr:colOff>
      <xdr:row>2121</xdr:row>
      <xdr:rowOff>790316</xdr:rowOff>
    </xdr:to>
    <xdr:pic>
      <xdr:nvPicPr>
        <xdr:cNvPr id="4305" name="Рисунок 4304">
          <a:extLst>
            <a:ext uri="{FF2B5EF4-FFF2-40B4-BE49-F238E27FC236}">
              <a16:creationId xmlns:a16="http://schemas.microsoft.com/office/drawing/2014/main" id="{00000000-0008-0000-0000-0000D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4999767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2122</xdr:row>
      <xdr:rowOff>95250</xdr:rowOff>
    </xdr:from>
    <xdr:to>
      <xdr:col>4</xdr:col>
      <xdr:colOff>923925</xdr:colOff>
      <xdr:row>2122</xdr:row>
      <xdr:rowOff>790316</xdr:rowOff>
    </xdr:to>
    <xdr:pic>
      <xdr:nvPicPr>
        <xdr:cNvPr id="4309" name="Рисунок 4308">
          <a:extLst>
            <a:ext uri="{FF2B5EF4-FFF2-40B4-BE49-F238E27FC236}">
              <a16:creationId xmlns:a16="http://schemas.microsoft.com/office/drawing/2014/main" id="{00000000-0008-0000-0000-0000D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008626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2143</xdr:row>
      <xdr:rowOff>95250</xdr:rowOff>
    </xdr:from>
    <xdr:to>
      <xdr:col>4</xdr:col>
      <xdr:colOff>933450</xdr:colOff>
      <xdr:row>2143</xdr:row>
      <xdr:rowOff>790316</xdr:rowOff>
    </xdr:to>
    <xdr:pic>
      <xdr:nvPicPr>
        <xdr:cNvPr id="4311" name="Рисунок 4310">
          <a:extLst>
            <a:ext uri="{FF2B5EF4-FFF2-40B4-BE49-F238E27FC236}">
              <a16:creationId xmlns:a16="http://schemas.microsoft.com/office/drawing/2014/main" id="{00000000-0008-0000-0000-0000D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288184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2144</xdr:row>
      <xdr:rowOff>95250</xdr:rowOff>
    </xdr:from>
    <xdr:to>
      <xdr:col>4</xdr:col>
      <xdr:colOff>923925</xdr:colOff>
      <xdr:row>2144</xdr:row>
      <xdr:rowOff>790316</xdr:rowOff>
    </xdr:to>
    <xdr:pic>
      <xdr:nvPicPr>
        <xdr:cNvPr id="4317" name="Рисунок 4316">
          <a:extLst>
            <a:ext uri="{FF2B5EF4-FFF2-40B4-BE49-F238E27FC236}">
              <a16:creationId xmlns:a16="http://schemas.microsoft.com/office/drawing/2014/main" id="{00000000-0008-0000-0000-0000D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05901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2145</xdr:row>
      <xdr:rowOff>95250</xdr:rowOff>
    </xdr:from>
    <xdr:to>
      <xdr:col>4</xdr:col>
      <xdr:colOff>923925</xdr:colOff>
      <xdr:row>2145</xdr:row>
      <xdr:rowOff>790316</xdr:rowOff>
    </xdr:to>
    <xdr:pic>
      <xdr:nvPicPr>
        <xdr:cNvPr id="4320" name="Рисунок 4319">
          <a:extLst>
            <a:ext uri="{FF2B5EF4-FFF2-40B4-BE49-F238E27FC236}">
              <a16:creationId xmlns:a16="http://schemas.microsoft.com/office/drawing/2014/main" id="{00000000-0008-0000-0000-0000E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1475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2146</xdr:row>
      <xdr:rowOff>104775</xdr:rowOff>
    </xdr:from>
    <xdr:to>
      <xdr:col>4</xdr:col>
      <xdr:colOff>933450</xdr:colOff>
      <xdr:row>2146</xdr:row>
      <xdr:rowOff>799841</xdr:rowOff>
    </xdr:to>
    <xdr:pic>
      <xdr:nvPicPr>
        <xdr:cNvPr id="4324" name="Рисунок 4323">
          <a:extLst>
            <a:ext uri="{FF2B5EF4-FFF2-40B4-BE49-F238E27FC236}">
              <a16:creationId xmlns:a16="http://schemas.microsoft.com/office/drawing/2014/main" id="{00000000-0008-0000-0000-0000E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323713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2147</xdr:row>
      <xdr:rowOff>95250</xdr:rowOff>
    </xdr:from>
    <xdr:to>
      <xdr:col>4</xdr:col>
      <xdr:colOff>933450</xdr:colOff>
      <xdr:row>2147</xdr:row>
      <xdr:rowOff>790316</xdr:rowOff>
    </xdr:to>
    <xdr:pic>
      <xdr:nvPicPr>
        <xdr:cNvPr id="4330" name="Рисунок 4329">
          <a:extLst>
            <a:ext uri="{FF2B5EF4-FFF2-40B4-BE49-F238E27FC236}">
              <a16:creationId xmlns:a16="http://schemas.microsoft.com/office/drawing/2014/main" id="{00000000-0008-0000-0000-0000EA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332476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2148</xdr:row>
      <xdr:rowOff>104775</xdr:rowOff>
    </xdr:from>
    <xdr:to>
      <xdr:col>4</xdr:col>
      <xdr:colOff>923925</xdr:colOff>
      <xdr:row>2148</xdr:row>
      <xdr:rowOff>799841</xdr:rowOff>
    </xdr:to>
    <xdr:pic>
      <xdr:nvPicPr>
        <xdr:cNvPr id="4336" name="Рисунок 4335">
          <a:extLst>
            <a:ext uri="{FF2B5EF4-FFF2-40B4-BE49-F238E27FC236}">
              <a16:creationId xmlns:a16="http://schemas.microsoft.com/office/drawing/2014/main" id="{00000000-0008-0000-0000-0000F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41429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2149</xdr:row>
      <xdr:rowOff>104775</xdr:rowOff>
    </xdr:from>
    <xdr:to>
      <xdr:col>4</xdr:col>
      <xdr:colOff>923925</xdr:colOff>
      <xdr:row>2149</xdr:row>
      <xdr:rowOff>799841</xdr:rowOff>
    </xdr:to>
    <xdr:pic>
      <xdr:nvPicPr>
        <xdr:cNvPr id="4341" name="Рисунок 4340">
          <a:extLst>
            <a:ext uri="{FF2B5EF4-FFF2-40B4-BE49-F238E27FC236}">
              <a16:creationId xmlns:a16="http://schemas.microsoft.com/office/drawing/2014/main" id="{00000000-0008-0000-0000-0000F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50287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2150</xdr:row>
      <xdr:rowOff>95250</xdr:rowOff>
    </xdr:from>
    <xdr:to>
      <xdr:col>4</xdr:col>
      <xdr:colOff>914400</xdr:colOff>
      <xdr:row>2150</xdr:row>
      <xdr:rowOff>790316</xdr:rowOff>
    </xdr:to>
    <xdr:pic>
      <xdr:nvPicPr>
        <xdr:cNvPr id="4344" name="Рисунок 4343">
          <a:extLst>
            <a:ext uri="{FF2B5EF4-FFF2-40B4-BE49-F238E27FC236}">
              <a16:creationId xmlns:a16="http://schemas.microsoft.com/office/drawing/2014/main" id="{00000000-0008-0000-0000-0000F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359050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2152</xdr:row>
      <xdr:rowOff>95250</xdr:rowOff>
    </xdr:from>
    <xdr:to>
      <xdr:col>4</xdr:col>
      <xdr:colOff>923925</xdr:colOff>
      <xdr:row>2152</xdr:row>
      <xdr:rowOff>790316</xdr:rowOff>
    </xdr:to>
    <xdr:pic>
      <xdr:nvPicPr>
        <xdr:cNvPr id="4349" name="Рисунок 4348">
          <a:extLst>
            <a:ext uri="{FF2B5EF4-FFF2-40B4-BE49-F238E27FC236}">
              <a16:creationId xmlns:a16="http://schemas.microsoft.com/office/drawing/2014/main" id="{00000000-0008-0000-0000-0000F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385625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2153</xdr:row>
      <xdr:rowOff>104775</xdr:rowOff>
    </xdr:from>
    <xdr:to>
      <xdr:col>4</xdr:col>
      <xdr:colOff>923925</xdr:colOff>
      <xdr:row>2153</xdr:row>
      <xdr:rowOff>799841</xdr:rowOff>
    </xdr:to>
    <xdr:pic>
      <xdr:nvPicPr>
        <xdr:cNvPr id="4356" name="Рисунок 4355">
          <a:extLst>
            <a:ext uri="{FF2B5EF4-FFF2-40B4-BE49-F238E27FC236}">
              <a16:creationId xmlns:a16="http://schemas.microsoft.com/office/drawing/2014/main" id="{00000000-0008-0000-0000-00000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03437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2154</xdr:row>
      <xdr:rowOff>95250</xdr:rowOff>
    </xdr:from>
    <xdr:to>
      <xdr:col>4</xdr:col>
      <xdr:colOff>914400</xdr:colOff>
      <xdr:row>2154</xdr:row>
      <xdr:rowOff>790316</xdr:rowOff>
    </xdr:to>
    <xdr:pic>
      <xdr:nvPicPr>
        <xdr:cNvPr id="4358" name="Рисунок 4357">
          <a:extLst>
            <a:ext uri="{FF2B5EF4-FFF2-40B4-BE49-F238E27FC236}">
              <a16:creationId xmlns:a16="http://schemas.microsoft.com/office/drawing/2014/main" id="{00000000-0008-0000-0000-00000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412200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2155</xdr:row>
      <xdr:rowOff>95250</xdr:rowOff>
    </xdr:from>
    <xdr:to>
      <xdr:col>4</xdr:col>
      <xdr:colOff>923925</xdr:colOff>
      <xdr:row>2155</xdr:row>
      <xdr:rowOff>790316</xdr:rowOff>
    </xdr:to>
    <xdr:pic>
      <xdr:nvPicPr>
        <xdr:cNvPr id="4360" name="Рисунок 4359">
          <a:extLst>
            <a:ext uri="{FF2B5EF4-FFF2-40B4-BE49-F238E27FC236}">
              <a16:creationId xmlns:a16="http://schemas.microsoft.com/office/drawing/2014/main" id="{00000000-0008-0000-0000-00000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21058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2156</xdr:row>
      <xdr:rowOff>95250</xdr:rowOff>
    </xdr:from>
    <xdr:to>
      <xdr:col>4</xdr:col>
      <xdr:colOff>923925</xdr:colOff>
      <xdr:row>2156</xdr:row>
      <xdr:rowOff>790316</xdr:rowOff>
    </xdr:to>
    <xdr:pic>
      <xdr:nvPicPr>
        <xdr:cNvPr id="4365" name="Рисунок 4364">
          <a:extLst>
            <a:ext uri="{FF2B5EF4-FFF2-40B4-BE49-F238E27FC236}">
              <a16:creationId xmlns:a16="http://schemas.microsoft.com/office/drawing/2014/main" id="{00000000-0008-0000-0000-00000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29916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2157</xdr:row>
      <xdr:rowOff>95250</xdr:rowOff>
    </xdr:from>
    <xdr:to>
      <xdr:col>4</xdr:col>
      <xdr:colOff>923925</xdr:colOff>
      <xdr:row>2157</xdr:row>
      <xdr:rowOff>790316</xdr:rowOff>
    </xdr:to>
    <xdr:pic>
      <xdr:nvPicPr>
        <xdr:cNvPr id="4371" name="Рисунок 4370">
          <a:extLst>
            <a:ext uri="{FF2B5EF4-FFF2-40B4-BE49-F238E27FC236}">
              <a16:creationId xmlns:a16="http://schemas.microsoft.com/office/drawing/2014/main" id="{00000000-0008-0000-0000-00001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38775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2158</xdr:row>
      <xdr:rowOff>95250</xdr:rowOff>
    </xdr:from>
    <xdr:to>
      <xdr:col>4</xdr:col>
      <xdr:colOff>923925</xdr:colOff>
      <xdr:row>2158</xdr:row>
      <xdr:rowOff>790316</xdr:rowOff>
    </xdr:to>
    <xdr:pic>
      <xdr:nvPicPr>
        <xdr:cNvPr id="4376" name="Рисунок 4375">
          <a:extLst>
            <a:ext uri="{FF2B5EF4-FFF2-40B4-BE49-F238E27FC236}">
              <a16:creationId xmlns:a16="http://schemas.microsoft.com/office/drawing/2014/main" id="{00000000-0008-0000-0000-00001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47633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2159</xdr:row>
      <xdr:rowOff>95250</xdr:rowOff>
    </xdr:from>
    <xdr:to>
      <xdr:col>4</xdr:col>
      <xdr:colOff>923925</xdr:colOff>
      <xdr:row>2159</xdr:row>
      <xdr:rowOff>790316</xdr:rowOff>
    </xdr:to>
    <xdr:pic>
      <xdr:nvPicPr>
        <xdr:cNvPr id="4382" name="Рисунок 4381">
          <a:extLst>
            <a:ext uri="{FF2B5EF4-FFF2-40B4-BE49-F238E27FC236}">
              <a16:creationId xmlns:a16="http://schemas.microsoft.com/office/drawing/2014/main" id="{00000000-0008-0000-0000-00001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56491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2160</xdr:row>
      <xdr:rowOff>104775</xdr:rowOff>
    </xdr:from>
    <xdr:to>
      <xdr:col>4</xdr:col>
      <xdr:colOff>914400</xdr:colOff>
      <xdr:row>2160</xdr:row>
      <xdr:rowOff>799841</xdr:rowOff>
    </xdr:to>
    <xdr:pic>
      <xdr:nvPicPr>
        <xdr:cNvPr id="4390" name="Рисунок 4389">
          <a:extLst>
            <a:ext uri="{FF2B5EF4-FFF2-40B4-BE49-F238E27FC236}">
              <a16:creationId xmlns:a16="http://schemas.microsoft.com/office/drawing/2014/main" id="{00000000-0008-0000-0000-00002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474303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2161</xdr:row>
      <xdr:rowOff>95250</xdr:rowOff>
    </xdr:from>
    <xdr:to>
      <xdr:col>4</xdr:col>
      <xdr:colOff>923925</xdr:colOff>
      <xdr:row>2161</xdr:row>
      <xdr:rowOff>790316</xdr:rowOff>
    </xdr:to>
    <xdr:pic>
      <xdr:nvPicPr>
        <xdr:cNvPr id="4396" name="Рисунок 4395">
          <a:extLst>
            <a:ext uri="{FF2B5EF4-FFF2-40B4-BE49-F238E27FC236}">
              <a16:creationId xmlns:a16="http://schemas.microsoft.com/office/drawing/2014/main" id="{00000000-0008-0000-0000-00002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83066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2162</xdr:row>
      <xdr:rowOff>104775</xdr:rowOff>
    </xdr:from>
    <xdr:to>
      <xdr:col>4</xdr:col>
      <xdr:colOff>923925</xdr:colOff>
      <xdr:row>2162</xdr:row>
      <xdr:rowOff>799841</xdr:rowOff>
    </xdr:to>
    <xdr:pic>
      <xdr:nvPicPr>
        <xdr:cNvPr id="4398" name="Рисунок 4397">
          <a:extLst>
            <a:ext uri="{FF2B5EF4-FFF2-40B4-BE49-F238E27FC236}">
              <a16:creationId xmlns:a16="http://schemas.microsoft.com/office/drawing/2014/main" id="{00000000-0008-0000-0000-00002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492019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2163</xdr:row>
      <xdr:rowOff>95250</xdr:rowOff>
    </xdr:from>
    <xdr:to>
      <xdr:col>4</xdr:col>
      <xdr:colOff>923925</xdr:colOff>
      <xdr:row>2163</xdr:row>
      <xdr:rowOff>790316</xdr:rowOff>
    </xdr:to>
    <xdr:pic>
      <xdr:nvPicPr>
        <xdr:cNvPr id="4402" name="Рисунок 4401">
          <a:extLst>
            <a:ext uri="{FF2B5EF4-FFF2-40B4-BE49-F238E27FC236}">
              <a16:creationId xmlns:a16="http://schemas.microsoft.com/office/drawing/2014/main" id="{00000000-0008-0000-0000-00003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00782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2164</xdr:row>
      <xdr:rowOff>95250</xdr:rowOff>
    </xdr:from>
    <xdr:to>
      <xdr:col>4</xdr:col>
      <xdr:colOff>933450</xdr:colOff>
      <xdr:row>2164</xdr:row>
      <xdr:rowOff>790316</xdr:rowOff>
    </xdr:to>
    <xdr:pic>
      <xdr:nvPicPr>
        <xdr:cNvPr id="4404" name="Рисунок 4403">
          <a:extLst>
            <a:ext uri="{FF2B5EF4-FFF2-40B4-BE49-F238E27FC236}">
              <a16:creationId xmlns:a16="http://schemas.microsoft.com/office/drawing/2014/main" id="{00000000-0008-0000-0000-00003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509641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2165</xdr:row>
      <xdr:rowOff>95250</xdr:rowOff>
    </xdr:from>
    <xdr:to>
      <xdr:col>4</xdr:col>
      <xdr:colOff>923925</xdr:colOff>
      <xdr:row>2165</xdr:row>
      <xdr:rowOff>790316</xdr:rowOff>
    </xdr:to>
    <xdr:pic>
      <xdr:nvPicPr>
        <xdr:cNvPr id="4406" name="Рисунок 4405">
          <a:extLst>
            <a:ext uri="{FF2B5EF4-FFF2-40B4-BE49-F238E27FC236}">
              <a16:creationId xmlns:a16="http://schemas.microsoft.com/office/drawing/2014/main" id="{00000000-0008-0000-0000-00003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18499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2167</xdr:row>
      <xdr:rowOff>104775</xdr:rowOff>
    </xdr:from>
    <xdr:to>
      <xdr:col>4</xdr:col>
      <xdr:colOff>933450</xdr:colOff>
      <xdr:row>2167</xdr:row>
      <xdr:rowOff>799841</xdr:rowOff>
    </xdr:to>
    <xdr:pic>
      <xdr:nvPicPr>
        <xdr:cNvPr id="4409" name="Рисунок 4408">
          <a:extLst>
            <a:ext uri="{FF2B5EF4-FFF2-40B4-BE49-F238E27FC236}">
              <a16:creationId xmlns:a16="http://schemas.microsoft.com/office/drawing/2014/main" id="{00000000-0008-0000-0000-00003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536311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2168</xdr:row>
      <xdr:rowOff>95250</xdr:rowOff>
    </xdr:from>
    <xdr:to>
      <xdr:col>4</xdr:col>
      <xdr:colOff>923925</xdr:colOff>
      <xdr:row>2168</xdr:row>
      <xdr:rowOff>790316</xdr:rowOff>
    </xdr:to>
    <xdr:pic>
      <xdr:nvPicPr>
        <xdr:cNvPr id="4411" name="Рисунок 4410">
          <a:extLst>
            <a:ext uri="{FF2B5EF4-FFF2-40B4-BE49-F238E27FC236}">
              <a16:creationId xmlns:a16="http://schemas.microsoft.com/office/drawing/2014/main" id="{00000000-0008-0000-0000-00003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45074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2169</xdr:row>
      <xdr:rowOff>95250</xdr:rowOff>
    </xdr:from>
    <xdr:to>
      <xdr:col>4</xdr:col>
      <xdr:colOff>923925</xdr:colOff>
      <xdr:row>2169</xdr:row>
      <xdr:rowOff>790316</xdr:rowOff>
    </xdr:to>
    <xdr:pic>
      <xdr:nvPicPr>
        <xdr:cNvPr id="4415" name="Рисунок 4414">
          <a:extLst>
            <a:ext uri="{FF2B5EF4-FFF2-40B4-BE49-F238E27FC236}">
              <a16:creationId xmlns:a16="http://schemas.microsoft.com/office/drawing/2014/main" id="{00000000-0008-0000-0000-00003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562790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2170</xdr:row>
      <xdr:rowOff>95250</xdr:rowOff>
    </xdr:from>
    <xdr:to>
      <xdr:col>4</xdr:col>
      <xdr:colOff>923925</xdr:colOff>
      <xdr:row>2170</xdr:row>
      <xdr:rowOff>790316</xdr:rowOff>
    </xdr:to>
    <xdr:pic>
      <xdr:nvPicPr>
        <xdr:cNvPr id="4423" name="Рисунок 4422">
          <a:extLst>
            <a:ext uri="{FF2B5EF4-FFF2-40B4-BE49-F238E27FC236}">
              <a16:creationId xmlns:a16="http://schemas.microsoft.com/office/drawing/2014/main" id="{00000000-0008-0000-0000-00004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07081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2171</xdr:row>
      <xdr:rowOff>95250</xdr:rowOff>
    </xdr:from>
    <xdr:to>
      <xdr:col>4</xdr:col>
      <xdr:colOff>923925</xdr:colOff>
      <xdr:row>2171</xdr:row>
      <xdr:rowOff>790316</xdr:rowOff>
    </xdr:to>
    <xdr:pic>
      <xdr:nvPicPr>
        <xdr:cNvPr id="4425" name="Рисунок 4424">
          <a:extLst>
            <a:ext uri="{FF2B5EF4-FFF2-40B4-BE49-F238E27FC236}">
              <a16:creationId xmlns:a16="http://schemas.microsoft.com/office/drawing/2014/main" id="{00000000-0008-0000-0000-00004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15940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2172</xdr:row>
      <xdr:rowOff>95250</xdr:rowOff>
    </xdr:from>
    <xdr:to>
      <xdr:col>4</xdr:col>
      <xdr:colOff>923925</xdr:colOff>
      <xdr:row>2172</xdr:row>
      <xdr:rowOff>790316</xdr:rowOff>
    </xdr:to>
    <xdr:pic>
      <xdr:nvPicPr>
        <xdr:cNvPr id="4427" name="Рисунок 4426">
          <a:extLst>
            <a:ext uri="{FF2B5EF4-FFF2-40B4-BE49-F238E27FC236}">
              <a16:creationId xmlns:a16="http://schemas.microsoft.com/office/drawing/2014/main" id="{00000000-0008-0000-0000-00004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24798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2173</xdr:row>
      <xdr:rowOff>95250</xdr:rowOff>
    </xdr:from>
    <xdr:to>
      <xdr:col>4</xdr:col>
      <xdr:colOff>923925</xdr:colOff>
      <xdr:row>2173</xdr:row>
      <xdr:rowOff>790316</xdr:rowOff>
    </xdr:to>
    <xdr:pic>
      <xdr:nvPicPr>
        <xdr:cNvPr id="4429" name="Рисунок 4428">
          <a:extLst>
            <a:ext uri="{FF2B5EF4-FFF2-40B4-BE49-F238E27FC236}">
              <a16:creationId xmlns:a16="http://schemas.microsoft.com/office/drawing/2014/main" id="{00000000-0008-0000-0000-00004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33656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2178</xdr:row>
      <xdr:rowOff>95250</xdr:rowOff>
    </xdr:from>
    <xdr:to>
      <xdr:col>4</xdr:col>
      <xdr:colOff>933450</xdr:colOff>
      <xdr:row>2178</xdr:row>
      <xdr:rowOff>790316</xdr:rowOff>
    </xdr:to>
    <xdr:pic>
      <xdr:nvPicPr>
        <xdr:cNvPr id="4431" name="Рисунок 4430">
          <a:extLst>
            <a:ext uri="{FF2B5EF4-FFF2-40B4-BE49-F238E27FC236}">
              <a16:creationId xmlns:a16="http://schemas.microsoft.com/office/drawing/2014/main" id="{00000000-0008-0000-0000-00004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677947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2179</xdr:row>
      <xdr:rowOff>95250</xdr:rowOff>
    </xdr:from>
    <xdr:to>
      <xdr:col>4</xdr:col>
      <xdr:colOff>923925</xdr:colOff>
      <xdr:row>2179</xdr:row>
      <xdr:rowOff>790316</xdr:rowOff>
    </xdr:to>
    <xdr:pic>
      <xdr:nvPicPr>
        <xdr:cNvPr id="4433" name="Рисунок 4432">
          <a:extLst>
            <a:ext uri="{FF2B5EF4-FFF2-40B4-BE49-F238E27FC236}">
              <a16:creationId xmlns:a16="http://schemas.microsoft.com/office/drawing/2014/main" id="{00000000-0008-0000-0000-00005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686806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2180</xdr:row>
      <xdr:rowOff>95250</xdr:rowOff>
    </xdr:from>
    <xdr:to>
      <xdr:col>4</xdr:col>
      <xdr:colOff>933450</xdr:colOff>
      <xdr:row>2180</xdr:row>
      <xdr:rowOff>790316</xdr:rowOff>
    </xdr:to>
    <xdr:pic>
      <xdr:nvPicPr>
        <xdr:cNvPr id="4435" name="Рисунок 4434">
          <a:extLst>
            <a:ext uri="{FF2B5EF4-FFF2-40B4-BE49-F238E27FC236}">
              <a16:creationId xmlns:a16="http://schemas.microsoft.com/office/drawing/2014/main" id="{00000000-0008-0000-0000-00005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56956642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2181</xdr:row>
      <xdr:rowOff>95250</xdr:rowOff>
    </xdr:from>
    <xdr:to>
      <xdr:col>4</xdr:col>
      <xdr:colOff>923925</xdr:colOff>
      <xdr:row>2181</xdr:row>
      <xdr:rowOff>790316</xdr:rowOff>
    </xdr:to>
    <xdr:pic>
      <xdr:nvPicPr>
        <xdr:cNvPr id="4437" name="Рисунок 4436">
          <a:extLst>
            <a:ext uri="{FF2B5EF4-FFF2-40B4-BE49-F238E27FC236}">
              <a16:creationId xmlns:a16="http://schemas.microsoft.com/office/drawing/2014/main" id="{00000000-0008-0000-0000-00005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7045225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2182</xdr:row>
      <xdr:rowOff>95250</xdr:rowOff>
    </xdr:from>
    <xdr:to>
      <xdr:col>4</xdr:col>
      <xdr:colOff>923925</xdr:colOff>
      <xdr:row>2182</xdr:row>
      <xdr:rowOff>790316</xdr:rowOff>
    </xdr:to>
    <xdr:pic>
      <xdr:nvPicPr>
        <xdr:cNvPr id="4439" name="Рисунок 4438">
          <a:extLst>
            <a:ext uri="{FF2B5EF4-FFF2-40B4-BE49-F238E27FC236}">
              <a16:creationId xmlns:a16="http://schemas.microsoft.com/office/drawing/2014/main" id="{00000000-0008-0000-0000-00005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5713380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2183</xdr:row>
      <xdr:rowOff>95250</xdr:rowOff>
    </xdr:from>
    <xdr:to>
      <xdr:col>4</xdr:col>
      <xdr:colOff>914400</xdr:colOff>
      <xdr:row>2183</xdr:row>
      <xdr:rowOff>790316</xdr:rowOff>
    </xdr:to>
    <xdr:pic>
      <xdr:nvPicPr>
        <xdr:cNvPr id="4446" name="Рисунок 4445">
          <a:extLst>
            <a:ext uri="{FF2B5EF4-FFF2-40B4-BE49-F238E27FC236}">
              <a16:creationId xmlns:a16="http://schemas.microsoft.com/office/drawing/2014/main" id="{00000000-0008-0000-0000-00005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757672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2151</xdr:row>
      <xdr:rowOff>133350</xdr:rowOff>
    </xdr:from>
    <xdr:to>
      <xdr:col>4</xdr:col>
      <xdr:colOff>993754</xdr:colOff>
      <xdr:row>2151</xdr:row>
      <xdr:rowOff>742950</xdr:rowOff>
    </xdr:to>
    <xdr:pic>
      <xdr:nvPicPr>
        <xdr:cNvPr id="4448" name="Рисунок 4447">
          <a:extLst>
            <a:ext uri="{FF2B5EF4-FFF2-40B4-BE49-F238E27FC236}">
              <a16:creationId xmlns:a16="http://schemas.microsoft.com/office/drawing/2014/main" id="{00000000-0008-0000-0000-00006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377148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2166</xdr:row>
      <xdr:rowOff>133350</xdr:rowOff>
    </xdr:from>
    <xdr:to>
      <xdr:col>4</xdr:col>
      <xdr:colOff>993754</xdr:colOff>
      <xdr:row>2166</xdr:row>
      <xdr:rowOff>742950</xdr:rowOff>
    </xdr:to>
    <xdr:pic>
      <xdr:nvPicPr>
        <xdr:cNvPr id="4450" name="Рисунок 4449">
          <a:extLst>
            <a:ext uri="{FF2B5EF4-FFF2-40B4-BE49-F238E27FC236}">
              <a16:creationId xmlns:a16="http://schemas.microsoft.com/office/drawing/2014/main" id="{00000000-0008-0000-0000-00006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527738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2174</xdr:row>
      <xdr:rowOff>133350</xdr:rowOff>
    </xdr:from>
    <xdr:to>
      <xdr:col>4</xdr:col>
      <xdr:colOff>984229</xdr:colOff>
      <xdr:row>2174</xdr:row>
      <xdr:rowOff>742950</xdr:rowOff>
    </xdr:to>
    <xdr:pic>
      <xdr:nvPicPr>
        <xdr:cNvPr id="4451" name="Рисунок 4450">
          <a:extLst>
            <a:ext uri="{FF2B5EF4-FFF2-40B4-BE49-F238E27FC236}">
              <a16:creationId xmlns:a16="http://schemas.microsoft.com/office/drawing/2014/main" id="{00000000-0008-0000-0000-00006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5642895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2175</xdr:row>
      <xdr:rowOff>133350</xdr:rowOff>
    </xdr:from>
    <xdr:to>
      <xdr:col>4</xdr:col>
      <xdr:colOff>993754</xdr:colOff>
      <xdr:row>2175</xdr:row>
      <xdr:rowOff>742950</xdr:rowOff>
    </xdr:to>
    <xdr:pic>
      <xdr:nvPicPr>
        <xdr:cNvPr id="4452" name="Рисунок 4451">
          <a:extLst>
            <a:ext uri="{FF2B5EF4-FFF2-40B4-BE49-F238E27FC236}">
              <a16:creationId xmlns:a16="http://schemas.microsoft.com/office/drawing/2014/main" id="{00000000-0008-0000-0000-00006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651754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2176</xdr:row>
      <xdr:rowOff>142875</xdr:rowOff>
    </xdr:from>
    <xdr:to>
      <xdr:col>4</xdr:col>
      <xdr:colOff>993754</xdr:colOff>
      <xdr:row>2176</xdr:row>
      <xdr:rowOff>752475</xdr:rowOff>
    </xdr:to>
    <xdr:pic>
      <xdr:nvPicPr>
        <xdr:cNvPr id="4453" name="Рисунок 4452">
          <a:extLst>
            <a:ext uri="{FF2B5EF4-FFF2-40B4-BE49-F238E27FC236}">
              <a16:creationId xmlns:a16="http://schemas.microsoft.com/office/drawing/2014/main" id="{00000000-0008-0000-0000-00006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6607075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2177</xdr:row>
      <xdr:rowOff>152400</xdr:rowOff>
    </xdr:from>
    <xdr:to>
      <xdr:col>4</xdr:col>
      <xdr:colOff>993754</xdr:colOff>
      <xdr:row>2177</xdr:row>
      <xdr:rowOff>762000</xdr:rowOff>
    </xdr:to>
    <xdr:pic>
      <xdr:nvPicPr>
        <xdr:cNvPr id="4455" name="Рисунок 4454">
          <a:extLst>
            <a:ext uri="{FF2B5EF4-FFF2-40B4-BE49-F238E27FC236}">
              <a16:creationId xmlns:a16="http://schemas.microsoft.com/office/drawing/2014/main" id="{00000000-0008-0000-0000-00006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669661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1203</xdr:row>
      <xdr:rowOff>114300</xdr:rowOff>
    </xdr:from>
    <xdr:to>
      <xdr:col>4</xdr:col>
      <xdr:colOff>981076</xdr:colOff>
      <xdr:row>1203</xdr:row>
      <xdr:rowOff>792911</xdr:rowOff>
    </xdr:to>
    <xdr:pic>
      <xdr:nvPicPr>
        <xdr:cNvPr id="4457" name="Рисунок 4456">
          <a:extLst>
            <a:ext uri="{FF2B5EF4-FFF2-40B4-BE49-F238E27FC236}">
              <a16:creationId xmlns:a16="http://schemas.microsoft.com/office/drawing/2014/main" id="{00000000-0008-0000-0000-00006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291074475"/>
          <a:ext cx="914400" cy="678611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1204</xdr:row>
      <xdr:rowOff>66676</xdr:rowOff>
    </xdr:from>
    <xdr:to>
      <xdr:col>4</xdr:col>
      <xdr:colOff>786978</xdr:colOff>
      <xdr:row>1204</xdr:row>
      <xdr:rowOff>828676</xdr:rowOff>
    </xdr:to>
    <xdr:pic>
      <xdr:nvPicPr>
        <xdr:cNvPr id="4459" name="Рисунок 4458">
          <a:extLst>
            <a:ext uri="{FF2B5EF4-FFF2-40B4-BE49-F238E27FC236}">
              <a16:creationId xmlns:a16="http://schemas.microsoft.com/office/drawing/2014/main" id="{00000000-0008-0000-0000-00006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91912676"/>
          <a:ext cx="54885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1205</xdr:row>
      <xdr:rowOff>104775</xdr:rowOff>
    </xdr:from>
    <xdr:to>
      <xdr:col>4</xdr:col>
      <xdr:colOff>973358</xdr:colOff>
      <xdr:row>1205</xdr:row>
      <xdr:rowOff>800100</xdr:rowOff>
    </xdr:to>
    <xdr:pic>
      <xdr:nvPicPr>
        <xdr:cNvPr id="4461" name="Рисунок 4460">
          <a:extLst>
            <a:ext uri="{FF2B5EF4-FFF2-40B4-BE49-F238E27FC236}">
              <a16:creationId xmlns:a16="http://schemas.microsoft.com/office/drawing/2014/main" id="{00000000-0008-0000-0000-00006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92836600"/>
          <a:ext cx="906683" cy="69532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1206</xdr:row>
      <xdr:rowOff>66676</xdr:rowOff>
    </xdr:from>
    <xdr:to>
      <xdr:col>4</xdr:col>
      <xdr:colOff>831972</xdr:colOff>
      <xdr:row>1206</xdr:row>
      <xdr:rowOff>828676</xdr:rowOff>
    </xdr:to>
    <xdr:pic>
      <xdr:nvPicPr>
        <xdr:cNvPr id="4165" name="Рисунок 4164">
          <a:extLst>
            <a:ext uri="{FF2B5EF4-FFF2-40B4-BE49-F238E27FC236}">
              <a16:creationId xmlns:a16="http://schemas.microsoft.com/office/drawing/2014/main" id="{00000000-0008-0000-0000-00004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386943601"/>
          <a:ext cx="631947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1207</xdr:row>
      <xdr:rowOff>114300</xdr:rowOff>
    </xdr:from>
    <xdr:to>
      <xdr:col>4</xdr:col>
      <xdr:colOff>990600</xdr:colOff>
      <xdr:row>1207</xdr:row>
      <xdr:rowOff>786245</xdr:rowOff>
    </xdr:to>
    <xdr:pic>
      <xdr:nvPicPr>
        <xdr:cNvPr id="4193" name="Рисунок 4192">
          <a:extLst>
            <a:ext uri="{FF2B5EF4-FFF2-40B4-BE49-F238E27FC236}">
              <a16:creationId xmlns:a16="http://schemas.microsoft.com/office/drawing/2014/main" id="{00000000-0008-0000-0000-00006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87877050"/>
          <a:ext cx="923925" cy="67194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1208</xdr:row>
      <xdr:rowOff>104776</xdr:rowOff>
    </xdr:from>
    <xdr:to>
      <xdr:col>4</xdr:col>
      <xdr:colOff>990600</xdr:colOff>
      <xdr:row>1208</xdr:row>
      <xdr:rowOff>793630</xdr:rowOff>
    </xdr:to>
    <xdr:pic>
      <xdr:nvPicPr>
        <xdr:cNvPr id="4216" name="Рисунок 4215">
          <a:extLst>
            <a:ext uri="{FF2B5EF4-FFF2-40B4-BE49-F238E27FC236}">
              <a16:creationId xmlns:a16="http://schemas.microsoft.com/office/drawing/2014/main" id="{00000000-0008-0000-0000-00007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88753351"/>
          <a:ext cx="923925" cy="688854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1209</xdr:row>
      <xdr:rowOff>95250</xdr:rowOff>
    </xdr:from>
    <xdr:to>
      <xdr:col>4</xdr:col>
      <xdr:colOff>994826</xdr:colOff>
      <xdr:row>1209</xdr:row>
      <xdr:rowOff>800100</xdr:rowOff>
    </xdr:to>
    <xdr:pic>
      <xdr:nvPicPr>
        <xdr:cNvPr id="4246" name="Рисунок 4245">
          <a:extLst>
            <a:ext uri="{FF2B5EF4-FFF2-40B4-BE49-F238E27FC236}">
              <a16:creationId xmlns:a16="http://schemas.microsoft.com/office/drawing/2014/main" id="{00000000-0008-0000-0000-00009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389629650"/>
          <a:ext cx="928150" cy="7048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1210</xdr:row>
      <xdr:rowOff>104776</xdr:rowOff>
    </xdr:from>
    <xdr:to>
      <xdr:col>4</xdr:col>
      <xdr:colOff>981076</xdr:colOff>
      <xdr:row>1210</xdr:row>
      <xdr:rowOff>791174</xdr:rowOff>
    </xdr:to>
    <xdr:pic>
      <xdr:nvPicPr>
        <xdr:cNvPr id="4264" name="Рисунок 4263">
          <a:extLst>
            <a:ext uri="{FF2B5EF4-FFF2-40B4-BE49-F238E27FC236}">
              <a16:creationId xmlns:a16="http://schemas.microsoft.com/office/drawing/2014/main" id="{00000000-0008-0000-0000-0000A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390525001"/>
          <a:ext cx="914400" cy="686398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1211</xdr:row>
      <xdr:rowOff>66675</xdr:rowOff>
    </xdr:from>
    <xdr:to>
      <xdr:col>4</xdr:col>
      <xdr:colOff>794232</xdr:colOff>
      <xdr:row>1211</xdr:row>
      <xdr:rowOff>828675</xdr:rowOff>
    </xdr:to>
    <xdr:pic>
      <xdr:nvPicPr>
        <xdr:cNvPr id="4272" name="Рисунок 4271">
          <a:extLst>
            <a:ext uri="{FF2B5EF4-FFF2-40B4-BE49-F238E27FC236}">
              <a16:creationId xmlns:a16="http://schemas.microsoft.com/office/drawing/2014/main" id="{00000000-0008-0000-0000-0000B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91372725"/>
          <a:ext cx="556106" cy="76200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1212</xdr:row>
      <xdr:rowOff>47625</xdr:rowOff>
    </xdr:from>
    <xdr:to>
      <xdr:col>4</xdr:col>
      <xdr:colOff>781604</xdr:colOff>
      <xdr:row>1212</xdr:row>
      <xdr:rowOff>828675</xdr:rowOff>
    </xdr:to>
    <xdr:pic>
      <xdr:nvPicPr>
        <xdr:cNvPr id="4285" name="Рисунок 4284">
          <a:extLst>
            <a:ext uri="{FF2B5EF4-FFF2-40B4-BE49-F238E27FC236}">
              <a16:creationId xmlns:a16="http://schemas.microsoft.com/office/drawing/2014/main" id="{00000000-0008-0000-0000-0000B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392239500"/>
          <a:ext cx="533954" cy="78105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1213</xdr:row>
      <xdr:rowOff>66676</xdr:rowOff>
    </xdr:from>
    <xdr:to>
      <xdr:col>4</xdr:col>
      <xdr:colOff>721911</xdr:colOff>
      <xdr:row>1213</xdr:row>
      <xdr:rowOff>847726</xdr:rowOff>
    </xdr:to>
    <xdr:pic>
      <xdr:nvPicPr>
        <xdr:cNvPr id="4292" name="Рисунок 4291">
          <a:extLst>
            <a:ext uri="{FF2B5EF4-FFF2-40B4-BE49-F238E27FC236}">
              <a16:creationId xmlns:a16="http://schemas.microsoft.com/office/drawing/2014/main" id="{00000000-0008-0000-0000-0000C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393144376"/>
          <a:ext cx="417110" cy="78105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1214</xdr:row>
      <xdr:rowOff>66675</xdr:rowOff>
    </xdr:from>
    <xdr:to>
      <xdr:col>4</xdr:col>
      <xdr:colOff>765718</xdr:colOff>
      <xdr:row>1214</xdr:row>
      <xdr:rowOff>828675</xdr:rowOff>
    </xdr:to>
    <xdr:pic>
      <xdr:nvPicPr>
        <xdr:cNvPr id="4307" name="Рисунок 4306">
          <a:extLst>
            <a:ext uri="{FF2B5EF4-FFF2-40B4-BE49-F238E27FC236}">
              <a16:creationId xmlns:a16="http://schemas.microsoft.com/office/drawing/2014/main" id="{00000000-0008-0000-0000-0000D3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394030200"/>
          <a:ext cx="479968" cy="7620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1215</xdr:row>
      <xdr:rowOff>66675</xdr:rowOff>
    </xdr:from>
    <xdr:to>
      <xdr:col>4</xdr:col>
      <xdr:colOff>800100</xdr:colOff>
      <xdr:row>1215</xdr:row>
      <xdr:rowOff>841506</xdr:rowOff>
    </xdr:to>
    <xdr:pic>
      <xdr:nvPicPr>
        <xdr:cNvPr id="4322" name="Рисунок 4321">
          <a:extLst>
            <a:ext uri="{FF2B5EF4-FFF2-40B4-BE49-F238E27FC236}">
              <a16:creationId xmlns:a16="http://schemas.microsoft.com/office/drawing/2014/main" id="{00000000-0008-0000-0000-0000E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94916025"/>
          <a:ext cx="571500" cy="77483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1216</xdr:row>
      <xdr:rowOff>66675</xdr:rowOff>
    </xdr:from>
    <xdr:to>
      <xdr:col>4</xdr:col>
      <xdr:colOff>803177</xdr:colOff>
      <xdr:row>1216</xdr:row>
      <xdr:rowOff>819150</xdr:rowOff>
    </xdr:to>
    <xdr:pic>
      <xdr:nvPicPr>
        <xdr:cNvPr id="4333" name="Рисунок 4332">
          <a:extLst>
            <a:ext uri="{FF2B5EF4-FFF2-40B4-BE49-F238E27FC236}">
              <a16:creationId xmlns:a16="http://schemas.microsoft.com/office/drawing/2014/main" id="{00000000-0008-0000-0000-0000E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95801850"/>
          <a:ext cx="574577" cy="75247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1217</xdr:row>
      <xdr:rowOff>57151</xdr:rowOff>
    </xdr:from>
    <xdr:to>
      <xdr:col>4</xdr:col>
      <xdr:colOff>830767</xdr:colOff>
      <xdr:row>1217</xdr:row>
      <xdr:rowOff>838201</xdr:rowOff>
    </xdr:to>
    <xdr:pic>
      <xdr:nvPicPr>
        <xdr:cNvPr id="4352" name="Рисунок 4351">
          <a:extLst>
            <a:ext uri="{FF2B5EF4-FFF2-40B4-BE49-F238E27FC236}">
              <a16:creationId xmlns:a16="http://schemas.microsoft.com/office/drawing/2014/main" id="{00000000-0008-0000-0000-00000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396678151"/>
          <a:ext cx="611692" cy="7810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1218</xdr:row>
      <xdr:rowOff>66675</xdr:rowOff>
    </xdr:from>
    <xdr:to>
      <xdr:col>4</xdr:col>
      <xdr:colOff>792946</xdr:colOff>
      <xdr:row>1218</xdr:row>
      <xdr:rowOff>828675</xdr:rowOff>
    </xdr:to>
    <xdr:pic>
      <xdr:nvPicPr>
        <xdr:cNvPr id="4362" name="Рисунок 4361">
          <a:extLst>
            <a:ext uri="{FF2B5EF4-FFF2-40B4-BE49-F238E27FC236}">
              <a16:creationId xmlns:a16="http://schemas.microsoft.com/office/drawing/2014/main" id="{00000000-0008-0000-0000-00000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97573500"/>
          <a:ext cx="554820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1219</xdr:row>
      <xdr:rowOff>66675</xdr:rowOff>
    </xdr:from>
    <xdr:to>
      <xdr:col>4</xdr:col>
      <xdr:colOff>802860</xdr:colOff>
      <xdr:row>1219</xdr:row>
      <xdr:rowOff>838200</xdr:rowOff>
    </xdr:to>
    <xdr:pic>
      <xdr:nvPicPr>
        <xdr:cNvPr id="4373" name="Рисунок 4372">
          <a:extLst>
            <a:ext uri="{FF2B5EF4-FFF2-40B4-BE49-F238E27FC236}">
              <a16:creationId xmlns:a16="http://schemas.microsoft.com/office/drawing/2014/main" id="{00000000-0008-0000-0000-00001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98459325"/>
          <a:ext cx="564735" cy="7715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1220</xdr:row>
      <xdr:rowOff>57151</xdr:rowOff>
    </xdr:from>
    <xdr:to>
      <xdr:col>4</xdr:col>
      <xdr:colOff>797841</xdr:colOff>
      <xdr:row>1220</xdr:row>
      <xdr:rowOff>857251</xdr:rowOff>
    </xdr:to>
    <xdr:pic>
      <xdr:nvPicPr>
        <xdr:cNvPr id="4386" name="Рисунок 4385">
          <a:extLst>
            <a:ext uri="{FF2B5EF4-FFF2-40B4-BE49-F238E27FC236}">
              <a16:creationId xmlns:a16="http://schemas.microsoft.com/office/drawing/2014/main" id="{00000000-0008-0000-0000-00002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99335626"/>
          <a:ext cx="569241" cy="8001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1221</xdr:row>
      <xdr:rowOff>66676</xdr:rowOff>
    </xdr:from>
    <xdr:to>
      <xdr:col>4</xdr:col>
      <xdr:colOff>815070</xdr:colOff>
      <xdr:row>1221</xdr:row>
      <xdr:rowOff>847726</xdr:rowOff>
    </xdr:to>
    <xdr:pic>
      <xdr:nvPicPr>
        <xdr:cNvPr id="4400" name="Рисунок 4399">
          <a:extLst>
            <a:ext uri="{FF2B5EF4-FFF2-40B4-BE49-F238E27FC236}">
              <a16:creationId xmlns:a16="http://schemas.microsoft.com/office/drawing/2014/main" id="{00000000-0008-0000-0000-00003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0" y="400230976"/>
          <a:ext cx="605520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1222</xdr:row>
      <xdr:rowOff>66676</xdr:rowOff>
    </xdr:from>
    <xdr:to>
      <xdr:col>4</xdr:col>
      <xdr:colOff>816792</xdr:colOff>
      <xdr:row>1222</xdr:row>
      <xdr:rowOff>828676</xdr:rowOff>
    </xdr:to>
    <xdr:pic>
      <xdr:nvPicPr>
        <xdr:cNvPr id="4079" name="Рисунок 4078">
          <a:extLst>
            <a:ext uri="{FF2B5EF4-FFF2-40B4-BE49-F238E27FC236}">
              <a16:creationId xmlns:a16="http://schemas.microsoft.com/office/drawing/2014/main" id="{00000000-0008-0000-0000-0000E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07857526"/>
          <a:ext cx="578667" cy="76200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1223</xdr:row>
      <xdr:rowOff>66676</xdr:rowOff>
    </xdr:from>
    <xdr:to>
      <xdr:col>4</xdr:col>
      <xdr:colOff>819151</xdr:colOff>
      <xdr:row>1223</xdr:row>
      <xdr:rowOff>846202</xdr:rowOff>
    </xdr:to>
    <xdr:pic>
      <xdr:nvPicPr>
        <xdr:cNvPr id="4206" name="Рисунок 4205">
          <a:extLst>
            <a:ext uri="{FF2B5EF4-FFF2-40B4-BE49-F238E27FC236}">
              <a16:creationId xmlns:a16="http://schemas.microsoft.com/office/drawing/2014/main" id="{00000000-0008-0000-0000-00006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308743351"/>
          <a:ext cx="590550" cy="779526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1224</xdr:row>
      <xdr:rowOff>66676</xdr:rowOff>
    </xdr:from>
    <xdr:to>
      <xdr:col>4</xdr:col>
      <xdr:colOff>825299</xdr:colOff>
      <xdr:row>1224</xdr:row>
      <xdr:rowOff>828675</xdr:rowOff>
    </xdr:to>
    <xdr:pic>
      <xdr:nvPicPr>
        <xdr:cNvPr id="4260" name="Рисунок 4259">
          <a:extLst>
            <a:ext uri="{FF2B5EF4-FFF2-40B4-BE49-F238E27FC236}">
              <a16:creationId xmlns:a16="http://schemas.microsoft.com/office/drawing/2014/main" id="{00000000-0008-0000-0000-0000A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309629176"/>
          <a:ext cx="596698" cy="761999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1225</xdr:row>
      <xdr:rowOff>66676</xdr:rowOff>
    </xdr:from>
    <xdr:to>
      <xdr:col>4</xdr:col>
      <xdr:colOff>815250</xdr:colOff>
      <xdr:row>1225</xdr:row>
      <xdr:rowOff>847726</xdr:rowOff>
    </xdr:to>
    <xdr:pic>
      <xdr:nvPicPr>
        <xdr:cNvPr id="4276" name="Рисунок 4275">
          <a:extLst>
            <a:ext uri="{FF2B5EF4-FFF2-40B4-BE49-F238E27FC236}">
              <a16:creationId xmlns:a16="http://schemas.microsoft.com/office/drawing/2014/main" id="{00000000-0008-0000-0000-0000B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10515001"/>
          <a:ext cx="577124" cy="7810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1226</xdr:row>
      <xdr:rowOff>66676</xdr:rowOff>
    </xdr:from>
    <xdr:to>
      <xdr:col>4</xdr:col>
      <xdr:colOff>806855</xdr:colOff>
      <xdr:row>1226</xdr:row>
      <xdr:rowOff>847726</xdr:rowOff>
    </xdr:to>
    <xdr:pic>
      <xdr:nvPicPr>
        <xdr:cNvPr id="4299" name="Рисунок 4298">
          <a:extLst>
            <a:ext uri="{FF2B5EF4-FFF2-40B4-BE49-F238E27FC236}">
              <a16:creationId xmlns:a16="http://schemas.microsoft.com/office/drawing/2014/main" id="{00000000-0008-0000-0000-0000C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11400826"/>
          <a:ext cx="578255" cy="78105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1227</xdr:row>
      <xdr:rowOff>66676</xdr:rowOff>
    </xdr:from>
    <xdr:to>
      <xdr:col>4</xdr:col>
      <xdr:colOff>834960</xdr:colOff>
      <xdr:row>1227</xdr:row>
      <xdr:rowOff>847725</xdr:rowOff>
    </xdr:to>
    <xdr:pic>
      <xdr:nvPicPr>
        <xdr:cNvPr id="4327" name="Рисунок 4326">
          <a:extLst>
            <a:ext uri="{FF2B5EF4-FFF2-40B4-BE49-F238E27FC236}">
              <a16:creationId xmlns:a16="http://schemas.microsoft.com/office/drawing/2014/main" id="{00000000-0008-0000-0000-0000E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312286651"/>
          <a:ext cx="634934" cy="781049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1228</xdr:row>
      <xdr:rowOff>57150</xdr:rowOff>
    </xdr:from>
    <xdr:to>
      <xdr:col>4</xdr:col>
      <xdr:colOff>832955</xdr:colOff>
      <xdr:row>1228</xdr:row>
      <xdr:rowOff>847725</xdr:rowOff>
    </xdr:to>
    <xdr:pic>
      <xdr:nvPicPr>
        <xdr:cNvPr id="4355" name="Рисунок 4354">
          <a:extLst>
            <a:ext uri="{FF2B5EF4-FFF2-40B4-BE49-F238E27FC236}">
              <a16:creationId xmlns:a16="http://schemas.microsoft.com/office/drawing/2014/main" id="{00000000-0008-0000-0000-00000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0" y="313162950"/>
          <a:ext cx="623405" cy="79057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1229</xdr:row>
      <xdr:rowOff>66676</xdr:rowOff>
    </xdr:from>
    <xdr:to>
      <xdr:col>4</xdr:col>
      <xdr:colOff>821618</xdr:colOff>
      <xdr:row>1229</xdr:row>
      <xdr:rowOff>828676</xdr:rowOff>
    </xdr:to>
    <xdr:pic>
      <xdr:nvPicPr>
        <xdr:cNvPr id="4378" name="Рисунок 4377">
          <a:extLst>
            <a:ext uri="{FF2B5EF4-FFF2-40B4-BE49-F238E27FC236}">
              <a16:creationId xmlns:a16="http://schemas.microsoft.com/office/drawing/2014/main" id="{00000000-0008-0000-0000-00001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314058301"/>
          <a:ext cx="602542" cy="76200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1230</xdr:row>
      <xdr:rowOff>66675</xdr:rowOff>
    </xdr:from>
    <xdr:to>
      <xdr:col>4</xdr:col>
      <xdr:colOff>832702</xdr:colOff>
      <xdr:row>1230</xdr:row>
      <xdr:rowOff>828675</xdr:rowOff>
    </xdr:to>
    <xdr:pic>
      <xdr:nvPicPr>
        <xdr:cNvPr id="4403" name="Рисунок 4402">
          <a:extLst>
            <a:ext uri="{FF2B5EF4-FFF2-40B4-BE49-F238E27FC236}">
              <a16:creationId xmlns:a16="http://schemas.microsoft.com/office/drawing/2014/main" id="{00000000-0008-0000-0000-00003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314944125"/>
          <a:ext cx="613627" cy="7620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1231</xdr:row>
      <xdr:rowOff>66675</xdr:rowOff>
    </xdr:from>
    <xdr:to>
      <xdr:col>4</xdr:col>
      <xdr:colOff>948319</xdr:colOff>
      <xdr:row>1231</xdr:row>
      <xdr:rowOff>828675</xdr:rowOff>
    </xdr:to>
    <xdr:pic>
      <xdr:nvPicPr>
        <xdr:cNvPr id="4410" name="Рисунок 4409">
          <a:extLst>
            <a:ext uri="{FF2B5EF4-FFF2-40B4-BE49-F238E27FC236}">
              <a16:creationId xmlns:a16="http://schemas.microsoft.com/office/drawing/2014/main" id="{00000000-0008-0000-0000-00003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15829950"/>
          <a:ext cx="862594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1232</xdr:row>
      <xdr:rowOff>66675</xdr:rowOff>
    </xdr:from>
    <xdr:to>
      <xdr:col>4</xdr:col>
      <xdr:colOff>997217</xdr:colOff>
      <xdr:row>1232</xdr:row>
      <xdr:rowOff>838200</xdr:rowOff>
    </xdr:to>
    <xdr:pic>
      <xdr:nvPicPr>
        <xdr:cNvPr id="4414" name="Рисунок 4413">
          <a:extLst>
            <a:ext uri="{FF2B5EF4-FFF2-40B4-BE49-F238E27FC236}">
              <a16:creationId xmlns:a16="http://schemas.microsoft.com/office/drawing/2014/main" id="{00000000-0008-0000-0000-00003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16715775"/>
          <a:ext cx="940067" cy="7715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1233</xdr:row>
      <xdr:rowOff>66675</xdr:rowOff>
    </xdr:from>
    <xdr:to>
      <xdr:col>4</xdr:col>
      <xdr:colOff>800100</xdr:colOff>
      <xdr:row>1233</xdr:row>
      <xdr:rowOff>848422</xdr:rowOff>
    </xdr:to>
    <xdr:pic>
      <xdr:nvPicPr>
        <xdr:cNvPr id="4419" name="Рисунок 4418">
          <a:extLst>
            <a:ext uri="{FF2B5EF4-FFF2-40B4-BE49-F238E27FC236}">
              <a16:creationId xmlns:a16="http://schemas.microsoft.com/office/drawing/2014/main" id="{00000000-0008-0000-0000-00004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17601600"/>
          <a:ext cx="561975" cy="7817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1234</xdr:row>
      <xdr:rowOff>76200</xdr:rowOff>
    </xdr:from>
    <xdr:to>
      <xdr:col>4</xdr:col>
      <xdr:colOff>739044</xdr:colOff>
      <xdr:row>1234</xdr:row>
      <xdr:rowOff>828675</xdr:rowOff>
    </xdr:to>
    <xdr:pic>
      <xdr:nvPicPr>
        <xdr:cNvPr id="4424" name="Рисунок 4423">
          <a:extLst>
            <a:ext uri="{FF2B5EF4-FFF2-40B4-BE49-F238E27FC236}">
              <a16:creationId xmlns:a16="http://schemas.microsoft.com/office/drawing/2014/main" id="{00000000-0008-0000-0000-00004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318496950"/>
          <a:ext cx="462819" cy="75247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1235</xdr:row>
      <xdr:rowOff>66675</xdr:rowOff>
    </xdr:from>
    <xdr:to>
      <xdr:col>4</xdr:col>
      <xdr:colOff>799332</xdr:colOff>
      <xdr:row>1235</xdr:row>
      <xdr:rowOff>819150</xdr:rowOff>
    </xdr:to>
    <xdr:pic>
      <xdr:nvPicPr>
        <xdr:cNvPr id="4428" name="Рисунок 4427">
          <a:extLst>
            <a:ext uri="{FF2B5EF4-FFF2-40B4-BE49-F238E27FC236}">
              <a16:creationId xmlns:a16="http://schemas.microsoft.com/office/drawing/2014/main" id="{00000000-0008-0000-0000-00004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19373250"/>
          <a:ext cx="561207" cy="752475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1236</xdr:row>
      <xdr:rowOff>66675</xdr:rowOff>
    </xdr:from>
    <xdr:to>
      <xdr:col>4</xdr:col>
      <xdr:colOff>798269</xdr:colOff>
      <xdr:row>1236</xdr:row>
      <xdr:rowOff>838200</xdr:rowOff>
    </xdr:to>
    <xdr:pic>
      <xdr:nvPicPr>
        <xdr:cNvPr id="4432" name="Рисунок 4431">
          <a:extLst>
            <a:ext uri="{FF2B5EF4-FFF2-40B4-BE49-F238E27FC236}">
              <a16:creationId xmlns:a16="http://schemas.microsoft.com/office/drawing/2014/main" id="{00000000-0008-0000-0000-00005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320259075"/>
          <a:ext cx="550618" cy="7715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1237</xdr:row>
      <xdr:rowOff>57150</xdr:rowOff>
    </xdr:from>
    <xdr:to>
      <xdr:col>4</xdr:col>
      <xdr:colOff>809625</xdr:colOff>
      <xdr:row>1237</xdr:row>
      <xdr:rowOff>831511</xdr:rowOff>
    </xdr:to>
    <xdr:pic>
      <xdr:nvPicPr>
        <xdr:cNvPr id="4436" name="Рисунок 4435">
          <a:extLst>
            <a:ext uri="{FF2B5EF4-FFF2-40B4-BE49-F238E27FC236}">
              <a16:creationId xmlns:a16="http://schemas.microsoft.com/office/drawing/2014/main" id="{00000000-0008-0000-0000-00005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21135375"/>
          <a:ext cx="581025" cy="774361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1238</xdr:row>
      <xdr:rowOff>57151</xdr:rowOff>
    </xdr:from>
    <xdr:to>
      <xdr:col>4</xdr:col>
      <xdr:colOff>819150</xdr:colOff>
      <xdr:row>1238</xdr:row>
      <xdr:rowOff>852035</xdr:rowOff>
    </xdr:to>
    <xdr:pic>
      <xdr:nvPicPr>
        <xdr:cNvPr id="4181" name="Рисунок 4180">
          <a:extLst>
            <a:ext uri="{FF2B5EF4-FFF2-40B4-BE49-F238E27FC236}">
              <a16:creationId xmlns:a16="http://schemas.microsoft.com/office/drawing/2014/main" id="{00000000-0008-0000-0000-00005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322021201"/>
          <a:ext cx="619125" cy="794884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1239</xdr:row>
      <xdr:rowOff>57150</xdr:rowOff>
    </xdr:from>
    <xdr:to>
      <xdr:col>4</xdr:col>
      <xdr:colOff>780906</xdr:colOff>
      <xdr:row>1239</xdr:row>
      <xdr:rowOff>838200</xdr:rowOff>
    </xdr:to>
    <xdr:pic>
      <xdr:nvPicPr>
        <xdr:cNvPr id="4268" name="Рисунок 4267">
          <a:extLst>
            <a:ext uri="{FF2B5EF4-FFF2-40B4-BE49-F238E27FC236}">
              <a16:creationId xmlns:a16="http://schemas.microsoft.com/office/drawing/2014/main" id="{00000000-0008-0000-0000-0000A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22907025"/>
          <a:ext cx="542781" cy="7810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1240</xdr:row>
      <xdr:rowOff>66675</xdr:rowOff>
    </xdr:from>
    <xdr:to>
      <xdr:col>4</xdr:col>
      <xdr:colOff>803556</xdr:colOff>
      <xdr:row>1240</xdr:row>
      <xdr:rowOff>828675</xdr:rowOff>
    </xdr:to>
    <xdr:pic>
      <xdr:nvPicPr>
        <xdr:cNvPr id="4315" name="Рисунок 4314">
          <a:extLst>
            <a:ext uri="{FF2B5EF4-FFF2-40B4-BE49-F238E27FC236}">
              <a16:creationId xmlns:a16="http://schemas.microsoft.com/office/drawing/2014/main" id="{00000000-0008-0000-0000-0000D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23802375"/>
          <a:ext cx="565430" cy="762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1241</xdr:row>
      <xdr:rowOff>57150</xdr:rowOff>
    </xdr:from>
    <xdr:to>
      <xdr:col>4</xdr:col>
      <xdr:colOff>802656</xdr:colOff>
      <xdr:row>1241</xdr:row>
      <xdr:rowOff>828675</xdr:rowOff>
    </xdr:to>
    <xdr:pic>
      <xdr:nvPicPr>
        <xdr:cNvPr id="4367" name="Рисунок 4366">
          <a:extLst>
            <a:ext uri="{FF2B5EF4-FFF2-40B4-BE49-F238E27FC236}">
              <a16:creationId xmlns:a16="http://schemas.microsoft.com/office/drawing/2014/main" id="{00000000-0008-0000-0000-00000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24678675"/>
          <a:ext cx="564530" cy="7715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1242</xdr:row>
      <xdr:rowOff>57151</xdr:rowOff>
    </xdr:from>
    <xdr:to>
      <xdr:col>4</xdr:col>
      <xdr:colOff>820805</xdr:colOff>
      <xdr:row>1242</xdr:row>
      <xdr:rowOff>838201</xdr:rowOff>
    </xdr:to>
    <xdr:pic>
      <xdr:nvPicPr>
        <xdr:cNvPr id="4408" name="Рисунок 4407">
          <a:extLst>
            <a:ext uri="{FF2B5EF4-FFF2-40B4-BE49-F238E27FC236}">
              <a16:creationId xmlns:a16="http://schemas.microsoft.com/office/drawing/2014/main" id="{00000000-0008-0000-0000-00003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25564501"/>
          <a:ext cx="592205" cy="781050"/>
        </a:xfrm>
        <a:prstGeom prst="rect">
          <a:avLst/>
        </a:prstGeom>
      </xdr:spPr>
    </xdr:pic>
    <xdr:clientData/>
  </xdr:twoCellAnchor>
  <xdr:twoCellAnchor>
    <xdr:from>
      <xdr:col>4</xdr:col>
      <xdr:colOff>247652</xdr:colOff>
      <xdr:row>1243</xdr:row>
      <xdr:rowOff>57151</xdr:rowOff>
    </xdr:from>
    <xdr:to>
      <xdr:col>4</xdr:col>
      <xdr:colOff>803932</xdr:colOff>
      <xdr:row>1243</xdr:row>
      <xdr:rowOff>838201</xdr:rowOff>
    </xdr:to>
    <xdr:pic>
      <xdr:nvPicPr>
        <xdr:cNvPr id="4416" name="Рисунок 4415">
          <a:extLst>
            <a:ext uri="{FF2B5EF4-FFF2-40B4-BE49-F238E27FC236}">
              <a16:creationId xmlns:a16="http://schemas.microsoft.com/office/drawing/2014/main" id="{00000000-0008-0000-0000-00004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2" y="326450326"/>
          <a:ext cx="556280" cy="781050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1244</xdr:row>
      <xdr:rowOff>57150</xdr:rowOff>
    </xdr:from>
    <xdr:to>
      <xdr:col>4</xdr:col>
      <xdr:colOff>776968</xdr:colOff>
      <xdr:row>1244</xdr:row>
      <xdr:rowOff>847725</xdr:rowOff>
    </xdr:to>
    <xdr:pic>
      <xdr:nvPicPr>
        <xdr:cNvPr id="4426" name="Рисунок 4425">
          <a:extLst>
            <a:ext uri="{FF2B5EF4-FFF2-40B4-BE49-F238E27FC236}">
              <a16:creationId xmlns:a16="http://schemas.microsoft.com/office/drawing/2014/main" id="{00000000-0008-0000-0000-00004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327336150"/>
          <a:ext cx="519793" cy="7905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1245</xdr:row>
      <xdr:rowOff>57150</xdr:rowOff>
    </xdr:from>
    <xdr:to>
      <xdr:col>4</xdr:col>
      <xdr:colOff>811547</xdr:colOff>
      <xdr:row>1245</xdr:row>
      <xdr:rowOff>847725</xdr:rowOff>
    </xdr:to>
    <xdr:pic>
      <xdr:nvPicPr>
        <xdr:cNvPr id="4434" name="Рисунок 4433">
          <a:extLst>
            <a:ext uri="{FF2B5EF4-FFF2-40B4-BE49-F238E27FC236}">
              <a16:creationId xmlns:a16="http://schemas.microsoft.com/office/drawing/2014/main" id="{00000000-0008-0000-0000-00005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28221975"/>
          <a:ext cx="573421" cy="79057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1246</xdr:row>
      <xdr:rowOff>57151</xdr:rowOff>
    </xdr:from>
    <xdr:to>
      <xdr:col>4</xdr:col>
      <xdr:colOff>780184</xdr:colOff>
      <xdr:row>1246</xdr:row>
      <xdr:rowOff>838200</xdr:rowOff>
    </xdr:to>
    <xdr:pic>
      <xdr:nvPicPr>
        <xdr:cNvPr id="4441" name="Рисунок 4440">
          <a:extLst>
            <a:ext uri="{FF2B5EF4-FFF2-40B4-BE49-F238E27FC236}">
              <a16:creationId xmlns:a16="http://schemas.microsoft.com/office/drawing/2014/main" id="{00000000-0008-0000-0000-00005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329107801"/>
          <a:ext cx="532534" cy="78104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1247</xdr:row>
      <xdr:rowOff>85725</xdr:rowOff>
    </xdr:from>
    <xdr:to>
      <xdr:col>4</xdr:col>
      <xdr:colOff>986189</xdr:colOff>
      <xdr:row>1247</xdr:row>
      <xdr:rowOff>800100</xdr:rowOff>
    </xdr:to>
    <xdr:pic>
      <xdr:nvPicPr>
        <xdr:cNvPr id="4231" name="Рисунок 4230">
          <a:extLst>
            <a:ext uri="{FF2B5EF4-FFF2-40B4-BE49-F238E27FC236}">
              <a16:creationId xmlns:a16="http://schemas.microsoft.com/office/drawing/2014/main" id="{00000000-0008-0000-0000-000087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30908025"/>
          <a:ext cx="929039" cy="71437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1248</xdr:row>
      <xdr:rowOff>57150</xdr:rowOff>
    </xdr:from>
    <xdr:to>
      <xdr:col>4</xdr:col>
      <xdr:colOff>810474</xdr:colOff>
      <xdr:row>1248</xdr:row>
      <xdr:rowOff>847725</xdr:rowOff>
    </xdr:to>
    <xdr:pic>
      <xdr:nvPicPr>
        <xdr:cNvPr id="4338" name="Рисунок 4337">
          <a:extLst>
            <a:ext uri="{FF2B5EF4-FFF2-40B4-BE49-F238E27FC236}">
              <a16:creationId xmlns:a16="http://schemas.microsoft.com/office/drawing/2014/main" id="{00000000-0008-0000-0000-0000F2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331765275"/>
          <a:ext cx="591399" cy="79057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1249</xdr:row>
      <xdr:rowOff>57150</xdr:rowOff>
    </xdr:from>
    <xdr:to>
      <xdr:col>4</xdr:col>
      <xdr:colOff>824580</xdr:colOff>
      <xdr:row>1249</xdr:row>
      <xdr:rowOff>838200</xdr:rowOff>
    </xdr:to>
    <xdr:pic>
      <xdr:nvPicPr>
        <xdr:cNvPr id="4412" name="Рисунок 4411">
          <a:extLst>
            <a:ext uri="{FF2B5EF4-FFF2-40B4-BE49-F238E27FC236}">
              <a16:creationId xmlns:a16="http://schemas.microsoft.com/office/drawing/2014/main" id="{00000000-0008-0000-0000-00003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332651100"/>
          <a:ext cx="605504" cy="78105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1250</xdr:row>
      <xdr:rowOff>57150</xdr:rowOff>
    </xdr:from>
    <xdr:to>
      <xdr:col>4</xdr:col>
      <xdr:colOff>833215</xdr:colOff>
      <xdr:row>1250</xdr:row>
      <xdr:rowOff>838200</xdr:rowOff>
    </xdr:to>
    <xdr:pic>
      <xdr:nvPicPr>
        <xdr:cNvPr id="4430" name="Рисунок 4429">
          <a:extLst>
            <a:ext uri="{FF2B5EF4-FFF2-40B4-BE49-F238E27FC236}">
              <a16:creationId xmlns:a16="http://schemas.microsoft.com/office/drawing/2014/main" id="{00000000-0008-0000-0000-00004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0" y="333536925"/>
          <a:ext cx="623665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1251</xdr:row>
      <xdr:rowOff>57150</xdr:rowOff>
    </xdr:from>
    <xdr:to>
      <xdr:col>4</xdr:col>
      <xdr:colOff>844004</xdr:colOff>
      <xdr:row>1251</xdr:row>
      <xdr:rowOff>828675</xdr:rowOff>
    </xdr:to>
    <xdr:pic>
      <xdr:nvPicPr>
        <xdr:cNvPr id="4444" name="Рисунок 4443">
          <a:extLst>
            <a:ext uri="{FF2B5EF4-FFF2-40B4-BE49-F238E27FC236}">
              <a16:creationId xmlns:a16="http://schemas.microsoft.com/office/drawing/2014/main" id="{00000000-0008-0000-0000-00005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334422750"/>
          <a:ext cx="663029" cy="771525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1252</xdr:row>
      <xdr:rowOff>57151</xdr:rowOff>
    </xdr:from>
    <xdr:to>
      <xdr:col>4</xdr:col>
      <xdr:colOff>802175</xdr:colOff>
      <xdr:row>1252</xdr:row>
      <xdr:rowOff>838201</xdr:rowOff>
    </xdr:to>
    <xdr:pic>
      <xdr:nvPicPr>
        <xdr:cNvPr id="4449" name="Рисунок 4448">
          <a:extLst>
            <a:ext uri="{FF2B5EF4-FFF2-40B4-BE49-F238E27FC236}">
              <a16:creationId xmlns:a16="http://schemas.microsoft.com/office/drawing/2014/main" id="{00000000-0008-0000-0000-00006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335308576"/>
          <a:ext cx="544999" cy="7810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1253</xdr:row>
      <xdr:rowOff>57151</xdr:rowOff>
    </xdr:from>
    <xdr:to>
      <xdr:col>4</xdr:col>
      <xdr:colOff>790575</xdr:colOff>
      <xdr:row>1253</xdr:row>
      <xdr:rowOff>838055</xdr:rowOff>
    </xdr:to>
    <xdr:pic>
      <xdr:nvPicPr>
        <xdr:cNvPr id="4456" name="Рисунок 4455">
          <a:extLst>
            <a:ext uri="{FF2B5EF4-FFF2-40B4-BE49-F238E27FC236}">
              <a16:creationId xmlns:a16="http://schemas.microsoft.com/office/drawing/2014/main" id="{00000000-0008-0000-0000-00006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336194401"/>
          <a:ext cx="542924" cy="78090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1254</xdr:row>
      <xdr:rowOff>85725</xdr:rowOff>
    </xdr:from>
    <xdr:to>
      <xdr:col>4</xdr:col>
      <xdr:colOff>983182</xdr:colOff>
      <xdr:row>1254</xdr:row>
      <xdr:rowOff>819150</xdr:rowOff>
    </xdr:to>
    <xdr:pic>
      <xdr:nvPicPr>
        <xdr:cNvPr id="4460" name="Рисунок 4459">
          <a:extLst>
            <a:ext uri="{FF2B5EF4-FFF2-40B4-BE49-F238E27FC236}">
              <a16:creationId xmlns:a16="http://schemas.microsoft.com/office/drawing/2014/main" id="{00000000-0008-0000-0000-00006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37108800"/>
          <a:ext cx="9165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1255</xdr:row>
      <xdr:rowOff>66675</xdr:rowOff>
    </xdr:from>
    <xdr:to>
      <xdr:col>4</xdr:col>
      <xdr:colOff>981075</xdr:colOff>
      <xdr:row>1255</xdr:row>
      <xdr:rowOff>834297</xdr:rowOff>
    </xdr:to>
    <xdr:pic>
      <xdr:nvPicPr>
        <xdr:cNvPr id="4463" name="Рисунок 4462">
          <a:extLst>
            <a:ext uri="{FF2B5EF4-FFF2-40B4-BE49-F238E27FC236}">
              <a16:creationId xmlns:a16="http://schemas.microsoft.com/office/drawing/2014/main" id="{00000000-0008-0000-0000-00006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37975575"/>
          <a:ext cx="923925" cy="767622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1256</xdr:row>
      <xdr:rowOff>76200</xdr:rowOff>
    </xdr:from>
    <xdr:to>
      <xdr:col>4</xdr:col>
      <xdr:colOff>978369</xdr:colOff>
      <xdr:row>1256</xdr:row>
      <xdr:rowOff>819150</xdr:rowOff>
    </xdr:to>
    <xdr:pic>
      <xdr:nvPicPr>
        <xdr:cNvPr id="4465" name="Рисунок 4464">
          <a:extLst>
            <a:ext uri="{FF2B5EF4-FFF2-40B4-BE49-F238E27FC236}">
              <a16:creationId xmlns:a16="http://schemas.microsoft.com/office/drawing/2014/main" id="{00000000-0008-0000-0000-00007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338870925"/>
          <a:ext cx="921218" cy="7429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1257</xdr:row>
      <xdr:rowOff>57150</xdr:rowOff>
    </xdr:from>
    <xdr:to>
      <xdr:col>4</xdr:col>
      <xdr:colOff>856057</xdr:colOff>
      <xdr:row>1257</xdr:row>
      <xdr:rowOff>838200</xdr:rowOff>
    </xdr:to>
    <xdr:pic>
      <xdr:nvPicPr>
        <xdr:cNvPr id="4467" name="Рисунок 4466">
          <a:extLst>
            <a:ext uri="{FF2B5EF4-FFF2-40B4-BE49-F238E27FC236}">
              <a16:creationId xmlns:a16="http://schemas.microsoft.com/office/drawing/2014/main" id="{00000000-0008-0000-0000-00007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339737700"/>
          <a:ext cx="684607" cy="781050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1258</xdr:row>
      <xdr:rowOff>57150</xdr:rowOff>
    </xdr:from>
    <xdr:to>
      <xdr:col>4</xdr:col>
      <xdr:colOff>971759</xdr:colOff>
      <xdr:row>1258</xdr:row>
      <xdr:rowOff>828675</xdr:rowOff>
    </xdr:to>
    <xdr:pic>
      <xdr:nvPicPr>
        <xdr:cNvPr id="4469" name="Рисунок 4468">
          <a:extLst>
            <a:ext uri="{FF2B5EF4-FFF2-40B4-BE49-F238E27FC236}">
              <a16:creationId xmlns:a16="http://schemas.microsoft.com/office/drawing/2014/main" id="{00000000-0008-0000-0000-00007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340623525"/>
          <a:ext cx="895558" cy="77152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1259</xdr:row>
      <xdr:rowOff>57150</xdr:rowOff>
    </xdr:from>
    <xdr:to>
      <xdr:col>4</xdr:col>
      <xdr:colOff>819151</xdr:colOff>
      <xdr:row>1259</xdr:row>
      <xdr:rowOff>826585</xdr:rowOff>
    </xdr:to>
    <xdr:pic>
      <xdr:nvPicPr>
        <xdr:cNvPr id="4471" name="Рисунок 4470">
          <a:extLst>
            <a:ext uri="{FF2B5EF4-FFF2-40B4-BE49-F238E27FC236}">
              <a16:creationId xmlns:a16="http://schemas.microsoft.com/office/drawing/2014/main" id="{00000000-0008-0000-0000-00007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341509350"/>
          <a:ext cx="609600" cy="76943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1260</xdr:row>
      <xdr:rowOff>66675</xdr:rowOff>
    </xdr:from>
    <xdr:to>
      <xdr:col>4</xdr:col>
      <xdr:colOff>959578</xdr:colOff>
      <xdr:row>1260</xdr:row>
      <xdr:rowOff>828675</xdr:rowOff>
    </xdr:to>
    <xdr:pic>
      <xdr:nvPicPr>
        <xdr:cNvPr id="4473" name="Рисунок 4472">
          <a:extLst>
            <a:ext uri="{FF2B5EF4-FFF2-40B4-BE49-F238E27FC236}">
              <a16:creationId xmlns:a16="http://schemas.microsoft.com/office/drawing/2014/main" id="{00000000-0008-0000-0000-00007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42404700"/>
          <a:ext cx="873853" cy="76200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1261</xdr:row>
      <xdr:rowOff>57151</xdr:rowOff>
    </xdr:from>
    <xdr:to>
      <xdr:col>4</xdr:col>
      <xdr:colOff>954931</xdr:colOff>
      <xdr:row>1261</xdr:row>
      <xdr:rowOff>838201</xdr:rowOff>
    </xdr:to>
    <xdr:pic>
      <xdr:nvPicPr>
        <xdr:cNvPr id="4475" name="Рисунок 4474">
          <a:extLst>
            <a:ext uri="{FF2B5EF4-FFF2-40B4-BE49-F238E27FC236}">
              <a16:creationId xmlns:a16="http://schemas.microsoft.com/office/drawing/2014/main" id="{00000000-0008-0000-0000-00007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1" y="343281001"/>
          <a:ext cx="859680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1262</xdr:row>
      <xdr:rowOff>104775</xdr:rowOff>
    </xdr:from>
    <xdr:to>
      <xdr:col>4</xdr:col>
      <xdr:colOff>990601</xdr:colOff>
      <xdr:row>1262</xdr:row>
      <xdr:rowOff>792000</xdr:rowOff>
    </xdr:to>
    <xdr:pic>
      <xdr:nvPicPr>
        <xdr:cNvPr id="4479" name="Рисунок 4478">
          <a:extLst>
            <a:ext uri="{FF2B5EF4-FFF2-40B4-BE49-F238E27FC236}">
              <a16:creationId xmlns:a16="http://schemas.microsoft.com/office/drawing/2014/main" id="{00000000-0008-0000-0000-00007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344214450"/>
          <a:ext cx="933450" cy="6872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1263</xdr:row>
      <xdr:rowOff>85725</xdr:rowOff>
    </xdr:from>
    <xdr:to>
      <xdr:col>4</xdr:col>
      <xdr:colOff>990601</xdr:colOff>
      <xdr:row>1263</xdr:row>
      <xdr:rowOff>817429</xdr:rowOff>
    </xdr:to>
    <xdr:pic>
      <xdr:nvPicPr>
        <xdr:cNvPr id="4481" name="Рисунок 4480">
          <a:extLst>
            <a:ext uri="{FF2B5EF4-FFF2-40B4-BE49-F238E27FC236}">
              <a16:creationId xmlns:a16="http://schemas.microsoft.com/office/drawing/2014/main" id="{00000000-0008-0000-0000-00008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345081225"/>
          <a:ext cx="933450" cy="73170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1264</xdr:row>
      <xdr:rowOff>57150</xdr:rowOff>
    </xdr:from>
    <xdr:to>
      <xdr:col>4</xdr:col>
      <xdr:colOff>912253</xdr:colOff>
      <xdr:row>1264</xdr:row>
      <xdr:rowOff>828675</xdr:rowOff>
    </xdr:to>
    <xdr:pic>
      <xdr:nvPicPr>
        <xdr:cNvPr id="4483" name="Рисунок 4482">
          <a:extLst>
            <a:ext uri="{FF2B5EF4-FFF2-40B4-BE49-F238E27FC236}">
              <a16:creationId xmlns:a16="http://schemas.microsoft.com/office/drawing/2014/main" id="{00000000-0008-0000-0000-00008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45938475"/>
          <a:ext cx="788428" cy="7715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1265</xdr:row>
      <xdr:rowOff>66675</xdr:rowOff>
    </xdr:from>
    <xdr:to>
      <xdr:col>4</xdr:col>
      <xdr:colOff>945235</xdr:colOff>
      <xdr:row>1265</xdr:row>
      <xdr:rowOff>838200</xdr:rowOff>
    </xdr:to>
    <xdr:pic>
      <xdr:nvPicPr>
        <xdr:cNvPr id="4485" name="Рисунок 4484">
          <a:extLst>
            <a:ext uri="{FF2B5EF4-FFF2-40B4-BE49-F238E27FC236}">
              <a16:creationId xmlns:a16="http://schemas.microsoft.com/office/drawing/2014/main" id="{00000000-0008-0000-0000-00008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46833825"/>
          <a:ext cx="849985" cy="771525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1266</xdr:row>
      <xdr:rowOff>57151</xdr:rowOff>
    </xdr:from>
    <xdr:to>
      <xdr:col>4</xdr:col>
      <xdr:colOff>663526</xdr:colOff>
      <xdr:row>1266</xdr:row>
      <xdr:rowOff>838201</xdr:rowOff>
    </xdr:to>
    <xdr:pic>
      <xdr:nvPicPr>
        <xdr:cNvPr id="4487" name="Рисунок 4486">
          <a:extLst>
            <a:ext uri="{FF2B5EF4-FFF2-40B4-BE49-F238E27FC236}">
              <a16:creationId xmlns:a16="http://schemas.microsoft.com/office/drawing/2014/main" id="{00000000-0008-0000-0000-00008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6" y="347710126"/>
          <a:ext cx="330150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1267</xdr:row>
      <xdr:rowOff>85725</xdr:rowOff>
    </xdr:from>
    <xdr:to>
      <xdr:col>4</xdr:col>
      <xdr:colOff>990601</xdr:colOff>
      <xdr:row>1267</xdr:row>
      <xdr:rowOff>810357</xdr:rowOff>
    </xdr:to>
    <xdr:pic>
      <xdr:nvPicPr>
        <xdr:cNvPr id="4489" name="Рисунок 4488">
          <a:extLst>
            <a:ext uri="{FF2B5EF4-FFF2-40B4-BE49-F238E27FC236}">
              <a16:creationId xmlns:a16="http://schemas.microsoft.com/office/drawing/2014/main" id="{00000000-0008-0000-0000-00008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348624525"/>
          <a:ext cx="933450" cy="724632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1268</xdr:row>
      <xdr:rowOff>66676</xdr:rowOff>
    </xdr:from>
    <xdr:to>
      <xdr:col>4</xdr:col>
      <xdr:colOff>959934</xdr:colOff>
      <xdr:row>1268</xdr:row>
      <xdr:rowOff>828676</xdr:rowOff>
    </xdr:to>
    <xdr:pic>
      <xdr:nvPicPr>
        <xdr:cNvPr id="4491" name="Рисунок 4490">
          <a:extLst>
            <a:ext uri="{FF2B5EF4-FFF2-40B4-BE49-F238E27FC236}">
              <a16:creationId xmlns:a16="http://schemas.microsoft.com/office/drawing/2014/main" id="{00000000-0008-0000-0000-00008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49491301"/>
          <a:ext cx="874209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1269</xdr:row>
      <xdr:rowOff>95250</xdr:rowOff>
    </xdr:from>
    <xdr:to>
      <xdr:col>4</xdr:col>
      <xdr:colOff>981075</xdr:colOff>
      <xdr:row>1269</xdr:row>
      <xdr:rowOff>809137</xdr:rowOff>
    </xdr:to>
    <xdr:pic>
      <xdr:nvPicPr>
        <xdr:cNvPr id="4493" name="Рисунок 4492">
          <a:extLst>
            <a:ext uri="{FF2B5EF4-FFF2-40B4-BE49-F238E27FC236}">
              <a16:creationId xmlns:a16="http://schemas.microsoft.com/office/drawing/2014/main" id="{00000000-0008-0000-0000-00008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50405700"/>
          <a:ext cx="923925" cy="713887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1270</xdr:row>
      <xdr:rowOff>57150</xdr:rowOff>
    </xdr:from>
    <xdr:to>
      <xdr:col>4</xdr:col>
      <xdr:colOff>849717</xdr:colOff>
      <xdr:row>1270</xdr:row>
      <xdr:rowOff>838200</xdr:rowOff>
    </xdr:to>
    <xdr:pic>
      <xdr:nvPicPr>
        <xdr:cNvPr id="4495" name="Рисунок 4494">
          <a:extLst>
            <a:ext uri="{FF2B5EF4-FFF2-40B4-BE49-F238E27FC236}">
              <a16:creationId xmlns:a16="http://schemas.microsoft.com/office/drawing/2014/main" id="{00000000-0008-0000-0000-00008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351253425"/>
          <a:ext cx="649692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1271</xdr:row>
      <xdr:rowOff>123825</xdr:rowOff>
    </xdr:from>
    <xdr:to>
      <xdr:col>4</xdr:col>
      <xdr:colOff>981075</xdr:colOff>
      <xdr:row>1271</xdr:row>
      <xdr:rowOff>780206</xdr:rowOff>
    </xdr:to>
    <xdr:pic>
      <xdr:nvPicPr>
        <xdr:cNvPr id="4497" name="Рисунок 4496">
          <a:extLst>
            <a:ext uri="{FF2B5EF4-FFF2-40B4-BE49-F238E27FC236}">
              <a16:creationId xmlns:a16="http://schemas.microsoft.com/office/drawing/2014/main" id="{00000000-0008-0000-0000-00009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52205925"/>
          <a:ext cx="923925" cy="65638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1272</xdr:row>
      <xdr:rowOff>57150</xdr:rowOff>
    </xdr:from>
    <xdr:to>
      <xdr:col>4</xdr:col>
      <xdr:colOff>972477</xdr:colOff>
      <xdr:row>1272</xdr:row>
      <xdr:rowOff>828675</xdr:rowOff>
    </xdr:to>
    <xdr:pic>
      <xdr:nvPicPr>
        <xdr:cNvPr id="4499" name="Рисунок 4498">
          <a:extLst>
            <a:ext uri="{FF2B5EF4-FFF2-40B4-BE49-F238E27FC236}">
              <a16:creationId xmlns:a16="http://schemas.microsoft.com/office/drawing/2014/main" id="{00000000-0008-0000-0000-00009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53025075"/>
          <a:ext cx="905802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1273</xdr:row>
      <xdr:rowOff>95250</xdr:rowOff>
    </xdr:from>
    <xdr:to>
      <xdr:col>4</xdr:col>
      <xdr:colOff>980270</xdr:colOff>
      <xdr:row>1273</xdr:row>
      <xdr:rowOff>781050</xdr:rowOff>
    </xdr:to>
    <xdr:pic>
      <xdr:nvPicPr>
        <xdr:cNvPr id="4501" name="Рисунок 4500">
          <a:extLst>
            <a:ext uri="{FF2B5EF4-FFF2-40B4-BE49-F238E27FC236}">
              <a16:creationId xmlns:a16="http://schemas.microsoft.com/office/drawing/2014/main" id="{00000000-0008-0000-0000-00009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53949000"/>
          <a:ext cx="923120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1790</xdr:row>
      <xdr:rowOff>142875</xdr:rowOff>
    </xdr:from>
    <xdr:to>
      <xdr:col>4</xdr:col>
      <xdr:colOff>983162</xdr:colOff>
      <xdr:row>1790</xdr:row>
      <xdr:rowOff>733424</xdr:rowOff>
    </xdr:to>
    <xdr:pic>
      <xdr:nvPicPr>
        <xdr:cNvPr id="4520" name="Рисунок 4519">
          <a:extLst>
            <a:ext uri="{FF2B5EF4-FFF2-40B4-BE49-F238E27FC236}">
              <a16:creationId xmlns:a16="http://schemas.microsoft.com/office/drawing/2014/main" id="{00000000-0008-0000-0000-0000A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780663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1791</xdr:row>
      <xdr:rowOff>133350</xdr:rowOff>
    </xdr:from>
    <xdr:to>
      <xdr:col>4</xdr:col>
      <xdr:colOff>1000125</xdr:colOff>
      <xdr:row>1791</xdr:row>
      <xdr:rowOff>759869</xdr:rowOff>
    </xdr:to>
    <xdr:pic>
      <xdr:nvPicPr>
        <xdr:cNvPr id="4531" name="Рисунок 4530">
          <a:extLst>
            <a:ext uri="{FF2B5EF4-FFF2-40B4-BE49-F238E27FC236}">
              <a16:creationId xmlns:a16="http://schemas.microsoft.com/office/drawing/2014/main" id="{00000000-0008-0000-0000-0000B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40309800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1792</xdr:row>
      <xdr:rowOff>161925</xdr:rowOff>
    </xdr:from>
    <xdr:to>
      <xdr:col>4</xdr:col>
      <xdr:colOff>1000126</xdr:colOff>
      <xdr:row>1792</xdr:row>
      <xdr:rowOff>744600</xdr:rowOff>
    </xdr:to>
    <xdr:pic>
      <xdr:nvPicPr>
        <xdr:cNvPr id="4533" name="Рисунок 4532">
          <a:extLst>
            <a:ext uri="{FF2B5EF4-FFF2-40B4-BE49-F238E27FC236}">
              <a16:creationId xmlns:a16="http://schemas.microsoft.com/office/drawing/2014/main" id="{00000000-0008-0000-0000-0000B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41224200"/>
          <a:ext cx="952500" cy="5826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1796</xdr:row>
      <xdr:rowOff>152400</xdr:rowOff>
    </xdr:from>
    <xdr:to>
      <xdr:col>4</xdr:col>
      <xdr:colOff>1000125</xdr:colOff>
      <xdr:row>1796</xdr:row>
      <xdr:rowOff>735075</xdr:rowOff>
    </xdr:to>
    <xdr:pic>
      <xdr:nvPicPr>
        <xdr:cNvPr id="4535" name="Рисунок 4534">
          <a:extLst>
            <a:ext uri="{FF2B5EF4-FFF2-40B4-BE49-F238E27FC236}">
              <a16:creationId xmlns:a16="http://schemas.microsoft.com/office/drawing/2014/main" id="{00000000-0008-0000-0000-0000B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4757975"/>
          <a:ext cx="952500" cy="5826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1793</xdr:row>
      <xdr:rowOff>152400</xdr:rowOff>
    </xdr:from>
    <xdr:to>
      <xdr:col>4</xdr:col>
      <xdr:colOff>1000125</xdr:colOff>
      <xdr:row>1793</xdr:row>
      <xdr:rowOff>732189</xdr:rowOff>
    </xdr:to>
    <xdr:pic>
      <xdr:nvPicPr>
        <xdr:cNvPr id="4536" name="Рисунок 4535">
          <a:extLst>
            <a:ext uri="{FF2B5EF4-FFF2-40B4-BE49-F238E27FC236}">
              <a16:creationId xmlns:a16="http://schemas.microsoft.com/office/drawing/2014/main" id="{00000000-0008-0000-0000-0000B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2100500"/>
          <a:ext cx="942975" cy="57978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1794</xdr:row>
      <xdr:rowOff>152400</xdr:rowOff>
    </xdr:from>
    <xdr:to>
      <xdr:col>4</xdr:col>
      <xdr:colOff>990600</xdr:colOff>
      <xdr:row>1794</xdr:row>
      <xdr:rowOff>732189</xdr:rowOff>
    </xdr:to>
    <xdr:pic>
      <xdr:nvPicPr>
        <xdr:cNvPr id="4538" name="Рисунок 4537">
          <a:extLst>
            <a:ext uri="{FF2B5EF4-FFF2-40B4-BE49-F238E27FC236}">
              <a16:creationId xmlns:a16="http://schemas.microsoft.com/office/drawing/2014/main" id="{00000000-0008-0000-0000-0000B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2986325"/>
          <a:ext cx="942975" cy="57978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1795</xdr:row>
      <xdr:rowOff>152400</xdr:rowOff>
    </xdr:from>
    <xdr:to>
      <xdr:col>4</xdr:col>
      <xdr:colOff>990600</xdr:colOff>
      <xdr:row>1795</xdr:row>
      <xdr:rowOff>732189</xdr:rowOff>
    </xdr:to>
    <xdr:pic>
      <xdr:nvPicPr>
        <xdr:cNvPr id="4540" name="Рисунок 4539">
          <a:extLst>
            <a:ext uri="{FF2B5EF4-FFF2-40B4-BE49-F238E27FC236}">
              <a16:creationId xmlns:a16="http://schemas.microsoft.com/office/drawing/2014/main" id="{00000000-0008-0000-0000-0000B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43872150"/>
          <a:ext cx="942975" cy="57978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1797</xdr:row>
      <xdr:rowOff>47625</xdr:rowOff>
    </xdr:from>
    <xdr:to>
      <xdr:col>4</xdr:col>
      <xdr:colOff>914400</xdr:colOff>
      <xdr:row>1797</xdr:row>
      <xdr:rowOff>838200</xdr:rowOff>
    </xdr:to>
    <xdr:pic>
      <xdr:nvPicPr>
        <xdr:cNvPr id="4545" name="Рисунок 4544">
          <a:extLst>
            <a:ext uri="{FF2B5EF4-FFF2-40B4-BE49-F238E27FC236}">
              <a16:creationId xmlns:a16="http://schemas.microsoft.com/office/drawing/2014/main" id="{00000000-0008-0000-0000-0000C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37673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1798</xdr:row>
      <xdr:rowOff>142875</xdr:rowOff>
    </xdr:from>
    <xdr:to>
      <xdr:col>4</xdr:col>
      <xdr:colOff>983162</xdr:colOff>
      <xdr:row>1798</xdr:row>
      <xdr:rowOff>733424</xdr:rowOff>
    </xdr:to>
    <xdr:pic>
      <xdr:nvPicPr>
        <xdr:cNvPr id="4546" name="Рисунок 4545">
          <a:extLst>
            <a:ext uri="{FF2B5EF4-FFF2-40B4-BE49-F238E27FC236}">
              <a16:creationId xmlns:a16="http://schemas.microsoft.com/office/drawing/2014/main" id="{00000000-0008-0000-0000-0000C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474845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1800</xdr:row>
      <xdr:rowOff>57150</xdr:rowOff>
    </xdr:from>
    <xdr:to>
      <xdr:col>4</xdr:col>
      <xdr:colOff>714579</xdr:colOff>
      <xdr:row>1800</xdr:row>
      <xdr:rowOff>857250</xdr:rowOff>
    </xdr:to>
    <xdr:pic>
      <xdr:nvPicPr>
        <xdr:cNvPr id="4552" name="Рисунок 4551">
          <a:extLst>
            <a:ext uri="{FF2B5EF4-FFF2-40B4-BE49-F238E27FC236}">
              <a16:creationId xmlns:a16="http://schemas.microsoft.com/office/drawing/2014/main" id="{00000000-0008-0000-0000-0000C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49977675"/>
          <a:ext cx="428828" cy="8001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1799</xdr:row>
      <xdr:rowOff>152400</xdr:rowOff>
    </xdr:from>
    <xdr:to>
      <xdr:col>4</xdr:col>
      <xdr:colOff>983162</xdr:colOff>
      <xdr:row>1799</xdr:row>
      <xdr:rowOff>742949</xdr:rowOff>
    </xdr:to>
    <xdr:pic>
      <xdr:nvPicPr>
        <xdr:cNvPr id="4556" name="Рисунок 4555">
          <a:extLst>
            <a:ext uri="{FF2B5EF4-FFF2-40B4-BE49-F238E27FC236}">
              <a16:creationId xmlns:a16="http://schemas.microsoft.com/office/drawing/2014/main" id="{00000000-0008-0000-0000-0000C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4652962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1801</xdr:row>
      <xdr:rowOff>47625</xdr:rowOff>
    </xdr:from>
    <xdr:to>
      <xdr:col>4</xdr:col>
      <xdr:colOff>727330</xdr:colOff>
      <xdr:row>1801</xdr:row>
      <xdr:rowOff>847725</xdr:rowOff>
    </xdr:to>
    <xdr:pic>
      <xdr:nvPicPr>
        <xdr:cNvPr id="4560" name="Рисунок 4559">
          <a:extLst>
            <a:ext uri="{FF2B5EF4-FFF2-40B4-BE49-F238E27FC236}">
              <a16:creationId xmlns:a16="http://schemas.microsoft.com/office/drawing/2014/main" id="{00000000-0008-0000-0000-0000D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49968150"/>
          <a:ext cx="432054" cy="800100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1803</xdr:row>
      <xdr:rowOff>47625</xdr:rowOff>
    </xdr:from>
    <xdr:to>
      <xdr:col>4</xdr:col>
      <xdr:colOff>722614</xdr:colOff>
      <xdr:row>1803</xdr:row>
      <xdr:rowOff>838200</xdr:rowOff>
    </xdr:to>
    <xdr:pic>
      <xdr:nvPicPr>
        <xdr:cNvPr id="4564" name="Рисунок 4563">
          <a:extLst>
            <a:ext uri="{FF2B5EF4-FFF2-40B4-BE49-F238E27FC236}">
              <a16:creationId xmlns:a16="http://schemas.microsoft.com/office/drawing/2014/main" id="{00000000-0008-0000-0000-0000D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53511450"/>
          <a:ext cx="436863" cy="7905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1802</xdr:row>
      <xdr:rowOff>152400</xdr:rowOff>
    </xdr:from>
    <xdr:to>
      <xdr:col>4</xdr:col>
      <xdr:colOff>992687</xdr:colOff>
      <xdr:row>1802</xdr:row>
      <xdr:rowOff>742949</xdr:rowOff>
    </xdr:to>
    <xdr:pic>
      <xdr:nvPicPr>
        <xdr:cNvPr id="4565" name="Рисунок 4564">
          <a:extLst>
            <a:ext uri="{FF2B5EF4-FFF2-40B4-BE49-F238E27FC236}">
              <a16:creationId xmlns:a16="http://schemas.microsoft.com/office/drawing/2014/main" id="{00000000-0008-0000-0000-0000D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5184457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1804</xdr:row>
      <xdr:rowOff>47626</xdr:rowOff>
    </xdr:from>
    <xdr:to>
      <xdr:col>4</xdr:col>
      <xdr:colOff>731566</xdr:colOff>
      <xdr:row>1804</xdr:row>
      <xdr:rowOff>847726</xdr:rowOff>
    </xdr:to>
    <xdr:pic>
      <xdr:nvPicPr>
        <xdr:cNvPr id="4569" name="Рисунок 4568">
          <a:extLst>
            <a:ext uri="{FF2B5EF4-FFF2-40B4-BE49-F238E27FC236}">
              <a16:creationId xmlns:a16="http://schemas.microsoft.com/office/drawing/2014/main" id="{00000000-0008-0000-0000-0000D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5" y="54397276"/>
          <a:ext cx="436291" cy="80010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1805</xdr:row>
      <xdr:rowOff>57150</xdr:rowOff>
    </xdr:from>
    <xdr:to>
      <xdr:col>4</xdr:col>
      <xdr:colOff>718011</xdr:colOff>
      <xdr:row>1805</xdr:row>
      <xdr:rowOff>847725</xdr:rowOff>
    </xdr:to>
    <xdr:pic>
      <xdr:nvPicPr>
        <xdr:cNvPr id="4580" name="Рисунок 4579">
          <a:extLst>
            <a:ext uri="{FF2B5EF4-FFF2-40B4-BE49-F238E27FC236}">
              <a16:creationId xmlns:a16="http://schemas.microsoft.com/office/drawing/2014/main" id="{00000000-0008-0000-0000-0000E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59721750"/>
          <a:ext cx="413210" cy="7905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1899</xdr:row>
      <xdr:rowOff>152400</xdr:rowOff>
    </xdr:from>
    <xdr:to>
      <xdr:col>4</xdr:col>
      <xdr:colOff>983162</xdr:colOff>
      <xdr:row>1899</xdr:row>
      <xdr:rowOff>742949</xdr:rowOff>
    </xdr:to>
    <xdr:pic>
      <xdr:nvPicPr>
        <xdr:cNvPr id="4625" name="Рисунок 4624">
          <a:extLst>
            <a:ext uri="{FF2B5EF4-FFF2-40B4-BE49-F238E27FC236}">
              <a16:creationId xmlns:a16="http://schemas.microsoft.com/office/drawing/2014/main" id="{00000000-0008-0000-0000-00001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1268075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1900</xdr:row>
      <xdr:rowOff>152400</xdr:rowOff>
    </xdr:from>
    <xdr:to>
      <xdr:col>4</xdr:col>
      <xdr:colOff>983162</xdr:colOff>
      <xdr:row>1900</xdr:row>
      <xdr:rowOff>742949</xdr:rowOff>
    </xdr:to>
    <xdr:pic>
      <xdr:nvPicPr>
        <xdr:cNvPr id="4627" name="Рисунок 4626">
          <a:extLst>
            <a:ext uri="{FF2B5EF4-FFF2-40B4-BE49-F238E27FC236}">
              <a16:creationId xmlns:a16="http://schemas.microsoft.com/office/drawing/2014/main" id="{00000000-0008-0000-0000-00001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1356657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1901</xdr:row>
      <xdr:rowOff>152400</xdr:rowOff>
    </xdr:from>
    <xdr:to>
      <xdr:col>4</xdr:col>
      <xdr:colOff>983162</xdr:colOff>
      <xdr:row>1901</xdr:row>
      <xdr:rowOff>742949</xdr:rowOff>
    </xdr:to>
    <xdr:pic>
      <xdr:nvPicPr>
        <xdr:cNvPr id="4628" name="Рисунок 4627">
          <a:extLst>
            <a:ext uri="{FF2B5EF4-FFF2-40B4-BE49-F238E27FC236}">
              <a16:creationId xmlns:a16="http://schemas.microsoft.com/office/drawing/2014/main" id="{00000000-0008-0000-0000-00001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144524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1902</xdr:row>
      <xdr:rowOff>152400</xdr:rowOff>
    </xdr:from>
    <xdr:to>
      <xdr:col>4</xdr:col>
      <xdr:colOff>983162</xdr:colOff>
      <xdr:row>1902</xdr:row>
      <xdr:rowOff>742949</xdr:rowOff>
    </xdr:to>
    <xdr:pic>
      <xdr:nvPicPr>
        <xdr:cNvPr id="4630" name="Рисунок 4629">
          <a:extLst>
            <a:ext uri="{FF2B5EF4-FFF2-40B4-BE49-F238E27FC236}">
              <a16:creationId xmlns:a16="http://schemas.microsoft.com/office/drawing/2014/main" id="{00000000-0008-0000-0000-00001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1533822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1903</xdr:row>
      <xdr:rowOff>47625</xdr:rowOff>
    </xdr:from>
    <xdr:to>
      <xdr:col>4</xdr:col>
      <xdr:colOff>847725</xdr:colOff>
      <xdr:row>1903</xdr:row>
      <xdr:rowOff>839728</xdr:rowOff>
    </xdr:to>
    <xdr:pic>
      <xdr:nvPicPr>
        <xdr:cNvPr id="4631" name="Рисунок 4630">
          <a:extLst>
            <a:ext uri="{FF2B5EF4-FFF2-40B4-BE49-F238E27FC236}">
              <a16:creationId xmlns:a16="http://schemas.microsoft.com/office/drawing/2014/main" id="{00000000-0008-0000-0000-00001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116119275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1904</xdr:row>
      <xdr:rowOff>47625</xdr:rowOff>
    </xdr:from>
    <xdr:to>
      <xdr:col>4</xdr:col>
      <xdr:colOff>847725</xdr:colOff>
      <xdr:row>1904</xdr:row>
      <xdr:rowOff>839728</xdr:rowOff>
    </xdr:to>
    <xdr:pic>
      <xdr:nvPicPr>
        <xdr:cNvPr id="4633" name="Рисунок 4632">
          <a:extLst>
            <a:ext uri="{FF2B5EF4-FFF2-40B4-BE49-F238E27FC236}">
              <a16:creationId xmlns:a16="http://schemas.microsoft.com/office/drawing/2014/main" id="{00000000-0008-0000-0000-00001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117005100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1905</xdr:row>
      <xdr:rowOff>57150</xdr:rowOff>
    </xdr:from>
    <xdr:to>
      <xdr:col>4</xdr:col>
      <xdr:colOff>857250</xdr:colOff>
      <xdr:row>1905</xdr:row>
      <xdr:rowOff>849253</xdr:rowOff>
    </xdr:to>
    <xdr:pic>
      <xdr:nvPicPr>
        <xdr:cNvPr id="4635" name="Рисунок 4634">
          <a:extLst>
            <a:ext uri="{FF2B5EF4-FFF2-40B4-BE49-F238E27FC236}">
              <a16:creationId xmlns:a16="http://schemas.microsoft.com/office/drawing/2014/main" id="{00000000-0008-0000-0000-00001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117900450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1906</xdr:row>
      <xdr:rowOff>133350</xdr:rowOff>
    </xdr:from>
    <xdr:to>
      <xdr:col>4</xdr:col>
      <xdr:colOff>1000125</xdr:colOff>
      <xdr:row>1906</xdr:row>
      <xdr:rowOff>759869</xdr:rowOff>
    </xdr:to>
    <xdr:pic>
      <xdr:nvPicPr>
        <xdr:cNvPr id="4637" name="Рисунок 4636">
          <a:extLst>
            <a:ext uri="{FF2B5EF4-FFF2-40B4-BE49-F238E27FC236}">
              <a16:creationId xmlns:a16="http://schemas.microsoft.com/office/drawing/2014/main" id="{00000000-0008-0000-0000-00001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18862475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1907</xdr:row>
      <xdr:rowOff>133350</xdr:rowOff>
    </xdr:from>
    <xdr:to>
      <xdr:col>4</xdr:col>
      <xdr:colOff>1000125</xdr:colOff>
      <xdr:row>1907</xdr:row>
      <xdr:rowOff>759869</xdr:rowOff>
    </xdr:to>
    <xdr:pic>
      <xdr:nvPicPr>
        <xdr:cNvPr id="4638" name="Рисунок 4637">
          <a:extLst>
            <a:ext uri="{FF2B5EF4-FFF2-40B4-BE49-F238E27FC236}">
              <a16:creationId xmlns:a16="http://schemas.microsoft.com/office/drawing/2014/main" id="{00000000-0008-0000-0000-00001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19748300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1909</xdr:row>
      <xdr:rowOff>57150</xdr:rowOff>
    </xdr:from>
    <xdr:to>
      <xdr:col>4</xdr:col>
      <xdr:colOff>698936</xdr:colOff>
      <xdr:row>1909</xdr:row>
      <xdr:rowOff>828675</xdr:rowOff>
    </xdr:to>
    <xdr:pic>
      <xdr:nvPicPr>
        <xdr:cNvPr id="4640" name="Рисунок 4639">
          <a:extLst>
            <a:ext uri="{FF2B5EF4-FFF2-40B4-BE49-F238E27FC236}">
              <a16:creationId xmlns:a16="http://schemas.microsoft.com/office/drawing/2014/main" id="{00000000-0008-0000-0000-00002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121443750"/>
          <a:ext cx="403660" cy="771525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1910</xdr:row>
      <xdr:rowOff>57150</xdr:rowOff>
    </xdr:from>
    <xdr:to>
      <xdr:col>4</xdr:col>
      <xdr:colOff>715849</xdr:colOff>
      <xdr:row>1910</xdr:row>
      <xdr:rowOff>847725</xdr:rowOff>
    </xdr:to>
    <xdr:pic>
      <xdr:nvPicPr>
        <xdr:cNvPr id="4642" name="Рисунок 4641">
          <a:extLst>
            <a:ext uri="{FF2B5EF4-FFF2-40B4-BE49-F238E27FC236}">
              <a16:creationId xmlns:a16="http://schemas.microsoft.com/office/drawing/2014/main" id="{00000000-0008-0000-0000-00002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122329575"/>
          <a:ext cx="411048" cy="7905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1908</xdr:row>
      <xdr:rowOff>152400</xdr:rowOff>
    </xdr:from>
    <xdr:to>
      <xdr:col>4</xdr:col>
      <xdr:colOff>983162</xdr:colOff>
      <xdr:row>1908</xdr:row>
      <xdr:rowOff>742949</xdr:rowOff>
    </xdr:to>
    <xdr:pic>
      <xdr:nvPicPr>
        <xdr:cNvPr id="4644" name="Рисунок 4643">
          <a:extLst>
            <a:ext uri="{FF2B5EF4-FFF2-40B4-BE49-F238E27FC236}">
              <a16:creationId xmlns:a16="http://schemas.microsoft.com/office/drawing/2014/main" id="{00000000-0008-0000-0000-00002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2065317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1911</xdr:row>
      <xdr:rowOff>152400</xdr:rowOff>
    </xdr:from>
    <xdr:to>
      <xdr:col>4</xdr:col>
      <xdr:colOff>990600</xdr:colOff>
      <xdr:row>1911</xdr:row>
      <xdr:rowOff>742475</xdr:rowOff>
    </xdr:to>
    <xdr:pic>
      <xdr:nvPicPr>
        <xdr:cNvPr id="4646" name="Рисунок 4645">
          <a:extLst>
            <a:ext uri="{FF2B5EF4-FFF2-40B4-BE49-F238E27FC236}">
              <a16:creationId xmlns:a16="http://schemas.microsoft.com/office/drawing/2014/main" id="{00000000-0008-0000-0000-00002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25082300"/>
          <a:ext cx="942975" cy="5900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1912</xdr:row>
      <xdr:rowOff>152400</xdr:rowOff>
    </xdr:from>
    <xdr:to>
      <xdr:col>4</xdr:col>
      <xdr:colOff>1000125</xdr:colOff>
      <xdr:row>1912</xdr:row>
      <xdr:rowOff>742475</xdr:rowOff>
    </xdr:to>
    <xdr:pic>
      <xdr:nvPicPr>
        <xdr:cNvPr id="4648" name="Рисунок 4647">
          <a:extLst>
            <a:ext uri="{FF2B5EF4-FFF2-40B4-BE49-F238E27FC236}">
              <a16:creationId xmlns:a16="http://schemas.microsoft.com/office/drawing/2014/main" id="{00000000-0008-0000-0000-00002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5968125"/>
          <a:ext cx="942975" cy="5900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1913</xdr:row>
      <xdr:rowOff>152400</xdr:rowOff>
    </xdr:from>
    <xdr:to>
      <xdr:col>4</xdr:col>
      <xdr:colOff>1000125</xdr:colOff>
      <xdr:row>1913</xdr:row>
      <xdr:rowOff>742475</xdr:rowOff>
    </xdr:to>
    <xdr:pic>
      <xdr:nvPicPr>
        <xdr:cNvPr id="4650" name="Рисунок 4649">
          <a:extLst>
            <a:ext uri="{FF2B5EF4-FFF2-40B4-BE49-F238E27FC236}">
              <a16:creationId xmlns:a16="http://schemas.microsoft.com/office/drawing/2014/main" id="{00000000-0008-0000-0000-00002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6853950"/>
          <a:ext cx="942975" cy="5900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1914</xdr:row>
      <xdr:rowOff>85725</xdr:rowOff>
    </xdr:from>
    <xdr:to>
      <xdr:col>4</xdr:col>
      <xdr:colOff>991757</xdr:colOff>
      <xdr:row>1914</xdr:row>
      <xdr:rowOff>819150</xdr:rowOff>
    </xdr:to>
    <xdr:pic>
      <xdr:nvPicPr>
        <xdr:cNvPr id="4652" name="Рисунок 4651">
          <a:extLst>
            <a:ext uri="{FF2B5EF4-FFF2-40B4-BE49-F238E27FC236}">
              <a16:creationId xmlns:a16="http://schemas.microsoft.com/office/drawing/2014/main" id="{00000000-0008-0000-0000-00002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7673100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1915</xdr:row>
      <xdr:rowOff>76200</xdr:rowOff>
    </xdr:from>
    <xdr:to>
      <xdr:col>4</xdr:col>
      <xdr:colOff>991757</xdr:colOff>
      <xdr:row>1915</xdr:row>
      <xdr:rowOff>809625</xdr:rowOff>
    </xdr:to>
    <xdr:pic>
      <xdr:nvPicPr>
        <xdr:cNvPr id="4654" name="Рисунок 4653">
          <a:extLst>
            <a:ext uri="{FF2B5EF4-FFF2-40B4-BE49-F238E27FC236}">
              <a16:creationId xmlns:a16="http://schemas.microsoft.com/office/drawing/2014/main" id="{00000000-0008-0000-0000-00002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8549400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1916</xdr:row>
      <xdr:rowOff>85725</xdr:rowOff>
    </xdr:from>
    <xdr:to>
      <xdr:col>4</xdr:col>
      <xdr:colOff>991757</xdr:colOff>
      <xdr:row>1916</xdr:row>
      <xdr:rowOff>819150</xdr:rowOff>
    </xdr:to>
    <xdr:pic>
      <xdr:nvPicPr>
        <xdr:cNvPr id="4655" name="Рисунок 4654">
          <a:extLst>
            <a:ext uri="{FF2B5EF4-FFF2-40B4-BE49-F238E27FC236}">
              <a16:creationId xmlns:a16="http://schemas.microsoft.com/office/drawing/2014/main" id="{00000000-0008-0000-0000-00002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9444750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1917</xdr:row>
      <xdr:rowOff>142875</xdr:rowOff>
    </xdr:from>
    <xdr:to>
      <xdr:col>4</xdr:col>
      <xdr:colOff>991739</xdr:colOff>
      <xdr:row>1917</xdr:row>
      <xdr:rowOff>752475</xdr:rowOff>
    </xdr:to>
    <xdr:pic>
      <xdr:nvPicPr>
        <xdr:cNvPr id="4657" name="Рисунок 4656">
          <a:extLst>
            <a:ext uri="{FF2B5EF4-FFF2-40B4-BE49-F238E27FC236}">
              <a16:creationId xmlns:a16="http://schemas.microsoft.com/office/drawing/2014/main" id="{00000000-0008-0000-0000-00003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0387725"/>
          <a:ext cx="934589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1918</xdr:row>
      <xdr:rowOff>142875</xdr:rowOff>
    </xdr:from>
    <xdr:to>
      <xdr:col>4</xdr:col>
      <xdr:colOff>991739</xdr:colOff>
      <xdr:row>1918</xdr:row>
      <xdr:rowOff>752475</xdr:rowOff>
    </xdr:to>
    <xdr:pic>
      <xdr:nvPicPr>
        <xdr:cNvPr id="4659" name="Рисунок 4658">
          <a:extLst>
            <a:ext uri="{FF2B5EF4-FFF2-40B4-BE49-F238E27FC236}">
              <a16:creationId xmlns:a16="http://schemas.microsoft.com/office/drawing/2014/main" id="{00000000-0008-0000-0000-00003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1273550"/>
          <a:ext cx="934589" cy="6096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1919</xdr:row>
      <xdr:rowOff>161926</xdr:rowOff>
    </xdr:from>
    <xdr:to>
      <xdr:col>4</xdr:col>
      <xdr:colOff>1010750</xdr:colOff>
      <xdr:row>1919</xdr:row>
      <xdr:rowOff>733426</xdr:rowOff>
    </xdr:to>
    <xdr:pic>
      <xdr:nvPicPr>
        <xdr:cNvPr id="4661" name="Рисунок 4660">
          <a:extLst>
            <a:ext uri="{FF2B5EF4-FFF2-40B4-BE49-F238E27FC236}">
              <a16:creationId xmlns:a16="http://schemas.microsoft.com/office/drawing/2014/main" id="{00000000-0008-0000-0000-00003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32178426"/>
          <a:ext cx="963125" cy="5715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1920</xdr:row>
      <xdr:rowOff>152400</xdr:rowOff>
    </xdr:from>
    <xdr:to>
      <xdr:col>4</xdr:col>
      <xdr:colOff>1001225</xdr:colOff>
      <xdr:row>1920</xdr:row>
      <xdr:rowOff>723900</xdr:rowOff>
    </xdr:to>
    <xdr:pic>
      <xdr:nvPicPr>
        <xdr:cNvPr id="4662" name="Рисунок 4661">
          <a:extLst>
            <a:ext uri="{FF2B5EF4-FFF2-40B4-BE49-F238E27FC236}">
              <a16:creationId xmlns:a16="http://schemas.microsoft.com/office/drawing/2014/main" id="{00000000-0008-0000-0000-00003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33054725"/>
          <a:ext cx="963125" cy="5715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1921</xdr:row>
      <xdr:rowOff>161925</xdr:rowOff>
    </xdr:from>
    <xdr:to>
      <xdr:col>4</xdr:col>
      <xdr:colOff>1001225</xdr:colOff>
      <xdr:row>1921</xdr:row>
      <xdr:rowOff>733425</xdr:rowOff>
    </xdr:to>
    <xdr:pic>
      <xdr:nvPicPr>
        <xdr:cNvPr id="4663" name="Рисунок 4662">
          <a:extLst>
            <a:ext uri="{FF2B5EF4-FFF2-40B4-BE49-F238E27FC236}">
              <a16:creationId xmlns:a16="http://schemas.microsoft.com/office/drawing/2014/main" id="{00000000-0008-0000-0000-00003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33950075"/>
          <a:ext cx="963125" cy="5715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1922</xdr:row>
      <xdr:rowOff>152400</xdr:rowOff>
    </xdr:from>
    <xdr:to>
      <xdr:col>4</xdr:col>
      <xdr:colOff>1001225</xdr:colOff>
      <xdr:row>1922</xdr:row>
      <xdr:rowOff>723900</xdr:rowOff>
    </xdr:to>
    <xdr:pic>
      <xdr:nvPicPr>
        <xdr:cNvPr id="4665" name="Рисунок 4664">
          <a:extLst>
            <a:ext uri="{FF2B5EF4-FFF2-40B4-BE49-F238E27FC236}">
              <a16:creationId xmlns:a16="http://schemas.microsoft.com/office/drawing/2014/main" id="{00000000-0008-0000-0000-00003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34826375"/>
          <a:ext cx="963125" cy="5715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1923</xdr:row>
      <xdr:rowOff>161925</xdr:rowOff>
    </xdr:from>
    <xdr:to>
      <xdr:col>4</xdr:col>
      <xdr:colOff>1001225</xdr:colOff>
      <xdr:row>1923</xdr:row>
      <xdr:rowOff>733425</xdr:rowOff>
    </xdr:to>
    <xdr:pic>
      <xdr:nvPicPr>
        <xdr:cNvPr id="4667" name="Рисунок 4666">
          <a:extLst>
            <a:ext uri="{FF2B5EF4-FFF2-40B4-BE49-F238E27FC236}">
              <a16:creationId xmlns:a16="http://schemas.microsoft.com/office/drawing/2014/main" id="{00000000-0008-0000-0000-00003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35721725"/>
          <a:ext cx="963125" cy="5715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1924</xdr:row>
      <xdr:rowOff>85725</xdr:rowOff>
    </xdr:from>
    <xdr:to>
      <xdr:col>4</xdr:col>
      <xdr:colOff>991757</xdr:colOff>
      <xdr:row>1924</xdr:row>
      <xdr:rowOff>819150</xdr:rowOff>
    </xdr:to>
    <xdr:pic>
      <xdr:nvPicPr>
        <xdr:cNvPr id="4669" name="Рисунок 4668">
          <a:extLst>
            <a:ext uri="{FF2B5EF4-FFF2-40B4-BE49-F238E27FC236}">
              <a16:creationId xmlns:a16="http://schemas.microsoft.com/office/drawing/2014/main" id="{00000000-0008-0000-0000-00003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6531350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1925</xdr:row>
      <xdr:rowOff>76200</xdr:rowOff>
    </xdr:from>
    <xdr:to>
      <xdr:col>4</xdr:col>
      <xdr:colOff>991757</xdr:colOff>
      <xdr:row>1925</xdr:row>
      <xdr:rowOff>809625</xdr:rowOff>
    </xdr:to>
    <xdr:pic>
      <xdr:nvPicPr>
        <xdr:cNvPr id="4672" name="Рисунок 4671">
          <a:extLst>
            <a:ext uri="{FF2B5EF4-FFF2-40B4-BE49-F238E27FC236}">
              <a16:creationId xmlns:a16="http://schemas.microsoft.com/office/drawing/2014/main" id="{00000000-0008-0000-0000-00004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7407650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1926</xdr:row>
      <xdr:rowOff>85725</xdr:rowOff>
    </xdr:from>
    <xdr:to>
      <xdr:col>4</xdr:col>
      <xdr:colOff>991757</xdr:colOff>
      <xdr:row>1926</xdr:row>
      <xdr:rowOff>819150</xdr:rowOff>
    </xdr:to>
    <xdr:pic>
      <xdr:nvPicPr>
        <xdr:cNvPr id="4673" name="Рисунок 4672">
          <a:extLst>
            <a:ext uri="{FF2B5EF4-FFF2-40B4-BE49-F238E27FC236}">
              <a16:creationId xmlns:a16="http://schemas.microsoft.com/office/drawing/2014/main" id="{00000000-0008-0000-0000-00004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8303000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1927</xdr:row>
      <xdr:rowOff>85725</xdr:rowOff>
    </xdr:from>
    <xdr:to>
      <xdr:col>4</xdr:col>
      <xdr:colOff>991757</xdr:colOff>
      <xdr:row>1927</xdr:row>
      <xdr:rowOff>819150</xdr:rowOff>
    </xdr:to>
    <xdr:pic>
      <xdr:nvPicPr>
        <xdr:cNvPr id="4675" name="Рисунок 4674">
          <a:extLst>
            <a:ext uri="{FF2B5EF4-FFF2-40B4-BE49-F238E27FC236}">
              <a16:creationId xmlns:a16="http://schemas.microsoft.com/office/drawing/2014/main" id="{00000000-0008-0000-0000-00004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9188825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1928</xdr:row>
      <xdr:rowOff>85725</xdr:rowOff>
    </xdr:from>
    <xdr:to>
      <xdr:col>4</xdr:col>
      <xdr:colOff>991757</xdr:colOff>
      <xdr:row>1928</xdr:row>
      <xdr:rowOff>819150</xdr:rowOff>
    </xdr:to>
    <xdr:pic>
      <xdr:nvPicPr>
        <xdr:cNvPr id="4677" name="Рисунок 4676">
          <a:extLst>
            <a:ext uri="{FF2B5EF4-FFF2-40B4-BE49-F238E27FC236}">
              <a16:creationId xmlns:a16="http://schemas.microsoft.com/office/drawing/2014/main" id="{00000000-0008-0000-0000-00004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0074650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1929</xdr:row>
      <xdr:rowOff>85725</xdr:rowOff>
    </xdr:from>
    <xdr:to>
      <xdr:col>4</xdr:col>
      <xdr:colOff>991757</xdr:colOff>
      <xdr:row>1929</xdr:row>
      <xdr:rowOff>819150</xdr:rowOff>
    </xdr:to>
    <xdr:pic>
      <xdr:nvPicPr>
        <xdr:cNvPr id="4679" name="Рисунок 4678">
          <a:extLst>
            <a:ext uri="{FF2B5EF4-FFF2-40B4-BE49-F238E27FC236}">
              <a16:creationId xmlns:a16="http://schemas.microsoft.com/office/drawing/2014/main" id="{00000000-0008-0000-0000-00004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0960475"/>
          <a:ext cx="934607" cy="7334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1930</xdr:row>
      <xdr:rowOff>142875</xdr:rowOff>
    </xdr:from>
    <xdr:to>
      <xdr:col>4</xdr:col>
      <xdr:colOff>1000125</xdr:colOff>
      <xdr:row>1930</xdr:row>
      <xdr:rowOff>742950</xdr:rowOff>
    </xdr:to>
    <xdr:pic>
      <xdr:nvPicPr>
        <xdr:cNvPr id="4681" name="Рисунок 4680">
          <a:extLst>
            <a:ext uri="{FF2B5EF4-FFF2-40B4-BE49-F238E27FC236}">
              <a16:creationId xmlns:a16="http://schemas.microsoft.com/office/drawing/2014/main" id="{00000000-0008-0000-0000-00004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1903450"/>
          <a:ext cx="942975" cy="600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1931</xdr:row>
      <xdr:rowOff>152400</xdr:rowOff>
    </xdr:from>
    <xdr:to>
      <xdr:col>4</xdr:col>
      <xdr:colOff>990600</xdr:colOff>
      <xdr:row>1931</xdr:row>
      <xdr:rowOff>752475</xdr:rowOff>
    </xdr:to>
    <xdr:pic>
      <xdr:nvPicPr>
        <xdr:cNvPr id="4683" name="Рисунок 4682">
          <a:extLst>
            <a:ext uri="{FF2B5EF4-FFF2-40B4-BE49-F238E27FC236}">
              <a16:creationId xmlns:a16="http://schemas.microsoft.com/office/drawing/2014/main" id="{00000000-0008-0000-0000-00004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42798800"/>
          <a:ext cx="942975" cy="6000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1932</xdr:row>
      <xdr:rowOff>152400</xdr:rowOff>
    </xdr:from>
    <xdr:to>
      <xdr:col>4</xdr:col>
      <xdr:colOff>990600</xdr:colOff>
      <xdr:row>1932</xdr:row>
      <xdr:rowOff>752475</xdr:rowOff>
    </xdr:to>
    <xdr:pic>
      <xdr:nvPicPr>
        <xdr:cNvPr id="4685" name="Рисунок 4684">
          <a:extLst>
            <a:ext uri="{FF2B5EF4-FFF2-40B4-BE49-F238E27FC236}">
              <a16:creationId xmlns:a16="http://schemas.microsoft.com/office/drawing/2014/main" id="{00000000-0008-0000-0000-00004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43684625"/>
          <a:ext cx="942975" cy="6000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1933</xdr:row>
      <xdr:rowOff>161925</xdr:rowOff>
    </xdr:from>
    <xdr:to>
      <xdr:col>4</xdr:col>
      <xdr:colOff>990600</xdr:colOff>
      <xdr:row>1933</xdr:row>
      <xdr:rowOff>721315</xdr:rowOff>
    </xdr:to>
    <xdr:pic>
      <xdr:nvPicPr>
        <xdr:cNvPr id="4689" name="Рисунок 4688">
          <a:extLst>
            <a:ext uri="{FF2B5EF4-FFF2-40B4-BE49-F238E27FC236}">
              <a16:creationId xmlns:a16="http://schemas.microsoft.com/office/drawing/2014/main" id="{00000000-0008-0000-0000-00005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5465800"/>
          <a:ext cx="933450" cy="55939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1938</xdr:row>
      <xdr:rowOff>47625</xdr:rowOff>
    </xdr:from>
    <xdr:to>
      <xdr:col>4</xdr:col>
      <xdr:colOff>709943</xdr:colOff>
      <xdr:row>1938</xdr:row>
      <xdr:rowOff>838200</xdr:rowOff>
    </xdr:to>
    <xdr:pic>
      <xdr:nvPicPr>
        <xdr:cNvPr id="4691" name="Рисунок 4690">
          <a:extLst>
            <a:ext uri="{FF2B5EF4-FFF2-40B4-BE49-F238E27FC236}">
              <a16:creationId xmlns:a16="http://schemas.microsoft.com/office/drawing/2014/main" id="{00000000-0008-0000-0000-00005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150666450"/>
          <a:ext cx="405142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2038</xdr:row>
      <xdr:rowOff>57150</xdr:rowOff>
    </xdr:from>
    <xdr:to>
      <xdr:col>4</xdr:col>
      <xdr:colOff>914400</xdr:colOff>
      <xdr:row>2038</xdr:row>
      <xdr:rowOff>847725</xdr:rowOff>
    </xdr:to>
    <xdr:pic>
      <xdr:nvPicPr>
        <xdr:cNvPr id="4694" name="Рисунок 4693">
          <a:extLst>
            <a:ext uri="{FF2B5EF4-FFF2-40B4-BE49-F238E27FC236}">
              <a16:creationId xmlns:a16="http://schemas.microsoft.com/office/drawing/2014/main" id="{00000000-0008-0000-0000-00005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530477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2040</xdr:row>
      <xdr:rowOff>57150</xdr:rowOff>
    </xdr:from>
    <xdr:to>
      <xdr:col>4</xdr:col>
      <xdr:colOff>904875</xdr:colOff>
      <xdr:row>2040</xdr:row>
      <xdr:rowOff>847725</xdr:rowOff>
    </xdr:to>
    <xdr:pic>
      <xdr:nvPicPr>
        <xdr:cNvPr id="4696" name="Рисунок 4695">
          <a:extLst>
            <a:ext uri="{FF2B5EF4-FFF2-40B4-BE49-F238E27FC236}">
              <a16:creationId xmlns:a16="http://schemas.microsoft.com/office/drawing/2014/main" id="{00000000-0008-0000-0000-00005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583626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2085</xdr:row>
      <xdr:rowOff>57150</xdr:rowOff>
    </xdr:from>
    <xdr:to>
      <xdr:col>4</xdr:col>
      <xdr:colOff>914400</xdr:colOff>
      <xdr:row>2085</xdr:row>
      <xdr:rowOff>847725</xdr:rowOff>
    </xdr:to>
    <xdr:pic>
      <xdr:nvPicPr>
        <xdr:cNvPr id="4702" name="Рисунок 4701">
          <a:extLst>
            <a:ext uri="{FF2B5EF4-FFF2-40B4-BE49-F238E27FC236}">
              <a16:creationId xmlns:a16="http://schemas.microsoft.com/office/drawing/2014/main" id="{00000000-0008-0000-0000-00005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283428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2100</xdr:row>
      <xdr:rowOff>57150</xdr:rowOff>
    </xdr:from>
    <xdr:to>
      <xdr:col>4</xdr:col>
      <xdr:colOff>923925</xdr:colOff>
      <xdr:row>2100</xdr:row>
      <xdr:rowOff>847725</xdr:rowOff>
    </xdr:to>
    <xdr:pic>
      <xdr:nvPicPr>
        <xdr:cNvPr id="4705" name="Рисунок 4704">
          <a:extLst>
            <a:ext uri="{FF2B5EF4-FFF2-40B4-BE49-F238E27FC236}">
              <a16:creationId xmlns:a16="http://schemas.microsoft.com/office/drawing/2014/main" id="{00000000-0008-0000-0000-00006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496026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2039</xdr:row>
      <xdr:rowOff>133350</xdr:rowOff>
    </xdr:from>
    <xdr:to>
      <xdr:col>4</xdr:col>
      <xdr:colOff>1000125</xdr:colOff>
      <xdr:row>2039</xdr:row>
      <xdr:rowOff>759869</xdr:rowOff>
    </xdr:to>
    <xdr:pic>
      <xdr:nvPicPr>
        <xdr:cNvPr id="4707" name="Рисунок 4706">
          <a:extLst>
            <a:ext uri="{FF2B5EF4-FFF2-40B4-BE49-F238E27FC236}">
              <a16:creationId xmlns:a16="http://schemas.microsoft.com/office/drawing/2014/main" id="{00000000-0008-0000-0000-00006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54009725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2047</xdr:row>
      <xdr:rowOff>180975</xdr:rowOff>
    </xdr:from>
    <xdr:to>
      <xdr:col>4</xdr:col>
      <xdr:colOff>1016816</xdr:colOff>
      <xdr:row>2047</xdr:row>
      <xdr:rowOff>714375</xdr:rowOff>
    </xdr:to>
    <xdr:pic>
      <xdr:nvPicPr>
        <xdr:cNvPr id="4709" name="Рисунок 4708">
          <a:extLst>
            <a:ext uri="{FF2B5EF4-FFF2-40B4-BE49-F238E27FC236}">
              <a16:creationId xmlns:a16="http://schemas.microsoft.com/office/drawing/2014/main" id="{00000000-0008-0000-0000-00006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6645890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2048</xdr:row>
      <xdr:rowOff>180975</xdr:rowOff>
    </xdr:from>
    <xdr:to>
      <xdr:col>4</xdr:col>
      <xdr:colOff>1016816</xdr:colOff>
      <xdr:row>2048</xdr:row>
      <xdr:rowOff>714375</xdr:rowOff>
    </xdr:to>
    <xdr:pic>
      <xdr:nvPicPr>
        <xdr:cNvPr id="4711" name="Рисунок 4710">
          <a:extLst>
            <a:ext uri="{FF2B5EF4-FFF2-40B4-BE49-F238E27FC236}">
              <a16:creationId xmlns:a16="http://schemas.microsoft.com/office/drawing/2014/main" id="{00000000-0008-0000-0000-00006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67344725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2049</xdr:row>
      <xdr:rowOff>180975</xdr:rowOff>
    </xdr:from>
    <xdr:to>
      <xdr:col>4</xdr:col>
      <xdr:colOff>1016816</xdr:colOff>
      <xdr:row>2049</xdr:row>
      <xdr:rowOff>714375</xdr:rowOff>
    </xdr:to>
    <xdr:pic>
      <xdr:nvPicPr>
        <xdr:cNvPr id="4713" name="Рисунок 4712">
          <a:extLst>
            <a:ext uri="{FF2B5EF4-FFF2-40B4-BE49-F238E27FC236}">
              <a16:creationId xmlns:a16="http://schemas.microsoft.com/office/drawing/2014/main" id="{00000000-0008-0000-0000-00006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6823055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2050</xdr:row>
      <xdr:rowOff>180975</xdr:rowOff>
    </xdr:from>
    <xdr:to>
      <xdr:col>4</xdr:col>
      <xdr:colOff>1016816</xdr:colOff>
      <xdr:row>2050</xdr:row>
      <xdr:rowOff>714375</xdr:rowOff>
    </xdr:to>
    <xdr:pic>
      <xdr:nvPicPr>
        <xdr:cNvPr id="4714" name="Рисунок 4713">
          <a:extLst>
            <a:ext uri="{FF2B5EF4-FFF2-40B4-BE49-F238E27FC236}">
              <a16:creationId xmlns:a16="http://schemas.microsoft.com/office/drawing/2014/main" id="{00000000-0008-0000-0000-00006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69116375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2051</xdr:row>
      <xdr:rowOff>180975</xdr:rowOff>
    </xdr:from>
    <xdr:to>
      <xdr:col>4</xdr:col>
      <xdr:colOff>1016816</xdr:colOff>
      <xdr:row>2051</xdr:row>
      <xdr:rowOff>714375</xdr:rowOff>
    </xdr:to>
    <xdr:pic>
      <xdr:nvPicPr>
        <xdr:cNvPr id="4715" name="Рисунок 4714">
          <a:extLst>
            <a:ext uri="{FF2B5EF4-FFF2-40B4-BE49-F238E27FC236}">
              <a16:creationId xmlns:a16="http://schemas.microsoft.com/office/drawing/2014/main" id="{00000000-0008-0000-0000-00006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17000220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2060</xdr:row>
      <xdr:rowOff>190500</xdr:rowOff>
    </xdr:from>
    <xdr:to>
      <xdr:col>4</xdr:col>
      <xdr:colOff>1007291</xdr:colOff>
      <xdr:row>2060</xdr:row>
      <xdr:rowOff>723900</xdr:rowOff>
    </xdr:to>
    <xdr:pic>
      <xdr:nvPicPr>
        <xdr:cNvPr id="4723" name="Рисунок 4722">
          <a:extLst>
            <a:ext uri="{FF2B5EF4-FFF2-40B4-BE49-F238E27FC236}">
              <a16:creationId xmlns:a16="http://schemas.microsoft.com/office/drawing/2014/main" id="{00000000-0008-0000-0000-00007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187728225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2061</xdr:row>
      <xdr:rowOff>190500</xdr:rowOff>
    </xdr:from>
    <xdr:to>
      <xdr:col>4</xdr:col>
      <xdr:colOff>1007291</xdr:colOff>
      <xdr:row>2061</xdr:row>
      <xdr:rowOff>723900</xdr:rowOff>
    </xdr:to>
    <xdr:pic>
      <xdr:nvPicPr>
        <xdr:cNvPr id="4725" name="Рисунок 4724">
          <a:extLst>
            <a:ext uri="{FF2B5EF4-FFF2-40B4-BE49-F238E27FC236}">
              <a16:creationId xmlns:a16="http://schemas.microsoft.com/office/drawing/2014/main" id="{00000000-0008-0000-0000-00007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18861405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2070</xdr:row>
      <xdr:rowOff>180975</xdr:rowOff>
    </xdr:from>
    <xdr:to>
      <xdr:col>4</xdr:col>
      <xdr:colOff>1016816</xdr:colOff>
      <xdr:row>2070</xdr:row>
      <xdr:rowOff>714375</xdr:rowOff>
    </xdr:to>
    <xdr:pic>
      <xdr:nvPicPr>
        <xdr:cNvPr id="4733" name="Рисунок 4732">
          <a:extLst>
            <a:ext uri="{FF2B5EF4-FFF2-40B4-BE49-F238E27FC236}">
              <a16:creationId xmlns:a16="http://schemas.microsoft.com/office/drawing/2014/main" id="{00000000-0008-0000-0000-00007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202777725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2071</xdr:row>
      <xdr:rowOff>180975</xdr:rowOff>
    </xdr:from>
    <xdr:to>
      <xdr:col>4</xdr:col>
      <xdr:colOff>1016816</xdr:colOff>
      <xdr:row>2071</xdr:row>
      <xdr:rowOff>714375</xdr:rowOff>
    </xdr:to>
    <xdr:pic>
      <xdr:nvPicPr>
        <xdr:cNvPr id="4734" name="Рисунок 4733">
          <a:extLst>
            <a:ext uri="{FF2B5EF4-FFF2-40B4-BE49-F238E27FC236}">
              <a16:creationId xmlns:a16="http://schemas.microsoft.com/office/drawing/2014/main" id="{00000000-0008-0000-0000-00007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20366355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2072</xdr:row>
      <xdr:rowOff>180975</xdr:rowOff>
    </xdr:from>
    <xdr:to>
      <xdr:col>4</xdr:col>
      <xdr:colOff>1007291</xdr:colOff>
      <xdr:row>2072</xdr:row>
      <xdr:rowOff>714375</xdr:rowOff>
    </xdr:to>
    <xdr:pic>
      <xdr:nvPicPr>
        <xdr:cNvPr id="4736" name="Рисунок 4735">
          <a:extLst>
            <a:ext uri="{FF2B5EF4-FFF2-40B4-BE49-F238E27FC236}">
              <a16:creationId xmlns:a16="http://schemas.microsoft.com/office/drawing/2014/main" id="{00000000-0008-0000-0000-00008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204549375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2089</xdr:row>
      <xdr:rowOff>180975</xdr:rowOff>
    </xdr:from>
    <xdr:to>
      <xdr:col>4</xdr:col>
      <xdr:colOff>1016816</xdr:colOff>
      <xdr:row>2089</xdr:row>
      <xdr:rowOff>714375</xdr:rowOff>
    </xdr:to>
    <xdr:pic>
      <xdr:nvPicPr>
        <xdr:cNvPr id="4738" name="Рисунок 4737">
          <a:extLst>
            <a:ext uri="{FF2B5EF4-FFF2-40B4-BE49-F238E27FC236}">
              <a16:creationId xmlns:a16="http://schemas.microsoft.com/office/drawing/2014/main" id="{00000000-0008-0000-0000-00008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23555325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2090</xdr:row>
      <xdr:rowOff>180975</xdr:rowOff>
    </xdr:from>
    <xdr:to>
      <xdr:col>4</xdr:col>
      <xdr:colOff>1007291</xdr:colOff>
      <xdr:row>2090</xdr:row>
      <xdr:rowOff>714375</xdr:rowOff>
    </xdr:to>
    <xdr:pic>
      <xdr:nvPicPr>
        <xdr:cNvPr id="4739" name="Рисунок 4738">
          <a:extLst>
            <a:ext uri="{FF2B5EF4-FFF2-40B4-BE49-F238E27FC236}">
              <a16:creationId xmlns:a16="http://schemas.microsoft.com/office/drawing/2014/main" id="{00000000-0008-0000-0000-00008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236439075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2091</xdr:row>
      <xdr:rowOff>180975</xdr:rowOff>
    </xdr:from>
    <xdr:to>
      <xdr:col>4</xdr:col>
      <xdr:colOff>1007291</xdr:colOff>
      <xdr:row>2091</xdr:row>
      <xdr:rowOff>714375</xdr:rowOff>
    </xdr:to>
    <xdr:pic>
      <xdr:nvPicPr>
        <xdr:cNvPr id="4741" name="Рисунок 4740">
          <a:extLst>
            <a:ext uri="{FF2B5EF4-FFF2-40B4-BE49-F238E27FC236}">
              <a16:creationId xmlns:a16="http://schemas.microsoft.com/office/drawing/2014/main" id="{00000000-0008-0000-0000-00008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23732490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2097</xdr:row>
      <xdr:rowOff>171450</xdr:rowOff>
    </xdr:from>
    <xdr:to>
      <xdr:col>4</xdr:col>
      <xdr:colOff>1016816</xdr:colOff>
      <xdr:row>2097</xdr:row>
      <xdr:rowOff>704850</xdr:rowOff>
    </xdr:to>
    <xdr:pic>
      <xdr:nvPicPr>
        <xdr:cNvPr id="4742" name="Рисунок 4741">
          <a:extLst>
            <a:ext uri="{FF2B5EF4-FFF2-40B4-BE49-F238E27FC236}">
              <a16:creationId xmlns:a16="http://schemas.microsoft.com/office/drawing/2014/main" id="{00000000-0008-0000-0000-00008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24528780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2098</xdr:row>
      <xdr:rowOff>180975</xdr:rowOff>
    </xdr:from>
    <xdr:to>
      <xdr:col>4</xdr:col>
      <xdr:colOff>1007291</xdr:colOff>
      <xdr:row>2098</xdr:row>
      <xdr:rowOff>714375</xdr:rowOff>
    </xdr:to>
    <xdr:pic>
      <xdr:nvPicPr>
        <xdr:cNvPr id="4744" name="Рисунок 4743">
          <a:extLst>
            <a:ext uri="{FF2B5EF4-FFF2-40B4-BE49-F238E27FC236}">
              <a16:creationId xmlns:a16="http://schemas.microsoft.com/office/drawing/2014/main" id="{00000000-0008-0000-0000-00008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0375" y="246183150"/>
          <a:ext cx="978716" cy="5334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2112</xdr:row>
      <xdr:rowOff>142875</xdr:rowOff>
    </xdr:from>
    <xdr:to>
      <xdr:col>4</xdr:col>
      <xdr:colOff>993754</xdr:colOff>
      <xdr:row>2112</xdr:row>
      <xdr:rowOff>752475</xdr:rowOff>
    </xdr:to>
    <xdr:pic>
      <xdr:nvPicPr>
        <xdr:cNvPr id="4748" name="Рисунок 4747">
          <a:extLst>
            <a:ext uri="{FF2B5EF4-FFF2-40B4-BE49-F238E27FC236}">
              <a16:creationId xmlns:a16="http://schemas.microsoft.com/office/drawing/2014/main" id="{00000000-0008-0000-0000-00008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18339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2113</xdr:row>
      <xdr:rowOff>142875</xdr:rowOff>
    </xdr:from>
    <xdr:to>
      <xdr:col>4</xdr:col>
      <xdr:colOff>993754</xdr:colOff>
      <xdr:row>2113</xdr:row>
      <xdr:rowOff>752475</xdr:rowOff>
    </xdr:to>
    <xdr:pic>
      <xdr:nvPicPr>
        <xdr:cNvPr id="4749" name="Рисунок 4748">
          <a:extLst>
            <a:ext uri="{FF2B5EF4-FFF2-40B4-BE49-F238E27FC236}">
              <a16:creationId xmlns:a16="http://schemas.microsoft.com/office/drawing/2014/main" id="{00000000-0008-0000-0000-00008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27198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2116</xdr:row>
      <xdr:rowOff>57151</xdr:rowOff>
    </xdr:from>
    <xdr:to>
      <xdr:col>4</xdr:col>
      <xdr:colOff>714736</xdr:colOff>
      <xdr:row>2116</xdr:row>
      <xdr:rowOff>838200</xdr:rowOff>
    </xdr:to>
    <xdr:pic>
      <xdr:nvPicPr>
        <xdr:cNvPr id="4752" name="Рисунок 4751">
          <a:extLst>
            <a:ext uri="{FF2B5EF4-FFF2-40B4-BE49-F238E27FC236}">
              <a16:creationId xmlns:a16="http://schemas.microsoft.com/office/drawing/2014/main" id="{00000000-0008-0000-0000-00009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74015201"/>
          <a:ext cx="400411" cy="781049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2117</xdr:row>
      <xdr:rowOff>57151</xdr:rowOff>
    </xdr:from>
    <xdr:to>
      <xdr:col>4</xdr:col>
      <xdr:colOff>717020</xdr:colOff>
      <xdr:row>2117</xdr:row>
      <xdr:rowOff>838201</xdr:rowOff>
    </xdr:to>
    <xdr:pic>
      <xdr:nvPicPr>
        <xdr:cNvPr id="3647" name="Рисунок 3646">
          <a:extLst>
            <a:ext uri="{FF2B5EF4-FFF2-40B4-BE49-F238E27FC236}">
              <a16:creationId xmlns:a16="http://schemas.microsoft.com/office/drawing/2014/main" id="{00000000-0008-0000-0000-00003F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6" y="274901026"/>
          <a:ext cx="402694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2118</xdr:row>
      <xdr:rowOff>47625</xdr:rowOff>
    </xdr:from>
    <xdr:to>
      <xdr:col>4</xdr:col>
      <xdr:colOff>914400</xdr:colOff>
      <xdr:row>2118</xdr:row>
      <xdr:rowOff>838200</xdr:rowOff>
    </xdr:to>
    <xdr:pic>
      <xdr:nvPicPr>
        <xdr:cNvPr id="4421" name="Рисунок 4420">
          <a:extLst>
            <a:ext uri="{FF2B5EF4-FFF2-40B4-BE49-F238E27FC236}">
              <a16:creationId xmlns:a16="http://schemas.microsoft.com/office/drawing/2014/main" id="{00000000-0008-0000-0000-00004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766631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2119</xdr:row>
      <xdr:rowOff>57150</xdr:rowOff>
    </xdr:from>
    <xdr:to>
      <xdr:col>4</xdr:col>
      <xdr:colOff>847725</xdr:colOff>
      <xdr:row>2119</xdr:row>
      <xdr:rowOff>849253</xdr:rowOff>
    </xdr:to>
    <xdr:pic>
      <xdr:nvPicPr>
        <xdr:cNvPr id="4466" name="Рисунок 4465">
          <a:extLst>
            <a:ext uri="{FF2B5EF4-FFF2-40B4-BE49-F238E27FC236}">
              <a16:creationId xmlns:a16="http://schemas.microsoft.com/office/drawing/2014/main" id="{00000000-0008-0000-0000-00007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282873450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2125</xdr:row>
      <xdr:rowOff>47625</xdr:rowOff>
    </xdr:from>
    <xdr:to>
      <xdr:col>4</xdr:col>
      <xdr:colOff>847725</xdr:colOff>
      <xdr:row>2125</xdr:row>
      <xdr:rowOff>839728</xdr:rowOff>
    </xdr:to>
    <xdr:pic>
      <xdr:nvPicPr>
        <xdr:cNvPr id="4472" name="Рисунок 4471">
          <a:extLst>
            <a:ext uri="{FF2B5EF4-FFF2-40B4-BE49-F238E27FC236}">
              <a16:creationId xmlns:a16="http://schemas.microsoft.com/office/drawing/2014/main" id="{00000000-0008-0000-0000-00007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294379650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2193</xdr:row>
      <xdr:rowOff>47625</xdr:rowOff>
    </xdr:from>
    <xdr:to>
      <xdr:col>4</xdr:col>
      <xdr:colOff>847725</xdr:colOff>
      <xdr:row>2193</xdr:row>
      <xdr:rowOff>839728</xdr:rowOff>
    </xdr:to>
    <xdr:pic>
      <xdr:nvPicPr>
        <xdr:cNvPr id="4476" name="Рисунок 4475">
          <a:extLst>
            <a:ext uri="{FF2B5EF4-FFF2-40B4-BE49-F238E27FC236}">
              <a16:creationId xmlns:a16="http://schemas.microsoft.com/office/drawing/2014/main" id="{00000000-0008-0000-0000-00007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326126475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2194</xdr:row>
      <xdr:rowOff>47625</xdr:rowOff>
    </xdr:from>
    <xdr:to>
      <xdr:col>4</xdr:col>
      <xdr:colOff>857250</xdr:colOff>
      <xdr:row>2194</xdr:row>
      <xdr:rowOff>839728</xdr:rowOff>
    </xdr:to>
    <xdr:pic>
      <xdr:nvPicPr>
        <xdr:cNvPr id="4482" name="Рисунок 4481">
          <a:extLst>
            <a:ext uri="{FF2B5EF4-FFF2-40B4-BE49-F238E27FC236}">
              <a16:creationId xmlns:a16="http://schemas.microsoft.com/office/drawing/2014/main" id="{00000000-0008-0000-0000-00008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327898125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2195</xdr:row>
      <xdr:rowOff>47625</xdr:rowOff>
    </xdr:from>
    <xdr:to>
      <xdr:col>4</xdr:col>
      <xdr:colOff>847725</xdr:colOff>
      <xdr:row>2195</xdr:row>
      <xdr:rowOff>839728</xdr:rowOff>
    </xdr:to>
    <xdr:pic>
      <xdr:nvPicPr>
        <xdr:cNvPr id="4484" name="Рисунок 4483">
          <a:extLst>
            <a:ext uri="{FF2B5EF4-FFF2-40B4-BE49-F238E27FC236}">
              <a16:creationId xmlns:a16="http://schemas.microsoft.com/office/drawing/2014/main" id="{00000000-0008-0000-0000-00008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328783950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2228</xdr:row>
      <xdr:rowOff>47625</xdr:rowOff>
    </xdr:from>
    <xdr:to>
      <xdr:col>4</xdr:col>
      <xdr:colOff>847725</xdr:colOff>
      <xdr:row>2228</xdr:row>
      <xdr:rowOff>839728</xdr:rowOff>
    </xdr:to>
    <xdr:pic>
      <xdr:nvPicPr>
        <xdr:cNvPr id="4502" name="Рисунок 4501">
          <a:extLst>
            <a:ext uri="{FF2B5EF4-FFF2-40B4-BE49-F238E27FC236}">
              <a16:creationId xmlns:a16="http://schemas.microsoft.com/office/drawing/2014/main" id="{00000000-0008-0000-0000-00009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378390150"/>
          <a:ext cx="666750" cy="79210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2123</xdr:row>
      <xdr:rowOff>57150</xdr:rowOff>
    </xdr:from>
    <xdr:to>
      <xdr:col>4</xdr:col>
      <xdr:colOff>914400</xdr:colOff>
      <xdr:row>2123</xdr:row>
      <xdr:rowOff>838200</xdr:rowOff>
    </xdr:to>
    <xdr:pic>
      <xdr:nvPicPr>
        <xdr:cNvPr id="4534" name="Рисунок 4533">
          <a:extLst>
            <a:ext uri="{FF2B5EF4-FFF2-40B4-BE49-F238E27FC236}">
              <a16:creationId xmlns:a16="http://schemas.microsoft.com/office/drawing/2014/main" id="{00000000-0008-0000-0000-0000B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926175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2124</xdr:row>
      <xdr:rowOff>57151</xdr:rowOff>
    </xdr:from>
    <xdr:to>
      <xdr:col>4</xdr:col>
      <xdr:colOff>847726</xdr:colOff>
      <xdr:row>2124</xdr:row>
      <xdr:rowOff>826391</xdr:rowOff>
    </xdr:to>
    <xdr:pic>
      <xdr:nvPicPr>
        <xdr:cNvPr id="4539" name="Рисунок 4538">
          <a:extLst>
            <a:ext uri="{FF2B5EF4-FFF2-40B4-BE49-F238E27FC236}">
              <a16:creationId xmlns:a16="http://schemas.microsoft.com/office/drawing/2014/main" id="{00000000-0008-0000-0000-0000B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293503351"/>
          <a:ext cx="647700" cy="76924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2129</xdr:row>
      <xdr:rowOff>47625</xdr:rowOff>
    </xdr:from>
    <xdr:to>
      <xdr:col>4</xdr:col>
      <xdr:colOff>914400</xdr:colOff>
      <xdr:row>2129</xdr:row>
      <xdr:rowOff>838200</xdr:rowOff>
    </xdr:to>
    <xdr:pic>
      <xdr:nvPicPr>
        <xdr:cNvPr id="4542" name="Рисунок 4541">
          <a:extLst>
            <a:ext uri="{FF2B5EF4-FFF2-40B4-BE49-F238E27FC236}">
              <a16:creationId xmlns:a16="http://schemas.microsoft.com/office/drawing/2014/main" id="{00000000-0008-0000-0000-0000B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979229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2126</xdr:row>
      <xdr:rowOff>152400</xdr:rowOff>
    </xdr:from>
    <xdr:to>
      <xdr:col>4</xdr:col>
      <xdr:colOff>983162</xdr:colOff>
      <xdr:row>2126</xdr:row>
      <xdr:rowOff>742949</xdr:rowOff>
    </xdr:to>
    <xdr:pic>
      <xdr:nvPicPr>
        <xdr:cNvPr id="4547" name="Рисунок 4546">
          <a:extLst>
            <a:ext uri="{FF2B5EF4-FFF2-40B4-BE49-F238E27FC236}">
              <a16:creationId xmlns:a16="http://schemas.microsoft.com/office/drawing/2014/main" id="{00000000-0008-0000-0000-0000C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9537025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2127</xdr:row>
      <xdr:rowOff>142875</xdr:rowOff>
    </xdr:from>
    <xdr:to>
      <xdr:col>4</xdr:col>
      <xdr:colOff>983162</xdr:colOff>
      <xdr:row>2127</xdr:row>
      <xdr:rowOff>733424</xdr:rowOff>
    </xdr:to>
    <xdr:pic>
      <xdr:nvPicPr>
        <xdr:cNvPr id="4551" name="Рисунок 4550">
          <a:extLst>
            <a:ext uri="{FF2B5EF4-FFF2-40B4-BE49-F238E27FC236}">
              <a16:creationId xmlns:a16="http://schemas.microsoft.com/office/drawing/2014/main" id="{00000000-0008-0000-0000-0000C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9624655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2128</xdr:row>
      <xdr:rowOff>152400</xdr:rowOff>
    </xdr:from>
    <xdr:to>
      <xdr:col>4</xdr:col>
      <xdr:colOff>983162</xdr:colOff>
      <xdr:row>2128</xdr:row>
      <xdr:rowOff>742949</xdr:rowOff>
    </xdr:to>
    <xdr:pic>
      <xdr:nvPicPr>
        <xdr:cNvPr id="4553" name="Рисунок 4552">
          <a:extLst>
            <a:ext uri="{FF2B5EF4-FFF2-40B4-BE49-F238E27FC236}">
              <a16:creationId xmlns:a16="http://schemas.microsoft.com/office/drawing/2014/main" id="{00000000-0008-0000-0000-0000C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971419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2130</xdr:row>
      <xdr:rowOff>66675</xdr:rowOff>
    </xdr:from>
    <xdr:to>
      <xdr:col>4</xdr:col>
      <xdr:colOff>721168</xdr:colOff>
      <xdr:row>2130</xdr:row>
      <xdr:rowOff>828675</xdr:rowOff>
    </xdr:to>
    <xdr:pic>
      <xdr:nvPicPr>
        <xdr:cNvPr id="4557" name="Рисунок 4556">
          <a:extLst>
            <a:ext uri="{FF2B5EF4-FFF2-40B4-BE49-F238E27FC236}">
              <a16:creationId xmlns:a16="http://schemas.microsoft.com/office/drawing/2014/main" id="{00000000-0008-0000-0000-0000C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298827825"/>
          <a:ext cx="416367" cy="76200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2131</xdr:row>
      <xdr:rowOff>57151</xdr:rowOff>
    </xdr:from>
    <xdr:to>
      <xdr:col>4</xdr:col>
      <xdr:colOff>721891</xdr:colOff>
      <xdr:row>2131</xdr:row>
      <xdr:rowOff>838200</xdr:rowOff>
    </xdr:to>
    <xdr:pic>
      <xdr:nvPicPr>
        <xdr:cNvPr id="4561" name="Рисунок 4560">
          <a:extLst>
            <a:ext uri="{FF2B5EF4-FFF2-40B4-BE49-F238E27FC236}">
              <a16:creationId xmlns:a16="http://schemas.microsoft.com/office/drawing/2014/main" id="{00000000-0008-0000-0000-0000D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299704126"/>
          <a:ext cx="417091" cy="7810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2132</xdr:row>
      <xdr:rowOff>152400</xdr:rowOff>
    </xdr:from>
    <xdr:to>
      <xdr:col>4</xdr:col>
      <xdr:colOff>983162</xdr:colOff>
      <xdr:row>2132</xdr:row>
      <xdr:rowOff>742949</xdr:rowOff>
    </xdr:to>
    <xdr:pic>
      <xdr:nvPicPr>
        <xdr:cNvPr id="4566" name="Рисунок 4565">
          <a:extLst>
            <a:ext uri="{FF2B5EF4-FFF2-40B4-BE49-F238E27FC236}">
              <a16:creationId xmlns:a16="http://schemas.microsoft.com/office/drawing/2014/main" id="{00000000-0008-0000-0000-0000D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006852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2133</xdr:row>
      <xdr:rowOff>57150</xdr:rowOff>
    </xdr:from>
    <xdr:to>
      <xdr:col>4</xdr:col>
      <xdr:colOff>945748</xdr:colOff>
      <xdr:row>2133</xdr:row>
      <xdr:rowOff>838200</xdr:rowOff>
    </xdr:to>
    <xdr:pic>
      <xdr:nvPicPr>
        <xdr:cNvPr id="4577" name="Рисунок 4576">
          <a:extLst>
            <a:ext uri="{FF2B5EF4-FFF2-40B4-BE49-F238E27FC236}">
              <a16:creationId xmlns:a16="http://schemas.microsoft.com/office/drawing/2014/main" id="{00000000-0008-0000-0000-0000E1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03247425"/>
          <a:ext cx="85049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2134</xdr:row>
      <xdr:rowOff>57150</xdr:rowOff>
    </xdr:from>
    <xdr:to>
      <xdr:col>4</xdr:col>
      <xdr:colOff>955273</xdr:colOff>
      <xdr:row>2134</xdr:row>
      <xdr:rowOff>838200</xdr:rowOff>
    </xdr:to>
    <xdr:pic>
      <xdr:nvPicPr>
        <xdr:cNvPr id="4579" name="Рисунок 4578">
          <a:extLst>
            <a:ext uri="{FF2B5EF4-FFF2-40B4-BE49-F238E27FC236}">
              <a16:creationId xmlns:a16="http://schemas.microsoft.com/office/drawing/2014/main" id="{00000000-0008-0000-0000-0000E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304133250"/>
          <a:ext cx="850498" cy="78105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2135</xdr:row>
      <xdr:rowOff>66675</xdr:rowOff>
    </xdr:from>
    <xdr:to>
      <xdr:col>4</xdr:col>
      <xdr:colOff>921774</xdr:colOff>
      <xdr:row>2135</xdr:row>
      <xdr:rowOff>838200</xdr:rowOff>
    </xdr:to>
    <xdr:pic>
      <xdr:nvPicPr>
        <xdr:cNvPr id="4587" name="Рисунок 4586">
          <a:extLst>
            <a:ext uri="{FF2B5EF4-FFF2-40B4-BE49-F238E27FC236}">
              <a16:creationId xmlns:a16="http://schemas.microsoft.com/office/drawing/2014/main" id="{00000000-0008-0000-0000-0000E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05914425"/>
          <a:ext cx="807474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2136</xdr:row>
      <xdr:rowOff>66675</xdr:rowOff>
    </xdr:from>
    <xdr:to>
      <xdr:col>4</xdr:col>
      <xdr:colOff>931299</xdr:colOff>
      <xdr:row>2136</xdr:row>
      <xdr:rowOff>838200</xdr:rowOff>
    </xdr:to>
    <xdr:pic>
      <xdr:nvPicPr>
        <xdr:cNvPr id="4591" name="Рисунок 4590">
          <a:extLst>
            <a:ext uri="{FF2B5EF4-FFF2-40B4-BE49-F238E27FC236}">
              <a16:creationId xmlns:a16="http://schemas.microsoft.com/office/drawing/2014/main" id="{00000000-0008-0000-0000-0000E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07686075"/>
          <a:ext cx="807474" cy="77152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2137</xdr:row>
      <xdr:rowOff>57150</xdr:rowOff>
    </xdr:from>
    <xdr:to>
      <xdr:col>4</xdr:col>
      <xdr:colOff>696299</xdr:colOff>
      <xdr:row>2137</xdr:row>
      <xdr:rowOff>847725</xdr:rowOff>
    </xdr:to>
    <xdr:pic>
      <xdr:nvPicPr>
        <xdr:cNvPr id="4605" name="Рисунок 4604">
          <a:extLst>
            <a:ext uri="{FF2B5EF4-FFF2-40B4-BE49-F238E27FC236}">
              <a16:creationId xmlns:a16="http://schemas.microsoft.com/office/drawing/2014/main" id="{00000000-0008-0000-0000-0000F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308562375"/>
          <a:ext cx="372449" cy="7905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2138</xdr:row>
      <xdr:rowOff>47626</xdr:rowOff>
    </xdr:from>
    <xdr:to>
      <xdr:col>4</xdr:col>
      <xdr:colOff>930755</xdr:colOff>
      <xdr:row>2138</xdr:row>
      <xdr:rowOff>847726</xdr:rowOff>
    </xdr:to>
    <xdr:pic>
      <xdr:nvPicPr>
        <xdr:cNvPr id="4626" name="Рисунок 4625">
          <a:extLst>
            <a:ext uri="{FF2B5EF4-FFF2-40B4-BE49-F238E27FC236}">
              <a16:creationId xmlns:a16="http://schemas.microsoft.com/office/drawing/2014/main" id="{00000000-0008-0000-0000-00001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312981976"/>
          <a:ext cx="816454" cy="8001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2139</xdr:row>
      <xdr:rowOff>47626</xdr:rowOff>
    </xdr:from>
    <xdr:to>
      <xdr:col>4</xdr:col>
      <xdr:colOff>912465</xdr:colOff>
      <xdr:row>2139</xdr:row>
      <xdr:rowOff>847726</xdr:rowOff>
    </xdr:to>
    <xdr:pic>
      <xdr:nvPicPr>
        <xdr:cNvPr id="4632" name="Рисунок 4631">
          <a:extLst>
            <a:ext uri="{FF2B5EF4-FFF2-40B4-BE49-F238E27FC236}">
              <a16:creationId xmlns:a16="http://schemas.microsoft.com/office/drawing/2014/main" id="{00000000-0008-0000-0000-00001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13867801"/>
          <a:ext cx="779114" cy="8001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2140</xdr:row>
      <xdr:rowOff>57150</xdr:rowOff>
    </xdr:from>
    <xdr:to>
      <xdr:col>4</xdr:col>
      <xdr:colOff>923925</xdr:colOff>
      <xdr:row>2140</xdr:row>
      <xdr:rowOff>841789</xdr:rowOff>
    </xdr:to>
    <xdr:pic>
      <xdr:nvPicPr>
        <xdr:cNvPr id="4641" name="Рисунок 4640">
          <a:extLst>
            <a:ext uri="{FF2B5EF4-FFF2-40B4-BE49-F238E27FC236}">
              <a16:creationId xmlns:a16="http://schemas.microsoft.com/office/drawing/2014/main" id="{00000000-0008-0000-0000-00002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15648975"/>
          <a:ext cx="800100" cy="78463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2186</xdr:row>
      <xdr:rowOff>152400</xdr:rowOff>
    </xdr:from>
    <xdr:to>
      <xdr:col>4</xdr:col>
      <xdr:colOff>983162</xdr:colOff>
      <xdr:row>2186</xdr:row>
      <xdr:rowOff>742949</xdr:rowOff>
    </xdr:to>
    <xdr:pic>
      <xdr:nvPicPr>
        <xdr:cNvPr id="4643" name="Рисунок 4642">
          <a:extLst>
            <a:ext uri="{FF2B5EF4-FFF2-40B4-BE49-F238E27FC236}">
              <a16:creationId xmlns:a16="http://schemas.microsoft.com/office/drawing/2014/main" id="{00000000-0008-0000-0000-00002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2003047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2187</xdr:row>
      <xdr:rowOff>152400</xdr:rowOff>
    </xdr:from>
    <xdr:to>
      <xdr:col>4</xdr:col>
      <xdr:colOff>983162</xdr:colOff>
      <xdr:row>2187</xdr:row>
      <xdr:rowOff>742949</xdr:rowOff>
    </xdr:to>
    <xdr:pic>
      <xdr:nvPicPr>
        <xdr:cNvPr id="4647" name="Рисунок 4646">
          <a:extLst>
            <a:ext uri="{FF2B5EF4-FFF2-40B4-BE49-F238E27FC236}">
              <a16:creationId xmlns:a16="http://schemas.microsoft.com/office/drawing/2014/main" id="{00000000-0008-0000-0000-00002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209163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2188</xdr:row>
      <xdr:rowOff>152400</xdr:rowOff>
    </xdr:from>
    <xdr:to>
      <xdr:col>4</xdr:col>
      <xdr:colOff>983162</xdr:colOff>
      <xdr:row>2188</xdr:row>
      <xdr:rowOff>742949</xdr:rowOff>
    </xdr:to>
    <xdr:pic>
      <xdr:nvPicPr>
        <xdr:cNvPr id="4651" name="Рисунок 4650">
          <a:extLst>
            <a:ext uri="{FF2B5EF4-FFF2-40B4-BE49-F238E27FC236}">
              <a16:creationId xmlns:a16="http://schemas.microsoft.com/office/drawing/2014/main" id="{00000000-0008-0000-0000-00002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2180212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2189</xdr:row>
      <xdr:rowOff>152400</xdr:rowOff>
    </xdr:from>
    <xdr:to>
      <xdr:col>4</xdr:col>
      <xdr:colOff>983162</xdr:colOff>
      <xdr:row>2189</xdr:row>
      <xdr:rowOff>742949</xdr:rowOff>
    </xdr:to>
    <xdr:pic>
      <xdr:nvPicPr>
        <xdr:cNvPr id="4653" name="Рисунок 4652">
          <a:extLst>
            <a:ext uri="{FF2B5EF4-FFF2-40B4-BE49-F238E27FC236}">
              <a16:creationId xmlns:a16="http://schemas.microsoft.com/office/drawing/2014/main" id="{00000000-0008-0000-0000-00002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2268795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2190</xdr:row>
      <xdr:rowOff>152400</xdr:rowOff>
    </xdr:from>
    <xdr:to>
      <xdr:col>4</xdr:col>
      <xdr:colOff>983162</xdr:colOff>
      <xdr:row>2190</xdr:row>
      <xdr:rowOff>742949</xdr:rowOff>
    </xdr:to>
    <xdr:pic>
      <xdr:nvPicPr>
        <xdr:cNvPr id="4656" name="Рисунок 4655">
          <a:extLst>
            <a:ext uri="{FF2B5EF4-FFF2-40B4-BE49-F238E27FC236}">
              <a16:creationId xmlns:a16="http://schemas.microsoft.com/office/drawing/2014/main" id="{00000000-0008-0000-0000-00003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2357377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2191</xdr:row>
      <xdr:rowOff>152400</xdr:rowOff>
    </xdr:from>
    <xdr:to>
      <xdr:col>4</xdr:col>
      <xdr:colOff>983162</xdr:colOff>
      <xdr:row>2191</xdr:row>
      <xdr:rowOff>742949</xdr:rowOff>
    </xdr:to>
    <xdr:pic>
      <xdr:nvPicPr>
        <xdr:cNvPr id="4660" name="Рисунок 4659">
          <a:extLst>
            <a:ext uri="{FF2B5EF4-FFF2-40B4-BE49-F238E27FC236}">
              <a16:creationId xmlns:a16="http://schemas.microsoft.com/office/drawing/2014/main" id="{00000000-0008-0000-0000-00003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244596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2192</xdr:row>
      <xdr:rowOff>47626</xdr:rowOff>
    </xdr:from>
    <xdr:to>
      <xdr:col>4</xdr:col>
      <xdr:colOff>707818</xdr:colOff>
      <xdr:row>2192</xdr:row>
      <xdr:rowOff>847726</xdr:rowOff>
    </xdr:to>
    <xdr:pic>
      <xdr:nvPicPr>
        <xdr:cNvPr id="4666" name="Рисунок 4665">
          <a:extLst>
            <a:ext uri="{FF2B5EF4-FFF2-40B4-BE49-F238E27FC236}">
              <a16:creationId xmlns:a16="http://schemas.microsoft.com/office/drawing/2014/main" id="{00000000-0008-0000-0000-00003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6" y="325240651"/>
          <a:ext cx="393492" cy="8001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2196</xdr:row>
      <xdr:rowOff>57150</xdr:rowOff>
    </xdr:from>
    <xdr:to>
      <xdr:col>4</xdr:col>
      <xdr:colOff>806662</xdr:colOff>
      <xdr:row>2196</xdr:row>
      <xdr:rowOff>828675</xdr:rowOff>
    </xdr:to>
    <xdr:pic>
      <xdr:nvPicPr>
        <xdr:cNvPr id="4670" name="Рисунок 4669">
          <a:extLst>
            <a:ext uri="{FF2B5EF4-FFF2-40B4-BE49-F238E27FC236}">
              <a16:creationId xmlns:a16="http://schemas.microsoft.com/office/drawing/2014/main" id="{00000000-0008-0000-0000-00003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30565125"/>
          <a:ext cx="568537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2197</xdr:row>
      <xdr:rowOff>47625</xdr:rowOff>
    </xdr:from>
    <xdr:to>
      <xdr:col>4</xdr:col>
      <xdr:colOff>914400</xdr:colOff>
      <xdr:row>2197</xdr:row>
      <xdr:rowOff>838200</xdr:rowOff>
    </xdr:to>
    <xdr:pic>
      <xdr:nvPicPr>
        <xdr:cNvPr id="4674" name="Рисунок 4673">
          <a:extLst>
            <a:ext uri="{FF2B5EF4-FFF2-40B4-BE49-F238E27FC236}">
              <a16:creationId xmlns:a16="http://schemas.microsoft.com/office/drawing/2014/main" id="{00000000-0008-0000-0000-00004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314414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2219</xdr:row>
      <xdr:rowOff>47625</xdr:rowOff>
    </xdr:from>
    <xdr:to>
      <xdr:col>4</xdr:col>
      <xdr:colOff>914400</xdr:colOff>
      <xdr:row>2219</xdr:row>
      <xdr:rowOff>838200</xdr:rowOff>
    </xdr:to>
    <xdr:pic>
      <xdr:nvPicPr>
        <xdr:cNvPr id="4678" name="Рисунок 4677">
          <a:extLst>
            <a:ext uri="{FF2B5EF4-FFF2-40B4-BE49-F238E27FC236}">
              <a16:creationId xmlns:a16="http://schemas.microsoft.com/office/drawing/2014/main" id="{00000000-0008-0000-0000-00004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651027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2229</xdr:row>
      <xdr:rowOff>57151</xdr:rowOff>
    </xdr:from>
    <xdr:to>
      <xdr:col>4</xdr:col>
      <xdr:colOff>792797</xdr:colOff>
      <xdr:row>2229</xdr:row>
      <xdr:rowOff>838201</xdr:rowOff>
    </xdr:to>
    <xdr:pic>
      <xdr:nvPicPr>
        <xdr:cNvPr id="4686" name="Рисунок 4685">
          <a:extLst>
            <a:ext uri="{FF2B5EF4-FFF2-40B4-BE49-F238E27FC236}">
              <a16:creationId xmlns:a16="http://schemas.microsoft.com/office/drawing/2014/main" id="{00000000-0008-0000-0000-00004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381057151"/>
          <a:ext cx="535621" cy="781050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2198</xdr:row>
      <xdr:rowOff>123825</xdr:rowOff>
    </xdr:from>
    <xdr:to>
      <xdr:col>4</xdr:col>
      <xdr:colOff>1000125</xdr:colOff>
      <xdr:row>2198</xdr:row>
      <xdr:rowOff>750344</xdr:rowOff>
    </xdr:to>
    <xdr:pic>
      <xdr:nvPicPr>
        <xdr:cNvPr id="4692" name="Рисунок 4691">
          <a:extLst>
            <a:ext uri="{FF2B5EF4-FFF2-40B4-BE49-F238E27FC236}">
              <a16:creationId xmlns:a16="http://schemas.microsoft.com/office/drawing/2014/main" id="{00000000-0008-0000-0000-00005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332403450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2204</xdr:row>
      <xdr:rowOff>133350</xdr:rowOff>
    </xdr:from>
    <xdr:to>
      <xdr:col>4</xdr:col>
      <xdr:colOff>1000125</xdr:colOff>
      <xdr:row>2204</xdr:row>
      <xdr:rowOff>759869</xdr:rowOff>
    </xdr:to>
    <xdr:pic>
      <xdr:nvPicPr>
        <xdr:cNvPr id="4697" name="Рисунок 4696">
          <a:extLst>
            <a:ext uri="{FF2B5EF4-FFF2-40B4-BE49-F238E27FC236}">
              <a16:creationId xmlns:a16="http://schemas.microsoft.com/office/drawing/2014/main" id="{00000000-0008-0000-0000-00005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338613750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2220</xdr:row>
      <xdr:rowOff>133350</xdr:rowOff>
    </xdr:from>
    <xdr:to>
      <xdr:col>4</xdr:col>
      <xdr:colOff>1000125</xdr:colOff>
      <xdr:row>2220</xdr:row>
      <xdr:rowOff>759869</xdr:rowOff>
    </xdr:to>
    <xdr:pic>
      <xdr:nvPicPr>
        <xdr:cNvPr id="4701" name="Рисунок 4700">
          <a:extLst>
            <a:ext uri="{FF2B5EF4-FFF2-40B4-BE49-F238E27FC236}">
              <a16:creationId xmlns:a16="http://schemas.microsoft.com/office/drawing/2014/main" id="{00000000-0008-0000-0000-00005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366074325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2221</xdr:row>
      <xdr:rowOff>123825</xdr:rowOff>
    </xdr:from>
    <xdr:to>
      <xdr:col>4</xdr:col>
      <xdr:colOff>1009650</xdr:colOff>
      <xdr:row>2221</xdr:row>
      <xdr:rowOff>750344</xdr:rowOff>
    </xdr:to>
    <xdr:pic>
      <xdr:nvPicPr>
        <xdr:cNvPr id="4706" name="Рисунок 4705">
          <a:extLst>
            <a:ext uri="{FF2B5EF4-FFF2-40B4-BE49-F238E27FC236}">
              <a16:creationId xmlns:a16="http://schemas.microsoft.com/office/drawing/2014/main" id="{00000000-0008-0000-0000-00006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366950625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2222</xdr:row>
      <xdr:rowOff>133350</xdr:rowOff>
    </xdr:from>
    <xdr:to>
      <xdr:col>4</xdr:col>
      <xdr:colOff>1000125</xdr:colOff>
      <xdr:row>2222</xdr:row>
      <xdr:rowOff>759869</xdr:rowOff>
    </xdr:to>
    <xdr:pic>
      <xdr:nvPicPr>
        <xdr:cNvPr id="4708" name="Рисунок 4707">
          <a:extLst>
            <a:ext uri="{FF2B5EF4-FFF2-40B4-BE49-F238E27FC236}">
              <a16:creationId xmlns:a16="http://schemas.microsoft.com/office/drawing/2014/main" id="{00000000-0008-0000-0000-00006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367845975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2223</xdr:row>
      <xdr:rowOff>133350</xdr:rowOff>
    </xdr:from>
    <xdr:to>
      <xdr:col>4</xdr:col>
      <xdr:colOff>1000125</xdr:colOff>
      <xdr:row>2223</xdr:row>
      <xdr:rowOff>759869</xdr:rowOff>
    </xdr:to>
    <xdr:pic>
      <xdr:nvPicPr>
        <xdr:cNvPr id="4712" name="Рисунок 4711">
          <a:extLst>
            <a:ext uri="{FF2B5EF4-FFF2-40B4-BE49-F238E27FC236}">
              <a16:creationId xmlns:a16="http://schemas.microsoft.com/office/drawing/2014/main" id="{00000000-0008-0000-0000-00006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368731800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2224</xdr:row>
      <xdr:rowOff>133350</xdr:rowOff>
    </xdr:from>
    <xdr:to>
      <xdr:col>4</xdr:col>
      <xdr:colOff>1000125</xdr:colOff>
      <xdr:row>2224</xdr:row>
      <xdr:rowOff>759869</xdr:rowOff>
    </xdr:to>
    <xdr:pic>
      <xdr:nvPicPr>
        <xdr:cNvPr id="4716" name="Рисунок 4715">
          <a:extLst>
            <a:ext uri="{FF2B5EF4-FFF2-40B4-BE49-F238E27FC236}">
              <a16:creationId xmlns:a16="http://schemas.microsoft.com/office/drawing/2014/main" id="{00000000-0008-0000-0000-00006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19900" y="369617625"/>
          <a:ext cx="962025" cy="626519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2199</xdr:row>
      <xdr:rowOff>47625</xdr:rowOff>
    </xdr:from>
    <xdr:to>
      <xdr:col>4</xdr:col>
      <xdr:colOff>742950</xdr:colOff>
      <xdr:row>2199</xdr:row>
      <xdr:rowOff>838200</xdr:rowOff>
    </xdr:to>
    <xdr:pic>
      <xdr:nvPicPr>
        <xdr:cNvPr id="4720" name="Рисунок 4719">
          <a:extLst>
            <a:ext uri="{FF2B5EF4-FFF2-40B4-BE49-F238E27FC236}">
              <a16:creationId xmlns:a16="http://schemas.microsoft.com/office/drawing/2014/main" id="{00000000-0008-0000-0000-00007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333213075"/>
          <a:ext cx="466725" cy="7905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2200</xdr:row>
      <xdr:rowOff>47625</xdr:rowOff>
    </xdr:from>
    <xdr:to>
      <xdr:col>4</xdr:col>
      <xdr:colOff>957475</xdr:colOff>
      <xdr:row>2200</xdr:row>
      <xdr:rowOff>838200</xdr:rowOff>
    </xdr:to>
    <xdr:pic>
      <xdr:nvPicPr>
        <xdr:cNvPr id="4724" name="Рисунок 4723">
          <a:extLst>
            <a:ext uri="{FF2B5EF4-FFF2-40B4-BE49-F238E27FC236}">
              <a16:creationId xmlns:a16="http://schemas.microsoft.com/office/drawing/2014/main" id="{00000000-0008-0000-0000-00007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34098900"/>
          <a:ext cx="871750" cy="7905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2201</xdr:row>
      <xdr:rowOff>47625</xdr:rowOff>
    </xdr:from>
    <xdr:to>
      <xdr:col>4</xdr:col>
      <xdr:colOff>957475</xdr:colOff>
      <xdr:row>2201</xdr:row>
      <xdr:rowOff>838200</xdr:rowOff>
    </xdr:to>
    <xdr:pic>
      <xdr:nvPicPr>
        <xdr:cNvPr id="4726" name="Рисунок 4725">
          <a:extLst>
            <a:ext uri="{FF2B5EF4-FFF2-40B4-BE49-F238E27FC236}">
              <a16:creationId xmlns:a16="http://schemas.microsoft.com/office/drawing/2014/main" id="{00000000-0008-0000-0000-00007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34984725"/>
          <a:ext cx="871750" cy="7905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2202</xdr:row>
      <xdr:rowOff>47625</xdr:rowOff>
    </xdr:from>
    <xdr:to>
      <xdr:col>4</xdr:col>
      <xdr:colOff>957475</xdr:colOff>
      <xdr:row>2202</xdr:row>
      <xdr:rowOff>838200</xdr:rowOff>
    </xdr:to>
    <xdr:pic>
      <xdr:nvPicPr>
        <xdr:cNvPr id="4730" name="Рисунок 4729">
          <a:extLst>
            <a:ext uri="{FF2B5EF4-FFF2-40B4-BE49-F238E27FC236}">
              <a16:creationId xmlns:a16="http://schemas.microsoft.com/office/drawing/2014/main" id="{00000000-0008-0000-0000-00007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35870550"/>
          <a:ext cx="871750" cy="7905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2203</xdr:row>
      <xdr:rowOff>47625</xdr:rowOff>
    </xdr:from>
    <xdr:to>
      <xdr:col>4</xdr:col>
      <xdr:colOff>957475</xdr:colOff>
      <xdr:row>2203</xdr:row>
      <xdr:rowOff>838200</xdr:rowOff>
    </xdr:to>
    <xdr:pic>
      <xdr:nvPicPr>
        <xdr:cNvPr id="4735" name="Рисунок 4734">
          <a:extLst>
            <a:ext uri="{FF2B5EF4-FFF2-40B4-BE49-F238E27FC236}">
              <a16:creationId xmlns:a16="http://schemas.microsoft.com/office/drawing/2014/main" id="{00000000-0008-0000-0000-00007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336756375"/>
          <a:ext cx="871750" cy="790575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2205</xdr:row>
      <xdr:rowOff>47625</xdr:rowOff>
    </xdr:from>
    <xdr:to>
      <xdr:col>4</xdr:col>
      <xdr:colOff>717615</xdr:colOff>
      <xdr:row>2205</xdr:row>
      <xdr:rowOff>847725</xdr:rowOff>
    </xdr:to>
    <xdr:pic>
      <xdr:nvPicPr>
        <xdr:cNvPr id="4754" name="Рисунок 4753">
          <a:extLst>
            <a:ext uri="{FF2B5EF4-FFF2-40B4-BE49-F238E27FC236}">
              <a16:creationId xmlns:a16="http://schemas.microsoft.com/office/drawing/2014/main" id="{00000000-0008-0000-0000-00009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339413850"/>
          <a:ext cx="412814" cy="8001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2206</xdr:row>
      <xdr:rowOff>152400</xdr:rowOff>
    </xdr:from>
    <xdr:to>
      <xdr:col>4</xdr:col>
      <xdr:colOff>992687</xdr:colOff>
      <xdr:row>2206</xdr:row>
      <xdr:rowOff>742949</xdr:rowOff>
    </xdr:to>
    <xdr:pic>
      <xdr:nvPicPr>
        <xdr:cNvPr id="4759" name="Рисунок 4758">
          <a:extLst>
            <a:ext uri="{FF2B5EF4-FFF2-40B4-BE49-F238E27FC236}">
              <a16:creationId xmlns:a16="http://schemas.microsoft.com/office/drawing/2014/main" id="{00000000-0008-0000-0000-00009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3421761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2207</xdr:row>
      <xdr:rowOff>161925</xdr:rowOff>
    </xdr:from>
    <xdr:to>
      <xdr:col>4</xdr:col>
      <xdr:colOff>983162</xdr:colOff>
      <xdr:row>2207</xdr:row>
      <xdr:rowOff>752474</xdr:rowOff>
    </xdr:to>
    <xdr:pic>
      <xdr:nvPicPr>
        <xdr:cNvPr id="4763" name="Рисунок 4762">
          <a:extLst>
            <a:ext uri="{FF2B5EF4-FFF2-40B4-BE49-F238E27FC236}">
              <a16:creationId xmlns:a16="http://schemas.microsoft.com/office/drawing/2014/main" id="{00000000-0008-0000-0000-00009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4395727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2208</xdr:row>
      <xdr:rowOff>114300</xdr:rowOff>
    </xdr:from>
    <xdr:to>
      <xdr:col>4</xdr:col>
      <xdr:colOff>1004423</xdr:colOff>
      <xdr:row>2208</xdr:row>
      <xdr:rowOff>781050</xdr:rowOff>
    </xdr:to>
    <xdr:pic>
      <xdr:nvPicPr>
        <xdr:cNvPr id="4767" name="Рисунок 4766">
          <a:extLst>
            <a:ext uri="{FF2B5EF4-FFF2-40B4-BE49-F238E27FC236}">
              <a16:creationId xmlns:a16="http://schemas.microsoft.com/office/drawing/2014/main" id="{00000000-0008-0000-0000-00009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45681300"/>
          <a:ext cx="947273" cy="6667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2209</xdr:row>
      <xdr:rowOff>180975</xdr:rowOff>
    </xdr:from>
    <xdr:to>
      <xdr:col>4</xdr:col>
      <xdr:colOff>997744</xdr:colOff>
      <xdr:row>2209</xdr:row>
      <xdr:rowOff>723900</xdr:rowOff>
    </xdr:to>
    <xdr:pic>
      <xdr:nvPicPr>
        <xdr:cNvPr id="4769" name="Рисунок 4768">
          <a:extLst>
            <a:ext uri="{FF2B5EF4-FFF2-40B4-BE49-F238E27FC236}">
              <a16:creationId xmlns:a16="http://schemas.microsoft.com/office/drawing/2014/main" id="{00000000-0008-0000-0000-0000A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347519625"/>
          <a:ext cx="950119" cy="5429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2210</xdr:row>
      <xdr:rowOff>180975</xdr:rowOff>
    </xdr:from>
    <xdr:to>
      <xdr:col>4</xdr:col>
      <xdr:colOff>1007269</xdr:colOff>
      <xdr:row>2210</xdr:row>
      <xdr:rowOff>723900</xdr:rowOff>
    </xdr:to>
    <xdr:pic>
      <xdr:nvPicPr>
        <xdr:cNvPr id="4771" name="Рисунок 4770">
          <a:extLst>
            <a:ext uri="{FF2B5EF4-FFF2-40B4-BE49-F238E27FC236}">
              <a16:creationId xmlns:a16="http://schemas.microsoft.com/office/drawing/2014/main" id="{00000000-0008-0000-0000-0000A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48405450"/>
          <a:ext cx="950119" cy="5429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2211</xdr:row>
      <xdr:rowOff>180975</xdr:rowOff>
    </xdr:from>
    <xdr:to>
      <xdr:col>4</xdr:col>
      <xdr:colOff>997744</xdr:colOff>
      <xdr:row>2211</xdr:row>
      <xdr:rowOff>723900</xdr:rowOff>
    </xdr:to>
    <xdr:pic>
      <xdr:nvPicPr>
        <xdr:cNvPr id="4774" name="Рисунок 4773">
          <a:extLst>
            <a:ext uri="{FF2B5EF4-FFF2-40B4-BE49-F238E27FC236}">
              <a16:creationId xmlns:a16="http://schemas.microsoft.com/office/drawing/2014/main" id="{00000000-0008-0000-0000-0000A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350177100"/>
          <a:ext cx="950119" cy="5429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2212</xdr:row>
      <xdr:rowOff>152400</xdr:rowOff>
    </xdr:from>
    <xdr:to>
      <xdr:col>4</xdr:col>
      <xdr:colOff>983162</xdr:colOff>
      <xdr:row>2212</xdr:row>
      <xdr:rowOff>742949</xdr:rowOff>
    </xdr:to>
    <xdr:pic>
      <xdr:nvPicPr>
        <xdr:cNvPr id="4781" name="Рисунок 4780">
          <a:extLst>
            <a:ext uri="{FF2B5EF4-FFF2-40B4-BE49-F238E27FC236}">
              <a16:creationId xmlns:a16="http://schemas.microsoft.com/office/drawing/2014/main" id="{00000000-0008-0000-0000-0000A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5900677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2213</xdr:row>
      <xdr:rowOff>152400</xdr:rowOff>
    </xdr:from>
    <xdr:to>
      <xdr:col>4</xdr:col>
      <xdr:colOff>983162</xdr:colOff>
      <xdr:row>2213</xdr:row>
      <xdr:rowOff>742949</xdr:rowOff>
    </xdr:to>
    <xdr:pic>
      <xdr:nvPicPr>
        <xdr:cNvPr id="4783" name="Рисунок 4782">
          <a:extLst>
            <a:ext uri="{FF2B5EF4-FFF2-40B4-BE49-F238E27FC236}">
              <a16:creationId xmlns:a16="http://schemas.microsoft.com/office/drawing/2014/main" id="{00000000-0008-0000-0000-0000A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598926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2214</xdr:row>
      <xdr:rowOff>152400</xdr:rowOff>
    </xdr:from>
    <xdr:to>
      <xdr:col>4</xdr:col>
      <xdr:colOff>983162</xdr:colOff>
      <xdr:row>2214</xdr:row>
      <xdr:rowOff>742949</xdr:rowOff>
    </xdr:to>
    <xdr:pic>
      <xdr:nvPicPr>
        <xdr:cNvPr id="4785" name="Рисунок 4784">
          <a:extLst>
            <a:ext uri="{FF2B5EF4-FFF2-40B4-BE49-F238E27FC236}">
              <a16:creationId xmlns:a16="http://schemas.microsoft.com/office/drawing/2014/main" id="{00000000-0008-0000-0000-0000B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077842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2215</xdr:row>
      <xdr:rowOff>142875</xdr:rowOff>
    </xdr:from>
    <xdr:to>
      <xdr:col>4</xdr:col>
      <xdr:colOff>983162</xdr:colOff>
      <xdr:row>2215</xdr:row>
      <xdr:rowOff>733424</xdr:rowOff>
    </xdr:to>
    <xdr:pic>
      <xdr:nvPicPr>
        <xdr:cNvPr id="4787" name="Рисунок 4786">
          <a:extLst>
            <a:ext uri="{FF2B5EF4-FFF2-40B4-BE49-F238E27FC236}">
              <a16:creationId xmlns:a16="http://schemas.microsoft.com/office/drawing/2014/main" id="{00000000-0008-0000-0000-0000B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165472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2216</xdr:row>
      <xdr:rowOff>142875</xdr:rowOff>
    </xdr:from>
    <xdr:to>
      <xdr:col>4</xdr:col>
      <xdr:colOff>983162</xdr:colOff>
      <xdr:row>2216</xdr:row>
      <xdr:rowOff>733424</xdr:rowOff>
    </xdr:to>
    <xdr:pic>
      <xdr:nvPicPr>
        <xdr:cNvPr id="4789" name="Рисунок 4788">
          <a:extLst>
            <a:ext uri="{FF2B5EF4-FFF2-40B4-BE49-F238E27FC236}">
              <a16:creationId xmlns:a16="http://schemas.microsoft.com/office/drawing/2014/main" id="{00000000-0008-0000-0000-0000B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254055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2217</xdr:row>
      <xdr:rowOff>152400</xdr:rowOff>
    </xdr:from>
    <xdr:to>
      <xdr:col>4</xdr:col>
      <xdr:colOff>983162</xdr:colOff>
      <xdr:row>2217</xdr:row>
      <xdr:rowOff>742949</xdr:rowOff>
    </xdr:to>
    <xdr:pic>
      <xdr:nvPicPr>
        <xdr:cNvPr id="4791" name="Рисунок 4790">
          <a:extLst>
            <a:ext uri="{FF2B5EF4-FFF2-40B4-BE49-F238E27FC236}">
              <a16:creationId xmlns:a16="http://schemas.microsoft.com/office/drawing/2014/main" id="{00000000-0008-0000-0000-0000B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3435900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2218</xdr:row>
      <xdr:rowOff>152400</xdr:rowOff>
    </xdr:from>
    <xdr:to>
      <xdr:col>4</xdr:col>
      <xdr:colOff>983162</xdr:colOff>
      <xdr:row>2218</xdr:row>
      <xdr:rowOff>742949</xdr:rowOff>
    </xdr:to>
    <xdr:pic>
      <xdr:nvPicPr>
        <xdr:cNvPr id="4793" name="Рисунок 4792">
          <a:extLst>
            <a:ext uri="{FF2B5EF4-FFF2-40B4-BE49-F238E27FC236}">
              <a16:creationId xmlns:a16="http://schemas.microsoft.com/office/drawing/2014/main" id="{00000000-0008-0000-0000-0000B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4321725"/>
          <a:ext cx="916487" cy="59054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2225</xdr:row>
      <xdr:rowOff>57150</xdr:rowOff>
    </xdr:from>
    <xdr:to>
      <xdr:col>4</xdr:col>
      <xdr:colOff>943706</xdr:colOff>
      <xdr:row>2225</xdr:row>
      <xdr:rowOff>847725</xdr:rowOff>
    </xdr:to>
    <xdr:pic>
      <xdr:nvPicPr>
        <xdr:cNvPr id="4795" name="Рисунок 4794">
          <a:extLst>
            <a:ext uri="{FF2B5EF4-FFF2-40B4-BE49-F238E27FC236}">
              <a16:creationId xmlns:a16="http://schemas.microsoft.com/office/drawing/2014/main" id="{00000000-0008-0000-0000-0000B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370427250"/>
          <a:ext cx="829406" cy="790575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2226</xdr:row>
      <xdr:rowOff>57150</xdr:rowOff>
    </xdr:from>
    <xdr:to>
      <xdr:col>4</xdr:col>
      <xdr:colOff>714174</xdr:colOff>
      <xdr:row>2226</xdr:row>
      <xdr:rowOff>847725</xdr:rowOff>
    </xdr:to>
    <xdr:pic>
      <xdr:nvPicPr>
        <xdr:cNvPr id="4799" name="Рисунок 4798">
          <a:extLst>
            <a:ext uri="{FF2B5EF4-FFF2-40B4-BE49-F238E27FC236}">
              <a16:creationId xmlns:a16="http://schemas.microsoft.com/office/drawing/2014/main" id="{00000000-0008-0000-0000-0000B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373970550"/>
          <a:ext cx="418898" cy="790575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2227</xdr:row>
      <xdr:rowOff>57150</xdr:rowOff>
    </xdr:from>
    <xdr:to>
      <xdr:col>4</xdr:col>
      <xdr:colOff>729348</xdr:colOff>
      <xdr:row>2227</xdr:row>
      <xdr:rowOff>838200</xdr:rowOff>
    </xdr:to>
    <xdr:pic>
      <xdr:nvPicPr>
        <xdr:cNvPr id="4803" name="Рисунок 4802">
          <a:extLst>
            <a:ext uri="{FF2B5EF4-FFF2-40B4-BE49-F238E27FC236}">
              <a16:creationId xmlns:a16="http://schemas.microsoft.com/office/drawing/2014/main" id="{00000000-0008-0000-0000-0000C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374856375"/>
          <a:ext cx="434072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2237</xdr:row>
      <xdr:rowOff>66676</xdr:rowOff>
    </xdr:from>
    <xdr:to>
      <xdr:col>4</xdr:col>
      <xdr:colOff>994818</xdr:colOff>
      <xdr:row>2237</xdr:row>
      <xdr:rowOff>828676</xdr:rowOff>
    </xdr:to>
    <xdr:pic>
      <xdr:nvPicPr>
        <xdr:cNvPr id="4807" name="Рисунок 4806">
          <a:extLst>
            <a:ext uri="{FF2B5EF4-FFF2-40B4-BE49-F238E27FC236}">
              <a16:creationId xmlns:a16="http://schemas.microsoft.com/office/drawing/2014/main" id="{00000000-0008-0000-0000-0000C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9259551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2238</xdr:row>
      <xdr:rowOff>123825</xdr:rowOff>
    </xdr:from>
    <xdr:to>
      <xdr:col>4</xdr:col>
      <xdr:colOff>999621</xdr:colOff>
      <xdr:row>2238</xdr:row>
      <xdr:rowOff>771525</xdr:rowOff>
    </xdr:to>
    <xdr:pic>
      <xdr:nvPicPr>
        <xdr:cNvPr id="4809" name="Рисунок 4808">
          <a:extLst>
            <a:ext uri="{FF2B5EF4-FFF2-40B4-BE49-F238E27FC236}">
              <a16:creationId xmlns:a16="http://schemas.microsoft.com/office/drawing/2014/main" id="{00000000-0008-0000-0000-0000C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20202525"/>
          <a:ext cx="942470" cy="64770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2239</xdr:row>
      <xdr:rowOff>57150</xdr:rowOff>
    </xdr:from>
    <xdr:to>
      <xdr:col>4</xdr:col>
      <xdr:colOff>693906</xdr:colOff>
      <xdr:row>2239</xdr:row>
      <xdr:rowOff>847725</xdr:rowOff>
    </xdr:to>
    <xdr:pic>
      <xdr:nvPicPr>
        <xdr:cNvPr id="4813" name="Рисунок 4812">
          <a:extLst>
            <a:ext uri="{FF2B5EF4-FFF2-40B4-BE49-F238E27FC236}">
              <a16:creationId xmlns:a16="http://schemas.microsoft.com/office/drawing/2014/main" id="{00000000-0008-0000-0000-0000C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19075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2240</xdr:row>
      <xdr:rowOff>57150</xdr:rowOff>
    </xdr:from>
    <xdr:to>
      <xdr:col>4</xdr:col>
      <xdr:colOff>693906</xdr:colOff>
      <xdr:row>2240</xdr:row>
      <xdr:rowOff>847725</xdr:rowOff>
    </xdr:to>
    <xdr:pic>
      <xdr:nvPicPr>
        <xdr:cNvPr id="4814" name="Рисунок 4813">
          <a:extLst>
            <a:ext uri="{FF2B5EF4-FFF2-40B4-BE49-F238E27FC236}">
              <a16:creationId xmlns:a16="http://schemas.microsoft.com/office/drawing/2014/main" id="{00000000-0008-0000-0000-0000C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92500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2303</xdr:row>
      <xdr:rowOff>47625</xdr:rowOff>
    </xdr:from>
    <xdr:to>
      <xdr:col>4</xdr:col>
      <xdr:colOff>684381</xdr:colOff>
      <xdr:row>2303</xdr:row>
      <xdr:rowOff>838200</xdr:rowOff>
    </xdr:to>
    <xdr:pic>
      <xdr:nvPicPr>
        <xdr:cNvPr id="4815" name="Рисунок 4814">
          <a:extLst>
            <a:ext uri="{FF2B5EF4-FFF2-40B4-BE49-F238E27FC236}">
              <a16:creationId xmlns:a16="http://schemas.microsoft.com/office/drawing/2014/main" id="{00000000-0008-0000-0000-0000C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571881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2304</xdr:row>
      <xdr:rowOff>47625</xdr:rowOff>
    </xdr:from>
    <xdr:to>
      <xdr:col>4</xdr:col>
      <xdr:colOff>703431</xdr:colOff>
      <xdr:row>2304</xdr:row>
      <xdr:rowOff>838200</xdr:rowOff>
    </xdr:to>
    <xdr:pic>
      <xdr:nvPicPr>
        <xdr:cNvPr id="4816" name="Рисунок 4815">
          <a:extLst>
            <a:ext uri="{FF2B5EF4-FFF2-40B4-BE49-F238E27FC236}">
              <a16:creationId xmlns:a16="http://schemas.microsoft.com/office/drawing/2014/main" id="{00000000-0008-0000-0000-0000D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580739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2307</xdr:row>
      <xdr:rowOff>38100</xdr:rowOff>
    </xdr:from>
    <xdr:to>
      <xdr:col>4</xdr:col>
      <xdr:colOff>703431</xdr:colOff>
      <xdr:row>2307</xdr:row>
      <xdr:rowOff>828675</xdr:rowOff>
    </xdr:to>
    <xdr:pic>
      <xdr:nvPicPr>
        <xdr:cNvPr id="4820" name="Рисунок 4819">
          <a:extLst>
            <a:ext uri="{FF2B5EF4-FFF2-40B4-BE49-F238E27FC236}">
              <a16:creationId xmlns:a16="http://schemas.microsoft.com/office/drawing/2014/main" id="{00000000-0008-0000-0000-0000D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603313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2241</xdr:row>
      <xdr:rowOff>66675</xdr:rowOff>
    </xdr:from>
    <xdr:to>
      <xdr:col>4</xdr:col>
      <xdr:colOff>994818</xdr:colOff>
      <xdr:row>2241</xdr:row>
      <xdr:rowOff>828675</xdr:rowOff>
    </xdr:to>
    <xdr:pic>
      <xdr:nvPicPr>
        <xdr:cNvPr id="4288" name="Рисунок 4287">
          <a:extLst>
            <a:ext uri="{FF2B5EF4-FFF2-40B4-BE49-F238E27FC236}">
              <a16:creationId xmlns:a16="http://schemas.microsoft.com/office/drawing/2014/main" id="{00000000-0008-0000-0000-0000C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014537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2242</xdr:row>
      <xdr:rowOff>57150</xdr:rowOff>
    </xdr:from>
    <xdr:to>
      <xdr:col>4</xdr:col>
      <xdr:colOff>693906</xdr:colOff>
      <xdr:row>2242</xdr:row>
      <xdr:rowOff>847725</xdr:rowOff>
    </xdr:to>
    <xdr:pic>
      <xdr:nvPicPr>
        <xdr:cNvPr id="4458" name="Рисунок 4457">
          <a:extLst>
            <a:ext uri="{FF2B5EF4-FFF2-40B4-BE49-F238E27FC236}">
              <a16:creationId xmlns:a16="http://schemas.microsoft.com/office/drawing/2014/main" id="{00000000-0008-0000-0000-00006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10216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2243</xdr:row>
      <xdr:rowOff>57150</xdr:rowOff>
    </xdr:from>
    <xdr:to>
      <xdr:col>4</xdr:col>
      <xdr:colOff>693906</xdr:colOff>
      <xdr:row>2243</xdr:row>
      <xdr:rowOff>847725</xdr:rowOff>
    </xdr:to>
    <xdr:pic>
      <xdr:nvPicPr>
        <xdr:cNvPr id="4470" name="Рисунок 4469">
          <a:extLst>
            <a:ext uri="{FF2B5EF4-FFF2-40B4-BE49-F238E27FC236}">
              <a16:creationId xmlns:a16="http://schemas.microsoft.com/office/drawing/2014/main" id="{00000000-0008-0000-0000-00007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19075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2244</xdr:row>
      <xdr:rowOff>57150</xdr:rowOff>
    </xdr:from>
    <xdr:to>
      <xdr:col>4</xdr:col>
      <xdr:colOff>684381</xdr:colOff>
      <xdr:row>2244</xdr:row>
      <xdr:rowOff>847725</xdr:rowOff>
    </xdr:to>
    <xdr:pic>
      <xdr:nvPicPr>
        <xdr:cNvPr id="4477" name="Рисунок 4476">
          <a:extLst>
            <a:ext uri="{FF2B5EF4-FFF2-40B4-BE49-F238E27FC236}">
              <a16:creationId xmlns:a16="http://schemas.microsoft.com/office/drawing/2014/main" id="{00000000-0008-0000-0000-00007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236791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2245</xdr:row>
      <xdr:rowOff>66675</xdr:rowOff>
    </xdr:from>
    <xdr:to>
      <xdr:col>4</xdr:col>
      <xdr:colOff>985293</xdr:colOff>
      <xdr:row>2245</xdr:row>
      <xdr:rowOff>828675</xdr:rowOff>
    </xdr:to>
    <xdr:pic>
      <xdr:nvPicPr>
        <xdr:cNvPr id="4486" name="Рисунок 4485">
          <a:extLst>
            <a:ext uri="{FF2B5EF4-FFF2-40B4-BE49-F238E27FC236}">
              <a16:creationId xmlns:a16="http://schemas.microsoft.com/office/drawing/2014/main" id="{00000000-0008-0000-0000-00008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546032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2246</xdr:row>
      <xdr:rowOff>57151</xdr:rowOff>
    </xdr:from>
    <xdr:to>
      <xdr:col>4</xdr:col>
      <xdr:colOff>857250</xdr:colOff>
      <xdr:row>2246</xdr:row>
      <xdr:rowOff>852050</xdr:rowOff>
    </xdr:to>
    <xdr:pic>
      <xdr:nvPicPr>
        <xdr:cNvPr id="4494" name="Рисунок 4493">
          <a:extLst>
            <a:ext uri="{FF2B5EF4-FFF2-40B4-BE49-F238E27FC236}">
              <a16:creationId xmlns:a16="http://schemas.microsoft.com/office/drawing/2014/main" id="{00000000-0008-0000-0000-00008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26336626"/>
          <a:ext cx="666749" cy="7948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2247</xdr:row>
      <xdr:rowOff>66675</xdr:rowOff>
    </xdr:from>
    <xdr:to>
      <xdr:col>4</xdr:col>
      <xdr:colOff>985293</xdr:colOff>
      <xdr:row>2247</xdr:row>
      <xdr:rowOff>828675</xdr:rowOff>
    </xdr:to>
    <xdr:pic>
      <xdr:nvPicPr>
        <xdr:cNvPr id="4504" name="Рисунок 4503">
          <a:extLst>
            <a:ext uri="{FF2B5EF4-FFF2-40B4-BE49-F238E27FC236}">
              <a16:creationId xmlns:a16="http://schemas.microsoft.com/office/drawing/2014/main" id="{00000000-0008-0000-0000-00009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81178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2248</xdr:row>
      <xdr:rowOff>57150</xdr:rowOff>
    </xdr:from>
    <xdr:to>
      <xdr:col>4</xdr:col>
      <xdr:colOff>703431</xdr:colOff>
      <xdr:row>2248</xdr:row>
      <xdr:rowOff>847725</xdr:rowOff>
    </xdr:to>
    <xdr:pic>
      <xdr:nvPicPr>
        <xdr:cNvPr id="4528" name="Рисунок 4527">
          <a:extLst>
            <a:ext uri="{FF2B5EF4-FFF2-40B4-BE49-F238E27FC236}">
              <a16:creationId xmlns:a16="http://schemas.microsoft.com/office/drawing/2014/main" id="{00000000-0008-0000-0000-0000B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307657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2249</xdr:row>
      <xdr:rowOff>57151</xdr:rowOff>
    </xdr:from>
    <xdr:to>
      <xdr:col>4</xdr:col>
      <xdr:colOff>949154</xdr:colOff>
      <xdr:row>2249</xdr:row>
      <xdr:rowOff>838201</xdr:rowOff>
    </xdr:to>
    <xdr:pic>
      <xdr:nvPicPr>
        <xdr:cNvPr id="4537" name="Рисунок 4536">
          <a:extLst>
            <a:ext uri="{FF2B5EF4-FFF2-40B4-BE49-F238E27FC236}">
              <a16:creationId xmlns:a16="http://schemas.microsoft.com/office/drawing/2014/main" id="{00000000-0008-0000-0000-0000B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31651576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2250</xdr:row>
      <xdr:rowOff>57150</xdr:rowOff>
    </xdr:from>
    <xdr:to>
      <xdr:col>4</xdr:col>
      <xdr:colOff>939628</xdr:colOff>
      <xdr:row>2250</xdr:row>
      <xdr:rowOff>838200</xdr:rowOff>
    </xdr:to>
    <xdr:pic>
      <xdr:nvPicPr>
        <xdr:cNvPr id="4544" name="Рисунок 4543">
          <a:extLst>
            <a:ext uri="{FF2B5EF4-FFF2-40B4-BE49-F238E27FC236}">
              <a16:creationId xmlns:a16="http://schemas.microsoft.com/office/drawing/2014/main" id="{00000000-0008-0000-0000-0000C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25374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2252</xdr:row>
      <xdr:rowOff>57150</xdr:rowOff>
    </xdr:from>
    <xdr:to>
      <xdr:col>4</xdr:col>
      <xdr:colOff>939628</xdr:colOff>
      <xdr:row>2252</xdr:row>
      <xdr:rowOff>838200</xdr:rowOff>
    </xdr:to>
    <xdr:pic>
      <xdr:nvPicPr>
        <xdr:cNvPr id="4555" name="Рисунок 4554">
          <a:extLst>
            <a:ext uri="{FF2B5EF4-FFF2-40B4-BE49-F238E27FC236}">
              <a16:creationId xmlns:a16="http://schemas.microsoft.com/office/drawing/2014/main" id="{00000000-0008-0000-0000-0000C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43090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2253</xdr:row>
      <xdr:rowOff>57150</xdr:rowOff>
    </xdr:from>
    <xdr:to>
      <xdr:col>4</xdr:col>
      <xdr:colOff>939628</xdr:colOff>
      <xdr:row>2253</xdr:row>
      <xdr:rowOff>838200</xdr:rowOff>
    </xdr:to>
    <xdr:pic>
      <xdr:nvPicPr>
        <xdr:cNvPr id="4563" name="Рисунок 4562">
          <a:extLst>
            <a:ext uri="{FF2B5EF4-FFF2-40B4-BE49-F238E27FC236}">
              <a16:creationId xmlns:a16="http://schemas.microsoft.com/office/drawing/2014/main" id="{00000000-0008-0000-0000-0000D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51948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2255</xdr:row>
      <xdr:rowOff>57150</xdr:rowOff>
    </xdr:from>
    <xdr:to>
      <xdr:col>4</xdr:col>
      <xdr:colOff>939628</xdr:colOff>
      <xdr:row>2255</xdr:row>
      <xdr:rowOff>838200</xdr:rowOff>
    </xdr:to>
    <xdr:pic>
      <xdr:nvPicPr>
        <xdr:cNvPr id="4572" name="Рисунок 4571">
          <a:extLst>
            <a:ext uri="{FF2B5EF4-FFF2-40B4-BE49-F238E27FC236}">
              <a16:creationId xmlns:a16="http://schemas.microsoft.com/office/drawing/2014/main" id="{00000000-0008-0000-0000-0000D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69665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2256</xdr:row>
      <xdr:rowOff>57150</xdr:rowOff>
    </xdr:from>
    <xdr:to>
      <xdr:col>4</xdr:col>
      <xdr:colOff>939628</xdr:colOff>
      <xdr:row>2256</xdr:row>
      <xdr:rowOff>838200</xdr:rowOff>
    </xdr:to>
    <xdr:pic>
      <xdr:nvPicPr>
        <xdr:cNvPr id="4585" name="Рисунок 4584">
          <a:extLst>
            <a:ext uri="{FF2B5EF4-FFF2-40B4-BE49-F238E27FC236}">
              <a16:creationId xmlns:a16="http://schemas.microsoft.com/office/drawing/2014/main" id="{00000000-0008-0000-0000-0000E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78523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2258</xdr:row>
      <xdr:rowOff>57150</xdr:rowOff>
    </xdr:from>
    <xdr:to>
      <xdr:col>4</xdr:col>
      <xdr:colOff>939628</xdr:colOff>
      <xdr:row>2258</xdr:row>
      <xdr:rowOff>838200</xdr:rowOff>
    </xdr:to>
    <xdr:pic>
      <xdr:nvPicPr>
        <xdr:cNvPr id="4607" name="Рисунок 4606">
          <a:extLst>
            <a:ext uri="{FF2B5EF4-FFF2-40B4-BE49-F238E27FC236}">
              <a16:creationId xmlns:a16="http://schemas.microsoft.com/office/drawing/2014/main" id="{00000000-0008-0000-0000-0000F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413956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2260</xdr:row>
      <xdr:rowOff>57150</xdr:rowOff>
    </xdr:from>
    <xdr:to>
      <xdr:col>4</xdr:col>
      <xdr:colOff>939628</xdr:colOff>
      <xdr:row>2260</xdr:row>
      <xdr:rowOff>838200</xdr:rowOff>
    </xdr:to>
    <xdr:pic>
      <xdr:nvPicPr>
        <xdr:cNvPr id="4616" name="Рисунок 4615">
          <a:extLst>
            <a:ext uri="{FF2B5EF4-FFF2-40B4-BE49-F238E27FC236}">
              <a16:creationId xmlns:a16="http://schemas.microsoft.com/office/drawing/2014/main" id="{00000000-0008-0000-0000-00000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431673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2251</xdr:row>
      <xdr:rowOff>57150</xdr:rowOff>
    </xdr:from>
    <xdr:to>
      <xdr:col>4</xdr:col>
      <xdr:colOff>693906</xdr:colOff>
      <xdr:row>2251</xdr:row>
      <xdr:rowOff>847725</xdr:rowOff>
    </xdr:to>
    <xdr:pic>
      <xdr:nvPicPr>
        <xdr:cNvPr id="4624" name="Рисунок 4623">
          <a:extLst>
            <a:ext uri="{FF2B5EF4-FFF2-40B4-BE49-F238E27FC236}">
              <a16:creationId xmlns:a16="http://schemas.microsoft.com/office/drawing/2014/main" id="{00000000-0008-0000-0000-00001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98799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2254</xdr:row>
      <xdr:rowOff>57150</xdr:rowOff>
    </xdr:from>
    <xdr:to>
      <xdr:col>4</xdr:col>
      <xdr:colOff>693906</xdr:colOff>
      <xdr:row>2254</xdr:row>
      <xdr:rowOff>847725</xdr:rowOff>
    </xdr:to>
    <xdr:pic>
      <xdr:nvPicPr>
        <xdr:cNvPr id="4634" name="Рисунок 4633">
          <a:extLst>
            <a:ext uri="{FF2B5EF4-FFF2-40B4-BE49-F238E27FC236}">
              <a16:creationId xmlns:a16="http://schemas.microsoft.com/office/drawing/2014/main" id="{00000000-0008-0000-0000-00001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325374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2257</xdr:row>
      <xdr:rowOff>57150</xdr:rowOff>
    </xdr:from>
    <xdr:to>
      <xdr:col>4</xdr:col>
      <xdr:colOff>703431</xdr:colOff>
      <xdr:row>2257</xdr:row>
      <xdr:rowOff>847725</xdr:rowOff>
    </xdr:to>
    <xdr:pic>
      <xdr:nvPicPr>
        <xdr:cNvPr id="4645" name="Рисунок 4644">
          <a:extLst>
            <a:ext uri="{FF2B5EF4-FFF2-40B4-BE49-F238E27FC236}">
              <a16:creationId xmlns:a16="http://schemas.microsoft.com/office/drawing/2014/main" id="{00000000-0008-0000-0000-00002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351948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2259</xdr:row>
      <xdr:rowOff>57150</xdr:rowOff>
    </xdr:from>
    <xdr:to>
      <xdr:col>4</xdr:col>
      <xdr:colOff>693906</xdr:colOff>
      <xdr:row>2259</xdr:row>
      <xdr:rowOff>847725</xdr:rowOff>
    </xdr:to>
    <xdr:pic>
      <xdr:nvPicPr>
        <xdr:cNvPr id="4664" name="Рисунок 4663">
          <a:extLst>
            <a:ext uri="{FF2B5EF4-FFF2-40B4-BE49-F238E27FC236}">
              <a16:creationId xmlns:a16="http://schemas.microsoft.com/office/drawing/2014/main" id="{00000000-0008-0000-0000-00003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387381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2261</xdr:row>
      <xdr:rowOff>57150</xdr:rowOff>
    </xdr:from>
    <xdr:to>
      <xdr:col>4</xdr:col>
      <xdr:colOff>703431</xdr:colOff>
      <xdr:row>2261</xdr:row>
      <xdr:rowOff>847725</xdr:rowOff>
    </xdr:to>
    <xdr:pic>
      <xdr:nvPicPr>
        <xdr:cNvPr id="4680" name="Рисунок 4679">
          <a:extLst>
            <a:ext uri="{FF2B5EF4-FFF2-40B4-BE49-F238E27FC236}">
              <a16:creationId xmlns:a16="http://schemas.microsoft.com/office/drawing/2014/main" id="{00000000-0008-0000-0000-00004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422814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2262</xdr:row>
      <xdr:rowOff>57150</xdr:rowOff>
    </xdr:from>
    <xdr:to>
      <xdr:col>4</xdr:col>
      <xdr:colOff>703431</xdr:colOff>
      <xdr:row>2262</xdr:row>
      <xdr:rowOff>847725</xdr:rowOff>
    </xdr:to>
    <xdr:pic>
      <xdr:nvPicPr>
        <xdr:cNvPr id="4684" name="Рисунок 4683">
          <a:extLst>
            <a:ext uri="{FF2B5EF4-FFF2-40B4-BE49-F238E27FC236}">
              <a16:creationId xmlns:a16="http://schemas.microsoft.com/office/drawing/2014/main" id="{00000000-0008-0000-0000-00004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431673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2263</xdr:row>
      <xdr:rowOff>57150</xdr:rowOff>
    </xdr:from>
    <xdr:to>
      <xdr:col>4</xdr:col>
      <xdr:colOff>703431</xdr:colOff>
      <xdr:row>2263</xdr:row>
      <xdr:rowOff>847725</xdr:rowOff>
    </xdr:to>
    <xdr:pic>
      <xdr:nvPicPr>
        <xdr:cNvPr id="4695" name="Рисунок 4694">
          <a:extLst>
            <a:ext uri="{FF2B5EF4-FFF2-40B4-BE49-F238E27FC236}">
              <a16:creationId xmlns:a16="http://schemas.microsoft.com/office/drawing/2014/main" id="{00000000-0008-0000-0000-00005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440531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2264</xdr:row>
      <xdr:rowOff>57150</xdr:rowOff>
    </xdr:from>
    <xdr:to>
      <xdr:col>4</xdr:col>
      <xdr:colOff>703431</xdr:colOff>
      <xdr:row>2264</xdr:row>
      <xdr:rowOff>847725</xdr:rowOff>
    </xdr:to>
    <xdr:pic>
      <xdr:nvPicPr>
        <xdr:cNvPr id="4703" name="Рисунок 4702">
          <a:extLst>
            <a:ext uri="{FF2B5EF4-FFF2-40B4-BE49-F238E27FC236}">
              <a16:creationId xmlns:a16="http://schemas.microsoft.com/office/drawing/2014/main" id="{00000000-0008-0000-0000-00005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449389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2267</xdr:row>
      <xdr:rowOff>47625</xdr:rowOff>
    </xdr:from>
    <xdr:to>
      <xdr:col>4</xdr:col>
      <xdr:colOff>703431</xdr:colOff>
      <xdr:row>2267</xdr:row>
      <xdr:rowOff>838200</xdr:rowOff>
    </xdr:to>
    <xdr:pic>
      <xdr:nvPicPr>
        <xdr:cNvPr id="4710" name="Рисунок 4709">
          <a:extLst>
            <a:ext uri="{FF2B5EF4-FFF2-40B4-BE49-F238E27FC236}">
              <a16:creationId xmlns:a16="http://schemas.microsoft.com/office/drawing/2014/main" id="{00000000-0008-0000-0000-00006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458152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2268</xdr:row>
      <xdr:rowOff>57150</xdr:rowOff>
    </xdr:from>
    <xdr:to>
      <xdr:col>4</xdr:col>
      <xdr:colOff>802304</xdr:colOff>
      <xdr:row>2268</xdr:row>
      <xdr:rowOff>828675</xdr:rowOff>
    </xdr:to>
    <xdr:pic>
      <xdr:nvPicPr>
        <xdr:cNvPr id="4722" name="Рисунок 4721">
          <a:extLst>
            <a:ext uri="{FF2B5EF4-FFF2-40B4-BE49-F238E27FC236}">
              <a16:creationId xmlns:a16="http://schemas.microsoft.com/office/drawing/2014/main" id="{00000000-0008-0000-0000-00007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46710600"/>
          <a:ext cx="564178" cy="7715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2269</xdr:row>
      <xdr:rowOff>47625</xdr:rowOff>
    </xdr:from>
    <xdr:to>
      <xdr:col>4</xdr:col>
      <xdr:colOff>802303</xdr:colOff>
      <xdr:row>2269</xdr:row>
      <xdr:rowOff>819150</xdr:rowOff>
    </xdr:to>
    <xdr:pic>
      <xdr:nvPicPr>
        <xdr:cNvPr id="4728" name="Рисунок 4727">
          <a:extLst>
            <a:ext uri="{FF2B5EF4-FFF2-40B4-BE49-F238E27FC236}">
              <a16:creationId xmlns:a16="http://schemas.microsoft.com/office/drawing/2014/main" id="{00000000-0008-0000-0000-00007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47586900"/>
          <a:ext cx="564178" cy="77152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2369</xdr:row>
      <xdr:rowOff>57150</xdr:rowOff>
    </xdr:from>
    <xdr:to>
      <xdr:col>4</xdr:col>
      <xdr:colOff>693906</xdr:colOff>
      <xdr:row>2369</xdr:row>
      <xdr:rowOff>847725</xdr:rowOff>
    </xdr:to>
    <xdr:pic>
      <xdr:nvPicPr>
        <xdr:cNvPr id="4740" name="Рисунок 4739">
          <a:extLst>
            <a:ext uri="{FF2B5EF4-FFF2-40B4-BE49-F238E27FC236}">
              <a16:creationId xmlns:a16="http://schemas.microsoft.com/office/drawing/2014/main" id="{00000000-0008-0000-0000-00008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517398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2370</xdr:row>
      <xdr:rowOff>57150</xdr:rowOff>
    </xdr:from>
    <xdr:to>
      <xdr:col>4</xdr:col>
      <xdr:colOff>703431</xdr:colOff>
      <xdr:row>2370</xdr:row>
      <xdr:rowOff>847725</xdr:rowOff>
    </xdr:to>
    <xdr:pic>
      <xdr:nvPicPr>
        <xdr:cNvPr id="4751" name="Рисунок 4750">
          <a:extLst>
            <a:ext uri="{FF2B5EF4-FFF2-40B4-BE49-F238E27FC236}">
              <a16:creationId xmlns:a16="http://schemas.microsoft.com/office/drawing/2014/main" id="{00000000-0008-0000-0000-00008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526256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2375</xdr:row>
      <xdr:rowOff>57150</xdr:rowOff>
    </xdr:from>
    <xdr:to>
      <xdr:col>4</xdr:col>
      <xdr:colOff>703431</xdr:colOff>
      <xdr:row>2375</xdr:row>
      <xdr:rowOff>847725</xdr:rowOff>
    </xdr:to>
    <xdr:pic>
      <xdr:nvPicPr>
        <xdr:cNvPr id="4755" name="Рисунок 4754">
          <a:extLst>
            <a:ext uri="{FF2B5EF4-FFF2-40B4-BE49-F238E27FC236}">
              <a16:creationId xmlns:a16="http://schemas.microsoft.com/office/drawing/2014/main" id="{00000000-0008-0000-0000-00009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570547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2377</xdr:row>
      <xdr:rowOff>57150</xdr:rowOff>
    </xdr:from>
    <xdr:to>
      <xdr:col>4</xdr:col>
      <xdr:colOff>703431</xdr:colOff>
      <xdr:row>2377</xdr:row>
      <xdr:rowOff>847725</xdr:rowOff>
    </xdr:to>
    <xdr:pic>
      <xdr:nvPicPr>
        <xdr:cNvPr id="4760" name="Рисунок 4759">
          <a:extLst>
            <a:ext uri="{FF2B5EF4-FFF2-40B4-BE49-F238E27FC236}">
              <a16:creationId xmlns:a16="http://schemas.microsoft.com/office/drawing/2014/main" id="{00000000-0008-0000-0000-00009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588264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2368</xdr:row>
      <xdr:rowOff>57150</xdr:rowOff>
    </xdr:from>
    <xdr:to>
      <xdr:col>4</xdr:col>
      <xdr:colOff>949153</xdr:colOff>
      <xdr:row>2368</xdr:row>
      <xdr:rowOff>838200</xdr:rowOff>
    </xdr:to>
    <xdr:pic>
      <xdr:nvPicPr>
        <xdr:cNvPr id="4764" name="Рисунок 4763">
          <a:extLst>
            <a:ext uri="{FF2B5EF4-FFF2-40B4-BE49-F238E27FC236}">
              <a16:creationId xmlns:a16="http://schemas.microsoft.com/office/drawing/2014/main" id="{00000000-0008-0000-0000-00009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499681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2371</xdr:row>
      <xdr:rowOff>57150</xdr:rowOff>
    </xdr:from>
    <xdr:to>
      <xdr:col>4</xdr:col>
      <xdr:colOff>949153</xdr:colOff>
      <xdr:row>2371</xdr:row>
      <xdr:rowOff>838200</xdr:rowOff>
    </xdr:to>
    <xdr:pic>
      <xdr:nvPicPr>
        <xdr:cNvPr id="4770" name="Рисунок 4769">
          <a:extLst>
            <a:ext uri="{FF2B5EF4-FFF2-40B4-BE49-F238E27FC236}">
              <a16:creationId xmlns:a16="http://schemas.microsoft.com/office/drawing/2014/main" id="{00000000-0008-0000-0000-0000A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35114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2372</xdr:row>
      <xdr:rowOff>57150</xdr:rowOff>
    </xdr:from>
    <xdr:to>
      <xdr:col>4</xdr:col>
      <xdr:colOff>949153</xdr:colOff>
      <xdr:row>2372</xdr:row>
      <xdr:rowOff>838200</xdr:rowOff>
    </xdr:to>
    <xdr:pic>
      <xdr:nvPicPr>
        <xdr:cNvPr id="4775" name="Рисунок 4774">
          <a:extLst>
            <a:ext uri="{FF2B5EF4-FFF2-40B4-BE49-F238E27FC236}">
              <a16:creationId xmlns:a16="http://schemas.microsoft.com/office/drawing/2014/main" id="{00000000-0008-0000-0000-0000A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43972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2373</xdr:row>
      <xdr:rowOff>57150</xdr:rowOff>
    </xdr:from>
    <xdr:to>
      <xdr:col>4</xdr:col>
      <xdr:colOff>939628</xdr:colOff>
      <xdr:row>2373</xdr:row>
      <xdr:rowOff>838200</xdr:rowOff>
    </xdr:to>
    <xdr:pic>
      <xdr:nvPicPr>
        <xdr:cNvPr id="4779" name="Рисунок 4778">
          <a:extLst>
            <a:ext uri="{FF2B5EF4-FFF2-40B4-BE49-F238E27FC236}">
              <a16:creationId xmlns:a16="http://schemas.microsoft.com/office/drawing/2014/main" id="{00000000-0008-0000-0000-0000A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552831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2374</xdr:row>
      <xdr:rowOff>57150</xdr:rowOff>
    </xdr:from>
    <xdr:to>
      <xdr:col>4</xdr:col>
      <xdr:colOff>939628</xdr:colOff>
      <xdr:row>2374</xdr:row>
      <xdr:rowOff>838200</xdr:rowOff>
    </xdr:to>
    <xdr:pic>
      <xdr:nvPicPr>
        <xdr:cNvPr id="4784" name="Рисунок 4783">
          <a:extLst>
            <a:ext uri="{FF2B5EF4-FFF2-40B4-BE49-F238E27FC236}">
              <a16:creationId xmlns:a16="http://schemas.microsoft.com/office/drawing/2014/main" id="{00000000-0008-0000-0000-0000B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561689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2376</xdr:row>
      <xdr:rowOff>57150</xdr:rowOff>
    </xdr:from>
    <xdr:to>
      <xdr:col>4</xdr:col>
      <xdr:colOff>949153</xdr:colOff>
      <xdr:row>2376</xdr:row>
      <xdr:rowOff>838200</xdr:rowOff>
    </xdr:to>
    <xdr:pic>
      <xdr:nvPicPr>
        <xdr:cNvPr id="4788" name="Рисунок 4787">
          <a:extLst>
            <a:ext uri="{FF2B5EF4-FFF2-40B4-BE49-F238E27FC236}">
              <a16:creationId xmlns:a16="http://schemas.microsoft.com/office/drawing/2014/main" id="{00000000-0008-0000-0000-0000B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79405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2378</xdr:row>
      <xdr:rowOff>47625</xdr:rowOff>
    </xdr:from>
    <xdr:to>
      <xdr:col>4</xdr:col>
      <xdr:colOff>949153</xdr:colOff>
      <xdr:row>2378</xdr:row>
      <xdr:rowOff>828675</xdr:rowOff>
    </xdr:to>
    <xdr:pic>
      <xdr:nvPicPr>
        <xdr:cNvPr id="4792" name="Рисунок 4791">
          <a:extLst>
            <a:ext uri="{FF2B5EF4-FFF2-40B4-BE49-F238E27FC236}">
              <a16:creationId xmlns:a16="http://schemas.microsoft.com/office/drawing/2014/main" id="{00000000-0008-0000-0000-0000B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97027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2272</xdr:row>
      <xdr:rowOff>57150</xdr:rowOff>
    </xdr:from>
    <xdr:to>
      <xdr:col>4</xdr:col>
      <xdr:colOff>842790</xdr:colOff>
      <xdr:row>2272</xdr:row>
      <xdr:rowOff>847725</xdr:rowOff>
    </xdr:to>
    <xdr:pic>
      <xdr:nvPicPr>
        <xdr:cNvPr id="4796" name="Рисунок 4795">
          <a:extLst>
            <a:ext uri="{FF2B5EF4-FFF2-40B4-BE49-F238E27FC236}">
              <a16:creationId xmlns:a16="http://schemas.microsoft.com/office/drawing/2014/main" id="{00000000-0008-0000-0000-0000B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48977550"/>
          <a:ext cx="652290" cy="7905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2273</xdr:row>
      <xdr:rowOff>57150</xdr:rowOff>
    </xdr:from>
    <xdr:to>
      <xdr:col>4</xdr:col>
      <xdr:colOff>949153</xdr:colOff>
      <xdr:row>2273</xdr:row>
      <xdr:rowOff>838200</xdr:rowOff>
    </xdr:to>
    <xdr:pic>
      <xdr:nvPicPr>
        <xdr:cNvPr id="4804" name="Рисунок 4803">
          <a:extLst>
            <a:ext uri="{FF2B5EF4-FFF2-40B4-BE49-F238E27FC236}">
              <a16:creationId xmlns:a16="http://schemas.microsoft.com/office/drawing/2014/main" id="{00000000-0008-0000-0000-0000C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498633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2275</xdr:row>
      <xdr:rowOff>57150</xdr:rowOff>
    </xdr:from>
    <xdr:to>
      <xdr:col>4</xdr:col>
      <xdr:colOff>949153</xdr:colOff>
      <xdr:row>2275</xdr:row>
      <xdr:rowOff>838200</xdr:rowOff>
    </xdr:to>
    <xdr:pic>
      <xdr:nvPicPr>
        <xdr:cNvPr id="4808" name="Рисунок 4807">
          <a:extLst>
            <a:ext uri="{FF2B5EF4-FFF2-40B4-BE49-F238E27FC236}">
              <a16:creationId xmlns:a16="http://schemas.microsoft.com/office/drawing/2014/main" id="{00000000-0008-0000-0000-0000C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16350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2286</xdr:row>
      <xdr:rowOff>57150</xdr:rowOff>
    </xdr:from>
    <xdr:to>
      <xdr:col>4</xdr:col>
      <xdr:colOff>949153</xdr:colOff>
      <xdr:row>2286</xdr:row>
      <xdr:rowOff>838200</xdr:rowOff>
    </xdr:to>
    <xdr:pic>
      <xdr:nvPicPr>
        <xdr:cNvPr id="4811" name="Рисунок 4810">
          <a:extLst>
            <a:ext uri="{FF2B5EF4-FFF2-40B4-BE49-F238E27FC236}">
              <a16:creationId xmlns:a16="http://schemas.microsoft.com/office/drawing/2014/main" id="{00000000-0008-0000-0000-0000C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658082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2287</xdr:row>
      <xdr:rowOff>57150</xdr:rowOff>
    </xdr:from>
    <xdr:to>
      <xdr:col>4</xdr:col>
      <xdr:colOff>949153</xdr:colOff>
      <xdr:row>2287</xdr:row>
      <xdr:rowOff>838200</xdr:rowOff>
    </xdr:to>
    <xdr:pic>
      <xdr:nvPicPr>
        <xdr:cNvPr id="4817" name="Рисунок 4816">
          <a:extLst>
            <a:ext uri="{FF2B5EF4-FFF2-40B4-BE49-F238E27FC236}">
              <a16:creationId xmlns:a16="http://schemas.microsoft.com/office/drawing/2014/main" id="{00000000-0008-0000-0000-0000D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666940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2288</xdr:row>
      <xdr:rowOff>57150</xdr:rowOff>
    </xdr:from>
    <xdr:to>
      <xdr:col>4</xdr:col>
      <xdr:colOff>949153</xdr:colOff>
      <xdr:row>2288</xdr:row>
      <xdr:rowOff>838200</xdr:rowOff>
    </xdr:to>
    <xdr:pic>
      <xdr:nvPicPr>
        <xdr:cNvPr id="4821" name="Рисунок 4820">
          <a:extLst>
            <a:ext uri="{FF2B5EF4-FFF2-40B4-BE49-F238E27FC236}">
              <a16:creationId xmlns:a16="http://schemas.microsoft.com/office/drawing/2014/main" id="{00000000-0008-0000-0000-0000D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675798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2289</xdr:row>
      <xdr:rowOff>57150</xdr:rowOff>
    </xdr:from>
    <xdr:to>
      <xdr:col>4</xdr:col>
      <xdr:colOff>949153</xdr:colOff>
      <xdr:row>2289</xdr:row>
      <xdr:rowOff>838200</xdr:rowOff>
    </xdr:to>
    <xdr:pic>
      <xdr:nvPicPr>
        <xdr:cNvPr id="4823" name="Рисунок 4822">
          <a:extLst>
            <a:ext uri="{FF2B5EF4-FFF2-40B4-BE49-F238E27FC236}">
              <a16:creationId xmlns:a16="http://schemas.microsoft.com/office/drawing/2014/main" id="{00000000-0008-0000-0000-0000D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720090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2290</xdr:row>
      <xdr:rowOff>57150</xdr:rowOff>
    </xdr:from>
    <xdr:to>
      <xdr:col>4</xdr:col>
      <xdr:colOff>939628</xdr:colOff>
      <xdr:row>2290</xdr:row>
      <xdr:rowOff>838200</xdr:rowOff>
    </xdr:to>
    <xdr:pic>
      <xdr:nvPicPr>
        <xdr:cNvPr id="4825" name="Рисунок 4824">
          <a:extLst>
            <a:ext uri="{FF2B5EF4-FFF2-40B4-BE49-F238E27FC236}">
              <a16:creationId xmlns:a16="http://schemas.microsoft.com/office/drawing/2014/main" id="{00000000-0008-0000-0000-0000D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28948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2292</xdr:row>
      <xdr:rowOff>57150</xdr:rowOff>
    </xdr:from>
    <xdr:to>
      <xdr:col>4</xdr:col>
      <xdr:colOff>939628</xdr:colOff>
      <xdr:row>2292</xdr:row>
      <xdr:rowOff>838200</xdr:rowOff>
    </xdr:to>
    <xdr:pic>
      <xdr:nvPicPr>
        <xdr:cNvPr id="4827" name="Рисунок 4826">
          <a:extLst>
            <a:ext uri="{FF2B5EF4-FFF2-40B4-BE49-F238E27FC236}">
              <a16:creationId xmlns:a16="http://schemas.microsoft.com/office/drawing/2014/main" id="{00000000-0008-0000-0000-0000D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46664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2293</xdr:row>
      <xdr:rowOff>57150</xdr:rowOff>
    </xdr:from>
    <xdr:to>
      <xdr:col>4</xdr:col>
      <xdr:colOff>939628</xdr:colOff>
      <xdr:row>2293</xdr:row>
      <xdr:rowOff>838200</xdr:rowOff>
    </xdr:to>
    <xdr:pic>
      <xdr:nvPicPr>
        <xdr:cNvPr id="4829" name="Рисунок 4828">
          <a:extLst>
            <a:ext uri="{FF2B5EF4-FFF2-40B4-BE49-F238E27FC236}">
              <a16:creationId xmlns:a16="http://schemas.microsoft.com/office/drawing/2014/main" id="{00000000-0008-0000-0000-0000D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55523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2294</xdr:row>
      <xdr:rowOff>57150</xdr:rowOff>
    </xdr:from>
    <xdr:to>
      <xdr:col>4</xdr:col>
      <xdr:colOff>939628</xdr:colOff>
      <xdr:row>2294</xdr:row>
      <xdr:rowOff>838200</xdr:rowOff>
    </xdr:to>
    <xdr:pic>
      <xdr:nvPicPr>
        <xdr:cNvPr id="4831" name="Рисунок 4830">
          <a:extLst>
            <a:ext uri="{FF2B5EF4-FFF2-40B4-BE49-F238E27FC236}">
              <a16:creationId xmlns:a16="http://schemas.microsoft.com/office/drawing/2014/main" id="{00000000-0008-0000-0000-0000D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64381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2295</xdr:row>
      <xdr:rowOff>57150</xdr:rowOff>
    </xdr:from>
    <xdr:to>
      <xdr:col>4</xdr:col>
      <xdr:colOff>939628</xdr:colOff>
      <xdr:row>2295</xdr:row>
      <xdr:rowOff>838200</xdr:rowOff>
    </xdr:to>
    <xdr:pic>
      <xdr:nvPicPr>
        <xdr:cNvPr id="4833" name="Рисунок 4832">
          <a:extLst>
            <a:ext uri="{FF2B5EF4-FFF2-40B4-BE49-F238E27FC236}">
              <a16:creationId xmlns:a16="http://schemas.microsoft.com/office/drawing/2014/main" id="{00000000-0008-0000-0000-0000E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73239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2296</xdr:row>
      <xdr:rowOff>57150</xdr:rowOff>
    </xdr:from>
    <xdr:to>
      <xdr:col>4</xdr:col>
      <xdr:colOff>939628</xdr:colOff>
      <xdr:row>2296</xdr:row>
      <xdr:rowOff>838200</xdr:rowOff>
    </xdr:to>
    <xdr:pic>
      <xdr:nvPicPr>
        <xdr:cNvPr id="4835" name="Рисунок 4834">
          <a:extLst>
            <a:ext uri="{FF2B5EF4-FFF2-40B4-BE49-F238E27FC236}">
              <a16:creationId xmlns:a16="http://schemas.microsoft.com/office/drawing/2014/main" id="{00000000-0008-0000-0000-0000E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82097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2297</xdr:row>
      <xdr:rowOff>57150</xdr:rowOff>
    </xdr:from>
    <xdr:to>
      <xdr:col>4</xdr:col>
      <xdr:colOff>939628</xdr:colOff>
      <xdr:row>2297</xdr:row>
      <xdr:rowOff>838200</xdr:rowOff>
    </xdr:to>
    <xdr:pic>
      <xdr:nvPicPr>
        <xdr:cNvPr id="4837" name="Рисунок 4836">
          <a:extLst>
            <a:ext uri="{FF2B5EF4-FFF2-40B4-BE49-F238E27FC236}">
              <a16:creationId xmlns:a16="http://schemas.microsoft.com/office/drawing/2014/main" id="{00000000-0008-0000-0000-0000E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90956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2298</xdr:row>
      <xdr:rowOff>57150</xdr:rowOff>
    </xdr:from>
    <xdr:to>
      <xdr:col>4</xdr:col>
      <xdr:colOff>939628</xdr:colOff>
      <xdr:row>2298</xdr:row>
      <xdr:rowOff>838200</xdr:rowOff>
    </xdr:to>
    <xdr:pic>
      <xdr:nvPicPr>
        <xdr:cNvPr id="4839" name="Рисунок 4838">
          <a:extLst>
            <a:ext uri="{FF2B5EF4-FFF2-40B4-BE49-F238E27FC236}">
              <a16:creationId xmlns:a16="http://schemas.microsoft.com/office/drawing/2014/main" id="{00000000-0008-0000-0000-0000E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99814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2299</xdr:row>
      <xdr:rowOff>57150</xdr:rowOff>
    </xdr:from>
    <xdr:to>
      <xdr:col>4</xdr:col>
      <xdr:colOff>939628</xdr:colOff>
      <xdr:row>2299</xdr:row>
      <xdr:rowOff>838200</xdr:rowOff>
    </xdr:to>
    <xdr:pic>
      <xdr:nvPicPr>
        <xdr:cNvPr id="4841" name="Рисунок 4840">
          <a:extLst>
            <a:ext uri="{FF2B5EF4-FFF2-40B4-BE49-F238E27FC236}">
              <a16:creationId xmlns:a16="http://schemas.microsoft.com/office/drawing/2014/main" id="{00000000-0008-0000-0000-0000E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808672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2300</xdr:row>
      <xdr:rowOff>57150</xdr:rowOff>
    </xdr:from>
    <xdr:to>
      <xdr:col>4</xdr:col>
      <xdr:colOff>949153</xdr:colOff>
      <xdr:row>2300</xdr:row>
      <xdr:rowOff>838200</xdr:rowOff>
    </xdr:to>
    <xdr:pic>
      <xdr:nvPicPr>
        <xdr:cNvPr id="4843" name="Рисунок 4842">
          <a:extLst>
            <a:ext uri="{FF2B5EF4-FFF2-40B4-BE49-F238E27FC236}">
              <a16:creationId xmlns:a16="http://schemas.microsoft.com/office/drawing/2014/main" id="{00000000-0008-0000-0000-0000E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817530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2274</xdr:row>
      <xdr:rowOff>57150</xdr:rowOff>
    </xdr:from>
    <xdr:to>
      <xdr:col>4</xdr:col>
      <xdr:colOff>703431</xdr:colOff>
      <xdr:row>2274</xdr:row>
      <xdr:rowOff>847725</xdr:rowOff>
    </xdr:to>
    <xdr:pic>
      <xdr:nvPicPr>
        <xdr:cNvPr id="4845" name="Рисунок 4844">
          <a:extLst>
            <a:ext uri="{FF2B5EF4-FFF2-40B4-BE49-F238E27FC236}">
              <a16:creationId xmlns:a16="http://schemas.microsoft.com/office/drawing/2014/main" id="{00000000-0008-0000-0000-0000E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507492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2276</xdr:row>
      <xdr:rowOff>57150</xdr:rowOff>
    </xdr:from>
    <xdr:to>
      <xdr:col>4</xdr:col>
      <xdr:colOff>693906</xdr:colOff>
      <xdr:row>2276</xdr:row>
      <xdr:rowOff>847725</xdr:rowOff>
    </xdr:to>
    <xdr:pic>
      <xdr:nvPicPr>
        <xdr:cNvPr id="4846" name="Рисунок 4845">
          <a:extLst>
            <a:ext uri="{FF2B5EF4-FFF2-40B4-BE49-F238E27FC236}">
              <a16:creationId xmlns:a16="http://schemas.microsoft.com/office/drawing/2014/main" id="{00000000-0008-0000-0000-0000E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525208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2278</xdr:row>
      <xdr:rowOff>57150</xdr:rowOff>
    </xdr:from>
    <xdr:to>
      <xdr:col>4</xdr:col>
      <xdr:colOff>712956</xdr:colOff>
      <xdr:row>2278</xdr:row>
      <xdr:rowOff>847725</xdr:rowOff>
    </xdr:to>
    <xdr:pic>
      <xdr:nvPicPr>
        <xdr:cNvPr id="4850" name="Рисунок 4849">
          <a:extLst>
            <a:ext uri="{FF2B5EF4-FFF2-40B4-BE49-F238E27FC236}">
              <a16:creationId xmlns:a16="http://schemas.microsoft.com/office/drawing/2014/main" id="{00000000-0008-0000-0000-0000F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542925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2279</xdr:row>
      <xdr:rowOff>57150</xdr:rowOff>
    </xdr:from>
    <xdr:to>
      <xdr:col>4</xdr:col>
      <xdr:colOff>703431</xdr:colOff>
      <xdr:row>2279</xdr:row>
      <xdr:rowOff>847725</xdr:rowOff>
    </xdr:to>
    <xdr:pic>
      <xdr:nvPicPr>
        <xdr:cNvPr id="4852" name="Рисунок 4851">
          <a:extLst>
            <a:ext uri="{FF2B5EF4-FFF2-40B4-BE49-F238E27FC236}">
              <a16:creationId xmlns:a16="http://schemas.microsoft.com/office/drawing/2014/main" id="{00000000-0008-0000-0000-0000F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551783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2282</xdr:row>
      <xdr:rowOff>47625</xdr:rowOff>
    </xdr:from>
    <xdr:to>
      <xdr:col>4</xdr:col>
      <xdr:colOff>693906</xdr:colOff>
      <xdr:row>2282</xdr:row>
      <xdr:rowOff>838200</xdr:rowOff>
    </xdr:to>
    <xdr:pic>
      <xdr:nvPicPr>
        <xdr:cNvPr id="4858" name="Рисунок 4857">
          <a:extLst>
            <a:ext uri="{FF2B5EF4-FFF2-40B4-BE49-F238E27FC236}">
              <a16:creationId xmlns:a16="http://schemas.microsoft.com/office/drawing/2014/main" id="{00000000-0008-0000-0000-0000F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578262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2283</xdr:row>
      <xdr:rowOff>57150</xdr:rowOff>
    </xdr:from>
    <xdr:to>
      <xdr:col>4</xdr:col>
      <xdr:colOff>693906</xdr:colOff>
      <xdr:row>2283</xdr:row>
      <xdr:rowOff>847725</xdr:rowOff>
    </xdr:to>
    <xdr:pic>
      <xdr:nvPicPr>
        <xdr:cNvPr id="4860" name="Рисунок 4859">
          <a:extLst>
            <a:ext uri="{FF2B5EF4-FFF2-40B4-BE49-F238E27FC236}">
              <a16:creationId xmlns:a16="http://schemas.microsoft.com/office/drawing/2014/main" id="{00000000-0008-0000-0000-0000F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587216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2285</xdr:row>
      <xdr:rowOff>57150</xdr:rowOff>
    </xdr:from>
    <xdr:to>
      <xdr:col>4</xdr:col>
      <xdr:colOff>693906</xdr:colOff>
      <xdr:row>2285</xdr:row>
      <xdr:rowOff>847725</xdr:rowOff>
    </xdr:to>
    <xdr:pic>
      <xdr:nvPicPr>
        <xdr:cNvPr id="4862" name="Рисунок 4861">
          <a:extLst>
            <a:ext uri="{FF2B5EF4-FFF2-40B4-BE49-F238E27FC236}">
              <a16:creationId xmlns:a16="http://schemas.microsoft.com/office/drawing/2014/main" id="{00000000-0008-0000-0000-0000F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604932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2291</xdr:row>
      <xdr:rowOff>47625</xdr:rowOff>
    </xdr:from>
    <xdr:to>
      <xdr:col>4</xdr:col>
      <xdr:colOff>693906</xdr:colOff>
      <xdr:row>2291</xdr:row>
      <xdr:rowOff>838200</xdr:rowOff>
    </xdr:to>
    <xdr:pic>
      <xdr:nvPicPr>
        <xdr:cNvPr id="4864" name="Рисунок 4863">
          <a:extLst>
            <a:ext uri="{FF2B5EF4-FFF2-40B4-BE49-F238E27FC236}">
              <a16:creationId xmlns:a16="http://schemas.microsoft.com/office/drawing/2014/main" id="{00000000-0008-0000-0000-00000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702278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2277</xdr:row>
      <xdr:rowOff>66675</xdr:rowOff>
    </xdr:from>
    <xdr:to>
      <xdr:col>4</xdr:col>
      <xdr:colOff>985293</xdr:colOff>
      <xdr:row>2277</xdr:row>
      <xdr:rowOff>828675</xdr:rowOff>
    </xdr:to>
    <xdr:pic>
      <xdr:nvPicPr>
        <xdr:cNvPr id="4873" name="Рисунок 4872">
          <a:extLst>
            <a:ext uri="{FF2B5EF4-FFF2-40B4-BE49-F238E27FC236}">
              <a16:creationId xmlns:a16="http://schemas.microsoft.com/office/drawing/2014/main" id="{00000000-0008-0000-0000-00000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34162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2280</xdr:row>
      <xdr:rowOff>66675</xdr:rowOff>
    </xdr:from>
    <xdr:to>
      <xdr:col>4</xdr:col>
      <xdr:colOff>994818</xdr:colOff>
      <xdr:row>2280</xdr:row>
      <xdr:rowOff>828675</xdr:rowOff>
    </xdr:to>
    <xdr:pic>
      <xdr:nvPicPr>
        <xdr:cNvPr id="4875" name="Рисунок 4874">
          <a:extLst>
            <a:ext uri="{FF2B5EF4-FFF2-40B4-BE49-F238E27FC236}">
              <a16:creationId xmlns:a16="http://schemas.microsoft.com/office/drawing/2014/main" id="{00000000-0008-0000-0000-00000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607367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2281</xdr:row>
      <xdr:rowOff>66675</xdr:rowOff>
    </xdr:from>
    <xdr:to>
      <xdr:col>4</xdr:col>
      <xdr:colOff>994818</xdr:colOff>
      <xdr:row>2281</xdr:row>
      <xdr:rowOff>828675</xdr:rowOff>
    </xdr:to>
    <xdr:pic>
      <xdr:nvPicPr>
        <xdr:cNvPr id="4876" name="Рисунок 4875">
          <a:extLst>
            <a:ext uri="{FF2B5EF4-FFF2-40B4-BE49-F238E27FC236}">
              <a16:creationId xmlns:a16="http://schemas.microsoft.com/office/drawing/2014/main" id="{00000000-0008-0000-0000-00000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69595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2284</xdr:row>
      <xdr:rowOff>66675</xdr:rowOff>
    </xdr:from>
    <xdr:to>
      <xdr:col>4</xdr:col>
      <xdr:colOff>994818</xdr:colOff>
      <xdr:row>2284</xdr:row>
      <xdr:rowOff>828675</xdr:rowOff>
    </xdr:to>
    <xdr:pic>
      <xdr:nvPicPr>
        <xdr:cNvPr id="4878" name="Рисунок 4877">
          <a:extLst>
            <a:ext uri="{FF2B5EF4-FFF2-40B4-BE49-F238E27FC236}">
              <a16:creationId xmlns:a16="http://schemas.microsoft.com/office/drawing/2014/main" id="{00000000-0008-0000-0000-00000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5961697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2311</xdr:row>
      <xdr:rowOff>57150</xdr:rowOff>
    </xdr:from>
    <xdr:to>
      <xdr:col>4</xdr:col>
      <xdr:colOff>949153</xdr:colOff>
      <xdr:row>2311</xdr:row>
      <xdr:rowOff>838200</xdr:rowOff>
    </xdr:to>
    <xdr:pic>
      <xdr:nvPicPr>
        <xdr:cNvPr id="4880" name="Рисунок 4879">
          <a:extLst>
            <a:ext uri="{FF2B5EF4-FFF2-40B4-BE49-F238E27FC236}">
              <a16:creationId xmlns:a16="http://schemas.microsoft.com/office/drawing/2014/main" id="{00000000-0008-0000-0000-00001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06063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2314</xdr:row>
      <xdr:rowOff>57150</xdr:rowOff>
    </xdr:from>
    <xdr:to>
      <xdr:col>4</xdr:col>
      <xdr:colOff>939628</xdr:colOff>
      <xdr:row>2314</xdr:row>
      <xdr:rowOff>838200</xdr:rowOff>
    </xdr:to>
    <xdr:pic>
      <xdr:nvPicPr>
        <xdr:cNvPr id="4881" name="Рисунок 4880">
          <a:extLst>
            <a:ext uri="{FF2B5EF4-FFF2-40B4-BE49-F238E27FC236}">
              <a16:creationId xmlns:a16="http://schemas.microsoft.com/office/drawing/2014/main" id="{00000000-0008-0000-0000-00001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532638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2316</xdr:row>
      <xdr:rowOff>57150</xdr:rowOff>
    </xdr:from>
    <xdr:to>
      <xdr:col>4</xdr:col>
      <xdr:colOff>939628</xdr:colOff>
      <xdr:row>2316</xdr:row>
      <xdr:rowOff>838200</xdr:rowOff>
    </xdr:to>
    <xdr:pic>
      <xdr:nvPicPr>
        <xdr:cNvPr id="4883" name="Рисунок 4882">
          <a:extLst>
            <a:ext uri="{FF2B5EF4-FFF2-40B4-BE49-F238E27FC236}">
              <a16:creationId xmlns:a16="http://schemas.microsoft.com/office/drawing/2014/main" id="{00000000-0008-0000-0000-00001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550354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2321</xdr:row>
      <xdr:rowOff>57150</xdr:rowOff>
    </xdr:from>
    <xdr:to>
      <xdr:col>4</xdr:col>
      <xdr:colOff>939628</xdr:colOff>
      <xdr:row>2321</xdr:row>
      <xdr:rowOff>838200</xdr:rowOff>
    </xdr:to>
    <xdr:pic>
      <xdr:nvPicPr>
        <xdr:cNvPr id="4884" name="Рисунок 4883">
          <a:extLst>
            <a:ext uri="{FF2B5EF4-FFF2-40B4-BE49-F238E27FC236}">
              <a16:creationId xmlns:a16="http://schemas.microsoft.com/office/drawing/2014/main" id="{00000000-0008-0000-0000-00001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612362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2324</xdr:row>
      <xdr:rowOff>57150</xdr:rowOff>
    </xdr:from>
    <xdr:to>
      <xdr:col>4</xdr:col>
      <xdr:colOff>949153</xdr:colOff>
      <xdr:row>2324</xdr:row>
      <xdr:rowOff>838200</xdr:rowOff>
    </xdr:to>
    <xdr:pic>
      <xdr:nvPicPr>
        <xdr:cNvPr id="4885" name="Рисунок 4884">
          <a:extLst>
            <a:ext uri="{FF2B5EF4-FFF2-40B4-BE49-F238E27FC236}">
              <a16:creationId xmlns:a16="http://schemas.microsoft.com/office/drawing/2014/main" id="{00000000-0008-0000-0000-00001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647795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2327</xdr:row>
      <xdr:rowOff>57150</xdr:rowOff>
    </xdr:from>
    <xdr:to>
      <xdr:col>4</xdr:col>
      <xdr:colOff>939628</xdr:colOff>
      <xdr:row>2327</xdr:row>
      <xdr:rowOff>838200</xdr:rowOff>
    </xdr:to>
    <xdr:pic>
      <xdr:nvPicPr>
        <xdr:cNvPr id="4887" name="Рисунок 4886">
          <a:extLst>
            <a:ext uri="{FF2B5EF4-FFF2-40B4-BE49-F238E27FC236}">
              <a16:creationId xmlns:a16="http://schemas.microsoft.com/office/drawing/2014/main" id="{00000000-0008-0000-0000-00001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674370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2328</xdr:row>
      <xdr:rowOff>57150</xdr:rowOff>
    </xdr:from>
    <xdr:to>
      <xdr:col>4</xdr:col>
      <xdr:colOff>939628</xdr:colOff>
      <xdr:row>2328</xdr:row>
      <xdr:rowOff>838200</xdr:rowOff>
    </xdr:to>
    <xdr:pic>
      <xdr:nvPicPr>
        <xdr:cNvPr id="4888" name="Рисунок 4887">
          <a:extLst>
            <a:ext uri="{FF2B5EF4-FFF2-40B4-BE49-F238E27FC236}">
              <a16:creationId xmlns:a16="http://schemas.microsoft.com/office/drawing/2014/main" id="{00000000-0008-0000-0000-00001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683228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2329</xdr:row>
      <xdr:rowOff>57150</xdr:rowOff>
    </xdr:from>
    <xdr:to>
      <xdr:col>4</xdr:col>
      <xdr:colOff>939628</xdr:colOff>
      <xdr:row>2329</xdr:row>
      <xdr:rowOff>838200</xdr:rowOff>
    </xdr:to>
    <xdr:pic>
      <xdr:nvPicPr>
        <xdr:cNvPr id="4890" name="Рисунок 4889">
          <a:extLst>
            <a:ext uri="{FF2B5EF4-FFF2-40B4-BE49-F238E27FC236}">
              <a16:creationId xmlns:a16="http://schemas.microsoft.com/office/drawing/2014/main" id="{00000000-0008-0000-0000-00001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692086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2330</xdr:row>
      <xdr:rowOff>57150</xdr:rowOff>
    </xdr:from>
    <xdr:to>
      <xdr:col>4</xdr:col>
      <xdr:colOff>939628</xdr:colOff>
      <xdr:row>2330</xdr:row>
      <xdr:rowOff>838200</xdr:rowOff>
    </xdr:to>
    <xdr:pic>
      <xdr:nvPicPr>
        <xdr:cNvPr id="4892" name="Рисунок 4891">
          <a:extLst>
            <a:ext uri="{FF2B5EF4-FFF2-40B4-BE49-F238E27FC236}">
              <a16:creationId xmlns:a16="http://schemas.microsoft.com/office/drawing/2014/main" id="{00000000-0008-0000-0000-00001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00944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2331</xdr:row>
      <xdr:rowOff>57150</xdr:rowOff>
    </xdr:from>
    <xdr:to>
      <xdr:col>4</xdr:col>
      <xdr:colOff>939628</xdr:colOff>
      <xdr:row>2331</xdr:row>
      <xdr:rowOff>838200</xdr:rowOff>
    </xdr:to>
    <xdr:pic>
      <xdr:nvPicPr>
        <xdr:cNvPr id="4894" name="Рисунок 4893">
          <a:extLst>
            <a:ext uri="{FF2B5EF4-FFF2-40B4-BE49-F238E27FC236}">
              <a16:creationId xmlns:a16="http://schemas.microsoft.com/office/drawing/2014/main" id="{00000000-0008-0000-0000-00001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709803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2336</xdr:row>
      <xdr:rowOff>47625</xdr:rowOff>
    </xdr:from>
    <xdr:to>
      <xdr:col>4</xdr:col>
      <xdr:colOff>949153</xdr:colOff>
      <xdr:row>2336</xdr:row>
      <xdr:rowOff>828675</xdr:rowOff>
    </xdr:to>
    <xdr:pic>
      <xdr:nvPicPr>
        <xdr:cNvPr id="4896" name="Рисунок 4895">
          <a:extLst>
            <a:ext uri="{FF2B5EF4-FFF2-40B4-BE49-F238E27FC236}">
              <a16:creationId xmlns:a16="http://schemas.microsoft.com/office/drawing/2014/main" id="{00000000-0008-0000-0000-00002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762857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2338</xdr:row>
      <xdr:rowOff>57150</xdr:rowOff>
    </xdr:from>
    <xdr:to>
      <xdr:col>4</xdr:col>
      <xdr:colOff>949153</xdr:colOff>
      <xdr:row>2338</xdr:row>
      <xdr:rowOff>838200</xdr:rowOff>
    </xdr:to>
    <xdr:pic>
      <xdr:nvPicPr>
        <xdr:cNvPr id="4897" name="Рисунок 4896">
          <a:extLst>
            <a:ext uri="{FF2B5EF4-FFF2-40B4-BE49-F238E27FC236}">
              <a16:creationId xmlns:a16="http://schemas.microsoft.com/office/drawing/2014/main" id="{00000000-0008-0000-0000-00002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780669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2339</xdr:row>
      <xdr:rowOff>57150</xdr:rowOff>
    </xdr:from>
    <xdr:to>
      <xdr:col>4</xdr:col>
      <xdr:colOff>949153</xdr:colOff>
      <xdr:row>2339</xdr:row>
      <xdr:rowOff>838200</xdr:rowOff>
    </xdr:to>
    <xdr:pic>
      <xdr:nvPicPr>
        <xdr:cNvPr id="4899" name="Рисунок 4898">
          <a:extLst>
            <a:ext uri="{FF2B5EF4-FFF2-40B4-BE49-F238E27FC236}">
              <a16:creationId xmlns:a16="http://schemas.microsoft.com/office/drawing/2014/main" id="{00000000-0008-0000-0000-00002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789527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2342</xdr:row>
      <xdr:rowOff>47625</xdr:rowOff>
    </xdr:from>
    <xdr:to>
      <xdr:col>4</xdr:col>
      <xdr:colOff>949153</xdr:colOff>
      <xdr:row>2342</xdr:row>
      <xdr:rowOff>828675</xdr:rowOff>
    </xdr:to>
    <xdr:pic>
      <xdr:nvPicPr>
        <xdr:cNvPr id="4901" name="Рисунок 4900">
          <a:extLst>
            <a:ext uri="{FF2B5EF4-FFF2-40B4-BE49-F238E27FC236}">
              <a16:creationId xmlns:a16="http://schemas.microsoft.com/office/drawing/2014/main" id="{00000000-0008-0000-0000-00002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816006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2344</xdr:row>
      <xdr:rowOff>57150</xdr:rowOff>
    </xdr:from>
    <xdr:to>
      <xdr:col>4</xdr:col>
      <xdr:colOff>949153</xdr:colOff>
      <xdr:row>2344</xdr:row>
      <xdr:rowOff>838200</xdr:rowOff>
    </xdr:to>
    <xdr:pic>
      <xdr:nvPicPr>
        <xdr:cNvPr id="4902" name="Рисунок 4901">
          <a:extLst>
            <a:ext uri="{FF2B5EF4-FFF2-40B4-BE49-F238E27FC236}">
              <a16:creationId xmlns:a16="http://schemas.microsoft.com/office/drawing/2014/main" id="{00000000-0008-0000-0000-00002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833818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2346</xdr:row>
      <xdr:rowOff>57150</xdr:rowOff>
    </xdr:from>
    <xdr:to>
      <xdr:col>4</xdr:col>
      <xdr:colOff>949153</xdr:colOff>
      <xdr:row>2346</xdr:row>
      <xdr:rowOff>838200</xdr:rowOff>
    </xdr:to>
    <xdr:pic>
      <xdr:nvPicPr>
        <xdr:cNvPr id="4904" name="Рисунок 4903">
          <a:extLst>
            <a:ext uri="{FF2B5EF4-FFF2-40B4-BE49-F238E27FC236}">
              <a16:creationId xmlns:a16="http://schemas.microsoft.com/office/drawing/2014/main" id="{00000000-0008-0000-0000-00002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851535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2347</xdr:row>
      <xdr:rowOff>57150</xdr:rowOff>
    </xdr:from>
    <xdr:to>
      <xdr:col>4</xdr:col>
      <xdr:colOff>939628</xdr:colOff>
      <xdr:row>2347</xdr:row>
      <xdr:rowOff>838200</xdr:rowOff>
    </xdr:to>
    <xdr:pic>
      <xdr:nvPicPr>
        <xdr:cNvPr id="4906" name="Рисунок 4905">
          <a:extLst>
            <a:ext uri="{FF2B5EF4-FFF2-40B4-BE49-F238E27FC236}">
              <a16:creationId xmlns:a16="http://schemas.microsoft.com/office/drawing/2014/main" id="{00000000-0008-0000-0000-00002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860393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2355</xdr:row>
      <xdr:rowOff>57150</xdr:rowOff>
    </xdr:from>
    <xdr:to>
      <xdr:col>4</xdr:col>
      <xdr:colOff>949153</xdr:colOff>
      <xdr:row>2355</xdr:row>
      <xdr:rowOff>838200</xdr:rowOff>
    </xdr:to>
    <xdr:pic>
      <xdr:nvPicPr>
        <xdr:cNvPr id="4908" name="Рисунок 4907">
          <a:extLst>
            <a:ext uri="{FF2B5EF4-FFF2-40B4-BE49-F238E27FC236}">
              <a16:creationId xmlns:a16="http://schemas.microsoft.com/office/drawing/2014/main" id="{00000000-0008-0000-0000-00002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931259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2357</xdr:row>
      <xdr:rowOff>57150</xdr:rowOff>
    </xdr:from>
    <xdr:to>
      <xdr:col>4</xdr:col>
      <xdr:colOff>939628</xdr:colOff>
      <xdr:row>2357</xdr:row>
      <xdr:rowOff>838200</xdr:rowOff>
    </xdr:to>
    <xdr:pic>
      <xdr:nvPicPr>
        <xdr:cNvPr id="4910" name="Рисунок 4909">
          <a:extLst>
            <a:ext uri="{FF2B5EF4-FFF2-40B4-BE49-F238E27FC236}">
              <a16:creationId xmlns:a16="http://schemas.microsoft.com/office/drawing/2014/main" id="{00000000-0008-0000-0000-00002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948975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2358</xdr:row>
      <xdr:rowOff>57150</xdr:rowOff>
    </xdr:from>
    <xdr:to>
      <xdr:col>4</xdr:col>
      <xdr:colOff>939628</xdr:colOff>
      <xdr:row>2358</xdr:row>
      <xdr:rowOff>838200</xdr:rowOff>
    </xdr:to>
    <xdr:pic>
      <xdr:nvPicPr>
        <xdr:cNvPr id="4912" name="Рисунок 4911">
          <a:extLst>
            <a:ext uri="{FF2B5EF4-FFF2-40B4-BE49-F238E27FC236}">
              <a16:creationId xmlns:a16="http://schemas.microsoft.com/office/drawing/2014/main" id="{00000000-0008-0000-0000-00003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957834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2359</xdr:row>
      <xdr:rowOff>57150</xdr:rowOff>
    </xdr:from>
    <xdr:to>
      <xdr:col>4</xdr:col>
      <xdr:colOff>949153</xdr:colOff>
      <xdr:row>2359</xdr:row>
      <xdr:rowOff>838200</xdr:rowOff>
    </xdr:to>
    <xdr:pic>
      <xdr:nvPicPr>
        <xdr:cNvPr id="4914" name="Рисунок 4913">
          <a:extLst>
            <a:ext uri="{FF2B5EF4-FFF2-40B4-BE49-F238E27FC236}">
              <a16:creationId xmlns:a16="http://schemas.microsoft.com/office/drawing/2014/main" id="{00000000-0008-0000-0000-00003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966692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2362</xdr:row>
      <xdr:rowOff>57150</xdr:rowOff>
    </xdr:from>
    <xdr:to>
      <xdr:col>4</xdr:col>
      <xdr:colOff>930103</xdr:colOff>
      <xdr:row>2362</xdr:row>
      <xdr:rowOff>838200</xdr:rowOff>
    </xdr:to>
    <xdr:pic>
      <xdr:nvPicPr>
        <xdr:cNvPr id="4916" name="Рисунок 4915">
          <a:extLst>
            <a:ext uri="{FF2B5EF4-FFF2-40B4-BE49-F238E27FC236}">
              <a16:creationId xmlns:a16="http://schemas.microsoft.com/office/drawing/2014/main" id="{00000000-0008-0000-0000-00003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993267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2363</xdr:row>
      <xdr:rowOff>57150</xdr:rowOff>
    </xdr:from>
    <xdr:to>
      <xdr:col>4</xdr:col>
      <xdr:colOff>930103</xdr:colOff>
      <xdr:row>2363</xdr:row>
      <xdr:rowOff>838200</xdr:rowOff>
    </xdr:to>
    <xdr:pic>
      <xdr:nvPicPr>
        <xdr:cNvPr id="4918" name="Рисунок 4917">
          <a:extLst>
            <a:ext uri="{FF2B5EF4-FFF2-40B4-BE49-F238E27FC236}">
              <a16:creationId xmlns:a16="http://schemas.microsoft.com/office/drawing/2014/main" id="{00000000-0008-0000-0000-00003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1002125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2364</xdr:row>
      <xdr:rowOff>57150</xdr:rowOff>
    </xdr:from>
    <xdr:to>
      <xdr:col>4</xdr:col>
      <xdr:colOff>939628</xdr:colOff>
      <xdr:row>2364</xdr:row>
      <xdr:rowOff>838200</xdr:rowOff>
    </xdr:to>
    <xdr:pic>
      <xdr:nvPicPr>
        <xdr:cNvPr id="4920" name="Рисунок 4919">
          <a:extLst>
            <a:ext uri="{FF2B5EF4-FFF2-40B4-BE49-F238E27FC236}">
              <a16:creationId xmlns:a16="http://schemas.microsoft.com/office/drawing/2014/main" id="{00000000-0008-0000-0000-00003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010983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2365</xdr:row>
      <xdr:rowOff>47625</xdr:rowOff>
    </xdr:from>
    <xdr:to>
      <xdr:col>4</xdr:col>
      <xdr:colOff>939628</xdr:colOff>
      <xdr:row>2365</xdr:row>
      <xdr:rowOff>828675</xdr:rowOff>
    </xdr:to>
    <xdr:pic>
      <xdr:nvPicPr>
        <xdr:cNvPr id="4921" name="Рисунок 4920">
          <a:extLst>
            <a:ext uri="{FF2B5EF4-FFF2-40B4-BE49-F238E27FC236}">
              <a16:creationId xmlns:a16="http://schemas.microsoft.com/office/drawing/2014/main" id="{00000000-0008-0000-0000-00003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019746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2310</xdr:row>
      <xdr:rowOff>57150</xdr:rowOff>
    </xdr:from>
    <xdr:to>
      <xdr:col>4</xdr:col>
      <xdr:colOff>693906</xdr:colOff>
      <xdr:row>2310</xdr:row>
      <xdr:rowOff>847725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497205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2312</xdr:row>
      <xdr:rowOff>57150</xdr:rowOff>
    </xdr:from>
    <xdr:to>
      <xdr:col>4</xdr:col>
      <xdr:colOff>693906</xdr:colOff>
      <xdr:row>2312</xdr:row>
      <xdr:rowOff>847725</xdr:rowOff>
    </xdr:to>
    <xdr:pic>
      <xdr:nvPicPr>
        <xdr:cNvPr id="4834" name="Рисунок 4833">
          <a:extLst>
            <a:ext uri="{FF2B5EF4-FFF2-40B4-BE49-F238E27FC236}">
              <a16:creationId xmlns:a16="http://schemas.microsoft.com/office/drawing/2014/main" id="{00000000-0008-0000-0000-0000E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514921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2315</xdr:row>
      <xdr:rowOff>57150</xdr:rowOff>
    </xdr:from>
    <xdr:to>
      <xdr:col>4</xdr:col>
      <xdr:colOff>684381</xdr:colOff>
      <xdr:row>2315</xdr:row>
      <xdr:rowOff>847725</xdr:rowOff>
    </xdr:to>
    <xdr:pic>
      <xdr:nvPicPr>
        <xdr:cNvPr id="4836" name="Рисунок 4835">
          <a:extLst>
            <a:ext uri="{FF2B5EF4-FFF2-40B4-BE49-F238E27FC236}">
              <a16:creationId xmlns:a16="http://schemas.microsoft.com/office/drawing/2014/main" id="{00000000-0008-0000-0000-0000E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541496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2317</xdr:row>
      <xdr:rowOff>57150</xdr:rowOff>
    </xdr:from>
    <xdr:to>
      <xdr:col>4</xdr:col>
      <xdr:colOff>693906</xdr:colOff>
      <xdr:row>2317</xdr:row>
      <xdr:rowOff>847725</xdr:rowOff>
    </xdr:to>
    <xdr:pic>
      <xdr:nvPicPr>
        <xdr:cNvPr id="4840" name="Рисунок 4839">
          <a:extLst>
            <a:ext uri="{FF2B5EF4-FFF2-40B4-BE49-F238E27FC236}">
              <a16:creationId xmlns:a16="http://schemas.microsoft.com/office/drawing/2014/main" id="{00000000-0008-0000-0000-0000E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568071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2319</xdr:row>
      <xdr:rowOff>57150</xdr:rowOff>
    </xdr:from>
    <xdr:to>
      <xdr:col>4</xdr:col>
      <xdr:colOff>712956</xdr:colOff>
      <xdr:row>2319</xdr:row>
      <xdr:rowOff>847725</xdr:rowOff>
    </xdr:to>
    <xdr:pic>
      <xdr:nvPicPr>
        <xdr:cNvPr id="4844" name="Рисунок 4843">
          <a:extLst>
            <a:ext uri="{FF2B5EF4-FFF2-40B4-BE49-F238E27FC236}">
              <a16:creationId xmlns:a16="http://schemas.microsoft.com/office/drawing/2014/main" id="{00000000-0008-0000-0000-0000E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594645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2322</xdr:row>
      <xdr:rowOff>57150</xdr:rowOff>
    </xdr:from>
    <xdr:to>
      <xdr:col>4</xdr:col>
      <xdr:colOff>703431</xdr:colOff>
      <xdr:row>2322</xdr:row>
      <xdr:rowOff>847725</xdr:rowOff>
    </xdr:to>
    <xdr:pic>
      <xdr:nvPicPr>
        <xdr:cNvPr id="4848" name="Рисунок 4847">
          <a:extLst>
            <a:ext uri="{FF2B5EF4-FFF2-40B4-BE49-F238E27FC236}">
              <a16:creationId xmlns:a16="http://schemas.microsoft.com/office/drawing/2014/main" id="{00000000-0008-0000-0000-0000F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621220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2323</xdr:row>
      <xdr:rowOff>57150</xdr:rowOff>
    </xdr:from>
    <xdr:to>
      <xdr:col>4</xdr:col>
      <xdr:colOff>712956</xdr:colOff>
      <xdr:row>2323</xdr:row>
      <xdr:rowOff>847725</xdr:rowOff>
    </xdr:to>
    <xdr:pic>
      <xdr:nvPicPr>
        <xdr:cNvPr id="4854" name="Рисунок 4853">
          <a:extLst>
            <a:ext uri="{FF2B5EF4-FFF2-40B4-BE49-F238E27FC236}">
              <a16:creationId xmlns:a16="http://schemas.microsoft.com/office/drawing/2014/main" id="{00000000-0008-0000-0000-0000F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638937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2332</xdr:row>
      <xdr:rowOff>57150</xdr:rowOff>
    </xdr:from>
    <xdr:to>
      <xdr:col>4</xdr:col>
      <xdr:colOff>712956</xdr:colOff>
      <xdr:row>2332</xdr:row>
      <xdr:rowOff>847725</xdr:rowOff>
    </xdr:to>
    <xdr:pic>
      <xdr:nvPicPr>
        <xdr:cNvPr id="4856" name="Рисунок 4855">
          <a:extLst>
            <a:ext uri="{FF2B5EF4-FFF2-40B4-BE49-F238E27FC236}">
              <a16:creationId xmlns:a16="http://schemas.microsoft.com/office/drawing/2014/main" id="{00000000-0008-0000-0000-0000F8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718661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2340</xdr:row>
      <xdr:rowOff>57150</xdr:rowOff>
    </xdr:from>
    <xdr:to>
      <xdr:col>4</xdr:col>
      <xdr:colOff>693906</xdr:colOff>
      <xdr:row>2340</xdr:row>
      <xdr:rowOff>847725</xdr:rowOff>
    </xdr:to>
    <xdr:pic>
      <xdr:nvPicPr>
        <xdr:cNvPr id="4861" name="Рисунок 4860">
          <a:extLst>
            <a:ext uri="{FF2B5EF4-FFF2-40B4-BE49-F238E27FC236}">
              <a16:creationId xmlns:a16="http://schemas.microsoft.com/office/drawing/2014/main" id="{00000000-0008-0000-0000-0000F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798385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2343</xdr:row>
      <xdr:rowOff>57150</xdr:rowOff>
    </xdr:from>
    <xdr:to>
      <xdr:col>4</xdr:col>
      <xdr:colOff>703431</xdr:colOff>
      <xdr:row>2343</xdr:row>
      <xdr:rowOff>847725</xdr:rowOff>
    </xdr:to>
    <xdr:pic>
      <xdr:nvPicPr>
        <xdr:cNvPr id="4865" name="Рисунок 4864">
          <a:extLst>
            <a:ext uri="{FF2B5EF4-FFF2-40B4-BE49-F238E27FC236}">
              <a16:creationId xmlns:a16="http://schemas.microsoft.com/office/drawing/2014/main" id="{00000000-0008-0000-0000-00000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824960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2345</xdr:row>
      <xdr:rowOff>57150</xdr:rowOff>
    </xdr:from>
    <xdr:to>
      <xdr:col>4</xdr:col>
      <xdr:colOff>693906</xdr:colOff>
      <xdr:row>2345</xdr:row>
      <xdr:rowOff>847725</xdr:rowOff>
    </xdr:to>
    <xdr:pic>
      <xdr:nvPicPr>
        <xdr:cNvPr id="4869" name="Рисунок 4868">
          <a:extLst>
            <a:ext uri="{FF2B5EF4-FFF2-40B4-BE49-F238E27FC236}">
              <a16:creationId xmlns:a16="http://schemas.microsoft.com/office/drawing/2014/main" id="{00000000-0008-0000-0000-00000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842676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2360</xdr:row>
      <xdr:rowOff>57150</xdr:rowOff>
    </xdr:from>
    <xdr:to>
      <xdr:col>4</xdr:col>
      <xdr:colOff>693906</xdr:colOff>
      <xdr:row>2360</xdr:row>
      <xdr:rowOff>847725</xdr:rowOff>
    </xdr:to>
    <xdr:pic>
      <xdr:nvPicPr>
        <xdr:cNvPr id="4874" name="Рисунок 4873">
          <a:extLst>
            <a:ext uri="{FF2B5EF4-FFF2-40B4-BE49-F238E27FC236}">
              <a16:creationId xmlns:a16="http://schemas.microsoft.com/office/drawing/2014/main" id="{00000000-0008-0000-0000-00000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975550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2361</xdr:row>
      <xdr:rowOff>47625</xdr:rowOff>
    </xdr:from>
    <xdr:to>
      <xdr:col>4</xdr:col>
      <xdr:colOff>693906</xdr:colOff>
      <xdr:row>2361</xdr:row>
      <xdr:rowOff>838200</xdr:rowOff>
    </xdr:to>
    <xdr:pic>
      <xdr:nvPicPr>
        <xdr:cNvPr id="4877" name="Рисунок 4876">
          <a:extLst>
            <a:ext uri="{FF2B5EF4-FFF2-40B4-BE49-F238E27FC236}">
              <a16:creationId xmlns:a16="http://schemas.microsoft.com/office/drawing/2014/main" id="{00000000-0008-0000-0000-00000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984313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2313</xdr:row>
      <xdr:rowOff>47625</xdr:rowOff>
    </xdr:from>
    <xdr:to>
      <xdr:col>4</xdr:col>
      <xdr:colOff>729907</xdr:colOff>
      <xdr:row>2313</xdr:row>
      <xdr:rowOff>857250</xdr:rowOff>
    </xdr:to>
    <xdr:pic>
      <xdr:nvPicPr>
        <xdr:cNvPr id="4889" name="Рисунок 4888">
          <a:extLst>
            <a:ext uri="{FF2B5EF4-FFF2-40B4-BE49-F238E27FC236}">
              <a16:creationId xmlns:a16="http://schemas.microsoft.com/office/drawing/2014/main" id="{00000000-0008-0000-0000-00001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52368450"/>
          <a:ext cx="444157" cy="80962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2320</xdr:row>
      <xdr:rowOff>38100</xdr:rowOff>
    </xdr:from>
    <xdr:to>
      <xdr:col>4</xdr:col>
      <xdr:colOff>729907</xdr:colOff>
      <xdr:row>2320</xdr:row>
      <xdr:rowOff>847725</xdr:rowOff>
    </xdr:to>
    <xdr:pic>
      <xdr:nvPicPr>
        <xdr:cNvPr id="4891" name="Рисунок 4890">
          <a:extLst>
            <a:ext uri="{FF2B5EF4-FFF2-40B4-BE49-F238E27FC236}">
              <a16:creationId xmlns:a16="http://schemas.microsoft.com/office/drawing/2014/main" id="{00000000-0008-0000-0000-00001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60331350"/>
          <a:ext cx="444157" cy="80962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2356</xdr:row>
      <xdr:rowOff>38100</xdr:rowOff>
    </xdr:from>
    <xdr:to>
      <xdr:col>4</xdr:col>
      <xdr:colOff>729907</xdr:colOff>
      <xdr:row>2356</xdr:row>
      <xdr:rowOff>847725</xdr:rowOff>
    </xdr:to>
    <xdr:pic>
      <xdr:nvPicPr>
        <xdr:cNvPr id="4893" name="Рисунок 4892">
          <a:extLst>
            <a:ext uri="{FF2B5EF4-FFF2-40B4-BE49-F238E27FC236}">
              <a16:creationId xmlns:a16="http://schemas.microsoft.com/office/drawing/2014/main" id="{00000000-0008-0000-0000-00001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93992700"/>
          <a:ext cx="444157" cy="8096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2318</xdr:row>
      <xdr:rowOff>66675</xdr:rowOff>
    </xdr:from>
    <xdr:to>
      <xdr:col>4</xdr:col>
      <xdr:colOff>985293</xdr:colOff>
      <xdr:row>2318</xdr:row>
      <xdr:rowOff>828675</xdr:rowOff>
    </xdr:to>
    <xdr:pic>
      <xdr:nvPicPr>
        <xdr:cNvPr id="4895" name="Рисунок 4894">
          <a:extLst>
            <a:ext uri="{FF2B5EF4-FFF2-40B4-BE49-F238E27FC236}">
              <a16:creationId xmlns:a16="http://schemas.microsoft.com/office/drawing/2014/main" id="{00000000-0008-0000-0000-00001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770245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2325</xdr:row>
      <xdr:rowOff>66675</xdr:rowOff>
    </xdr:from>
    <xdr:to>
      <xdr:col>4</xdr:col>
      <xdr:colOff>985293</xdr:colOff>
      <xdr:row>2325</xdr:row>
      <xdr:rowOff>828675</xdr:rowOff>
    </xdr:to>
    <xdr:pic>
      <xdr:nvPicPr>
        <xdr:cNvPr id="4900" name="Рисунок 4899">
          <a:extLst>
            <a:ext uri="{FF2B5EF4-FFF2-40B4-BE49-F238E27FC236}">
              <a16:creationId xmlns:a16="http://schemas.microsoft.com/office/drawing/2014/main" id="{00000000-0008-0000-0000-00002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6567487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2333</xdr:row>
      <xdr:rowOff>66675</xdr:rowOff>
    </xdr:from>
    <xdr:to>
      <xdr:col>4</xdr:col>
      <xdr:colOff>985293</xdr:colOff>
      <xdr:row>2333</xdr:row>
      <xdr:rowOff>828675</xdr:rowOff>
    </xdr:to>
    <xdr:pic>
      <xdr:nvPicPr>
        <xdr:cNvPr id="4903" name="Рисунок 4902">
          <a:extLst>
            <a:ext uri="{FF2B5EF4-FFF2-40B4-BE49-F238E27FC236}">
              <a16:creationId xmlns:a16="http://schemas.microsoft.com/office/drawing/2014/main" id="{00000000-0008-0000-0000-00002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7276147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2334</xdr:row>
      <xdr:rowOff>66675</xdr:rowOff>
    </xdr:from>
    <xdr:to>
      <xdr:col>4</xdr:col>
      <xdr:colOff>994818</xdr:colOff>
      <xdr:row>2334</xdr:row>
      <xdr:rowOff>828675</xdr:rowOff>
    </xdr:to>
    <xdr:pic>
      <xdr:nvPicPr>
        <xdr:cNvPr id="4907" name="Рисунок 4906">
          <a:extLst>
            <a:ext uri="{FF2B5EF4-FFF2-40B4-BE49-F238E27FC236}">
              <a16:creationId xmlns:a16="http://schemas.microsoft.com/office/drawing/2014/main" id="{00000000-0008-0000-0000-00002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736473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2337</xdr:row>
      <xdr:rowOff>66675</xdr:rowOff>
    </xdr:from>
    <xdr:to>
      <xdr:col>4</xdr:col>
      <xdr:colOff>994818</xdr:colOff>
      <xdr:row>2337</xdr:row>
      <xdr:rowOff>828675</xdr:rowOff>
    </xdr:to>
    <xdr:pic>
      <xdr:nvPicPr>
        <xdr:cNvPr id="4911" name="Рисунок 4910">
          <a:extLst>
            <a:ext uri="{FF2B5EF4-FFF2-40B4-BE49-F238E27FC236}">
              <a16:creationId xmlns:a16="http://schemas.microsoft.com/office/drawing/2014/main" id="{00000000-0008-0000-0000-00002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771906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2353</xdr:row>
      <xdr:rowOff>66675</xdr:rowOff>
    </xdr:from>
    <xdr:to>
      <xdr:col>4</xdr:col>
      <xdr:colOff>994818</xdr:colOff>
      <xdr:row>2353</xdr:row>
      <xdr:rowOff>828675</xdr:rowOff>
    </xdr:to>
    <xdr:pic>
      <xdr:nvPicPr>
        <xdr:cNvPr id="4913" name="Рисунок 4912">
          <a:extLst>
            <a:ext uri="{FF2B5EF4-FFF2-40B4-BE49-F238E27FC236}">
              <a16:creationId xmlns:a16="http://schemas.microsoft.com/office/drawing/2014/main" id="{00000000-0008-0000-0000-00003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913638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2354</xdr:row>
      <xdr:rowOff>66675</xdr:rowOff>
    </xdr:from>
    <xdr:to>
      <xdr:col>4</xdr:col>
      <xdr:colOff>985293</xdr:colOff>
      <xdr:row>2354</xdr:row>
      <xdr:rowOff>828675</xdr:rowOff>
    </xdr:to>
    <xdr:pic>
      <xdr:nvPicPr>
        <xdr:cNvPr id="4917" name="Рисунок 4916">
          <a:extLst>
            <a:ext uri="{FF2B5EF4-FFF2-40B4-BE49-F238E27FC236}">
              <a16:creationId xmlns:a16="http://schemas.microsoft.com/office/drawing/2014/main" id="{00000000-0008-0000-0000-00003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9224962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2326</xdr:row>
      <xdr:rowOff>57150</xdr:rowOff>
    </xdr:from>
    <xdr:to>
      <xdr:col>4</xdr:col>
      <xdr:colOff>693906</xdr:colOff>
      <xdr:row>2326</xdr:row>
      <xdr:rowOff>847725</xdr:rowOff>
    </xdr:to>
    <xdr:pic>
      <xdr:nvPicPr>
        <xdr:cNvPr id="4924" name="Рисунок 4923">
          <a:extLst>
            <a:ext uri="{FF2B5EF4-FFF2-40B4-BE49-F238E27FC236}">
              <a16:creationId xmlns:a16="http://schemas.microsoft.com/office/drawing/2014/main" id="{00000000-0008-0000-0000-00003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155192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2335</xdr:row>
      <xdr:rowOff>57150</xdr:rowOff>
    </xdr:from>
    <xdr:to>
      <xdr:col>4</xdr:col>
      <xdr:colOff>703431</xdr:colOff>
      <xdr:row>2335</xdr:row>
      <xdr:rowOff>847725</xdr:rowOff>
    </xdr:to>
    <xdr:pic>
      <xdr:nvPicPr>
        <xdr:cNvPr id="4925" name="Рисунок 4924">
          <a:extLst>
            <a:ext uri="{FF2B5EF4-FFF2-40B4-BE49-F238E27FC236}">
              <a16:creationId xmlns:a16="http://schemas.microsoft.com/office/drawing/2014/main" id="{00000000-0008-0000-0000-00003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234916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2341</xdr:row>
      <xdr:rowOff>57150</xdr:rowOff>
    </xdr:from>
    <xdr:to>
      <xdr:col>4</xdr:col>
      <xdr:colOff>693906</xdr:colOff>
      <xdr:row>2341</xdr:row>
      <xdr:rowOff>847725</xdr:rowOff>
    </xdr:to>
    <xdr:pic>
      <xdr:nvPicPr>
        <xdr:cNvPr id="4927" name="Рисунок 4926">
          <a:extLst>
            <a:ext uri="{FF2B5EF4-FFF2-40B4-BE49-F238E27FC236}">
              <a16:creationId xmlns:a16="http://schemas.microsoft.com/office/drawing/2014/main" id="{00000000-0008-0000-0000-00003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296924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2348</xdr:row>
      <xdr:rowOff>47625</xdr:rowOff>
    </xdr:from>
    <xdr:to>
      <xdr:col>4</xdr:col>
      <xdr:colOff>693906</xdr:colOff>
      <xdr:row>2348</xdr:row>
      <xdr:rowOff>838200</xdr:rowOff>
    </xdr:to>
    <xdr:pic>
      <xdr:nvPicPr>
        <xdr:cNvPr id="4438" name="Рисунок 4437">
          <a:extLst>
            <a:ext uri="{FF2B5EF4-FFF2-40B4-BE49-F238E27FC236}">
              <a16:creationId xmlns:a16="http://schemas.microsoft.com/office/drawing/2014/main" id="{00000000-0008-0000-0000-000056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358836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2349</xdr:row>
      <xdr:rowOff>57150</xdr:rowOff>
    </xdr:from>
    <xdr:to>
      <xdr:col>4</xdr:col>
      <xdr:colOff>693906</xdr:colOff>
      <xdr:row>2349</xdr:row>
      <xdr:rowOff>847725</xdr:rowOff>
    </xdr:to>
    <xdr:pic>
      <xdr:nvPicPr>
        <xdr:cNvPr id="4474" name="Рисунок 4473">
          <a:extLst>
            <a:ext uri="{FF2B5EF4-FFF2-40B4-BE49-F238E27FC236}">
              <a16:creationId xmlns:a16="http://schemas.microsoft.com/office/drawing/2014/main" id="{00000000-0008-0000-0000-00007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367790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2350</xdr:row>
      <xdr:rowOff>47625</xdr:rowOff>
    </xdr:from>
    <xdr:to>
      <xdr:col>4</xdr:col>
      <xdr:colOff>693906</xdr:colOff>
      <xdr:row>2350</xdr:row>
      <xdr:rowOff>838200</xdr:rowOff>
    </xdr:to>
    <xdr:pic>
      <xdr:nvPicPr>
        <xdr:cNvPr id="4490" name="Рисунок 4489">
          <a:extLst>
            <a:ext uri="{FF2B5EF4-FFF2-40B4-BE49-F238E27FC236}">
              <a16:creationId xmlns:a16="http://schemas.microsoft.com/office/drawing/2014/main" id="{00000000-0008-0000-0000-00008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376553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2351</xdr:row>
      <xdr:rowOff>57150</xdr:rowOff>
    </xdr:from>
    <xdr:to>
      <xdr:col>4</xdr:col>
      <xdr:colOff>693906</xdr:colOff>
      <xdr:row>2351</xdr:row>
      <xdr:rowOff>847725</xdr:rowOff>
    </xdr:to>
    <xdr:pic>
      <xdr:nvPicPr>
        <xdr:cNvPr id="4510" name="Рисунок 4509">
          <a:extLst>
            <a:ext uri="{FF2B5EF4-FFF2-40B4-BE49-F238E27FC236}">
              <a16:creationId xmlns:a16="http://schemas.microsoft.com/office/drawing/2014/main" id="{00000000-0008-0000-0000-00009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385506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2352</xdr:row>
      <xdr:rowOff>57150</xdr:rowOff>
    </xdr:from>
    <xdr:to>
      <xdr:col>4</xdr:col>
      <xdr:colOff>703431</xdr:colOff>
      <xdr:row>2352</xdr:row>
      <xdr:rowOff>847725</xdr:rowOff>
    </xdr:to>
    <xdr:pic>
      <xdr:nvPicPr>
        <xdr:cNvPr id="4532" name="Рисунок 4531">
          <a:extLst>
            <a:ext uri="{FF2B5EF4-FFF2-40B4-BE49-F238E27FC236}">
              <a16:creationId xmlns:a16="http://schemas.microsoft.com/office/drawing/2014/main" id="{00000000-0008-0000-0000-0000B4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394364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2384</xdr:row>
      <xdr:rowOff>57150</xdr:rowOff>
    </xdr:from>
    <xdr:to>
      <xdr:col>4</xdr:col>
      <xdr:colOff>703431</xdr:colOff>
      <xdr:row>2384</xdr:row>
      <xdr:rowOff>847725</xdr:rowOff>
    </xdr:to>
    <xdr:pic>
      <xdr:nvPicPr>
        <xdr:cNvPr id="4541" name="Рисунок 4540">
          <a:extLst>
            <a:ext uri="{FF2B5EF4-FFF2-40B4-BE49-F238E27FC236}">
              <a16:creationId xmlns:a16="http://schemas.microsoft.com/office/drawing/2014/main" id="{00000000-0008-0000-0000-0000B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587817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2389</xdr:row>
      <xdr:rowOff>57150</xdr:rowOff>
    </xdr:from>
    <xdr:to>
      <xdr:col>4</xdr:col>
      <xdr:colOff>712956</xdr:colOff>
      <xdr:row>2389</xdr:row>
      <xdr:rowOff>847725</xdr:rowOff>
    </xdr:to>
    <xdr:pic>
      <xdr:nvPicPr>
        <xdr:cNvPr id="4568" name="Рисунок 4567">
          <a:extLst>
            <a:ext uri="{FF2B5EF4-FFF2-40B4-BE49-F238E27FC236}">
              <a16:creationId xmlns:a16="http://schemas.microsoft.com/office/drawing/2014/main" id="{00000000-0008-0000-0000-0000D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640967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2390</xdr:row>
      <xdr:rowOff>47625</xdr:rowOff>
    </xdr:from>
    <xdr:to>
      <xdr:col>4</xdr:col>
      <xdr:colOff>712956</xdr:colOff>
      <xdr:row>2390</xdr:row>
      <xdr:rowOff>838200</xdr:rowOff>
    </xdr:to>
    <xdr:pic>
      <xdr:nvPicPr>
        <xdr:cNvPr id="4581" name="Рисунок 4580">
          <a:extLst>
            <a:ext uri="{FF2B5EF4-FFF2-40B4-BE49-F238E27FC236}">
              <a16:creationId xmlns:a16="http://schemas.microsoft.com/office/drawing/2014/main" id="{00000000-0008-0000-0000-0000E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649730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2393</xdr:row>
      <xdr:rowOff>57150</xdr:rowOff>
    </xdr:from>
    <xdr:to>
      <xdr:col>4</xdr:col>
      <xdr:colOff>703431</xdr:colOff>
      <xdr:row>2393</xdr:row>
      <xdr:rowOff>847725</xdr:rowOff>
    </xdr:to>
    <xdr:pic>
      <xdr:nvPicPr>
        <xdr:cNvPr id="4603" name="Рисунок 4602">
          <a:extLst>
            <a:ext uri="{FF2B5EF4-FFF2-40B4-BE49-F238E27FC236}">
              <a16:creationId xmlns:a16="http://schemas.microsoft.com/office/drawing/2014/main" id="{00000000-0008-0000-0000-0000F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676400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2394</xdr:row>
      <xdr:rowOff>57150</xdr:rowOff>
    </xdr:from>
    <xdr:to>
      <xdr:col>4</xdr:col>
      <xdr:colOff>722481</xdr:colOff>
      <xdr:row>2394</xdr:row>
      <xdr:rowOff>847725</xdr:rowOff>
    </xdr:to>
    <xdr:pic>
      <xdr:nvPicPr>
        <xdr:cNvPr id="4611" name="Рисунок 4610">
          <a:extLst>
            <a:ext uri="{FF2B5EF4-FFF2-40B4-BE49-F238E27FC236}">
              <a16:creationId xmlns:a16="http://schemas.microsoft.com/office/drawing/2014/main" id="{00000000-0008-0000-0000-00000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0" y="1685258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2400</xdr:row>
      <xdr:rowOff>57150</xdr:rowOff>
    </xdr:from>
    <xdr:to>
      <xdr:col>4</xdr:col>
      <xdr:colOff>703431</xdr:colOff>
      <xdr:row>2400</xdr:row>
      <xdr:rowOff>847725</xdr:rowOff>
    </xdr:to>
    <xdr:pic>
      <xdr:nvPicPr>
        <xdr:cNvPr id="4629" name="Рисунок 4628">
          <a:extLst>
            <a:ext uri="{FF2B5EF4-FFF2-40B4-BE49-F238E27FC236}">
              <a16:creationId xmlns:a16="http://schemas.microsoft.com/office/drawing/2014/main" id="{00000000-0008-0000-0000-00001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738407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2401</xdr:row>
      <xdr:rowOff>57150</xdr:rowOff>
    </xdr:from>
    <xdr:to>
      <xdr:col>4</xdr:col>
      <xdr:colOff>712956</xdr:colOff>
      <xdr:row>2401</xdr:row>
      <xdr:rowOff>847725</xdr:rowOff>
    </xdr:to>
    <xdr:pic>
      <xdr:nvPicPr>
        <xdr:cNvPr id="4671" name="Рисунок 4670">
          <a:extLst>
            <a:ext uri="{FF2B5EF4-FFF2-40B4-BE49-F238E27FC236}">
              <a16:creationId xmlns:a16="http://schemas.microsoft.com/office/drawing/2014/main" id="{00000000-0008-0000-0000-00003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747266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2405</xdr:row>
      <xdr:rowOff>47625</xdr:rowOff>
    </xdr:from>
    <xdr:to>
      <xdr:col>4</xdr:col>
      <xdr:colOff>693906</xdr:colOff>
      <xdr:row>2405</xdr:row>
      <xdr:rowOff>838200</xdr:rowOff>
    </xdr:to>
    <xdr:pic>
      <xdr:nvPicPr>
        <xdr:cNvPr id="4732" name="Рисунок 4731">
          <a:extLst>
            <a:ext uri="{FF2B5EF4-FFF2-40B4-BE49-F238E27FC236}">
              <a16:creationId xmlns:a16="http://schemas.microsoft.com/office/drawing/2014/main" id="{00000000-0008-0000-0000-00007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818036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2406</xdr:row>
      <xdr:rowOff>57150</xdr:rowOff>
    </xdr:from>
    <xdr:to>
      <xdr:col>4</xdr:col>
      <xdr:colOff>693906</xdr:colOff>
      <xdr:row>2406</xdr:row>
      <xdr:rowOff>847725</xdr:rowOff>
    </xdr:to>
    <xdr:pic>
      <xdr:nvPicPr>
        <xdr:cNvPr id="4753" name="Рисунок 4752">
          <a:extLst>
            <a:ext uri="{FF2B5EF4-FFF2-40B4-BE49-F238E27FC236}">
              <a16:creationId xmlns:a16="http://schemas.microsoft.com/office/drawing/2014/main" id="{00000000-0008-0000-0000-00009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826990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2407</xdr:row>
      <xdr:rowOff>57150</xdr:rowOff>
    </xdr:from>
    <xdr:to>
      <xdr:col>4</xdr:col>
      <xdr:colOff>693906</xdr:colOff>
      <xdr:row>2407</xdr:row>
      <xdr:rowOff>847725</xdr:rowOff>
    </xdr:to>
    <xdr:pic>
      <xdr:nvPicPr>
        <xdr:cNvPr id="4762" name="Рисунок 4761">
          <a:extLst>
            <a:ext uri="{FF2B5EF4-FFF2-40B4-BE49-F238E27FC236}">
              <a16:creationId xmlns:a16="http://schemas.microsoft.com/office/drawing/2014/main" id="{00000000-0008-0000-0000-00009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835848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2408</xdr:row>
      <xdr:rowOff>57150</xdr:rowOff>
    </xdr:from>
    <xdr:to>
      <xdr:col>4</xdr:col>
      <xdr:colOff>703431</xdr:colOff>
      <xdr:row>2408</xdr:row>
      <xdr:rowOff>847725</xdr:rowOff>
    </xdr:to>
    <xdr:pic>
      <xdr:nvPicPr>
        <xdr:cNvPr id="4772" name="Рисунок 4771">
          <a:extLst>
            <a:ext uri="{FF2B5EF4-FFF2-40B4-BE49-F238E27FC236}">
              <a16:creationId xmlns:a16="http://schemas.microsoft.com/office/drawing/2014/main" id="{00000000-0008-0000-0000-0000A4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844706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2418</xdr:row>
      <xdr:rowOff>57150</xdr:rowOff>
    </xdr:from>
    <xdr:to>
      <xdr:col>4</xdr:col>
      <xdr:colOff>703431</xdr:colOff>
      <xdr:row>2418</xdr:row>
      <xdr:rowOff>847725</xdr:rowOff>
    </xdr:to>
    <xdr:pic>
      <xdr:nvPicPr>
        <xdr:cNvPr id="4790" name="Рисунок 4789">
          <a:extLst>
            <a:ext uri="{FF2B5EF4-FFF2-40B4-BE49-F238E27FC236}">
              <a16:creationId xmlns:a16="http://schemas.microsoft.com/office/drawing/2014/main" id="{00000000-0008-0000-0000-0000B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951005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2421</xdr:row>
      <xdr:rowOff>57150</xdr:rowOff>
    </xdr:from>
    <xdr:to>
      <xdr:col>4</xdr:col>
      <xdr:colOff>703431</xdr:colOff>
      <xdr:row>2421</xdr:row>
      <xdr:rowOff>847725</xdr:rowOff>
    </xdr:to>
    <xdr:pic>
      <xdr:nvPicPr>
        <xdr:cNvPr id="4798" name="Рисунок 4797">
          <a:extLst>
            <a:ext uri="{FF2B5EF4-FFF2-40B4-BE49-F238E27FC236}">
              <a16:creationId xmlns:a16="http://schemas.microsoft.com/office/drawing/2014/main" id="{00000000-0008-0000-0000-0000B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977580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2430</xdr:row>
      <xdr:rowOff>57150</xdr:rowOff>
    </xdr:from>
    <xdr:to>
      <xdr:col>4</xdr:col>
      <xdr:colOff>703431</xdr:colOff>
      <xdr:row>2430</xdr:row>
      <xdr:rowOff>847725</xdr:rowOff>
    </xdr:to>
    <xdr:pic>
      <xdr:nvPicPr>
        <xdr:cNvPr id="4802" name="Рисунок 4801">
          <a:extLst>
            <a:ext uri="{FF2B5EF4-FFF2-40B4-BE49-F238E27FC236}">
              <a16:creationId xmlns:a16="http://schemas.microsoft.com/office/drawing/2014/main" id="{00000000-0008-0000-0000-0000C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2066163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2438</xdr:row>
      <xdr:rowOff>57150</xdr:rowOff>
    </xdr:from>
    <xdr:to>
      <xdr:col>4</xdr:col>
      <xdr:colOff>703431</xdr:colOff>
      <xdr:row>2438</xdr:row>
      <xdr:rowOff>847725</xdr:rowOff>
    </xdr:to>
    <xdr:pic>
      <xdr:nvPicPr>
        <xdr:cNvPr id="4810" name="Рисунок 4809">
          <a:extLst>
            <a:ext uri="{FF2B5EF4-FFF2-40B4-BE49-F238E27FC236}">
              <a16:creationId xmlns:a16="http://schemas.microsoft.com/office/drawing/2014/main" id="{00000000-0008-0000-0000-0000C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2137029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2381</xdr:row>
      <xdr:rowOff>47625</xdr:rowOff>
    </xdr:from>
    <xdr:to>
      <xdr:col>4</xdr:col>
      <xdr:colOff>819810</xdr:colOff>
      <xdr:row>2381</xdr:row>
      <xdr:rowOff>857250</xdr:rowOff>
    </xdr:to>
    <xdr:pic>
      <xdr:nvPicPr>
        <xdr:cNvPr id="4838" name="Рисунок 4837">
          <a:extLst>
            <a:ext uri="{FF2B5EF4-FFF2-40B4-BE49-F238E27FC236}">
              <a16:creationId xmlns:a16="http://schemas.microsoft.com/office/drawing/2014/main" id="{00000000-0008-0000-0000-0000E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55228925"/>
          <a:ext cx="581685" cy="8096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2382</xdr:row>
      <xdr:rowOff>66675</xdr:rowOff>
    </xdr:from>
    <xdr:to>
      <xdr:col>4</xdr:col>
      <xdr:colOff>985293</xdr:colOff>
      <xdr:row>2382</xdr:row>
      <xdr:rowOff>828675</xdr:rowOff>
    </xdr:to>
    <xdr:pic>
      <xdr:nvPicPr>
        <xdr:cNvPr id="4842" name="Рисунок 4841">
          <a:extLst>
            <a:ext uri="{FF2B5EF4-FFF2-40B4-BE49-F238E27FC236}">
              <a16:creationId xmlns:a16="http://schemas.microsoft.com/office/drawing/2014/main" id="{00000000-0008-0000-0000-0000E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045083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2388</xdr:row>
      <xdr:rowOff>57150</xdr:rowOff>
    </xdr:from>
    <xdr:to>
      <xdr:col>4</xdr:col>
      <xdr:colOff>975768</xdr:colOff>
      <xdr:row>2388</xdr:row>
      <xdr:rowOff>819150</xdr:rowOff>
    </xdr:to>
    <xdr:pic>
      <xdr:nvPicPr>
        <xdr:cNvPr id="4849" name="Рисунок 4848">
          <a:extLst>
            <a:ext uri="{FF2B5EF4-FFF2-40B4-BE49-F238E27FC236}">
              <a16:creationId xmlns:a16="http://schemas.microsoft.com/office/drawing/2014/main" id="{00000000-0008-0000-0000-0000F1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1158537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2391</xdr:row>
      <xdr:rowOff>66675</xdr:rowOff>
    </xdr:from>
    <xdr:to>
      <xdr:col>4</xdr:col>
      <xdr:colOff>985293</xdr:colOff>
      <xdr:row>2391</xdr:row>
      <xdr:rowOff>828675</xdr:rowOff>
    </xdr:to>
    <xdr:pic>
      <xdr:nvPicPr>
        <xdr:cNvPr id="4855" name="Рисунок 4854">
          <a:extLst>
            <a:ext uri="{FF2B5EF4-FFF2-40B4-BE49-F238E27FC236}">
              <a16:creationId xmlns:a16="http://schemas.microsoft.com/office/drawing/2014/main" id="{00000000-0008-0000-0000-0000F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1425237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2392</xdr:row>
      <xdr:rowOff>66675</xdr:rowOff>
    </xdr:from>
    <xdr:to>
      <xdr:col>4</xdr:col>
      <xdr:colOff>985293</xdr:colOff>
      <xdr:row>2392</xdr:row>
      <xdr:rowOff>828675</xdr:rowOff>
    </xdr:to>
    <xdr:pic>
      <xdr:nvPicPr>
        <xdr:cNvPr id="4867" name="Рисунок 4866">
          <a:extLst>
            <a:ext uri="{FF2B5EF4-FFF2-40B4-BE49-F238E27FC236}">
              <a16:creationId xmlns:a16="http://schemas.microsoft.com/office/drawing/2014/main" id="{00000000-0008-0000-0000-00000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151382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2409</xdr:row>
      <xdr:rowOff>66675</xdr:rowOff>
    </xdr:from>
    <xdr:to>
      <xdr:col>4</xdr:col>
      <xdr:colOff>985293</xdr:colOff>
      <xdr:row>2409</xdr:row>
      <xdr:rowOff>828675</xdr:rowOff>
    </xdr:to>
    <xdr:pic>
      <xdr:nvPicPr>
        <xdr:cNvPr id="4879" name="Рисунок 4878">
          <a:extLst>
            <a:ext uri="{FF2B5EF4-FFF2-40B4-BE49-F238E27FC236}">
              <a16:creationId xmlns:a16="http://schemas.microsoft.com/office/drawing/2014/main" id="{00000000-0008-0000-0000-00000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374052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2413</xdr:row>
      <xdr:rowOff>66675</xdr:rowOff>
    </xdr:from>
    <xdr:to>
      <xdr:col>4</xdr:col>
      <xdr:colOff>994818</xdr:colOff>
      <xdr:row>2413</xdr:row>
      <xdr:rowOff>828675</xdr:rowOff>
    </xdr:to>
    <xdr:pic>
      <xdr:nvPicPr>
        <xdr:cNvPr id="4886" name="Рисунок 4885">
          <a:extLst>
            <a:ext uri="{FF2B5EF4-FFF2-40B4-BE49-F238E27FC236}">
              <a16:creationId xmlns:a16="http://schemas.microsoft.com/office/drawing/2014/main" id="{00000000-0008-0000-0000-00001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37283825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2426</xdr:row>
      <xdr:rowOff>66675</xdr:rowOff>
    </xdr:from>
    <xdr:to>
      <xdr:col>4</xdr:col>
      <xdr:colOff>985293</xdr:colOff>
      <xdr:row>2426</xdr:row>
      <xdr:rowOff>828675</xdr:rowOff>
    </xdr:to>
    <xdr:pic>
      <xdr:nvPicPr>
        <xdr:cNvPr id="4905" name="Рисунок 4904">
          <a:extLst>
            <a:ext uri="{FF2B5EF4-FFF2-40B4-BE49-F238E27FC236}">
              <a16:creationId xmlns:a16="http://schemas.microsoft.com/office/drawing/2014/main" id="{00000000-0008-0000-0000-00002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05712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2399</xdr:row>
      <xdr:rowOff>57150</xdr:rowOff>
    </xdr:from>
    <xdr:to>
      <xdr:col>4</xdr:col>
      <xdr:colOff>712956</xdr:colOff>
      <xdr:row>2399</xdr:row>
      <xdr:rowOff>847725</xdr:rowOff>
    </xdr:to>
    <xdr:pic>
      <xdr:nvPicPr>
        <xdr:cNvPr id="4915" name="Рисунок 4914">
          <a:extLst>
            <a:ext uri="{FF2B5EF4-FFF2-40B4-BE49-F238E27FC236}">
              <a16:creationId xmlns:a16="http://schemas.microsoft.com/office/drawing/2014/main" id="{00000000-0008-0000-0000-00003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213294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2439</xdr:row>
      <xdr:rowOff>47625</xdr:rowOff>
    </xdr:from>
    <xdr:to>
      <xdr:col>4</xdr:col>
      <xdr:colOff>712956</xdr:colOff>
      <xdr:row>2439</xdr:row>
      <xdr:rowOff>838200</xdr:rowOff>
    </xdr:to>
    <xdr:pic>
      <xdr:nvPicPr>
        <xdr:cNvPr id="4923" name="Рисунок 4922">
          <a:extLst>
            <a:ext uri="{FF2B5EF4-FFF2-40B4-BE49-F238E27FC236}">
              <a16:creationId xmlns:a16="http://schemas.microsoft.com/office/drawing/2014/main" id="{00000000-0008-0000-0000-00003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5" y="16295370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2414</xdr:row>
      <xdr:rowOff>57150</xdr:rowOff>
    </xdr:from>
    <xdr:to>
      <xdr:col>4</xdr:col>
      <xdr:colOff>693906</xdr:colOff>
      <xdr:row>2414</xdr:row>
      <xdr:rowOff>847725</xdr:rowOff>
    </xdr:to>
    <xdr:pic>
      <xdr:nvPicPr>
        <xdr:cNvPr id="4464" name="Рисунок 4463">
          <a:extLst>
            <a:ext uri="{FF2B5EF4-FFF2-40B4-BE49-F238E27FC236}">
              <a16:creationId xmlns:a16="http://schemas.microsoft.com/office/drawing/2014/main" id="{00000000-0008-0000-0000-00007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381601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2415</xdr:row>
      <xdr:rowOff>57150</xdr:rowOff>
    </xdr:from>
    <xdr:to>
      <xdr:col>4</xdr:col>
      <xdr:colOff>703431</xdr:colOff>
      <xdr:row>2415</xdr:row>
      <xdr:rowOff>847725</xdr:rowOff>
    </xdr:to>
    <xdr:pic>
      <xdr:nvPicPr>
        <xdr:cNvPr id="4498" name="Рисунок 4497">
          <a:extLst>
            <a:ext uri="{FF2B5EF4-FFF2-40B4-BE49-F238E27FC236}">
              <a16:creationId xmlns:a16="http://schemas.microsoft.com/office/drawing/2014/main" id="{00000000-0008-0000-0000-00009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39045950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2402</xdr:row>
      <xdr:rowOff>47625</xdr:rowOff>
    </xdr:from>
    <xdr:to>
      <xdr:col>4</xdr:col>
      <xdr:colOff>729907</xdr:colOff>
      <xdr:row>2402</xdr:row>
      <xdr:rowOff>857250</xdr:rowOff>
    </xdr:to>
    <xdr:pic>
      <xdr:nvPicPr>
        <xdr:cNvPr id="4559" name="Рисунок 4558">
          <a:extLst>
            <a:ext uri="{FF2B5EF4-FFF2-40B4-BE49-F238E27FC236}">
              <a16:creationId xmlns:a16="http://schemas.microsoft.com/office/drawing/2014/main" id="{00000000-0008-0000-0000-0000C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125749050"/>
          <a:ext cx="444157" cy="80962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2431</xdr:row>
      <xdr:rowOff>38100</xdr:rowOff>
    </xdr:from>
    <xdr:to>
      <xdr:col>4</xdr:col>
      <xdr:colOff>729907</xdr:colOff>
      <xdr:row>2431</xdr:row>
      <xdr:rowOff>847725</xdr:rowOff>
    </xdr:to>
    <xdr:pic>
      <xdr:nvPicPr>
        <xdr:cNvPr id="4620" name="Рисунок 4619">
          <a:extLst>
            <a:ext uri="{FF2B5EF4-FFF2-40B4-BE49-F238E27FC236}">
              <a16:creationId xmlns:a16="http://schemas.microsoft.com/office/drawing/2014/main" id="{00000000-0008-0000-0000-00000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155857575"/>
          <a:ext cx="444157" cy="80962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2410</xdr:row>
      <xdr:rowOff>57150</xdr:rowOff>
    </xdr:from>
    <xdr:to>
      <xdr:col>4</xdr:col>
      <xdr:colOff>703431</xdr:colOff>
      <xdr:row>2410</xdr:row>
      <xdr:rowOff>847725</xdr:rowOff>
    </xdr:to>
    <xdr:pic>
      <xdr:nvPicPr>
        <xdr:cNvPr id="4649" name="Рисунок 4648">
          <a:extLst>
            <a:ext uri="{FF2B5EF4-FFF2-40B4-BE49-F238E27FC236}">
              <a16:creationId xmlns:a16="http://schemas.microsoft.com/office/drawing/2014/main" id="{00000000-0008-0000-0000-00002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13461682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2383</xdr:row>
      <xdr:rowOff>57150</xdr:rowOff>
    </xdr:from>
    <xdr:to>
      <xdr:col>4</xdr:col>
      <xdr:colOff>939628</xdr:colOff>
      <xdr:row>2383</xdr:row>
      <xdr:rowOff>838200</xdr:rowOff>
    </xdr:to>
    <xdr:pic>
      <xdr:nvPicPr>
        <xdr:cNvPr id="4758" name="Рисунок 4757">
          <a:extLst>
            <a:ext uri="{FF2B5EF4-FFF2-40B4-BE49-F238E27FC236}">
              <a16:creationId xmlns:a16="http://schemas.microsoft.com/office/drawing/2014/main" id="{00000000-0008-0000-0000-00009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062704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2385</xdr:row>
      <xdr:rowOff>66675</xdr:rowOff>
    </xdr:from>
    <xdr:to>
      <xdr:col>4</xdr:col>
      <xdr:colOff>701632</xdr:colOff>
      <xdr:row>2385</xdr:row>
      <xdr:rowOff>838200</xdr:rowOff>
    </xdr:to>
    <xdr:pic>
      <xdr:nvPicPr>
        <xdr:cNvPr id="4777" name="Рисунок 4776">
          <a:extLst>
            <a:ext uri="{FF2B5EF4-FFF2-40B4-BE49-F238E27FC236}">
              <a16:creationId xmlns:a16="http://schemas.microsoft.com/office/drawing/2014/main" id="{00000000-0008-0000-0000-0000A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6" y="108051600"/>
          <a:ext cx="387306" cy="7715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2386</xdr:row>
      <xdr:rowOff>57150</xdr:rowOff>
    </xdr:from>
    <xdr:to>
      <xdr:col>4</xdr:col>
      <xdr:colOff>949153</xdr:colOff>
      <xdr:row>2386</xdr:row>
      <xdr:rowOff>838200</xdr:rowOff>
    </xdr:to>
    <xdr:pic>
      <xdr:nvPicPr>
        <xdr:cNvPr id="4794" name="Рисунок 4793">
          <a:extLst>
            <a:ext uri="{FF2B5EF4-FFF2-40B4-BE49-F238E27FC236}">
              <a16:creationId xmlns:a16="http://schemas.microsoft.com/office/drawing/2014/main" id="{00000000-0008-0000-0000-0000B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089279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2387</xdr:row>
      <xdr:rowOff>57150</xdr:rowOff>
    </xdr:from>
    <xdr:to>
      <xdr:col>4</xdr:col>
      <xdr:colOff>949153</xdr:colOff>
      <xdr:row>2387</xdr:row>
      <xdr:rowOff>838200</xdr:rowOff>
    </xdr:to>
    <xdr:pic>
      <xdr:nvPicPr>
        <xdr:cNvPr id="4806" name="Рисунок 4805">
          <a:extLst>
            <a:ext uri="{FF2B5EF4-FFF2-40B4-BE49-F238E27FC236}">
              <a16:creationId xmlns:a16="http://schemas.microsoft.com/office/drawing/2014/main" id="{00000000-0008-0000-0000-0000C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098137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2395</xdr:row>
      <xdr:rowOff>57150</xdr:rowOff>
    </xdr:from>
    <xdr:to>
      <xdr:col>4</xdr:col>
      <xdr:colOff>939628</xdr:colOff>
      <xdr:row>2395</xdr:row>
      <xdr:rowOff>838200</xdr:rowOff>
    </xdr:to>
    <xdr:pic>
      <xdr:nvPicPr>
        <xdr:cNvPr id="4822" name="Рисунок 4821">
          <a:extLst>
            <a:ext uri="{FF2B5EF4-FFF2-40B4-BE49-F238E27FC236}">
              <a16:creationId xmlns:a16="http://schemas.microsoft.com/office/drawing/2014/main" id="{00000000-0008-0000-0000-0000D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177861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2396</xdr:row>
      <xdr:rowOff>66675</xdr:rowOff>
    </xdr:from>
    <xdr:to>
      <xdr:col>4</xdr:col>
      <xdr:colOff>939628</xdr:colOff>
      <xdr:row>2396</xdr:row>
      <xdr:rowOff>847725</xdr:rowOff>
    </xdr:to>
    <xdr:pic>
      <xdr:nvPicPr>
        <xdr:cNvPr id="4826" name="Рисунок 4825">
          <a:extLst>
            <a:ext uri="{FF2B5EF4-FFF2-40B4-BE49-F238E27FC236}">
              <a16:creationId xmlns:a16="http://schemas.microsoft.com/office/drawing/2014/main" id="{00000000-0008-0000-0000-0000D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186815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2397</xdr:row>
      <xdr:rowOff>57150</xdr:rowOff>
    </xdr:from>
    <xdr:to>
      <xdr:col>4</xdr:col>
      <xdr:colOff>939628</xdr:colOff>
      <xdr:row>2397</xdr:row>
      <xdr:rowOff>838200</xdr:rowOff>
    </xdr:to>
    <xdr:pic>
      <xdr:nvPicPr>
        <xdr:cNvPr id="4828" name="Рисунок 4827">
          <a:extLst>
            <a:ext uri="{FF2B5EF4-FFF2-40B4-BE49-F238E27FC236}">
              <a16:creationId xmlns:a16="http://schemas.microsoft.com/office/drawing/2014/main" id="{00000000-0008-0000-0000-0000D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195578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2398</xdr:row>
      <xdr:rowOff>57150</xdr:rowOff>
    </xdr:from>
    <xdr:to>
      <xdr:col>4</xdr:col>
      <xdr:colOff>939628</xdr:colOff>
      <xdr:row>2398</xdr:row>
      <xdr:rowOff>838200</xdr:rowOff>
    </xdr:to>
    <xdr:pic>
      <xdr:nvPicPr>
        <xdr:cNvPr id="4928" name="Рисунок 4927">
          <a:extLst>
            <a:ext uri="{FF2B5EF4-FFF2-40B4-BE49-F238E27FC236}">
              <a16:creationId xmlns:a16="http://schemas.microsoft.com/office/drawing/2014/main" id="{00000000-0008-0000-0000-00004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204436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2404</xdr:row>
      <xdr:rowOff>57150</xdr:rowOff>
    </xdr:from>
    <xdr:to>
      <xdr:col>4</xdr:col>
      <xdr:colOff>939628</xdr:colOff>
      <xdr:row>2404</xdr:row>
      <xdr:rowOff>838200</xdr:rowOff>
    </xdr:to>
    <xdr:pic>
      <xdr:nvPicPr>
        <xdr:cNvPr id="4934" name="Рисунок 4933">
          <a:extLst>
            <a:ext uri="{FF2B5EF4-FFF2-40B4-BE49-F238E27FC236}">
              <a16:creationId xmlns:a16="http://schemas.microsoft.com/office/drawing/2014/main" id="{00000000-0008-0000-0000-00004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284160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2403</xdr:row>
      <xdr:rowOff>57150</xdr:rowOff>
    </xdr:from>
    <xdr:to>
      <xdr:col>4</xdr:col>
      <xdr:colOff>914400</xdr:colOff>
      <xdr:row>2403</xdr:row>
      <xdr:rowOff>828675</xdr:rowOff>
    </xdr:to>
    <xdr:pic>
      <xdr:nvPicPr>
        <xdr:cNvPr id="4936" name="Рисунок 4935">
          <a:extLst>
            <a:ext uri="{FF2B5EF4-FFF2-40B4-BE49-F238E27FC236}">
              <a16:creationId xmlns:a16="http://schemas.microsoft.com/office/drawing/2014/main" id="{00000000-0008-0000-0000-00004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275302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2411</xdr:row>
      <xdr:rowOff>57150</xdr:rowOff>
    </xdr:from>
    <xdr:to>
      <xdr:col>4</xdr:col>
      <xdr:colOff>939628</xdr:colOff>
      <xdr:row>2411</xdr:row>
      <xdr:rowOff>838200</xdr:rowOff>
    </xdr:to>
    <xdr:pic>
      <xdr:nvPicPr>
        <xdr:cNvPr id="4937" name="Рисунок 4936">
          <a:extLst>
            <a:ext uri="{FF2B5EF4-FFF2-40B4-BE49-F238E27FC236}">
              <a16:creationId xmlns:a16="http://schemas.microsoft.com/office/drawing/2014/main" id="{00000000-0008-0000-0000-00004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355026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2412</xdr:row>
      <xdr:rowOff>57150</xdr:rowOff>
    </xdr:from>
    <xdr:to>
      <xdr:col>4</xdr:col>
      <xdr:colOff>939628</xdr:colOff>
      <xdr:row>2412</xdr:row>
      <xdr:rowOff>838200</xdr:rowOff>
    </xdr:to>
    <xdr:pic>
      <xdr:nvPicPr>
        <xdr:cNvPr id="4939" name="Рисунок 4938">
          <a:extLst>
            <a:ext uri="{FF2B5EF4-FFF2-40B4-BE49-F238E27FC236}">
              <a16:creationId xmlns:a16="http://schemas.microsoft.com/office/drawing/2014/main" id="{00000000-0008-0000-0000-00004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363884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2416</xdr:row>
      <xdr:rowOff>57150</xdr:rowOff>
    </xdr:from>
    <xdr:to>
      <xdr:col>4</xdr:col>
      <xdr:colOff>949153</xdr:colOff>
      <xdr:row>2416</xdr:row>
      <xdr:rowOff>838200</xdr:rowOff>
    </xdr:to>
    <xdr:pic>
      <xdr:nvPicPr>
        <xdr:cNvPr id="4941" name="Рисунок 4940">
          <a:extLst>
            <a:ext uri="{FF2B5EF4-FFF2-40B4-BE49-F238E27FC236}">
              <a16:creationId xmlns:a16="http://schemas.microsoft.com/office/drawing/2014/main" id="{00000000-0008-0000-0000-00004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399317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2417</xdr:row>
      <xdr:rowOff>57150</xdr:rowOff>
    </xdr:from>
    <xdr:to>
      <xdr:col>4</xdr:col>
      <xdr:colOff>949153</xdr:colOff>
      <xdr:row>2417</xdr:row>
      <xdr:rowOff>838200</xdr:rowOff>
    </xdr:to>
    <xdr:pic>
      <xdr:nvPicPr>
        <xdr:cNvPr id="4943" name="Рисунок 4942">
          <a:extLst>
            <a:ext uri="{FF2B5EF4-FFF2-40B4-BE49-F238E27FC236}">
              <a16:creationId xmlns:a16="http://schemas.microsoft.com/office/drawing/2014/main" id="{00000000-0008-0000-0000-00004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417034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2419</xdr:row>
      <xdr:rowOff>57150</xdr:rowOff>
    </xdr:from>
    <xdr:to>
      <xdr:col>4</xdr:col>
      <xdr:colOff>939628</xdr:colOff>
      <xdr:row>2419</xdr:row>
      <xdr:rowOff>838200</xdr:rowOff>
    </xdr:to>
    <xdr:pic>
      <xdr:nvPicPr>
        <xdr:cNvPr id="4945" name="Рисунок 4944">
          <a:extLst>
            <a:ext uri="{FF2B5EF4-FFF2-40B4-BE49-F238E27FC236}">
              <a16:creationId xmlns:a16="http://schemas.microsoft.com/office/drawing/2014/main" id="{00000000-0008-0000-0000-00005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443609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2420</xdr:row>
      <xdr:rowOff>57150</xdr:rowOff>
    </xdr:from>
    <xdr:to>
      <xdr:col>4</xdr:col>
      <xdr:colOff>939628</xdr:colOff>
      <xdr:row>2420</xdr:row>
      <xdr:rowOff>838200</xdr:rowOff>
    </xdr:to>
    <xdr:pic>
      <xdr:nvPicPr>
        <xdr:cNvPr id="4947" name="Рисунок 4946">
          <a:extLst>
            <a:ext uri="{FF2B5EF4-FFF2-40B4-BE49-F238E27FC236}">
              <a16:creationId xmlns:a16="http://schemas.microsoft.com/office/drawing/2014/main" id="{00000000-0008-0000-0000-00005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452467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2422</xdr:row>
      <xdr:rowOff>57150</xdr:rowOff>
    </xdr:from>
    <xdr:to>
      <xdr:col>4</xdr:col>
      <xdr:colOff>949153</xdr:colOff>
      <xdr:row>2422</xdr:row>
      <xdr:rowOff>838200</xdr:rowOff>
    </xdr:to>
    <xdr:pic>
      <xdr:nvPicPr>
        <xdr:cNvPr id="4949" name="Рисунок 4948">
          <a:extLst>
            <a:ext uri="{FF2B5EF4-FFF2-40B4-BE49-F238E27FC236}">
              <a16:creationId xmlns:a16="http://schemas.microsoft.com/office/drawing/2014/main" id="{00000000-0008-0000-0000-00005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470183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2423</xdr:row>
      <xdr:rowOff>57150</xdr:rowOff>
    </xdr:from>
    <xdr:to>
      <xdr:col>4</xdr:col>
      <xdr:colOff>939628</xdr:colOff>
      <xdr:row>2423</xdr:row>
      <xdr:rowOff>838200</xdr:rowOff>
    </xdr:to>
    <xdr:pic>
      <xdr:nvPicPr>
        <xdr:cNvPr id="4950" name="Рисунок 4949">
          <a:extLst>
            <a:ext uri="{FF2B5EF4-FFF2-40B4-BE49-F238E27FC236}">
              <a16:creationId xmlns:a16="http://schemas.microsoft.com/office/drawing/2014/main" id="{00000000-0008-0000-0000-00005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479042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2424</xdr:row>
      <xdr:rowOff>57150</xdr:rowOff>
    </xdr:from>
    <xdr:to>
      <xdr:col>4</xdr:col>
      <xdr:colOff>939628</xdr:colOff>
      <xdr:row>2424</xdr:row>
      <xdr:rowOff>838200</xdr:rowOff>
    </xdr:to>
    <xdr:pic>
      <xdr:nvPicPr>
        <xdr:cNvPr id="4951" name="Рисунок 4950">
          <a:extLst>
            <a:ext uri="{FF2B5EF4-FFF2-40B4-BE49-F238E27FC236}">
              <a16:creationId xmlns:a16="http://schemas.microsoft.com/office/drawing/2014/main" id="{00000000-0008-0000-0000-00005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487900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2425</xdr:row>
      <xdr:rowOff>47625</xdr:rowOff>
    </xdr:from>
    <xdr:to>
      <xdr:col>4</xdr:col>
      <xdr:colOff>949153</xdr:colOff>
      <xdr:row>2425</xdr:row>
      <xdr:rowOff>828675</xdr:rowOff>
    </xdr:to>
    <xdr:pic>
      <xdr:nvPicPr>
        <xdr:cNvPr id="4953" name="Рисунок 4952">
          <a:extLst>
            <a:ext uri="{FF2B5EF4-FFF2-40B4-BE49-F238E27FC236}">
              <a16:creationId xmlns:a16="http://schemas.microsoft.com/office/drawing/2014/main" id="{00000000-0008-0000-0000-00005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496663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2427</xdr:row>
      <xdr:rowOff>57151</xdr:rowOff>
    </xdr:from>
    <xdr:to>
      <xdr:col>4</xdr:col>
      <xdr:colOff>724934</xdr:colOff>
      <xdr:row>2427</xdr:row>
      <xdr:rowOff>838200</xdr:rowOff>
    </xdr:to>
    <xdr:pic>
      <xdr:nvPicPr>
        <xdr:cNvPr id="4955" name="Рисунок 4954">
          <a:extLst>
            <a:ext uri="{FF2B5EF4-FFF2-40B4-BE49-F238E27FC236}">
              <a16:creationId xmlns:a16="http://schemas.microsoft.com/office/drawing/2014/main" id="{00000000-0008-0000-0000-00005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151447501"/>
          <a:ext cx="410609" cy="781049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2428</xdr:row>
      <xdr:rowOff>57150</xdr:rowOff>
    </xdr:from>
    <xdr:to>
      <xdr:col>4</xdr:col>
      <xdr:colOff>949153</xdr:colOff>
      <xdr:row>2428</xdr:row>
      <xdr:rowOff>838200</xdr:rowOff>
    </xdr:to>
    <xdr:pic>
      <xdr:nvPicPr>
        <xdr:cNvPr id="4958" name="Рисунок 4957">
          <a:extLst>
            <a:ext uri="{FF2B5EF4-FFF2-40B4-BE49-F238E27FC236}">
              <a16:creationId xmlns:a16="http://schemas.microsoft.com/office/drawing/2014/main" id="{00000000-0008-0000-0000-00005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532191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2429</xdr:row>
      <xdr:rowOff>57150</xdr:rowOff>
    </xdr:from>
    <xdr:to>
      <xdr:col>4</xdr:col>
      <xdr:colOff>949153</xdr:colOff>
      <xdr:row>2429</xdr:row>
      <xdr:rowOff>838200</xdr:rowOff>
    </xdr:to>
    <xdr:pic>
      <xdr:nvPicPr>
        <xdr:cNvPr id="4959" name="Рисунок 4958">
          <a:extLst>
            <a:ext uri="{FF2B5EF4-FFF2-40B4-BE49-F238E27FC236}">
              <a16:creationId xmlns:a16="http://schemas.microsoft.com/office/drawing/2014/main" id="{00000000-0008-0000-0000-00005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541049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2432</xdr:row>
      <xdr:rowOff>57150</xdr:rowOff>
    </xdr:from>
    <xdr:to>
      <xdr:col>4</xdr:col>
      <xdr:colOff>949153</xdr:colOff>
      <xdr:row>2432</xdr:row>
      <xdr:rowOff>838200</xdr:rowOff>
    </xdr:to>
    <xdr:pic>
      <xdr:nvPicPr>
        <xdr:cNvPr id="4961" name="Рисунок 4960">
          <a:extLst>
            <a:ext uri="{FF2B5EF4-FFF2-40B4-BE49-F238E27FC236}">
              <a16:creationId xmlns:a16="http://schemas.microsoft.com/office/drawing/2014/main" id="{00000000-0008-0000-0000-00006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567624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2433</xdr:row>
      <xdr:rowOff>57150</xdr:rowOff>
    </xdr:from>
    <xdr:to>
      <xdr:col>4</xdr:col>
      <xdr:colOff>939628</xdr:colOff>
      <xdr:row>2433</xdr:row>
      <xdr:rowOff>838200</xdr:rowOff>
    </xdr:to>
    <xdr:pic>
      <xdr:nvPicPr>
        <xdr:cNvPr id="4963" name="Рисунок 4962">
          <a:extLst>
            <a:ext uri="{FF2B5EF4-FFF2-40B4-BE49-F238E27FC236}">
              <a16:creationId xmlns:a16="http://schemas.microsoft.com/office/drawing/2014/main" id="{00000000-0008-0000-0000-00006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576482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2434</xdr:row>
      <xdr:rowOff>57150</xdr:rowOff>
    </xdr:from>
    <xdr:to>
      <xdr:col>4</xdr:col>
      <xdr:colOff>949153</xdr:colOff>
      <xdr:row>2434</xdr:row>
      <xdr:rowOff>838200</xdr:rowOff>
    </xdr:to>
    <xdr:pic>
      <xdr:nvPicPr>
        <xdr:cNvPr id="4965" name="Рисунок 4964">
          <a:extLst>
            <a:ext uri="{FF2B5EF4-FFF2-40B4-BE49-F238E27FC236}">
              <a16:creationId xmlns:a16="http://schemas.microsoft.com/office/drawing/2014/main" id="{00000000-0008-0000-0000-00006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5853410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2435</xdr:row>
      <xdr:rowOff>57150</xdr:rowOff>
    </xdr:from>
    <xdr:to>
      <xdr:col>4</xdr:col>
      <xdr:colOff>939628</xdr:colOff>
      <xdr:row>2435</xdr:row>
      <xdr:rowOff>838200</xdr:rowOff>
    </xdr:to>
    <xdr:pic>
      <xdr:nvPicPr>
        <xdr:cNvPr id="4967" name="Рисунок 4966">
          <a:extLst>
            <a:ext uri="{FF2B5EF4-FFF2-40B4-BE49-F238E27FC236}">
              <a16:creationId xmlns:a16="http://schemas.microsoft.com/office/drawing/2014/main" id="{00000000-0008-0000-0000-00006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5941992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2436</xdr:row>
      <xdr:rowOff>57150</xdr:rowOff>
    </xdr:from>
    <xdr:to>
      <xdr:col>4</xdr:col>
      <xdr:colOff>939628</xdr:colOff>
      <xdr:row>2436</xdr:row>
      <xdr:rowOff>838200</xdr:rowOff>
    </xdr:to>
    <xdr:pic>
      <xdr:nvPicPr>
        <xdr:cNvPr id="4968" name="Рисунок 4967">
          <a:extLst>
            <a:ext uri="{FF2B5EF4-FFF2-40B4-BE49-F238E27FC236}">
              <a16:creationId xmlns:a16="http://schemas.microsoft.com/office/drawing/2014/main" id="{00000000-0008-0000-0000-00006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60305750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2437</xdr:row>
      <xdr:rowOff>57150</xdr:rowOff>
    </xdr:from>
    <xdr:to>
      <xdr:col>4</xdr:col>
      <xdr:colOff>939628</xdr:colOff>
      <xdr:row>2437</xdr:row>
      <xdr:rowOff>838200</xdr:rowOff>
    </xdr:to>
    <xdr:pic>
      <xdr:nvPicPr>
        <xdr:cNvPr id="4969" name="Рисунок 4968">
          <a:extLst>
            <a:ext uri="{FF2B5EF4-FFF2-40B4-BE49-F238E27FC236}">
              <a16:creationId xmlns:a16="http://schemas.microsoft.com/office/drawing/2014/main" id="{00000000-0008-0000-0000-00006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161191575"/>
          <a:ext cx="844378" cy="781050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2442</xdr:row>
      <xdr:rowOff>57151</xdr:rowOff>
    </xdr:from>
    <xdr:to>
      <xdr:col>4</xdr:col>
      <xdr:colOff>787131</xdr:colOff>
      <xdr:row>2442</xdr:row>
      <xdr:rowOff>838200</xdr:rowOff>
    </xdr:to>
    <xdr:pic>
      <xdr:nvPicPr>
        <xdr:cNvPr id="4977" name="Рисунок 4976">
          <a:extLst>
            <a:ext uri="{FF2B5EF4-FFF2-40B4-BE49-F238E27FC236}">
              <a16:creationId xmlns:a16="http://schemas.microsoft.com/office/drawing/2014/main" id="{00000000-0008-0000-0000-00007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83734276"/>
          <a:ext cx="529955" cy="781049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2443</xdr:row>
      <xdr:rowOff>57150</xdr:rowOff>
    </xdr:from>
    <xdr:to>
      <xdr:col>4</xdr:col>
      <xdr:colOff>787130</xdr:colOff>
      <xdr:row>2443</xdr:row>
      <xdr:rowOff>838199</xdr:rowOff>
    </xdr:to>
    <xdr:pic>
      <xdr:nvPicPr>
        <xdr:cNvPr id="4979" name="Рисунок 4978">
          <a:extLst>
            <a:ext uri="{FF2B5EF4-FFF2-40B4-BE49-F238E27FC236}">
              <a16:creationId xmlns:a16="http://schemas.microsoft.com/office/drawing/2014/main" id="{00000000-0008-0000-0000-00007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84620100"/>
          <a:ext cx="529955" cy="781049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2444</xdr:row>
      <xdr:rowOff>66675</xdr:rowOff>
    </xdr:from>
    <xdr:to>
      <xdr:col>4</xdr:col>
      <xdr:colOff>771525</xdr:colOff>
      <xdr:row>2444</xdr:row>
      <xdr:rowOff>823913</xdr:rowOff>
    </xdr:to>
    <xdr:pic>
      <xdr:nvPicPr>
        <xdr:cNvPr id="4981" name="Рисунок 4980">
          <a:extLst>
            <a:ext uri="{FF2B5EF4-FFF2-40B4-BE49-F238E27FC236}">
              <a16:creationId xmlns:a16="http://schemas.microsoft.com/office/drawing/2014/main" id="{00000000-0008-0000-0000-00007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0" y="85515450"/>
          <a:ext cx="504825" cy="757238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2445</xdr:row>
      <xdr:rowOff>133350</xdr:rowOff>
    </xdr:from>
    <xdr:to>
      <xdr:col>4</xdr:col>
      <xdr:colOff>981075</xdr:colOff>
      <xdr:row>2445</xdr:row>
      <xdr:rowOff>761759</xdr:rowOff>
    </xdr:to>
    <xdr:pic>
      <xdr:nvPicPr>
        <xdr:cNvPr id="4993" name="Рисунок 4992">
          <a:extLst>
            <a:ext uri="{FF2B5EF4-FFF2-40B4-BE49-F238E27FC236}">
              <a16:creationId xmlns:a16="http://schemas.microsoft.com/office/drawing/2014/main" id="{00000000-0008-0000-0000-00008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91782900"/>
          <a:ext cx="914399" cy="62840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2446</xdr:row>
      <xdr:rowOff>142875</xdr:rowOff>
    </xdr:from>
    <xdr:to>
      <xdr:col>4</xdr:col>
      <xdr:colOff>981074</xdr:colOff>
      <xdr:row>2446</xdr:row>
      <xdr:rowOff>771284</xdr:rowOff>
    </xdr:to>
    <xdr:pic>
      <xdr:nvPicPr>
        <xdr:cNvPr id="4995" name="Рисунок 4994">
          <a:extLst>
            <a:ext uri="{FF2B5EF4-FFF2-40B4-BE49-F238E27FC236}">
              <a16:creationId xmlns:a16="http://schemas.microsoft.com/office/drawing/2014/main" id="{00000000-0008-0000-0000-00008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92678250"/>
          <a:ext cx="914399" cy="62840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2447</xdr:row>
      <xdr:rowOff>133350</xdr:rowOff>
    </xdr:from>
    <xdr:to>
      <xdr:col>4</xdr:col>
      <xdr:colOff>981074</xdr:colOff>
      <xdr:row>2447</xdr:row>
      <xdr:rowOff>761759</xdr:rowOff>
    </xdr:to>
    <xdr:pic>
      <xdr:nvPicPr>
        <xdr:cNvPr id="4997" name="Рисунок 4996">
          <a:extLst>
            <a:ext uri="{FF2B5EF4-FFF2-40B4-BE49-F238E27FC236}">
              <a16:creationId xmlns:a16="http://schemas.microsoft.com/office/drawing/2014/main" id="{00000000-0008-0000-0000-00008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93554550"/>
          <a:ext cx="914399" cy="62840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2448</xdr:row>
      <xdr:rowOff>133350</xdr:rowOff>
    </xdr:from>
    <xdr:to>
      <xdr:col>4</xdr:col>
      <xdr:colOff>981074</xdr:colOff>
      <xdr:row>2448</xdr:row>
      <xdr:rowOff>761759</xdr:rowOff>
    </xdr:to>
    <xdr:pic>
      <xdr:nvPicPr>
        <xdr:cNvPr id="4999" name="Рисунок 4998">
          <a:extLst>
            <a:ext uri="{FF2B5EF4-FFF2-40B4-BE49-F238E27FC236}">
              <a16:creationId xmlns:a16="http://schemas.microsoft.com/office/drawing/2014/main" id="{00000000-0008-0000-0000-00008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94440375"/>
          <a:ext cx="914399" cy="62840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2449</xdr:row>
      <xdr:rowOff>133350</xdr:rowOff>
    </xdr:from>
    <xdr:to>
      <xdr:col>4</xdr:col>
      <xdr:colOff>981074</xdr:colOff>
      <xdr:row>2449</xdr:row>
      <xdr:rowOff>761759</xdr:rowOff>
    </xdr:to>
    <xdr:pic>
      <xdr:nvPicPr>
        <xdr:cNvPr id="5001" name="Рисунок 5000">
          <a:extLst>
            <a:ext uri="{FF2B5EF4-FFF2-40B4-BE49-F238E27FC236}">
              <a16:creationId xmlns:a16="http://schemas.microsoft.com/office/drawing/2014/main" id="{00000000-0008-0000-0000-00008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95326200"/>
          <a:ext cx="914399" cy="62840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2450</xdr:row>
      <xdr:rowOff>238125</xdr:rowOff>
    </xdr:from>
    <xdr:to>
      <xdr:col>4</xdr:col>
      <xdr:colOff>994530</xdr:colOff>
      <xdr:row>2450</xdr:row>
      <xdr:rowOff>666750</xdr:rowOff>
    </xdr:to>
    <xdr:pic>
      <xdr:nvPicPr>
        <xdr:cNvPr id="5007" name="Рисунок 5006">
          <a:extLst>
            <a:ext uri="{FF2B5EF4-FFF2-40B4-BE49-F238E27FC236}">
              <a16:creationId xmlns:a16="http://schemas.microsoft.com/office/drawing/2014/main" id="{00000000-0008-0000-0000-00008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02517575"/>
          <a:ext cx="946905" cy="4286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1276</xdr:row>
      <xdr:rowOff>66676</xdr:rowOff>
    </xdr:from>
    <xdr:to>
      <xdr:col>4</xdr:col>
      <xdr:colOff>814929</xdr:colOff>
      <xdr:row>1276</xdr:row>
      <xdr:rowOff>828676</xdr:rowOff>
    </xdr:to>
    <xdr:pic>
      <xdr:nvPicPr>
        <xdr:cNvPr id="4859" name="Рисунок 4858">
          <a:extLst>
            <a:ext uri="{FF2B5EF4-FFF2-40B4-BE49-F238E27FC236}">
              <a16:creationId xmlns:a16="http://schemas.microsoft.com/office/drawing/2014/main" id="{00000000-0008-0000-0000-0000F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9582151"/>
          <a:ext cx="586329" cy="7620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1287</xdr:row>
      <xdr:rowOff>47625</xdr:rowOff>
    </xdr:from>
    <xdr:to>
      <xdr:col>4</xdr:col>
      <xdr:colOff>819150</xdr:colOff>
      <xdr:row>1287</xdr:row>
      <xdr:rowOff>851034</xdr:rowOff>
    </xdr:to>
    <xdr:pic>
      <xdr:nvPicPr>
        <xdr:cNvPr id="4882" name="Рисунок 4881">
          <a:extLst>
            <a:ext uri="{FF2B5EF4-FFF2-40B4-BE49-F238E27FC236}">
              <a16:creationId xmlns:a16="http://schemas.microsoft.com/office/drawing/2014/main" id="{00000000-0008-0000-0000-00001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0193000"/>
          <a:ext cx="628650" cy="80340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1300</xdr:row>
      <xdr:rowOff>57151</xdr:rowOff>
    </xdr:from>
    <xdr:to>
      <xdr:col>4</xdr:col>
      <xdr:colOff>998769</xdr:colOff>
      <xdr:row>1300</xdr:row>
      <xdr:rowOff>857250</xdr:rowOff>
    </xdr:to>
    <xdr:pic>
      <xdr:nvPicPr>
        <xdr:cNvPr id="4919" name="Рисунок 4918">
          <a:extLst>
            <a:ext uri="{FF2B5EF4-FFF2-40B4-BE49-F238E27FC236}">
              <a16:creationId xmlns:a16="http://schemas.microsoft.com/office/drawing/2014/main" id="{00000000-0008-0000-0000-00003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31718251"/>
          <a:ext cx="836844" cy="800099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1294</xdr:row>
      <xdr:rowOff>66676</xdr:rowOff>
    </xdr:from>
    <xdr:to>
      <xdr:col>4</xdr:col>
      <xdr:colOff>845800</xdr:colOff>
      <xdr:row>1294</xdr:row>
      <xdr:rowOff>838200</xdr:rowOff>
    </xdr:to>
    <xdr:pic>
      <xdr:nvPicPr>
        <xdr:cNvPr id="4929" name="Рисунок 4928">
          <a:extLst>
            <a:ext uri="{FF2B5EF4-FFF2-40B4-BE49-F238E27FC236}">
              <a16:creationId xmlns:a16="http://schemas.microsoft.com/office/drawing/2014/main" id="{00000000-0008-0000-0000-00004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26412826"/>
          <a:ext cx="664824" cy="77152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1301</xdr:row>
      <xdr:rowOff>57151</xdr:rowOff>
    </xdr:from>
    <xdr:to>
      <xdr:col>4</xdr:col>
      <xdr:colOff>866775</xdr:colOff>
      <xdr:row>1301</xdr:row>
      <xdr:rowOff>838867</xdr:rowOff>
    </xdr:to>
    <xdr:pic>
      <xdr:nvPicPr>
        <xdr:cNvPr id="4935" name="Рисунок 4934">
          <a:extLst>
            <a:ext uri="{FF2B5EF4-FFF2-40B4-BE49-F238E27FC236}">
              <a16:creationId xmlns:a16="http://schemas.microsoft.com/office/drawing/2014/main" id="{00000000-0008-0000-0000-00004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32604076"/>
          <a:ext cx="695325" cy="781716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1298</xdr:row>
      <xdr:rowOff>76201</xdr:rowOff>
    </xdr:from>
    <xdr:to>
      <xdr:col>4</xdr:col>
      <xdr:colOff>840348</xdr:colOff>
      <xdr:row>1298</xdr:row>
      <xdr:rowOff>828675</xdr:rowOff>
    </xdr:to>
    <xdr:pic>
      <xdr:nvPicPr>
        <xdr:cNvPr id="4940" name="Рисунок 4939">
          <a:extLst>
            <a:ext uri="{FF2B5EF4-FFF2-40B4-BE49-F238E27FC236}">
              <a16:creationId xmlns:a16="http://schemas.microsoft.com/office/drawing/2014/main" id="{00000000-0008-0000-0000-00004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29079826"/>
          <a:ext cx="649848" cy="752474"/>
        </a:xfrm>
        <a:prstGeom prst="rect">
          <a:avLst/>
        </a:prstGeom>
      </xdr:spPr>
    </xdr:pic>
    <xdr:clientData/>
  </xdr:twoCellAnchor>
  <xdr:twoCellAnchor>
    <xdr:from>
      <xdr:col>4</xdr:col>
      <xdr:colOff>209552</xdr:colOff>
      <xdr:row>1285</xdr:row>
      <xdr:rowOff>57150</xdr:rowOff>
    </xdr:from>
    <xdr:to>
      <xdr:col>4</xdr:col>
      <xdr:colOff>819044</xdr:colOff>
      <xdr:row>1285</xdr:row>
      <xdr:rowOff>828675</xdr:rowOff>
    </xdr:to>
    <xdr:pic>
      <xdr:nvPicPr>
        <xdr:cNvPr id="4944" name="Рисунок 4943">
          <a:extLst>
            <a:ext uri="{FF2B5EF4-FFF2-40B4-BE49-F238E27FC236}">
              <a16:creationId xmlns:a16="http://schemas.microsoft.com/office/drawing/2014/main" id="{00000000-0008-0000-0000-00005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2" y="17545050"/>
          <a:ext cx="609492" cy="7715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1278</xdr:row>
      <xdr:rowOff>66676</xdr:rowOff>
    </xdr:from>
    <xdr:to>
      <xdr:col>4</xdr:col>
      <xdr:colOff>904875</xdr:colOff>
      <xdr:row>1278</xdr:row>
      <xdr:rowOff>838200</xdr:rowOff>
    </xdr:to>
    <xdr:pic>
      <xdr:nvPicPr>
        <xdr:cNvPr id="4948" name="Рисунок 4947">
          <a:extLst>
            <a:ext uri="{FF2B5EF4-FFF2-40B4-BE49-F238E27FC236}">
              <a16:creationId xmlns:a16="http://schemas.microsoft.com/office/drawing/2014/main" id="{00000000-0008-0000-0000-00005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1353801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1302</xdr:row>
      <xdr:rowOff>57151</xdr:rowOff>
    </xdr:from>
    <xdr:to>
      <xdr:col>4</xdr:col>
      <xdr:colOff>914401</xdr:colOff>
      <xdr:row>1302</xdr:row>
      <xdr:rowOff>838201</xdr:rowOff>
    </xdr:to>
    <xdr:pic>
      <xdr:nvPicPr>
        <xdr:cNvPr id="4954" name="Рисунок 4953">
          <a:extLst>
            <a:ext uri="{FF2B5EF4-FFF2-40B4-BE49-F238E27FC236}">
              <a16:creationId xmlns:a16="http://schemas.microsoft.com/office/drawing/2014/main" id="{00000000-0008-0000-0000-00005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26040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4580</xdr:row>
      <xdr:rowOff>66676</xdr:rowOff>
    </xdr:from>
    <xdr:to>
      <xdr:col>4</xdr:col>
      <xdr:colOff>899226</xdr:colOff>
      <xdr:row>4580</xdr:row>
      <xdr:rowOff>828676</xdr:rowOff>
    </xdr:to>
    <xdr:pic>
      <xdr:nvPicPr>
        <xdr:cNvPr id="4982" name="Рисунок 4981">
          <a:extLst>
            <a:ext uri="{FF2B5EF4-FFF2-40B4-BE49-F238E27FC236}">
              <a16:creationId xmlns:a16="http://schemas.microsoft.com/office/drawing/2014/main" id="{00000000-0008-0000-0000-00007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549430576"/>
          <a:ext cx="756350" cy="762000"/>
        </a:xfrm>
        <a:prstGeom prst="rect">
          <a:avLst/>
        </a:prstGeom>
      </xdr:spPr>
    </xdr:pic>
    <xdr:clientData/>
  </xdr:twoCellAnchor>
  <xdr:twoCellAnchor>
    <xdr:from>
      <xdr:col>4</xdr:col>
      <xdr:colOff>238127</xdr:colOff>
      <xdr:row>181</xdr:row>
      <xdr:rowOff>66676</xdr:rowOff>
    </xdr:from>
    <xdr:to>
      <xdr:col>4</xdr:col>
      <xdr:colOff>797721</xdr:colOff>
      <xdr:row>181</xdr:row>
      <xdr:rowOff>828676</xdr:rowOff>
    </xdr:to>
    <xdr:pic>
      <xdr:nvPicPr>
        <xdr:cNvPr id="4926" name="Рисунок 4925">
          <a:extLst>
            <a:ext uri="{FF2B5EF4-FFF2-40B4-BE49-F238E27FC236}">
              <a16:creationId xmlns:a16="http://schemas.microsoft.com/office/drawing/2014/main" id="{00000000-0008-0000-0000-00003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7" y="278749126"/>
          <a:ext cx="559594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2652</xdr:row>
      <xdr:rowOff>47625</xdr:rowOff>
    </xdr:from>
    <xdr:to>
      <xdr:col>4</xdr:col>
      <xdr:colOff>923925</xdr:colOff>
      <xdr:row>2652</xdr:row>
      <xdr:rowOff>838200</xdr:rowOff>
    </xdr:to>
    <xdr:pic>
      <xdr:nvPicPr>
        <xdr:cNvPr id="5020" name="Рисунок 5019">
          <a:extLst>
            <a:ext uri="{FF2B5EF4-FFF2-40B4-BE49-F238E27FC236}">
              <a16:creationId xmlns:a16="http://schemas.microsoft.com/office/drawing/2014/main" id="{00000000-0008-0000-0000-00009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636871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1292</xdr:row>
      <xdr:rowOff>66676</xdr:rowOff>
    </xdr:from>
    <xdr:to>
      <xdr:col>4</xdr:col>
      <xdr:colOff>929524</xdr:colOff>
      <xdr:row>1292</xdr:row>
      <xdr:rowOff>828676</xdr:rowOff>
    </xdr:to>
    <xdr:pic>
      <xdr:nvPicPr>
        <xdr:cNvPr id="4931" name="Рисунок 4930">
          <a:extLst>
            <a:ext uri="{FF2B5EF4-FFF2-40B4-BE49-F238E27FC236}">
              <a16:creationId xmlns:a16="http://schemas.microsoft.com/office/drawing/2014/main" id="{00000000-0008-0000-0000-00004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23755351"/>
          <a:ext cx="815223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1279</xdr:row>
      <xdr:rowOff>57150</xdr:rowOff>
    </xdr:from>
    <xdr:to>
      <xdr:col>4</xdr:col>
      <xdr:colOff>804182</xdr:colOff>
      <xdr:row>1279</xdr:row>
      <xdr:rowOff>847725</xdr:rowOff>
    </xdr:to>
    <xdr:pic>
      <xdr:nvPicPr>
        <xdr:cNvPr id="4952" name="Рисунок 4951">
          <a:extLst>
            <a:ext uri="{FF2B5EF4-FFF2-40B4-BE49-F238E27FC236}">
              <a16:creationId xmlns:a16="http://schemas.microsoft.com/office/drawing/2014/main" id="{00000000-0008-0000-0000-00005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2230100"/>
          <a:ext cx="566057" cy="790575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1277</xdr:row>
      <xdr:rowOff>57151</xdr:rowOff>
    </xdr:from>
    <xdr:to>
      <xdr:col>4</xdr:col>
      <xdr:colOff>751710</xdr:colOff>
      <xdr:row>1277</xdr:row>
      <xdr:rowOff>838200</xdr:rowOff>
    </xdr:to>
    <xdr:pic>
      <xdr:nvPicPr>
        <xdr:cNvPr id="4946" name="Рисунок 4945">
          <a:extLst>
            <a:ext uri="{FF2B5EF4-FFF2-40B4-BE49-F238E27FC236}">
              <a16:creationId xmlns:a16="http://schemas.microsoft.com/office/drawing/2014/main" id="{00000000-0008-0000-0000-00005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10458451"/>
          <a:ext cx="465959" cy="781049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1280</xdr:row>
      <xdr:rowOff>57150</xdr:rowOff>
    </xdr:from>
    <xdr:to>
      <xdr:col>4</xdr:col>
      <xdr:colOff>782909</xdr:colOff>
      <xdr:row>1280</xdr:row>
      <xdr:rowOff>847725</xdr:rowOff>
    </xdr:to>
    <xdr:pic>
      <xdr:nvPicPr>
        <xdr:cNvPr id="4964" name="Рисунок 4963">
          <a:extLst>
            <a:ext uri="{FF2B5EF4-FFF2-40B4-BE49-F238E27FC236}">
              <a16:creationId xmlns:a16="http://schemas.microsoft.com/office/drawing/2014/main" id="{00000000-0008-0000-0000-00006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13115925"/>
          <a:ext cx="535258" cy="79057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1281</xdr:row>
      <xdr:rowOff>76201</xdr:rowOff>
    </xdr:from>
    <xdr:to>
      <xdr:col>4</xdr:col>
      <xdr:colOff>847544</xdr:colOff>
      <xdr:row>1281</xdr:row>
      <xdr:rowOff>819150</xdr:rowOff>
    </xdr:to>
    <xdr:pic>
      <xdr:nvPicPr>
        <xdr:cNvPr id="4978" name="Рисунок 4977">
          <a:extLst>
            <a:ext uri="{FF2B5EF4-FFF2-40B4-BE49-F238E27FC236}">
              <a16:creationId xmlns:a16="http://schemas.microsoft.com/office/drawing/2014/main" id="{00000000-0008-0000-0000-00007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14020801"/>
          <a:ext cx="637993" cy="742949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1282</xdr:row>
      <xdr:rowOff>66675</xdr:rowOff>
    </xdr:from>
    <xdr:to>
      <xdr:col>4</xdr:col>
      <xdr:colOff>798073</xdr:colOff>
      <xdr:row>1282</xdr:row>
      <xdr:rowOff>838200</xdr:rowOff>
    </xdr:to>
    <xdr:pic>
      <xdr:nvPicPr>
        <xdr:cNvPr id="4984" name="Рисунок 4983">
          <a:extLst>
            <a:ext uri="{FF2B5EF4-FFF2-40B4-BE49-F238E27FC236}">
              <a16:creationId xmlns:a16="http://schemas.microsoft.com/office/drawing/2014/main" id="{00000000-0008-0000-0000-00007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1" y="14897100"/>
          <a:ext cx="531372" cy="771525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1283</xdr:row>
      <xdr:rowOff>47626</xdr:rowOff>
    </xdr:from>
    <xdr:to>
      <xdr:col>4</xdr:col>
      <xdr:colOff>751376</xdr:colOff>
      <xdr:row>1283</xdr:row>
      <xdr:rowOff>847726</xdr:rowOff>
    </xdr:to>
    <xdr:pic>
      <xdr:nvPicPr>
        <xdr:cNvPr id="4992" name="Рисунок 4991">
          <a:extLst>
            <a:ext uri="{FF2B5EF4-FFF2-40B4-BE49-F238E27FC236}">
              <a16:creationId xmlns:a16="http://schemas.microsoft.com/office/drawing/2014/main" id="{00000000-0008-0000-0000-00008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6" y="15763876"/>
          <a:ext cx="475150" cy="800100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1284</xdr:row>
      <xdr:rowOff>57150</xdr:rowOff>
    </xdr:from>
    <xdr:to>
      <xdr:col>4</xdr:col>
      <xdr:colOff>765729</xdr:colOff>
      <xdr:row>1284</xdr:row>
      <xdr:rowOff>828675</xdr:rowOff>
    </xdr:to>
    <xdr:pic>
      <xdr:nvPicPr>
        <xdr:cNvPr id="5000" name="Рисунок 4999">
          <a:extLst>
            <a:ext uri="{FF2B5EF4-FFF2-40B4-BE49-F238E27FC236}">
              <a16:creationId xmlns:a16="http://schemas.microsoft.com/office/drawing/2014/main" id="{00000000-0008-0000-0000-00008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0" y="16659225"/>
          <a:ext cx="499029" cy="77152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1286</xdr:row>
      <xdr:rowOff>57151</xdr:rowOff>
    </xdr:from>
    <xdr:to>
      <xdr:col>4</xdr:col>
      <xdr:colOff>837912</xdr:colOff>
      <xdr:row>1286</xdr:row>
      <xdr:rowOff>838200</xdr:rowOff>
    </xdr:to>
    <xdr:pic>
      <xdr:nvPicPr>
        <xdr:cNvPr id="5004" name="Рисунок 5003">
          <a:extLst>
            <a:ext uri="{FF2B5EF4-FFF2-40B4-BE49-F238E27FC236}">
              <a16:creationId xmlns:a16="http://schemas.microsoft.com/office/drawing/2014/main" id="{00000000-0008-0000-0000-00008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18430876"/>
          <a:ext cx="637887" cy="781049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1288</xdr:row>
      <xdr:rowOff>57151</xdr:rowOff>
    </xdr:from>
    <xdr:to>
      <xdr:col>4</xdr:col>
      <xdr:colOff>864618</xdr:colOff>
      <xdr:row>1288</xdr:row>
      <xdr:rowOff>838201</xdr:rowOff>
    </xdr:to>
    <xdr:pic>
      <xdr:nvPicPr>
        <xdr:cNvPr id="5009" name="Рисунок 5008">
          <a:extLst>
            <a:ext uri="{FF2B5EF4-FFF2-40B4-BE49-F238E27FC236}">
              <a16:creationId xmlns:a16="http://schemas.microsoft.com/office/drawing/2014/main" id="{00000000-0008-0000-0000-00009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20202526"/>
          <a:ext cx="702692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1289</xdr:row>
      <xdr:rowOff>57150</xdr:rowOff>
    </xdr:from>
    <xdr:to>
      <xdr:col>4</xdr:col>
      <xdr:colOff>895703</xdr:colOff>
      <xdr:row>1289</xdr:row>
      <xdr:rowOff>847725</xdr:rowOff>
    </xdr:to>
    <xdr:pic>
      <xdr:nvPicPr>
        <xdr:cNvPr id="5012" name="Рисунок 5011">
          <a:extLst>
            <a:ext uri="{FF2B5EF4-FFF2-40B4-BE49-F238E27FC236}">
              <a16:creationId xmlns:a16="http://schemas.microsoft.com/office/drawing/2014/main" id="{00000000-0008-0000-0000-00009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21088350"/>
          <a:ext cx="743303" cy="790575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1290</xdr:row>
      <xdr:rowOff>57151</xdr:rowOff>
    </xdr:from>
    <xdr:to>
      <xdr:col>4</xdr:col>
      <xdr:colOff>848564</xdr:colOff>
      <xdr:row>1290</xdr:row>
      <xdr:rowOff>857251</xdr:rowOff>
    </xdr:to>
    <xdr:pic>
      <xdr:nvPicPr>
        <xdr:cNvPr id="5015" name="Рисунок 5014">
          <a:extLst>
            <a:ext uri="{FF2B5EF4-FFF2-40B4-BE49-F238E27FC236}">
              <a16:creationId xmlns:a16="http://schemas.microsoft.com/office/drawing/2014/main" id="{00000000-0008-0000-0000-00009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21974176"/>
          <a:ext cx="658063" cy="80010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1291</xdr:row>
      <xdr:rowOff>57150</xdr:rowOff>
    </xdr:from>
    <xdr:to>
      <xdr:col>4</xdr:col>
      <xdr:colOff>830162</xdr:colOff>
      <xdr:row>1291</xdr:row>
      <xdr:rowOff>838200</xdr:rowOff>
    </xdr:to>
    <xdr:pic>
      <xdr:nvPicPr>
        <xdr:cNvPr id="5018" name="Рисунок 5017">
          <a:extLst>
            <a:ext uri="{FF2B5EF4-FFF2-40B4-BE49-F238E27FC236}">
              <a16:creationId xmlns:a16="http://schemas.microsoft.com/office/drawing/2014/main" id="{00000000-0008-0000-0000-00009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22860000"/>
          <a:ext cx="611087" cy="781050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1295</xdr:row>
      <xdr:rowOff>57151</xdr:rowOff>
    </xdr:from>
    <xdr:to>
      <xdr:col>4</xdr:col>
      <xdr:colOff>860573</xdr:colOff>
      <xdr:row>1295</xdr:row>
      <xdr:rowOff>838201</xdr:rowOff>
    </xdr:to>
    <xdr:pic>
      <xdr:nvPicPr>
        <xdr:cNvPr id="4966" name="Рисунок 4965">
          <a:extLst>
            <a:ext uri="{FF2B5EF4-FFF2-40B4-BE49-F238E27FC236}">
              <a16:creationId xmlns:a16="http://schemas.microsoft.com/office/drawing/2014/main" id="{00000000-0008-0000-0000-00006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26403301"/>
          <a:ext cx="679597" cy="78105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1296</xdr:row>
      <xdr:rowOff>66676</xdr:rowOff>
    </xdr:from>
    <xdr:to>
      <xdr:col>4</xdr:col>
      <xdr:colOff>823332</xdr:colOff>
      <xdr:row>1296</xdr:row>
      <xdr:rowOff>828676</xdr:rowOff>
    </xdr:to>
    <xdr:pic>
      <xdr:nvPicPr>
        <xdr:cNvPr id="5002" name="Рисунок 5001">
          <a:extLst>
            <a:ext uri="{FF2B5EF4-FFF2-40B4-BE49-F238E27FC236}">
              <a16:creationId xmlns:a16="http://schemas.microsoft.com/office/drawing/2014/main" id="{00000000-0008-0000-0000-00008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27298651"/>
          <a:ext cx="604257" cy="762000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1297</xdr:row>
      <xdr:rowOff>57150</xdr:rowOff>
    </xdr:from>
    <xdr:to>
      <xdr:col>4</xdr:col>
      <xdr:colOff>857659</xdr:colOff>
      <xdr:row>1297</xdr:row>
      <xdr:rowOff>847725</xdr:rowOff>
    </xdr:to>
    <xdr:pic>
      <xdr:nvPicPr>
        <xdr:cNvPr id="5010" name="Рисунок 5009">
          <a:extLst>
            <a:ext uri="{FF2B5EF4-FFF2-40B4-BE49-F238E27FC236}">
              <a16:creationId xmlns:a16="http://schemas.microsoft.com/office/drawing/2014/main" id="{00000000-0008-0000-0000-00009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28174950"/>
          <a:ext cx="686208" cy="79057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1299</xdr:row>
      <xdr:rowOff>57150</xdr:rowOff>
    </xdr:from>
    <xdr:to>
      <xdr:col>4</xdr:col>
      <xdr:colOff>959945</xdr:colOff>
      <xdr:row>1299</xdr:row>
      <xdr:rowOff>838200</xdr:rowOff>
    </xdr:to>
    <xdr:pic>
      <xdr:nvPicPr>
        <xdr:cNvPr id="5016" name="Рисунок 5015">
          <a:extLst>
            <a:ext uri="{FF2B5EF4-FFF2-40B4-BE49-F238E27FC236}">
              <a16:creationId xmlns:a16="http://schemas.microsoft.com/office/drawing/2014/main" id="{00000000-0008-0000-0000-00009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29946600"/>
          <a:ext cx="750394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1427</xdr:row>
      <xdr:rowOff>57151</xdr:rowOff>
    </xdr:from>
    <xdr:to>
      <xdr:col>4</xdr:col>
      <xdr:colOff>797931</xdr:colOff>
      <xdr:row>1427</xdr:row>
      <xdr:rowOff>857251</xdr:rowOff>
    </xdr:to>
    <xdr:pic>
      <xdr:nvPicPr>
        <xdr:cNvPr id="4990" name="Рисунок 4989">
          <a:extLst>
            <a:ext uri="{FF2B5EF4-FFF2-40B4-BE49-F238E27FC236}">
              <a16:creationId xmlns:a16="http://schemas.microsoft.com/office/drawing/2014/main" id="{00000000-0008-0000-0000-00007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518493376"/>
          <a:ext cx="559806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4711</xdr:row>
      <xdr:rowOff>95250</xdr:rowOff>
    </xdr:from>
    <xdr:to>
      <xdr:col>4</xdr:col>
      <xdr:colOff>923925</xdr:colOff>
      <xdr:row>4711</xdr:row>
      <xdr:rowOff>790316</xdr:rowOff>
    </xdr:to>
    <xdr:pic>
      <xdr:nvPicPr>
        <xdr:cNvPr id="5026" name="Рисунок 5025">
          <a:extLst>
            <a:ext uri="{FF2B5EF4-FFF2-40B4-BE49-F238E27FC236}">
              <a16:creationId xmlns:a16="http://schemas.microsoft.com/office/drawing/2014/main" id="{00000000-0008-0000-0000-0000A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09069575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4712</xdr:row>
      <xdr:rowOff>95250</xdr:rowOff>
    </xdr:from>
    <xdr:to>
      <xdr:col>4</xdr:col>
      <xdr:colOff>923925</xdr:colOff>
      <xdr:row>4712</xdr:row>
      <xdr:rowOff>790316</xdr:rowOff>
    </xdr:to>
    <xdr:pic>
      <xdr:nvPicPr>
        <xdr:cNvPr id="5027" name="Рисунок 5026">
          <a:extLst>
            <a:ext uri="{FF2B5EF4-FFF2-40B4-BE49-F238E27FC236}">
              <a16:creationId xmlns:a16="http://schemas.microsoft.com/office/drawing/2014/main" id="{00000000-0008-0000-0000-0000A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09955400"/>
          <a:ext cx="809625" cy="69506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4737</xdr:row>
      <xdr:rowOff>142875</xdr:rowOff>
    </xdr:from>
    <xdr:to>
      <xdr:col>4</xdr:col>
      <xdr:colOff>993754</xdr:colOff>
      <xdr:row>4737</xdr:row>
      <xdr:rowOff>752475</xdr:rowOff>
    </xdr:to>
    <xdr:pic>
      <xdr:nvPicPr>
        <xdr:cNvPr id="4962" name="Рисунок 4961">
          <a:extLst>
            <a:ext uri="{FF2B5EF4-FFF2-40B4-BE49-F238E27FC236}">
              <a16:creationId xmlns:a16="http://schemas.microsoft.com/office/drawing/2014/main" id="{00000000-0008-0000-0000-00006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7672101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4738</xdr:row>
      <xdr:rowOff>142875</xdr:rowOff>
    </xdr:from>
    <xdr:to>
      <xdr:col>4</xdr:col>
      <xdr:colOff>993754</xdr:colOff>
      <xdr:row>4738</xdr:row>
      <xdr:rowOff>752475</xdr:rowOff>
    </xdr:to>
    <xdr:pic>
      <xdr:nvPicPr>
        <xdr:cNvPr id="5019" name="Рисунок 5018">
          <a:extLst>
            <a:ext uri="{FF2B5EF4-FFF2-40B4-BE49-F238E27FC236}">
              <a16:creationId xmlns:a16="http://schemas.microsoft.com/office/drawing/2014/main" id="{00000000-0008-0000-0000-00009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7680960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4739</xdr:row>
      <xdr:rowOff>142875</xdr:rowOff>
    </xdr:from>
    <xdr:to>
      <xdr:col>4</xdr:col>
      <xdr:colOff>993754</xdr:colOff>
      <xdr:row>4739</xdr:row>
      <xdr:rowOff>752475</xdr:rowOff>
    </xdr:to>
    <xdr:pic>
      <xdr:nvPicPr>
        <xdr:cNvPr id="5022" name="Рисунок 5021">
          <a:extLst>
            <a:ext uri="{FF2B5EF4-FFF2-40B4-BE49-F238E27FC236}">
              <a16:creationId xmlns:a16="http://schemas.microsoft.com/office/drawing/2014/main" id="{00000000-0008-0000-0000-00009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76898182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4740</xdr:row>
      <xdr:rowOff>142875</xdr:rowOff>
    </xdr:from>
    <xdr:to>
      <xdr:col>4</xdr:col>
      <xdr:colOff>993754</xdr:colOff>
      <xdr:row>4740</xdr:row>
      <xdr:rowOff>752475</xdr:rowOff>
    </xdr:to>
    <xdr:pic>
      <xdr:nvPicPr>
        <xdr:cNvPr id="5034" name="Рисунок 5033">
          <a:extLst>
            <a:ext uri="{FF2B5EF4-FFF2-40B4-BE49-F238E27FC236}">
              <a16:creationId xmlns:a16="http://schemas.microsoft.com/office/drawing/2014/main" id="{00000000-0008-0000-0000-0000A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770753475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4741</xdr:row>
      <xdr:rowOff>142875</xdr:rowOff>
    </xdr:from>
    <xdr:to>
      <xdr:col>4</xdr:col>
      <xdr:colOff>993754</xdr:colOff>
      <xdr:row>4741</xdr:row>
      <xdr:rowOff>752475</xdr:rowOff>
    </xdr:to>
    <xdr:pic>
      <xdr:nvPicPr>
        <xdr:cNvPr id="5036" name="Рисунок 5035">
          <a:extLst>
            <a:ext uri="{FF2B5EF4-FFF2-40B4-BE49-F238E27FC236}">
              <a16:creationId xmlns:a16="http://schemas.microsoft.com/office/drawing/2014/main" id="{00000000-0008-0000-0000-0000A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771639300"/>
          <a:ext cx="936604" cy="6096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4763</xdr:row>
      <xdr:rowOff>66675</xdr:rowOff>
    </xdr:from>
    <xdr:to>
      <xdr:col>4</xdr:col>
      <xdr:colOff>889635</xdr:colOff>
      <xdr:row>4763</xdr:row>
      <xdr:rowOff>838200</xdr:rowOff>
    </xdr:to>
    <xdr:pic>
      <xdr:nvPicPr>
        <xdr:cNvPr id="5038" name="Рисунок 5037">
          <a:extLst>
            <a:ext uri="{FF2B5EF4-FFF2-40B4-BE49-F238E27FC236}">
              <a16:creationId xmlns:a16="http://schemas.microsoft.com/office/drawing/2014/main" id="{00000000-0008-0000-0000-0000A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796366200"/>
          <a:ext cx="737235" cy="77152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4764</xdr:row>
      <xdr:rowOff>57150</xdr:rowOff>
    </xdr:from>
    <xdr:to>
      <xdr:col>4</xdr:col>
      <xdr:colOff>895351</xdr:colOff>
      <xdr:row>4764</xdr:row>
      <xdr:rowOff>834656</xdr:rowOff>
    </xdr:to>
    <xdr:pic>
      <xdr:nvPicPr>
        <xdr:cNvPr id="5040" name="Рисунок 5039">
          <a:extLst>
            <a:ext uri="{FF2B5EF4-FFF2-40B4-BE49-F238E27FC236}">
              <a16:creationId xmlns:a16="http://schemas.microsoft.com/office/drawing/2014/main" id="{00000000-0008-0000-0000-0000B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797242500"/>
          <a:ext cx="742950" cy="777506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4709</xdr:row>
      <xdr:rowOff>57151</xdr:rowOff>
    </xdr:from>
    <xdr:to>
      <xdr:col>4</xdr:col>
      <xdr:colOff>739106</xdr:colOff>
      <xdr:row>4709</xdr:row>
      <xdr:rowOff>838201</xdr:rowOff>
    </xdr:to>
    <xdr:pic>
      <xdr:nvPicPr>
        <xdr:cNvPr id="5046" name="Рисунок 5045">
          <a:extLst>
            <a:ext uri="{FF2B5EF4-FFF2-40B4-BE49-F238E27FC236}">
              <a16:creationId xmlns:a16="http://schemas.microsoft.com/office/drawing/2014/main" id="{00000000-0008-0000-0000-0000B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6" y="715746601"/>
          <a:ext cx="462880" cy="78105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4708</xdr:row>
      <xdr:rowOff>47625</xdr:rowOff>
    </xdr:from>
    <xdr:to>
      <xdr:col>4</xdr:col>
      <xdr:colOff>727850</xdr:colOff>
      <xdr:row>4708</xdr:row>
      <xdr:rowOff>838200</xdr:rowOff>
    </xdr:to>
    <xdr:pic>
      <xdr:nvPicPr>
        <xdr:cNvPr id="5048" name="Рисунок 5047">
          <a:extLst>
            <a:ext uri="{FF2B5EF4-FFF2-40B4-BE49-F238E27FC236}">
              <a16:creationId xmlns:a16="http://schemas.microsoft.com/office/drawing/2014/main" id="{00000000-0008-0000-0000-0000B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713965425"/>
          <a:ext cx="423050" cy="7905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4707</xdr:row>
      <xdr:rowOff>85726</xdr:rowOff>
    </xdr:from>
    <xdr:to>
      <xdr:col>4</xdr:col>
      <xdr:colOff>924124</xdr:colOff>
      <xdr:row>4707</xdr:row>
      <xdr:rowOff>819150</xdr:rowOff>
    </xdr:to>
    <xdr:pic>
      <xdr:nvPicPr>
        <xdr:cNvPr id="5050" name="Рисунок 5049">
          <a:extLst>
            <a:ext uri="{FF2B5EF4-FFF2-40B4-BE49-F238E27FC236}">
              <a16:creationId xmlns:a16="http://schemas.microsoft.com/office/drawing/2014/main" id="{00000000-0008-0000-0000-0000B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713117701"/>
          <a:ext cx="800298" cy="733424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1431</xdr:row>
      <xdr:rowOff>57151</xdr:rowOff>
    </xdr:from>
    <xdr:to>
      <xdr:col>4</xdr:col>
      <xdr:colOff>807166</xdr:colOff>
      <xdr:row>1431</xdr:row>
      <xdr:rowOff>857250</xdr:rowOff>
    </xdr:to>
    <xdr:pic>
      <xdr:nvPicPr>
        <xdr:cNvPr id="5045" name="Рисунок 5044">
          <a:extLst>
            <a:ext uri="{FF2B5EF4-FFF2-40B4-BE49-F238E27FC236}">
              <a16:creationId xmlns:a16="http://schemas.microsoft.com/office/drawing/2014/main" id="{00000000-0008-0000-0000-0000B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5" y="537095701"/>
          <a:ext cx="645241" cy="800099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4759</xdr:row>
      <xdr:rowOff>47625</xdr:rowOff>
    </xdr:from>
    <xdr:to>
      <xdr:col>4</xdr:col>
      <xdr:colOff>703431</xdr:colOff>
      <xdr:row>4759</xdr:row>
      <xdr:rowOff>838200</xdr:rowOff>
    </xdr:to>
    <xdr:pic>
      <xdr:nvPicPr>
        <xdr:cNvPr id="5049" name="Рисунок 5048">
          <a:extLst>
            <a:ext uri="{FF2B5EF4-FFF2-40B4-BE49-F238E27FC236}">
              <a16:creationId xmlns:a16="http://schemas.microsoft.com/office/drawing/2014/main" id="{00000000-0008-0000-0000-0000B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05650" y="688419375"/>
          <a:ext cx="379581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4758</xdr:row>
      <xdr:rowOff>66675</xdr:rowOff>
    </xdr:from>
    <xdr:to>
      <xdr:col>4</xdr:col>
      <xdr:colOff>985293</xdr:colOff>
      <xdr:row>4758</xdr:row>
      <xdr:rowOff>828675</xdr:rowOff>
    </xdr:to>
    <xdr:pic>
      <xdr:nvPicPr>
        <xdr:cNvPr id="5039" name="Рисунок 5038">
          <a:extLst>
            <a:ext uri="{FF2B5EF4-FFF2-40B4-BE49-F238E27FC236}">
              <a16:creationId xmlns:a16="http://schemas.microsoft.com/office/drawing/2014/main" id="{00000000-0008-0000-0000-0000A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68755260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4760</xdr:row>
      <xdr:rowOff>66675</xdr:rowOff>
    </xdr:from>
    <xdr:to>
      <xdr:col>4</xdr:col>
      <xdr:colOff>985293</xdr:colOff>
      <xdr:row>4760</xdr:row>
      <xdr:rowOff>828675</xdr:rowOff>
    </xdr:to>
    <xdr:pic>
      <xdr:nvPicPr>
        <xdr:cNvPr id="5044" name="Рисунок 5043">
          <a:extLst>
            <a:ext uri="{FF2B5EF4-FFF2-40B4-BE49-F238E27FC236}">
              <a16:creationId xmlns:a16="http://schemas.microsoft.com/office/drawing/2014/main" id="{00000000-0008-0000-0000-0000B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689324250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4710</xdr:row>
      <xdr:rowOff>57150</xdr:rowOff>
    </xdr:from>
    <xdr:to>
      <xdr:col>4</xdr:col>
      <xdr:colOff>914400</xdr:colOff>
      <xdr:row>4710</xdr:row>
      <xdr:rowOff>838200</xdr:rowOff>
    </xdr:to>
    <xdr:pic>
      <xdr:nvPicPr>
        <xdr:cNvPr id="5051" name="Рисунок 5050">
          <a:extLst>
            <a:ext uri="{FF2B5EF4-FFF2-40B4-BE49-F238E27FC236}">
              <a16:creationId xmlns:a16="http://schemas.microsoft.com/office/drawing/2014/main" id="{00000000-0008-0000-0000-0000B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6104763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1434</xdr:row>
      <xdr:rowOff>57151</xdr:rowOff>
    </xdr:from>
    <xdr:to>
      <xdr:col>4</xdr:col>
      <xdr:colOff>715108</xdr:colOff>
      <xdr:row>1434</xdr:row>
      <xdr:rowOff>838201</xdr:rowOff>
    </xdr:to>
    <xdr:pic>
      <xdr:nvPicPr>
        <xdr:cNvPr id="5047" name="Рисунок 5046">
          <a:extLst>
            <a:ext uri="{FF2B5EF4-FFF2-40B4-BE49-F238E27FC236}">
              <a16:creationId xmlns:a16="http://schemas.microsoft.com/office/drawing/2014/main" id="{00000000-0008-0000-0000-0000B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542410651"/>
          <a:ext cx="534132" cy="781050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1442</xdr:row>
      <xdr:rowOff>57150</xdr:rowOff>
    </xdr:from>
    <xdr:to>
      <xdr:col>4</xdr:col>
      <xdr:colOff>678657</xdr:colOff>
      <xdr:row>1442</xdr:row>
      <xdr:rowOff>828675</xdr:rowOff>
    </xdr:to>
    <xdr:pic>
      <xdr:nvPicPr>
        <xdr:cNvPr id="3645" name="Рисунок 3644">
          <a:extLst>
            <a:ext uri="{FF2B5EF4-FFF2-40B4-BE49-F238E27FC236}">
              <a16:creationId xmlns:a16="http://schemas.microsoft.com/office/drawing/2014/main" id="{00000000-0008-0000-0000-00003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571004700"/>
          <a:ext cx="564356" cy="77152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215</xdr:row>
      <xdr:rowOff>47626</xdr:rowOff>
    </xdr:from>
    <xdr:to>
      <xdr:col>4</xdr:col>
      <xdr:colOff>800100</xdr:colOff>
      <xdr:row>215</xdr:row>
      <xdr:rowOff>841518</xdr:rowOff>
    </xdr:to>
    <xdr:pic>
      <xdr:nvPicPr>
        <xdr:cNvPr id="4503" name="Рисунок 4502">
          <a:extLst>
            <a:ext uri="{FF2B5EF4-FFF2-40B4-BE49-F238E27FC236}">
              <a16:creationId xmlns:a16="http://schemas.microsoft.com/office/drawing/2014/main" id="{00000000-0008-0000-0000-00009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338966176"/>
          <a:ext cx="571499" cy="793892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3248</xdr:row>
      <xdr:rowOff>47625</xdr:rowOff>
    </xdr:from>
    <xdr:to>
      <xdr:col>4</xdr:col>
      <xdr:colOff>626941</xdr:colOff>
      <xdr:row>3248</xdr:row>
      <xdr:rowOff>838200</xdr:rowOff>
    </xdr:to>
    <xdr:pic>
      <xdr:nvPicPr>
        <xdr:cNvPr id="720" name="Рисунок 719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65315900"/>
          <a:ext cx="245941" cy="79057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4118</xdr:row>
      <xdr:rowOff>47625</xdr:rowOff>
    </xdr:from>
    <xdr:to>
      <xdr:col>4</xdr:col>
      <xdr:colOff>609600</xdr:colOff>
      <xdr:row>4118</xdr:row>
      <xdr:rowOff>844494</xdr:rowOff>
    </xdr:to>
    <xdr:pic>
      <xdr:nvPicPr>
        <xdr:cNvPr id="4505" name="Рисунок 4504">
          <a:extLst>
            <a:ext uri="{FF2B5EF4-FFF2-40B4-BE49-F238E27FC236}">
              <a16:creationId xmlns:a16="http://schemas.microsoft.com/office/drawing/2014/main" id="{00000000-0008-0000-0000-00009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156190950"/>
          <a:ext cx="180974" cy="796869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3526</xdr:row>
      <xdr:rowOff>57150</xdr:rowOff>
    </xdr:from>
    <xdr:to>
      <xdr:col>4</xdr:col>
      <xdr:colOff>733425</xdr:colOff>
      <xdr:row>3526</xdr:row>
      <xdr:rowOff>835819</xdr:rowOff>
    </xdr:to>
    <xdr:pic>
      <xdr:nvPicPr>
        <xdr:cNvPr id="4507" name="Рисунок 4506">
          <a:extLst>
            <a:ext uri="{FF2B5EF4-FFF2-40B4-BE49-F238E27FC236}">
              <a16:creationId xmlns:a16="http://schemas.microsoft.com/office/drawing/2014/main" id="{00000000-0008-0000-0000-00009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169602150"/>
          <a:ext cx="447675" cy="77866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3618</xdr:row>
      <xdr:rowOff>57151</xdr:rowOff>
    </xdr:from>
    <xdr:to>
      <xdr:col>4</xdr:col>
      <xdr:colOff>914401</xdr:colOff>
      <xdr:row>3618</xdr:row>
      <xdr:rowOff>838201</xdr:rowOff>
    </xdr:to>
    <xdr:pic>
      <xdr:nvPicPr>
        <xdr:cNvPr id="4639" name="Рисунок 4638">
          <a:extLst>
            <a:ext uri="{FF2B5EF4-FFF2-40B4-BE49-F238E27FC236}">
              <a16:creationId xmlns:a16="http://schemas.microsoft.com/office/drawing/2014/main" id="{00000000-0008-0000-0000-00001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392364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3086</xdr:row>
      <xdr:rowOff>57151</xdr:rowOff>
    </xdr:from>
    <xdr:to>
      <xdr:col>4</xdr:col>
      <xdr:colOff>847726</xdr:colOff>
      <xdr:row>3086</xdr:row>
      <xdr:rowOff>827077</xdr:rowOff>
    </xdr:to>
    <xdr:pic>
      <xdr:nvPicPr>
        <xdr:cNvPr id="5058" name="Рисунок 5057">
          <a:extLst>
            <a:ext uri="{FF2B5EF4-FFF2-40B4-BE49-F238E27FC236}">
              <a16:creationId xmlns:a16="http://schemas.microsoft.com/office/drawing/2014/main" id="{00000000-0008-0000-0000-0000C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360997501"/>
          <a:ext cx="647700" cy="769926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2953</xdr:row>
      <xdr:rowOff>47625</xdr:rowOff>
    </xdr:from>
    <xdr:to>
      <xdr:col>4</xdr:col>
      <xdr:colOff>782095</xdr:colOff>
      <xdr:row>2953</xdr:row>
      <xdr:rowOff>828675</xdr:rowOff>
    </xdr:to>
    <xdr:pic>
      <xdr:nvPicPr>
        <xdr:cNvPr id="5064" name="Рисунок 5063">
          <a:extLst>
            <a:ext uri="{FF2B5EF4-FFF2-40B4-BE49-F238E27FC236}">
              <a16:creationId xmlns:a16="http://schemas.microsoft.com/office/drawing/2014/main" id="{00000000-0008-0000-0000-0000C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187956825"/>
          <a:ext cx="496345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2679</xdr:row>
      <xdr:rowOff>47625</xdr:rowOff>
    </xdr:from>
    <xdr:to>
      <xdr:col>4</xdr:col>
      <xdr:colOff>914400</xdr:colOff>
      <xdr:row>2679</xdr:row>
      <xdr:rowOff>838200</xdr:rowOff>
    </xdr:to>
    <xdr:pic>
      <xdr:nvPicPr>
        <xdr:cNvPr id="5084" name="Рисунок 5083">
          <a:extLst>
            <a:ext uri="{FF2B5EF4-FFF2-40B4-BE49-F238E27FC236}">
              <a16:creationId xmlns:a16="http://schemas.microsoft.com/office/drawing/2014/main" id="{00000000-0008-0000-0000-0000D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2058162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2922</xdr:row>
      <xdr:rowOff>47625</xdr:rowOff>
    </xdr:from>
    <xdr:to>
      <xdr:col>4</xdr:col>
      <xdr:colOff>755158</xdr:colOff>
      <xdr:row>2922</xdr:row>
      <xdr:rowOff>847725</xdr:rowOff>
    </xdr:to>
    <xdr:pic>
      <xdr:nvPicPr>
        <xdr:cNvPr id="5103" name="Рисунок 5102">
          <a:extLst>
            <a:ext uri="{FF2B5EF4-FFF2-40B4-BE49-F238E27FC236}">
              <a16:creationId xmlns:a16="http://schemas.microsoft.com/office/drawing/2014/main" id="{00000000-0008-0000-0000-0000E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126091950"/>
          <a:ext cx="478933" cy="8001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2913</xdr:row>
      <xdr:rowOff>47625</xdr:rowOff>
    </xdr:from>
    <xdr:to>
      <xdr:col>4</xdr:col>
      <xdr:colOff>923925</xdr:colOff>
      <xdr:row>2913</xdr:row>
      <xdr:rowOff>838200</xdr:rowOff>
    </xdr:to>
    <xdr:pic>
      <xdr:nvPicPr>
        <xdr:cNvPr id="5115" name="Рисунок 5114">
          <a:extLst>
            <a:ext uri="{FF2B5EF4-FFF2-40B4-BE49-F238E27FC236}">
              <a16:creationId xmlns:a16="http://schemas.microsoft.com/office/drawing/2014/main" id="{00000000-0008-0000-0000-0000FB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154620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2969</xdr:row>
      <xdr:rowOff>47626</xdr:rowOff>
    </xdr:from>
    <xdr:to>
      <xdr:col>4</xdr:col>
      <xdr:colOff>970500</xdr:colOff>
      <xdr:row>2969</xdr:row>
      <xdr:rowOff>828676</xdr:rowOff>
    </xdr:to>
    <xdr:pic>
      <xdr:nvPicPr>
        <xdr:cNvPr id="5119" name="Рисунок 5118">
          <a:extLst>
            <a:ext uri="{FF2B5EF4-FFF2-40B4-BE49-F238E27FC236}">
              <a16:creationId xmlns:a16="http://schemas.microsoft.com/office/drawing/2014/main" id="{00000000-0008-0000-0000-0000F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86823351"/>
          <a:ext cx="903824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2541</xdr:row>
      <xdr:rowOff>114301</xdr:rowOff>
    </xdr:from>
    <xdr:to>
      <xdr:col>4</xdr:col>
      <xdr:colOff>976474</xdr:colOff>
      <xdr:row>2541</xdr:row>
      <xdr:rowOff>800100</xdr:rowOff>
    </xdr:to>
    <xdr:pic>
      <xdr:nvPicPr>
        <xdr:cNvPr id="5059" name="Рисунок 5058">
          <a:extLst>
            <a:ext uri="{FF2B5EF4-FFF2-40B4-BE49-F238E27FC236}">
              <a16:creationId xmlns:a16="http://schemas.microsoft.com/office/drawing/2014/main" id="{00000000-0008-0000-0000-0000C3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0250151"/>
          <a:ext cx="909799" cy="685799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150</xdr:row>
      <xdr:rowOff>47626</xdr:rowOff>
    </xdr:from>
    <xdr:to>
      <xdr:col>4</xdr:col>
      <xdr:colOff>799711</xdr:colOff>
      <xdr:row>150</xdr:row>
      <xdr:rowOff>857250</xdr:rowOff>
    </xdr:to>
    <xdr:pic>
      <xdr:nvPicPr>
        <xdr:cNvPr id="5063" name="Рисунок 5062">
          <a:extLst>
            <a:ext uri="{FF2B5EF4-FFF2-40B4-BE49-F238E27FC236}">
              <a16:creationId xmlns:a16="http://schemas.microsoft.com/office/drawing/2014/main" id="{00000000-0008-0000-0000-0000C7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212293201"/>
          <a:ext cx="571110" cy="809624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177</xdr:row>
      <xdr:rowOff>47625</xdr:rowOff>
    </xdr:from>
    <xdr:to>
      <xdr:col>4</xdr:col>
      <xdr:colOff>800100</xdr:colOff>
      <xdr:row>177</xdr:row>
      <xdr:rowOff>847756</xdr:rowOff>
    </xdr:to>
    <xdr:pic>
      <xdr:nvPicPr>
        <xdr:cNvPr id="5056" name="Рисунок 5055">
          <a:extLst>
            <a:ext uri="{FF2B5EF4-FFF2-40B4-BE49-F238E27FC236}">
              <a16:creationId xmlns:a16="http://schemas.microsoft.com/office/drawing/2014/main" id="{00000000-0008-0000-0000-0000C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74300950"/>
          <a:ext cx="552449" cy="800131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212</xdr:row>
      <xdr:rowOff>47625</xdr:rowOff>
    </xdr:from>
    <xdr:to>
      <xdr:col>4</xdr:col>
      <xdr:colOff>812659</xdr:colOff>
      <xdr:row>212</xdr:row>
      <xdr:rowOff>847725</xdr:rowOff>
    </xdr:to>
    <xdr:pic>
      <xdr:nvPicPr>
        <xdr:cNvPr id="5061" name="Рисунок 5060">
          <a:extLst>
            <a:ext uri="{FF2B5EF4-FFF2-40B4-BE49-F238E27FC236}">
              <a16:creationId xmlns:a16="http://schemas.microsoft.com/office/drawing/2014/main" id="{00000000-0008-0000-0000-0000C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329222100"/>
          <a:ext cx="565009" cy="80010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213</xdr:row>
      <xdr:rowOff>57152</xdr:rowOff>
    </xdr:from>
    <xdr:to>
      <xdr:col>4</xdr:col>
      <xdr:colOff>796369</xdr:colOff>
      <xdr:row>213</xdr:row>
      <xdr:rowOff>847726</xdr:rowOff>
    </xdr:to>
    <xdr:pic>
      <xdr:nvPicPr>
        <xdr:cNvPr id="5066" name="Рисунок 5065">
          <a:extLst>
            <a:ext uri="{FF2B5EF4-FFF2-40B4-BE49-F238E27FC236}">
              <a16:creationId xmlns:a16="http://schemas.microsoft.com/office/drawing/2014/main" id="{00000000-0008-0000-0000-0000CA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330117452"/>
          <a:ext cx="548718" cy="790574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214</xdr:row>
      <xdr:rowOff>57150</xdr:rowOff>
    </xdr:from>
    <xdr:to>
      <xdr:col>4</xdr:col>
      <xdr:colOff>790575</xdr:colOff>
      <xdr:row>214</xdr:row>
      <xdr:rowOff>845967</xdr:rowOff>
    </xdr:to>
    <xdr:pic>
      <xdr:nvPicPr>
        <xdr:cNvPr id="5068" name="Рисунок 5067">
          <a:extLst>
            <a:ext uri="{FF2B5EF4-FFF2-40B4-BE49-F238E27FC236}">
              <a16:creationId xmlns:a16="http://schemas.microsoft.com/office/drawing/2014/main" id="{00000000-0008-0000-0000-0000C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31003275"/>
          <a:ext cx="561975" cy="788817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4704</xdr:row>
      <xdr:rowOff>57150</xdr:rowOff>
    </xdr:from>
    <xdr:to>
      <xdr:col>4</xdr:col>
      <xdr:colOff>974775</xdr:colOff>
      <xdr:row>4704</xdr:row>
      <xdr:rowOff>838200</xdr:rowOff>
    </xdr:to>
    <xdr:pic>
      <xdr:nvPicPr>
        <xdr:cNvPr id="5069" name="Рисунок 5068">
          <a:extLst>
            <a:ext uri="{FF2B5EF4-FFF2-40B4-BE49-F238E27FC236}">
              <a16:creationId xmlns:a16="http://schemas.microsoft.com/office/drawing/2014/main" id="{00000000-0008-0000-0000-0000C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91459050"/>
          <a:ext cx="898575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2468</xdr:row>
      <xdr:rowOff>57150</xdr:rowOff>
    </xdr:from>
    <xdr:to>
      <xdr:col>4</xdr:col>
      <xdr:colOff>881148</xdr:colOff>
      <xdr:row>2468</xdr:row>
      <xdr:rowOff>838200</xdr:rowOff>
    </xdr:to>
    <xdr:pic>
      <xdr:nvPicPr>
        <xdr:cNvPr id="5073" name="Рисунок 5072">
          <a:extLst>
            <a:ext uri="{FF2B5EF4-FFF2-40B4-BE49-F238E27FC236}">
              <a16:creationId xmlns:a16="http://schemas.microsoft.com/office/drawing/2014/main" id="{00000000-0008-0000-0000-0000D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77600175"/>
          <a:ext cx="728748" cy="78105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218</xdr:row>
      <xdr:rowOff>57151</xdr:rowOff>
    </xdr:from>
    <xdr:to>
      <xdr:col>4</xdr:col>
      <xdr:colOff>797672</xdr:colOff>
      <xdr:row>218</xdr:row>
      <xdr:rowOff>838201</xdr:rowOff>
    </xdr:to>
    <xdr:pic>
      <xdr:nvPicPr>
        <xdr:cNvPr id="5094" name="Рисунок 5093">
          <a:extLst>
            <a:ext uri="{FF2B5EF4-FFF2-40B4-BE49-F238E27FC236}">
              <a16:creationId xmlns:a16="http://schemas.microsoft.com/office/drawing/2014/main" id="{00000000-0008-0000-0000-0000E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340747351"/>
          <a:ext cx="569071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219</xdr:row>
      <xdr:rowOff>66676</xdr:rowOff>
    </xdr:from>
    <xdr:to>
      <xdr:col>4</xdr:col>
      <xdr:colOff>990600</xdr:colOff>
      <xdr:row>219</xdr:row>
      <xdr:rowOff>836777</xdr:rowOff>
    </xdr:to>
    <xdr:pic>
      <xdr:nvPicPr>
        <xdr:cNvPr id="5097" name="Рисунок 5096">
          <a:extLst>
            <a:ext uri="{FF2B5EF4-FFF2-40B4-BE49-F238E27FC236}">
              <a16:creationId xmlns:a16="http://schemas.microsoft.com/office/drawing/2014/main" id="{00000000-0008-0000-0000-0000E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41642701"/>
          <a:ext cx="923925" cy="770101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203</xdr:row>
      <xdr:rowOff>57151</xdr:rowOff>
    </xdr:from>
    <xdr:to>
      <xdr:col>4</xdr:col>
      <xdr:colOff>914401</xdr:colOff>
      <xdr:row>203</xdr:row>
      <xdr:rowOff>838201</xdr:rowOff>
    </xdr:to>
    <xdr:pic>
      <xdr:nvPicPr>
        <xdr:cNvPr id="5100" name="Рисунок 5099">
          <a:extLst>
            <a:ext uri="{FF2B5EF4-FFF2-40B4-BE49-F238E27FC236}">
              <a16:creationId xmlns:a16="http://schemas.microsoft.com/office/drawing/2014/main" id="{00000000-0008-0000-0000-0000EC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203733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206</xdr:row>
      <xdr:rowOff>57150</xdr:rowOff>
    </xdr:from>
    <xdr:to>
      <xdr:col>4</xdr:col>
      <xdr:colOff>904875</xdr:colOff>
      <xdr:row>206</xdr:row>
      <xdr:rowOff>838200</xdr:rowOff>
    </xdr:to>
    <xdr:pic>
      <xdr:nvPicPr>
        <xdr:cNvPr id="5102" name="Рисунок 5101">
          <a:extLst>
            <a:ext uri="{FF2B5EF4-FFF2-40B4-BE49-F238E27FC236}">
              <a16:creationId xmlns:a16="http://schemas.microsoft.com/office/drawing/2014/main" id="{00000000-0008-0000-0000-0000E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230308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207</xdr:row>
      <xdr:rowOff>57150</xdr:rowOff>
    </xdr:from>
    <xdr:to>
      <xdr:col>4</xdr:col>
      <xdr:colOff>904875</xdr:colOff>
      <xdr:row>207</xdr:row>
      <xdr:rowOff>828675</xdr:rowOff>
    </xdr:to>
    <xdr:pic>
      <xdr:nvPicPr>
        <xdr:cNvPr id="5105" name="Рисунок 5104">
          <a:extLst>
            <a:ext uri="{FF2B5EF4-FFF2-40B4-BE49-F238E27FC236}">
              <a16:creationId xmlns:a16="http://schemas.microsoft.com/office/drawing/2014/main" id="{00000000-0008-0000-0000-0000F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239166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190</xdr:row>
      <xdr:rowOff>57150</xdr:rowOff>
    </xdr:from>
    <xdr:to>
      <xdr:col>4</xdr:col>
      <xdr:colOff>816228</xdr:colOff>
      <xdr:row>190</xdr:row>
      <xdr:rowOff>847725</xdr:rowOff>
    </xdr:to>
    <xdr:pic>
      <xdr:nvPicPr>
        <xdr:cNvPr id="5113" name="Рисунок 5112">
          <a:extLst>
            <a:ext uri="{FF2B5EF4-FFF2-40B4-BE49-F238E27FC236}">
              <a16:creationId xmlns:a16="http://schemas.microsoft.com/office/drawing/2014/main" id="{00000000-0008-0000-0000-0000F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286712025"/>
          <a:ext cx="597152" cy="79057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138</xdr:row>
      <xdr:rowOff>47626</xdr:rowOff>
    </xdr:from>
    <xdr:to>
      <xdr:col>4</xdr:col>
      <xdr:colOff>797993</xdr:colOff>
      <xdr:row>138</xdr:row>
      <xdr:rowOff>828676</xdr:rowOff>
    </xdr:to>
    <xdr:pic>
      <xdr:nvPicPr>
        <xdr:cNvPr id="5118" name="Рисунок 5117">
          <a:extLst>
            <a:ext uri="{FF2B5EF4-FFF2-40B4-BE49-F238E27FC236}">
              <a16:creationId xmlns:a16="http://schemas.microsoft.com/office/drawing/2014/main" id="{00000000-0008-0000-0000-0000F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69773601"/>
          <a:ext cx="569392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135</xdr:row>
      <xdr:rowOff>57150</xdr:rowOff>
    </xdr:from>
    <xdr:to>
      <xdr:col>4</xdr:col>
      <xdr:colOff>818064</xdr:colOff>
      <xdr:row>135</xdr:row>
      <xdr:rowOff>847725</xdr:rowOff>
    </xdr:to>
    <xdr:pic>
      <xdr:nvPicPr>
        <xdr:cNvPr id="5121" name="Рисунок 5120">
          <a:extLst>
            <a:ext uri="{FF2B5EF4-FFF2-40B4-BE49-F238E27FC236}">
              <a16:creationId xmlns:a16="http://schemas.microsoft.com/office/drawing/2014/main" id="{00000000-0008-0000-0000-00000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68011475"/>
          <a:ext cx="579939" cy="7905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2463</xdr:row>
      <xdr:rowOff>85725</xdr:rowOff>
    </xdr:from>
    <xdr:to>
      <xdr:col>4</xdr:col>
      <xdr:colOff>893504</xdr:colOff>
      <xdr:row>2463</xdr:row>
      <xdr:rowOff>809625</xdr:rowOff>
    </xdr:to>
    <xdr:pic>
      <xdr:nvPicPr>
        <xdr:cNvPr id="5129" name="Рисунок 5128">
          <a:extLst>
            <a:ext uri="{FF2B5EF4-FFF2-40B4-BE49-F238E27FC236}">
              <a16:creationId xmlns:a16="http://schemas.microsoft.com/office/drawing/2014/main" id="{00000000-0008-0000-0000-00000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55483125"/>
          <a:ext cx="750629" cy="72390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2464</xdr:row>
      <xdr:rowOff>57151</xdr:rowOff>
    </xdr:from>
    <xdr:to>
      <xdr:col>4</xdr:col>
      <xdr:colOff>840126</xdr:colOff>
      <xdr:row>2464</xdr:row>
      <xdr:rowOff>847725</xdr:rowOff>
    </xdr:to>
    <xdr:pic>
      <xdr:nvPicPr>
        <xdr:cNvPr id="5133" name="Рисунок 5132">
          <a:extLst>
            <a:ext uri="{FF2B5EF4-FFF2-40B4-BE49-F238E27FC236}">
              <a16:creationId xmlns:a16="http://schemas.microsoft.com/office/drawing/2014/main" id="{00000000-0008-0000-0000-00000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6" y="57226201"/>
          <a:ext cx="640100" cy="79057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2466</xdr:row>
      <xdr:rowOff>66676</xdr:rowOff>
    </xdr:from>
    <xdr:to>
      <xdr:col>4</xdr:col>
      <xdr:colOff>821706</xdr:colOff>
      <xdr:row>2466</xdr:row>
      <xdr:rowOff>847726</xdr:rowOff>
    </xdr:to>
    <xdr:pic>
      <xdr:nvPicPr>
        <xdr:cNvPr id="5137" name="Рисунок 5136">
          <a:extLst>
            <a:ext uri="{FF2B5EF4-FFF2-40B4-BE49-F238E27FC236}">
              <a16:creationId xmlns:a16="http://schemas.microsoft.com/office/drawing/2014/main" id="{00000000-0008-0000-0000-00001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59007376"/>
          <a:ext cx="593105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2467</xdr:row>
      <xdr:rowOff>66675</xdr:rowOff>
    </xdr:from>
    <xdr:to>
      <xdr:col>4</xdr:col>
      <xdr:colOff>895351</xdr:colOff>
      <xdr:row>2467</xdr:row>
      <xdr:rowOff>831432</xdr:rowOff>
    </xdr:to>
    <xdr:pic>
      <xdr:nvPicPr>
        <xdr:cNvPr id="5139" name="Рисунок 5138">
          <a:extLst>
            <a:ext uri="{FF2B5EF4-FFF2-40B4-BE49-F238E27FC236}">
              <a16:creationId xmlns:a16="http://schemas.microsoft.com/office/drawing/2014/main" id="{00000000-0008-0000-0000-00001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9893200"/>
          <a:ext cx="762000" cy="76475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656</xdr:row>
      <xdr:rowOff>95251</xdr:rowOff>
    </xdr:from>
    <xdr:to>
      <xdr:col>4</xdr:col>
      <xdr:colOff>981831</xdr:colOff>
      <xdr:row>656</xdr:row>
      <xdr:rowOff>809625</xdr:rowOff>
    </xdr:to>
    <xdr:pic>
      <xdr:nvPicPr>
        <xdr:cNvPr id="5101" name="Рисунок 5100">
          <a:extLst>
            <a:ext uri="{FF2B5EF4-FFF2-40B4-BE49-F238E27FC236}">
              <a16:creationId xmlns:a16="http://schemas.microsoft.com/office/drawing/2014/main" id="{00000000-0008-0000-0000-0000ED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6668751"/>
          <a:ext cx="915156" cy="714374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872</xdr:row>
      <xdr:rowOff>57150</xdr:rowOff>
    </xdr:from>
    <xdr:to>
      <xdr:col>4</xdr:col>
      <xdr:colOff>869124</xdr:colOff>
      <xdr:row>872</xdr:row>
      <xdr:rowOff>828675</xdr:rowOff>
    </xdr:to>
    <xdr:pic>
      <xdr:nvPicPr>
        <xdr:cNvPr id="5110" name="Рисунок 5109">
          <a:extLst>
            <a:ext uri="{FF2B5EF4-FFF2-40B4-BE49-F238E27FC236}">
              <a16:creationId xmlns:a16="http://schemas.microsoft.com/office/drawing/2014/main" id="{00000000-0008-0000-0000-0000F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154285950"/>
          <a:ext cx="716723" cy="7715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536</xdr:row>
      <xdr:rowOff>57150</xdr:rowOff>
    </xdr:from>
    <xdr:to>
      <xdr:col>4</xdr:col>
      <xdr:colOff>810880</xdr:colOff>
      <xdr:row>536</xdr:row>
      <xdr:rowOff>847725</xdr:rowOff>
    </xdr:to>
    <xdr:pic>
      <xdr:nvPicPr>
        <xdr:cNvPr id="5089" name="Рисунок 5088">
          <a:extLst>
            <a:ext uri="{FF2B5EF4-FFF2-40B4-BE49-F238E27FC236}">
              <a16:creationId xmlns:a16="http://schemas.microsoft.com/office/drawing/2014/main" id="{00000000-0008-0000-0000-0000E1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11963400"/>
          <a:ext cx="582280" cy="79057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533</xdr:row>
      <xdr:rowOff>47626</xdr:rowOff>
    </xdr:from>
    <xdr:to>
      <xdr:col>4</xdr:col>
      <xdr:colOff>842189</xdr:colOff>
      <xdr:row>533</xdr:row>
      <xdr:rowOff>838200</xdr:rowOff>
    </xdr:to>
    <xdr:pic>
      <xdr:nvPicPr>
        <xdr:cNvPr id="5106" name="Рисунок 5105">
          <a:extLst>
            <a:ext uri="{FF2B5EF4-FFF2-40B4-BE49-F238E27FC236}">
              <a16:creationId xmlns:a16="http://schemas.microsoft.com/office/drawing/2014/main" id="{00000000-0008-0000-0000-0000F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7524751"/>
          <a:ext cx="651689" cy="79057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614</xdr:row>
      <xdr:rowOff>57150</xdr:rowOff>
    </xdr:from>
    <xdr:to>
      <xdr:col>4</xdr:col>
      <xdr:colOff>914400</xdr:colOff>
      <xdr:row>614</xdr:row>
      <xdr:rowOff>838200</xdr:rowOff>
    </xdr:to>
    <xdr:pic>
      <xdr:nvPicPr>
        <xdr:cNvPr id="5096" name="Рисунок 5095">
          <a:extLst>
            <a:ext uri="{FF2B5EF4-FFF2-40B4-BE49-F238E27FC236}">
              <a16:creationId xmlns:a16="http://schemas.microsoft.com/office/drawing/2014/main" id="{00000000-0008-0000-0000-0000E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934497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848</xdr:row>
      <xdr:rowOff>104775</xdr:rowOff>
    </xdr:from>
    <xdr:to>
      <xdr:col>4</xdr:col>
      <xdr:colOff>979402</xdr:colOff>
      <xdr:row>848</xdr:row>
      <xdr:rowOff>781050</xdr:rowOff>
    </xdr:to>
    <xdr:pic>
      <xdr:nvPicPr>
        <xdr:cNvPr id="5134" name="Рисунок 5133">
          <a:extLst>
            <a:ext uri="{FF2B5EF4-FFF2-40B4-BE49-F238E27FC236}">
              <a16:creationId xmlns:a16="http://schemas.microsoft.com/office/drawing/2014/main" id="{00000000-0008-0000-0000-00000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73475850"/>
          <a:ext cx="912726" cy="6762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3172</xdr:row>
      <xdr:rowOff>57150</xdr:rowOff>
    </xdr:from>
    <xdr:to>
      <xdr:col>4</xdr:col>
      <xdr:colOff>904875</xdr:colOff>
      <xdr:row>3172</xdr:row>
      <xdr:rowOff>828675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145571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2645</xdr:row>
      <xdr:rowOff>47626</xdr:rowOff>
    </xdr:from>
    <xdr:to>
      <xdr:col>4</xdr:col>
      <xdr:colOff>914401</xdr:colOff>
      <xdr:row>2645</xdr:row>
      <xdr:rowOff>847726</xdr:rowOff>
    </xdr:to>
    <xdr:pic>
      <xdr:nvPicPr>
        <xdr:cNvPr id="1640" name="Рисунок 1639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218855926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920</xdr:row>
      <xdr:rowOff>57150</xdr:rowOff>
    </xdr:from>
    <xdr:to>
      <xdr:col>4</xdr:col>
      <xdr:colOff>914400</xdr:colOff>
      <xdr:row>920</xdr:row>
      <xdr:rowOff>838200</xdr:rowOff>
    </xdr:to>
    <xdr:pic>
      <xdr:nvPicPr>
        <xdr:cNvPr id="4589" name="Рисунок 4588">
          <a:extLst>
            <a:ext uri="{FF2B5EF4-FFF2-40B4-BE49-F238E27FC236}">
              <a16:creationId xmlns:a16="http://schemas.microsoft.com/office/drawing/2014/main" id="{00000000-0008-0000-0000-0000E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047779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3054</xdr:row>
      <xdr:rowOff>57151</xdr:rowOff>
    </xdr:from>
    <xdr:to>
      <xdr:col>4</xdr:col>
      <xdr:colOff>876300</xdr:colOff>
      <xdr:row>3054</xdr:row>
      <xdr:rowOff>833717</xdr:rowOff>
    </xdr:to>
    <xdr:pic>
      <xdr:nvPicPr>
        <xdr:cNvPr id="5162" name="Рисунок 5161">
          <a:extLst>
            <a:ext uri="{FF2B5EF4-FFF2-40B4-BE49-F238E27FC236}">
              <a16:creationId xmlns:a16="http://schemas.microsoft.com/office/drawing/2014/main" id="{00000000-0008-0000-0000-00002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28575001"/>
          <a:ext cx="704849" cy="776566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1448</xdr:row>
      <xdr:rowOff>57151</xdr:rowOff>
    </xdr:from>
    <xdr:to>
      <xdr:col>4</xdr:col>
      <xdr:colOff>922169</xdr:colOff>
      <xdr:row>1448</xdr:row>
      <xdr:rowOff>847725</xdr:rowOff>
    </xdr:to>
    <xdr:pic>
      <xdr:nvPicPr>
        <xdr:cNvPr id="5024" name="Рисунок 5023">
          <a:extLst>
            <a:ext uri="{FF2B5EF4-FFF2-40B4-BE49-F238E27FC236}">
              <a16:creationId xmlns:a16="http://schemas.microsoft.com/office/drawing/2014/main" id="{00000000-0008-0000-0000-0000A0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54073426"/>
          <a:ext cx="817394" cy="79057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2718</xdr:row>
      <xdr:rowOff>57149</xdr:rowOff>
    </xdr:from>
    <xdr:to>
      <xdr:col>4</xdr:col>
      <xdr:colOff>933450</xdr:colOff>
      <xdr:row>2718</xdr:row>
      <xdr:rowOff>841544</xdr:rowOff>
    </xdr:to>
    <xdr:pic>
      <xdr:nvPicPr>
        <xdr:cNvPr id="5032" name="Рисунок 5031">
          <a:extLst>
            <a:ext uri="{FF2B5EF4-FFF2-40B4-BE49-F238E27FC236}">
              <a16:creationId xmlns:a16="http://schemas.microsoft.com/office/drawing/2014/main" id="{00000000-0008-0000-0000-0000A8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5" y="131168774"/>
          <a:ext cx="828675" cy="78439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2717</xdr:row>
      <xdr:rowOff>114300</xdr:rowOff>
    </xdr:from>
    <xdr:to>
      <xdr:col>4</xdr:col>
      <xdr:colOff>1000125</xdr:colOff>
      <xdr:row>2717</xdr:row>
      <xdr:rowOff>821531</xdr:rowOff>
    </xdr:to>
    <xdr:pic>
      <xdr:nvPicPr>
        <xdr:cNvPr id="5081" name="Рисунок 5080">
          <a:extLst>
            <a:ext uri="{FF2B5EF4-FFF2-40B4-BE49-F238E27FC236}">
              <a16:creationId xmlns:a16="http://schemas.microsoft.com/office/drawing/2014/main" id="{00000000-0008-0000-0000-0000D9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0340100"/>
          <a:ext cx="942975" cy="707231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2721</xdr:row>
      <xdr:rowOff>57150</xdr:rowOff>
    </xdr:from>
    <xdr:to>
      <xdr:col>4</xdr:col>
      <xdr:colOff>914400</xdr:colOff>
      <xdr:row>2721</xdr:row>
      <xdr:rowOff>828675</xdr:rowOff>
    </xdr:to>
    <xdr:pic>
      <xdr:nvPicPr>
        <xdr:cNvPr id="5151" name="Рисунок 5150">
          <a:extLst>
            <a:ext uri="{FF2B5EF4-FFF2-40B4-BE49-F238E27FC236}">
              <a16:creationId xmlns:a16="http://schemas.microsoft.com/office/drawing/2014/main" id="{00000000-0008-0000-0000-00001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311687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2724</xdr:row>
      <xdr:rowOff>66677</xdr:rowOff>
    </xdr:from>
    <xdr:to>
      <xdr:col>4</xdr:col>
      <xdr:colOff>981629</xdr:colOff>
      <xdr:row>2724</xdr:row>
      <xdr:rowOff>819151</xdr:rowOff>
    </xdr:to>
    <xdr:pic>
      <xdr:nvPicPr>
        <xdr:cNvPr id="5156" name="Рисунок 5155">
          <a:extLst>
            <a:ext uri="{FF2B5EF4-FFF2-40B4-BE49-F238E27FC236}">
              <a16:creationId xmlns:a16="http://schemas.microsoft.com/office/drawing/2014/main" id="{00000000-0008-0000-0000-00002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36493252"/>
          <a:ext cx="914953" cy="75247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2722</xdr:row>
      <xdr:rowOff>57151</xdr:rowOff>
    </xdr:from>
    <xdr:to>
      <xdr:col>4</xdr:col>
      <xdr:colOff>914401</xdr:colOff>
      <xdr:row>2722</xdr:row>
      <xdr:rowOff>838201</xdr:rowOff>
    </xdr:to>
    <xdr:pic>
      <xdr:nvPicPr>
        <xdr:cNvPr id="5157" name="Рисунок 5156">
          <a:extLst>
            <a:ext uri="{FF2B5EF4-FFF2-40B4-BE49-F238E27FC236}">
              <a16:creationId xmlns:a16="http://schemas.microsoft.com/office/drawing/2014/main" id="{00000000-0008-0000-0000-00002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347120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2727</xdr:row>
      <xdr:rowOff>57151</xdr:rowOff>
    </xdr:from>
    <xdr:to>
      <xdr:col>4</xdr:col>
      <xdr:colOff>914400</xdr:colOff>
      <xdr:row>2727</xdr:row>
      <xdr:rowOff>847725</xdr:rowOff>
    </xdr:to>
    <xdr:pic>
      <xdr:nvPicPr>
        <xdr:cNvPr id="5169" name="Рисунок 5168">
          <a:extLst>
            <a:ext uri="{FF2B5EF4-FFF2-40B4-BE49-F238E27FC236}">
              <a16:creationId xmlns:a16="http://schemas.microsoft.com/office/drawing/2014/main" id="{00000000-0008-0000-0000-00003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129397126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2732</xdr:row>
      <xdr:rowOff>57150</xdr:rowOff>
    </xdr:from>
    <xdr:to>
      <xdr:col>4</xdr:col>
      <xdr:colOff>914400</xdr:colOff>
      <xdr:row>2732</xdr:row>
      <xdr:rowOff>838200</xdr:rowOff>
    </xdr:to>
    <xdr:pic>
      <xdr:nvPicPr>
        <xdr:cNvPr id="5170" name="Рисунок 5169">
          <a:extLst>
            <a:ext uri="{FF2B5EF4-FFF2-40B4-BE49-F238E27FC236}">
              <a16:creationId xmlns:a16="http://schemas.microsoft.com/office/drawing/2014/main" id="{00000000-0008-0000-0000-00003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320546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2733</xdr:row>
      <xdr:rowOff>57150</xdr:rowOff>
    </xdr:from>
    <xdr:to>
      <xdr:col>4</xdr:col>
      <xdr:colOff>914400</xdr:colOff>
      <xdr:row>2733</xdr:row>
      <xdr:rowOff>838200</xdr:rowOff>
    </xdr:to>
    <xdr:pic>
      <xdr:nvPicPr>
        <xdr:cNvPr id="5172" name="Рисунок 5171">
          <a:extLst>
            <a:ext uri="{FF2B5EF4-FFF2-40B4-BE49-F238E27FC236}">
              <a16:creationId xmlns:a16="http://schemas.microsoft.com/office/drawing/2014/main" id="{00000000-0008-0000-0000-00003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329404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2729</xdr:row>
      <xdr:rowOff>57150</xdr:rowOff>
    </xdr:from>
    <xdr:to>
      <xdr:col>4</xdr:col>
      <xdr:colOff>914400</xdr:colOff>
      <xdr:row>2729</xdr:row>
      <xdr:rowOff>838200</xdr:rowOff>
    </xdr:to>
    <xdr:pic>
      <xdr:nvPicPr>
        <xdr:cNvPr id="5177" name="Рисунок 5176">
          <a:extLst>
            <a:ext uri="{FF2B5EF4-FFF2-40B4-BE49-F238E27FC236}">
              <a16:creationId xmlns:a16="http://schemas.microsoft.com/office/drawing/2014/main" id="{00000000-0008-0000-0000-00003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302829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2735</xdr:row>
      <xdr:rowOff>114301</xdr:rowOff>
    </xdr:from>
    <xdr:to>
      <xdr:col>4</xdr:col>
      <xdr:colOff>981075</xdr:colOff>
      <xdr:row>2735</xdr:row>
      <xdr:rowOff>772597</xdr:rowOff>
    </xdr:to>
    <xdr:pic>
      <xdr:nvPicPr>
        <xdr:cNvPr id="5180" name="Рисунок 5179">
          <a:extLst>
            <a:ext uri="{FF2B5EF4-FFF2-40B4-BE49-F238E27FC236}">
              <a16:creationId xmlns:a16="http://schemas.microsoft.com/office/drawing/2014/main" id="{00000000-0008-0000-0000-00003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30340101"/>
          <a:ext cx="923924" cy="65829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2738</xdr:row>
      <xdr:rowOff>133350</xdr:rowOff>
    </xdr:from>
    <xdr:to>
      <xdr:col>4</xdr:col>
      <xdr:colOff>979979</xdr:colOff>
      <xdr:row>2738</xdr:row>
      <xdr:rowOff>752475</xdr:rowOff>
    </xdr:to>
    <xdr:pic>
      <xdr:nvPicPr>
        <xdr:cNvPr id="5181" name="Рисунок 5180">
          <a:extLst>
            <a:ext uri="{FF2B5EF4-FFF2-40B4-BE49-F238E27FC236}">
              <a16:creationId xmlns:a16="http://schemas.microsoft.com/office/drawing/2014/main" id="{00000000-0008-0000-0000-00003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4788275"/>
          <a:ext cx="922829" cy="6191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2742</xdr:row>
      <xdr:rowOff>66675</xdr:rowOff>
    </xdr:from>
    <xdr:to>
      <xdr:col>4</xdr:col>
      <xdr:colOff>914400</xdr:colOff>
      <xdr:row>2742</xdr:row>
      <xdr:rowOff>838200</xdr:rowOff>
    </xdr:to>
    <xdr:pic>
      <xdr:nvPicPr>
        <xdr:cNvPr id="1663" name="Рисунок 1662"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311783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2746</xdr:row>
      <xdr:rowOff>57150</xdr:rowOff>
    </xdr:from>
    <xdr:to>
      <xdr:col>4</xdr:col>
      <xdr:colOff>971550</xdr:colOff>
      <xdr:row>2746</xdr:row>
      <xdr:rowOff>825602</xdr:rowOff>
    </xdr:to>
    <xdr:pic>
      <xdr:nvPicPr>
        <xdr:cNvPr id="1670" name="Рисунок 1669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137369550"/>
          <a:ext cx="885824" cy="768452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2741</xdr:row>
      <xdr:rowOff>142875</xdr:rowOff>
    </xdr:from>
    <xdr:to>
      <xdr:col>4</xdr:col>
      <xdr:colOff>979496</xdr:colOff>
      <xdr:row>2741</xdr:row>
      <xdr:rowOff>762000</xdr:rowOff>
    </xdr:to>
    <xdr:pic>
      <xdr:nvPicPr>
        <xdr:cNvPr id="1862" name="Рисунок 1861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0368675"/>
          <a:ext cx="922346" cy="6191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2745</xdr:row>
      <xdr:rowOff>47625</xdr:rowOff>
    </xdr:from>
    <xdr:to>
      <xdr:col>4</xdr:col>
      <xdr:colOff>985930</xdr:colOff>
      <xdr:row>2745</xdr:row>
      <xdr:rowOff>838200</xdr:rowOff>
    </xdr:to>
    <xdr:pic>
      <xdr:nvPicPr>
        <xdr:cNvPr id="2838" name="Рисунок 2837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36474200"/>
          <a:ext cx="928779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2743</xdr:row>
      <xdr:rowOff>47625</xdr:rowOff>
    </xdr:from>
    <xdr:to>
      <xdr:col>4</xdr:col>
      <xdr:colOff>979103</xdr:colOff>
      <xdr:row>2743</xdr:row>
      <xdr:rowOff>838200</xdr:rowOff>
    </xdr:to>
    <xdr:pic>
      <xdr:nvPicPr>
        <xdr:cNvPr id="2840" name="Рисунок 2839"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35588375"/>
          <a:ext cx="921953" cy="7905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2747</xdr:row>
      <xdr:rowOff>66676</xdr:rowOff>
    </xdr:from>
    <xdr:to>
      <xdr:col>4</xdr:col>
      <xdr:colOff>942976</xdr:colOff>
      <xdr:row>2747</xdr:row>
      <xdr:rowOff>829438</xdr:rowOff>
    </xdr:to>
    <xdr:pic>
      <xdr:nvPicPr>
        <xdr:cNvPr id="5190" name="Рисунок 5189">
          <a:extLst>
            <a:ext uri="{FF2B5EF4-FFF2-40B4-BE49-F238E27FC236}">
              <a16:creationId xmlns:a16="http://schemas.microsoft.com/office/drawing/2014/main" id="{00000000-0008-0000-0000-00004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29406651"/>
          <a:ext cx="838200" cy="762762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2748</xdr:row>
      <xdr:rowOff>57151</xdr:rowOff>
    </xdr:from>
    <xdr:to>
      <xdr:col>4</xdr:col>
      <xdr:colOff>914401</xdr:colOff>
      <xdr:row>2748</xdr:row>
      <xdr:rowOff>838201</xdr:rowOff>
    </xdr:to>
    <xdr:pic>
      <xdr:nvPicPr>
        <xdr:cNvPr id="5192" name="Рисунок 5191">
          <a:extLst>
            <a:ext uri="{FF2B5EF4-FFF2-40B4-BE49-F238E27FC236}">
              <a16:creationId xmlns:a16="http://schemas.microsoft.com/office/drawing/2014/main" id="{00000000-0008-0000-0000-00004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311687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2751</xdr:row>
      <xdr:rowOff>66675</xdr:rowOff>
    </xdr:from>
    <xdr:to>
      <xdr:col>4</xdr:col>
      <xdr:colOff>999215</xdr:colOff>
      <xdr:row>2751</xdr:row>
      <xdr:rowOff>819150</xdr:rowOff>
    </xdr:to>
    <xdr:pic>
      <xdr:nvPicPr>
        <xdr:cNvPr id="5196" name="Рисунок 5195">
          <a:extLst>
            <a:ext uri="{FF2B5EF4-FFF2-40B4-BE49-F238E27FC236}">
              <a16:creationId xmlns:a16="http://schemas.microsoft.com/office/drawing/2014/main" id="{00000000-0008-0000-0000-00004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74583725"/>
          <a:ext cx="942065" cy="7524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2752</xdr:row>
      <xdr:rowOff>133350</xdr:rowOff>
    </xdr:from>
    <xdr:to>
      <xdr:col>4</xdr:col>
      <xdr:colOff>1000125</xdr:colOff>
      <xdr:row>2752</xdr:row>
      <xdr:rowOff>769605</xdr:rowOff>
    </xdr:to>
    <xdr:pic>
      <xdr:nvPicPr>
        <xdr:cNvPr id="5197" name="Рисунок 5196">
          <a:extLst>
            <a:ext uri="{FF2B5EF4-FFF2-40B4-BE49-F238E27FC236}">
              <a16:creationId xmlns:a16="http://schemas.microsoft.com/office/drawing/2014/main" id="{00000000-0008-0000-0000-00004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75536225"/>
          <a:ext cx="952500" cy="63625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2753</xdr:row>
      <xdr:rowOff>57150</xdr:rowOff>
    </xdr:from>
    <xdr:to>
      <xdr:col>4</xdr:col>
      <xdr:colOff>904875</xdr:colOff>
      <xdr:row>2753</xdr:row>
      <xdr:rowOff>838200</xdr:rowOff>
    </xdr:to>
    <xdr:pic>
      <xdr:nvPicPr>
        <xdr:cNvPr id="5198" name="Рисунок 5197">
          <a:extLst>
            <a:ext uri="{FF2B5EF4-FFF2-40B4-BE49-F238E27FC236}">
              <a16:creationId xmlns:a16="http://schemas.microsoft.com/office/drawing/2014/main" id="{00000000-0008-0000-0000-00004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763458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2804</xdr:row>
      <xdr:rowOff>66675</xdr:rowOff>
    </xdr:from>
    <xdr:to>
      <xdr:col>4</xdr:col>
      <xdr:colOff>904875</xdr:colOff>
      <xdr:row>2804</xdr:row>
      <xdr:rowOff>838200</xdr:rowOff>
    </xdr:to>
    <xdr:pic>
      <xdr:nvPicPr>
        <xdr:cNvPr id="5207" name="Рисунок 5206">
          <a:extLst>
            <a:ext uri="{FF2B5EF4-FFF2-40B4-BE49-F238E27FC236}">
              <a16:creationId xmlns:a16="http://schemas.microsoft.com/office/drawing/2014/main" id="{00000000-0008-0000-0000-00005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595247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2798</xdr:row>
      <xdr:rowOff>66675</xdr:rowOff>
    </xdr:from>
    <xdr:to>
      <xdr:col>4</xdr:col>
      <xdr:colOff>904876</xdr:colOff>
      <xdr:row>2798</xdr:row>
      <xdr:rowOff>825636</xdr:rowOff>
    </xdr:to>
    <xdr:pic>
      <xdr:nvPicPr>
        <xdr:cNvPr id="5210" name="Рисунок 5209">
          <a:extLst>
            <a:ext uri="{FF2B5EF4-FFF2-40B4-BE49-F238E27FC236}">
              <a16:creationId xmlns:a16="http://schemas.microsoft.com/office/drawing/2014/main" id="{00000000-0008-0000-0000-00005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155095575"/>
          <a:ext cx="781050" cy="758961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2800</xdr:row>
      <xdr:rowOff>123825</xdr:rowOff>
    </xdr:from>
    <xdr:to>
      <xdr:col>4</xdr:col>
      <xdr:colOff>993558</xdr:colOff>
      <xdr:row>2800</xdr:row>
      <xdr:rowOff>781050</xdr:rowOff>
    </xdr:to>
    <xdr:pic>
      <xdr:nvPicPr>
        <xdr:cNvPr id="5211" name="Рисунок 5210">
          <a:extLst>
            <a:ext uri="{FF2B5EF4-FFF2-40B4-BE49-F238E27FC236}">
              <a16:creationId xmlns:a16="http://schemas.microsoft.com/office/drawing/2014/main" id="{00000000-0008-0000-0000-00005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6038550"/>
          <a:ext cx="936408" cy="6572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2803</xdr:row>
      <xdr:rowOff>76200</xdr:rowOff>
    </xdr:from>
    <xdr:to>
      <xdr:col>4</xdr:col>
      <xdr:colOff>988219</xdr:colOff>
      <xdr:row>2803</xdr:row>
      <xdr:rowOff>828675</xdr:rowOff>
    </xdr:to>
    <xdr:pic>
      <xdr:nvPicPr>
        <xdr:cNvPr id="5213" name="Рисунок 5212">
          <a:extLst>
            <a:ext uri="{FF2B5EF4-FFF2-40B4-BE49-F238E27FC236}">
              <a16:creationId xmlns:a16="http://schemas.microsoft.com/office/drawing/2014/main" id="{00000000-0008-0000-0000-00005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57762575"/>
          <a:ext cx="940594" cy="7524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2796</xdr:row>
      <xdr:rowOff>66675</xdr:rowOff>
    </xdr:from>
    <xdr:to>
      <xdr:col>4</xdr:col>
      <xdr:colOff>933450</xdr:colOff>
      <xdr:row>2796</xdr:row>
      <xdr:rowOff>828484</xdr:rowOff>
    </xdr:to>
    <xdr:pic>
      <xdr:nvPicPr>
        <xdr:cNvPr id="5214" name="Рисунок 5213">
          <a:extLst>
            <a:ext uri="{FF2B5EF4-FFF2-40B4-BE49-F238E27FC236}">
              <a16:creationId xmlns:a16="http://schemas.microsoft.com/office/drawing/2014/main" id="{00000000-0008-0000-0000-00005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53323925"/>
          <a:ext cx="819150" cy="761809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2817</xdr:row>
      <xdr:rowOff>28577</xdr:rowOff>
    </xdr:from>
    <xdr:to>
      <xdr:col>4</xdr:col>
      <xdr:colOff>862552</xdr:colOff>
      <xdr:row>2817</xdr:row>
      <xdr:rowOff>857251</xdr:rowOff>
    </xdr:to>
    <xdr:pic>
      <xdr:nvPicPr>
        <xdr:cNvPr id="5215" name="Рисунок 5214">
          <a:extLst>
            <a:ext uri="{FF2B5EF4-FFF2-40B4-BE49-F238E27FC236}">
              <a16:creationId xmlns:a16="http://schemas.microsoft.com/office/drawing/2014/main" id="{00000000-0008-0000-0000-00005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158600777"/>
          <a:ext cx="710151" cy="828674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2806</xdr:row>
      <xdr:rowOff>114300</xdr:rowOff>
    </xdr:from>
    <xdr:to>
      <xdr:col>4</xdr:col>
      <xdr:colOff>993209</xdr:colOff>
      <xdr:row>2806</xdr:row>
      <xdr:rowOff>790575</xdr:rowOff>
    </xdr:to>
    <xdr:pic>
      <xdr:nvPicPr>
        <xdr:cNvPr id="5217" name="Рисунок 5216">
          <a:extLst>
            <a:ext uri="{FF2B5EF4-FFF2-40B4-BE49-F238E27FC236}">
              <a16:creationId xmlns:a16="http://schemas.microsoft.com/office/drawing/2014/main" id="{00000000-0008-0000-0000-00006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53371550"/>
          <a:ext cx="936058" cy="6762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2810</xdr:row>
      <xdr:rowOff>57151</xdr:rowOff>
    </xdr:from>
    <xdr:to>
      <xdr:col>4</xdr:col>
      <xdr:colOff>904875</xdr:colOff>
      <xdr:row>2810</xdr:row>
      <xdr:rowOff>847725</xdr:rowOff>
    </xdr:to>
    <xdr:pic>
      <xdr:nvPicPr>
        <xdr:cNvPr id="5218" name="Рисунок 5217">
          <a:extLst>
            <a:ext uri="{FF2B5EF4-FFF2-40B4-BE49-F238E27FC236}">
              <a16:creationId xmlns:a16="http://schemas.microsoft.com/office/drawing/2014/main" id="{00000000-0008-0000-0000-00006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156857701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2805</xdr:row>
      <xdr:rowOff>66676</xdr:rowOff>
    </xdr:from>
    <xdr:to>
      <xdr:col>4</xdr:col>
      <xdr:colOff>962025</xdr:colOff>
      <xdr:row>2805</xdr:row>
      <xdr:rowOff>833080</xdr:rowOff>
    </xdr:to>
    <xdr:pic>
      <xdr:nvPicPr>
        <xdr:cNvPr id="5220" name="Рисунок 5219">
          <a:extLst>
            <a:ext uri="{FF2B5EF4-FFF2-40B4-BE49-F238E27FC236}">
              <a16:creationId xmlns:a16="http://schemas.microsoft.com/office/drawing/2014/main" id="{00000000-0008-0000-0000-00006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151552276"/>
          <a:ext cx="876300" cy="76640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2807</xdr:row>
      <xdr:rowOff>114300</xdr:rowOff>
    </xdr:from>
    <xdr:to>
      <xdr:col>4</xdr:col>
      <xdr:colOff>993208</xdr:colOff>
      <xdr:row>2807</xdr:row>
      <xdr:rowOff>790575</xdr:rowOff>
    </xdr:to>
    <xdr:pic>
      <xdr:nvPicPr>
        <xdr:cNvPr id="5221" name="Рисунок 5220">
          <a:extLst>
            <a:ext uri="{FF2B5EF4-FFF2-40B4-BE49-F238E27FC236}">
              <a16:creationId xmlns:a16="http://schemas.microsoft.com/office/drawing/2014/main" id="{00000000-0008-0000-0000-00006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4257375"/>
          <a:ext cx="936058" cy="676275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2818</xdr:row>
      <xdr:rowOff>171451</xdr:rowOff>
    </xdr:from>
    <xdr:to>
      <xdr:col>4</xdr:col>
      <xdr:colOff>1006834</xdr:colOff>
      <xdr:row>2818</xdr:row>
      <xdr:rowOff>723901</xdr:rowOff>
    </xdr:to>
    <xdr:pic>
      <xdr:nvPicPr>
        <xdr:cNvPr id="5233" name="Рисунок 5232">
          <a:extLst>
            <a:ext uri="{FF2B5EF4-FFF2-40B4-BE49-F238E27FC236}">
              <a16:creationId xmlns:a16="http://schemas.microsoft.com/office/drawing/2014/main" id="{00000000-0008-0000-0000-00007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151657051"/>
          <a:ext cx="959208" cy="552450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2819</xdr:row>
      <xdr:rowOff>57150</xdr:rowOff>
    </xdr:from>
    <xdr:to>
      <xdr:col>4</xdr:col>
      <xdr:colOff>820043</xdr:colOff>
      <xdr:row>2819</xdr:row>
      <xdr:rowOff>828675</xdr:rowOff>
    </xdr:to>
    <xdr:pic>
      <xdr:nvPicPr>
        <xdr:cNvPr id="5234" name="Рисунок 5233">
          <a:extLst>
            <a:ext uri="{FF2B5EF4-FFF2-40B4-BE49-F238E27FC236}">
              <a16:creationId xmlns:a16="http://schemas.microsoft.com/office/drawing/2014/main" id="{00000000-0008-0000-0000-00007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152428575"/>
          <a:ext cx="600967" cy="7715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2820</xdr:row>
      <xdr:rowOff>95252</xdr:rowOff>
    </xdr:from>
    <xdr:to>
      <xdr:col>4</xdr:col>
      <xdr:colOff>990601</xdr:colOff>
      <xdr:row>2820</xdr:row>
      <xdr:rowOff>795340</xdr:rowOff>
    </xdr:to>
    <xdr:pic>
      <xdr:nvPicPr>
        <xdr:cNvPr id="5237" name="Рисунок 5236">
          <a:extLst>
            <a:ext uri="{FF2B5EF4-FFF2-40B4-BE49-F238E27FC236}">
              <a16:creationId xmlns:a16="http://schemas.microsoft.com/office/drawing/2014/main" id="{00000000-0008-0000-0000-00007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57781627"/>
          <a:ext cx="933450" cy="70008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2821</xdr:row>
      <xdr:rowOff>104776</xdr:rowOff>
    </xdr:from>
    <xdr:to>
      <xdr:col>4</xdr:col>
      <xdr:colOff>984249</xdr:colOff>
      <xdr:row>2821</xdr:row>
      <xdr:rowOff>800100</xdr:rowOff>
    </xdr:to>
    <xdr:pic>
      <xdr:nvPicPr>
        <xdr:cNvPr id="5238" name="Рисунок 5237">
          <a:extLst>
            <a:ext uri="{FF2B5EF4-FFF2-40B4-BE49-F238E27FC236}">
              <a16:creationId xmlns:a16="http://schemas.microsoft.com/office/drawing/2014/main" id="{00000000-0008-0000-0000-00007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8676976"/>
          <a:ext cx="927099" cy="6953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2826</xdr:row>
      <xdr:rowOff>47625</xdr:rowOff>
    </xdr:from>
    <xdr:to>
      <xdr:col>4</xdr:col>
      <xdr:colOff>914400</xdr:colOff>
      <xdr:row>2826</xdr:row>
      <xdr:rowOff>838200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541907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2825</xdr:row>
      <xdr:rowOff>57150</xdr:rowOff>
    </xdr:from>
    <xdr:to>
      <xdr:col>4</xdr:col>
      <xdr:colOff>914400</xdr:colOff>
      <xdr:row>2825</xdr:row>
      <xdr:rowOff>847725</xdr:rowOff>
    </xdr:to>
    <xdr:pic>
      <xdr:nvPicPr>
        <xdr:cNvPr id="4898" name="Рисунок 4897">
          <a:extLst>
            <a:ext uri="{FF2B5EF4-FFF2-40B4-BE49-F238E27FC236}">
              <a16:creationId xmlns:a16="http://schemas.microsoft.com/office/drawing/2014/main" id="{00000000-0008-0000-0000-00002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533144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2827</xdr:row>
      <xdr:rowOff>57151</xdr:rowOff>
    </xdr:from>
    <xdr:to>
      <xdr:col>4</xdr:col>
      <xdr:colOff>914401</xdr:colOff>
      <xdr:row>2827</xdr:row>
      <xdr:rowOff>838201</xdr:rowOff>
    </xdr:to>
    <xdr:pic>
      <xdr:nvPicPr>
        <xdr:cNvPr id="4933" name="Рисунок 4932">
          <a:extLst>
            <a:ext uri="{FF2B5EF4-FFF2-40B4-BE49-F238E27FC236}">
              <a16:creationId xmlns:a16="http://schemas.microsoft.com/office/drawing/2014/main" id="{00000000-0008-0000-0000-00004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550860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2824</xdr:row>
      <xdr:rowOff>76202</xdr:rowOff>
    </xdr:from>
    <xdr:to>
      <xdr:col>4</xdr:col>
      <xdr:colOff>904875</xdr:colOff>
      <xdr:row>2824</xdr:row>
      <xdr:rowOff>822048</xdr:rowOff>
    </xdr:to>
    <xdr:pic>
      <xdr:nvPicPr>
        <xdr:cNvPr id="5029" name="Рисунок 5028">
          <a:extLst>
            <a:ext uri="{FF2B5EF4-FFF2-40B4-BE49-F238E27FC236}">
              <a16:creationId xmlns:a16="http://schemas.microsoft.com/office/drawing/2014/main" id="{00000000-0008-0000-0000-0000A5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52447627"/>
          <a:ext cx="771524" cy="745846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2828</xdr:row>
      <xdr:rowOff>57150</xdr:rowOff>
    </xdr:from>
    <xdr:to>
      <xdr:col>4</xdr:col>
      <xdr:colOff>914400</xdr:colOff>
      <xdr:row>2828</xdr:row>
      <xdr:rowOff>847725</xdr:rowOff>
    </xdr:to>
    <xdr:pic>
      <xdr:nvPicPr>
        <xdr:cNvPr id="5158" name="Рисунок 5157">
          <a:extLst>
            <a:ext uri="{FF2B5EF4-FFF2-40B4-BE49-F238E27FC236}">
              <a16:creationId xmlns:a16="http://schemas.microsoft.com/office/drawing/2014/main" id="{00000000-0008-0000-0000-00002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515427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2829</xdr:row>
      <xdr:rowOff>57150</xdr:rowOff>
    </xdr:from>
    <xdr:to>
      <xdr:col>4</xdr:col>
      <xdr:colOff>914400</xdr:colOff>
      <xdr:row>2829</xdr:row>
      <xdr:rowOff>838200</xdr:rowOff>
    </xdr:to>
    <xdr:pic>
      <xdr:nvPicPr>
        <xdr:cNvPr id="5161" name="Рисунок 5160">
          <a:extLst>
            <a:ext uri="{FF2B5EF4-FFF2-40B4-BE49-F238E27FC236}">
              <a16:creationId xmlns:a16="http://schemas.microsoft.com/office/drawing/2014/main" id="{00000000-0008-0000-0000-00002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533144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2830</xdr:row>
      <xdr:rowOff>57150</xdr:rowOff>
    </xdr:from>
    <xdr:to>
      <xdr:col>4</xdr:col>
      <xdr:colOff>914400</xdr:colOff>
      <xdr:row>2830</xdr:row>
      <xdr:rowOff>838200</xdr:rowOff>
    </xdr:to>
    <xdr:pic>
      <xdr:nvPicPr>
        <xdr:cNvPr id="5163" name="Рисунок 5162">
          <a:extLst>
            <a:ext uri="{FF2B5EF4-FFF2-40B4-BE49-F238E27FC236}">
              <a16:creationId xmlns:a16="http://schemas.microsoft.com/office/drawing/2014/main" id="{00000000-0008-0000-0000-00002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542002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2832</xdr:row>
      <xdr:rowOff>104776</xdr:rowOff>
    </xdr:from>
    <xdr:to>
      <xdr:col>4</xdr:col>
      <xdr:colOff>994463</xdr:colOff>
      <xdr:row>2832</xdr:row>
      <xdr:rowOff>790576</xdr:rowOff>
    </xdr:to>
    <xdr:pic>
      <xdr:nvPicPr>
        <xdr:cNvPr id="5165" name="Рисунок 5164">
          <a:extLst>
            <a:ext uri="{FF2B5EF4-FFF2-40B4-BE49-F238E27FC236}">
              <a16:creationId xmlns:a16="http://schemas.microsoft.com/office/drawing/2014/main" id="{00000000-0008-0000-0000-00002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59562801"/>
          <a:ext cx="937312" cy="685800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2831</xdr:row>
      <xdr:rowOff>76200</xdr:rowOff>
    </xdr:from>
    <xdr:to>
      <xdr:col>4</xdr:col>
      <xdr:colOff>962026</xdr:colOff>
      <xdr:row>2831</xdr:row>
      <xdr:rowOff>777240</xdr:rowOff>
    </xdr:to>
    <xdr:pic>
      <xdr:nvPicPr>
        <xdr:cNvPr id="5166" name="Рисунок 5165">
          <a:extLst>
            <a:ext uri="{FF2B5EF4-FFF2-40B4-BE49-F238E27FC236}">
              <a16:creationId xmlns:a16="http://schemas.microsoft.com/office/drawing/2014/main" id="{00000000-0008-0000-0000-00002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6" y="158648400"/>
          <a:ext cx="876300" cy="70104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2840</xdr:row>
      <xdr:rowOff>114301</xdr:rowOff>
    </xdr:from>
    <xdr:to>
      <xdr:col>4</xdr:col>
      <xdr:colOff>981075</xdr:colOff>
      <xdr:row>2840</xdr:row>
      <xdr:rowOff>772145</xdr:rowOff>
    </xdr:to>
    <xdr:pic>
      <xdr:nvPicPr>
        <xdr:cNvPr id="5167" name="Рисунок 5166">
          <a:extLst>
            <a:ext uri="{FF2B5EF4-FFF2-40B4-BE49-F238E27FC236}">
              <a16:creationId xmlns:a16="http://schemas.microsoft.com/office/drawing/2014/main" id="{00000000-0008-0000-0000-00002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7800676"/>
          <a:ext cx="923925" cy="65784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2835</xdr:row>
      <xdr:rowOff>152400</xdr:rowOff>
    </xdr:from>
    <xdr:to>
      <xdr:col>4</xdr:col>
      <xdr:colOff>990600</xdr:colOff>
      <xdr:row>2835</xdr:row>
      <xdr:rowOff>744207</xdr:rowOff>
    </xdr:to>
    <xdr:pic>
      <xdr:nvPicPr>
        <xdr:cNvPr id="5179" name="Рисунок 5178">
          <a:extLst>
            <a:ext uri="{FF2B5EF4-FFF2-40B4-BE49-F238E27FC236}">
              <a16:creationId xmlns:a16="http://schemas.microsoft.com/office/drawing/2014/main" id="{00000000-0008-0000-0000-00003B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3409650"/>
          <a:ext cx="933450" cy="59180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2836</xdr:row>
      <xdr:rowOff>123826</xdr:rowOff>
    </xdr:from>
    <xdr:to>
      <xdr:col>4</xdr:col>
      <xdr:colOff>981075</xdr:colOff>
      <xdr:row>2836</xdr:row>
      <xdr:rowOff>782273</xdr:rowOff>
    </xdr:to>
    <xdr:pic>
      <xdr:nvPicPr>
        <xdr:cNvPr id="5182" name="Рисунок 5181">
          <a:extLst>
            <a:ext uri="{FF2B5EF4-FFF2-40B4-BE49-F238E27FC236}">
              <a16:creationId xmlns:a16="http://schemas.microsoft.com/office/drawing/2014/main" id="{00000000-0008-0000-0000-00003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4266901"/>
          <a:ext cx="923925" cy="65844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2837</xdr:row>
      <xdr:rowOff>161925</xdr:rowOff>
    </xdr:from>
    <xdr:to>
      <xdr:col>4</xdr:col>
      <xdr:colOff>990600</xdr:colOff>
      <xdr:row>2837</xdr:row>
      <xdr:rowOff>753732</xdr:rowOff>
    </xdr:to>
    <xdr:pic>
      <xdr:nvPicPr>
        <xdr:cNvPr id="5183" name="Рисунок 5182">
          <a:extLst>
            <a:ext uri="{FF2B5EF4-FFF2-40B4-BE49-F238E27FC236}">
              <a16:creationId xmlns:a16="http://schemas.microsoft.com/office/drawing/2014/main" id="{00000000-0008-0000-0000-00003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5190825"/>
          <a:ext cx="933450" cy="59180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2838</xdr:row>
      <xdr:rowOff>123825</xdr:rowOff>
    </xdr:from>
    <xdr:to>
      <xdr:col>4</xdr:col>
      <xdr:colOff>990600</xdr:colOff>
      <xdr:row>2838</xdr:row>
      <xdr:rowOff>782272</xdr:rowOff>
    </xdr:to>
    <xdr:pic>
      <xdr:nvPicPr>
        <xdr:cNvPr id="5184" name="Рисунок 5183">
          <a:extLst>
            <a:ext uri="{FF2B5EF4-FFF2-40B4-BE49-F238E27FC236}">
              <a16:creationId xmlns:a16="http://schemas.microsoft.com/office/drawing/2014/main" id="{00000000-0008-0000-0000-00004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56038550"/>
          <a:ext cx="923925" cy="658447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2756</xdr:row>
      <xdr:rowOff>66676</xdr:rowOff>
    </xdr:from>
    <xdr:to>
      <xdr:col>4</xdr:col>
      <xdr:colOff>904876</xdr:colOff>
      <xdr:row>2756</xdr:row>
      <xdr:rowOff>828676</xdr:rowOff>
    </xdr:to>
    <xdr:pic>
      <xdr:nvPicPr>
        <xdr:cNvPr id="5222" name="Рисунок 5221">
          <a:extLst>
            <a:ext uri="{FF2B5EF4-FFF2-40B4-BE49-F238E27FC236}">
              <a16:creationId xmlns:a16="http://schemas.microsoft.com/office/drawing/2014/main" id="{00000000-0008-0000-0000-00006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1249775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2758</xdr:row>
      <xdr:rowOff>123826</xdr:rowOff>
    </xdr:from>
    <xdr:to>
      <xdr:col>4</xdr:col>
      <xdr:colOff>977566</xdr:colOff>
      <xdr:row>2758</xdr:row>
      <xdr:rowOff>771526</xdr:rowOff>
    </xdr:to>
    <xdr:pic>
      <xdr:nvPicPr>
        <xdr:cNvPr id="5223" name="Рисунок 5222">
          <a:extLst>
            <a:ext uri="{FF2B5EF4-FFF2-40B4-BE49-F238E27FC236}">
              <a16:creationId xmlns:a16="http://schemas.microsoft.com/office/drawing/2014/main" id="{00000000-0008-0000-0000-00006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27692151"/>
          <a:ext cx="920416" cy="6477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2762</xdr:row>
      <xdr:rowOff>57150</xdr:rowOff>
    </xdr:from>
    <xdr:to>
      <xdr:col>4</xdr:col>
      <xdr:colOff>923925</xdr:colOff>
      <xdr:row>2762</xdr:row>
      <xdr:rowOff>838007</xdr:rowOff>
    </xdr:to>
    <xdr:pic>
      <xdr:nvPicPr>
        <xdr:cNvPr id="5224" name="Рисунок 5223">
          <a:extLst>
            <a:ext uri="{FF2B5EF4-FFF2-40B4-BE49-F238E27FC236}">
              <a16:creationId xmlns:a16="http://schemas.microsoft.com/office/drawing/2014/main" id="{00000000-0008-0000-0000-00006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129397125"/>
          <a:ext cx="809625" cy="780857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2766</xdr:row>
      <xdr:rowOff>57150</xdr:rowOff>
    </xdr:from>
    <xdr:to>
      <xdr:col>4</xdr:col>
      <xdr:colOff>914400</xdr:colOff>
      <xdr:row>2766</xdr:row>
      <xdr:rowOff>847725</xdr:rowOff>
    </xdr:to>
    <xdr:pic>
      <xdr:nvPicPr>
        <xdr:cNvPr id="5244" name="Рисунок 5243">
          <a:extLst>
            <a:ext uri="{FF2B5EF4-FFF2-40B4-BE49-F238E27FC236}">
              <a16:creationId xmlns:a16="http://schemas.microsoft.com/office/drawing/2014/main" id="{00000000-0008-0000-0000-00007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355979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2787</xdr:row>
      <xdr:rowOff>66675</xdr:rowOff>
    </xdr:from>
    <xdr:to>
      <xdr:col>4</xdr:col>
      <xdr:colOff>904875</xdr:colOff>
      <xdr:row>2787</xdr:row>
      <xdr:rowOff>828675</xdr:rowOff>
    </xdr:to>
    <xdr:pic>
      <xdr:nvPicPr>
        <xdr:cNvPr id="1082" name="Рисунок 1081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019460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2792</xdr:row>
      <xdr:rowOff>180975</xdr:rowOff>
    </xdr:from>
    <xdr:to>
      <xdr:col>4</xdr:col>
      <xdr:colOff>981075</xdr:colOff>
      <xdr:row>2792</xdr:row>
      <xdr:rowOff>714375</xdr:rowOff>
    </xdr:to>
    <xdr:pic>
      <xdr:nvPicPr>
        <xdr:cNvPr id="1720" name="Рисунок 1719"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03832025"/>
          <a:ext cx="914400" cy="53340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2790</xdr:row>
      <xdr:rowOff>104775</xdr:rowOff>
    </xdr:from>
    <xdr:to>
      <xdr:col>4</xdr:col>
      <xdr:colOff>984251</xdr:colOff>
      <xdr:row>2790</xdr:row>
      <xdr:rowOff>800100</xdr:rowOff>
    </xdr:to>
    <xdr:pic>
      <xdr:nvPicPr>
        <xdr:cNvPr id="1732" name="Рисунок 1731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100212525"/>
          <a:ext cx="927100" cy="695325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2843</xdr:row>
      <xdr:rowOff>104775</xdr:rowOff>
    </xdr:from>
    <xdr:to>
      <xdr:col>4</xdr:col>
      <xdr:colOff>1011074</xdr:colOff>
      <xdr:row>2843</xdr:row>
      <xdr:rowOff>800100</xdr:rowOff>
    </xdr:to>
    <xdr:pic>
      <xdr:nvPicPr>
        <xdr:cNvPr id="1746" name="Рисунок 1745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99326700"/>
          <a:ext cx="963448" cy="69532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2845</xdr:row>
      <xdr:rowOff>47626</xdr:rowOff>
    </xdr:from>
    <xdr:to>
      <xdr:col>4</xdr:col>
      <xdr:colOff>859594</xdr:colOff>
      <xdr:row>2845</xdr:row>
      <xdr:rowOff>847726</xdr:rowOff>
    </xdr:to>
    <xdr:pic>
      <xdr:nvPicPr>
        <xdr:cNvPr id="1747" name="Рисунок 1746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101041201"/>
          <a:ext cx="678619" cy="8001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2844</xdr:row>
      <xdr:rowOff>57151</xdr:rowOff>
    </xdr:from>
    <xdr:to>
      <xdr:col>4</xdr:col>
      <xdr:colOff>993207</xdr:colOff>
      <xdr:row>2844</xdr:row>
      <xdr:rowOff>828675</xdr:rowOff>
    </xdr:to>
    <xdr:pic>
      <xdr:nvPicPr>
        <xdr:cNvPr id="1748" name="Рисунок 1747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00164901"/>
          <a:ext cx="936057" cy="7715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868</xdr:row>
      <xdr:rowOff>57151</xdr:rowOff>
    </xdr:from>
    <xdr:to>
      <xdr:col>4</xdr:col>
      <xdr:colOff>860728</xdr:colOff>
      <xdr:row>868</xdr:row>
      <xdr:rowOff>838201</xdr:rowOff>
    </xdr:to>
    <xdr:pic>
      <xdr:nvPicPr>
        <xdr:cNvPr id="5130" name="Рисунок 5129">
          <a:extLst>
            <a:ext uri="{FF2B5EF4-FFF2-40B4-BE49-F238E27FC236}">
              <a16:creationId xmlns:a16="http://schemas.microsoft.com/office/drawing/2014/main" id="{00000000-0008-0000-0000-00000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92030551"/>
          <a:ext cx="679753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2543</xdr:row>
      <xdr:rowOff>57150</xdr:rowOff>
    </xdr:from>
    <xdr:to>
      <xdr:col>4</xdr:col>
      <xdr:colOff>904875</xdr:colOff>
      <xdr:row>2543</xdr:row>
      <xdr:rowOff>828675</xdr:rowOff>
    </xdr:to>
    <xdr:pic>
      <xdr:nvPicPr>
        <xdr:cNvPr id="5140" name="Рисунок 5139">
          <a:extLst>
            <a:ext uri="{FF2B5EF4-FFF2-40B4-BE49-F238E27FC236}">
              <a16:creationId xmlns:a16="http://schemas.microsoft.com/office/drawing/2014/main" id="{00000000-0008-0000-0000-00001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896332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657</xdr:row>
      <xdr:rowOff>57151</xdr:rowOff>
    </xdr:from>
    <xdr:to>
      <xdr:col>4</xdr:col>
      <xdr:colOff>752474</xdr:colOff>
      <xdr:row>657</xdr:row>
      <xdr:rowOff>850899</xdr:rowOff>
    </xdr:to>
    <xdr:pic>
      <xdr:nvPicPr>
        <xdr:cNvPr id="5143" name="Рисунок 5142">
          <a:extLst>
            <a:ext uri="{FF2B5EF4-FFF2-40B4-BE49-F238E27FC236}">
              <a16:creationId xmlns:a16="http://schemas.microsoft.com/office/drawing/2014/main" id="{00000000-0008-0000-0000-00001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8025" y="17516476"/>
          <a:ext cx="476249" cy="793748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1432</xdr:row>
      <xdr:rowOff>85725</xdr:rowOff>
    </xdr:from>
    <xdr:to>
      <xdr:col>4</xdr:col>
      <xdr:colOff>942976</xdr:colOff>
      <xdr:row>1432</xdr:row>
      <xdr:rowOff>819150</xdr:rowOff>
    </xdr:to>
    <xdr:pic>
      <xdr:nvPicPr>
        <xdr:cNvPr id="5146" name="Рисунок 5145">
          <a:extLst>
            <a:ext uri="{FF2B5EF4-FFF2-40B4-BE49-F238E27FC236}">
              <a16:creationId xmlns:a16="http://schemas.microsoft.com/office/drawing/2014/main" id="{00000000-0008-0000-0000-00001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36137850"/>
          <a:ext cx="838200" cy="7334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1428</xdr:row>
      <xdr:rowOff>66675</xdr:rowOff>
    </xdr:from>
    <xdr:to>
      <xdr:col>4</xdr:col>
      <xdr:colOff>920523</xdr:colOff>
      <xdr:row>1428</xdr:row>
      <xdr:rowOff>819150</xdr:rowOff>
    </xdr:to>
    <xdr:pic>
      <xdr:nvPicPr>
        <xdr:cNvPr id="5087" name="Рисунок 5086">
          <a:extLst>
            <a:ext uri="{FF2B5EF4-FFF2-40B4-BE49-F238E27FC236}">
              <a16:creationId xmlns:a16="http://schemas.microsoft.com/office/drawing/2014/main" id="{00000000-0008-0000-0000-0000DF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25488900"/>
          <a:ext cx="806223" cy="7524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3206</xdr:row>
      <xdr:rowOff>47625</xdr:rowOff>
    </xdr:from>
    <xdr:to>
      <xdr:col>4</xdr:col>
      <xdr:colOff>618517</xdr:colOff>
      <xdr:row>3206</xdr:row>
      <xdr:rowOff>838200</xdr:rowOff>
    </xdr:to>
    <xdr:pic>
      <xdr:nvPicPr>
        <xdr:cNvPr id="5142" name="Рисунок 5141">
          <a:extLst>
            <a:ext uri="{FF2B5EF4-FFF2-40B4-BE49-F238E27FC236}">
              <a16:creationId xmlns:a16="http://schemas.microsoft.com/office/drawing/2014/main" id="{00000000-0008-0000-0000-00001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44281725"/>
          <a:ext cx="218467" cy="79057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3991</xdr:row>
      <xdr:rowOff>47626</xdr:rowOff>
    </xdr:from>
    <xdr:to>
      <xdr:col>4</xdr:col>
      <xdr:colOff>643046</xdr:colOff>
      <xdr:row>3991</xdr:row>
      <xdr:rowOff>857250</xdr:rowOff>
    </xdr:to>
    <xdr:pic>
      <xdr:nvPicPr>
        <xdr:cNvPr id="5188" name="Рисунок 5187">
          <a:extLst>
            <a:ext uri="{FF2B5EF4-FFF2-40B4-BE49-F238E27FC236}">
              <a16:creationId xmlns:a16="http://schemas.microsoft.com/office/drawing/2014/main" id="{00000000-0008-0000-0000-00004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0" y="136388476"/>
          <a:ext cx="281096" cy="809624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3267</xdr:row>
      <xdr:rowOff>47625</xdr:rowOff>
    </xdr:from>
    <xdr:to>
      <xdr:col>4</xdr:col>
      <xdr:colOff>652571</xdr:colOff>
      <xdr:row>3267</xdr:row>
      <xdr:rowOff>857249</xdr:rowOff>
    </xdr:to>
    <xdr:pic>
      <xdr:nvPicPr>
        <xdr:cNvPr id="5189" name="Рисунок 5188">
          <a:extLst>
            <a:ext uri="{FF2B5EF4-FFF2-40B4-BE49-F238E27FC236}">
              <a16:creationId xmlns:a16="http://schemas.microsoft.com/office/drawing/2014/main" id="{00000000-0008-0000-0000-00004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90449400"/>
          <a:ext cx="281096" cy="809624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3992</xdr:row>
      <xdr:rowOff>47625</xdr:rowOff>
    </xdr:from>
    <xdr:to>
      <xdr:col>4</xdr:col>
      <xdr:colOff>659458</xdr:colOff>
      <xdr:row>3992</xdr:row>
      <xdr:rowOff>838199</xdr:rowOff>
    </xdr:to>
    <xdr:pic>
      <xdr:nvPicPr>
        <xdr:cNvPr id="5205" name="Рисунок 5204">
          <a:extLst>
            <a:ext uri="{FF2B5EF4-FFF2-40B4-BE49-F238E27FC236}">
              <a16:creationId xmlns:a16="http://schemas.microsoft.com/office/drawing/2014/main" id="{00000000-0008-0000-0000-00005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39931775"/>
          <a:ext cx="278458" cy="790574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4105</xdr:row>
      <xdr:rowOff>66675</xdr:rowOff>
    </xdr:from>
    <xdr:to>
      <xdr:col>4</xdr:col>
      <xdr:colOff>660616</xdr:colOff>
      <xdr:row>4105</xdr:row>
      <xdr:rowOff>847725</xdr:rowOff>
    </xdr:to>
    <xdr:pic>
      <xdr:nvPicPr>
        <xdr:cNvPr id="5229" name="Рисунок 5228">
          <a:extLst>
            <a:ext uri="{FF2B5EF4-FFF2-40B4-BE49-F238E27FC236}">
              <a16:creationId xmlns:a16="http://schemas.microsoft.com/office/drawing/2014/main" id="{00000000-0008-0000-0000-00006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44484725"/>
          <a:ext cx="279616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3447</xdr:row>
      <xdr:rowOff>57150</xdr:rowOff>
    </xdr:from>
    <xdr:to>
      <xdr:col>4</xdr:col>
      <xdr:colOff>640816</xdr:colOff>
      <xdr:row>3447</xdr:row>
      <xdr:rowOff>838200</xdr:rowOff>
    </xdr:to>
    <xdr:pic>
      <xdr:nvPicPr>
        <xdr:cNvPr id="5247" name="Рисунок 5246">
          <a:extLst>
            <a:ext uri="{FF2B5EF4-FFF2-40B4-BE49-F238E27FC236}">
              <a16:creationId xmlns:a16="http://schemas.microsoft.com/office/drawing/2014/main" id="{00000000-0008-0000-0000-00007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28787525"/>
          <a:ext cx="259816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3448</xdr:row>
      <xdr:rowOff>66675</xdr:rowOff>
    </xdr:from>
    <xdr:to>
      <xdr:col>4</xdr:col>
      <xdr:colOff>633154</xdr:colOff>
      <xdr:row>3448</xdr:row>
      <xdr:rowOff>838200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29682875"/>
          <a:ext cx="252154" cy="7715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3449</xdr:row>
      <xdr:rowOff>38100</xdr:rowOff>
    </xdr:from>
    <xdr:to>
      <xdr:col>4</xdr:col>
      <xdr:colOff>619736</xdr:colOff>
      <xdr:row>3449</xdr:row>
      <xdr:rowOff>847725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30540125"/>
          <a:ext cx="238736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3454</xdr:row>
      <xdr:rowOff>57150</xdr:rowOff>
    </xdr:from>
    <xdr:to>
      <xdr:col>4</xdr:col>
      <xdr:colOff>652653</xdr:colOff>
      <xdr:row>3454</xdr:row>
      <xdr:rowOff>838200</xdr:rowOff>
    </xdr:to>
    <xdr:pic>
      <xdr:nvPicPr>
        <xdr:cNvPr id="632" name="Рисунок 631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132330825"/>
          <a:ext cx="281178" cy="78105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3205</xdr:row>
      <xdr:rowOff>57150</xdr:rowOff>
    </xdr:from>
    <xdr:to>
      <xdr:col>4</xdr:col>
      <xdr:colOff>730692</xdr:colOff>
      <xdr:row>3205</xdr:row>
      <xdr:rowOff>828675</xdr:rowOff>
    </xdr:to>
    <xdr:pic>
      <xdr:nvPicPr>
        <xdr:cNvPr id="5193" name="Рисунок 5192">
          <a:extLst>
            <a:ext uri="{FF2B5EF4-FFF2-40B4-BE49-F238E27FC236}">
              <a16:creationId xmlns:a16="http://schemas.microsoft.com/office/drawing/2014/main" id="{00000000-0008-0000-0000-00004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672445950"/>
          <a:ext cx="444942" cy="77152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3331</xdr:row>
      <xdr:rowOff>47625</xdr:rowOff>
    </xdr:from>
    <xdr:to>
      <xdr:col>4</xdr:col>
      <xdr:colOff>622957</xdr:colOff>
      <xdr:row>3331</xdr:row>
      <xdr:rowOff>857250</xdr:rowOff>
    </xdr:to>
    <xdr:pic>
      <xdr:nvPicPr>
        <xdr:cNvPr id="5204" name="Рисунок 5203">
          <a:extLst>
            <a:ext uri="{FF2B5EF4-FFF2-40B4-BE49-F238E27FC236}">
              <a16:creationId xmlns:a16="http://schemas.microsoft.com/office/drawing/2014/main" id="{00000000-0008-0000-0000-00005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674027100"/>
          <a:ext cx="241957" cy="8096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3508</xdr:row>
      <xdr:rowOff>47626</xdr:rowOff>
    </xdr:from>
    <xdr:to>
      <xdr:col>4</xdr:col>
      <xdr:colOff>637706</xdr:colOff>
      <xdr:row>3508</xdr:row>
      <xdr:rowOff>828676</xdr:rowOff>
    </xdr:to>
    <xdr:pic>
      <xdr:nvPicPr>
        <xdr:cNvPr id="5228" name="Рисунок 5227">
          <a:extLst>
            <a:ext uri="{FF2B5EF4-FFF2-40B4-BE49-F238E27FC236}">
              <a16:creationId xmlns:a16="http://schemas.microsoft.com/office/drawing/2014/main" id="{00000000-0008-0000-0000-00006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02506851"/>
          <a:ext cx="266231" cy="78105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3565</xdr:row>
      <xdr:rowOff>57151</xdr:rowOff>
    </xdr:from>
    <xdr:to>
      <xdr:col>4</xdr:col>
      <xdr:colOff>602681</xdr:colOff>
      <xdr:row>3565</xdr:row>
      <xdr:rowOff>847725</xdr:rowOff>
    </xdr:to>
    <xdr:pic>
      <xdr:nvPicPr>
        <xdr:cNvPr id="5187" name="Рисунок 5186">
          <a:extLst>
            <a:ext uri="{FF2B5EF4-FFF2-40B4-BE49-F238E27FC236}">
              <a16:creationId xmlns:a16="http://schemas.microsoft.com/office/drawing/2014/main" id="{00000000-0008-0000-0000-00004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60342651"/>
          <a:ext cx="193105" cy="790574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3572</xdr:row>
      <xdr:rowOff>66675</xdr:rowOff>
    </xdr:from>
    <xdr:to>
      <xdr:col>4</xdr:col>
      <xdr:colOff>631826</xdr:colOff>
      <xdr:row>3572</xdr:row>
      <xdr:rowOff>828675</xdr:rowOff>
    </xdr:to>
    <xdr:pic>
      <xdr:nvPicPr>
        <xdr:cNvPr id="5226" name="Рисунок 5225">
          <a:extLst>
            <a:ext uri="{FF2B5EF4-FFF2-40B4-BE49-F238E27FC236}">
              <a16:creationId xmlns:a16="http://schemas.microsoft.com/office/drawing/2014/main" id="{00000000-0008-0000-0000-00006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767438775"/>
          <a:ext cx="241300" cy="7620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3578</xdr:row>
      <xdr:rowOff>57151</xdr:rowOff>
    </xdr:from>
    <xdr:to>
      <xdr:col>4</xdr:col>
      <xdr:colOff>628560</xdr:colOff>
      <xdr:row>3578</xdr:row>
      <xdr:rowOff>838201</xdr:rowOff>
    </xdr:to>
    <xdr:pic>
      <xdr:nvPicPr>
        <xdr:cNvPr id="5246" name="Рисунок 5245">
          <a:extLst>
            <a:ext uri="{FF2B5EF4-FFF2-40B4-BE49-F238E27FC236}">
              <a16:creationId xmlns:a16="http://schemas.microsoft.com/office/drawing/2014/main" id="{00000000-0008-0000-0000-00007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771858376"/>
          <a:ext cx="238034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3583</xdr:row>
      <xdr:rowOff>57150</xdr:rowOff>
    </xdr:from>
    <xdr:to>
      <xdr:col>4</xdr:col>
      <xdr:colOff>604962</xdr:colOff>
      <xdr:row>3583</xdr:row>
      <xdr:rowOff>838200</xdr:rowOff>
    </xdr:to>
    <xdr:pic>
      <xdr:nvPicPr>
        <xdr:cNvPr id="1129" name="Рисунок 1128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776287500"/>
          <a:ext cx="214437" cy="7810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3589</xdr:row>
      <xdr:rowOff>57151</xdr:rowOff>
    </xdr:from>
    <xdr:to>
      <xdr:col>4</xdr:col>
      <xdr:colOff>642915</xdr:colOff>
      <xdr:row>3589</xdr:row>
      <xdr:rowOff>838201</xdr:rowOff>
    </xdr:to>
    <xdr:pic>
      <xdr:nvPicPr>
        <xdr:cNvPr id="1299" name="Рисунок 1298"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781602451"/>
          <a:ext cx="242864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3593</xdr:row>
      <xdr:rowOff>66675</xdr:rowOff>
    </xdr:from>
    <xdr:to>
      <xdr:col>4</xdr:col>
      <xdr:colOff>607085</xdr:colOff>
      <xdr:row>3593</xdr:row>
      <xdr:rowOff>838200</xdr:rowOff>
    </xdr:to>
    <xdr:pic>
      <xdr:nvPicPr>
        <xdr:cNvPr id="1305" name="Рисунок 1304"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785155275"/>
          <a:ext cx="197510" cy="7715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3538</xdr:row>
      <xdr:rowOff>66676</xdr:rowOff>
    </xdr:from>
    <xdr:to>
      <xdr:col>4</xdr:col>
      <xdr:colOff>597709</xdr:colOff>
      <xdr:row>3538</xdr:row>
      <xdr:rowOff>838200</xdr:rowOff>
    </xdr:to>
    <xdr:pic>
      <xdr:nvPicPr>
        <xdr:cNvPr id="1309" name="Рисунок 1308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31119951"/>
          <a:ext cx="188133" cy="77152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3849</xdr:row>
      <xdr:rowOff>57150</xdr:rowOff>
    </xdr:from>
    <xdr:to>
      <xdr:col>4</xdr:col>
      <xdr:colOff>623995</xdr:colOff>
      <xdr:row>3849</xdr:row>
      <xdr:rowOff>838200</xdr:rowOff>
    </xdr:to>
    <xdr:pic>
      <xdr:nvPicPr>
        <xdr:cNvPr id="5203" name="Рисунок 5202">
          <a:extLst>
            <a:ext uri="{FF2B5EF4-FFF2-40B4-BE49-F238E27FC236}">
              <a16:creationId xmlns:a16="http://schemas.microsoft.com/office/drawing/2014/main" id="{00000000-0008-0000-0000-00005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767743575"/>
          <a:ext cx="242994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3850</xdr:row>
      <xdr:rowOff>57150</xdr:rowOff>
    </xdr:from>
    <xdr:to>
      <xdr:col>4</xdr:col>
      <xdr:colOff>609371</xdr:colOff>
      <xdr:row>3850</xdr:row>
      <xdr:rowOff>828675</xdr:rowOff>
    </xdr:to>
    <xdr:pic>
      <xdr:nvPicPr>
        <xdr:cNvPr id="1040" name="Рисунок 1039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768629400"/>
          <a:ext cx="228371" cy="77152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3853</xdr:row>
      <xdr:rowOff>57150</xdr:rowOff>
    </xdr:from>
    <xdr:to>
      <xdr:col>4</xdr:col>
      <xdr:colOff>614480</xdr:colOff>
      <xdr:row>3853</xdr:row>
      <xdr:rowOff>847725</xdr:rowOff>
    </xdr:to>
    <xdr:pic>
      <xdr:nvPicPr>
        <xdr:cNvPr id="1301" name="Рисунок 1300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6" y="773058525"/>
          <a:ext cx="204904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3888</xdr:row>
      <xdr:rowOff>57150</xdr:rowOff>
    </xdr:from>
    <xdr:to>
      <xdr:col>4</xdr:col>
      <xdr:colOff>647160</xdr:colOff>
      <xdr:row>3888</xdr:row>
      <xdr:rowOff>847725</xdr:rowOff>
    </xdr:to>
    <xdr:pic>
      <xdr:nvPicPr>
        <xdr:cNvPr id="5230" name="Рисунок 5229">
          <a:extLst>
            <a:ext uri="{FF2B5EF4-FFF2-40B4-BE49-F238E27FC236}">
              <a16:creationId xmlns:a16="http://schemas.microsoft.com/office/drawing/2014/main" id="{00000000-0008-0000-0000-00006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930097200"/>
          <a:ext cx="266160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3900</xdr:row>
      <xdr:rowOff>57151</xdr:rowOff>
    </xdr:from>
    <xdr:to>
      <xdr:col>4</xdr:col>
      <xdr:colOff>634819</xdr:colOff>
      <xdr:row>3900</xdr:row>
      <xdr:rowOff>828675</xdr:rowOff>
    </xdr:to>
    <xdr:pic>
      <xdr:nvPicPr>
        <xdr:cNvPr id="1319" name="Рисунок 1318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941612926"/>
          <a:ext cx="234769" cy="771524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3966</xdr:row>
      <xdr:rowOff>57150</xdr:rowOff>
    </xdr:from>
    <xdr:to>
      <xdr:col>4</xdr:col>
      <xdr:colOff>632078</xdr:colOff>
      <xdr:row>3966</xdr:row>
      <xdr:rowOff>828675</xdr:rowOff>
    </xdr:to>
    <xdr:pic>
      <xdr:nvPicPr>
        <xdr:cNvPr id="1346" name="Рисунок 1345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1006382925"/>
          <a:ext cx="251078" cy="77152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3970</xdr:row>
      <xdr:rowOff>57150</xdr:rowOff>
    </xdr:from>
    <xdr:to>
      <xdr:col>4</xdr:col>
      <xdr:colOff>638175</xdr:colOff>
      <xdr:row>3970</xdr:row>
      <xdr:rowOff>841502</xdr:rowOff>
    </xdr:to>
    <xdr:pic>
      <xdr:nvPicPr>
        <xdr:cNvPr id="1392" name="Рисунок 1391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0900" y="1009926225"/>
          <a:ext cx="219075" cy="784352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3968</xdr:row>
      <xdr:rowOff>66675</xdr:rowOff>
    </xdr:from>
    <xdr:to>
      <xdr:col>4</xdr:col>
      <xdr:colOff>608581</xdr:colOff>
      <xdr:row>3968</xdr:row>
      <xdr:rowOff>828675</xdr:rowOff>
    </xdr:to>
    <xdr:pic>
      <xdr:nvPicPr>
        <xdr:cNvPr id="1569" name="Рисунок 1568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1008164100"/>
          <a:ext cx="208531" cy="76200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3928</xdr:row>
      <xdr:rowOff>57150</xdr:rowOff>
    </xdr:from>
    <xdr:to>
      <xdr:col>4</xdr:col>
      <xdr:colOff>735807</xdr:colOff>
      <xdr:row>3928</xdr:row>
      <xdr:rowOff>828675</xdr:rowOff>
    </xdr:to>
    <xdr:pic>
      <xdr:nvPicPr>
        <xdr:cNvPr id="1616" name="Рисунок 1615"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0" y="957662550"/>
          <a:ext cx="450057" cy="77152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3804</xdr:row>
      <xdr:rowOff>57150</xdr:rowOff>
    </xdr:from>
    <xdr:to>
      <xdr:col>4</xdr:col>
      <xdr:colOff>727205</xdr:colOff>
      <xdr:row>3804</xdr:row>
      <xdr:rowOff>838200</xdr:rowOff>
    </xdr:to>
    <xdr:pic>
      <xdr:nvPicPr>
        <xdr:cNvPr id="1575" name="Рисунок 1574"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0" y="298399200"/>
          <a:ext cx="422405" cy="781050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3826</xdr:row>
      <xdr:rowOff>57150</xdr:rowOff>
    </xdr:from>
    <xdr:to>
      <xdr:col>4</xdr:col>
      <xdr:colOff>616867</xdr:colOff>
      <xdr:row>3826</xdr:row>
      <xdr:rowOff>828675</xdr:rowOff>
    </xdr:to>
    <xdr:pic>
      <xdr:nvPicPr>
        <xdr:cNvPr id="1666" name="Рисунок 1665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321430650"/>
          <a:ext cx="235866" cy="77152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3715</xdr:row>
      <xdr:rowOff>47626</xdr:rowOff>
    </xdr:from>
    <xdr:to>
      <xdr:col>4</xdr:col>
      <xdr:colOff>657225</xdr:colOff>
      <xdr:row>3715</xdr:row>
      <xdr:rowOff>852739</xdr:rowOff>
    </xdr:to>
    <xdr:pic>
      <xdr:nvPicPr>
        <xdr:cNvPr id="1683" name="Рисунок 1682"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413442151"/>
          <a:ext cx="342900" cy="805113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3723</xdr:row>
      <xdr:rowOff>57151</xdr:rowOff>
    </xdr:from>
    <xdr:to>
      <xdr:col>4</xdr:col>
      <xdr:colOff>621220</xdr:colOff>
      <xdr:row>3723</xdr:row>
      <xdr:rowOff>847725</xdr:rowOff>
    </xdr:to>
    <xdr:pic>
      <xdr:nvPicPr>
        <xdr:cNvPr id="1729" name="Рисунок 1728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423195751"/>
          <a:ext cx="221169" cy="790574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3726</xdr:row>
      <xdr:rowOff>57150</xdr:rowOff>
    </xdr:from>
    <xdr:to>
      <xdr:col>4</xdr:col>
      <xdr:colOff>740245</xdr:colOff>
      <xdr:row>3726</xdr:row>
      <xdr:rowOff>828675</xdr:rowOff>
    </xdr:to>
    <xdr:pic>
      <xdr:nvPicPr>
        <xdr:cNvPr id="1735" name="Рисунок 1734"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426739050"/>
          <a:ext cx="435444" cy="77152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3462</xdr:row>
      <xdr:rowOff>57150</xdr:rowOff>
    </xdr:from>
    <xdr:to>
      <xdr:col>4</xdr:col>
      <xdr:colOff>825011</xdr:colOff>
      <xdr:row>3462</xdr:row>
      <xdr:rowOff>838200</xdr:rowOff>
    </xdr:to>
    <xdr:pic>
      <xdr:nvPicPr>
        <xdr:cNvPr id="1749" name="Рисунок 1748"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288483675"/>
          <a:ext cx="605936" cy="781050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3355</xdr:row>
      <xdr:rowOff>57150</xdr:rowOff>
    </xdr:from>
    <xdr:to>
      <xdr:col>4</xdr:col>
      <xdr:colOff>676960</xdr:colOff>
      <xdr:row>3355</xdr:row>
      <xdr:rowOff>828675</xdr:rowOff>
    </xdr:to>
    <xdr:pic>
      <xdr:nvPicPr>
        <xdr:cNvPr id="1752" name="Рисунок 1751"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6" y="283387800"/>
          <a:ext cx="305484" cy="77152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3356</xdr:row>
      <xdr:rowOff>57151</xdr:rowOff>
    </xdr:from>
    <xdr:to>
      <xdr:col>4</xdr:col>
      <xdr:colOff>777354</xdr:colOff>
      <xdr:row>3356</xdr:row>
      <xdr:rowOff>838201</xdr:rowOff>
    </xdr:to>
    <xdr:pic>
      <xdr:nvPicPr>
        <xdr:cNvPr id="1754" name="Рисунок 1753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5" y="284273626"/>
          <a:ext cx="520179" cy="78105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1617</xdr:row>
      <xdr:rowOff>47626</xdr:rowOff>
    </xdr:from>
    <xdr:to>
      <xdr:col>4</xdr:col>
      <xdr:colOff>838201</xdr:colOff>
      <xdr:row>1617</xdr:row>
      <xdr:rowOff>842641</xdr:rowOff>
    </xdr:to>
    <xdr:pic>
      <xdr:nvPicPr>
        <xdr:cNvPr id="1340" name="Рисунок 1339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1" y="31842076"/>
          <a:ext cx="647700" cy="79501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1634</xdr:row>
      <xdr:rowOff>57151</xdr:rowOff>
    </xdr:from>
    <xdr:to>
      <xdr:col>4</xdr:col>
      <xdr:colOff>942975</xdr:colOff>
      <xdr:row>1634</xdr:row>
      <xdr:rowOff>841057</xdr:rowOff>
    </xdr:to>
    <xdr:pic>
      <xdr:nvPicPr>
        <xdr:cNvPr id="1689" name="Рисунок 1688"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55768876"/>
          <a:ext cx="847725" cy="783906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4012</xdr:row>
      <xdr:rowOff>57151</xdr:rowOff>
    </xdr:from>
    <xdr:to>
      <xdr:col>4</xdr:col>
      <xdr:colOff>790576</xdr:colOff>
      <xdr:row>4012</xdr:row>
      <xdr:rowOff>833351</xdr:rowOff>
    </xdr:to>
    <xdr:pic>
      <xdr:nvPicPr>
        <xdr:cNvPr id="1742" name="Рисунок 1741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41614726"/>
          <a:ext cx="552450" cy="7762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4238</xdr:row>
      <xdr:rowOff>66675</xdr:rowOff>
    </xdr:from>
    <xdr:to>
      <xdr:col>4</xdr:col>
      <xdr:colOff>914400</xdr:colOff>
      <xdr:row>4238</xdr:row>
      <xdr:rowOff>838200</xdr:rowOff>
    </xdr:to>
    <xdr:pic>
      <xdr:nvPicPr>
        <xdr:cNvPr id="1753" name="Рисунок 1752"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49865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4033</xdr:row>
      <xdr:rowOff>57150</xdr:rowOff>
    </xdr:from>
    <xdr:to>
      <xdr:col>4</xdr:col>
      <xdr:colOff>612174</xdr:colOff>
      <xdr:row>4033</xdr:row>
      <xdr:rowOff>828675</xdr:rowOff>
    </xdr:to>
    <xdr:pic>
      <xdr:nvPicPr>
        <xdr:cNvPr id="1756" name="Рисунок 1755"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10426" y="63760350"/>
          <a:ext cx="183548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4079</xdr:row>
      <xdr:rowOff>47625</xdr:rowOff>
    </xdr:from>
    <xdr:to>
      <xdr:col>4</xdr:col>
      <xdr:colOff>904875</xdr:colOff>
      <xdr:row>4079</xdr:row>
      <xdr:rowOff>828675</xdr:rowOff>
    </xdr:to>
    <xdr:pic>
      <xdr:nvPicPr>
        <xdr:cNvPr id="1759" name="Рисунок 175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1187672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4173</xdr:row>
      <xdr:rowOff>57151</xdr:rowOff>
    </xdr:from>
    <xdr:to>
      <xdr:col>4</xdr:col>
      <xdr:colOff>619968</xdr:colOff>
      <xdr:row>4173</xdr:row>
      <xdr:rowOff>838201</xdr:rowOff>
    </xdr:to>
    <xdr:pic>
      <xdr:nvPicPr>
        <xdr:cNvPr id="1761" name="Рисунок 1760"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55749826"/>
          <a:ext cx="229443" cy="78105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4188</xdr:row>
      <xdr:rowOff>57150</xdr:rowOff>
    </xdr:from>
    <xdr:to>
      <xdr:col>4</xdr:col>
      <xdr:colOff>615460</xdr:colOff>
      <xdr:row>4188</xdr:row>
      <xdr:rowOff>847725</xdr:rowOff>
    </xdr:to>
    <xdr:pic>
      <xdr:nvPicPr>
        <xdr:cNvPr id="1766" name="Рисунок 1765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53275" y="70808850"/>
          <a:ext cx="243985" cy="79057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4199</xdr:row>
      <xdr:rowOff>57151</xdr:rowOff>
    </xdr:from>
    <xdr:to>
      <xdr:col>4</xdr:col>
      <xdr:colOff>619125</xdr:colOff>
      <xdr:row>4199</xdr:row>
      <xdr:rowOff>845667</xdr:rowOff>
    </xdr:to>
    <xdr:pic>
      <xdr:nvPicPr>
        <xdr:cNvPr id="1768" name="Рисунок 1767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82324576"/>
          <a:ext cx="228599" cy="788516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4212</xdr:row>
      <xdr:rowOff>57150</xdr:rowOff>
    </xdr:from>
    <xdr:to>
      <xdr:col>4</xdr:col>
      <xdr:colOff>600076</xdr:colOff>
      <xdr:row>4212</xdr:row>
      <xdr:rowOff>839054</xdr:rowOff>
    </xdr:to>
    <xdr:pic>
      <xdr:nvPicPr>
        <xdr:cNvPr id="1770" name="Рисунок 1769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92954475"/>
          <a:ext cx="209550" cy="781904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2478</xdr:row>
      <xdr:rowOff>57151</xdr:rowOff>
    </xdr:from>
    <xdr:to>
      <xdr:col>4</xdr:col>
      <xdr:colOff>856026</xdr:colOff>
      <xdr:row>2478</xdr:row>
      <xdr:rowOff>838201</xdr:rowOff>
    </xdr:to>
    <xdr:pic>
      <xdr:nvPicPr>
        <xdr:cNvPr id="5086" name="Рисунок 5085">
          <a:extLst>
            <a:ext uri="{FF2B5EF4-FFF2-40B4-BE49-F238E27FC236}">
              <a16:creationId xmlns:a16="http://schemas.microsoft.com/office/drawing/2014/main" id="{00000000-0008-0000-0000-0000DE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74695051"/>
          <a:ext cx="675050" cy="7810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2480</xdr:row>
      <xdr:rowOff>66676</xdr:rowOff>
    </xdr:from>
    <xdr:to>
      <xdr:col>4</xdr:col>
      <xdr:colOff>1012030</xdr:colOff>
      <xdr:row>2480</xdr:row>
      <xdr:rowOff>838200</xdr:rowOff>
    </xdr:to>
    <xdr:pic>
      <xdr:nvPicPr>
        <xdr:cNvPr id="1315" name="Рисунок 1314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78247876"/>
          <a:ext cx="964405" cy="7715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2481</xdr:row>
      <xdr:rowOff>57151</xdr:rowOff>
    </xdr:from>
    <xdr:to>
      <xdr:col>4</xdr:col>
      <xdr:colOff>922922</xdr:colOff>
      <xdr:row>2481</xdr:row>
      <xdr:rowOff>847725</xdr:rowOff>
    </xdr:to>
    <xdr:pic>
      <xdr:nvPicPr>
        <xdr:cNvPr id="1714" name="Рисунок 1713"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80010001"/>
          <a:ext cx="789572" cy="7905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2482</xdr:row>
      <xdr:rowOff>47625</xdr:rowOff>
    </xdr:from>
    <xdr:to>
      <xdr:col>4</xdr:col>
      <xdr:colOff>904170</xdr:colOff>
      <xdr:row>2482</xdr:row>
      <xdr:rowOff>838200</xdr:rowOff>
    </xdr:to>
    <xdr:pic>
      <xdr:nvPicPr>
        <xdr:cNvPr id="1307" name="Рисунок 13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553278675"/>
          <a:ext cx="761295" cy="7905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2486</xdr:row>
      <xdr:rowOff>76200</xdr:rowOff>
    </xdr:from>
    <xdr:to>
      <xdr:col>4</xdr:col>
      <xdr:colOff>990600</xdr:colOff>
      <xdr:row>2486</xdr:row>
      <xdr:rowOff>820511</xdr:rowOff>
    </xdr:to>
    <xdr:pic>
      <xdr:nvPicPr>
        <xdr:cNvPr id="1733" name="Рисунок 17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61279675"/>
          <a:ext cx="933450" cy="744311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2487</xdr:row>
      <xdr:rowOff>66675</xdr:rowOff>
    </xdr:from>
    <xdr:to>
      <xdr:col>4</xdr:col>
      <xdr:colOff>904875</xdr:colOff>
      <xdr:row>2487</xdr:row>
      <xdr:rowOff>828675</xdr:rowOff>
    </xdr:to>
    <xdr:pic>
      <xdr:nvPicPr>
        <xdr:cNvPr id="1755" name="Рисунок 1754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5621559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2488</xdr:row>
      <xdr:rowOff>66675</xdr:rowOff>
    </xdr:from>
    <xdr:to>
      <xdr:col>4</xdr:col>
      <xdr:colOff>904875</xdr:colOff>
      <xdr:row>2488</xdr:row>
      <xdr:rowOff>838200</xdr:rowOff>
    </xdr:to>
    <xdr:pic>
      <xdr:nvPicPr>
        <xdr:cNvPr id="1760" name="Рисунок 1759"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630418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2489</xdr:row>
      <xdr:rowOff>47626</xdr:rowOff>
    </xdr:from>
    <xdr:to>
      <xdr:col>4</xdr:col>
      <xdr:colOff>679905</xdr:colOff>
      <xdr:row>2489</xdr:row>
      <xdr:rowOff>847725</xdr:rowOff>
    </xdr:to>
    <xdr:pic>
      <xdr:nvPicPr>
        <xdr:cNvPr id="1769" name="Рисунок 176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4701" y="565680226"/>
          <a:ext cx="337004" cy="800099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2490</xdr:row>
      <xdr:rowOff>47626</xdr:rowOff>
    </xdr:from>
    <xdr:to>
      <xdr:col>4</xdr:col>
      <xdr:colOff>881027</xdr:colOff>
      <xdr:row>2490</xdr:row>
      <xdr:rowOff>838200</xdr:rowOff>
    </xdr:to>
    <xdr:pic>
      <xdr:nvPicPr>
        <xdr:cNvPr id="1773" name="Рисунок 1772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566566051"/>
          <a:ext cx="709577" cy="790574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2491</xdr:row>
      <xdr:rowOff>57151</xdr:rowOff>
    </xdr:from>
    <xdr:to>
      <xdr:col>4</xdr:col>
      <xdr:colOff>848962</xdr:colOff>
      <xdr:row>2491</xdr:row>
      <xdr:rowOff>828675</xdr:rowOff>
    </xdr:to>
    <xdr:pic>
      <xdr:nvPicPr>
        <xdr:cNvPr id="1776" name="Рисунок 1775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6" y="567461401"/>
          <a:ext cx="667986" cy="77152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3237</xdr:row>
      <xdr:rowOff>57150</xdr:rowOff>
    </xdr:from>
    <xdr:to>
      <xdr:col>4</xdr:col>
      <xdr:colOff>652807</xdr:colOff>
      <xdr:row>3237</xdr:row>
      <xdr:rowOff>838200</xdr:rowOff>
    </xdr:to>
    <xdr:pic>
      <xdr:nvPicPr>
        <xdr:cNvPr id="1394" name="Рисунок 1393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1" y="670921950"/>
          <a:ext cx="271806" cy="781050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4239</xdr:row>
      <xdr:rowOff>57151</xdr:rowOff>
    </xdr:from>
    <xdr:to>
      <xdr:col>4</xdr:col>
      <xdr:colOff>723900</xdr:colOff>
      <xdr:row>4239</xdr:row>
      <xdr:rowOff>846721</xdr:rowOff>
    </xdr:to>
    <xdr:pic>
      <xdr:nvPicPr>
        <xdr:cNvPr id="1757" name="Рисунок 1756"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77076" y="679970701"/>
          <a:ext cx="428624" cy="78957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4240</xdr:row>
      <xdr:rowOff>57151</xdr:rowOff>
    </xdr:from>
    <xdr:to>
      <xdr:col>4</xdr:col>
      <xdr:colOff>874427</xdr:colOff>
      <xdr:row>4240</xdr:row>
      <xdr:rowOff>838201</xdr:rowOff>
    </xdr:to>
    <xdr:pic>
      <xdr:nvPicPr>
        <xdr:cNvPr id="1775" name="Рисунок 1774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46748701"/>
          <a:ext cx="712501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612</xdr:row>
      <xdr:rowOff>47625</xdr:rowOff>
    </xdr:from>
    <xdr:to>
      <xdr:col>4</xdr:col>
      <xdr:colOff>914400</xdr:colOff>
      <xdr:row>612</xdr:row>
      <xdr:rowOff>838200</xdr:rowOff>
    </xdr:to>
    <xdr:pic>
      <xdr:nvPicPr>
        <xdr:cNvPr id="1786" name="Рисунок 1785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934402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613</xdr:row>
      <xdr:rowOff>57150</xdr:rowOff>
    </xdr:from>
    <xdr:to>
      <xdr:col>4</xdr:col>
      <xdr:colOff>895350</xdr:colOff>
      <xdr:row>613</xdr:row>
      <xdr:rowOff>819150</xdr:rowOff>
    </xdr:to>
    <xdr:pic>
      <xdr:nvPicPr>
        <xdr:cNvPr id="1794" name="Рисунок 1793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94335600"/>
          <a:ext cx="762000" cy="762000"/>
        </a:xfrm>
        <a:prstGeom prst="rect">
          <a:avLst/>
        </a:prstGeom>
      </xdr:spPr>
    </xdr:pic>
    <xdr:clientData/>
  </xdr:twoCellAnchor>
  <xdr:twoCellAnchor>
    <xdr:from>
      <xdr:col>3</xdr:col>
      <xdr:colOff>3000375</xdr:colOff>
      <xdr:row>3084</xdr:row>
      <xdr:rowOff>190500</xdr:rowOff>
    </xdr:from>
    <xdr:to>
      <xdr:col>3</xdr:col>
      <xdr:colOff>3810000</xdr:colOff>
      <xdr:row>3084</xdr:row>
      <xdr:rowOff>701231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67375" y="171745275"/>
          <a:ext cx="809625" cy="510731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1763</xdr:row>
      <xdr:rowOff>57151</xdr:rowOff>
    </xdr:from>
    <xdr:to>
      <xdr:col>4</xdr:col>
      <xdr:colOff>828675</xdr:colOff>
      <xdr:row>1763</xdr:row>
      <xdr:rowOff>844068</xdr:rowOff>
    </xdr:to>
    <xdr:pic>
      <xdr:nvPicPr>
        <xdr:cNvPr id="1798" name="Рисунок 1797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14449426"/>
          <a:ext cx="619124" cy="78691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4466</xdr:row>
      <xdr:rowOff>47626</xdr:rowOff>
    </xdr:from>
    <xdr:to>
      <xdr:col>4</xdr:col>
      <xdr:colOff>892546</xdr:colOff>
      <xdr:row>4466</xdr:row>
      <xdr:rowOff>838200</xdr:rowOff>
    </xdr:to>
    <xdr:pic>
      <xdr:nvPicPr>
        <xdr:cNvPr id="1805" name="Рисунок 1804"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223932751"/>
          <a:ext cx="749671" cy="79057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2823</xdr:row>
      <xdr:rowOff>76200</xdr:rowOff>
    </xdr:from>
    <xdr:to>
      <xdr:col>4</xdr:col>
      <xdr:colOff>904874</xdr:colOff>
      <xdr:row>2823</xdr:row>
      <xdr:rowOff>822046</xdr:rowOff>
    </xdr:to>
    <xdr:pic>
      <xdr:nvPicPr>
        <xdr:cNvPr id="2962" name="Рисунок 2961"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10131025"/>
          <a:ext cx="771524" cy="745846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1769</xdr:row>
      <xdr:rowOff>47626</xdr:rowOff>
    </xdr:from>
    <xdr:to>
      <xdr:col>4</xdr:col>
      <xdr:colOff>942976</xdr:colOff>
      <xdr:row>1769</xdr:row>
      <xdr:rowOff>847080</xdr:rowOff>
    </xdr:to>
    <xdr:pic>
      <xdr:nvPicPr>
        <xdr:cNvPr id="1783" name="Рисунок 1782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21526501"/>
          <a:ext cx="838200" cy="799454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3055</xdr:row>
      <xdr:rowOff>57151</xdr:rowOff>
    </xdr:from>
    <xdr:to>
      <xdr:col>4</xdr:col>
      <xdr:colOff>752839</xdr:colOff>
      <xdr:row>3055</xdr:row>
      <xdr:rowOff>838201</xdr:rowOff>
    </xdr:to>
    <xdr:pic>
      <xdr:nvPicPr>
        <xdr:cNvPr id="1796" name="Рисунок 1795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67551" y="108651676"/>
          <a:ext cx="467088" cy="7810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155</xdr:row>
      <xdr:rowOff>57151</xdr:rowOff>
    </xdr:from>
    <xdr:to>
      <xdr:col>4</xdr:col>
      <xdr:colOff>813435</xdr:colOff>
      <xdr:row>155</xdr:row>
      <xdr:rowOff>828675</xdr:rowOff>
    </xdr:to>
    <xdr:pic>
      <xdr:nvPicPr>
        <xdr:cNvPr id="3657" name="Рисунок 3656">
          <a:extLst>
            <a:ext uri="{FF2B5EF4-FFF2-40B4-BE49-F238E27FC236}">
              <a16:creationId xmlns:a16="http://schemas.microsoft.com/office/drawing/2014/main" id="{00000000-0008-0000-0000-00004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01672826"/>
          <a:ext cx="565784" cy="771524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156</xdr:row>
      <xdr:rowOff>57151</xdr:rowOff>
    </xdr:from>
    <xdr:to>
      <xdr:col>4</xdr:col>
      <xdr:colOff>813435</xdr:colOff>
      <xdr:row>156</xdr:row>
      <xdr:rowOff>828675</xdr:rowOff>
    </xdr:to>
    <xdr:pic>
      <xdr:nvPicPr>
        <xdr:cNvPr id="4524" name="Рисунок 4523">
          <a:extLst>
            <a:ext uri="{FF2B5EF4-FFF2-40B4-BE49-F238E27FC236}">
              <a16:creationId xmlns:a16="http://schemas.microsoft.com/office/drawing/2014/main" id="{00000000-0008-0000-0000-0000A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02558651"/>
          <a:ext cx="565784" cy="771524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157</xdr:row>
      <xdr:rowOff>57150</xdr:rowOff>
    </xdr:from>
    <xdr:to>
      <xdr:col>4</xdr:col>
      <xdr:colOff>812793</xdr:colOff>
      <xdr:row>157</xdr:row>
      <xdr:rowOff>828675</xdr:rowOff>
    </xdr:to>
    <xdr:pic>
      <xdr:nvPicPr>
        <xdr:cNvPr id="4622" name="Рисунок 4621">
          <a:extLst>
            <a:ext uri="{FF2B5EF4-FFF2-40B4-BE49-F238E27FC236}">
              <a16:creationId xmlns:a16="http://schemas.microsoft.com/office/drawing/2014/main" id="{00000000-0008-0000-0000-00000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03444475"/>
          <a:ext cx="565142" cy="771525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184</xdr:row>
      <xdr:rowOff>66675</xdr:rowOff>
    </xdr:from>
    <xdr:to>
      <xdr:col>4</xdr:col>
      <xdr:colOff>813323</xdr:colOff>
      <xdr:row>184</xdr:row>
      <xdr:rowOff>838200</xdr:rowOff>
    </xdr:to>
    <xdr:pic>
      <xdr:nvPicPr>
        <xdr:cNvPr id="4819" name="Рисунок 4818">
          <a:extLst>
            <a:ext uri="{FF2B5EF4-FFF2-40B4-BE49-F238E27FC236}">
              <a16:creationId xmlns:a16="http://schemas.microsoft.com/office/drawing/2014/main" id="{00000000-0008-0000-0000-0000D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56603500"/>
          <a:ext cx="565672" cy="771525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200</xdr:row>
      <xdr:rowOff>66675</xdr:rowOff>
    </xdr:from>
    <xdr:to>
      <xdr:col>4</xdr:col>
      <xdr:colOff>876301</xdr:colOff>
      <xdr:row>200</xdr:row>
      <xdr:rowOff>832612</xdr:rowOff>
    </xdr:to>
    <xdr:pic>
      <xdr:nvPicPr>
        <xdr:cNvPr id="5250" name="Рисунок 5249">
          <a:extLst>
            <a:ext uri="{FF2B5EF4-FFF2-40B4-BE49-F238E27FC236}">
              <a16:creationId xmlns:a16="http://schemas.microsoft.com/office/drawing/2014/main" id="{00000000-0008-0000-0000-00008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292922325"/>
          <a:ext cx="704850" cy="765937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201</xdr:row>
      <xdr:rowOff>57150</xdr:rowOff>
    </xdr:from>
    <xdr:to>
      <xdr:col>4</xdr:col>
      <xdr:colOff>876709</xdr:colOff>
      <xdr:row>201</xdr:row>
      <xdr:rowOff>828675</xdr:rowOff>
    </xdr:to>
    <xdr:pic>
      <xdr:nvPicPr>
        <xdr:cNvPr id="5252" name="Рисунок 5251">
          <a:extLst>
            <a:ext uri="{FF2B5EF4-FFF2-40B4-BE49-F238E27FC236}">
              <a16:creationId xmlns:a16="http://schemas.microsoft.com/office/drawing/2014/main" id="{00000000-0008-0000-0000-00008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293798625"/>
          <a:ext cx="705259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202</xdr:row>
      <xdr:rowOff>57150</xdr:rowOff>
    </xdr:from>
    <xdr:to>
      <xdr:col>4</xdr:col>
      <xdr:colOff>904875</xdr:colOff>
      <xdr:row>202</xdr:row>
      <xdr:rowOff>828675</xdr:rowOff>
    </xdr:to>
    <xdr:pic>
      <xdr:nvPicPr>
        <xdr:cNvPr id="5254" name="Рисунок 5253">
          <a:extLst>
            <a:ext uri="{FF2B5EF4-FFF2-40B4-BE49-F238E27FC236}">
              <a16:creationId xmlns:a16="http://schemas.microsoft.com/office/drawing/2014/main" id="{00000000-0008-0000-0000-00008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946844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204</xdr:row>
      <xdr:rowOff>57150</xdr:rowOff>
    </xdr:from>
    <xdr:to>
      <xdr:col>4</xdr:col>
      <xdr:colOff>904875</xdr:colOff>
      <xdr:row>204</xdr:row>
      <xdr:rowOff>828675</xdr:rowOff>
    </xdr:to>
    <xdr:pic>
      <xdr:nvPicPr>
        <xdr:cNvPr id="5256" name="Рисунок 5255">
          <a:extLst>
            <a:ext uri="{FF2B5EF4-FFF2-40B4-BE49-F238E27FC236}">
              <a16:creationId xmlns:a16="http://schemas.microsoft.com/office/drawing/2014/main" id="{00000000-0008-0000-0000-00008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964561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205</xdr:row>
      <xdr:rowOff>57151</xdr:rowOff>
    </xdr:from>
    <xdr:to>
      <xdr:col>4</xdr:col>
      <xdr:colOff>904875</xdr:colOff>
      <xdr:row>205</xdr:row>
      <xdr:rowOff>828675</xdr:rowOff>
    </xdr:to>
    <xdr:pic>
      <xdr:nvPicPr>
        <xdr:cNvPr id="5258" name="Рисунок 5257">
          <a:extLst>
            <a:ext uri="{FF2B5EF4-FFF2-40B4-BE49-F238E27FC236}">
              <a16:creationId xmlns:a16="http://schemas.microsoft.com/office/drawing/2014/main" id="{00000000-0008-0000-0000-00008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97341926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216</xdr:row>
      <xdr:rowOff>57150</xdr:rowOff>
    </xdr:from>
    <xdr:to>
      <xdr:col>4</xdr:col>
      <xdr:colOff>821495</xdr:colOff>
      <xdr:row>216</xdr:row>
      <xdr:rowOff>828675</xdr:rowOff>
    </xdr:to>
    <xdr:pic>
      <xdr:nvPicPr>
        <xdr:cNvPr id="5262" name="Рисунок 5261">
          <a:extLst>
            <a:ext uri="{FF2B5EF4-FFF2-40B4-BE49-F238E27FC236}">
              <a16:creationId xmlns:a16="http://schemas.microsoft.com/office/drawing/2014/main" id="{00000000-0008-0000-0000-00008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314172600"/>
          <a:ext cx="592894" cy="7715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217</xdr:row>
      <xdr:rowOff>57150</xdr:rowOff>
    </xdr:from>
    <xdr:to>
      <xdr:col>4</xdr:col>
      <xdr:colOff>809625</xdr:colOff>
      <xdr:row>217</xdr:row>
      <xdr:rowOff>836604</xdr:rowOff>
    </xdr:to>
    <xdr:pic>
      <xdr:nvPicPr>
        <xdr:cNvPr id="5264" name="Рисунок 5263">
          <a:extLst>
            <a:ext uri="{FF2B5EF4-FFF2-40B4-BE49-F238E27FC236}">
              <a16:creationId xmlns:a16="http://schemas.microsoft.com/office/drawing/2014/main" id="{00000000-0008-0000-0000-00009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315058425"/>
          <a:ext cx="571500" cy="779454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186</xdr:row>
      <xdr:rowOff>66675</xdr:rowOff>
    </xdr:from>
    <xdr:to>
      <xdr:col>4</xdr:col>
      <xdr:colOff>790575</xdr:colOff>
      <xdr:row>186</xdr:row>
      <xdr:rowOff>828675</xdr:rowOff>
    </xdr:to>
    <xdr:pic>
      <xdr:nvPicPr>
        <xdr:cNvPr id="5266" name="Рисунок 5265">
          <a:extLst>
            <a:ext uri="{FF2B5EF4-FFF2-40B4-BE49-F238E27FC236}">
              <a16:creationId xmlns:a16="http://schemas.microsoft.com/office/drawing/2014/main" id="{00000000-0008-0000-0000-000092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58375150"/>
          <a:ext cx="552450" cy="76200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187</xdr:row>
      <xdr:rowOff>57150</xdr:rowOff>
    </xdr:from>
    <xdr:to>
      <xdr:col>4</xdr:col>
      <xdr:colOff>800229</xdr:colOff>
      <xdr:row>187</xdr:row>
      <xdr:rowOff>828675</xdr:rowOff>
    </xdr:to>
    <xdr:pic>
      <xdr:nvPicPr>
        <xdr:cNvPr id="5268" name="Рисунок 5267">
          <a:extLst>
            <a:ext uri="{FF2B5EF4-FFF2-40B4-BE49-F238E27FC236}">
              <a16:creationId xmlns:a16="http://schemas.microsoft.com/office/drawing/2014/main" id="{00000000-0008-0000-0000-00009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259251450"/>
          <a:ext cx="552579" cy="771525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188</xdr:row>
      <xdr:rowOff>66676</xdr:rowOff>
    </xdr:from>
    <xdr:to>
      <xdr:col>4</xdr:col>
      <xdr:colOff>801549</xdr:colOff>
      <xdr:row>188</xdr:row>
      <xdr:rowOff>828676</xdr:rowOff>
    </xdr:to>
    <xdr:pic>
      <xdr:nvPicPr>
        <xdr:cNvPr id="5270" name="Рисунок 5269">
          <a:extLst>
            <a:ext uri="{FF2B5EF4-FFF2-40B4-BE49-F238E27FC236}">
              <a16:creationId xmlns:a16="http://schemas.microsoft.com/office/drawing/2014/main" id="{00000000-0008-0000-0000-00009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260146801"/>
          <a:ext cx="553898" cy="762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158</xdr:row>
      <xdr:rowOff>57150</xdr:rowOff>
    </xdr:from>
    <xdr:to>
      <xdr:col>4</xdr:col>
      <xdr:colOff>806618</xdr:colOff>
      <xdr:row>158</xdr:row>
      <xdr:rowOff>828675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204330300"/>
          <a:ext cx="568492" cy="771525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160</xdr:row>
      <xdr:rowOff>66675</xdr:rowOff>
    </xdr:from>
    <xdr:to>
      <xdr:col>4</xdr:col>
      <xdr:colOff>798132</xdr:colOff>
      <xdr:row>160</xdr:row>
      <xdr:rowOff>809625</xdr:rowOff>
    </xdr:to>
    <xdr:pic>
      <xdr:nvPicPr>
        <xdr:cNvPr id="5249" name="Рисунок 5248">
          <a:extLst>
            <a:ext uri="{FF2B5EF4-FFF2-40B4-BE49-F238E27FC236}">
              <a16:creationId xmlns:a16="http://schemas.microsoft.com/office/drawing/2014/main" id="{00000000-0008-0000-0000-00008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38976" y="206111475"/>
          <a:ext cx="540956" cy="74295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224</xdr:row>
      <xdr:rowOff>47626</xdr:rowOff>
    </xdr:from>
    <xdr:to>
      <xdr:col>4</xdr:col>
      <xdr:colOff>800100</xdr:colOff>
      <xdr:row>224</xdr:row>
      <xdr:rowOff>827280</xdr:rowOff>
    </xdr:to>
    <xdr:pic>
      <xdr:nvPicPr>
        <xdr:cNvPr id="5257" name="Рисунок 5256">
          <a:extLst>
            <a:ext uri="{FF2B5EF4-FFF2-40B4-BE49-F238E27FC236}">
              <a16:creationId xmlns:a16="http://schemas.microsoft.com/office/drawing/2014/main" id="{00000000-0008-0000-0000-00008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322135501"/>
          <a:ext cx="571499" cy="779654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225</xdr:row>
      <xdr:rowOff>47626</xdr:rowOff>
    </xdr:from>
    <xdr:to>
      <xdr:col>4</xdr:col>
      <xdr:colOff>800983</xdr:colOff>
      <xdr:row>225</xdr:row>
      <xdr:rowOff>828675</xdr:rowOff>
    </xdr:to>
    <xdr:pic>
      <xdr:nvPicPr>
        <xdr:cNvPr id="5260" name="Рисунок 5259">
          <a:extLst>
            <a:ext uri="{FF2B5EF4-FFF2-40B4-BE49-F238E27FC236}">
              <a16:creationId xmlns:a16="http://schemas.microsoft.com/office/drawing/2014/main" id="{00000000-0008-0000-0000-00008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23021326"/>
          <a:ext cx="572383" cy="781049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226</xdr:row>
      <xdr:rowOff>57150</xdr:rowOff>
    </xdr:from>
    <xdr:to>
      <xdr:col>4</xdr:col>
      <xdr:colOff>800100</xdr:colOff>
      <xdr:row>226</xdr:row>
      <xdr:rowOff>836695</xdr:rowOff>
    </xdr:to>
    <xdr:pic>
      <xdr:nvPicPr>
        <xdr:cNvPr id="5263" name="Рисунок 5262">
          <a:extLst>
            <a:ext uri="{FF2B5EF4-FFF2-40B4-BE49-F238E27FC236}">
              <a16:creationId xmlns:a16="http://schemas.microsoft.com/office/drawing/2014/main" id="{00000000-0008-0000-0000-00008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323916675"/>
          <a:ext cx="571499" cy="77954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2597</xdr:row>
      <xdr:rowOff>57151</xdr:rowOff>
    </xdr:from>
    <xdr:to>
      <xdr:col>4</xdr:col>
      <xdr:colOff>885372</xdr:colOff>
      <xdr:row>2597</xdr:row>
      <xdr:rowOff>828675</xdr:rowOff>
    </xdr:to>
    <xdr:pic>
      <xdr:nvPicPr>
        <xdr:cNvPr id="5271" name="Рисунок 5270">
          <a:extLst>
            <a:ext uri="{FF2B5EF4-FFF2-40B4-BE49-F238E27FC236}">
              <a16:creationId xmlns:a16="http://schemas.microsoft.com/office/drawing/2014/main" id="{00000000-0008-0000-0000-00009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0" y="203558776"/>
          <a:ext cx="713922" cy="771524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3276</xdr:row>
      <xdr:rowOff>57151</xdr:rowOff>
    </xdr:from>
    <xdr:to>
      <xdr:col>4</xdr:col>
      <xdr:colOff>798524</xdr:colOff>
      <xdr:row>3276</xdr:row>
      <xdr:rowOff>838200</xdr:rowOff>
    </xdr:to>
    <xdr:pic>
      <xdr:nvPicPr>
        <xdr:cNvPr id="5277" name="Рисунок 5276">
          <a:extLst>
            <a:ext uri="{FF2B5EF4-FFF2-40B4-BE49-F238E27FC236}">
              <a16:creationId xmlns:a16="http://schemas.microsoft.com/office/drawing/2014/main" id="{00000000-0008-0000-0000-00009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326336026"/>
          <a:ext cx="569924" cy="78104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735</xdr:row>
      <xdr:rowOff>66675</xdr:rowOff>
    </xdr:from>
    <xdr:to>
      <xdr:col>4</xdr:col>
      <xdr:colOff>904875</xdr:colOff>
      <xdr:row>735</xdr:row>
      <xdr:rowOff>838200</xdr:rowOff>
    </xdr:to>
    <xdr:pic>
      <xdr:nvPicPr>
        <xdr:cNvPr id="5261" name="Рисунок 5260">
          <a:extLst>
            <a:ext uri="{FF2B5EF4-FFF2-40B4-BE49-F238E27FC236}">
              <a16:creationId xmlns:a16="http://schemas.microsoft.com/office/drawing/2014/main" id="{00000000-0008-0000-0000-00008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99110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2896</xdr:row>
      <xdr:rowOff>66676</xdr:rowOff>
    </xdr:from>
    <xdr:to>
      <xdr:col>4</xdr:col>
      <xdr:colOff>904876</xdr:colOff>
      <xdr:row>2896</xdr:row>
      <xdr:rowOff>828676</xdr:rowOff>
    </xdr:to>
    <xdr:pic>
      <xdr:nvPicPr>
        <xdr:cNvPr id="5279" name="Рисунок 5278">
          <a:extLst>
            <a:ext uri="{FF2B5EF4-FFF2-40B4-BE49-F238E27FC236}">
              <a16:creationId xmlns:a16="http://schemas.microsoft.com/office/drawing/2014/main" id="{00000000-0008-0000-0000-00009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943260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2622</xdr:row>
      <xdr:rowOff>47626</xdr:rowOff>
    </xdr:from>
    <xdr:to>
      <xdr:col>4</xdr:col>
      <xdr:colOff>923925</xdr:colOff>
      <xdr:row>2622</xdr:row>
      <xdr:rowOff>847725</xdr:rowOff>
    </xdr:to>
    <xdr:pic>
      <xdr:nvPicPr>
        <xdr:cNvPr id="1649" name="Рисунок 164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20627576"/>
          <a:ext cx="800099" cy="80009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423</xdr:row>
      <xdr:rowOff>57151</xdr:rowOff>
    </xdr:from>
    <xdr:to>
      <xdr:col>4</xdr:col>
      <xdr:colOff>914401</xdr:colOff>
      <xdr:row>423</xdr:row>
      <xdr:rowOff>838201</xdr:rowOff>
    </xdr:to>
    <xdr:pic>
      <xdr:nvPicPr>
        <xdr:cNvPr id="1785" name="Рисунок 1784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989742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2833</xdr:row>
      <xdr:rowOff>95250</xdr:rowOff>
    </xdr:from>
    <xdr:to>
      <xdr:col>4</xdr:col>
      <xdr:colOff>962025</xdr:colOff>
      <xdr:row>2833</xdr:row>
      <xdr:rowOff>796290</xdr:rowOff>
    </xdr:to>
    <xdr:pic>
      <xdr:nvPicPr>
        <xdr:cNvPr id="5276" name="Рисунок 5275">
          <a:extLst>
            <a:ext uri="{FF2B5EF4-FFF2-40B4-BE49-F238E27FC236}">
              <a16:creationId xmlns:a16="http://schemas.microsoft.com/office/drawing/2014/main" id="{00000000-0008-0000-0000-00009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65512950"/>
          <a:ext cx="876300" cy="70104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2834</xdr:row>
      <xdr:rowOff>95250</xdr:rowOff>
    </xdr:from>
    <xdr:to>
      <xdr:col>4</xdr:col>
      <xdr:colOff>962025</xdr:colOff>
      <xdr:row>2834</xdr:row>
      <xdr:rowOff>796290</xdr:rowOff>
    </xdr:to>
    <xdr:pic>
      <xdr:nvPicPr>
        <xdr:cNvPr id="5278" name="Рисунок 5277">
          <a:extLst>
            <a:ext uri="{FF2B5EF4-FFF2-40B4-BE49-F238E27FC236}">
              <a16:creationId xmlns:a16="http://schemas.microsoft.com/office/drawing/2014/main" id="{00000000-0008-0000-0000-00009E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67284600"/>
          <a:ext cx="876300" cy="70104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3255</xdr:row>
      <xdr:rowOff>57150</xdr:rowOff>
    </xdr:from>
    <xdr:to>
      <xdr:col>4</xdr:col>
      <xdr:colOff>613863</xdr:colOff>
      <xdr:row>3255</xdr:row>
      <xdr:rowOff>847725</xdr:rowOff>
    </xdr:to>
    <xdr:pic>
      <xdr:nvPicPr>
        <xdr:cNvPr id="5287" name="Рисунок 5286">
          <a:extLst>
            <a:ext uri="{FF2B5EF4-FFF2-40B4-BE49-F238E27FC236}">
              <a16:creationId xmlns:a16="http://schemas.microsoft.com/office/drawing/2014/main" id="{00000000-0008-0000-0000-0000A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39719250"/>
          <a:ext cx="223337" cy="7905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3261</xdr:row>
      <xdr:rowOff>47626</xdr:rowOff>
    </xdr:from>
    <xdr:to>
      <xdr:col>4</xdr:col>
      <xdr:colOff>631132</xdr:colOff>
      <xdr:row>3261</xdr:row>
      <xdr:rowOff>847726</xdr:rowOff>
    </xdr:to>
    <xdr:pic>
      <xdr:nvPicPr>
        <xdr:cNvPr id="5289" name="Рисунок 5288">
          <a:extLst>
            <a:ext uri="{FF2B5EF4-FFF2-40B4-BE49-F238E27FC236}">
              <a16:creationId xmlns:a16="http://schemas.microsoft.com/office/drawing/2014/main" id="{00000000-0008-0000-0000-0000A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45910501"/>
          <a:ext cx="231081" cy="800100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3997</xdr:row>
      <xdr:rowOff>57151</xdr:rowOff>
    </xdr:from>
    <xdr:to>
      <xdr:col>4</xdr:col>
      <xdr:colOff>714528</xdr:colOff>
      <xdr:row>3997</xdr:row>
      <xdr:rowOff>838201</xdr:rowOff>
    </xdr:to>
    <xdr:pic>
      <xdr:nvPicPr>
        <xdr:cNvPr id="5293" name="Рисунок 5292">
          <a:extLst>
            <a:ext uri="{FF2B5EF4-FFF2-40B4-BE49-F238E27FC236}">
              <a16:creationId xmlns:a16="http://schemas.microsoft.com/office/drawing/2014/main" id="{00000000-0008-0000-0000-0000A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15176" y="37823776"/>
          <a:ext cx="381152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4070</xdr:row>
      <xdr:rowOff>57150</xdr:rowOff>
    </xdr:from>
    <xdr:to>
      <xdr:col>4</xdr:col>
      <xdr:colOff>628650</xdr:colOff>
      <xdr:row>4070</xdr:row>
      <xdr:rowOff>845845</xdr:rowOff>
    </xdr:to>
    <xdr:pic>
      <xdr:nvPicPr>
        <xdr:cNvPr id="5297" name="Рисунок 5296">
          <a:extLst>
            <a:ext uri="{FF2B5EF4-FFF2-40B4-BE49-F238E27FC236}">
              <a16:creationId xmlns:a16="http://schemas.microsoft.com/office/drawing/2014/main" id="{00000000-0008-0000-0000-0000B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99193350"/>
          <a:ext cx="247650" cy="78869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3504</xdr:row>
      <xdr:rowOff>47625</xdr:rowOff>
    </xdr:from>
    <xdr:to>
      <xdr:col>4</xdr:col>
      <xdr:colOff>914400</xdr:colOff>
      <xdr:row>3504</xdr:row>
      <xdr:rowOff>838200</xdr:rowOff>
    </xdr:to>
    <xdr:pic>
      <xdr:nvPicPr>
        <xdr:cNvPr id="5273" name="Рисунок 5272">
          <a:extLst>
            <a:ext uri="{FF2B5EF4-FFF2-40B4-BE49-F238E27FC236}">
              <a16:creationId xmlns:a16="http://schemas.microsoft.com/office/drawing/2014/main" id="{00000000-0008-0000-0000-00009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404431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3507</xdr:row>
      <xdr:rowOff>57150</xdr:rowOff>
    </xdr:from>
    <xdr:to>
      <xdr:col>4</xdr:col>
      <xdr:colOff>631825</xdr:colOff>
      <xdr:row>3507</xdr:row>
      <xdr:rowOff>838200</xdr:rowOff>
    </xdr:to>
    <xdr:pic>
      <xdr:nvPicPr>
        <xdr:cNvPr id="5288" name="Рисунок 5287">
          <a:extLst>
            <a:ext uri="{FF2B5EF4-FFF2-40B4-BE49-F238E27FC236}">
              <a16:creationId xmlns:a16="http://schemas.microsoft.com/office/drawing/2014/main" id="{00000000-0008-0000-0000-0000A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62800" y="37795200"/>
          <a:ext cx="250825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3398</xdr:row>
      <xdr:rowOff>57150</xdr:rowOff>
    </xdr:from>
    <xdr:to>
      <xdr:col>4</xdr:col>
      <xdr:colOff>907987</xdr:colOff>
      <xdr:row>3398</xdr:row>
      <xdr:rowOff>847725</xdr:rowOff>
    </xdr:to>
    <xdr:pic>
      <xdr:nvPicPr>
        <xdr:cNvPr id="5296" name="Рисунок 5295">
          <a:extLst>
            <a:ext uri="{FF2B5EF4-FFF2-40B4-BE49-F238E27FC236}">
              <a16:creationId xmlns:a16="http://schemas.microsoft.com/office/drawing/2014/main" id="{00000000-0008-0000-0000-0000B0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2413575"/>
          <a:ext cx="774636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3506</xdr:row>
      <xdr:rowOff>57150</xdr:rowOff>
    </xdr:from>
    <xdr:to>
      <xdr:col>4</xdr:col>
      <xdr:colOff>904875</xdr:colOff>
      <xdr:row>3506</xdr:row>
      <xdr:rowOff>828675</xdr:rowOff>
    </xdr:to>
    <xdr:pic>
      <xdr:nvPicPr>
        <xdr:cNvPr id="5301" name="Рисунок 5300">
          <a:extLst>
            <a:ext uri="{FF2B5EF4-FFF2-40B4-BE49-F238E27FC236}">
              <a16:creationId xmlns:a16="http://schemas.microsoft.com/office/drawing/2014/main" id="{00000000-0008-0000-0000-0000B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95668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2808</xdr:row>
      <xdr:rowOff>114300</xdr:rowOff>
    </xdr:from>
    <xdr:to>
      <xdr:col>4</xdr:col>
      <xdr:colOff>993208</xdr:colOff>
      <xdr:row>2808</xdr:row>
      <xdr:rowOff>790575</xdr:rowOff>
    </xdr:to>
    <xdr:pic>
      <xdr:nvPicPr>
        <xdr:cNvPr id="5304" name="Рисунок 5303">
          <a:extLst>
            <a:ext uri="{FF2B5EF4-FFF2-40B4-BE49-F238E27FC236}">
              <a16:creationId xmlns:a16="http://schemas.microsoft.com/office/drawing/2014/main" id="{00000000-0008-0000-0000-0000B8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35514550"/>
          <a:ext cx="936058" cy="6762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2809</xdr:row>
      <xdr:rowOff>114300</xdr:rowOff>
    </xdr:from>
    <xdr:to>
      <xdr:col>4</xdr:col>
      <xdr:colOff>993208</xdr:colOff>
      <xdr:row>2809</xdr:row>
      <xdr:rowOff>790575</xdr:rowOff>
    </xdr:to>
    <xdr:pic>
      <xdr:nvPicPr>
        <xdr:cNvPr id="5306" name="Рисунок 5305">
          <a:extLst>
            <a:ext uri="{FF2B5EF4-FFF2-40B4-BE49-F238E27FC236}">
              <a16:creationId xmlns:a16="http://schemas.microsoft.com/office/drawing/2014/main" id="{00000000-0008-0000-0000-0000BA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536400375"/>
          <a:ext cx="936058" cy="6762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2910</xdr:row>
      <xdr:rowOff>66676</xdr:rowOff>
    </xdr:from>
    <xdr:to>
      <xdr:col>4</xdr:col>
      <xdr:colOff>904875</xdr:colOff>
      <xdr:row>2910</xdr:row>
      <xdr:rowOff>828675</xdr:rowOff>
    </xdr:to>
    <xdr:pic>
      <xdr:nvPicPr>
        <xdr:cNvPr id="5379" name="Рисунок 5378">
          <a:extLst>
            <a:ext uri="{FF2B5EF4-FFF2-40B4-BE49-F238E27FC236}">
              <a16:creationId xmlns:a16="http://schemas.microsoft.com/office/drawing/2014/main" id="{00000000-0008-0000-0000-00000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109385101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211</xdr:row>
      <xdr:rowOff>57151</xdr:rowOff>
    </xdr:from>
    <xdr:to>
      <xdr:col>4</xdr:col>
      <xdr:colOff>800720</xdr:colOff>
      <xdr:row>211</xdr:row>
      <xdr:rowOff>838201</xdr:rowOff>
    </xdr:to>
    <xdr:pic>
      <xdr:nvPicPr>
        <xdr:cNvPr id="5437" name="Рисунок 5436">
          <a:extLst>
            <a:ext uri="{FF2B5EF4-FFF2-40B4-BE49-F238E27FC236}">
              <a16:creationId xmlns:a16="http://schemas.microsoft.com/office/drawing/2014/main" id="{00000000-0008-0000-0000-00003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93798626"/>
          <a:ext cx="562595" cy="7810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234</xdr:row>
      <xdr:rowOff>57151</xdr:rowOff>
    </xdr:from>
    <xdr:to>
      <xdr:col>4</xdr:col>
      <xdr:colOff>800100</xdr:colOff>
      <xdr:row>234</xdr:row>
      <xdr:rowOff>856439</xdr:rowOff>
    </xdr:to>
    <xdr:pic>
      <xdr:nvPicPr>
        <xdr:cNvPr id="5439" name="Рисунок 5438">
          <a:extLst>
            <a:ext uri="{FF2B5EF4-FFF2-40B4-BE49-F238E27FC236}">
              <a16:creationId xmlns:a16="http://schemas.microsoft.com/office/drawing/2014/main" id="{00000000-0008-0000-0000-00003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339861526"/>
          <a:ext cx="552449" cy="799288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235</xdr:row>
      <xdr:rowOff>57150</xdr:rowOff>
    </xdr:from>
    <xdr:to>
      <xdr:col>4</xdr:col>
      <xdr:colOff>904875</xdr:colOff>
      <xdr:row>235</xdr:row>
      <xdr:rowOff>828675</xdr:rowOff>
    </xdr:to>
    <xdr:pic>
      <xdr:nvPicPr>
        <xdr:cNvPr id="5445" name="Рисунок 5444">
          <a:extLst>
            <a:ext uri="{FF2B5EF4-FFF2-40B4-BE49-F238E27FC236}">
              <a16:creationId xmlns:a16="http://schemas.microsoft.com/office/drawing/2014/main" id="{00000000-0008-0000-0000-00004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416331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236</xdr:row>
      <xdr:rowOff>57150</xdr:rowOff>
    </xdr:from>
    <xdr:to>
      <xdr:col>4</xdr:col>
      <xdr:colOff>914400</xdr:colOff>
      <xdr:row>236</xdr:row>
      <xdr:rowOff>838200</xdr:rowOff>
    </xdr:to>
    <xdr:pic>
      <xdr:nvPicPr>
        <xdr:cNvPr id="5447" name="Рисунок 5446">
          <a:extLst>
            <a:ext uri="{FF2B5EF4-FFF2-40B4-BE49-F238E27FC236}">
              <a16:creationId xmlns:a16="http://schemas.microsoft.com/office/drawing/2014/main" id="{00000000-0008-0000-0000-00004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425190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238</xdr:row>
      <xdr:rowOff>57150</xdr:rowOff>
    </xdr:from>
    <xdr:to>
      <xdr:col>4</xdr:col>
      <xdr:colOff>809625</xdr:colOff>
      <xdr:row>238</xdr:row>
      <xdr:rowOff>859494</xdr:rowOff>
    </xdr:to>
    <xdr:pic>
      <xdr:nvPicPr>
        <xdr:cNvPr id="5457" name="Рисунок 5456">
          <a:extLst>
            <a:ext uri="{FF2B5EF4-FFF2-40B4-BE49-F238E27FC236}">
              <a16:creationId xmlns:a16="http://schemas.microsoft.com/office/drawing/2014/main" id="{00000000-0008-0000-0000-00005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346948125"/>
          <a:ext cx="590550" cy="802344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239</xdr:row>
      <xdr:rowOff>57150</xdr:rowOff>
    </xdr:from>
    <xdr:to>
      <xdr:col>4</xdr:col>
      <xdr:colOff>800726</xdr:colOff>
      <xdr:row>239</xdr:row>
      <xdr:rowOff>828675</xdr:rowOff>
    </xdr:to>
    <xdr:pic>
      <xdr:nvPicPr>
        <xdr:cNvPr id="5465" name="Рисунок 5464">
          <a:extLst>
            <a:ext uri="{FF2B5EF4-FFF2-40B4-BE49-F238E27FC236}">
              <a16:creationId xmlns:a16="http://schemas.microsoft.com/office/drawing/2014/main" id="{00000000-0008-0000-0000-00005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6" y="348719775"/>
          <a:ext cx="562600" cy="771525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232</xdr:row>
      <xdr:rowOff>57151</xdr:rowOff>
    </xdr:from>
    <xdr:to>
      <xdr:col>4</xdr:col>
      <xdr:colOff>785741</xdr:colOff>
      <xdr:row>232</xdr:row>
      <xdr:rowOff>838201</xdr:rowOff>
    </xdr:to>
    <xdr:pic>
      <xdr:nvPicPr>
        <xdr:cNvPr id="5473" name="Рисунок 5472">
          <a:extLst>
            <a:ext uri="{FF2B5EF4-FFF2-40B4-BE49-F238E27FC236}">
              <a16:creationId xmlns:a16="http://schemas.microsoft.com/office/drawing/2014/main" id="{00000000-0008-0000-0000-00006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1" y="331003276"/>
          <a:ext cx="538090" cy="7810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3367</xdr:row>
      <xdr:rowOff>57151</xdr:rowOff>
    </xdr:from>
    <xdr:to>
      <xdr:col>4</xdr:col>
      <xdr:colOff>798524</xdr:colOff>
      <xdr:row>3367</xdr:row>
      <xdr:rowOff>838200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69799201"/>
          <a:ext cx="569924" cy="78104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2801</xdr:row>
      <xdr:rowOff>123825</xdr:rowOff>
    </xdr:from>
    <xdr:to>
      <xdr:col>4</xdr:col>
      <xdr:colOff>993558</xdr:colOff>
      <xdr:row>2801</xdr:row>
      <xdr:rowOff>781050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412950"/>
          <a:ext cx="936408" cy="6572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2908</xdr:row>
      <xdr:rowOff>66675</xdr:rowOff>
    </xdr:from>
    <xdr:to>
      <xdr:col>4</xdr:col>
      <xdr:colOff>935005</xdr:colOff>
      <xdr:row>2908</xdr:row>
      <xdr:rowOff>838200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55215825"/>
          <a:ext cx="83975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2909</xdr:row>
      <xdr:rowOff>66675</xdr:rowOff>
    </xdr:from>
    <xdr:to>
      <xdr:col>4</xdr:col>
      <xdr:colOff>904875</xdr:colOff>
      <xdr:row>2909</xdr:row>
      <xdr:rowOff>828675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3561016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289</xdr:row>
      <xdr:rowOff>57150</xdr:rowOff>
    </xdr:from>
    <xdr:to>
      <xdr:col>4</xdr:col>
      <xdr:colOff>914400</xdr:colOff>
      <xdr:row>289</xdr:row>
      <xdr:rowOff>847725</xdr:rowOff>
    </xdr:to>
    <xdr:pic>
      <xdr:nvPicPr>
        <xdr:cNvPr id="5364" name="Рисунок 5363">
          <a:extLst>
            <a:ext uri="{FF2B5EF4-FFF2-40B4-BE49-F238E27FC236}">
              <a16:creationId xmlns:a16="http://schemas.microsoft.com/office/drawing/2014/main" id="{00000000-0008-0000-0000-0000F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169348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4162</xdr:row>
      <xdr:rowOff>66675</xdr:rowOff>
    </xdr:from>
    <xdr:to>
      <xdr:col>4</xdr:col>
      <xdr:colOff>624158</xdr:colOff>
      <xdr:row>4162</xdr:row>
      <xdr:rowOff>847725</xdr:rowOff>
    </xdr:to>
    <xdr:pic>
      <xdr:nvPicPr>
        <xdr:cNvPr id="5366" name="Рисунок 5365">
          <a:extLst>
            <a:ext uri="{FF2B5EF4-FFF2-40B4-BE49-F238E27FC236}">
              <a16:creationId xmlns:a16="http://schemas.microsoft.com/office/drawing/2014/main" id="{00000000-0008-0000-0000-0000F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6" y="1861842225"/>
          <a:ext cx="233632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124</xdr:row>
      <xdr:rowOff>57150</xdr:rowOff>
    </xdr:from>
    <xdr:to>
      <xdr:col>4</xdr:col>
      <xdr:colOff>914400</xdr:colOff>
      <xdr:row>124</xdr:row>
      <xdr:rowOff>847725</xdr:rowOff>
    </xdr:to>
    <xdr:pic>
      <xdr:nvPicPr>
        <xdr:cNvPr id="5372" name="Рисунок 5371">
          <a:extLst>
            <a:ext uri="{FF2B5EF4-FFF2-40B4-BE49-F238E27FC236}">
              <a16:creationId xmlns:a16="http://schemas.microsoft.com/office/drawing/2014/main" id="{00000000-0008-0000-0000-0000F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47472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126</xdr:row>
      <xdr:rowOff>57151</xdr:rowOff>
    </xdr:from>
    <xdr:to>
      <xdr:col>4</xdr:col>
      <xdr:colOff>828676</xdr:colOff>
      <xdr:row>126</xdr:row>
      <xdr:rowOff>840069</xdr:rowOff>
    </xdr:to>
    <xdr:pic>
      <xdr:nvPicPr>
        <xdr:cNvPr id="5376" name="Рисунок 5375">
          <a:extLst>
            <a:ext uri="{FF2B5EF4-FFF2-40B4-BE49-F238E27FC236}">
              <a16:creationId xmlns:a16="http://schemas.microsoft.com/office/drawing/2014/main" id="{00000000-0008-0000-0000-00000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38290501"/>
          <a:ext cx="609600" cy="782918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137</xdr:row>
      <xdr:rowOff>57150</xdr:rowOff>
    </xdr:from>
    <xdr:to>
      <xdr:col>4</xdr:col>
      <xdr:colOff>829077</xdr:colOff>
      <xdr:row>137</xdr:row>
      <xdr:rowOff>847725</xdr:rowOff>
    </xdr:to>
    <xdr:pic>
      <xdr:nvPicPr>
        <xdr:cNvPr id="5378" name="Рисунок 5377">
          <a:extLst>
            <a:ext uri="{FF2B5EF4-FFF2-40B4-BE49-F238E27FC236}">
              <a16:creationId xmlns:a16="http://schemas.microsoft.com/office/drawing/2014/main" id="{00000000-0008-0000-0000-00000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48920400"/>
          <a:ext cx="610002" cy="7905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134</xdr:row>
      <xdr:rowOff>57150</xdr:rowOff>
    </xdr:from>
    <xdr:to>
      <xdr:col>4</xdr:col>
      <xdr:colOff>801175</xdr:colOff>
      <xdr:row>134</xdr:row>
      <xdr:rowOff>838200</xdr:rowOff>
    </xdr:to>
    <xdr:pic>
      <xdr:nvPicPr>
        <xdr:cNvPr id="5381" name="Рисунок 5380">
          <a:extLst>
            <a:ext uri="{FF2B5EF4-FFF2-40B4-BE49-F238E27FC236}">
              <a16:creationId xmlns:a16="http://schemas.microsoft.com/office/drawing/2014/main" id="{00000000-0008-0000-0000-00000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47148750"/>
          <a:ext cx="572575" cy="78105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159</xdr:row>
      <xdr:rowOff>57151</xdr:rowOff>
    </xdr:from>
    <xdr:to>
      <xdr:col>4</xdr:col>
      <xdr:colOff>818527</xdr:colOff>
      <xdr:row>159</xdr:row>
      <xdr:rowOff>838201</xdr:rowOff>
    </xdr:to>
    <xdr:pic>
      <xdr:nvPicPr>
        <xdr:cNvPr id="5384" name="Рисунок 5383">
          <a:extLst>
            <a:ext uri="{FF2B5EF4-FFF2-40B4-BE49-F238E27FC236}">
              <a16:creationId xmlns:a16="http://schemas.microsoft.com/office/drawing/2014/main" id="{00000000-0008-0000-0000-00000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98526601"/>
          <a:ext cx="589926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154</xdr:row>
      <xdr:rowOff>57150</xdr:rowOff>
    </xdr:from>
    <xdr:to>
      <xdr:col>4</xdr:col>
      <xdr:colOff>914400</xdr:colOff>
      <xdr:row>154</xdr:row>
      <xdr:rowOff>847725</xdr:rowOff>
    </xdr:to>
    <xdr:pic>
      <xdr:nvPicPr>
        <xdr:cNvPr id="5386" name="Рисунок 5385">
          <a:extLst>
            <a:ext uri="{FF2B5EF4-FFF2-40B4-BE49-F238E27FC236}">
              <a16:creationId xmlns:a16="http://schemas.microsoft.com/office/drawing/2014/main" id="{00000000-0008-0000-0000-00000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940974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161</xdr:row>
      <xdr:rowOff>57151</xdr:rowOff>
    </xdr:from>
    <xdr:to>
      <xdr:col>4</xdr:col>
      <xdr:colOff>819151</xdr:colOff>
      <xdr:row>161</xdr:row>
      <xdr:rowOff>841027</xdr:rowOff>
    </xdr:to>
    <xdr:pic>
      <xdr:nvPicPr>
        <xdr:cNvPr id="5390" name="Рисунок 5389">
          <a:extLst>
            <a:ext uri="{FF2B5EF4-FFF2-40B4-BE49-F238E27FC236}">
              <a16:creationId xmlns:a16="http://schemas.microsoft.com/office/drawing/2014/main" id="{00000000-0008-0000-0000-00000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01184076"/>
          <a:ext cx="590550" cy="78387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162</xdr:row>
      <xdr:rowOff>57151</xdr:rowOff>
    </xdr:from>
    <xdr:to>
      <xdr:col>4</xdr:col>
      <xdr:colOff>815889</xdr:colOff>
      <xdr:row>162</xdr:row>
      <xdr:rowOff>838201</xdr:rowOff>
    </xdr:to>
    <xdr:pic>
      <xdr:nvPicPr>
        <xdr:cNvPr id="5394" name="Рисунок 5393">
          <a:extLst>
            <a:ext uri="{FF2B5EF4-FFF2-40B4-BE49-F238E27FC236}">
              <a16:creationId xmlns:a16="http://schemas.microsoft.com/office/drawing/2014/main" id="{00000000-0008-0000-0000-00001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102069901"/>
          <a:ext cx="587289" cy="7810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174</xdr:row>
      <xdr:rowOff>57150</xdr:rowOff>
    </xdr:from>
    <xdr:to>
      <xdr:col>4</xdr:col>
      <xdr:colOff>832045</xdr:colOff>
      <xdr:row>174</xdr:row>
      <xdr:rowOff>857250</xdr:rowOff>
    </xdr:to>
    <xdr:pic>
      <xdr:nvPicPr>
        <xdr:cNvPr id="5406" name="Рисунок 5405">
          <a:extLst>
            <a:ext uri="{FF2B5EF4-FFF2-40B4-BE49-F238E27FC236}">
              <a16:creationId xmlns:a16="http://schemas.microsoft.com/office/drawing/2014/main" id="{00000000-0008-0000-0000-00001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138388725"/>
          <a:ext cx="593920" cy="80010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175</xdr:row>
      <xdr:rowOff>57150</xdr:rowOff>
    </xdr:from>
    <xdr:to>
      <xdr:col>4</xdr:col>
      <xdr:colOff>815239</xdr:colOff>
      <xdr:row>175</xdr:row>
      <xdr:rowOff>857250</xdr:rowOff>
    </xdr:to>
    <xdr:pic>
      <xdr:nvPicPr>
        <xdr:cNvPr id="5409" name="Рисунок 5408">
          <a:extLst>
            <a:ext uri="{FF2B5EF4-FFF2-40B4-BE49-F238E27FC236}">
              <a16:creationId xmlns:a16="http://schemas.microsoft.com/office/drawing/2014/main" id="{00000000-0008-0000-0000-00002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39274550"/>
          <a:ext cx="586638" cy="80010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176</xdr:row>
      <xdr:rowOff>57151</xdr:rowOff>
    </xdr:from>
    <xdr:to>
      <xdr:col>4</xdr:col>
      <xdr:colOff>807156</xdr:colOff>
      <xdr:row>176</xdr:row>
      <xdr:rowOff>857251</xdr:rowOff>
    </xdr:to>
    <xdr:pic>
      <xdr:nvPicPr>
        <xdr:cNvPr id="5412" name="Рисунок 5411">
          <a:extLst>
            <a:ext uri="{FF2B5EF4-FFF2-40B4-BE49-F238E27FC236}">
              <a16:creationId xmlns:a16="http://schemas.microsoft.com/office/drawing/2014/main" id="{00000000-0008-0000-0000-00002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5" y="140160376"/>
          <a:ext cx="588081" cy="80010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185</xdr:row>
      <xdr:rowOff>57150</xdr:rowOff>
    </xdr:from>
    <xdr:to>
      <xdr:col>4</xdr:col>
      <xdr:colOff>809111</xdr:colOff>
      <xdr:row>185</xdr:row>
      <xdr:rowOff>838200</xdr:rowOff>
    </xdr:to>
    <xdr:pic>
      <xdr:nvPicPr>
        <xdr:cNvPr id="5416" name="Рисунок 5415">
          <a:extLst>
            <a:ext uri="{FF2B5EF4-FFF2-40B4-BE49-F238E27FC236}">
              <a16:creationId xmlns:a16="http://schemas.microsoft.com/office/drawing/2014/main" id="{00000000-0008-0000-0000-00002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1" y="149018625"/>
          <a:ext cx="580510" cy="7810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240</xdr:row>
      <xdr:rowOff>57150</xdr:rowOff>
    </xdr:from>
    <xdr:to>
      <xdr:col>4</xdr:col>
      <xdr:colOff>806095</xdr:colOff>
      <xdr:row>240</xdr:row>
      <xdr:rowOff>838200</xdr:rowOff>
    </xdr:to>
    <xdr:pic>
      <xdr:nvPicPr>
        <xdr:cNvPr id="5428" name="Рисунок 5427">
          <a:extLst>
            <a:ext uri="{FF2B5EF4-FFF2-40B4-BE49-F238E27FC236}">
              <a16:creationId xmlns:a16="http://schemas.microsoft.com/office/drawing/2014/main" id="{00000000-0008-0000-0000-00003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245573550"/>
          <a:ext cx="577495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678</xdr:row>
      <xdr:rowOff>95250</xdr:rowOff>
    </xdr:from>
    <xdr:to>
      <xdr:col>4</xdr:col>
      <xdr:colOff>991439</xdr:colOff>
      <xdr:row>678</xdr:row>
      <xdr:rowOff>800100</xdr:rowOff>
    </xdr:to>
    <xdr:pic>
      <xdr:nvPicPr>
        <xdr:cNvPr id="5436" name="Рисунок 5435">
          <a:extLst>
            <a:ext uri="{FF2B5EF4-FFF2-40B4-BE49-F238E27FC236}">
              <a16:creationId xmlns:a16="http://schemas.microsoft.com/office/drawing/2014/main" id="{00000000-0008-0000-0000-00003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35232975"/>
          <a:ext cx="934288" cy="7048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679</xdr:row>
      <xdr:rowOff>66675</xdr:rowOff>
    </xdr:from>
    <xdr:to>
      <xdr:col>4</xdr:col>
      <xdr:colOff>904875</xdr:colOff>
      <xdr:row>679</xdr:row>
      <xdr:rowOff>826794</xdr:rowOff>
    </xdr:to>
    <xdr:pic>
      <xdr:nvPicPr>
        <xdr:cNvPr id="610" name="Рисунок 609"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36090225"/>
          <a:ext cx="762000" cy="76011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680</xdr:row>
      <xdr:rowOff>123825</xdr:rowOff>
    </xdr:from>
    <xdr:to>
      <xdr:col>4</xdr:col>
      <xdr:colOff>993584</xdr:colOff>
      <xdr:row>680</xdr:row>
      <xdr:rowOff>771525</xdr:rowOff>
    </xdr:to>
    <xdr:pic>
      <xdr:nvPicPr>
        <xdr:cNvPr id="5441" name="Рисунок 5440">
          <a:extLst>
            <a:ext uri="{FF2B5EF4-FFF2-40B4-BE49-F238E27FC236}">
              <a16:creationId xmlns:a16="http://schemas.microsoft.com/office/drawing/2014/main" id="{00000000-0008-0000-0000-00004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7033200"/>
          <a:ext cx="926909" cy="6477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693</xdr:row>
      <xdr:rowOff>66675</xdr:rowOff>
    </xdr:from>
    <xdr:to>
      <xdr:col>4</xdr:col>
      <xdr:colOff>942975</xdr:colOff>
      <xdr:row>693</xdr:row>
      <xdr:rowOff>818068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347262450"/>
          <a:ext cx="847725" cy="751393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118</xdr:row>
      <xdr:rowOff>57151</xdr:rowOff>
    </xdr:from>
    <xdr:to>
      <xdr:col>4</xdr:col>
      <xdr:colOff>914401</xdr:colOff>
      <xdr:row>118</xdr:row>
      <xdr:rowOff>838201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94322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119</xdr:row>
      <xdr:rowOff>66676</xdr:rowOff>
    </xdr:from>
    <xdr:to>
      <xdr:col>4</xdr:col>
      <xdr:colOff>895351</xdr:colOff>
      <xdr:row>119</xdr:row>
      <xdr:rowOff>828676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03276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120</xdr:row>
      <xdr:rowOff>66675</xdr:rowOff>
    </xdr:from>
    <xdr:to>
      <xdr:col>4</xdr:col>
      <xdr:colOff>904875</xdr:colOff>
      <xdr:row>120</xdr:row>
      <xdr:rowOff>828675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312134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123</xdr:row>
      <xdr:rowOff>57151</xdr:rowOff>
    </xdr:from>
    <xdr:to>
      <xdr:col>4</xdr:col>
      <xdr:colOff>914401</xdr:colOff>
      <xdr:row>123</xdr:row>
      <xdr:rowOff>838201</xdr:rowOff>
    </xdr:to>
    <xdr:pic>
      <xdr:nvPicPr>
        <xdr:cNvPr id="5329" name="Рисунок 5328">
          <a:extLst>
            <a:ext uri="{FF2B5EF4-FFF2-40B4-BE49-F238E27FC236}">
              <a16:creationId xmlns:a16="http://schemas.microsoft.com/office/drawing/2014/main" id="{00000000-0008-0000-0000-0000D1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38613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4127</xdr:row>
      <xdr:rowOff>57151</xdr:rowOff>
    </xdr:from>
    <xdr:to>
      <xdr:col>4</xdr:col>
      <xdr:colOff>904876</xdr:colOff>
      <xdr:row>4127</xdr:row>
      <xdr:rowOff>838201</xdr:rowOff>
    </xdr:to>
    <xdr:pic>
      <xdr:nvPicPr>
        <xdr:cNvPr id="5327" name="Рисунок 5326">
          <a:extLst>
            <a:ext uri="{FF2B5EF4-FFF2-40B4-BE49-F238E27FC236}">
              <a16:creationId xmlns:a16="http://schemas.microsoft.com/office/drawing/2014/main" id="{00000000-0008-0000-0000-0000CF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2241613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4128</xdr:row>
      <xdr:rowOff>57150</xdr:rowOff>
    </xdr:from>
    <xdr:to>
      <xdr:col>4</xdr:col>
      <xdr:colOff>914400</xdr:colOff>
      <xdr:row>4128</xdr:row>
      <xdr:rowOff>838200</xdr:rowOff>
    </xdr:to>
    <xdr:pic>
      <xdr:nvPicPr>
        <xdr:cNvPr id="5332" name="Рисунок 5331">
          <a:extLst>
            <a:ext uri="{FF2B5EF4-FFF2-40B4-BE49-F238E27FC236}">
              <a16:creationId xmlns:a16="http://schemas.microsoft.com/office/drawing/2014/main" id="{00000000-0008-0000-0000-0000D4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250471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3277</xdr:row>
      <xdr:rowOff>66675</xdr:rowOff>
    </xdr:from>
    <xdr:to>
      <xdr:col>4</xdr:col>
      <xdr:colOff>895350</xdr:colOff>
      <xdr:row>3277</xdr:row>
      <xdr:rowOff>819150</xdr:rowOff>
    </xdr:to>
    <xdr:pic>
      <xdr:nvPicPr>
        <xdr:cNvPr id="5331" name="Рисунок 5330">
          <a:extLst>
            <a:ext uri="{FF2B5EF4-FFF2-40B4-BE49-F238E27FC236}">
              <a16:creationId xmlns:a16="http://schemas.microsoft.com/office/drawing/2014/main" id="{00000000-0008-0000-0000-0000D3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7189898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3368</xdr:row>
      <xdr:rowOff>57151</xdr:rowOff>
    </xdr:from>
    <xdr:to>
      <xdr:col>4</xdr:col>
      <xdr:colOff>904876</xdr:colOff>
      <xdr:row>3368</xdr:row>
      <xdr:rowOff>819151</xdr:rowOff>
    </xdr:to>
    <xdr:pic>
      <xdr:nvPicPr>
        <xdr:cNvPr id="5335" name="Рисунок 5334">
          <a:extLst>
            <a:ext uri="{FF2B5EF4-FFF2-40B4-BE49-F238E27FC236}">
              <a16:creationId xmlns:a16="http://schemas.microsoft.com/office/drawing/2014/main" id="{00000000-0008-0000-0000-0000D7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47284005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2802</xdr:row>
      <xdr:rowOff>76200</xdr:rowOff>
    </xdr:from>
    <xdr:to>
      <xdr:col>4</xdr:col>
      <xdr:colOff>988219</xdr:colOff>
      <xdr:row>2802</xdr:row>
      <xdr:rowOff>828675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31794450"/>
          <a:ext cx="940594" cy="7524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3453</xdr:row>
      <xdr:rowOff>57150</xdr:rowOff>
    </xdr:from>
    <xdr:to>
      <xdr:col>4</xdr:col>
      <xdr:colOff>914400</xdr:colOff>
      <xdr:row>3453</xdr:row>
      <xdr:rowOff>847725</xdr:rowOff>
    </xdr:to>
    <xdr:pic>
      <xdr:nvPicPr>
        <xdr:cNvPr id="5341" name="Рисунок 5340">
          <a:extLst>
            <a:ext uri="{FF2B5EF4-FFF2-40B4-BE49-F238E27FC236}">
              <a16:creationId xmlns:a16="http://schemas.microsoft.com/office/drawing/2014/main" id="{00000000-0008-0000-0000-0000DD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974979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3184</xdr:row>
      <xdr:rowOff>66676</xdr:rowOff>
    </xdr:from>
    <xdr:to>
      <xdr:col>4</xdr:col>
      <xdr:colOff>928403</xdr:colOff>
      <xdr:row>3184</xdr:row>
      <xdr:rowOff>828676</xdr:rowOff>
    </xdr:to>
    <xdr:pic>
      <xdr:nvPicPr>
        <xdr:cNvPr id="5382" name="Рисунок 5381">
          <a:extLst>
            <a:ext uri="{FF2B5EF4-FFF2-40B4-BE49-F238E27FC236}">
              <a16:creationId xmlns:a16="http://schemas.microsoft.com/office/drawing/2014/main" id="{00000000-0008-0000-0000-00000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290207701"/>
          <a:ext cx="814102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424</xdr:row>
      <xdr:rowOff>57150</xdr:rowOff>
    </xdr:from>
    <xdr:to>
      <xdr:col>4</xdr:col>
      <xdr:colOff>906982</xdr:colOff>
      <xdr:row>424</xdr:row>
      <xdr:rowOff>828675</xdr:rowOff>
    </xdr:to>
    <xdr:pic>
      <xdr:nvPicPr>
        <xdr:cNvPr id="5380" name="Рисунок 5379">
          <a:extLst>
            <a:ext uri="{FF2B5EF4-FFF2-40B4-BE49-F238E27FC236}">
              <a16:creationId xmlns:a16="http://schemas.microsoft.com/office/drawing/2014/main" id="{00000000-0008-0000-0000-00000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56514800"/>
          <a:ext cx="764107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1691</xdr:row>
      <xdr:rowOff>66675</xdr:rowOff>
    </xdr:from>
    <xdr:to>
      <xdr:col>4</xdr:col>
      <xdr:colOff>904875</xdr:colOff>
      <xdr:row>1691</xdr:row>
      <xdr:rowOff>838200</xdr:rowOff>
    </xdr:to>
    <xdr:pic>
      <xdr:nvPicPr>
        <xdr:cNvPr id="5365" name="Рисунок 5364">
          <a:extLst>
            <a:ext uri="{FF2B5EF4-FFF2-40B4-BE49-F238E27FC236}">
              <a16:creationId xmlns:a16="http://schemas.microsoft.com/office/drawing/2014/main" id="{00000000-0008-0000-0000-0000F5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762660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98</xdr:row>
      <xdr:rowOff>57151</xdr:rowOff>
    </xdr:from>
    <xdr:to>
      <xdr:col>4</xdr:col>
      <xdr:colOff>877313</xdr:colOff>
      <xdr:row>98</xdr:row>
      <xdr:rowOff>838201</xdr:rowOff>
    </xdr:to>
    <xdr:pic>
      <xdr:nvPicPr>
        <xdr:cNvPr id="5396" name="Рисунок 5395">
          <a:extLst>
            <a:ext uri="{FF2B5EF4-FFF2-40B4-BE49-F238E27FC236}">
              <a16:creationId xmlns:a16="http://schemas.microsoft.com/office/drawing/2014/main" id="{00000000-0008-0000-0000-00001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1" y="84105751"/>
          <a:ext cx="705862" cy="7810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99</xdr:row>
      <xdr:rowOff>66675</xdr:rowOff>
    </xdr:from>
    <xdr:to>
      <xdr:col>4</xdr:col>
      <xdr:colOff>869042</xdr:colOff>
      <xdr:row>99</xdr:row>
      <xdr:rowOff>838200</xdr:rowOff>
    </xdr:to>
    <xdr:pic>
      <xdr:nvPicPr>
        <xdr:cNvPr id="5422" name="Рисунок 5421">
          <a:extLst>
            <a:ext uri="{FF2B5EF4-FFF2-40B4-BE49-F238E27FC236}">
              <a16:creationId xmlns:a16="http://schemas.microsoft.com/office/drawing/2014/main" id="{00000000-0008-0000-0000-00002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62775" y="88544400"/>
          <a:ext cx="688067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312</xdr:row>
      <xdr:rowOff>123825</xdr:rowOff>
    </xdr:from>
    <xdr:to>
      <xdr:col>4</xdr:col>
      <xdr:colOff>982436</xdr:colOff>
      <xdr:row>312</xdr:row>
      <xdr:rowOff>771525</xdr:rowOff>
    </xdr:to>
    <xdr:pic>
      <xdr:nvPicPr>
        <xdr:cNvPr id="5453" name="Рисунок 5452">
          <a:extLst>
            <a:ext uri="{FF2B5EF4-FFF2-40B4-BE49-F238E27FC236}">
              <a16:creationId xmlns:a16="http://schemas.microsoft.com/office/drawing/2014/main" id="{00000000-0008-0000-0000-00004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0722350"/>
          <a:ext cx="925286" cy="6477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313</xdr:row>
      <xdr:rowOff>66676</xdr:rowOff>
    </xdr:from>
    <xdr:to>
      <xdr:col>4</xdr:col>
      <xdr:colOff>989765</xdr:colOff>
      <xdr:row>313</xdr:row>
      <xdr:rowOff>828675</xdr:rowOff>
    </xdr:to>
    <xdr:pic>
      <xdr:nvPicPr>
        <xdr:cNvPr id="5460" name="Рисунок 5459">
          <a:extLst>
            <a:ext uri="{FF2B5EF4-FFF2-40B4-BE49-F238E27FC236}">
              <a16:creationId xmlns:a16="http://schemas.microsoft.com/office/drawing/2014/main" id="{00000000-0008-0000-0000-00005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2436851"/>
          <a:ext cx="932615" cy="761999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3299</xdr:row>
      <xdr:rowOff>66675</xdr:rowOff>
    </xdr:from>
    <xdr:to>
      <xdr:col>4</xdr:col>
      <xdr:colOff>845128</xdr:colOff>
      <xdr:row>3299</xdr:row>
      <xdr:rowOff>819150</xdr:rowOff>
    </xdr:to>
    <xdr:pic>
      <xdr:nvPicPr>
        <xdr:cNvPr id="5488" name="Рисунок 5487">
          <a:extLst>
            <a:ext uri="{FF2B5EF4-FFF2-40B4-BE49-F238E27FC236}">
              <a16:creationId xmlns:a16="http://schemas.microsoft.com/office/drawing/2014/main" id="{00000000-0008-0000-0000-00007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1825" y="35366325"/>
          <a:ext cx="645103" cy="7524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3370</xdr:row>
      <xdr:rowOff>57150</xdr:rowOff>
    </xdr:from>
    <xdr:to>
      <xdr:col>4</xdr:col>
      <xdr:colOff>635646</xdr:colOff>
      <xdr:row>3370</xdr:row>
      <xdr:rowOff>838200</xdr:rowOff>
    </xdr:to>
    <xdr:pic>
      <xdr:nvPicPr>
        <xdr:cNvPr id="5492" name="Рисунок 5491">
          <a:extLst>
            <a:ext uri="{FF2B5EF4-FFF2-40B4-BE49-F238E27FC236}">
              <a16:creationId xmlns:a16="http://schemas.microsoft.com/office/drawing/2014/main" id="{00000000-0008-0000-0000-00007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70751700"/>
          <a:ext cx="235596" cy="78105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3450</xdr:row>
      <xdr:rowOff>66675</xdr:rowOff>
    </xdr:from>
    <xdr:to>
      <xdr:col>4</xdr:col>
      <xdr:colOff>609601</xdr:colOff>
      <xdr:row>3450</xdr:row>
      <xdr:rowOff>830992</xdr:rowOff>
    </xdr:to>
    <xdr:pic>
      <xdr:nvPicPr>
        <xdr:cNvPr id="4870" name="Рисунок 4869">
          <a:extLst>
            <a:ext uri="{FF2B5EF4-FFF2-40B4-BE49-F238E27FC236}">
              <a16:creationId xmlns:a16="http://schemas.microsoft.com/office/drawing/2014/main" id="{00000000-0008-0000-0000-000006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1" y="41452800"/>
          <a:ext cx="209550" cy="764317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633</xdr:row>
      <xdr:rowOff>57150</xdr:rowOff>
    </xdr:from>
    <xdr:to>
      <xdr:col>4</xdr:col>
      <xdr:colOff>914399</xdr:colOff>
      <xdr:row>633</xdr:row>
      <xdr:rowOff>838199</xdr:rowOff>
    </xdr:to>
    <xdr:pic>
      <xdr:nvPicPr>
        <xdr:cNvPr id="5385" name="Рисунок 5384">
          <a:extLst>
            <a:ext uri="{FF2B5EF4-FFF2-40B4-BE49-F238E27FC236}">
              <a16:creationId xmlns:a16="http://schemas.microsoft.com/office/drawing/2014/main" id="{00000000-0008-0000-0000-00000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10588225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634</xdr:row>
      <xdr:rowOff>76201</xdr:rowOff>
    </xdr:from>
    <xdr:to>
      <xdr:col>4</xdr:col>
      <xdr:colOff>913079</xdr:colOff>
      <xdr:row>634</xdr:row>
      <xdr:rowOff>819150</xdr:rowOff>
    </xdr:to>
    <xdr:pic>
      <xdr:nvPicPr>
        <xdr:cNvPr id="5391" name="Рисунок 5390">
          <a:extLst>
            <a:ext uri="{FF2B5EF4-FFF2-40B4-BE49-F238E27FC236}">
              <a16:creationId xmlns:a16="http://schemas.microsoft.com/office/drawing/2014/main" id="{00000000-0008-0000-0000-00000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11493101"/>
          <a:ext cx="779728" cy="74294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710</xdr:row>
      <xdr:rowOff>66675</xdr:rowOff>
    </xdr:from>
    <xdr:to>
      <xdr:col>4</xdr:col>
      <xdr:colOff>904875</xdr:colOff>
      <xdr:row>710</xdr:row>
      <xdr:rowOff>828675</xdr:rowOff>
    </xdr:to>
    <xdr:pic>
      <xdr:nvPicPr>
        <xdr:cNvPr id="4866" name="Рисунок 4865">
          <a:extLst>
            <a:ext uri="{FF2B5EF4-FFF2-40B4-BE49-F238E27FC236}">
              <a16:creationId xmlns:a16="http://schemas.microsoft.com/office/drawing/2014/main" id="{00000000-0008-0000-0000-00000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100107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4762</xdr:row>
      <xdr:rowOff>57150</xdr:rowOff>
    </xdr:from>
    <xdr:to>
      <xdr:col>4</xdr:col>
      <xdr:colOff>807527</xdr:colOff>
      <xdr:row>4762</xdr:row>
      <xdr:rowOff>828675</xdr:rowOff>
    </xdr:to>
    <xdr:pic>
      <xdr:nvPicPr>
        <xdr:cNvPr id="5353" name="Рисунок 5352">
          <a:extLst>
            <a:ext uri="{FF2B5EF4-FFF2-40B4-BE49-F238E27FC236}">
              <a16:creationId xmlns:a16="http://schemas.microsoft.com/office/drawing/2014/main" id="{00000000-0008-0000-0000-0000E9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00876" y="24488775"/>
          <a:ext cx="588451" cy="77152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2608</xdr:row>
      <xdr:rowOff>57150</xdr:rowOff>
    </xdr:from>
    <xdr:to>
      <xdr:col>4</xdr:col>
      <xdr:colOff>971551</xdr:colOff>
      <xdr:row>2608</xdr:row>
      <xdr:rowOff>851383</xdr:rowOff>
    </xdr:to>
    <xdr:pic>
      <xdr:nvPicPr>
        <xdr:cNvPr id="4868" name="Рисунок 4867">
          <a:extLst>
            <a:ext uri="{FF2B5EF4-FFF2-40B4-BE49-F238E27FC236}">
              <a16:creationId xmlns:a16="http://schemas.microsoft.com/office/drawing/2014/main" id="{00000000-0008-0000-0000-000004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1" y="195548250"/>
          <a:ext cx="895350" cy="794233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2609</xdr:row>
      <xdr:rowOff>57150</xdr:rowOff>
    </xdr:from>
    <xdr:to>
      <xdr:col>4</xdr:col>
      <xdr:colOff>971550</xdr:colOff>
      <xdr:row>2609</xdr:row>
      <xdr:rowOff>851383</xdr:rowOff>
    </xdr:to>
    <xdr:pic>
      <xdr:nvPicPr>
        <xdr:cNvPr id="5418" name="Рисунок 5417">
          <a:extLst>
            <a:ext uri="{FF2B5EF4-FFF2-40B4-BE49-F238E27FC236}">
              <a16:creationId xmlns:a16="http://schemas.microsoft.com/office/drawing/2014/main" id="{00000000-0008-0000-0000-00002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198205725"/>
          <a:ext cx="895350" cy="794233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2610</xdr:row>
      <xdr:rowOff>57150</xdr:rowOff>
    </xdr:from>
    <xdr:to>
      <xdr:col>4</xdr:col>
      <xdr:colOff>923925</xdr:colOff>
      <xdr:row>2610</xdr:row>
      <xdr:rowOff>830265</xdr:rowOff>
    </xdr:to>
    <xdr:pic>
      <xdr:nvPicPr>
        <xdr:cNvPr id="5438" name="Рисунок 5437">
          <a:extLst>
            <a:ext uri="{FF2B5EF4-FFF2-40B4-BE49-F238E27FC236}">
              <a16:creationId xmlns:a16="http://schemas.microsoft.com/office/drawing/2014/main" id="{00000000-0008-0000-0000-00003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99091550"/>
          <a:ext cx="800100" cy="77311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2611</xdr:row>
      <xdr:rowOff>114301</xdr:rowOff>
    </xdr:from>
    <xdr:to>
      <xdr:col>4</xdr:col>
      <xdr:colOff>990600</xdr:colOff>
      <xdr:row>2611</xdr:row>
      <xdr:rowOff>794633</xdr:rowOff>
    </xdr:to>
    <xdr:pic>
      <xdr:nvPicPr>
        <xdr:cNvPr id="5444" name="Рисунок 5443">
          <a:extLst>
            <a:ext uri="{FF2B5EF4-FFF2-40B4-BE49-F238E27FC236}">
              <a16:creationId xmlns:a16="http://schemas.microsoft.com/office/drawing/2014/main" id="{00000000-0008-0000-0000-00004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200034526"/>
          <a:ext cx="923925" cy="680332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2612</xdr:row>
      <xdr:rowOff>66676</xdr:rowOff>
    </xdr:from>
    <xdr:to>
      <xdr:col>4</xdr:col>
      <xdr:colOff>802683</xdr:colOff>
      <xdr:row>2612</xdr:row>
      <xdr:rowOff>828675</xdr:rowOff>
    </xdr:to>
    <xdr:pic>
      <xdr:nvPicPr>
        <xdr:cNvPr id="5452" name="Рисунок 5451">
          <a:extLst>
            <a:ext uri="{FF2B5EF4-FFF2-40B4-BE49-F238E27FC236}">
              <a16:creationId xmlns:a16="http://schemas.microsoft.com/office/drawing/2014/main" id="{00000000-0008-0000-0000-00004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9925" y="200872726"/>
          <a:ext cx="564558" cy="761999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660</xdr:row>
      <xdr:rowOff>66675</xdr:rowOff>
    </xdr:from>
    <xdr:to>
      <xdr:col>4</xdr:col>
      <xdr:colOff>728447</xdr:colOff>
      <xdr:row>660</xdr:row>
      <xdr:rowOff>838200</xdr:rowOff>
    </xdr:to>
    <xdr:pic>
      <xdr:nvPicPr>
        <xdr:cNvPr id="5456" name="Рисунок 5455">
          <a:extLst>
            <a:ext uri="{FF2B5EF4-FFF2-40B4-BE49-F238E27FC236}">
              <a16:creationId xmlns:a16="http://schemas.microsoft.com/office/drawing/2014/main" id="{00000000-0008-0000-0000-00005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86601" y="235010325"/>
          <a:ext cx="423646" cy="7715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2750</xdr:row>
      <xdr:rowOff>66675</xdr:rowOff>
    </xdr:from>
    <xdr:to>
      <xdr:col>4</xdr:col>
      <xdr:colOff>989690</xdr:colOff>
      <xdr:row>2750</xdr:row>
      <xdr:rowOff>819150</xdr:rowOff>
    </xdr:to>
    <xdr:pic>
      <xdr:nvPicPr>
        <xdr:cNvPr id="5490" name="Рисунок 5489">
          <a:extLst>
            <a:ext uri="{FF2B5EF4-FFF2-40B4-BE49-F238E27FC236}">
              <a16:creationId xmlns:a16="http://schemas.microsoft.com/office/drawing/2014/main" id="{00000000-0008-0000-0000-00007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165049200"/>
          <a:ext cx="942065" cy="7524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1506</xdr:row>
      <xdr:rowOff>161925</xdr:rowOff>
    </xdr:from>
    <xdr:to>
      <xdr:col>4</xdr:col>
      <xdr:colOff>992160</xdr:colOff>
      <xdr:row>1506</xdr:row>
      <xdr:rowOff>723900</xdr:rowOff>
    </xdr:to>
    <xdr:pic>
      <xdr:nvPicPr>
        <xdr:cNvPr id="5426" name="Рисунок 5425">
          <a:extLst>
            <a:ext uri="{FF2B5EF4-FFF2-40B4-BE49-F238E27FC236}">
              <a16:creationId xmlns:a16="http://schemas.microsoft.com/office/drawing/2014/main" id="{00000000-0008-0000-0000-00003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57533975"/>
          <a:ext cx="935010" cy="56197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1504</xdr:row>
      <xdr:rowOff>85725</xdr:rowOff>
    </xdr:from>
    <xdr:to>
      <xdr:col>4</xdr:col>
      <xdr:colOff>989146</xdr:colOff>
      <xdr:row>1504</xdr:row>
      <xdr:rowOff>809625</xdr:rowOff>
    </xdr:to>
    <xdr:pic>
      <xdr:nvPicPr>
        <xdr:cNvPr id="5464" name="Рисунок 5463">
          <a:extLst>
            <a:ext uri="{FF2B5EF4-FFF2-40B4-BE49-F238E27FC236}">
              <a16:creationId xmlns:a16="http://schemas.microsoft.com/office/drawing/2014/main" id="{00000000-0008-0000-0000-00005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151257000"/>
          <a:ext cx="922470" cy="7239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1507</xdr:row>
      <xdr:rowOff>161925</xdr:rowOff>
    </xdr:from>
    <xdr:to>
      <xdr:col>4</xdr:col>
      <xdr:colOff>979434</xdr:colOff>
      <xdr:row>1507</xdr:row>
      <xdr:rowOff>742950</xdr:rowOff>
    </xdr:to>
    <xdr:pic>
      <xdr:nvPicPr>
        <xdr:cNvPr id="5479" name="Рисунок 5478">
          <a:extLst>
            <a:ext uri="{FF2B5EF4-FFF2-40B4-BE49-F238E27FC236}">
              <a16:creationId xmlns:a16="http://schemas.microsoft.com/office/drawing/2014/main" id="{00000000-0008-0000-0000-00006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61077275"/>
          <a:ext cx="912759" cy="5810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3266</xdr:row>
      <xdr:rowOff>57150</xdr:rowOff>
    </xdr:from>
    <xdr:to>
      <xdr:col>4</xdr:col>
      <xdr:colOff>914400</xdr:colOff>
      <xdr:row>3266</xdr:row>
      <xdr:rowOff>849316</xdr:rowOff>
    </xdr:to>
    <xdr:pic>
      <xdr:nvPicPr>
        <xdr:cNvPr id="5468" name="Рисунок 5467">
          <a:extLst>
            <a:ext uri="{FF2B5EF4-FFF2-40B4-BE49-F238E27FC236}">
              <a16:creationId xmlns:a16="http://schemas.microsoft.com/office/drawing/2014/main" id="{00000000-0008-0000-0000-00005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38255375"/>
          <a:ext cx="790575" cy="792166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3008</xdr:row>
      <xdr:rowOff>238125</xdr:rowOff>
    </xdr:from>
    <xdr:to>
      <xdr:col>4</xdr:col>
      <xdr:colOff>993951</xdr:colOff>
      <xdr:row>3008</xdr:row>
      <xdr:rowOff>638175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565813575"/>
          <a:ext cx="946326" cy="400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3042</xdr:row>
      <xdr:rowOff>38100</xdr:rowOff>
    </xdr:from>
    <xdr:to>
      <xdr:col>4</xdr:col>
      <xdr:colOff>932437</xdr:colOff>
      <xdr:row>3042</xdr:row>
      <xdr:rowOff>838200</xdr:rowOff>
    </xdr:to>
    <xdr:pic>
      <xdr:nvPicPr>
        <xdr:cNvPr id="5495" name="Рисунок 5494">
          <a:extLst>
            <a:ext uri="{FF2B5EF4-FFF2-40B4-BE49-F238E27FC236}">
              <a16:creationId xmlns:a16="http://schemas.microsoft.com/office/drawing/2014/main" id="{00000000-0008-0000-0000-000077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634317375"/>
          <a:ext cx="808612" cy="8001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2653</xdr:row>
      <xdr:rowOff>57151</xdr:rowOff>
    </xdr:from>
    <xdr:to>
      <xdr:col>4</xdr:col>
      <xdr:colOff>895350</xdr:colOff>
      <xdr:row>2653</xdr:row>
      <xdr:rowOff>840287</xdr:rowOff>
    </xdr:to>
    <xdr:pic>
      <xdr:nvPicPr>
        <xdr:cNvPr id="5493" name="Рисунок 5492">
          <a:extLst>
            <a:ext uri="{FF2B5EF4-FFF2-40B4-BE49-F238E27FC236}">
              <a16:creationId xmlns:a16="http://schemas.microsoft.com/office/drawing/2014/main" id="{00000000-0008-0000-0000-00007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244268626"/>
          <a:ext cx="761999" cy="783136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2654</xdr:row>
      <xdr:rowOff>66677</xdr:rowOff>
    </xdr:from>
    <xdr:to>
      <xdr:col>4</xdr:col>
      <xdr:colOff>942975</xdr:colOff>
      <xdr:row>2654</xdr:row>
      <xdr:rowOff>815709</xdr:rowOff>
    </xdr:to>
    <xdr:pic>
      <xdr:nvPicPr>
        <xdr:cNvPr id="5499" name="Рисунок 5498">
          <a:extLst>
            <a:ext uri="{FF2B5EF4-FFF2-40B4-BE49-F238E27FC236}">
              <a16:creationId xmlns:a16="http://schemas.microsoft.com/office/drawing/2014/main" id="{00000000-0008-0000-0000-00007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245163977"/>
          <a:ext cx="847725" cy="74903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2883</xdr:row>
      <xdr:rowOff>66675</xdr:rowOff>
    </xdr:from>
    <xdr:to>
      <xdr:col>4</xdr:col>
      <xdr:colOff>904875</xdr:colOff>
      <xdr:row>2883</xdr:row>
      <xdr:rowOff>838200</xdr:rowOff>
    </xdr:to>
    <xdr:pic>
      <xdr:nvPicPr>
        <xdr:cNvPr id="2279" name="Рисунок 2278"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810006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2884</xdr:row>
      <xdr:rowOff>66676</xdr:rowOff>
    </xdr:from>
    <xdr:to>
      <xdr:col>4</xdr:col>
      <xdr:colOff>904876</xdr:colOff>
      <xdr:row>2884</xdr:row>
      <xdr:rowOff>828676</xdr:rowOff>
    </xdr:to>
    <xdr:pic>
      <xdr:nvPicPr>
        <xdr:cNvPr id="2536" name="Рисунок 2535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818864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2723</xdr:row>
      <xdr:rowOff>66675</xdr:rowOff>
    </xdr:from>
    <xdr:to>
      <xdr:col>4</xdr:col>
      <xdr:colOff>908420</xdr:colOff>
      <xdr:row>2723</xdr:row>
      <xdr:rowOff>838200</xdr:rowOff>
    </xdr:to>
    <xdr:pic>
      <xdr:nvPicPr>
        <xdr:cNvPr id="2725" name="Рисунок 2724"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32813625"/>
          <a:ext cx="765544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314</xdr:row>
      <xdr:rowOff>66676</xdr:rowOff>
    </xdr:from>
    <xdr:to>
      <xdr:col>4</xdr:col>
      <xdr:colOff>981061</xdr:colOff>
      <xdr:row>314</xdr:row>
      <xdr:rowOff>828676</xdr:rowOff>
    </xdr:to>
    <xdr:pic>
      <xdr:nvPicPr>
        <xdr:cNvPr id="2504" name="Рисунок 2503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28460101"/>
          <a:ext cx="923911" cy="7620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321</xdr:row>
      <xdr:rowOff>66676</xdr:rowOff>
    </xdr:from>
    <xdr:to>
      <xdr:col>4</xdr:col>
      <xdr:colOff>901273</xdr:colOff>
      <xdr:row>321</xdr:row>
      <xdr:rowOff>828676</xdr:rowOff>
    </xdr:to>
    <xdr:pic>
      <xdr:nvPicPr>
        <xdr:cNvPr id="5519" name="Рисунок 5518">
          <a:extLst>
            <a:ext uri="{FF2B5EF4-FFF2-40B4-BE49-F238E27FC236}">
              <a16:creationId xmlns:a16="http://schemas.microsoft.com/office/drawing/2014/main" id="{00000000-0008-0000-0000-00008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52397026"/>
          <a:ext cx="767922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322</xdr:row>
      <xdr:rowOff>66675</xdr:rowOff>
    </xdr:from>
    <xdr:to>
      <xdr:col>4</xdr:col>
      <xdr:colOff>904875</xdr:colOff>
      <xdr:row>322</xdr:row>
      <xdr:rowOff>838200</xdr:rowOff>
    </xdr:to>
    <xdr:pic>
      <xdr:nvPicPr>
        <xdr:cNvPr id="5523" name="Рисунок 5522">
          <a:extLst>
            <a:ext uri="{FF2B5EF4-FFF2-40B4-BE49-F238E27FC236}">
              <a16:creationId xmlns:a16="http://schemas.microsoft.com/office/drawing/2014/main" id="{00000000-0008-0000-0000-00009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32828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323</xdr:row>
      <xdr:rowOff>57150</xdr:rowOff>
    </xdr:from>
    <xdr:to>
      <xdr:col>4</xdr:col>
      <xdr:colOff>914400</xdr:colOff>
      <xdr:row>323</xdr:row>
      <xdr:rowOff>838200</xdr:rowOff>
    </xdr:to>
    <xdr:pic>
      <xdr:nvPicPr>
        <xdr:cNvPr id="5531" name="Рисунок 5530">
          <a:extLst>
            <a:ext uri="{FF2B5EF4-FFF2-40B4-BE49-F238E27FC236}">
              <a16:creationId xmlns:a16="http://schemas.microsoft.com/office/drawing/2014/main" id="{00000000-0008-0000-0000-00009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550449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2966</xdr:row>
      <xdr:rowOff>142875</xdr:rowOff>
    </xdr:from>
    <xdr:to>
      <xdr:col>4</xdr:col>
      <xdr:colOff>987266</xdr:colOff>
      <xdr:row>2966</xdr:row>
      <xdr:rowOff>742950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443093475"/>
          <a:ext cx="930116" cy="6000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324</xdr:row>
      <xdr:rowOff>57150</xdr:rowOff>
    </xdr:from>
    <xdr:to>
      <xdr:col>4</xdr:col>
      <xdr:colOff>914400</xdr:colOff>
      <xdr:row>324</xdr:row>
      <xdr:rowOff>838200</xdr:rowOff>
    </xdr:to>
    <xdr:pic>
      <xdr:nvPicPr>
        <xdr:cNvPr id="5517" name="Рисунок 5516">
          <a:extLst>
            <a:ext uri="{FF2B5EF4-FFF2-40B4-BE49-F238E27FC236}">
              <a16:creationId xmlns:a16="http://schemas.microsoft.com/office/drawing/2014/main" id="{00000000-0008-0000-0000-00008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46792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2542</xdr:row>
      <xdr:rowOff>57151</xdr:rowOff>
    </xdr:from>
    <xdr:to>
      <xdr:col>4</xdr:col>
      <xdr:colOff>875454</xdr:colOff>
      <xdr:row>2542</xdr:row>
      <xdr:rowOff>838200</xdr:rowOff>
    </xdr:to>
    <xdr:pic>
      <xdr:nvPicPr>
        <xdr:cNvPr id="5535" name="Рисунок 5534">
          <a:extLst>
            <a:ext uri="{FF2B5EF4-FFF2-40B4-BE49-F238E27FC236}">
              <a16:creationId xmlns:a16="http://schemas.microsoft.com/office/drawing/2014/main" id="{00000000-0008-0000-0000-00009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98107501"/>
          <a:ext cx="723054" cy="78104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2799</xdr:row>
      <xdr:rowOff>66675</xdr:rowOff>
    </xdr:from>
    <xdr:to>
      <xdr:col>4</xdr:col>
      <xdr:colOff>914400</xdr:colOff>
      <xdr:row>2799</xdr:row>
      <xdr:rowOff>825636</xdr:rowOff>
    </xdr:to>
    <xdr:pic>
      <xdr:nvPicPr>
        <xdr:cNvPr id="5506" name="Рисунок 5505">
          <a:extLst>
            <a:ext uri="{FF2B5EF4-FFF2-40B4-BE49-F238E27FC236}">
              <a16:creationId xmlns:a16="http://schemas.microsoft.com/office/drawing/2014/main" id="{00000000-0008-0000-0000-00008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260823075"/>
          <a:ext cx="781050" cy="758961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4691</xdr:row>
      <xdr:rowOff>57151</xdr:rowOff>
    </xdr:from>
    <xdr:to>
      <xdr:col>4</xdr:col>
      <xdr:colOff>942976</xdr:colOff>
      <xdr:row>4691</xdr:row>
      <xdr:rowOff>844909</xdr:rowOff>
    </xdr:to>
    <xdr:pic>
      <xdr:nvPicPr>
        <xdr:cNvPr id="5520" name="Рисунок 5519">
          <a:extLst>
            <a:ext uri="{FF2B5EF4-FFF2-40B4-BE49-F238E27FC236}">
              <a16:creationId xmlns:a16="http://schemas.microsoft.com/office/drawing/2014/main" id="{00000000-0008-0000-0000-00009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678475276"/>
          <a:ext cx="838200" cy="787758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4693</xdr:row>
      <xdr:rowOff>66676</xdr:rowOff>
    </xdr:from>
    <xdr:to>
      <xdr:col>4</xdr:col>
      <xdr:colOff>850657</xdr:colOff>
      <xdr:row>4693</xdr:row>
      <xdr:rowOff>828676</xdr:rowOff>
    </xdr:to>
    <xdr:pic>
      <xdr:nvPicPr>
        <xdr:cNvPr id="5524" name="Рисунок 5523">
          <a:extLst>
            <a:ext uri="{FF2B5EF4-FFF2-40B4-BE49-F238E27FC236}">
              <a16:creationId xmlns:a16="http://schemas.microsoft.com/office/drawing/2014/main" id="{00000000-0008-0000-0000-00009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91351" y="681142276"/>
          <a:ext cx="641106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919</xdr:row>
      <xdr:rowOff>66676</xdr:rowOff>
    </xdr:from>
    <xdr:to>
      <xdr:col>4</xdr:col>
      <xdr:colOff>904876</xdr:colOff>
      <xdr:row>919</xdr:row>
      <xdr:rowOff>828676</xdr:rowOff>
    </xdr:to>
    <xdr:pic>
      <xdr:nvPicPr>
        <xdr:cNvPr id="5564" name="Рисунок 5563">
          <a:extLst>
            <a:ext uri="{FF2B5EF4-FFF2-40B4-BE49-F238E27FC236}">
              <a16:creationId xmlns:a16="http://schemas.microsoft.com/office/drawing/2014/main" id="{00000000-0008-0000-0000-0000BC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2056352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2897</xdr:row>
      <xdr:rowOff>66676</xdr:rowOff>
    </xdr:from>
    <xdr:to>
      <xdr:col>4</xdr:col>
      <xdr:colOff>914400</xdr:colOff>
      <xdr:row>2897</xdr:row>
      <xdr:rowOff>826960</xdr:rowOff>
    </xdr:to>
    <xdr:pic>
      <xdr:nvPicPr>
        <xdr:cNvPr id="5567" name="Рисунок 5566">
          <a:extLst>
            <a:ext uri="{FF2B5EF4-FFF2-40B4-BE49-F238E27FC236}">
              <a16:creationId xmlns:a16="http://schemas.microsoft.com/office/drawing/2014/main" id="{00000000-0008-0000-0000-0000B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334841851"/>
          <a:ext cx="790574" cy="760284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893</xdr:row>
      <xdr:rowOff>66676</xdr:rowOff>
    </xdr:from>
    <xdr:to>
      <xdr:col>4</xdr:col>
      <xdr:colOff>880794</xdr:colOff>
      <xdr:row>893</xdr:row>
      <xdr:rowOff>828676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283835476"/>
          <a:ext cx="718868" cy="7620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3424</xdr:row>
      <xdr:rowOff>57150</xdr:rowOff>
    </xdr:from>
    <xdr:to>
      <xdr:col>4</xdr:col>
      <xdr:colOff>650145</xdr:colOff>
      <xdr:row>3424</xdr:row>
      <xdr:rowOff>838200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1375" y="146113500"/>
          <a:ext cx="240570" cy="7810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302</xdr:row>
      <xdr:rowOff>85726</xdr:rowOff>
    </xdr:from>
    <xdr:to>
      <xdr:col>4</xdr:col>
      <xdr:colOff>1000124</xdr:colOff>
      <xdr:row>302</xdr:row>
      <xdr:rowOff>800100</xdr:rowOff>
    </xdr:to>
    <xdr:pic>
      <xdr:nvPicPr>
        <xdr:cNvPr id="5521" name="Рисунок 5520">
          <a:extLst>
            <a:ext uri="{FF2B5EF4-FFF2-40B4-BE49-F238E27FC236}">
              <a16:creationId xmlns:a16="http://schemas.microsoft.com/office/drawing/2014/main" id="{00000000-0008-0000-0000-00009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5" y="31480126"/>
          <a:ext cx="952499" cy="714374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3159</xdr:row>
      <xdr:rowOff>66675</xdr:rowOff>
    </xdr:from>
    <xdr:to>
      <xdr:col>4</xdr:col>
      <xdr:colOff>916932</xdr:colOff>
      <xdr:row>3159</xdr:row>
      <xdr:rowOff>838200</xdr:rowOff>
    </xdr:to>
    <xdr:pic>
      <xdr:nvPicPr>
        <xdr:cNvPr id="5533" name="Рисунок 5532">
          <a:extLst>
            <a:ext uri="{FF2B5EF4-FFF2-40B4-BE49-F238E27FC236}">
              <a16:creationId xmlns:a16="http://schemas.microsoft.com/office/drawing/2014/main" id="{00000000-0008-0000-0000-00009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6" y="658815675"/>
          <a:ext cx="793106" cy="77152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3158</xdr:row>
      <xdr:rowOff>66675</xdr:rowOff>
    </xdr:from>
    <xdr:to>
      <xdr:col>4</xdr:col>
      <xdr:colOff>885825</xdr:colOff>
      <xdr:row>3158</xdr:row>
      <xdr:rowOff>826033</xdr:rowOff>
    </xdr:to>
    <xdr:pic>
      <xdr:nvPicPr>
        <xdr:cNvPr id="5539" name="Рисунок 5538">
          <a:extLst>
            <a:ext uri="{FF2B5EF4-FFF2-40B4-BE49-F238E27FC236}">
              <a16:creationId xmlns:a16="http://schemas.microsoft.com/office/drawing/2014/main" id="{00000000-0008-0000-0000-0000A3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1" y="657929850"/>
          <a:ext cx="733424" cy="759358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3157</xdr:row>
      <xdr:rowOff>57150</xdr:rowOff>
    </xdr:from>
    <xdr:to>
      <xdr:col>4</xdr:col>
      <xdr:colOff>917645</xdr:colOff>
      <xdr:row>3157</xdr:row>
      <xdr:rowOff>828675</xdr:rowOff>
    </xdr:to>
    <xdr:pic>
      <xdr:nvPicPr>
        <xdr:cNvPr id="5547" name="Рисунок 5546">
          <a:extLst>
            <a:ext uri="{FF2B5EF4-FFF2-40B4-BE49-F238E27FC236}">
              <a16:creationId xmlns:a16="http://schemas.microsoft.com/office/drawing/2014/main" id="{00000000-0008-0000-0000-0000A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657034500"/>
          <a:ext cx="78429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655</xdr:row>
      <xdr:rowOff>57150</xdr:rowOff>
    </xdr:from>
    <xdr:to>
      <xdr:col>4</xdr:col>
      <xdr:colOff>914400</xdr:colOff>
      <xdr:row>655</xdr:row>
      <xdr:rowOff>838200</xdr:rowOff>
    </xdr:to>
    <xdr:pic>
      <xdr:nvPicPr>
        <xdr:cNvPr id="5553" name="Рисунок 5552">
          <a:extLst>
            <a:ext uri="{FF2B5EF4-FFF2-40B4-BE49-F238E27FC236}">
              <a16:creationId xmlns:a16="http://schemas.microsoft.com/office/drawing/2014/main" id="{00000000-0008-0000-0000-0000B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347085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895</xdr:row>
      <xdr:rowOff>57150</xdr:rowOff>
    </xdr:from>
    <xdr:to>
      <xdr:col>4</xdr:col>
      <xdr:colOff>904875</xdr:colOff>
      <xdr:row>895</xdr:row>
      <xdr:rowOff>838200</xdr:rowOff>
    </xdr:to>
    <xdr:pic>
      <xdr:nvPicPr>
        <xdr:cNvPr id="5537" name="Рисунок 5536">
          <a:extLst>
            <a:ext uri="{FF2B5EF4-FFF2-40B4-BE49-F238E27FC236}">
              <a16:creationId xmlns:a16="http://schemas.microsoft.com/office/drawing/2014/main" id="{00000000-0008-0000-0000-0000A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043940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752</xdr:row>
      <xdr:rowOff>57151</xdr:rowOff>
    </xdr:from>
    <xdr:to>
      <xdr:col>4</xdr:col>
      <xdr:colOff>993661</xdr:colOff>
      <xdr:row>752</xdr:row>
      <xdr:rowOff>838201</xdr:rowOff>
    </xdr:to>
    <xdr:pic>
      <xdr:nvPicPr>
        <xdr:cNvPr id="5552" name="Рисунок 5551">
          <a:extLst>
            <a:ext uri="{FF2B5EF4-FFF2-40B4-BE49-F238E27FC236}">
              <a16:creationId xmlns:a16="http://schemas.microsoft.com/office/drawing/2014/main" id="{00000000-0008-0000-0000-0000B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4422101"/>
          <a:ext cx="936511" cy="78105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753</xdr:row>
      <xdr:rowOff>66675</xdr:rowOff>
    </xdr:from>
    <xdr:to>
      <xdr:col>4</xdr:col>
      <xdr:colOff>863972</xdr:colOff>
      <xdr:row>753</xdr:row>
      <xdr:rowOff>838200</xdr:rowOff>
    </xdr:to>
    <xdr:pic>
      <xdr:nvPicPr>
        <xdr:cNvPr id="5560" name="Рисунок 5559">
          <a:extLst>
            <a:ext uri="{FF2B5EF4-FFF2-40B4-BE49-F238E27FC236}">
              <a16:creationId xmlns:a16="http://schemas.microsoft.com/office/drawing/2014/main" id="{00000000-0008-0000-0000-0000B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3726" y="25317450"/>
          <a:ext cx="702046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4573</xdr:row>
      <xdr:rowOff>57150</xdr:rowOff>
    </xdr:from>
    <xdr:to>
      <xdr:col>4</xdr:col>
      <xdr:colOff>904875</xdr:colOff>
      <xdr:row>4573</xdr:row>
      <xdr:rowOff>819150</xdr:rowOff>
    </xdr:to>
    <xdr:pic>
      <xdr:nvPicPr>
        <xdr:cNvPr id="5573" name="Рисунок 5572">
          <a:extLst>
            <a:ext uri="{FF2B5EF4-FFF2-40B4-BE49-F238E27FC236}">
              <a16:creationId xmlns:a16="http://schemas.microsoft.com/office/drawing/2014/main" id="{00000000-0008-0000-0000-0000C5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909566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199</xdr:row>
      <xdr:rowOff>57151</xdr:rowOff>
    </xdr:from>
    <xdr:to>
      <xdr:col>4</xdr:col>
      <xdr:colOff>786514</xdr:colOff>
      <xdr:row>199</xdr:row>
      <xdr:rowOff>838201</xdr:rowOff>
    </xdr:to>
    <xdr:pic>
      <xdr:nvPicPr>
        <xdr:cNvPr id="5563" name="Рисунок 5562">
          <a:extLst>
            <a:ext uri="{FF2B5EF4-FFF2-40B4-BE49-F238E27FC236}">
              <a16:creationId xmlns:a16="http://schemas.microsoft.com/office/drawing/2014/main" id="{00000000-0008-0000-0000-0000B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29450" y="173821726"/>
          <a:ext cx="538864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807</xdr:row>
      <xdr:rowOff>57150</xdr:rowOff>
    </xdr:from>
    <xdr:to>
      <xdr:col>4</xdr:col>
      <xdr:colOff>904875</xdr:colOff>
      <xdr:row>807</xdr:row>
      <xdr:rowOff>828675</xdr:rowOff>
    </xdr:to>
    <xdr:pic>
      <xdr:nvPicPr>
        <xdr:cNvPr id="5616" name="Рисунок 5615">
          <a:extLst>
            <a:ext uri="{FF2B5EF4-FFF2-40B4-BE49-F238E27FC236}">
              <a16:creationId xmlns:a16="http://schemas.microsoft.com/office/drawing/2014/main" id="{00000000-0008-0000-0000-0000F0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376648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453</xdr:row>
      <xdr:rowOff>57151</xdr:rowOff>
    </xdr:from>
    <xdr:to>
      <xdr:col>4</xdr:col>
      <xdr:colOff>990211</xdr:colOff>
      <xdr:row>453</xdr:row>
      <xdr:rowOff>819151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75040926"/>
          <a:ext cx="933061" cy="7620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2725</xdr:row>
      <xdr:rowOff>47625</xdr:rowOff>
    </xdr:from>
    <xdr:to>
      <xdr:col>4</xdr:col>
      <xdr:colOff>914400</xdr:colOff>
      <xdr:row>2725</xdr:row>
      <xdr:rowOff>838200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345662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4586</xdr:row>
      <xdr:rowOff>171450</xdr:rowOff>
    </xdr:from>
    <xdr:to>
      <xdr:col>4</xdr:col>
      <xdr:colOff>980821</xdr:colOff>
      <xdr:row>4586</xdr:row>
      <xdr:rowOff>714375</xdr:rowOff>
    </xdr:to>
    <xdr:pic>
      <xdr:nvPicPr>
        <xdr:cNvPr id="5582" name="Рисунок 5581">
          <a:extLst>
            <a:ext uri="{FF2B5EF4-FFF2-40B4-BE49-F238E27FC236}">
              <a16:creationId xmlns:a16="http://schemas.microsoft.com/office/drawing/2014/main" id="{00000000-0008-0000-0000-0000CE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401354925"/>
          <a:ext cx="904621" cy="5429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4587</xdr:row>
      <xdr:rowOff>171450</xdr:rowOff>
    </xdr:from>
    <xdr:to>
      <xdr:col>4</xdr:col>
      <xdr:colOff>980821</xdr:colOff>
      <xdr:row>4587</xdr:row>
      <xdr:rowOff>714375</xdr:rowOff>
    </xdr:to>
    <xdr:pic>
      <xdr:nvPicPr>
        <xdr:cNvPr id="5588" name="Рисунок 5587">
          <a:extLst>
            <a:ext uri="{FF2B5EF4-FFF2-40B4-BE49-F238E27FC236}">
              <a16:creationId xmlns:a16="http://schemas.microsoft.com/office/drawing/2014/main" id="{00000000-0008-0000-0000-0000D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0" y="401354925"/>
          <a:ext cx="904621" cy="5429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4588</xdr:row>
      <xdr:rowOff>66675</xdr:rowOff>
    </xdr:from>
    <xdr:to>
      <xdr:col>4</xdr:col>
      <xdr:colOff>904875</xdr:colOff>
      <xdr:row>4588</xdr:row>
      <xdr:rowOff>828675</xdr:rowOff>
    </xdr:to>
    <xdr:pic>
      <xdr:nvPicPr>
        <xdr:cNvPr id="5595" name="Рисунок 5594">
          <a:extLst>
            <a:ext uri="{FF2B5EF4-FFF2-40B4-BE49-F238E27FC236}">
              <a16:creationId xmlns:a16="http://schemas.microsoft.com/office/drawing/2014/main" id="{00000000-0008-0000-0000-0000D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030218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4589</xdr:row>
      <xdr:rowOff>66675</xdr:rowOff>
    </xdr:from>
    <xdr:to>
      <xdr:col>4</xdr:col>
      <xdr:colOff>895350</xdr:colOff>
      <xdr:row>4589</xdr:row>
      <xdr:rowOff>819150</xdr:rowOff>
    </xdr:to>
    <xdr:pic>
      <xdr:nvPicPr>
        <xdr:cNvPr id="5606" name="Рисунок 5605">
          <a:extLst>
            <a:ext uri="{FF2B5EF4-FFF2-40B4-BE49-F238E27FC236}">
              <a16:creationId xmlns:a16="http://schemas.microsoft.com/office/drawing/2014/main" id="{00000000-0008-0000-0000-0000E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5" y="4039076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4590</xdr:row>
      <xdr:rowOff>57150</xdr:rowOff>
    </xdr:from>
    <xdr:to>
      <xdr:col>4</xdr:col>
      <xdr:colOff>904875</xdr:colOff>
      <xdr:row>4590</xdr:row>
      <xdr:rowOff>828675</xdr:rowOff>
    </xdr:to>
    <xdr:pic>
      <xdr:nvPicPr>
        <xdr:cNvPr id="5577" name="Рисунок 5576">
          <a:extLst>
            <a:ext uri="{FF2B5EF4-FFF2-40B4-BE49-F238E27FC236}">
              <a16:creationId xmlns:a16="http://schemas.microsoft.com/office/drawing/2014/main" id="{00000000-0008-0000-0000-0000C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419885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4591</xdr:row>
      <xdr:rowOff>57151</xdr:rowOff>
    </xdr:from>
    <xdr:to>
      <xdr:col>4</xdr:col>
      <xdr:colOff>914401</xdr:colOff>
      <xdr:row>4591</xdr:row>
      <xdr:rowOff>838201</xdr:rowOff>
    </xdr:to>
    <xdr:pic>
      <xdr:nvPicPr>
        <xdr:cNvPr id="5585" name="Рисунок 5584">
          <a:extLst>
            <a:ext uri="{FF2B5EF4-FFF2-40B4-BE49-F238E27FC236}">
              <a16:creationId xmlns:a16="http://schemas.microsoft.com/office/drawing/2014/main" id="{00000000-0008-0000-0000-0000D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4428744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4592</xdr:row>
      <xdr:rowOff>66676</xdr:rowOff>
    </xdr:from>
    <xdr:to>
      <xdr:col>4</xdr:col>
      <xdr:colOff>904876</xdr:colOff>
      <xdr:row>4592</xdr:row>
      <xdr:rowOff>828676</xdr:rowOff>
    </xdr:to>
    <xdr:pic>
      <xdr:nvPicPr>
        <xdr:cNvPr id="5602" name="Рисунок 5601">
          <a:extLst>
            <a:ext uri="{FF2B5EF4-FFF2-40B4-BE49-F238E27FC236}">
              <a16:creationId xmlns:a16="http://schemas.microsoft.com/office/drawing/2014/main" id="{00000000-0008-0000-0000-0000E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4437697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4593</xdr:row>
      <xdr:rowOff>66675</xdr:rowOff>
    </xdr:from>
    <xdr:to>
      <xdr:col>4</xdr:col>
      <xdr:colOff>904875</xdr:colOff>
      <xdr:row>4593</xdr:row>
      <xdr:rowOff>838200</xdr:rowOff>
    </xdr:to>
    <xdr:pic>
      <xdr:nvPicPr>
        <xdr:cNvPr id="5609" name="Рисунок 5608">
          <a:extLst>
            <a:ext uri="{FF2B5EF4-FFF2-40B4-BE49-F238E27FC236}">
              <a16:creationId xmlns:a16="http://schemas.microsoft.com/office/drawing/2014/main" id="{00000000-0008-0000-0000-0000E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4446555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3211</xdr:row>
      <xdr:rowOff>66675</xdr:rowOff>
    </xdr:from>
    <xdr:to>
      <xdr:col>4</xdr:col>
      <xdr:colOff>904875</xdr:colOff>
      <xdr:row>3211</xdr:row>
      <xdr:rowOff>838200</xdr:rowOff>
    </xdr:to>
    <xdr:pic>
      <xdr:nvPicPr>
        <xdr:cNvPr id="5608" name="Рисунок 5607">
          <a:extLst>
            <a:ext uri="{FF2B5EF4-FFF2-40B4-BE49-F238E27FC236}">
              <a16:creationId xmlns:a16="http://schemas.microsoft.com/office/drawing/2014/main" id="{00000000-0008-0000-0000-0000E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3189732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4021</xdr:row>
      <xdr:rowOff>57151</xdr:rowOff>
    </xdr:from>
    <xdr:to>
      <xdr:col>4</xdr:col>
      <xdr:colOff>926210</xdr:colOff>
      <xdr:row>4021</xdr:row>
      <xdr:rowOff>838201</xdr:rowOff>
    </xdr:to>
    <xdr:pic>
      <xdr:nvPicPr>
        <xdr:cNvPr id="5627" name="Рисунок 5626">
          <a:extLst>
            <a:ext uri="{FF2B5EF4-FFF2-40B4-BE49-F238E27FC236}">
              <a16:creationId xmlns:a16="http://schemas.microsoft.com/office/drawing/2014/main" id="{00000000-0008-0000-0000-0000F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1" y="355511101"/>
          <a:ext cx="811909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1413</xdr:row>
      <xdr:rowOff>76200</xdr:rowOff>
    </xdr:from>
    <xdr:to>
      <xdr:col>4</xdr:col>
      <xdr:colOff>994242</xdr:colOff>
      <xdr:row>1413</xdr:row>
      <xdr:rowOff>809625</xdr:rowOff>
    </xdr:to>
    <xdr:pic>
      <xdr:nvPicPr>
        <xdr:cNvPr id="5578" name="Рисунок 5577">
          <a:extLst>
            <a:ext uri="{FF2B5EF4-FFF2-40B4-BE49-F238E27FC236}">
              <a16:creationId xmlns:a16="http://schemas.microsoft.com/office/drawing/2014/main" id="{00000000-0008-0000-0000-0000CA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88061600"/>
          <a:ext cx="927567" cy="7334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1414</xdr:row>
      <xdr:rowOff>104775</xdr:rowOff>
    </xdr:from>
    <xdr:to>
      <xdr:col>4</xdr:col>
      <xdr:colOff>981075</xdr:colOff>
      <xdr:row>1414</xdr:row>
      <xdr:rowOff>796190</xdr:rowOff>
    </xdr:to>
    <xdr:pic>
      <xdr:nvPicPr>
        <xdr:cNvPr id="5625" name="Рисунок 5624">
          <a:extLst>
            <a:ext uri="{FF2B5EF4-FFF2-40B4-BE49-F238E27FC236}">
              <a16:creationId xmlns:a16="http://schemas.microsoft.com/office/drawing/2014/main" id="{00000000-0008-0000-0000-0000F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190747650"/>
          <a:ext cx="914400" cy="69141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1415</xdr:row>
      <xdr:rowOff>57151</xdr:rowOff>
    </xdr:from>
    <xdr:to>
      <xdr:col>4</xdr:col>
      <xdr:colOff>986501</xdr:colOff>
      <xdr:row>1415</xdr:row>
      <xdr:rowOff>838201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92471676"/>
          <a:ext cx="929351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713</xdr:row>
      <xdr:rowOff>114301</xdr:rowOff>
    </xdr:from>
    <xdr:to>
      <xdr:col>4</xdr:col>
      <xdr:colOff>996094</xdr:colOff>
      <xdr:row>713</xdr:row>
      <xdr:rowOff>790575</xdr:rowOff>
    </xdr:to>
    <xdr:pic>
      <xdr:nvPicPr>
        <xdr:cNvPr id="1427" name="Рисунок 1426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1" y="75218926"/>
          <a:ext cx="938943" cy="67627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1400</xdr:row>
      <xdr:rowOff>57151</xdr:rowOff>
    </xdr:from>
    <xdr:to>
      <xdr:col>4</xdr:col>
      <xdr:colOff>914400</xdr:colOff>
      <xdr:row>1400</xdr:row>
      <xdr:rowOff>838200</xdr:rowOff>
    </xdr:to>
    <xdr:pic>
      <xdr:nvPicPr>
        <xdr:cNvPr id="2658" name="Рисунок 2657"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1146751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1406</xdr:row>
      <xdr:rowOff>57151</xdr:rowOff>
    </xdr:from>
    <xdr:to>
      <xdr:col>4</xdr:col>
      <xdr:colOff>914400</xdr:colOff>
      <xdr:row>1406</xdr:row>
      <xdr:rowOff>838200</xdr:rowOff>
    </xdr:to>
    <xdr:pic>
      <xdr:nvPicPr>
        <xdr:cNvPr id="5624" name="Рисунок 5623">
          <a:extLst>
            <a:ext uri="{FF2B5EF4-FFF2-40B4-BE49-F238E27FC236}">
              <a16:creationId xmlns:a16="http://schemas.microsoft.com/office/drawing/2014/main" id="{00000000-0008-0000-0000-0000F8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3911917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1484</xdr:row>
      <xdr:rowOff>57151</xdr:rowOff>
    </xdr:from>
    <xdr:to>
      <xdr:col>4</xdr:col>
      <xdr:colOff>931252</xdr:colOff>
      <xdr:row>1484</xdr:row>
      <xdr:rowOff>838200</xdr:rowOff>
    </xdr:to>
    <xdr:pic>
      <xdr:nvPicPr>
        <xdr:cNvPr id="5599" name="Рисунок 5598">
          <a:extLst>
            <a:ext uri="{FF2B5EF4-FFF2-40B4-BE49-F238E27FC236}">
              <a16:creationId xmlns:a16="http://schemas.microsoft.com/office/drawing/2014/main" id="{00000000-0008-0000-0000-0000D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86576" y="142617826"/>
          <a:ext cx="826476" cy="78104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1486</xdr:row>
      <xdr:rowOff>161925</xdr:rowOff>
    </xdr:from>
    <xdr:to>
      <xdr:col>4</xdr:col>
      <xdr:colOff>991653</xdr:colOff>
      <xdr:row>1486</xdr:row>
      <xdr:rowOff>723900</xdr:rowOff>
    </xdr:to>
    <xdr:pic>
      <xdr:nvPicPr>
        <xdr:cNvPr id="1132" name="Рисунок 1131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148037550"/>
          <a:ext cx="934503" cy="5619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1597</xdr:row>
      <xdr:rowOff>66675</xdr:rowOff>
    </xdr:from>
    <xdr:to>
      <xdr:col>4</xdr:col>
      <xdr:colOff>934283</xdr:colOff>
      <xdr:row>1597</xdr:row>
      <xdr:rowOff>828675</xdr:rowOff>
    </xdr:to>
    <xdr:pic>
      <xdr:nvPicPr>
        <xdr:cNvPr id="1712" name="Рисунок 1711"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77050" y="240172875"/>
          <a:ext cx="839033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1418</xdr:row>
      <xdr:rowOff>133351</xdr:rowOff>
    </xdr:from>
    <xdr:to>
      <xdr:col>4</xdr:col>
      <xdr:colOff>981075</xdr:colOff>
      <xdr:row>1418</xdr:row>
      <xdr:rowOff>758449</xdr:rowOff>
    </xdr:to>
    <xdr:pic>
      <xdr:nvPicPr>
        <xdr:cNvPr id="3636" name="Рисунок 3635">
          <a:extLst>
            <a:ext uri="{FF2B5EF4-FFF2-40B4-BE49-F238E27FC236}">
              <a16:creationId xmlns:a16="http://schemas.microsoft.com/office/drawing/2014/main" id="{00000000-0008-0000-0000-00003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35013901"/>
          <a:ext cx="923925" cy="62509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1587</xdr:row>
      <xdr:rowOff>76200</xdr:rowOff>
    </xdr:from>
    <xdr:to>
      <xdr:col>4</xdr:col>
      <xdr:colOff>895350</xdr:colOff>
      <xdr:row>1587</xdr:row>
      <xdr:rowOff>819150</xdr:rowOff>
    </xdr:to>
    <xdr:pic>
      <xdr:nvPicPr>
        <xdr:cNvPr id="1448" name="Рисунок 1447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34200" y="114395250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1582</xdr:row>
      <xdr:rowOff>95251</xdr:rowOff>
    </xdr:from>
    <xdr:to>
      <xdr:col>4</xdr:col>
      <xdr:colOff>920859</xdr:colOff>
      <xdr:row>1582</xdr:row>
      <xdr:rowOff>819150</xdr:rowOff>
    </xdr:to>
    <xdr:pic>
      <xdr:nvPicPr>
        <xdr:cNvPr id="3090" name="Рисунок 3089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11756826"/>
          <a:ext cx="787509" cy="723899"/>
        </a:xfrm>
        <a:prstGeom prst="rect">
          <a:avLst/>
        </a:prstGeom>
      </xdr:spPr>
    </xdr:pic>
    <xdr:clientData/>
  </xdr:twoCellAnchor>
  <xdr:twoCellAnchor>
    <xdr:from>
      <xdr:col>4</xdr:col>
      <xdr:colOff>171449</xdr:colOff>
      <xdr:row>1583</xdr:row>
      <xdr:rowOff>62345</xdr:rowOff>
    </xdr:from>
    <xdr:to>
      <xdr:col>4</xdr:col>
      <xdr:colOff>885824</xdr:colOff>
      <xdr:row>1583</xdr:row>
      <xdr:rowOff>841664</xdr:rowOff>
    </xdr:to>
    <xdr:pic>
      <xdr:nvPicPr>
        <xdr:cNvPr id="3608" name="Рисунок 3607">
          <a:extLst>
            <a:ext uri="{FF2B5EF4-FFF2-40B4-BE49-F238E27FC236}">
              <a16:creationId xmlns:a16="http://schemas.microsoft.com/office/drawing/2014/main" id="{00000000-0008-0000-0000-00001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49" y="112609745"/>
          <a:ext cx="714375" cy="779319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1584</xdr:row>
      <xdr:rowOff>85725</xdr:rowOff>
    </xdr:from>
    <xdr:to>
      <xdr:col>4</xdr:col>
      <xdr:colOff>863073</xdr:colOff>
      <xdr:row>1584</xdr:row>
      <xdr:rowOff>819150</xdr:rowOff>
    </xdr:to>
    <xdr:pic>
      <xdr:nvPicPr>
        <xdr:cNvPr id="3638" name="Рисунок 3637">
          <a:extLst>
            <a:ext uri="{FF2B5EF4-FFF2-40B4-BE49-F238E27FC236}">
              <a16:creationId xmlns:a16="http://schemas.microsoft.com/office/drawing/2014/main" id="{00000000-0008-0000-0000-00003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72300" y="113518950"/>
          <a:ext cx="672573" cy="7334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1585</xdr:row>
      <xdr:rowOff>66675</xdr:rowOff>
    </xdr:from>
    <xdr:to>
      <xdr:col>4</xdr:col>
      <xdr:colOff>952500</xdr:colOff>
      <xdr:row>1585</xdr:row>
      <xdr:rowOff>832054</xdr:rowOff>
    </xdr:to>
    <xdr:pic>
      <xdr:nvPicPr>
        <xdr:cNvPr id="3667" name="Рисунок 3666">
          <a:extLst>
            <a:ext uri="{FF2B5EF4-FFF2-40B4-BE49-F238E27FC236}">
              <a16:creationId xmlns:a16="http://schemas.microsoft.com/office/drawing/2014/main" id="{00000000-0008-0000-0000-00005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67525" y="114385725"/>
          <a:ext cx="866775" cy="76537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1586</xdr:row>
      <xdr:rowOff>57150</xdr:rowOff>
    </xdr:from>
    <xdr:to>
      <xdr:col>4</xdr:col>
      <xdr:colOff>914400</xdr:colOff>
      <xdr:row>1586</xdr:row>
      <xdr:rowOff>841847</xdr:rowOff>
    </xdr:to>
    <xdr:pic>
      <xdr:nvPicPr>
        <xdr:cNvPr id="3709" name="Рисунок 3708">
          <a:extLst>
            <a:ext uri="{FF2B5EF4-FFF2-40B4-BE49-F238E27FC236}">
              <a16:creationId xmlns:a16="http://schemas.microsoft.com/office/drawing/2014/main" id="{00000000-0008-0000-0000-00007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05625" y="115262025"/>
          <a:ext cx="790575" cy="784697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1592</xdr:row>
      <xdr:rowOff>57150</xdr:rowOff>
    </xdr:from>
    <xdr:to>
      <xdr:col>4</xdr:col>
      <xdr:colOff>805941</xdr:colOff>
      <xdr:row>1592</xdr:row>
      <xdr:rowOff>847725</xdr:rowOff>
    </xdr:to>
    <xdr:pic>
      <xdr:nvPicPr>
        <xdr:cNvPr id="2557" name="Рисунок 2556"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0400" y="125891925"/>
          <a:ext cx="577341" cy="790575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78</xdr:row>
      <xdr:rowOff>142877</xdr:rowOff>
    </xdr:from>
    <xdr:to>
      <xdr:col>4</xdr:col>
      <xdr:colOff>1009650</xdr:colOff>
      <xdr:row>78</xdr:row>
      <xdr:rowOff>755855</xdr:rowOff>
    </xdr:to>
    <xdr:pic>
      <xdr:nvPicPr>
        <xdr:cNvPr id="5318" name="Рисунок 5317">
          <a:extLst>
            <a:ext uri="{FF2B5EF4-FFF2-40B4-BE49-F238E27FC236}">
              <a16:creationId xmlns:a16="http://schemas.microsoft.com/office/drawing/2014/main" id="{00000000-0008-0000-0000-0000C6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29426" y="41671877"/>
          <a:ext cx="962024" cy="612978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1764</xdr:row>
      <xdr:rowOff>66676</xdr:rowOff>
    </xdr:from>
    <xdr:to>
      <xdr:col>4</xdr:col>
      <xdr:colOff>904876</xdr:colOff>
      <xdr:row>1764</xdr:row>
      <xdr:rowOff>828676</xdr:rowOff>
    </xdr:to>
    <xdr:pic>
      <xdr:nvPicPr>
        <xdr:cNvPr id="3628" name="Рисунок 3627">
          <a:extLst>
            <a:ext uri="{FF2B5EF4-FFF2-40B4-BE49-F238E27FC236}">
              <a16:creationId xmlns:a16="http://schemas.microsoft.com/office/drawing/2014/main" id="{00000000-0008-0000-0000-00002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24676" y="961644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1765</xdr:row>
      <xdr:rowOff>66676</xdr:rowOff>
    </xdr:from>
    <xdr:to>
      <xdr:col>4</xdr:col>
      <xdr:colOff>895351</xdr:colOff>
      <xdr:row>1765</xdr:row>
      <xdr:rowOff>828676</xdr:rowOff>
    </xdr:to>
    <xdr:pic>
      <xdr:nvPicPr>
        <xdr:cNvPr id="3665" name="Рисунок 3664">
          <a:extLst>
            <a:ext uri="{FF2B5EF4-FFF2-40B4-BE49-F238E27FC236}">
              <a16:creationId xmlns:a16="http://schemas.microsoft.com/office/drawing/2014/main" id="{00000000-0008-0000-0000-00005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970502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1766</xdr:row>
      <xdr:rowOff>57150</xdr:rowOff>
    </xdr:from>
    <xdr:to>
      <xdr:col>4</xdr:col>
      <xdr:colOff>904875</xdr:colOff>
      <xdr:row>1766</xdr:row>
      <xdr:rowOff>828675</xdr:rowOff>
    </xdr:to>
    <xdr:pic>
      <xdr:nvPicPr>
        <xdr:cNvPr id="4169" name="Рисунок 4168">
          <a:extLst>
            <a:ext uri="{FF2B5EF4-FFF2-40B4-BE49-F238E27FC236}">
              <a16:creationId xmlns:a16="http://schemas.microsoft.com/office/drawing/2014/main" id="{00000000-0008-0000-0000-00004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979265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1771</xdr:row>
      <xdr:rowOff>57150</xdr:rowOff>
    </xdr:from>
    <xdr:to>
      <xdr:col>4</xdr:col>
      <xdr:colOff>904875</xdr:colOff>
      <xdr:row>1771</xdr:row>
      <xdr:rowOff>828675</xdr:rowOff>
    </xdr:to>
    <xdr:pic>
      <xdr:nvPicPr>
        <xdr:cNvPr id="5634" name="Рисунок 5633">
          <a:extLst>
            <a:ext uri="{FF2B5EF4-FFF2-40B4-BE49-F238E27FC236}">
              <a16:creationId xmlns:a16="http://schemas.microsoft.com/office/drawing/2014/main" id="{00000000-0008-0000-0000-00000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076706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4581</xdr:row>
      <xdr:rowOff>66675</xdr:rowOff>
    </xdr:from>
    <xdr:to>
      <xdr:col>4</xdr:col>
      <xdr:colOff>904875</xdr:colOff>
      <xdr:row>4581</xdr:row>
      <xdr:rowOff>838200</xdr:rowOff>
    </xdr:to>
    <xdr:pic>
      <xdr:nvPicPr>
        <xdr:cNvPr id="5638" name="Рисунок 5637">
          <a:extLst>
            <a:ext uri="{FF2B5EF4-FFF2-40B4-BE49-F238E27FC236}">
              <a16:creationId xmlns:a16="http://schemas.microsoft.com/office/drawing/2014/main" id="{00000000-0008-0000-0000-00000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500663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4582</xdr:row>
      <xdr:rowOff>57151</xdr:rowOff>
    </xdr:from>
    <xdr:to>
      <xdr:col>4</xdr:col>
      <xdr:colOff>914401</xdr:colOff>
      <xdr:row>4582</xdr:row>
      <xdr:rowOff>838201</xdr:rowOff>
    </xdr:to>
    <xdr:pic>
      <xdr:nvPicPr>
        <xdr:cNvPr id="5642" name="Рисунок 5641">
          <a:extLst>
            <a:ext uri="{FF2B5EF4-FFF2-40B4-BE49-F238E27FC236}">
              <a16:creationId xmlns:a16="http://schemas.microsoft.com/office/drawing/2014/main" id="{00000000-0008-0000-0000-00000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1" y="1509426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1419</xdr:row>
      <xdr:rowOff>123825</xdr:rowOff>
    </xdr:from>
    <xdr:to>
      <xdr:col>4</xdr:col>
      <xdr:colOff>986730</xdr:colOff>
      <xdr:row>1419</xdr:row>
      <xdr:rowOff>762000</xdr:rowOff>
    </xdr:to>
    <xdr:pic>
      <xdr:nvPicPr>
        <xdr:cNvPr id="5635" name="Рисунок 5634">
          <a:extLst>
            <a:ext uri="{FF2B5EF4-FFF2-40B4-BE49-F238E27FC236}">
              <a16:creationId xmlns:a16="http://schemas.microsoft.com/office/drawing/2014/main" id="{00000000-0008-0000-0000-000003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6" y="35890200"/>
          <a:ext cx="920054" cy="6381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1420</xdr:row>
      <xdr:rowOff>152401</xdr:rowOff>
    </xdr:from>
    <xdr:to>
      <xdr:col>4</xdr:col>
      <xdr:colOff>981075</xdr:colOff>
      <xdr:row>1420</xdr:row>
      <xdr:rowOff>764459</xdr:rowOff>
    </xdr:to>
    <xdr:pic>
      <xdr:nvPicPr>
        <xdr:cNvPr id="5637" name="Рисунок 5636">
          <a:extLst>
            <a:ext uri="{FF2B5EF4-FFF2-40B4-BE49-F238E27FC236}">
              <a16:creationId xmlns:a16="http://schemas.microsoft.com/office/drawing/2014/main" id="{00000000-0008-0000-0000-00000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48475" y="36804601"/>
          <a:ext cx="914400" cy="61205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325</xdr:row>
      <xdr:rowOff>114301</xdr:rowOff>
    </xdr:from>
    <xdr:to>
      <xdr:col>4</xdr:col>
      <xdr:colOff>983561</xdr:colOff>
      <xdr:row>325</xdr:row>
      <xdr:rowOff>800101</xdr:rowOff>
    </xdr:to>
    <xdr:pic>
      <xdr:nvPicPr>
        <xdr:cNvPr id="5643" name="Рисунок 5642">
          <a:extLst>
            <a:ext uri="{FF2B5EF4-FFF2-40B4-BE49-F238E27FC236}">
              <a16:creationId xmlns:a16="http://schemas.microsoft.com/office/drawing/2014/main" id="{00000000-0008-0000-0000-00000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8950" y="27393901"/>
          <a:ext cx="926411" cy="6858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3156</xdr:row>
      <xdr:rowOff>57150</xdr:rowOff>
    </xdr:from>
    <xdr:to>
      <xdr:col>4</xdr:col>
      <xdr:colOff>904875</xdr:colOff>
      <xdr:row>3156</xdr:row>
      <xdr:rowOff>828675</xdr:rowOff>
    </xdr:to>
    <xdr:pic>
      <xdr:nvPicPr>
        <xdr:cNvPr id="5639" name="Рисунок 5638">
          <a:extLst>
            <a:ext uri="{FF2B5EF4-FFF2-40B4-BE49-F238E27FC236}">
              <a16:creationId xmlns:a16="http://schemas.microsoft.com/office/drawing/2014/main" id="{00000000-0008-0000-0000-00000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5150" y="1783365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4253</xdr:row>
      <xdr:rowOff>57151</xdr:rowOff>
    </xdr:from>
    <xdr:to>
      <xdr:col>4</xdr:col>
      <xdr:colOff>858531</xdr:colOff>
      <xdr:row>4253</xdr:row>
      <xdr:rowOff>847725</xdr:rowOff>
    </xdr:to>
    <xdr:pic>
      <xdr:nvPicPr>
        <xdr:cNvPr id="5324" name="Рисунок 5323">
          <a:extLst>
            <a:ext uri="{FF2B5EF4-FFF2-40B4-BE49-F238E27FC236}">
              <a16:creationId xmlns:a16="http://schemas.microsoft.com/office/drawing/2014/main" id="{00000000-0008-0000-0000-0000CC1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46739176"/>
          <a:ext cx="706130" cy="79057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2785</xdr:row>
      <xdr:rowOff>66675</xdr:rowOff>
    </xdr:from>
    <xdr:to>
      <xdr:col>4</xdr:col>
      <xdr:colOff>990600</xdr:colOff>
      <xdr:row>2785</xdr:row>
      <xdr:rowOff>821608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96125" y="261461250"/>
          <a:ext cx="933450" cy="75493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847</xdr:row>
      <xdr:rowOff>57150</xdr:rowOff>
    </xdr:from>
    <xdr:to>
      <xdr:col>4</xdr:col>
      <xdr:colOff>904875</xdr:colOff>
      <xdr:row>847</xdr:row>
      <xdr:rowOff>828675</xdr:rowOff>
    </xdr:to>
    <xdr:pic>
      <xdr:nvPicPr>
        <xdr:cNvPr id="5641" name="Рисунок 5640">
          <a:extLst>
            <a:ext uri="{FF2B5EF4-FFF2-40B4-BE49-F238E27FC236}">
              <a16:creationId xmlns:a16="http://schemas.microsoft.com/office/drawing/2014/main" id="{00000000-0008-0000-0000-00000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2325" y="1480470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2861</xdr:row>
      <xdr:rowOff>66675</xdr:rowOff>
    </xdr:from>
    <xdr:to>
      <xdr:col>4</xdr:col>
      <xdr:colOff>895350</xdr:colOff>
      <xdr:row>2861</xdr:row>
      <xdr:rowOff>819150</xdr:rowOff>
    </xdr:to>
    <xdr:pic>
      <xdr:nvPicPr>
        <xdr:cNvPr id="5654" name="Рисунок 5653">
          <a:extLst>
            <a:ext uri="{FF2B5EF4-FFF2-40B4-BE49-F238E27FC236}">
              <a16:creationId xmlns:a16="http://schemas.microsoft.com/office/drawing/2014/main" id="{00000000-0008-0000-0000-00001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81850" y="2010822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3980</xdr:row>
      <xdr:rowOff>66675</xdr:rowOff>
    </xdr:from>
    <xdr:to>
      <xdr:col>4</xdr:col>
      <xdr:colOff>606020</xdr:colOff>
      <xdr:row>3980</xdr:row>
      <xdr:rowOff>838200</xdr:rowOff>
    </xdr:to>
    <xdr:pic>
      <xdr:nvPicPr>
        <xdr:cNvPr id="5633" name="Рисунок 5632">
          <a:extLst>
            <a:ext uri="{FF2B5EF4-FFF2-40B4-BE49-F238E27FC236}">
              <a16:creationId xmlns:a16="http://schemas.microsoft.com/office/drawing/2014/main" id="{00000000-0008-0000-0000-00000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10451" y="1249918125"/>
          <a:ext cx="234544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2882</xdr:row>
      <xdr:rowOff>66676</xdr:rowOff>
    </xdr:from>
    <xdr:to>
      <xdr:col>4</xdr:col>
      <xdr:colOff>904876</xdr:colOff>
      <xdr:row>2882</xdr:row>
      <xdr:rowOff>828676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6" y="26417397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2886</xdr:row>
      <xdr:rowOff>66675</xdr:rowOff>
    </xdr:from>
    <xdr:to>
      <xdr:col>4</xdr:col>
      <xdr:colOff>904875</xdr:colOff>
      <xdr:row>2886</xdr:row>
      <xdr:rowOff>828675</xdr:rowOff>
    </xdr:to>
    <xdr:pic>
      <xdr:nvPicPr>
        <xdr:cNvPr id="5522" name="Рисунок 5521">
          <a:extLst>
            <a:ext uri="{FF2B5EF4-FFF2-40B4-BE49-F238E27FC236}">
              <a16:creationId xmlns:a16="http://schemas.microsoft.com/office/drawing/2014/main" id="{00000000-0008-0000-0000-000092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26470546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2902</xdr:row>
      <xdr:rowOff>66675</xdr:rowOff>
    </xdr:from>
    <xdr:to>
      <xdr:col>4</xdr:col>
      <xdr:colOff>904875</xdr:colOff>
      <xdr:row>2902</xdr:row>
      <xdr:rowOff>838200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3417855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670</xdr:row>
      <xdr:rowOff>66675</xdr:rowOff>
    </xdr:from>
    <xdr:to>
      <xdr:col>4</xdr:col>
      <xdr:colOff>904875</xdr:colOff>
      <xdr:row>670</xdr:row>
      <xdr:rowOff>838200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1142904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4485</xdr:row>
      <xdr:rowOff>66676</xdr:rowOff>
    </xdr:from>
    <xdr:to>
      <xdr:col>4</xdr:col>
      <xdr:colOff>824500</xdr:colOff>
      <xdr:row>4485</xdr:row>
      <xdr:rowOff>828676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416880676"/>
          <a:ext cx="605425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2858</xdr:row>
      <xdr:rowOff>57150</xdr:rowOff>
    </xdr:from>
    <xdr:to>
      <xdr:col>4</xdr:col>
      <xdr:colOff>914400</xdr:colOff>
      <xdr:row>2858</xdr:row>
      <xdr:rowOff>838200</xdr:rowOff>
    </xdr:to>
    <xdr:pic>
      <xdr:nvPicPr>
        <xdr:cNvPr id="5665" name="Рисунок 5664">
          <a:extLst>
            <a:ext uri="{FF2B5EF4-FFF2-40B4-BE49-F238E27FC236}">
              <a16:creationId xmlns:a16="http://schemas.microsoft.com/office/drawing/2014/main" id="{00000000-0008-0000-0000-00002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1211008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2859</xdr:row>
      <xdr:rowOff>57151</xdr:rowOff>
    </xdr:from>
    <xdr:to>
      <xdr:col>4</xdr:col>
      <xdr:colOff>914400</xdr:colOff>
      <xdr:row>2859</xdr:row>
      <xdr:rowOff>838200</xdr:rowOff>
    </xdr:to>
    <xdr:pic>
      <xdr:nvPicPr>
        <xdr:cNvPr id="5669" name="Рисунок 5668">
          <a:extLst>
            <a:ext uri="{FF2B5EF4-FFF2-40B4-BE49-F238E27FC236}">
              <a16:creationId xmlns:a16="http://schemas.microsoft.com/office/drawing/2014/main" id="{00000000-0008-0000-0000-00002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1" y="12198667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2853</xdr:row>
      <xdr:rowOff>57151</xdr:rowOff>
    </xdr:from>
    <xdr:to>
      <xdr:col>4</xdr:col>
      <xdr:colOff>904876</xdr:colOff>
      <xdr:row>2853</xdr:row>
      <xdr:rowOff>838201</xdr:rowOff>
    </xdr:to>
    <xdr:pic>
      <xdr:nvPicPr>
        <xdr:cNvPr id="5673" name="Рисунок 5672">
          <a:extLst>
            <a:ext uri="{FF2B5EF4-FFF2-40B4-BE49-F238E27FC236}">
              <a16:creationId xmlns:a16="http://schemas.microsoft.com/office/drawing/2014/main" id="{00000000-0008-0000-0000-00002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6" y="1113567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4574</xdr:row>
      <xdr:rowOff>57151</xdr:rowOff>
    </xdr:from>
    <xdr:to>
      <xdr:col>4</xdr:col>
      <xdr:colOff>943404</xdr:colOff>
      <xdr:row>4574</xdr:row>
      <xdr:rowOff>838201</xdr:rowOff>
    </xdr:to>
    <xdr:pic>
      <xdr:nvPicPr>
        <xdr:cNvPr id="5677" name="Рисунок 5676">
          <a:extLst>
            <a:ext uri="{FF2B5EF4-FFF2-40B4-BE49-F238E27FC236}">
              <a16:creationId xmlns:a16="http://schemas.microsoft.com/office/drawing/2014/main" id="{00000000-0008-0000-0000-00002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426" y="257879851"/>
          <a:ext cx="838628" cy="78105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4575</xdr:row>
      <xdr:rowOff>57151</xdr:rowOff>
    </xdr:from>
    <xdr:to>
      <xdr:col>4</xdr:col>
      <xdr:colOff>897524</xdr:colOff>
      <xdr:row>4575</xdr:row>
      <xdr:rowOff>838201</xdr:rowOff>
    </xdr:to>
    <xdr:pic>
      <xdr:nvPicPr>
        <xdr:cNvPr id="5681" name="Рисунок 5680">
          <a:extLst>
            <a:ext uri="{FF2B5EF4-FFF2-40B4-BE49-F238E27FC236}">
              <a16:creationId xmlns:a16="http://schemas.microsoft.com/office/drawing/2014/main" id="{00000000-0008-0000-0000-00003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6" y="258765676"/>
          <a:ext cx="735598" cy="7810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4576</xdr:row>
      <xdr:rowOff>85726</xdr:rowOff>
    </xdr:from>
    <xdr:to>
      <xdr:col>4</xdr:col>
      <xdr:colOff>981620</xdr:colOff>
      <xdr:row>4576</xdr:row>
      <xdr:rowOff>809625</xdr:rowOff>
    </xdr:to>
    <xdr:pic>
      <xdr:nvPicPr>
        <xdr:cNvPr id="5714" name="Рисунок 5713">
          <a:extLst>
            <a:ext uri="{FF2B5EF4-FFF2-40B4-BE49-F238E27FC236}">
              <a16:creationId xmlns:a16="http://schemas.microsoft.com/office/drawing/2014/main" id="{00000000-0008-0000-0000-00005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53326" y="364702726"/>
          <a:ext cx="914944" cy="7238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4577</xdr:row>
      <xdr:rowOff>57150</xdr:rowOff>
    </xdr:from>
    <xdr:to>
      <xdr:col>4</xdr:col>
      <xdr:colOff>904875</xdr:colOff>
      <xdr:row>4577</xdr:row>
      <xdr:rowOff>828675</xdr:rowOff>
    </xdr:to>
    <xdr:pic>
      <xdr:nvPicPr>
        <xdr:cNvPr id="5716" name="Рисунок 5715">
          <a:extLst>
            <a:ext uri="{FF2B5EF4-FFF2-40B4-BE49-F238E27FC236}">
              <a16:creationId xmlns:a16="http://schemas.microsoft.com/office/drawing/2014/main" id="{00000000-0008-0000-0000-00005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3655599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4578</xdr:row>
      <xdr:rowOff>66676</xdr:rowOff>
    </xdr:from>
    <xdr:to>
      <xdr:col>4</xdr:col>
      <xdr:colOff>994751</xdr:colOff>
      <xdr:row>4578</xdr:row>
      <xdr:rowOff>828676</xdr:rowOff>
    </xdr:to>
    <xdr:pic>
      <xdr:nvPicPr>
        <xdr:cNvPr id="5718" name="Рисунок 5717">
          <a:extLst>
            <a:ext uri="{FF2B5EF4-FFF2-40B4-BE49-F238E27FC236}">
              <a16:creationId xmlns:a16="http://schemas.microsoft.com/office/drawing/2014/main" id="{00000000-0008-0000-0000-00005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4276" y="366455326"/>
          <a:ext cx="947125" cy="76200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4579</xdr:row>
      <xdr:rowOff>85725</xdr:rowOff>
    </xdr:from>
    <xdr:to>
      <xdr:col>4</xdr:col>
      <xdr:colOff>980707</xdr:colOff>
      <xdr:row>4579</xdr:row>
      <xdr:rowOff>809625</xdr:rowOff>
    </xdr:to>
    <xdr:pic>
      <xdr:nvPicPr>
        <xdr:cNvPr id="5720" name="Рисунок 5719">
          <a:extLst>
            <a:ext uri="{FF2B5EF4-FFF2-40B4-BE49-F238E27FC236}">
              <a16:creationId xmlns:a16="http://schemas.microsoft.com/office/drawing/2014/main" id="{00000000-0008-0000-0000-00005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3801" y="367360200"/>
          <a:ext cx="923556" cy="7239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896</xdr:row>
      <xdr:rowOff>57151</xdr:rowOff>
    </xdr:from>
    <xdr:to>
      <xdr:col>4</xdr:col>
      <xdr:colOff>904876</xdr:colOff>
      <xdr:row>896</xdr:row>
      <xdr:rowOff>838201</xdr:rowOff>
    </xdr:to>
    <xdr:pic>
      <xdr:nvPicPr>
        <xdr:cNvPr id="5658" name="Рисунок 5657">
          <a:extLst>
            <a:ext uri="{FF2B5EF4-FFF2-40B4-BE49-F238E27FC236}">
              <a16:creationId xmlns:a16="http://schemas.microsoft.com/office/drawing/2014/main" id="{00000000-0008-0000-0000-00001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1" y="2483929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3177</xdr:row>
      <xdr:rowOff>66675</xdr:rowOff>
    </xdr:from>
    <xdr:to>
      <xdr:col>4</xdr:col>
      <xdr:colOff>904875</xdr:colOff>
      <xdr:row>3177</xdr:row>
      <xdr:rowOff>838200</xdr:rowOff>
    </xdr:to>
    <xdr:pic>
      <xdr:nvPicPr>
        <xdr:cNvPr id="5664" name="Рисунок 5663">
          <a:extLst>
            <a:ext uri="{FF2B5EF4-FFF2-40B4-BE49-F238E27FC236}">
              <a16:creationId xmlns:a16="http://schemas.microsoft.com/office/drawing/2014/main" id="{00000000-0008-0000-0000-00002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7139844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739</xdr:row>
      <xdr:rowOff>95250</xdr:rowOff>
    </xdr:from>
    <xdr:to>
      <xdr:col>4</xdr:col>
      <xdr:colOff>982305</xdr:colOff>
      <xdr:row>739</xdr:row>
      <xdr:rowOff>790575</xdr:rowOff>
    </xdr:to>
    <xdr:pic>
      <xdr:nvPicPr>
        <xdr:cNvPr id="5670" name="Рисунок 5669">
          <a:extLst>
            <a:ext uri="{FF2B5EF4-FFF2-40B4-BE49-F238E27FC236}">
              <a16:creationId xmlns:a16="http://schemas.microsoft.com/office/drawing/2014/main" id="{00000000-0008-0000-0000-00002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4275" y="95821500"/>
          <a:ext cx="925155" cy="6953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2661</xdr:row>
      <xdr:rowOff>57150</xdr:rowOff>
    </xdr:from>
    <xdr:to>
      <xdr:col>4</xdr:col>
      <xdr:colOff>904875</xdr:colOff>
      <xdr:row>2661</xdr:row>
      <xdr:rowOff>828675</xdr:rowOff>
    </xdr:to>
    <xdr:pic>
      <xdr:nvPicPr>
        <xdr:cNvPr id="5675" name="Рисунок 5674">
          <a:extLst>
            <a:ext uri="{FF2B5EF4-FFF2-40B4-BE49-F238E27FC236}">
              <a16:creationId xmlns:a16="http://schemas.microsoft.com/office/drawing/2014/main" id="{00000000-0008-0000-0000-00002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2024919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1318</xdr:row>
      <xdr:rowOff>66675</xdr:rowOff>
    </xdr:from>
    <xdr:to>
      <xdr:col>4</xdr:col>
      <xdr:colOff>904875</xdr:colOff>
      <xdr:row>1318</xdr:row>
      <xdr:rowOff>838200</xdr:rowOff>
    </xdr:to>
    <xdr:pic>
      <xdr:nvPicPr>
        <xdr:cNvPr id="5696" name="Рисунок 5695">
          <a:extLst>
            <a:ext uri="{FF2B5EF4-FFF2-40B4-BE49-F238E27FC236}">
              <a16:creationId xmlns:a16="http://schemas.microsoft.com/office/drawing/2014/main" id="{00000000-0008-0000-0000-00004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903571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1319</xdr:row>
      <xdr:rowOff>66675</xdr:rowOff>
    </xdr:from>
    <xdr:to>
      <xdr:col>4</xdr:col>
      <xdr:colOff>904875</xdr:colOff>
      <xdr:row>1319</xdr:row>
      <xdr:rowOff>828675</xdr:rowOff>
    </xdr:to>
    <xdr:pic>
      <xdr:nvPicPr>
        <xdr:cNvPr id="5698" name="Рисунок 5697">
          <a:extLst>
            <a:ext uri="{FF2B5EF4-FFF2-40B4-BE49-F238E27FC236}">
              <a16:creationId xmlns:a16="http://schemas.microsoft.com/office/drawing/2014/main" id="{00000000-0008-0000-0000-000042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1912429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1321</xdr:row>
      <xdr:rowOff>57151</xdr:rowOff>
    </xdr:from>
    <xdr:to>
      <xdr:col>4</xdr:col>
      <xdr:colOff>914401</xdr:colOff>
      <xdr:row>1321</xdr:row>
      <xdr:rowOff>838201</xdr:rowOff>
    </xdr:to>
    <xdr:pic>
      <xdr:nvPicPr>
        <xdr:cNvPr id="5701" name="Рисунок 5700">
          <a:extLst>
            <a:ext uri="{FF2B5EF4-FFF2-40B4-BE49-F238E27FC236}">
              <a16:creationId xmlns:a16="http://schemas.microsoft.com/office/drawing/2014/main" id="{00000000-0008-0000-0000-000045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6" y="1921192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1408</xdr:row>
      <xdr:rowOff>66676</xdr:rowOff>
    </xdr:from>
    <xdr:to>
      <xdr:col>4</xdr:col>
      <xdr:colOff>904875</xdr:colOff>
      <xdr:row>1408</xdr:row>
      <xdr:rowOff>828675</xdr:rowOff>
    </xdr:to>
    <xdr:pic>
      <xdr:nvPicPr>
        <xdr:cNvPr id="1717" name="Рисунок 1716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1" y="42672001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1595</xdr:row>
      <xdr:rowOff>238125</xdr:rowOff>
    </xdr:from>
    <xdr:to>
      <xdr:col>4</xdr:col>
      <xdr:colOff>990600</xdr:colOff>
      <xdr:row>1595</xdr:row>
      <xdr:rowOff>684752</xdr:rowOff>
    </xdr:to>
    <xdr:pic>
      <xdr:nvPicPr>
        <xdr:cNvPr id="3643" name="Рисунок 3642">
          <a:extLst>
            <a:ext uri="{FF2B5EF4-FFF2-40B4-BE49-F238E27FC236}">
              <a16:creationId xmlns:a16="http://schemas.microsoft.com/office/drawing/2014/main" id="{00000000-0008-0000-0000-00003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4275" y="62931675"/>
          <a:ext cx="933450" cy="446627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1596</xdr:row>
      <xdr:rowOff>209550</xdr:rowOff>
    </xdr:from>
    <xdr:to>
      <xdr:col>4</xdr:col>
      <xdr:colOff>994205</xdr:colOff>
      <xdr:row>1596</xdr:row>
      <xdr:rowOff>666750</xdr:rowOff>
    </xdr:to>
    <xdr:pic>
      <xdr:nvPicPr>
        <xdr:cNvPr id="4092" name="Рисунок 4091">
          <a:extLst>
            <a:ext uri="{FF2B5EF4-FFF2-40B4-BE49-F238E27FC236}">
              <a16:creationId xmlns:a16="http://schemas.microsoft.com/office/drawing/2014/main" id="{00000000-0008-0000-0000-0000F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34276" y="63788925"/>
          <a:ext cx="937054" cy="4572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1598</xdr:row>
      <xdr:rowOff>57151</xdr:rowOff>
    </xdr:from>
    <xdr:to>
      <xdr:col>4</xdr:col>
      <xdr:colOff>923926</xdr:colOff>
      <xdr:row>1598</xdr:row>
      <xdr:rowOff>857251</xdr:rowOff>
    </xdr:to>
    <xdr:pic>
      <xdr:nvPicPr>
        <xdr:cNvPr id="5729" name="Рисунок 5728">
          <a:extLst>
            <a:ext uri="{FF2B5EF4-FFF2-40B4-BE49-F238E27FC236}">
              <a16:creationId xmlns:a16="http://schemas.microsoft.com/office/drawing/2014/main" id="{00000000-0008-0000-0000-000061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1" y="71608951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1591</xdr:row>
      <xdr:rowOff>66676</xdr:rowOff>
    </xdr:from>
    <xdr:to>
      <xdr:col>4</xdr:col>
      <xdr:colOff>752475</xdr:colOff>
      <xdr:row>1591</xdr:row>
      <xdr:rowOff>841750</xdr:rowOff>
    </xdr:to>
    <xdr:pic>
      <xdr:nvPicPr>
        <xdr:cNvPr id="5737" name="Рисунок 5736">
          <a:extLst>
            <a:ext uri="{FF2B5EF4-FFF2-40B4-BE49-F238E27FC236}">
              <a16:creationId xmlns:a16="http://schemas.microsoft.com/office/drawing/2014/main" id="{00000000-0008-0000-0000-00006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55673626"/>
          <a:ext cx="476250" cy="775074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1588</xdr:row>
      <xdr:rowOff>57150</xdr:rowOff>
    </xdr:from>
    <xdr:to>
      <xdr:col>4</xdr:col>
      <xdr:colOff>849614</xdr:colOff>
      <xdr:row>1588</xdr:row>
      <xdr:rowOff>828675</xdr:rowOff>
    </xdr:to>
    <xdr:pic>
      <xdr:nvPicPr>
        <xdr:cNvPr id="5748" name="Рисунок 5747">
          <a:extLst>
            <a:ext uri="{FF2B5EF4-FFF2-40B4-BE49-F238E27FC236}">
              <a16:creationId xmlns:a16="http://schemas.microsoft.com/office/drawing/2014/main" id="{00000000-0008-0000-0000-00007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54778275"/>
          <a:ext cx="649589" cy="7715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1581</xdr:row>
      <xdr:rowOff>123826</xdr:rowOff>
    </xdr:from>
    <xdr:to>
      <xdr:col>4</xdr:col>
      <xdr:colOff>981075</xdr:colOff>
      <xdr:row>1581</xdr:row>
      <xdr:rowOff>774827</xdr:rowOff>
    </xdr:to>
    <xdr:pic>
      <xdr:nvPicPr>
        <xdr:cNvPr id="5752" name="Рисунок 5751">
          <a:extLst>
            <a:ext uri="{FF2B5EF4-FFF2-40B4-BE49-F238E27FC236}">
              <a16:creationId xmlns:a16="http://schemas.microsoft.com/office/drawing/2014/main" id="{00000000-0008-0000-0000-00007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3801" y="68379976"/>
          <a:ext cx="914399" cy="651001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1555</xdr:row>
      <xdr:rowOff>85726</xdr:rowOff>
    </xdr:from>
    <xdr:to>
      <xdr:col>4</xdr:col>
      <xdr:colOff>974306</xdr:colOff>
      <xdr:row>1555</xdr:row>
      <xdr:rowOff>809625</xdr:rowOff>
    </xdr:to>
    <xdr:pic>
      <xdr:nvPicPr>
        <xdr:cNvPr id="5782" name="Рисунок 5781">
          <a:extLst>
            <a:ext uri="{FF2B5EF4-FFF2-40B4-BE49-F238E27FC236}">
              <a16:creationId xmlns:a16="http://schemas.microsoft.com/office/drawing/2014/main" id="{00000000-0008-0000-0000-00009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3801" y="71389876"/>
          <a:ext cx="907630" cy="723899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1573</xdr:row>
      <xdr:rowOff>57150</xdr:rowOff>
    </xdr:from>
    <xdr:to>
      <xdr:col>4</xdr:col>
      <xdr:colOff>933450</xdr:colOff>
      <xdr:row>1573</xdr:row>
      <xdr:rowOff>844391</xdr:rowOff>
    </xdr:to>
    <xdr:pic>
      <xdr:nvPicPr>
        <xdr:cNvPr id="5787" name="Рисунок 5786">
          <a:extLst>
            <a:ext uri="{FF2B5EF4-FFF2-40B4-BE49-F238E27FC236}">
              <a16:creationId xmlns:a16="http://schemas.microsoft.com/office/drawing/2014/main" id="{00000000-0008-0000-0000-00009B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0" y="64274700"/>
          <a:ext cx="828675" cy="787241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2648</xdr:row>
      <xdr:rowOff>66675</xdr:rowOff>
    </xdr:from>
    <xdr:to>
      <xdr:col>4</xdr:col>
      <xdr:colOff>962025</xdr:colOff>
      <xdr:row>2648</xdr:row>
      <xdr:rowOff>819193</xdr:rowOff>
    </xdr:to>
    <xdr:pic>
      <xdr:nvPicPr>
        <xdr:cNvPr id="5569" name="Рисунок 5568">
          <a:extLst>
            <a:ext uri="{FF2B5EF4-FFF2-40B4-BE49-F238E27FC236}">
              <a16:creationId xmlns:a16="http://schemas.microsoft.com/office/drawing/2014/main" id="{00000000-0008-0000-0000-0000C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2375" y="149247225"/>
          <a:ext cx="866775" cy="752518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2525</xdr:row>
      <xdr:rowOff>66677</xdr:rowOff>
    </xdr:from>
    <xdr:to>
      <xdr:col>4</xdr:col>
      <xdr:colOff>942975</xdr:colOff>
      <xdr:row>2525</xdr:row>
      <xdr:rowOff>840167</xdr:rowOff>
    </xdr:to>
    <xdr:pic>
      <xdr:nvPicPr>
        <xdr:cNvPr id="5597" name="Рисунок 5596">
          <a:extLst>
            <a:ext uri="{FF2B5EF4-FFF2-40B4-BE49-F238E27FC236}">
              <a16:creationId xmlns:a16="http://schemas.microsoft.com/office/drawing/2014/main" id="{00000000-0008-0000-0000-0000DD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425" y="69599177"/>
          <a:ext cx="828675" cy="77349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3399</xdr:row>
      <xdr:rowOff>66676</xdr:rowOff>
    </xdr:from>
    <xdr:to>
      <xdr:col>4</xdr:col>
      <xdr:colOff>633168</xdr:colOff>
      <xdr:row>3399</xdr:row>
      <xdr:rowOff>847726</xdr:rowOff>
    </xdr:to>
    <xdr:pic>
      <xdr:nvPicPr>
        <xdr:cNvPr id="5042" name="Рисунок 5041">
          <a:extLst>
            <a:ext uri="{FF2B5EF4-FFF2-40B4-BE49-F238E27FC236}">
              <a16:creationId xmlns:a16="http://schemas.microsoft.com/office/drawing/2014/main" id="{00000000-0008-0000-0000-0000B21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196510276"/>
          <a:ext cx="252168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543</xdr:row>
      <xdr:rowOff>66675</xdr:rowOff>
    </xdr:from>
    <xdr:to>
      <xdr:col>4</xdr:col>
      <xdr:colOff>923926</xdr:colOff>
      <xdr:row>543</xdr:row>
      <xdr:rowOff>840910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051" y="29965650"/>
          <a:ext cx="800100" cy="77423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544</xdr:row>
      <xdr:rowOff>85726</xdr:rowOff>
    </xdr:from>
    <xdr:to>
      <xdr:col>4</xdr:col>
      <xdr:colOff>990600</xdr:colOff>
      <xdr:row>544</xdr:row>
      <xdr:rowOff>811178</xdr:rowOff>
    </xdr:to>
    <xdr:pic>
      <xdr:nvPicPr>
        <xdr:cNvPr id="5590" name="Рисунок 5589">
          <a:extLst>
            <a:ext uri="{FF2B5EF4-FFF2-40B4-BE49-F238E27FC236}">
              <a16:creationId xmlns:a16="http://schemas.microsoft.com/office/drawing/2014/main" id="{00000000-0008-0000-0000-0000D6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0" y="30870526"/>
          <a:ext cx="923925" cy="72545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938</xdr:row>
      <xdr:rowOff>66675</xdr:rowOff>
    </xdr:from>
    <xdr:to>
      <xdr:col>4</xdr:col>
      <xdr:colOff>952500</xdr:colOff>
      <xdr:row>938</xdr:row>
      <xdr:rowOff>822148</xdr:rowOff>
    </xdr:to>
    <xdr:pic>
      <xdr:nvPicPr>
        <xdr:cNvPr id="5617" name="Рисунок 5616">
          <a:extLst>
            <a:ext uri="{FF2B5EF4-FFF2-40B4-BE49-F238E27FC236}">
              <a16:creationId xmlns:a16="http://schemas.microsoft.com/office/drawing/2014/main" id="{00000000-0008-0000-0000-0000F1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221580075"/>
          <a:ext cx="847725" cy="755473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3103</xdr:row>
      <xdr:rowOff>47625</xdr:rowOff>
    </xdr:from>
    <xdr:to>
      <xdr:col>4</xdr:col>
      <xdr:colOff>923925</xdr:colOff>
      <xdr:row>3103</xdr:row>
      <xdr:rowOff>851834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12658725"/>
          <a:ext cx="809624" cy="80420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3104</xdr:row>
      <xdr:rowOff>38100</xdr:rowOff>
    </xdr:from>
    <xdr:to>
      <xdr:col>4</xdr:col>
      <xdr:colOff>923924</xdr:colOff>
      <xdr:row>3104</xdr:row>
      <xdr:rowOff>842309</xdr:rowOff>
    </xdr:to>
    <xdr:pic>
      <xdr:nvPicPr>
        <xdr:cNvPr id="605" name="Рисунок 604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3535025"/>
          <a:ext cx="809624" cy="80420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3106</xdr:row>
      <xdr:rowOff>38100</xdr:rowOff>
    </xdr:from>
    <xdr:to>
      <xdr:col>4</xdr:col>
      <xdr:colOff>933450</xdr:colOff>
      <xdr:row>3106</xdr:row>
      <xdr:rowOff>834141</xdr:rowOff>
    </xdr:to>
    <xdr:pic>
      <xdr:nvPicPr>
        <xdr:cNvPr id="5593" name="Рисунок 5592">
          <a:extLst>
            <a:ext uri="{FF2B5EF4-FFF2-40B4-BE49-F238E27FC236}">
              <a16:creationId xmlns:a16="http://schemas.microsoft.com/office/drawing/2014/main" id="{00000000-0008-0000-0000-0000D9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4420850"/>
          <a:ext cx="809625" cy="796041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3107</xdr:row>
      <xdr:rowOff>38100</xdr:rowOff>
    </xdr:from>
    <xdr:to>
      <xdr:col>4</xdr:col>
      <xdr:colOff>933450</xdr:colOff>
      <xdr:row>3107</xdr:row>
      <xdr:rowOff>834141</xdr:rowOff>
    </xdr:to>
    <xdr:pic>
      <xdr:nvPicPr>
        <xdr:cNvPr id="5615" name="Рисунок 5614">
          <a:extLst>
            <a:ext uri="{FF2B5EF4-FFF2-40B4-BE49-F238E27FC236}">
              <a16:creationId xmlns:a16="http://schemas.microsoft.com/office/drawing/2014/main" id="{00000000-0008-0000-0000-0000EF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5306675"/>
          <a:ext cx="809625" cy="796041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3110</xdr:row>
      <xdr:rowOff>47625</xdr:rowOff>
    </xdr:from>
    <xdr:to>
      <xdr:col>4</xdr:col>
      <xdr:colOff>933450</xdr:colOff>
      <xdr:row>3110</xdr:row>
      <xdr:rowOff>859587</xdr:rowOff>
    </xdr:to>
    <xdr:pic>
      <xdr:nvPicPr>
        <xdr:cNvPr id="5620" name="Рисунок 5619">
          <a:extLst>
            <a:ext uri="{FF2B5EF4-FFF2-40B4-BE49-F238E27FC236}">
              <a16:creationId xmlns:a16="http://schemas.microsoft.com/office/drawing/2014/main" id="{00000000-0008-0000-0000-0000F4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6202025"/>
          <a:ext cx="828675" cy="811962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3111</xdr:row>
      <xdr:rowOff>38100</xdr:rowOff>
    </xdr:from>
    <xdr:to>
      <xdr:col>4</xdr:col>
      <xdr:colOff>933450</xdr:colOff>
      <xdr:row>3111</xdr:row>
      <xdr:rowOff>850062</xdr:rowOff>
    </xdr:to>
    <xdr:pic>
      <xdr:nvPicPr>
        <xdr:cNvPr id="5657" name="Рисунок 5656">
          <a:extLst>
            <a:ext uri="{FF2B5EF4-FFF2-40B4-BE49-F238E27FC236}">
              <a16:creationId xmlns:a16="http://schemas.microsoft.com/office/drawing/2014/main" id="{00000000-0008-0000-0000-00001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7078325"/>
          <a:ext cx="828675" cy="81196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3112</xdr:row>
      <xdr:rowOff>47625</xdr:rowOff>
    </xdr:from>
    <xdr:to>
      <xdr:col>4</xdr:col>
      <xdr:colOff>933680</xdr:colOff>
      <xdr:row>3112</xdr:row>
      <xdr:rowOff>847725</xdr:rowOff>
    </xdr:to>
    <xdr:pic>
      <xdr:nvPicPr>
        <xdr:cNvPr id="5662" name="Рисунок 5661">
          <a:extLst>
            <a:ext uri="{FF2B5EF4-FFF2-40B4-BE49-F238E27FC236}">
              <a16:creationId xmlns:a16="http://schemas.microsoft.com/office/drawing/2014/main" id="{00000000-0008-0000-0000-00001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7973675"/>
          <a:ext cx="819380" cy="8001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3113</xdr:row>
      <xdr:rowOff>47625</xdr:rowOff>
    </xdr:from>
    <xdr:to>
      <xdr:col>4</xdr:col>
      <xdr:colOff>933680</xdr:colOff>
      <xdr:row>3113</xdr:row>
      <xdr:rowOff>847725</xdr:rowOff>
    </xdr:to>
    <xdr:pic>
      <xdr:nvPicPr>
        <xdr:cNvPr id="5663" name="Рисунок 5662">
          <a:extLst>
            <a:ext uri="{FF2B5EF4-FFF2-40B4-BE49-F238E27FC236}">
              <a16:creationId xmlns:a16="http://schemas.microsoft.com/office/drawing/2014/main" id="{00000000-0008-0000-0000-00001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8859500"/>
          <a:ext cx="819380" cy="800100"/>
        </a:xfrm>
        <a:prstGeom prst="rect">
          <a:avLst/>
        </a:prstGeom>
      </xdr:spPr>
    </xdr:pic>
    <xdr:clientData/>
  </xdr:twoCellAnchor>
  <xdr:twoCellAnchor>
    <xdr:from>
      <xdr:col>4</xdr:col>
      <xdr:colOff>246533</xdr:colOff>
      <xdr:row>69</xdr:row>
      <xdr:rowOff>78442</xdr:rowOff>
    </xdr:from>
    <xdr:to>
      <xdr:col>4</xdr:col>
      <xdr:colOff>788843</xdr:colOff>
      <xdr:row>69</xdr:row>
      <xdr:rowOff>829235</xdr:rowOff>
    </xdr:to>
    <xdr:pic>
      <xdr:nvPicPr>
        <xdr:cNvPr id="5668" name="Рисунок 5667">
          <a:extLst>
            <a:ext uri="{FF2B5EF4-FFF2-40B4-BE49-F238E27FC236}">
              <a16:creationId xmlns:a16="http://schemas.microsoft.com/office/drawing/2014/main" id="{00000000-0008-0000-0000-00002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4474" y="22972060"/>
          <a:ext cx="542310" cy="750793"/>
        </a:xfrm>
        <a:prstGeom prst="rect">
          <a:avLst/>
        </a:prstGeom>
      </xdr:spPr>
    </xdr:pic>
    <xdr:clientData/>
  </xdr:twoCellAnchor>
  <xdr:twoCellAnchor>
    <xdr:from>
      <xdr:col>4</xdr:col>
      <xdr:colOff>257739</xdr:colOff>
      <xdr:row>70</xdr:row>
      <xdr:rowOff>67237</xdr:rowOff>
    </xdr:from>
    <xdr:to>
      <xdr:col>4</xdr:col>
      <xdr:colOff>784414</xdr:colOff>
      <xdr:row>70</xdr:row>
      <xdr:rowOff>841225</xdr:rowOff>
    </xdr:to>
    <xdr:pic>
      <xdr:nvPicPr>
        <xdr:cNvPr id="5672" name="Рисунок 5671">
          <a:extLst>
            <a:ext uri="{FF2B5EF4-FFF2-40B4-BE49-F238E27FC236}">
              <a16:creationId xmlns:a16="http://schemas.microsoft.com/office/drawing/2014/main" id="{00000000-0008-0000-0000-00002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5680" y="23846119"/>
          <a:ext cx="526675" cy="773988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2983</xdr:row>
      <xdr:rowOff>66675</xdr:rowOff>
    </xdr:from>
    <xdr:to>
      <xdr:col>4</xdr:col>
      <xdr:colOff>904875</xdr:colOff>
      <xdr:row>2983</xdr:row>
      <xdr:rowOff>828675</xdr:rowOff>
    </xdr:to>
    <xdr:pic>
      <xdr:nvPicPr>
        <xdr:cNvPr id="5694" name="Рисунок 5693">
          <a:extLst>
            <a:ext uri="{FF2B5EF4-FFF2-40B4-BE49-F238E27FC236}">
              <a16:creationId xmlns:a16="http://schemas.microsoft.com/office/drawing/2014/main" id="{00000000-0008-0000-0000-00003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5259609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2984</xdr:row>
      <xdr:rowOff>66675</xdr:rowOff>
    </xdr:from>
    <xdr:to>
      <xdr:col>4</xdr:col>
      <xdr:colOff>904875</xdr:colOff>
      <xdr:row>2984</xdr:row>
      <xdr:rowOff>828675</xdr:rowOff>
    </xdr:to>
    <xdr:pic>
      <xdr:nvPicPr>
        <xdr:cNvPr id="5700" name="Рисунок 5699">
          <a:extLst>
            <a:ext uri="{FF2B5EF4-FFF2-40B4-BE49-F238E27FC236}">
              <a16:creationId xmlns:a16="http://schemas.microsoft.com/office/drawing/2014/main" id="{00000000-0008-0000-0000-000044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5268468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1622</xdr:row>
      <xdr:rowOff>66676</xdr:rowOff>
    </xdr:from>
    <xdr:to>
      <xdr:col>4</xdr:col>
      <xdr:colOff>950302</xdr:colOff>
      <xdr:row>1622</xdr:row>
      <xdr:rowOff>828675</xdr:rowOff>
    </xdr:to>
    <xdr:pic>
      <xdr:nvPicPr>
        <xdr:cNvPr id="5725" name="Рисунок 5724">
          <a:extLst>
            <a:ext uri="{FF2B5EF4-FFF2-40B4-BE49-F238E27FC236}">
              <a16:creationId xmlns:a16="http://schemas.microsoft.com/office/drawing/2014/main" id="{00000000-0008-0000-0000-00005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1" y="230104951"/>
          <a:ext cx="864576" cy="7619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2968</xdr:row>
      <xdr:rowOff>66675</xdr:rowOff>
    </xdr:from>
    <xdr:to>
      <xdr:col>4</xdr:col>
      <xdr:colOff>904875</xdr:colOff>
      <xdr:row>2968</xdr:row>
      <xdr:rowOff>838200</xdr:rowOff>
    </xdr:to>
    <xdr:pic>
      <xdr:nvPicPr>
        <xdr:cNvPr id="5734" name="Рисунок 5733">
          <a:extLst>
            <a:ext uri="{FF2B5EF4-FFF2-40B4-BE49-F238E27FC236}">
              <a16:creationId xmlns:a16="http://schemas.microsoft.com/office/drawing/2014/main" id="{00000000-0008-0000-0000-000066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5" y="2881407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514</xdr:row>
      <xdr:rowOff>57150</xdr:rowOff>
    </xdr:from>
    <xdr:to>
      <xdr:col>4</xdr:col>
      <xdr:colOff>814388</xdr:colOff>
      <xdr:row>514</xdr:row>
      <xdr:rowOff>838200</xdr:rowOff>
    </xdr:to>
    <xdr:pic>
      <xdr:nvPicPr>
        <xdr:cNvPr id="5735" name="Рисунок 5734">
          <a:extLst>
            <a:ext uri="{FF2B5EF4-FFF2-40B4-BE49-F238E27FC236}">
              <a16:creationId xmlns:a16="http://schemas.microsoft.com/office/drawing/2014/main" id="{00000000-0008-0000-0000-000067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22240875"/>
          <a:ext cx="585788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515</xdr:row>
      <xdr:rowOff>152401</xdr:rowOff>
    </xdr:from>
    <xdr:to>
      <xdr:col>4</xdr:col>
      <xdr:colOff>988656</xdr:colOff>
      <xdr:row>515</xdr:row>
      <xdr:rowOff>742951</xdr:rowOff>
    </xdr:to>
    <xdr:pic>
      <xdr:nvPicPr>
        <xdr:cNvPr id="5753" name="Рисунок 5752">
          <a:extLst>
            <a:ext uri="{FF2B5EF4-FFF2-40B4-BE49-F238E27FC236}">
              <a16:creationId xmlns:a16="http://schemas.microsoft.com/office/drawing/2014/main" id="{00000000-0008-0000-0000-00007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2375" y="23221951"/>
          <a:ext cx="931506" cy="5905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516</xdr:row>
      <xdr:rowOff>123825</xdr:rowOff>
    </xdr:from>
    <xdr:to>
      <xdr:col>4</xdr:col>
      <xdr:colOff>992956</xdr:colOff>
      <xdr:row>516</xdr:row>
      <xdr:rowOff>781050</xdr:rowOff>
    </xdr:to>
    <xdr:pic>
      <xdr:nvPicPr>
        <xdr:cNvPr id="5757" name="Рисунок 5756">
          <a:extLst>
            <a:ext uri="{FF2B5EF4-FFF2-40B4-BE49-F238E27FC236}">
              <a16:creationId xmlns:a16="http://schemas.microsoft.com/office/drawing/2014/main" id="{00000000-0008-0000-0000-00007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0" y="24079200"/>
          <a:ext cx="926281" cy="6572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619</xdr:row>
      <xdr:rowOff>66675</xdr:rowOff>
    </xdr:from>
    <xdr:to>
      <xdr:col>4</xdr:col>
      <xdr:colOff>904875</xdr:colOff>
      <xdr:row>619</xdr:row>
      <xdr:rowOff>838200</xdr:rowOff>
    </xdr:to>
    <xdr:pic>
      <xdr:nvPicPr>
        <xdr:cNvPr id="5709" name="Рисунок 5708">
          <a:extLst>
            <a:ext uri="{FF2B5EF4-FFF2-40B4-BE49-F238E27FC236}">
              <a16:creationId xmlns:a16="http://schemas.microsoft.com/office/drawing/2014/main" id="{00000000-0008-0000-0000-00004D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5" y="996219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620</xdr:row>
      <xdr:rowOff>57150</xdr:rowOff>
    </xdr:from>
    <xdr:to>
      <xdr:col>4</xdr:col>
      <xdr:colOff>904875</xdr:colOff>
      <xdr:row>620</xdr:row>
      <xdr:rowOff>828675</xdr:rowOff>
    </xdr:to>
    <xdr:pic>
      <xdr:nvPicPr>
        <xdr:cNvPr id="5738" name="Рисунок 5737">
          <a:extLst>
            <a:ext uri="{FF2B5EF4-FFF2-40B4-BE49-F238E27FC236}">
              <a16:creationId xmlns:a16="http://schemas.microsoft.com/office/drawing/2014/main" id="{00000000-0008-0000-0000-00006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5" y="1004982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621</xdr:row>
      <xdr:rowOff>57151</xdr:rowOff>
    </xdr:from>
    <xdr:to>
      <xdr:col>4</xdr:col>
      <xdr:colOff>914401</xdr:colOff>
      <xdr:row>621</xdr:row>
      <xdr:rowOff>838201</xdr:rowOff>
    </xdr:to>
    <xdr:pic>
      <xdr:nvPicPr>
        <xdr:cNvPr id="5759" name="Рисунок 5758">
          <a:extLst>
            <a:ext uri="{FF2B5EF4-FFF2-40B4-BE49-F238E27FC236}">
              <a16:creationId xmlns:a16="http://schemas.microsoft.com/office/drawing/2014/main" id="{00000000-0008-0000-0000-00007F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6" y="1013841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832</xdr:row>
      <xdr:rowOff>95250</xdr:rowOff>
    </xdr:from>
    <xdr:to>
      <xdr:col>4</xdr:col>
      <xdr:colOff>984895</xdr:colOff>
      <xdr:row>832</xdr:row>
      <xdr:rowOff>809625</xdr:rowOff>
    </xdr:to>
    <xdr:pic>
      <xdr:nvPicPr>
        <xdr:cNvPr id="5770" name="Рисунок 5769">
          <a:extLst>
            <a:ext uri="{FF2B5EF4-FFF2-40B4-BE49-F238E27FC236}">
              <a16:creationId xmlns:a16="http://schemas.microsoft.com/office/drawing/2014/main" id="{00000000-0008-0000-0000-00008A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72376" y="166687500"/>
          <a:ext cx="927744" cy="7143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4494</xdr:row>
      <xdr:rowOff>66676</xdr:rowOff>
    </xdr:from>
    <xdr:to>
      <xdr:col>4</xdr:col>
      <xdr:colOff>895350</xdr:colOff>
      <xdr:row>4494</xdr:row>
      <xdr:rowOff>828675</xdr:rowOff>
    </xdr:to>
    <xdr:pic>
      <xdr:nvPicPr>
        <xdr:cNvPr id="5768" name="Рисунок 5767">
          <a:extLst>
            <a:ext uri="{FF2B5EF4-FFF2-40B4-BE49-F238E27FC236}">
              <a16:creationId xmlns:a16="http://schemas.microsoft.com/office/drawing/2014/main" id="{00000000-0008-0000-0000-000088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1" y="890572533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4495</xdr:row>
      <xdr:rowOff>66676</xdr:rowOff>
    </xdr:from>
    <xdr:to>
      <xdr:col>4</xdr:col>
      <xdr:colOff>895350</xdr:colOff>
      <xdr:row>4495</xdr:row>
      <xdr:rowOff>828675</xdr:rowOff>
    </xdr:to>
    <xdr:pic>
      <xdr:nvPicPr>
        <xdr:cNvPr id="5769" name="Рисунок 5768">
          <a:extLst>
            <a:ext uri="{FF2B5EF4-FFF2-40B4-BE49-F238E27FC236}">
              <a16:creationId xmlns:a16="http://schemas.microsoft.com/office/drawing/2014/main" id="{00000000-0008-0000-0000-000089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1" y="890572533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4496</xdr:row>
      <xdr:rowOff>66676</xdr:rowOff>
    </xdr:from>
    <xdr:to>
      <xdr:col>4</xdr:col>
      <xdr:colOff>895350</xdr:colOff>
      <xdr:row>4496</xdr:row>
      <xdr:rowOff>828675</xdr:rowOff>
    </xdr:to>
    <xdr:pic>
      <xdr:nvPicPr>
        <xdr:cNvPr id="5772" name="Рисунок 5771">
          <a:extLst>
            <a:ext uri="{FF2B5EF4-FFF2-40B4-BE49-F238E27FC236}">
              <a16:creationId xmlns:a16="http://schemas.microsoft.com/office/drawing/2014/main" id="{00000000-0008-0000-0000-00008C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1" y="890572533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4499</xdr:row>
      <xdr:rowOff>66675</xdr:rowOff>
    </xdr:from>
    <xdr:to>
      <xdr:col>4</xdr:col>
      <xdr:colOff>895349</xdr:colOff>
      <xdr:row>4499</xdr:row>
      <xdr:rowOff>828674</xdr:rowOff>
    </xdr:to>
    <xdr:pic>
      <xdr:nvPicPr>
        <xdr:cNvPr id="5774" name="Рисунок 5773">
          <a:extLst>
            <a:ext uri="{FF2B5EF4-FFF2-40B4-BE49-F238E27FC236}">
              <a16:creationId xmlns:a16="http://schemas.microsoft.com/office/drawing/2014/main" id="{00000000-0008-0000-0000-00008E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225019961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4500</xdr:row>
      <xdr:rowOff>66675</xdr:rowOff>
    </xdr:from>
    <xdr:to>
      <xdr:col>4</xdr:col>
      <xdr:colOff>895349</xdr:colOff>
      <xdr:row>4500</xdr:row>
      <xdr:rowOff>828674</xdr:rowOff>
    </xdr:to>
    <xdr:pic>
      <xdr:nvPicPr>
        <xdr:cNvPr id="5776" name="Рисунок 5775">
          <a:extLst>
            <a:ext uri="{FF2B5EF4-FFF2-40B4-BE49-F238E27FC236}">
              <a16:creationId xmlns:a16="http://schemas.microsoft.com/office/drawing/2014/main" id="{00000000-0008-0000-0000-0000901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225019961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68</xdr:row>
      <xdr:rowOff>66675</xdr:rowOff>
    </xdr:from>
    <xdr:to>
      <xdr:col>4</xdr:col>
      <xdr:colOff>795032</xdr:colOff>
      <xdr:row>68</xdr:row>
      <xdr:rowOff>819150</xdr:rowOff>
    </xdr:to>
    <xdr:pic>
      <xdr:nvPicPr>
        <xdr:cNvPr id="5788" name="Рисунок 5787">
          <a:extLst>
            <a:ext uri="{FF2B5EF4-FFF2-40B4-BE49-F238E27FC236}">
              <a16:creationId xmlns:a16="http://schemas.microsoft.com/office/drawing/2014/main" id="{B562A5B7-FD08-92F7-99EB-E6D636BB2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23879175"/>
          <a:ext cx="518806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471</xdr:row>
      <xdr:rowOff>66675</xdr:rowOff>
    </xdr:from>
    <xdr:to>
      <xdr:col>4</xdr:col>
      <xdr:colOff>895350</xdr:colOff>
      <xdr:row>471</xdr:row>
      <xdr:rowOff>819150</xdr:rowOff>
    </xdr:to>
    <xdr:pic>
      <xdr:nvPicPr>
        <xdr:cNvPr id="5802" name="Рисунок 5801">
          <a:extLst>
            <a:ext uri="{FF2B5EF4-FFF2-40B4-BE49-F238E27FC236}">
              <a16:creationId xmlns:a16="http://schemas.microsoft.com/office/drawing/2014/main" id="{F4EEF1ED-622E-DFB0-B8ED-9E984377A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1742313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2692</xdr:row>
      <xdr:rowOff>66676</xdr:rowOff>
    </xdr:from>
    <xdr:to>
      <xdr:col>4</xdr:col>
      <xdr:colOff>904876</xdr:colOff>
      <xdr:row>2692</xdr:row>
      <xdr:rowOff>828676</xdr:rowOff>
    </xdr:to>
    <xdr:pic>
      <xdr:nvPicPr>
        <xdr:cNvPr id="5808" name="Рисунок 5807">
          <a:extLst>
            <a:ext uri="{FF2B5EF4-FFF2-40B4-BE49-F238E27FC236}">
              <a16:creationId xmlns:a16="http://schemas.microsoft.com/office/drawing/2014/main" id="{AEC751A0-C481-E8DA-1B6F-05F0618BF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1" y="2474309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65</xdr:row>
      <xdr:rowOff>47625</xdr:rowOff>
    </xdr:from>
    <xdr:to>
      <xdr:col>4</xdr:col>
      <xdr:colOff>923925</xdr:colOff>
      <xdr:row>65</xdr:row>
      <xdr:rowOff>847725</xdr:rowOff>
    </xdr:to>
    <xdr:pic>
      <xdr:nvPicPr>
        <xdr:cNvPr id="1023" name="Рисунок 1022">
          <a:extLst>
            <a:ext uri="{FF2B5EF4-FFF2-40B4-BE49-F238E27FC236}">
              <a16:creationId xmlns:a16="http://schemas.microsoft.com/office/drawing/2014/main" id="{8915BBB4-611A-074A-0017-45F058DF2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050" y="19431000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84</xdr:row>
      <xdr:rowOff>76201</xdr:rowOff>
    </xdr:from>
    <xdr:to>
      <xdr:col>4</xdr:col>
      <xdr:colOff>970589</xdr:colOff>
      <xdr:row>84</xdr:row>
      <xdr:rowOff>800101</xdr:rowOff>
    </xdr:to>
    <xdr:pic>
      <xdr:nvPicPr>
        <xdr:cNvPr id="1268" name="Рисунок 1267">
          <a:extLst>
            <a:ext uri="{FF2B5EF4-FFF2-40B4-BE49-F238E27FC236}">
              <a16:creationId xmlns:a16="http://schemas.microsoft.com/office/drawing/2014/main" id="{2E7D5632-FCC8-0A17-91FB-495BA105C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425" y="50463451"/>
          <a:ext cx="894389" cy="72390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2846</xdr:row>
      <xdr:rowOff>66675</xdr:rowOff>
    </xdr:from>
    <xdr:to>
      <xdr:col>4</xdr:col>
      <xdr:colOff>857251</xdr:colOff>
      <xdr:row>2846</xdr:row>
      <xdr:rowOff>827264</xdr:rowOff>
    </xdr:to>
    <xdr:pic>
      <xdr:nvPicPr>
        <xdr:cNvPr id="1418" name="Рисунок 1417">
          <a:extLst>
            <a:ext uri="{FF2B5EF4-FFF2-40B4-BE49-F238E27FC236}">
              <a16:creationId xmlns:a16="http://schemas.microsoft.com/office/drawing/2014/main" id="{7D843FCF-0BA6-3B7C-C0B9-FE1104097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6" y="27603450"/>
          <a:ext cx="666750" cy="76058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2847</xdr:row>
      <xdr:rowOff>66675</xdr:rowOff>
    </xdr:from>
    <xdr:to>
      <xdr:col>4</xdr:col>
      <xdr:colOff>895350</xdr:colOff>
      <xdr:row>2847</xdr:row>
      <xdr:rowOff>819150</xdr:rowOff>
    </xdr:to>
    <xdr:pic>
      <xdr:nvPicPr>
        <xdr:cNvPr id="1559" name="Рисунок 1558">
          <a:extLst>
            <a:ext uri="{FF2B5EF4-FFF2-40B4-BE49-F238E27FC236}">
              <a16:creationId xmlns:a16="http://schemas.microsoft.com/office/drawing/2014/main" id="{4E2B2A8F-00A2-5CB6-4E5F-EE02DAF26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284892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2848</xdr:row>
      <xdr:rowOff>66675</xdr:rowOff>
    </xdr:from>
    <xdr:to>
      <xdr:col>4</xdr:col>
      <xdr:colOff>904875</xdr:colOff>
      <xdr:row>2848</xdr:row>
      <xdr:rowOff>828675</xdr:rowOff>
    </xdr:to>
    <xdr:pic>
      <xdr:nvPicPr>
        <xdr:cNvPr id="1838" name="Рисунок 1837">
          <a:extLst>
            <a:ext uri="{FF2B5EF4-FFF2-40B4-BE49-F238E27FC236}">
              <a16:creationId xmlns:a16="http://schemas.microsoft.com/office/drawing/2014/main" id="{B1A0D332-4629-CA23-F9A5-4CE1DC05B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293751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3049</xdr:row>
      <xdr:rowOff>66676</xdr:rowOff>
    </xdr:from>
    <xdr:to>
      <xdr:col>4</xdr:col>
      <xdr:colOff>1009520</xdr:colOff>
      <xdr:row>3049</xdr:row>
      <xdr:rowOff>828676</xdr:rowOff>
    </xdr:to>
    <xdr:pic>
      <xdr:nvPicPr>
        <xdr:cNvPr id="3028" name="Рисунок 3027">
          <a:extLst>
            <a:ext uri="{FF2B5EF4-FFF2-40B4-BE49-F238E27FC236}">
              <a16:creationId xmlns:a16="http://schemas.microsoft.com/office/drawing/2014/main" id="{1CFC3832-9091-446B-93E4-F1833DE62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62851" y="83258026"/>
          <a:ext cx="961894" cy="76200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3160</xdr:row>
      <xdr:rowOff>66675</xdr:rowOff>
    </xdr:from>
    <xdr:to>
      <xdr:col>4</xdr:col>
      <xdr:colOff>837650</xdr:colOff>
      <xdr:row>3160</xdr:row>
      <xdr:rowOff>838200</xdr:rowOff>
    </xdr:to>
    <xdr:pic>
      <xdr:nvPicPr>
        <xdr:cNvPr id="5796" name="Рисунок 5795">
          <a:extLst>
            <a:ext uri="{FF2B5EF4-FFF2-40B4-BE49-F238E27FC236}">
              <a16:creationId xmlns:a16="http://schemas.microsoft.com/office/drawing/2014/main" id="{05797E71-D91B-5163-8A87-BCF768C3D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95716725"/>
          <a:ext cx="637624" cy="771525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3161</xdr:row>
      <xdr:rowOff>66675</xdr:rowOff>
    </xdr:from>
    <xdr:to>
      <xdr:col>4</xdr:col>
      <xdr:colOff>837650</xdr:colOff>
      <xdr:row>3161</xdr:row>
      <xdr:rowOff>838200</xdr:rowOff>
    </xdr:to>
    <xdr:pic>
      <xdr:nvPicPr>
        <xdr:cNvPr id="5800" name="Рисунок 5799">
          <a:extLst>
            <a:ext uri="{FF2B5EF4-FFF2-40B4-BE49-F238E27FC236}">
              <a16:creationId xmlns:a16="http://schemas.microsoft.com/office/drawing/2014/main" id="{8032EF60-3CD2-4763-ABCE-7495C0B2C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95716725"/>
          <a:ext cx="637624" cy="771525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3162</xdr:row>
      <xdr:rowOff>66675</xdr:rowOff>
    </xdr:from>
    <xdr:to>
      <xdr:col>4</xdr:col>
      <xdr:colOff>837650</xdr:colOff>
      <xdr:row>3162</xdr:row>
      <xdr:rowOff>838200</xdr:rowOff>
    </xdr:to>
    <xdr:pic>
      <xdr:nvPicPr>
        <xdr:cNvPr id="5804" name="Рисунок 5803">
          <a:extLst>
            <a:ext uri="{FF2B5EF4-FFF2-40B4-BE49-F238E27FC236}">
              <a16:creationId xmlns:a16="http://schemas.microsoft.com/office/drawing/2014/main" id="{DA08D19B-6A41-4C80-86F1-5EFDDC047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95716725"/>
          <a:ext cx="637624" cy="771525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3163</xdr:row>
      <xdr:rowOff>66675</xdr:rowOff>
    </xdr:from>
    <xdr:to>
      <xdr:col>4</xdr:col>
      <xdr:colOff>837650</xdr:colOff>
      <xdr:row>3163</xdr:row>
      <xdr:rowOff>838200</xdr:rowOff>
    </xdr:to>
    <xdr:pic>
      <xdr:nvPicPr>
        <xdr:cNvPr id="5806" name="Рисунок 5805">
          <a:extLst>
            <a:ext uri="{FF2B5EF4-FFF2-40B4-BE49-F238E27FC236}">
              <a16:creationId xmlns:a16="http://schemas.microsoft.com/office/drawing/2014/main" id="{A0CFE68A-9BA5-43D2-B568-BF7D74079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95716725"/>
          <a:ext cx="637624" cy="7715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1637</xdr:row>
      <xdr:rowOff>66676</xdr:rowOff>
    </xdr:from>
    <xdr:to>
      <xdr:col>4</xdr:col>
      <xdr:colOff>804919</xdr:colOff>
      <xdr:row>1637</xdr:row>
      <xdr:rowOff>838200</xdr:rowOff>
    </xdr:to>
    <xdr:pic>
      <xdr:nvPicPr>
        <xdr:cNvPr id="5816" name="Рисунок 5815">
          <a:extLst>
            <a:ext uri="{FF2B5EF4-FFF2-40B4-BE49-F238E27FC236}">
              <a16:creationId xmlns:a16="http://schemas.microsoft.com/office/drawing/2014/main" id="{F7EF14EC-2413-625C-13EE-30387B20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80889276"/>
          <a:ext cx="576319" cy="7715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1638</xdr:row>
      <xdr:rowOff>238126</xdr:rowOff>
    </xdr:from>
    <xdr:to>
      <xdr:col>4</xdr:col>
      <xdr:colOff>990600</xdr:colOff>
      <xdr:row>1638</xdr:row>
      <xdr:rowOff>597533</xdr:rowOff>
    </xdr:to>
    <xdr:pic>
      <xdr:nvPicPr>
        <xdr:cNvPr id="5818" name="Рисунок 5817">
          <a:extLst>
            <a:ext uri="{FF2B5EF4-FFF2-40B4-BE49-F238E27FC236}">
              <a16:creationId xmlns:a16="http://schemas.microsoft.com/office/drawing/2014/main" id="{B6FB5035-D204-07A1-E291-3657E047F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0" y="181946551"/>
          <a:ext cx="923925" cy="359407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4692</xdr:row>
      <xdr:rowOff>66675</xdr:rowOff>
    </xdr:from>
    <xdr:to>
      <xdr:col>4</xdr:col>
      <xdr:colOff>831606</xdr:colOff>
      <xdr:row>4692</xdr:row>
      <xdr:rowOff>828675</xdr:rowOff>
    </xdr:to>
    <xdr:pic>
      <xdr:nvPicPr>
        <xdr:cNvPr id="5805" name="Рисунок 5804">
          <a:extLst>
            <a:ext uri="{FF2B5EF4-FFF2-40B4-BE49-F238E27FC236}">
              <a16:creationId xmlns:a16="http://schemas.microsoft.com/office/drawing/2014/main" id="{B8B4D016-5A41-4D52-A0DF-918C9A9B0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355692075"/>
          <a:ext cx="641106" cy="76200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1726</xdr:row>
      <xdr:rowOff>66675</xdr:rowOff>
    </xdr:from>
    <xdr:to>
      <xdr:col>4</xdr:col>
      <xdr:colOff>825402</xdr:colOff>
      <xdr:row>1726</xdr:row>
      <xdr:rowOff>838200</xdr:rowOff>
    </xdr:to>
    <xdr:pic>
      <xdr:nvPicPr>
        <xdr:cNvPr id="1396" name="Рисунок 1395">
          <a:extLst>
            <a:ext uri="{FF2B5EF4-FFF2-40B4-BE49-F238E27FC236}">
              <a16:creationId xmlns:a16="http://schemas.microsoft.com/office/drawing/2014/main" id="{4BAD26C3-458F-B290-0CE1-F883D3D11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162039300"/>
          <a:ext cx="625377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1728</xdr:row>
      <xdr:rowOff>180976</xdr:rowOff>
    </xdr:from>
    <xdr:to>
      <xdr:col>4</xdr:col>
      <xdr:colOff>984855</xdr:colOff>
      <xdr:row>1728</xdr:row>
      <xdr:rowOff>723900</xdr:rowOff>
    </xdr:to>
    <xdr:pic>
      <xdr:nvPicPr>
        <xdr:cNvPr id="1538" name="Рисунок 1537">
          <a:extLst>
            <a:ext uri="{FF2B5EF4-FFF2-40B4-BE49-F238E27FC236}">
              <a16:creationId xmlns:a16="http://schemas.microsoft.com/office/drawing/2014/main" id="{42009636-5D0A-36C6-F5D8-EFEB304CA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1900" y="163039426"/>
          <a:ext cx="918180" cy="5429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2860</xdr:row>
      <xdr:rowOff>66675</xdr:rowOff>
    </xdr:from>
    <xdr:to>
      <xdr:col>4</xdr:col>
      <xdr:colOff>895350</xdr:colOff>
      <xdr:row>2860</xdr:row>
      <xdr:rowOff>828675</xdr:rowOff>
    </xdr:to>
    <xdr:pic>
      <xdr:nvPicPr>
        <xdr:cNvPr id="5739" name="Рисунок 5738">
          <a:extLst>
            <a:ext uri="{FF2B5EF4-FFF2-40B4-BE49-F238E27FC236}">
              <a16:creationId xmlns:a16="http://schemas.microsoft.com/office/drawing/2014/main" id="{3228D787-97EA-C4FA-59F9-460D3C395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5" y="375951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148</xdr:row>
      <xdr:rowOff>66675</xdr:rowOff>
    </xdr:from>
    <xdr:to>
      <xdr:col>4</xdr:col>
      <xdr:colOff>805933</xdr:colOff>
      <xdr:row>148</xdr:row>
      <xdr:rowOff>847725</xdr:rowOff>
    </xdr:to>
    <xdr:pic>
      <xdr:nvPicPr>
        <xdr:cNvPr id="5041" name="Рисунок 5040">
          <a:extLst>
            <a:ext uri="{FF2B5EF4-FFF2-40B4-BE49-F238E27FC236}">
              <a16:creationId xmlns:a16="http://schemas.microsoft.com/office/drawing/2014/main" id="{5BB76444-16BE-EE95-0B66-5BFF92527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83477100"/>
          <a:ext cx="596383" cy="78105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149</xdr:row>
      <xdr:rowOff>57150</xdr:rowOff>
    </xdr:from>
    <xdr:to>
      <xdr:col>4</xdr:col>
      <xdr:colOff>809625</xdr:colOff>
      <xdr:row>149</xdr:row>
      <xdr:rowOff>825309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17E0F45B-1327-6392-09A5-BB37DA6AD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84353400"/>
          <a:ext cx="590550" cy="768159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189</xdr:row>
      <xdr:rowOff>66675</xdr:rowOff>
    </xdr:from>
    <xdr:to>
      <xdr:col>4</xdr:col>
      <xdr:colOff>817007</xdr:colOff>
      <xdr:row>189</xdr:row>
      <xdr:rowOff>838200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1A17C75F-0ABD-1C2F-1C12-205AAFB4C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149028150"/>
          <a:ext cx="597932" cy="7715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258</xdr:row>
      <xdr:rowOff>209551</xdr:rowOff>
    </xdr:from>
    <xdr:to>
      <xdr:col>4</xdr:col>
      <xdr:colOff>971550</xdr:colOff>
      <xdr:row>258</xdr:row>
      <xdr:rowOff>686753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F5D1504B-850C-D028-CFF2-5CAE4DB1A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258127501"/>
          <a:ext cx="895350" cy="477202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259</xdr:row>
      <xdr:rowOff>190501</xdr:rowOff>
    </xdr:from>
    <xdr:to>
      <xdr:col>4</xdr:col>
      <xdr:colOff>1000125</xdr:colOff>
      <xdr:row>259</xdr:row>
      <xdr:rowOff>681427</xdr:rowOff>
    </xdr:to>
    <xdr:pic>
      <xdr:nvPicPr>
        <xdr:cNvPr id="711" name="Рисунок 710">
          <a:extLst>
            <a:ext uri="{FF2B5EF4-FFF2-40B4-BE49-F238E27FC236}">
              <a16:creationId xmlns:a16="http://schemas.microsoft.com/office/drawing/2014/main" id="{07CF53F4-AB35-684D-E8F1-C15F2C9FE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7625" y="266966701"/>
          <a:ext cx="952500" cy="490926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3137</xdr:row>
      <xdr:rowOff>257175</xdr:rowOff>
    </xdr:from>
    <xdr:to>
      <xdr:col>4</xdr:col>
      <xdr:colOff>990600</xdr:colOff>
      <xdr:row>3137</xdr:row>
      <xdr:rowOff>607772</xdr:rowOff>
    </xdr:to>
    <xdr:pic>
      <xdr:nvPicPr>
        <xdr:cNvPr id="1497" name="Рисунок 1496">
          <a:extLst>
            <a:ext uri="{FF2B5EF4-FFF2-40B4-BE49-F238E27FC236}">
              <a16:creationId xmlns:a16="http://schemas.microsoft.com/office/drawing/2014/main" id="{AEC1FCDA-E937-51E5-BE87-BCBCCA304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65789175"/>
          <a:ext cx="923925" cy="35059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1663</xdr:row>
      <xdr:rowOff>57150</xdr:rowOff>
    </xdr:from>
    <xdr:to>
      <xdr:col>4</xdr:col>
      <xdr:colOff>895350</xdr:colOff>
      <xdr:row>1663</xdr:row>
      <xdr:rowOff>840767</xdr:rowOff>
    </xdr:to>
    <xdr:pic>
      <xdr:nvPicPr>
        <xdr:cNvPr id="3538" name="Рисунок 3537">
          <a:extLst>
            <a:ext uri="{FF2B5EF4-FFF2-40B4-BE49-F238E27FC236}">
              <a16:creationId xmlns:a16="http://schemas.microsoft.com/office/drawing/2014/main" id="{3B633AE4-5115-E3EF-0BCA-1BDB9ACA8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29375" y="183537225"/>
          <a:ext cx="742950" cy="78361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2521</xdr:row>
      <xdr:rowOff>66675</xdr:rowOff>
    </xdr:from>
    <xdr:to>
      <xdr:col>4</xdr:col>
      <xdr:colOff>895350</xdr:colOff>
      <xdr:row>2521</xdr:row>
      <xdr:rowOff>828627</xdr:rowOff>
    </xdr:to>
    <xdr:pic>
      <xdr:nvPicPr>
        <xdr:cNvPr id="5840" name="Рисунок 5839">
          <a:extLst>
            <a:ext uri="{FF2B5EF4-FFF2-40B4-BE49-F238E27FC236}">
              <a16:creationId xmlns:a16="http://schemas.microsoft.com/office/drawing/2014/main" id="{1E2F9A24-6704-2494-BB9F-372FB5DB1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54540150"/>
          <a:ext cx="752475" cy="761952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2509</xdr:row>
      <xdr:rowOff>66676</xdr:rowOff>
    </xdr:from>
    <xdr:to>
      <xdr:col>4</xdr:col>
      <xdr:colOff>914401</xdr:colOff>
      <xdr:row>2509</xdr:row>
      <xdr:rowOff>847726</xdr:rowOff>
    </xdr:to>
    <xdr:pic>
      <xdr:nvPicPr>
        <xdr:cNvPr id="5844" name="Рисунок 5843">
          <a:extLst>
            <a:ext uri="{FF2B5EF4-FFF2-40B4-BE49-F238E27FC236}">
              <a16:creationId xmlns:a16="http://schemas.microsoft.com/office/drawing/2014/main" id="{73A7653A-CD3A-7EAA-1B6C-4C1FBDC40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439102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2510</xdr:row>
      <xdr:rowOff>66675</xdr:rowOff>
    </xdr:from>
    <xdr:to>
      <xdr:col>4</xdr:col>
      <xdr:colOff>904875</xdr:colOff>
      <xdr:row>2510</xdr:row>
      <xdr:rowOff>838200</xdr:rowOff>
    </xdr:to>
    <xdr:pic>
      <xdr:nvPicPr>
        <xdr:cNvPr id="5848" name="Рисунок 5847">
          <a:extLst>
            <a:ext uri="{FF2B5EF4-FFF2-40B4-BE49-F238E27FC236}">
              <a16:creationId xmlns:a16="http://schemas.microsoft.com/office/drawing/2014/main" id="{7BB639CF-5D08-E428-26C9-76895A8FE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4796075"/>
          <a:ext cx="771525" cy="771525"/>
        </a:xfrm>
        <a:prstGeom prst="rect">
          <a:avLst/>
        </a:prstGeom>
      </xdr:spPr>
    </xdr:pic>
    <xdr:clientData/>
  </xdr:twoCellAnchor>
  <xdr:twoCellAnchor>
    <xdr:from>
      <xdr:col>18</xdr:col>
      <xdr:colOff>142875</xdr:colOff>
      <xdr:row>3115</xdr:row>
      <xdr:rowOff>228600</xdr:rowOff>
    </xdr:from>
    <xdr:to>
      <xdr:col>18</xdr:col>
      <xdr:colOff>962025</xdr:colOff>
      <xdr:row>3115</xdr:row>
      <xdr:rowOff>447675</xdr:rowOff>
    </xdr:to>
    <xdr:sp macro="" textlink="">
      <xdr:nvSpPr>
        <xdr:cNvPr id="5824" name="Прямоугольник 5823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F8203EDF-9E6F-424C-AA3F-D97671218EF9}"/>
            </a:ext>
          </a:extLst>
        </xdr:cNvPr>
        <xdr:cNvSpPr/>
      </xdr:nvSpPr>
      <xdr:spPr>
        <a:xfrm>
          <a:off x="16221075" y="129149475"/>
          <a:ext cx="819150" cy="2190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161925</xdr:colOff>
      <xdr:row>3115</xdr:row>
      <xdr:rowOff>447674</xdr:rowOff>
    </xdr:from>
    <xdr:to>
      <xdr:col>18</xdr:col>
      <xdr:colOff>1000125</xdr:colOff>
      <xdr:row>3115</xdr:row>
      <xdr:rowOff>733425</xdr:rowOff>
    </xdr:to>
    <xdr:sp macro="" textlink="">
      <xdr:nvSpPr>
        <xdr:cNvPr id="5825" name="Прямоугольник 5824">
          <a:extLst>
            <a:ext uri="{FF2B5EF4-FFF2-40B4-BE49-F238E27FC236}">
              <a16:creationId xmlns:a16="http://schemas.microsoft.com/office/drawing/2014/main" id="{C08E0E06-F1C6-4E7C-8696-557D5BD7A338}"/>
            </a:ext>
          </a:extLst>
        </xdr:cNvPr>
        <xdr:cNvSpPr/>
      </xdr:nvSpPr>
      <xdr:spPr>
        <a:xfrm>
          <a:off x="16240125" y="129368549"/>
          <a:ext cx="838200" cy="2857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142875</xdr:colOff>
      <xdr:row>3114</xdr:row>
      <xdr:rowOff>228600</xdr:rowOff>
    </xdr:from>
    <xdr:to>
      <xdr:col>18</xdr:col>
      <xdr:colOff>962025</xdr:colOff>
      <xdr:row>3114</xdr:row>
      <xdr:rowOff>447675</xdr:rowOff>
    </xdr:to>
    <xdr:sp macro="" textlink="">
      <xdr:nvSpPr>
        <xdr:cNvPr id="5829" name="Прямоугольник 5828">
          <a:hlinkClick xmlns:r="http://schemas.openxmlformats.org/officeDocument/2006/relationships" r:id="rId2313"/>
          <a:extLst>
            <a:ext uri="{FF2B5EF4-FFF2-40B4-BE49-F238E27FC236}">
              <a16:creationId xmlns:a16="http://schemas.microsoft.com/office/drawing/2014/main" id="{AA1E448F-D2B9-489E-B2AE-F392518A30AA}"/>
            </a:ext>
          </a:extLst>
        </xdr:cNvPr>
        <xdr:cNvSpPr/>
      </xdr:nvSpPr>
      <xdr:spPr>
        <a:xfrm>
          <a:off x="16221075" y="129149475"/>
          <a:ext cx="819150" cy="2190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161925</xdr:colOff>
      <xdr:row>3114</xdr:row>
      <xdr:rowOff>447674</xdr:rowOff>
    </xdr:from>
    <xdr:to>
      <xdr:col>18</xdr:col>
      <xdr:colOff>1000125</xdr:colOff>
      <xdr:row>3114</xdr:row>
      <xdr:rowOff>733425</xdr:rowOff>
    </xdr:to>
    <xdr:sp macro="" textlink="">
      <xdr:nvSpPr>
        <xdr:cNvPr id="5830" name="Прямоугольник 5829">
          <a:extLst>
            <a:ext uri="{FF2B5EF4-FFF2-40B4-BE49-F238E27FC236}">
              <a16:creationId xmlns:a16="http://schemas.microsoft.com/office/drawing/2014/main" id="{50AD228A-D949-4A24-9005-ED022C6C1D33}"/>
            </a:ext>
          </a:extLst>
        </xdr:cNvPr>
        <xdr:cNvSpPr/>
      </xdr:nvSpPr>
      <xdr:spPr>
        <a:xfrm>
          <a:off x="16240125" y="129368549"/>
          <a:ext cx="838200" cy="2857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142875</xdr:colOff>
      <xdr:row>504</xdr:row>
      <xdr:rowOff>228600</xdr:rowOff>
    </xdr:from>
    <xdr:to>
      <xdr:col>18</xdr:col>
      <xdr:colOff>962025</xdr:colOff>
      <xdr:row>504</xdr:row>
      <xdr:rowOff>447675</xdr:rowOff>
    </xdr:to>
    <xdr:sp macro="" textlink="">
      <xdr:nvSpPr>
        <xdr:cNvPr id="5837" name="Прямоугольник 5836">
          <a:hlinkClick xmlns:r="http://schemas.openxmlformats.org/officeDocument/2006/relationships" r:id="rId2314"/>
          <a:extLst>
            <a:ext uri="{FF2B5EF4-FFF2-40B4-BE49-F238E27FC236}">
              <a16:creationId xmlns:a16="http://schemas.microsoft.com/office/drawing/2014/main" id="{54E5B8B9-4AE9-4D9C-AEC3-3C5A63CB5A8F}"/>
            </a:ext>
          </a:extLst>
        </xdr:cNvPr>
        <xdr:cNvSpPr/>
      </xdr:nvSpPr>
      <xdr:spPr>
        <a:xfrm>
          <a:off x="16221075" y="127377825"/>
          <a:ext cx="819150" cy="2190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161925</xdr:colOff>
      <xdr:row>504</xdr:row>
      <xdr:rowOff>447674</xdr:rowOff>
    </xdr:from>
    <xdr:to>
      <xdr:col>18</xdr:col>
      <xdr:colOff>1000125</xdr:colOff>
      <xdr:row>504</xdr:row>
      <xdr:rowOff>733425</xdr:rowOff>
    </xdr:to>
    <xdr:sp macro="" textlink="">
      <xdr:nvSpPr>
        <xdr:cNvPr id="5838" name="Прямоугольник 5837">
          <a:extLst>
            <a:ext uri="{FF2B5EF4-FFF2-40B4-BE49-F238E27FC236}">
              <a16:creationId xmlns:a16="http://schemas.microsoft.com/office/drawing/2014/main" id="{F23B79CF-7916-4E4E-AB8C-35EE746B1FC5}"/>
            </a:ext>
          </a:extLst>
        </xdr:cNvPr>
        <xdr:cNvSpPr/>
      </xdr:nvSpPr>
      <xdr:spPr>
        <a:xfrm>
          <a:off x="16240125" y="127596899"/>
          <a:ext cx="838200" cy="2857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142875</xdr:colOff>
      <xdr:row>514</xdr:row>
      <xdr:rowOff>228600</xdr:rowOff>
    </xdr:from>
    <xdr:to>
      <xdr:col>18</xdr:col>
      <xdr:colOff>962025</xdr:colOff>
      <xdr:row>514</xdr:row>
      <xdr:rowOff>447675</xdr:rowOff>
    </xdr:to>
    <xdr:sp macro="" textlink="">
      <xdr:nvSpPr>
        <xdr:cNvPr id="5842" name="Прямоугольник 5841">
          <a:hlinkClick xmlns:r="http://schemas.openxmlformats.org/officeDocument/2006/relationships" r:id="rId2315"/>
          <a:extLst>
            <a:ext uri="{FF2B5EF4-FFF2-40B4-BE49-F238E27FC236}">
              <a16:creationId xmlns:a16="http://schemas.microsoft.com/office/drawing/2014/main" id="{10799068-5A8A-49F1-98F3-7A3BF9BB3337}"/>
            </a:ext>
          </a:extLst>
        </xdr:cNvPr>
        <xdr:cNvSpPr/>
      </xdr:nvSpPr>
      <xdr:spPr>
        <a:xfrm>
          <a:off x="16221075" y="19754850"/>
          <a:ext cx="819150" cy="2190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161925</xdr:colOff>
      <xdr:row>514</xdr:row>
      <xdr:rowOff>447674</xdr:rowOff>
    </xdr:from>
    <xdr:to>
      <xdr:col>18</xdr:col>
      <xdr:colOff>1000125</xdr:colOff>
      <xdr:row>514</xdr:row>
      <xdr:rowOff>733425</xdr:rowOff>
    </xdr:to>
    <xdr:sp macro="" textlink="">
      <xdr:nvSpPr>
        <xdr:cNvPr id="5843" name="Прямоугольник 5842">
          <a:extLst>
            <a:ext uri="{FF2B5EF4-FFF2-40B4-BE49-F238E27FC236}">
              <a16:creationId xmlns:a16="http://schemas.microsoft.com/office/drawing/2014/main" id="{52F700C3-E9D5-4CD9-AE74-DEE26C316F8E}"/>
            </a:ext>
          </a:extLst>
        </xdr:cNvPr>
        <xdr:cNvSpPr/>
      </xdr:nvSpPr>
      <xdr:spPr>
        <a:xfrm>
          <a:off x="16240125" y="19973924"/>
          <a:ext cx="838200" cy="2857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66675</xdr:colOff>
      <xdr:row>4757</xdr:row>
      <xdr:rowOff>66676</xdr:rowOff>
    </xdr:from>
    <xdr:to>
      <xdr:col>4</xdr:col>
      <xdr:colOff>994818</xdr:colOff>
      <xdr:row>4757</xdr:row>
      <xdr:rowOff>828676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660E732C-E5E6-45C7-9DC1-1FA0609B4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68189476"/>
          <a:ext cx="928143" cy="76200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4761</xdr:row>
      <xdr:rowOff>57150</xdr:rowOff>
    </xdr:from>
    <xdr:to>
      <xdr:col>4</xdr:col>
      <xdr:colOff>703431</xdr:colOff>
      <xdr:row>4761</xdr:row>
      <xdr:rowOff>847725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12D5D6C-8289-49F7-AD97-8B68F464E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82067400"/>
          <a:ext cx="379581" cy="790575"/>
        </a:xfrm>
        <a:prstGeom prst="rect">
          <a:avLst/>
        </a:prstGeom>
      </xdr:spPr>
    </xdr:pic>
    <xdr:clientData/>
  </xdr:twoCellAnchor>
  <xdr:twoCellAnchor>
    <xdr:from>
      <xdr:col>18</xdr:col>
      <xdr:colOff>142875</xdr:colOff>
      <xdr:row>326</xdr:row>
      <xdr:rowOff>228600</xdr:rowOff>
    </xdr:from>
    <xdr:to>
      <xdr:col>18</xdr:col>
      <xdr:colOff>962025</xdr:colOff>
      <xdr:row>326</xdr:row>
      <xdr:rowOff>447675</xdr:rowOff>
    </xdr:to>
    <xdr:sp macro="" textlink="">
      <xdr:nvSpPr>
        <xdr:cNvPr id="5008" name="Прямоугольник 5007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64AF85CA-6E33-4884-8BDD-D61CE5B520BF}"/>
            </a:ext>
          </a:extLst>
        </xdr:cNvPr>
        <xdr:cNvSpPr/>
      </xdr:nvSpPr>
      <xdr:spPr>
        <a:xfrm>
          <a:off x="16221075" y="94411800"/>
          <a:ext cx="819150" cy="2190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161925</xdr:colOff>
      <xdr:row>326</xdr:row>
      <xdr:rowOff>447674</xdr:rowOff>
    </xdr:from>
    <xdr:to>
      <xdr:col>18</xdr:col>
      <xdr:colOff>1000125</xdr:colOff>
      <xdr:row>326</xdr:row>
      <xdr:rowOff>733425</xdr:rowOff>
    </xdr:to>
    <xdr:sp macro="" textlink="">
      <xdr:nvSpPr>
        <xdr:cNvPr id="5023" name="Прямоугольник 5022">
          <a:extLst>
            <a:ext uri="{FF2B5EF4-FFF2-40B4-BE49-F238E27FC236}">
              <a16:creationId xmlns:a16="http://schemas.microsoft.com/office/drawing/2014/main" id="{466729F8-F17E-4803-AF36-61AF0E8F2733}"/>
            </a:ext>
          </a:extLst>
        </xdr:cNvPr>
        <xdr:cNvSpPr/>
      </xdr:nvSpPr>
      <xdr:spPr>
        <a:xfrm>
          <a:off x="16240125" y="94630874"/>
          <a:ext cx="838200" cy="2857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57150</xdr:colOff>
      <xdr:row>326</xdr:row>
      <xdr:rowOff>95250</xdr:rowOff>
    </xdr:from>
    <xdr:to>
      <xdr:col>4</xdr:col>
      <xdr:colOff>984250</xdr:colOff>
      <xdr:row>326</xdr:row>
      <xdr:rowOff>790575</xdr:rowOff>
    </xdr:to>
    <xdr:pic>
      <xdr:nvPicPr>
        <xdr:cNvPr id="5082" name="Рисунок 5081">
          <a:extLst>
            <a:ext uri="{FF2B5EF4-FFF2-40B4-BE49-F238E27FC236}">
              <a16:creationId xmlns:a16="http://schemas.microsoft.com/office/drawing/2014/main" id="{89DB9F77-301B-6148-891F-85AD1476D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28260675"/>
          <a:ext cx="927100" cy="6953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1729</xdr:row>
      <xdr:rowOff>133351</xdr:rowOff>
    </xdr:from>
    <xdr:to>
      <xdr:col>4</xdr:col>
      <xdr:colOff>990600</xdr:colOff>
      <xdr:row>1729</xdr:row>
      <xdr:rowOff>753373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058868A7-D970-D272-9AA7-822F71F8C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166535101"/>
          <a:ext cx="933450" cy="620022"/>
        </a:xfrm>
        <a:prstGeom prst="rect">
          <a:avLst/>
        </a:prstGeom>
      </xdr:spPr>
    </xdr:pic>
    <xdr:clientData/>
  </xdr:twoCellAnchor>
  <xdr:twoCellAnchor>
    <xdr:from>
      <xdr:col>18</xdr:col>
      <xdr:colOff>142875</xdr:colOff>
      <xdr:row>2522</xdr:row>
      <xdr:rowOff>228600</xdr:rowOff>
    </xdr:from>
    <xdr:to>
      <xdr:col>18</xdr:col>
      <xdr:colOff>962025</xdr:colOff>
      <xdr:row>2522</xdr:row>
      <xdr:rowOff>447675</xdr:rowOff>
    </xdr:to>
    <xdr:sp macro="" textlink="">
      <xdr:nvSpPr>
        <xdr:cNvPr id="5867" name="Прямоугольник 5866">
          <a:hlinkClick xmlns:r="http://schemas.openxmlformats.org/officeDocument/2006/relationships" r:id="rId2319"/>
          <a:extLst>
            <a:ext uri="{FF2B5EF4-FFF2-40B4-BE49-F238E27FC236}">
              <a16:creationId xmlns:a16="http://schemas.microsoft.com/office/drawing/2014/main" id="{07E775AC-A88C-4905-909F-12A5ECAC6B70}"/>
            </a:ext>
          </a:extLst>
        </xdr:cNvPr>
        <xdr:cNvSpPr/>
      </xdr:nvSpPr>
      <xdr:spPr>
        <a:xfrm>
          <a:off x="16221075" y="229247700"/>
          <a:ext cx="819150" cy="219075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18</xdr:col>
      <xdr:colOff>161925</xdr:colOff>
      <xdr:row>2522</xdr:row>
      <xdr:rowOff>447674</xdr:rowOff>
    </xdr:from>
    <xdr:to>
      <xdr:col>18</xdr:col>
      <xdr:colOff>1000125</xdr:colOff>
      <xdr:row>2522</xdr:row>
      <xdr:rowOff>733425</xdr:rowOff>
    </xdr:to>
    <xdr:sp macro="" textlink="">
      <xdr:nvSpPr>
        <xdr:cNvPr id="5868" name="Прямоугольник 5867">
          <a:extLst>
            <a:ext uri="{FF2B5EF4-FFF2-40B4-BE49-F238E27FC236}">
              <a16:creationId xmlns:a16="http://schemas.microsoft.com/office/drawing/2014/main" id="{E1E42AC6-4BBB-4756-AF08-3B93C7895EE3}"/>
            </a:ext>
          </a:extLst>
        </xdr:cNvPr>
        <xdr:cNvSpPr/>
      </xdr:nvSpPr>
      <xdr:spPr>
        <a:xfrm>
          <a:off x="16240125" y="229466774"/>
          <a:ext cx="838200" cy="285751"/>
        </a:xfrm>
        <a:prstGeom prst="rect">
          <a:avLst/>
        </a:prstGeom>
        <a:noFill/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171450</xdr:colOff>
      <xdr:row>2508</xdr:row>
      <xdr:rowOff>66675</xdr:rowOff>
    </xdr:from>
    <xdr:to>
      <xdr:col>4</xdr:col>
      <xdr:colOff>870361</xdr:colOff>
      <xdr:row>2508</xdr:row>
      <xdr:rowOff>838200</xdr:rowOff>
    </xdr:to>
    <xdr:pic>
      <xdr:nvPicPr>
        <xdr:cNvPr id="5136" name="Рисунок 5135">
          <a:extLst>
            <a:ext uri="{FF2B5EF4-FFF2-40B4-BE49-F238E27FC236}">
              <a16:creationId xmlns:a16="http://schemas.microsoft.com/office/drawing/2014/main" id="{97694FCF-7165-4C25-AB79-B263A51EA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58912125"/>
          <a:ext cx="698911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449</xdr:row>
      <xdr:rowOff>57150</xdr:rowOff>
    </xdr:from>
    <xdr:to>
      <xdr:col>4</xdr:col>
      <xdr:colOff>904875</xdr:colOff>
      <xdr:row>449</xdr:row>
      <xdr:rowOff>838200</xdr:rowOff>
    </xdr:to>
    <xdr:pic>
      <xdr:nvPicPr>
        <xdr:cNvPr id="5869" name="Рисунок 5868">
          <a:extLst>
            <a:ext uri="{FF2B5EF4-FFF2-40B4-BE49-F238E27FC236}">
              <a16:creationId xmlns:a16="http://schemas.microsoft.com/office/drawing/2014/main" id="{7E43CCF0-7D26-49A9-E163-3DB8FB46C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670685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2527</xdr:row>
      <xdr:rowOff>66675</xdr:rowOff>
    </xdr:from>
    <xdr:to>
      <xdr:col>4</xdr:col>
      <xdr:colOff>895350</xdr:colOff>
      <xdr:row>2527</xdr:row>
      <xdr:rowOff>828675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C3FF94F3-A000-4EF5-FB6F-D3FBACB4D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728948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2528</xdr:row>
      <xdr:rowOff>66675</xdr:rowOff>
    </xdr:from>
    <xdr:to>
      <xdr:col>4</xdr:col>
      <xdr:colOff>904875</xdr:colOff>
      <xdr:row>2528</xdr:row>
      <xdr:rowOff>838200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5A16E207-5399-5E04-3D61-C0ACAD7D4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737806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506</xdr:row>
      <xdr:rowOff>57151</xdr:rowOff>
    </xdr:from>
    <xdr:to>
      <xdr:col>4</xdr:col>
      <xdr:colOff>790973</xdr:colOff>
      <xdr:row>506</xdr:row>
      <xdr:rowOff>838201</xdr:rowOff>
    </xdr:to>
    <xdr:pic>
      <xdr:nvPicPr>
        <xdr:cNvPr id="5526" name="Рисунок 5525">
          <a:extLst>
            <a:ext uri="{FF2B5EF4-FFF2-40B4-BE49-F238E27FC236}">
              <a16:creationId xmlns:a16="http://schemas.microsoft.com/office/drawing/2014/main" id="{A5840FB0-1D2E-C10C-3D77-AFE0E6C55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21355051"/>
          <a:ext cx="552847" cy="78105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2471</xdr:row>
      <xdr:rowOff>57151</xdr:rowOff>
    </xdr:from>
    <xdr:to>
      <xdr:col>4</xdr:col>
      <xdr:colOff>914400</xdr:colOff>
      <xdr:row>2471</xdr:row>
      <xdr:rowOff>847725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6F9569B7-FF03-2519-ECE8-1694D36CA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85286851"/>
          <a:ext cx="790574" cy="790574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2877</xdr:row>
      <xdr:rowOff>57151</xdr:rowOff>
    </xdr:from>
    <xdr:to>
      <xdr:col>4</xdr:col>
      <xdr:colOff>936530</xdr:colOff>
      <xdr:row>2877</xdr:row>
      <xdr:rowOff>838200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5117F372-4E45-C808-BBB6-375F7C19F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1" y="301170976"/>
          <a:ext cx="822229" cy="781049"/>
        </a:xfrm>
        <a:prstGeom prst="rect">
          <a:avLst/>
        </a:prstGeom>
      </xdr:spPr>
    </xdr:pic>
    <xdr:clientData/>
  </xdr:twoCellAnchor>
  <xdr:twoCellAnchor>
    <xdr:from>
      <xdr:col>4</xdr:col>
      <xdr:colOff>156884</xdr:colOff>
      <xdr:row>767</xdr:row>
      <xdr:rowOff>67236</xdr:rowOff>
    </xdr:from>
    <xdr:to>
      <xdr:col>4</xdr:col>
      <xdr:colOff>884316</xdr:colOff>
      <xdr:row>767</xdr:row>
      <xdr:rowOff>851647</xdr:rowOff>
    </xdr:to>
    <xdr:pic>
      <xdr:nvPicPr>
        <xdr:cNvPr id="5109" name="Рисунок 5108">
          <a:extLst>
            <a:ext uri="{FF2B5EF4-FFF2-40B4-BE49-F238E27FC236}">
              <a16:creationId xmlns:a16="http://schemas.microsoft.com/office/drawing/2014/main" id="{46AAC350-EA88-489C-1762-A9A720DE5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5678" y="386950324"/>
          <a:ext cx="727432" cy="784411"/>
        </a:xfrm>
        <a:prstGeom prst="rect">
          <a:avLst/>
        </a:prstGeom>
      </xdr:spPr>
    </xdr:pic>
    <xdr:clientData/>
  </xdr:twoCellAnchor>
  <xdr:twoCellAnchor>
    <xdr:from>
      <xdr:col>4</xdr:col>
      <xdr:colOff>145678</xdr:colOff>
      <xdr:row>2474</xdr:row>
      <xdr:rowOff>67236</xdr:rowOff>
    </xdr:from>
    <xdr:to>
      <xdr:col>4</xdr:col>
      <xdr:colOff>907677</xdr:colOff>
      <xdr:row>2474</xdr:row>
      <xdr:rowOff>829235</xdr:rowOff>
    </xdr:to>
    <xdr:pic>
      <xdr:nvPicPr>
        <xdr:cNvPr id="603" name="Рисунок 602">
          <a:extLst>
            <a:ext uri="{FF2B5EF4-FFF2-40B4-BE49-F238E27FC236}">
              <a16:creationId xmlns:a16="http://schemas.microsoft.com/office/drawing/2014/main" id="{91ADA68D-4258-A5F1-6D9E-4BD2B2BC2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4472" y="499087589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2475</xdr:row>
      <xdr:rowOff>57150</xdr:rowOff>
    </xdr:from>
    <xdr:to>
      <xdr:col>4</xdr:col>
      <xdr:colOff>914400</xdr:colOff>
      <xdr:row>2475</xdr:row>
      <xdr:rowOff>847725</xdr:rowOff>
    </xdr:to>
    <xdr:pic>
      <xdr:nvPicPr>
        <xdr:cNvPr id="5530" name="Рисунок 5529">
          <a:extLst>
            <a:ext uri="{FF2B5EF4-FFF2-40B4-BE49-F238E27FC236}">
              <a16:creationId xmlns:a16="http://schemas.microsoft.com/office/drawing/2014/main" id="{F8D8E278-339E-5470-2DD8-D5D32E87D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41151810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2476</xdr:row>
      <xdr:rowOff>57150</xdr:rowOff>
    </xdr:from>
    <xdr:to>
      <xdr:col>4</xdr:col>
      <xdr:colOff>914400</xdr:colOff>
      <xdr:row>2476</xdr:row>
      <xdr:rowOff>838200</xdr:rowOff>
    </xdr:to>
    <xdr:pic>
      <xdr:nvPicPr>
        <xdr:cNvPr id="5858" name="Рисунок 5857">
          <a:extLst>
            <a:ext uri="{FF2B5EF4-FFF2-40B4-BE49-F238E27FC236}">
              <a16:creationId xmlns:a16="http://schemas.microsoft.com/office/drawing/2014/main" id="{56FEA23D-9195-2E2F-CB42-92019F5A1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124039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2477</xdr:row>
      <xdr:rowOff>57150</xdr:rowOff>
    </xdr:from>
    <xdr:to>
      <xdr:col>4</xdr:col>
      <xdr:colOff>914400</xdr:colOff>
      <xdr:row>2477</xdr:row>
      <xdr:rowOff>828675</xdr:rowOff>
    </xdr:to>
    <xdr:pic>
      <xdr:nvPicPr>
        <xdr:cNvPr id="5866" name="Рисунок 5865">
          <a:extLst>
            <a:ext uri="{FF2B5EF4-FFF2-40B4-BE49-F238E27FC236}">
              <a16:creationId xmlns:a16="http://schemas.microsoft.com/office/drawing/2014/main" id="{3A2FAAED-EA87-272C-F81F-5A1A552DD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4132897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686</xdr:row>
      <xdr:rowOff>66675</xdr:rowOff>
    </xdr:from>
    <xdr:to>
      <xdr:col>4</xdr:col>
      <xdr:colOff>904875</xdr:colOff>
      <xdr:row>686</xdr:row>
      <xdr:rowOff>838200</xdr:rowOff>
    </xdr:to>
    <xdr:pic>
      <xdr:nvPicPr>
        <xdr:cNvPr id="5875" name="Рисунок 5874">
          <a:extLst>
            <a:ext uri="{FF2B5EF4-FFF2-40B4-BE49-F238E27FC236}">
              <a16:creationId xmlns:a16="http://schemas.microsoft.com/office/drawing/2014/main" id="{019C8E54-BDA3-20FE-C084-AF098BFFD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864864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652</xdr:row>
      <xdr:rowOff>66675</xdr:rowOff>
    </xdr:from>
    <xdr:to>
      <xdr:col>4</xdr:col>
      <xdr:colOff>895350</xdr:colOff>
      <xdr:row>652</xdr:row>
      <xdr:rowOff>838200</xdr:rowOff>
    </xdr:to>
    <xdr:pic>
      <xdr:nvPicPr>
        <xdr:cNvPr id="5882" name="Рисунок 5881">
          <a:extLst>
            <a:ext uri="{FF2B5EF4-FFF2-40B4-BE49-F238E27FC236}">
              <a16:creationId xmlns:a16="http://schemas.microsoft.com/office/drawing/2014/main" id="{89328DC2-D77A-75DC-001A-71D239832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4753165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666</xdr:row>
      <xdr:rowOff>66675</xdr:rowOff>
    </xdr:from>
    <xdr:to>
      <xdr:col>4</xdr:col>
      <xdr:colOff>904875</xdr:colOff>
      <xdr:row>666</xdr:row>
      <xdr:rowOff>838200</xdr:rowOff>
    </xdr:to>
    <xdr:pic>
      <xdr:nvPicPr>
        <xdr:cNvPr id="1532" name="Рисунок 1531">
          <a:extLst>
            <a:ext uri="{FF2B5EF4-FFF2-40B4-BE49-F238E27FC236}">
              <a16:creationId xmlns:a16="http://schemas.microsoft.com/office/drawing/2014/main" id="{F4BD0C8C-1C07-947A-8925-F7E42B131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859464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2948</xdr:row>
      <xdr:rowOff>57150</xdr:rowOff>
    </xdr:from>
    <xdr:to>
      <xdr:col>4</xdr:col>
      <xdr:colOff>966585</xdr:colOff>
      <xdr:row>2948</xdr:row>
      <xdr:rowOff>847725</xdr:rowOff>
    </xdr:to>
    <xdr:pic>
      <xdr:nvPicPr>
        <xdr:cNvPr id="2500" name="Рисунок 2499">
          <a:extLst>
            <a:ext uri="{FF2B5EF4-FFF2-40B4-BE49-F238E27FC236}">
              <a16:creationId xmlns:a16="http://schemas.microsoft.com/office/drawing/2014/main" id="{8FFD40D4-E720-4B3C-5213-E8D106DCB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452894700"/>
          <a:ext cx="890385" cy="7905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2949</xdr:row>
      <xdr:rowOff>57150</xdr:rowOff>
    </xdr:from>
    <xdr:to>
      <xdr:col>4</xdr:col>
      <xdr:colOff>905852</xdr:colOff>
      <xdr:row>2949</xdr:row>
      <xdr:rowOff>838200</xdr:rowOff>
    </xdr:to>
    <xdr:pic>
      <xdr:nvPicPr>
        <xdr:cNvPr id="3057" name="Рисунок 3056">
          <a:extLst>
            <a:ext uri="{FF2B5EF4-FFF2-40B4-BE49-F238E27FC236}">
              <a16:creationId xmlns:a16="http://schemas.microsoft.com/office/drawing/2014/main" id="{05D7D0C3-ACC7-1838-2CCD-5AC8FEFC6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453780525"/>
          <a:ext cx="782026" cy="781050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1334</xdr:row>
      <xdr:rowOff>57151</xdr:rowOff>
    </xdr:from>
    <xdr:to>
      <xdr:col>4</xdr:col>
      <xdr:colOff>704850</xdr:colOff>
      <xdr:row>1334</xdr:row>
      <xdr:rowOff>835649</xdr:rowOff>
    </xdr:to>
    <xdr:pic>
      <xdr:nvPicPr>
        <xdr:cNvPr id="5528" name="Рисунок 5527">
          <a:extLst>
            <a:ext uri="{FF2B5EF4-FFF2-40B4-BE49-F238E27FC236}">
              <a16:creationId xmlns:a16="http://schemas.microsoft.com/office/drawing/2014/main" id="{C1517B7C-E925-A191-5579-F704FA22C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202501501"/>
          <a:ext cx="371475" cy="778498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1312</xdr:row>
      <xdr:rowOff>66675</xdr:rowOff>
    </xdr:from>
    <xdr:to>
      <xdr:col>4</xdr:col>
      <xdr:colOff>895350</xdr:colOff>
      <xdr:row>1312</xdr:row>
      <xdr:rowOff>828675</xdr:rowOff>
    </xdr:to>
    <xdr:pic>
      <xdr:nvPicPr>
        <xdr:cNvPr id="5534" name="Рисунок 5533">
          <a:extLst>
            <a:ext uri="{FF2B5EF4-FFF2-40B4-BE49-F238E27FC236}">
              <a16:creationId xmlns:a16="http://schemas.microsoft.com/office/drawing/2014/main" id="{9E1BCC88-A118-9BEA-0519-20B532666B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599914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452</xdr:row>
      <xdr:rowOff>66675</xdr:rowOff>
    </xdr:from>
    <xdr:to>
      <xdr:col>4</xdr:col>
      <xdr:colOff>904875</xdr:colOff>
      <xdr:row>452</xdr:row>
      <xdr:rowOff>838200</xdr:rowOff>
    </xdr:to>
    <xdr:pic>
      <xdr:nvPicPr>
        <xdr:cNvPr id="5864" name="Рисунок 5863">
          <a:extLst>
            <a:ext uri="{FF2B5EF4-FFF2-40B4-BE49-F238E27FC236}">
              <a16:creationId xmlns:a16="http://schemas.microsoft.com/office/drawing/2014/main" id="{DB0270C1-1117-32CF-1FAF-BE9B22106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42208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808</xdr:row>
      <xdr:rowOff>66676</xdr:rowOff>
    </xdr:from>
    <xdr:to>
      <xdr:col>4</xdr:col>
      <xdr:colOff>904876</xdr:colOff>
      <xdr:row>808</xdr:row>
      <xdr:rowOff>828676</xdr:rowOff>
    </xdr:to>
    <xdr:pic>
      <xdr:nvPicPr>
        <xdr:cNvPr id="5876" name="Рисунок 5875">
          <a:extLst>
            <a:ext uri="{FF2B5EF4-FFF2-40B4-BE49-F238E27FC236}">
              <a16:creationId xmlns:a16="http://schemas.microsoft.com/office/drawing/2014/main" id="{E0AFB96E-1657-985B-554A-8D55D94FA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1403318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685</xdr:row>
      <xdr:rowOff>66675</xdr:rowOff>
    </xdr:from>
    <xdr:to>
      <xdr:col>4</xdr:col>
      <xdr:colOff>904875</xdr:colOff>
      <xdr:row>685</xdr:row>
      <xdr:rowOff>838200</xdr:rowOff>
    </xdr:to>
    <xdr:pic>
      <xdr:nvPicPr>
        <xdr:cNvPr id="5532" name="Рисунок 5531">
          <a:extLst>
            <a:ext uri="{FF2B5EF4-FFF2-40B4-BE49-F238E27FC236}">
              <a16:creationId xmlns:a16="http://schemas.microsoft.com/office/drawing/2014/main" id="{2DD4D435-8AD8-8907-45D8-24A871324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05193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687</xdr:row>
      <xdr:rowOff>66675</xdr:rowOff>
    </xdr:from>
    <xdr:to>
      <xdr:col>4</xdr:col>
      <xdr:colOff>904875</xdr:colOff>
      <xdr:row>687</xdr:row>
      <xdr:rowOff>838200</xdr:rowOff>
    </xdr:to>
    <xdr:pic>
      <xdr:nvPicPr>
        <xdr:cNvPr id="5549" name="Рисунок 5548">
          <a:extLst>
            <a:ext uri="{FF2B5EF4-FFF2-40B4-BE49-F238E27FC236}">
              <a16:creationId xmlns:a16="http://schemas.microsoft.com/office/drawing/2014/main" id="{D1CF6619-BE6F-2175-C7D7-5663D0EB1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31768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684</xdr:row>
      <xdr:rowOff>66676</xdr:rowOff>
    </xdr:from>
    <xdr:to>
      <xdr:col>4</xdr:col>
      <xdr:colOff>904876</xdr:colOff>
      <xdr:row>684</xdr:row>
      <xdr:rowOff>828676</xdr:rowOff>
    </xdr:to>
    <xdr:pic>
      <xdr:nvPicPr>
        <xdr:cNvPr id="5870" name="Рисунок 5869">
          <a:extLst>
            <a:ext uri="{FF2B5EF4-FFF2-40B4-BE49-F238E27FC236}">
              <a16:creationId xmlns:a16="http://schemas.microsoft.com/office/drawing/2014/main" id="{DAA39AE4-6FC9-1AAA-5473-56C59423F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405193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688</xdr:row>
      <xdr:rowOff>76200</xdr:rowOff>
    </xdr:from>
    <xdr:to>
      <xdr:col>4</xdr:col>
      <xdr:colOff>939173</xdr:colOff>
      <xdr:row>688</xdr:row>
      <xdr:rowOff>828675</xdr:rowOff>
    </xdr:to>
    <xdr:pic>
      <xdr:nvPicPr>
        <xdr:cNvPr id="5886" name="Рисунок 5885">
          <a:extLst>
            <a:ext uri="{FF2B5EF4-FFF2-40B4-BE49-F238E27FC236}">
              <a16:creationId xmlns:a16="http://schemas.microsoft.com/office/drawing/2014/main" id="{E73A0CDA-EFD7-69B2-966D-24FB6C2BB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45843825"/>
          <a:ext cx="843922" cy="752475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690</xdr:row>
      <xdr:rowOff>76200</xdr:rowOff>
    </xdr:from>
    <xdr:to>
      <xdr:col>4</xdr:col>
      <xdr:colOff>939173</xdr:colOff>
      <xdr:row>690</xdr:row>
      <xdr:rowOff>828675</xdr:rowOff>
    </xdr:to>
    <xdr:pic>
      <xdr:nvPicPr>
        <xdr:cNvPr id="1552" name="Рисунок 1551">
          <a:extLst>
            <a:ext uri="{FF2B5EF4-FFF2-40B4-BE49-F238E27FC236}">
              <a16:creationId xmlns:a16="http://schemas.microsoft.com/office/drawing/2014/main" id="{C0C65D91-A6C6-421F-A5D9-8AD3B80BF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45843825"/>
          <a:ext cx="843922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689</xdr:row>
      <xdr:rowOff>76201</xdr:rowOff>
    </xdr:from>
    <xdr:to>
      <xdr:col>4</xdr:col>
      <xdr:colOff>980148</xdr:colOff>
      <xdr:row>689</xdr:row>
      <xdr:rowOff>828675</xdr:rowOff>
    </xdr:to>
    <xdr:pic>
      <xdr:nvPicPr>
        <xdr:cNvPr id="1591" name="Рисунок 1590">
          <a:extLst>
            <a:ext uri="{FF2B5EF4-FFF2-40B4-BE49-F238E27FC236}">
              <a16:creationId xmlns:a16="http://schemas.microsoft.com/office/drawing/2014/main" id="{091D70D9-09F6-1FB0-B879-0583A9117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46729651"/>
          <a:ext cx="913473" cy="752474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3125</xdr:row>
      <xdr:rowOff>66676</xdr:rowOff>
    </xdr:from>
    <xdr:to>
      <xdr:col>4</xdr:col>
      <xdr:colOff>915103</xdr:colOff>
      <xdr:row>3125</xdr:row>
      <xdr:rowOff>828676</xdr:rowOff>
    </xdr:to>
    <xdr:pic>
      <xdr:nvPicPr>
        <xdr:cNvPr id="3588" name="Рисунок 3587">
          <a:extLst>
            <a:ext uri="{FF2B5EF4-FFF2-40B4-BE49-F238E27FC236}">
              <a16:creationId xmlns:a16="http://schemas.microsoft.com/office/drawing/2014/main" id="{8173E363-73E7-C4D1-D4CE-16512899D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1" y="46748701"/>
          <a:ext cx="800802" cy="762000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421</xdr:row>
      <xdr:rowOff>66676</xdr:rowOff>
    </xdr:from>
    <xdr:to>
      <xdr:col>4</xdr:col>
      <xdr:colOff>895351</xdr:colOff>
      <xdr:row>421</xdr:row>
      <xdr:rowOff>823744</xdr:rowOff>
    </xdr:to>
    <xdr:pic>
      <xdr:nvPicPr>
        <xdr:cNvPr id="3699" name="Рисунок 3698">
          <a:extLst>
            <a:ext uri="{FF2B5EF4-FFF2-40B4-BE49-F238E27FC236}">
              <a16:creationId xmlns:a16="http://schemas.microsoft.com/office/drawing/2014/main" id="{6A02DECD-58CE-37F5-26D6-7541A8362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11001376"/>
          <a:ext cx="742950" cy="757068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743</xdr:row>
      <xdr:rowOff>57150</xdr:rowOff>
    </xdr:from>
    <xdr:to>
      <xdr:col>4</xdr:col>
      <xdr:colOff>914400</xdr:colOff>
      <xdr:row>743</xdr:row>
      <xdr:rowOff>847725</xdr:rowOff>
    </xdr:to>
    <xdr:pic>
      <xdr:nvPicPr>
        <xdr:cNvPr id="5872" name="Рисунок 5871">
          <a:extLst>
            <a:ext uri="{FF2B5EF4-FFF2-40B4-BE49-F238E27FC236}">
              <a16:creationId xmlns:a16="http://schemas.microsoft.com/office/drawing/2014/main" id="{EBEE3540-F243-2521-95FA-4D6331077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766411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2559</xdr:row>
      <xdr:rowOff>76200</xdr:rowOff>
    </xdr:from>
    <xdr:to>
      <xdr:col>4</xdr:col>
      <xdr:colOff>895350</xdr:colOff>
      <xdr:row>2559</xdr:row>
      <xdr:rowOff>824243</xdr:rowOff>
    </xdr:to>
    <xdr:pic>
      <xdr:nvPicPr>
        <xdr:cNvPr id="5894" name="Рисунок 5893">
          <a:extLst>
            <a:ext uri="{FF2B5EF4-FFF2-40B4-BE49-F238E27FC236}">
              <a16:creationId xmlns:a16="http://schemas.microsoft.com/office/drawing/2014/main" id="{4C5E7371-2C50-85EC-76EE-5DBEEFC1C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94389175"/>
          <a:ext cx="733425" cy="74804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681</xdr:row>
      <xdr:rowOff>66675</xdr:rowOff>
    </xdr:from>
    <xdr:to>
      <xdr:col>4</xdr:col>
      <xdr:colOff>904875</xdr:colOff>
      <xdr:row>681</xdr:row>
      <xdr:rowOff>838200</xdr:rowOff>
    </xdr:to>
    <xdr:pic>
      <xdr:nvPicPr>
        <xdr:cNvPr id="5909" name="Рисунок 5908">
          <a:extLst>
            <a:ext uri="{FF2B5EF4-FFF2-40B4-BE49-F238E27FC236}">
              <a16:creationId xmlns:a16="http://schemas.microsoft.com/office/drawing/2014/main" id="{EFE64B5A-4905-F763-6EF7-8B71D2F42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971675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682</xdr:row>
      <xdr:rowOff>76200</xdr:rowOff>
    </xdr:from>
    <xdr:to>
      <xdr:col>4</xdr:col>
      <xdr:colOff>895350</xdr:colOff>
      <xdr:row>682</xdr:row>
      <xdr:rowOff>838200</xdr:rowOff>
    </xdr:to>
    <xdr:pic>
      <xdr:nvPicPr>
        <xdr:cNvPr id="5911" name="Рисунок 5910">
          <a:extLst>
            <a:ext uri="{FF2B5EF4-FFF2-40B4-BE49-F238E27FC236}">
              <a16:creationId xmlns:a16="http://schemas.microsoft.com/office/drawing/2014/main" id="{20D89AB4-CF62-F5C8-86D6-12D2BDF27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980628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2936</xdr:row>
      <xdr:rowOff>66675</xdr:rowOff>
    </xdr:from>
    <xdr:to>
      <xdr:col>4</xdr:col>
      <xdr:colOff>904875</xdr:colOff>
      <xdr:row>2936</xdr:row>
      <xdr:rowOff>838200</xdr:rowOff>
    </xdr:to>
    <xdr:pic>
      <xdr:nvPicPr>
        <xdr:cNvPr id="5827" name="Рисунок 5826">
          <a:extLst>
            <a:ext uri="{FF2B5EF4-FFF2-40B4-BE49-F238E27FC236}">
              <a16:creationId xmlns:a16="http://schemas.microsoft.com/office/drawing/2014/main" id="{9C4DDD33-61D3-EC0A-F772-28FF2F375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553206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2937</xdr:row>
      <xdr:rowOff>66675</xdr:rowOff>
    </xdr:from>
    <xdr:to>
      <xdr:col>4</xdr:col>
      <xdr:colOff>904875</xdr:colOff>
      <xdr:row>2937</xdr:row>
      <xdr:rowOff>838200</xdr:rowOff>
    </xdr:to>
    <xdr:pic>
      <xdr:nvPicPr>
        <xdr:cNvPr id="5889" name="Рисунок 5888">
          <a:extLst>
            <a:ext uri="{FF2B5EF4-FFF2-40B4-BE49-F238E27FC236}">
              <a16:creationId xmlns:a16="http://schemas.microsoft.com/office/drawing/2014/main" id="{CC05EF6F-C421-CA85-9A97-5455A5F5E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568446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2938</xdr:row>
      <xdr:rowOff>66675</xdr:rowOff>
    </xdr:from>
    <xdr:to>
      <xdr:col>4</xdr:col>
      <xdr:colOff>895350</xdr:colOff>
      <xdr:row>2938</xdr:row>
      <xdr:rowOff>828675</xdr:rowOff>
    </xdr:to>
    <xdr:pic>
      <xdr:nvPicPr>
        <xdr:cNvPr id="5898" name="Рисунок 5897">
          <a:extLst>
            <a:ext uri="{FF2B5EF4-FFF2-40B4-BE49-F238E27FC236}">
              <a16:creationId xmlns:a16="http://schemas.microsoft.com/office/drawing/2014/main" id="{9F652040-EF39-812B-199C-ACA712D39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577304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2939</xdr:row>
      <xdr:rowOff>66675</xdr:rowOff>
    </xdr:from>
    <xdr:to>
      <xdr:col>4</xdr:col>
      <xdr:colOff>895350</xdr:colOff>
      <xdr:row>2939</xdr:row>
      <xdr:rowOff>819150</xdr:rowOff>
    </xdr:to>
    <xdr:pic>
      <xdr:nvPicPr>
        <xdr:cNvPr id="5903" name="Рисунок 5902">
          <a:extLst>
            <a:ext uri="{FF2B5EF4-FFF2-40B4-BE49-F238E27FC236}">
              <a16:creationId xmlns:a16="http://schemas.microsoft.com/office/drawing/2014/main" id="{51698547-28A7-A0ED-AC7C-39B9793B5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586162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834</xdr:row>
      <xdr:rowOff>47625</xdr:rowOff>
    </xdr:from>
    <xdr:to>
      <xdr:col>4</xdr:col>
      <xdr:colOff>923925</xdr:colOff>
      <xdr:row>834</xdr:row>
      <xdr:rowOff>847725</xdr:rowOff>
    </xdr:to>
    <xdr:pic>
      <xdr:nvPicPr>
        <xdr:cNvPr id="5847" name="Рисунок 5846">
          <a:extLst>
            <a:ext uri="{FF2B5EF4-FFF2-40B4-BE49-F238E27FC236}">
              <a16:creationId xmlns:a16="http://schemas.microsoft.com/office/drawing/2014/main" id="{72E858CB-D90A-0E95-3B4E-EC8C53741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18805325"/>
          <a:ext cx="800100" cy="8001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2526</xdr:row>
      <xdr:rowOff>66675</xdr:rowOff>
    </xdr:from>
    <xdr:to>
      <xdr:col>4</xdr:col>
      <xdr:colOff>882259</xdr:colOff>
      <xdr:row>2526</xdr:row>
      <xdr:rowOff>838200</xdr:rowOff>
    </xdr:to>
    <xdr:pic>
      <xdr:nvPicPr>
        <xdr:cNvPr id="5596" name="Рисунок 5595">
          <a:extLst>
            <a:ext uri="{FF2B5EF4-FFF2-40B4-BE49-F238E27FC236}">
              <a16:creationId xmlns:a16="http://schemas.microsoft.com/office/drawing/2014/main" id="{71DC3E31-8474-7233-8B7A-84349317D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338004150"/>
          <a:ext cx="720334" cy="7715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2507</xdr:row>
      <xdr:rowOff>66675</xdr:rowOff>
    </xdr:from>
    <xdr:to>
      <xdr:col>4</xdr:col>
      <xdr:colOff>929599</xdr:colOff>
      <xdr:row>2507</xdr:row>
      <xdr:rowOff>838200</xdr:rowOff>
    </xdr:to>
    <xdr:pic>
      <xdr:nvPicPr>
        <xdr:cNvPr id="5888" name="Рисунок 5887">
          <a:extLst>
            <a:ext uri="{FF2B5EF4-FFF2-40B4-BE49-F238E27FC236}">
              <a16:creationId xmlns:a16="http://schemas.microsoft.com/office/drawing/2014/main" id="{B17DFE06-C12F-3F44-69F4-301BFBB6A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305228625"/>
          <a:ext cx="815299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562</xdr:row>
      <xdr:rowOff>66675</xdr:rowOff>
    </xdr:from>
    <xdr:to>
      <xdr:col>4</xdr:col>
      <xdr:colOff>842884</xdr:colOff>
      <xdr:row>562</xdr:row>
      <xdr:rowOff>838200</xdr:rowOff>
    </xdr:to>
    <xdr:pic>
      <xdr:nvPicPr>
        <xdr:cNvPr id="5892" name="Рисунок 5891">
          <a:extLst>
            <a:ext uri="{FF2B5EF4-FFF2-40B4-BE49-F238E27FC236}">
              <a16:creationId xmlns:a16="http://schemas.microsoft.com/office/drawing/2014/main" id="{58B24A04-CD3E-EF9C-BF5F-42B62DA92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277920450"/>
          <a:ext cx="652384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596</xdr:row>
      <xdr:rowOff>57150</xdr:rowOff>
    </xdr:from>
    <xdr:to>
      <xdr:col>4</xdr:col>
      <xdr:colOff>914400</xdr:colOff>
      <xdr:row>596</xdr:row>
      <xdr:rowOff>828675</xdr:rowOff>
    </xdr:to>
    <xdr:pic>
      <xdr:nvPicPr>
        <xdr:cNvPr id="5919" name="Рисунок 5918">
          <a:extLst>
            <a:ext uri="{FF2B5EF4-FFF2-40B4-BE49-F238E27FC236}">
              <a16:creationId xmlns:a16="http://schemas.microsoft.com/office/drawing/2014/main" id="{F9F17E30-0B34-23F0-D05F-84F8ED505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880008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597</xdr:row>
      <xdr:rowOff>57151</xdr:rowOff>
    </xdr:from>
    <xdr:to>
      <xdr:col>4</xdr:col>
      <xdr:colOff>904876</xdr:colOff>
      <xdr:row>597</xdr:row>
      <xdr:rowOff>838201</xdr:rowOff>
    </xdr:to>
    <xdr:pic>
      <xdr:nvPicPr>
        <xdr:cNvPr id="1781" name="Рисунок 1780">
          <a:extLst>
            <a:ext uri="{FF2B5EF4-FFF2-40B4-BE49-F238E27FC236}">
              <a16:creationId xmlns:a16="http://schemas.microsoft.com/office/drawing/2014/main" id="{4065DE66-D3DB-6B3C-D467-039D37C60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3888867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85</xdr:row>
      <xdr:rowOff>76201</xdr:rowOff>
    </xdr:from>
    <xdr:to>
      <xdr:col>4</xdr:col>
      <xdr:colOff>970589</xdr:colOff>
      <xdr:row>85</xdr:row>
      <xdr:rowOff>800101</xdr:rowOff>
    </xdr:to>
    <xdr:pic>
      <xdr:nvPicPr>
        <xdr:cNvPr id="5904" name="Рисунок 5903">
          <a:extLst>
            <a:ext uri="{FF2B5EF4-FFF2-40B4-BE49-F238E27FC236}">
              <a16:creationId xmlns:a16="http://schemas.microsoft.com/office/drawing/2014/main" id="{B508A377-8510-4DCC-8A00-42478952A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48691801"/>
          <a:ext cx="894389" cy="7239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147</xdr:row>
      <xdr:rowOff>66675</xdr:rowOff>
    </xdr:from>
    <xdr:to>
      <xdr:col>4</xdr:col>
      <xdr:colOff>799443</xdr:colOff>
      <xdr:row>147</xdr:row>
      <xdr:rowOff>819150</xdr:rowOff>
    </xdr:to>
    <xdr:pic>
      <xdr:nvPicPr>
        <xdr:cNvPr id="1291" name="Рисунок 1290">
          <a:extLst>
            <a:ext uri="{FF2B5EF4-FFF2-40B4-BE49-F238E27FC236}">
              <a16:creationId xmlns:a16="http://schemas.microsoft.com/office/drawing/2014/main" id="{5712521B-80C0-E674-B387-514DEB9B5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82591275"/>
          <a:ext cx="570843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172</xdr:row>
      <xdr:rowOff>66675</xdr:rowOff>
    </xdr:from>
    <xdr:to>
      <xdr:col>4</xdr:col>
      <xdr:colOff>904875</xdr:colOff>
      <xdr:row>172</xdr:row>
      <xdr:rowOff>828675</xdr:rowOff>
    </xdr:to>
    <xdr:pic>
      <xdr:nvPicPr>
        <xdr:cNvPr id="1557" name="Рисунок 1556">
          <a:extLst>
            <a:ext uri="{FF2B5EF4-FFF2-40B4-BE49-F238E27FC236}">
              <a16:creationId xmlns:a16="http://schemas.microsoft.com/office/drawing/2014/main" id="{F6E0DEEF-1B40-B505-D7CF-444037732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330833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208</xdr:row>
      <xdr:rowOff>66675</xdr:rowOff>
    </xdr:from>
    <xdr:to>
      <xdr:col>4</xdr:col>
      <xdr:colOff>904875</xdr:colOff>
      <xdr:row>208</xdr:row>
      <xdr:rowOff>838200</xdr:rowOff>
    </xdr:to>
    <xdr:pic>
      <xdr:nvPicPr>
        <xdr:cNvPr id="2098" name="Рисунок 2097">
          <a:extLst>
            <a:ext uri="{FF2B5EF4-FFF2-40B4-BE49-F238E27FC236}">
              <a16:creationId xmlns:a16="http://schemas.microsoft.com/office/drawing/2014/main" id="{89CABC9F-0CB7-FE9D-2210-0D1A67346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800320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1721</xdr:row>
      <xdr:rowOff>57150</xdr:rowOff>
    </xdr:from>
    <xdr:to>
      <xdr:col>4</xdr:col>
      <xdr:colOff>878872</xdr:colOff>
      <xdr:row>1721</xdr:row>
      <xdr:rowOff>838200</xdr:rowOff>
    </xdr:to>
    <xdr:pic>
      <xdr:nvPicPr>
        <xdr:cNvPr id="5414" name="Рисунок 5413">
          <a:extLst>
            <a:ext uri="{FF2B5EF4-FFF2-40B4-BE49-F238E27FC236}">
              <a16:creationId xmlns:a16="http://schemas.microsoft.com/office/drawing/2014/main" id="{DBF310A0-3227-C4C0-001A-3787891E5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306419250"/>
          <a:ext cx="707422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2736</xdr:row>
      <xdr:rowOff>114300</xdr:rowOff>
    </xdr:from>
    <xdr:to>
      <xdr:col>4</xdr:col>
      <xdr:colOff>989095</xdr:colOff>
      <xdr:row>2736</xdr:row>
      <xdr:rowOff>771525</xdr:rowOff>
    </xdr:to>
    <xdr:pic>
      <xdr:nvPicPr>
        <xdr:cNvPr id="5543" name="Рисунок 5542">
          <a:extLst>
            <a:ext uri="{FF2B5EF4-FFF2-40B4-BE49-F238E27FC236}">
              <a16:creationId xmlns:a16="http://schemas.microsoft.com/office/drawing/2014/main" id="{CC16200F-8D31-A4BD-6B5B-A8578947F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28876225"/>
          <a:ext cx="922420" cy="6572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2737</xdr:row>
      <xdr:rowOff>180975</xdr:rowOff>
    </xdr:from>
    <xdr:to>
      <xdr:col>4</xdr:col>
      <xdr:colOff>965200</xdr:colOff>
      <xdr:row>2737</xdr:row>
      <xdr:rowOff>714375</xdr:rowOff>
    </xdr:to>
    <xdr:pic>
      <xdr:nvPicPr>
        <xdr:cNvPr id="5908" name="Рисунок 5907">
          <a:extLst>
            <a:ext uri="{FF2B5EF4-FFF2-40B4-BE49-F238E27FC236}">
              <a16:creationId xmlns:a16="http://schemas.microsoft.com/office/drawing/2014/main" id="{9664166F-B892-3E7A-86FD-94E9F48EF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229828725"/>
          <a:ext cx="889000" cy="5334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2642</xdr:row>
      <xdr:rowOff>66675</xdr:rowOff>
    </xdr:from>
    <xdr:to>
      <xdr:col>4</xdr:col>
      <xdr:colOff>904875</xdr:colOff>
      <xdr:row>2642</xdr:row>
      <xdr:rowOff>838200</xdr:rowOff>
    </xdr:to>
    <xdr:pic>
      <xdr:nvPicPr>
        <xdr:cNvPr id="2100" name="Рисунок 2099">
          <a:extLst>
            <a:ext uri="{FF2B5EF4-FFF2-40B4-BE49-F238E27FC236}">
              <a16:creationId xmlns:a16="http://schemas.microsoft.com/office/drawing/2014/main" id="{17EBBAE9-48B0-20D7-6D76-0B691CE5F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655379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2643</xdr:row>
      <xdr:rowOff>85726</xdr:rowOff>
    </xdr:from>
    <xdr:to>
      <xdr:col>4</xdr:col>
      <xdr:colOff>979538</xdr:colOff>
      <xdr:row>2643</xdr:row>
      <xdr:rowOff>809626</xdr:rowOff>
    </xdr:to>
    <xdr:pic>
      <xdr:nvPicPr>
        <xdr:cNvPr id="3244" name="Рисунок 3243">
          <a:extLst>
            <a:ext uri="{FF2B5EF4-FFF2-40B4-BE49-F238E27FC236}">
              <a16:creationId xmlns:a16="http://schemas.microsoft.com/office/drawing/2014/main" id="{8BD192E8-F003-84B8-1CF1-8F2CBC5B6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66442826"/>
          <a:ext cx="912863" cy="7239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564</xdr:row>
      <xdr:rowOff>66676</xdr:rowOff>
    </xdr:from>
    <xdr:to>
      <xdr:col>4</xdr:col>
      <xdr:colOff>864598</xdr:colOff>
      <xdr:row>564</xdr:row>
      <xdr:rowOff>828676</xdr:rowOff>
    </xdr:to>
    <xdr:pic>
      <xdr:nvPicPr>
        <xdr:cNvPr id="3672" name="Рисунок 3671">
          <a:extLst>
            <a:ext uri="{FF2B5EF4-FFF2-40B4-BE49-F238E27FC236}">
              <a16:creationId xmlns:a16="http://schemas.microsoft.com/office/drawing/2014/main" id="{4FF0506F-4ACB-F9DC-284B-7E1170116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135550276"/>
          <a:ext cx="683623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766</xdr:row>
      <xdr:rowOff>66675</xdr:rowOff>
    </xdr:from>
    <xdr:to>
      <xdr:col>4</xdr:col>
      <xdr:colOff>904875</xdr:colOff>
      <xdr:row>766</xdr:row>
      <xdr:rowOff>828675</xdr:rowOff>
    </xdr:to>
    <xdr:pic>
      <xdr:nvPicPr>
        <xdr:cNvPr id="4379" name="Рисунок 4378">
          <a:extLst>
            <a:ext uri="{FF2B5EF4-FFF2-40B4-BE49-F238E27FC236}">
              <a16:creationId xmlns:a16="http://schemas.microsoft.com/office/drawing/2014/main" id="{0FF735CA-EF78-2B8D-2D56-39F025C71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560290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3119</xdr:row>
      <xdr:rowOff>76201</xdr:rowOff>
    </xdr:from>
    <xdr:to>
      <xdr:col>4</xdr:col>
      <xdr:colOff>986306</xdr:colOff>
      <xdr:row>3119</xdr:row>
      <xdr:rowOff>800100</xdr:rowOff>
    </xdr:to>
    <xdr:pic>
      <xdr:nvPicPr>
        <xdr:cNvPr id="5147" name="Рисунок 5146">
          <a:extLst>
            <a:ext uri="{FF2B5EF4-FFF2-40B4-BE49-F238E27FC236}">
              <a16:creationId xmlns:a16="http://schemas.microsoft.com/office/drawing/2014/main" id="{98AD8174-A8AB-4D9A-BE4B-CDC22CC0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56848176"/>
          <a:ext cx="919631" cy="7238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2668</xdr:row>
      <xdr:rowOff>66675</xdr:rowOff>
    </xdr:from>
    <xdr:to>
      <xdr:col>4</xdr:col>
      <xdr:colOff>904875</xdr:colOff>
      <xdr:row>2668</xdr:row>
      <xdr:rowOff>838200</xdr:rowOff>
    </xdr:to>
    <xdr:pic>
      <xdr:nvPicPr>
        <xdr:cNvPr id="5302" name="Рисунок 5301">
          <a:extLst>
            <a:ext uri="{FF2B5EF4-FFF2-40B4-BE49-F238E27FC236}">
              <a16:creationId xmlns:a16="http://schemas.microsoft.com/office/drawing/2014/main" id="{B4A27D47-BD6F-973A-0D0C-2725FD0C1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574673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826</xdr:row>
      <xdr:rowOff>66675</xdr:rowOff>
    </xdr:from>
    <xdr:to>
      <xdr:col>4</xdr:col>
      <xdr:colOff>895350</xdr:colOff>
      <xdr:row>826</xdr:row>
      <xdr:rowOff>828675</xdr:rowOff>
    </xdr:to>
    <xdr:pic>
      <xdr:nvPicPr>
        <xdr:cNvPr id="5910" name="Рисунок 5909">
          <a:extLst>
            <a:ext uri="{FF2B5EF4-FFF2-40B4-BE49-F238E27FC236}">
              <a16:creationId xmlns:a16="http://schemas.microsoft.com/office/drawing/2014/main" id="{BD0E4C48-CD57-8196-1446-03E6BA495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684305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318</xdr:row>
      <xdr:rowOff>66675</xdr:rowOff>
    </xdr:from>
    <xdr:to>
      <xdr:col>4</xdr:col>
      <xdr:colOff>914400</xdr:colOff>
      <xdr:row>318</xdr:row>
      <xdr:rowOff>838200</xdr:rowOff>
    </xdr:to>
    <xdr:pic>
      <xdr:nvPicPr>
        <xdr:cNvPr id="5901" name="Рисунок 5900">
          <a:extLst>
            <a:ext uri="{FF2B5EF4-FFF2-40B4-BE49-F238E27FC236}">
              <a16:creationId xmlns:a16="http://schemas.microsoft.com/office/drawing/2014/main" id="{B9ACD940-FC9C-C0DA-CD0C-7393000E2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60864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2633</xdr:row>
      <xdr:rowOff>66675</xdr:rowOff>
    </xdr:from>
    <xdr:to>
      <xdr:col>4</xdr:col>
      <xdr:colOff>859261</xdr:colOff>
      <xdr:row>2633</xdr:row>
      <xdr:rowOff>847725</xdr:rowOff>
    </xdr:to>
    <xdr:pic>
      <xdr:nvPicPr>
        <xdr:cNvPr id="5930" name="Рисунок 5929">
          <a:extLst>
            <a:ext uri="{FF2B5EF4-FFF2-40B4-BE49-F238E27FC236}">
              <a16:creationId xmlns:a16="http://schemas.microsoft.com/office/drawing/2014/main" id="{84F6CE8B-E93D-5A15-6E1A-833870B4F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130397250"/>
          <a:ext cx="668761" cy="781050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2634</xdr:row>
      <xdr:rowOff>57151</xdr:rowOff>
    </xdr:from>
    <xdr:to>
      <xdr:col>4</xdr:col>
      <xdr:colOff>840938</xdr:colOff>
      <xdr:row>2634</xdr:row>
      <xdr:rowOff>838200</xdr:rowOff>
    </xdr:to>
    <xdr:pic>
      <xdr:nvPicPr>
        <xdr:cNvPr id="5932" name="Рисунок 5931">
          <a:extLst>
            <a:ext uri="{FF2B5EF4-FFF2-40B4-BE49-F238E27FC236}">
              <a16:creationId xmlns:a16="http://schemas.microsoft.com/office/drawing/2014/main" id="{150F57A7-B87F-0988-231D-BBA7ECA01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31273551"/>
          <a:ext cx="631387" cy="781049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2635</xdr:row>
      <xdr:rowOff>66677</xdr:rowOff>
    </xdr:from>
    <xdr:to>
      <xdr:col>4</xdr:col>
      <xdr:colOff>834182</xdr:colOff>
      <xdr:row>2635</xdr:row>
      <xdr:rowOff>838201</xdr:rowOff>
    </xdr:to>
    <xdr:pic>
      <xdr:nvPicPr>
        <xdr:cNvPr id="5934" name="Рисунок 5933">
          <a:extLst>
            <a:ext uri="{FF2B5EF4-FFF2-40B4-BE49-F238E27FC236}">
              <a16:creationId xmlns:a16="http://schemas.microsoft.com/office/drawing/2014/main" id="{1941A425-9CD1-E4B8-B000-D2F2F2747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32168902"/>
          <a:ext cx="634157" cy="771524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94</xdr:row>
      <xdr:rowOff>66675</xdr:rowOff>
    </xdr:from>
    <xdr:to>
      <xdr:col>4</xdr:col>
      <xdr:colOff>853731</xdr:colOff>
      <xdr:row>94</xdr:row>
      <xdr:rowOff>838200</xdr:rowOff>
    </xdr:to>
    <xdr:pic>
      <xdr:nvPicPr>
        <xdr:cNvPr id="5251" name="Рисунок 5250">
          <a:extLst>
            <a:ext uri="{FF2B5EF4-FFF2-40B4-BE49-F238E27FC236}">
              <a16:creationId xmlns:a16="http://schemas.microsoft.com/office/drawing/2014/main" id="{02F75316-C217-63A5-182A-D10014470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61969650"/>
          <a:ext cx="653706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1560</xdr:row>
      <xdr:rowOff>200025</xdr:rowOff>
    </xdr:from>
    <xdr:to>
      <xdr:col>4</xdr:col>
      <xdr:colOff>988655</xdr:colOff>
      <xdr:row>1560</xdr:row>
      <xdr:rowOff>676275</xdr:rowOff>
    </xdr:to>
    <xdr:pic>
      <xdr:nvPicPr>
        <xdr:cNvPr id="701" name="Рисунок 700">
          <a:extLst>
            <a:ext uri="{FF2B5EF4-FFF2-40B4-BE49-F238E27FC236}">
              <a16:creationId xmlns:a16="http://schemas.microsoft.com/office/drawing/2014/main" id="{9776E9AD-4408-B8D1-0479-91E161A75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4060150"/>
          <a:ext cx="921980" cy="4762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1563</xdr:row>
      <xdr:rowOff>209551</xdr:rowOff>
    </xdr:from>
    <xdr:to>
      <xdr:col>4</xdr:col>
      <xdr:colOff>981076</xdr:colOff>
      <xdr:row>1563</xdr:row>
      <xdr:rowOff>687748</xdr:rowOff>
    </xdr:to>
    <xdr:pic>
      <xdr:nvPicPr>
        <xdr:cNvPr id="5884" name="Рисунок 5883">
          <a:extLst>
            <a:ext uri="{FF2B5EF4-FFF2-40B4-BE49-F238E27FC236}">
              <a16:creationId xmlns:a16="http://schemas.microsoft.com/office/drawing/2014/main" id="{1BA3CFEE-6100-0EC7-D2B0-EDB5AE9B9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137702926"/>
          <a:ext cx="914400" cy="478197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1562</xdr:row>
      <xdr:rowOff>247651</xdr:rowOff>
    </xdr:from>
    <xdr:to>
      <xdr:col>4</xdr:col>
      <xdr:colOff>981076</xdr:colOff>
      <xdr:row>1562</xdr:row>
      <xdr:rowOff>668153</xdr:rowOff>
    </xdr:to>
    <xdr:pic>
      <xdr:nvPicPr>
        <xdr:cNvPr id="1108" name="Рисунок 1107">
          <a:extLst>
            <a:ext uri="{FF2B5EF4-FFF2-40B4-BE49-F238E27FC236}">
              <a16:creationId xmlns:a16="http://schemas.microsoft.com/office/drawing/2014/main" id="{D32950B4-49B7-9713-9EAC-2EC4B10CE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135969376"/>
          <a:ext cx="914400" cy="420502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1559</xdr:row>
      <xdr:rowOff>200025</xdr:rowOff>
    </xdr:from>
    <xdr:to>
      <xdr:col>4</xdr:col>
      <xdr:colOff>981076</xdr:colOff>
      <xdr:row>1559</xdr:row>
      <xdr:rowOff>693320</xdr:rowOff>
    </xdr:to>
    <xdr:pic>
      <xdr:nvPicPr>
        <xdr:cNvPr id="5927" name="Рисунок 5926">
          <a:extLst>
            <a:ext uri="{FF2B5EF4-FFF2-40B4-BE49-F238E27FC236}">
              <a16:creationId xmlns:a16="http://schemas.microsoft.com/office/drawing/2014/main" id="{603EEFEF-8CA0-78EF-5370-5327063CF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131492625"/>
          <a:ext cx="914400" cy="49329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1564</xdr:row>
      <xdr:rowOff>104775</xdr:rowOff>
    </xdr:from>
    <xdr:to>
      <xdr:col>4</xdr:col>
      <xdr:colOff>979989</xdr:colOff>
      <xdr:row>1564</xdr:row>
      <xdr:rowOff>790575</xdr:rowOff>
    </xdr:to>
    <xdr:pic>
      <xdr:nvPicPr>
        <xdr:cNvPr id="5939" name="Рисунок 5938">
          <a:extLst>
            <a:ext uri="{FF2B5EF4-FFF2-40B4-BE49-F238E27FC236}">
              <a16:creationId xmlns:a16="http://schemas.microsoft.com/office/drawing/2014/main" id="{86EBB1DE-BADB-D313-85F6-FC04BEA17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1" y="138483975"/>
          <a:ext cx="922838" cy="685800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1644</xdr:row>
      <xdr:rowOff>66676</xdr:rowOff>
    </xdr:from>
    <xdr:to>
      <xdr:col>4</xdr:col>
      <xdr:colOff>790576</xdr:colOff>
      <xdr:row>1644</xdr:row>
      <xdr:rowOff>837582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FE6AE648-068F-5822-6E64-355FD1F55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6" y="80295751"/>
          <a:ext cx="514350" cy="770906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2879</xdr:row>
      <xdr:rowOff>66675</xdr:rowOff>
    </xdr:from>
    <xdr:to>
      <xdr:col>4</xdr:col>
      <xdr:colOff>954439</xdr:colOff>
      <xdr:row>2879</xdr:row>
      <xdr:rowOff>819150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A143C3B5-E449-89B7-F0A1-AE25F2EDD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81638775"/>
          <a:ext cx="859189" cy="752475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4399</xdr:row>
      <xdr:rowOff>66676</xdr:rowOff>
    </xdr:from>
    <xdr:to>
      <xdr:col>4</xdr:col>
      <xdr:colOff>762000</xdr:colOff>
      <xdr:row>4399</xdr:row>
      <xdr:rowOff>840468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23319E77-51D1-4509-80F4-9B22AC03F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1" y="115481101"/>
          <a:ext cx="495299" cy="773792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4400</xdr:row>
      <xdr:rowOff>57151</xdr:rowOff>
    </xdr:from>
    <xdr:to>
      <xdr:col>4</xdr:col>
      <xdr:colOff>771525</xdr:colOff>
      <xdr:row>4400</xdr:row>
      <xdr:rowOff>852571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C7DD82AC-DC0B-4C84-A936-CE26F1211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1" y="116357401"/>
          <a:ext cx="523874" cy="79542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4401</xdr:row>
      <xdr:rowOff>57151</xdr:rowOff>
    </xdr:from>
    <xdr:to>
      <xdr:col>4</xdr:col>
      <xdr:colOff>818929</xdr:colOff>
      <xdr:row>4401</xdr:row>
      <xdr:rowOff>838201</xdr:rowOff>
    </xdr:to>
    <xdr:pic>
      <xdr:nvPicPr>
        <xdr:cNvPr id="5494" name="Рисунок 5493">
          <a:extLst>
            <a:ext uri="{FF2B5EF4-FFF2-40B4-BE49-F238E27FC236}">
              <a16:creationId xmlns:a16="http://schemas.microsoft.com/office/drawing/2014/main" id="{C3DC3E5C-9327-4346-AF4B-F99FFD3CE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117243226"/>
          <a:ext cx="590329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4402</xdr:row>
      <xdr:rowOff>57150</xdr:rowOff>
    </xdr:from>
    <xdr:to>
      <xdr:col>4</xdr:col>
      <xdr:colOff>904875</xdr:colOff>
      <xdr:row>4402</xdr:row>
      <xdr:rowOff>828675</xdr:rowOff>
    </xdr:to>
    <xdr:pic>
      <xdr:nvPicPr>
        <xdr:cNvPr id="5854" name="Рисунок 5853">
          <a:extLst>
            <a:ext uri="{FF2B5EF4-FFF2-40B4-BE49-F238E27FC236}">
              <a16:creationId xmlns:a16="http://schemas.microsoft.com/office/drawing/2014/main" id="{65519488-34C0-4479-9DFB-413FE65D9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181290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4398</xdr:row>
      <xdr:rowOff>57151</xdr:rowOff>
    </xdr:from>
    <xdr:to>
      <xdr:col>4</xdr:col>
      <xdr:colOff>944589</xdr:colOff>
      <xdr:row>4398</xdr:row>
      <xdr:rowOff>838200</xdr:rowOff>
    </xdr:to>
    <xdr:pic>
      <xdr:nvPicPr>
        <xdr:cNvPr id="1079" name="Рисунок 1078">
          <a:extLst>
            <a:ext uri="{FF2B5EF4-FFF2-40B4-BE49-F238E27FC236}">
              <a16:creationId xmlns:a16="http://schemas.microsoft.com/office/drawing/2014/main" id="{F06E3A67-DB83-4BD0-8920-6E0DF4D91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112814101"/>
          <a:ext cx="839814" cy="781049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4403</xdr:row>
      <xdr:rowOff>57150</xdr:rowOff>
    </xdr:from>
    <xdr:to>
      <xdr:col>4</xdr:col>
      <xdr:colOff>752476</xdr:colOff>
      <xdr:row>4403</xdr:row>
      <xdr:rowOff>824249</xdr:rowOff>
    </xdr:to>
    <xdr:pic>
      <xdr:nvPicPr>
        <xdr:cNvPr id="5943" name="Рисунок 5942">
          <a:extLst>
            <a:ext uri="{FF2B5EF4-FFF2-40B4-BE49-F238E27FC236}">
              <a16:creationId xmlns:a16="http://schemas.microsoft.com/office/drawing/2014/main" id="{493A55CD-7912-4D7F-BC5C-F55BA04AB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6" y="121281825"/>
          <a:ext cx="476250" cy="7670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4404</xdr:row>
      <xdr:rowOff>57150</xdr:rowOff>
    </xdr:from>
    <xdr:to>
      <xdr:col>4</xdr:col>
      <xdr:colOff>923925</xdr:colOff>
      <xdr:row>4404</xdr:row>
      <xdr:rowOff>847725</xdr:rowOff>
    </xdr:to>
    <xdr:pic>
      <xdr:nvPicPr>
        <xdr:cNvPr id="5944" name="Рисунок 5943">
          <a:extLst>
            <a:ext uri="{FF2B5EF4-FFF2-40B4-BE49-F238E27FC236}">
              <a16:creationId xmlns:a16="http://schemas.microsoft.com/office/drawing/2014/main" id="{2FC3467D-B9AE-48A7-9A6D-96AF612EC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221676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4405</xdr:row>
      <xdr:rowOff>66676</xdr:rowOff>
    </xdr:from>
    <xdr:to>
      <xdr:col>4</xdr:col>
      <xdr:colOff>930365</xdr:colOff>
      <xdr:row>4405</xdr:row>
      <xdr:rowOff>828676</xdr:rowOff>
    </xdr:to>
    <xdr:pic>
      <xdr:nvPicPr>
        <xdr:cNvPr id="5945" name="Рисунок 5944">
          <a:extLst>
            <a:ext uri="{FF2B5EF4-FFF2-40B4-BE49-F238E27FC236}">
              <a16:creationId xmlns:a16="http://schemas.microsoft.com/office/drawing/2014/main" id="{90A24E64-2D58-4FA7-BCEC-EF0825065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1" y="123063001"/>
          <a:ext cx="816064" cy="7620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4406</xdr:row>
      <xdr:rowOff>57151</xdr:rowOff>
    </xdr:from>
    <xdr:to>
      <xdr:col>4</xdr:col>
      <xdr:colOff>914401</xdr:colOff>
      <xdr:row>4406</xdr:row>
      <xdr:rowOff>838201</xdr:rowOff>
    </xdr:to>
    <xdr:pic>
      <xdr:nvPicPr>
        <xdr:cNvPr id="5946" name="Рисунок 5945">
          <a:extLst>
            <a:ext uri="{FF2B5EF4-FFF2-40B4-BE49-F238E27FC236}">
              <a16:creationId xmlns:a16="http://schemas.microsoft.com/office/drawing/2014/main" id="{FDDC822A-43E1-4C56-BC26-89CEB2714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1239393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4407</xdr:row>
      <xdr:rowOff>47625</xdr:rowOff>
    </xdr:from>
    <xdr:to>
      <xdr:col>4</xdr:col>
      <xdr:colOff>914400</xdr:colOff>
      <xdr:row>4407</xdr:row>
      <xdr:rowOff>838200</xdr:rowOff>
    </xdr:to>
    <xdr:pic>
      <xdr:nvPicPr>
        <xdr:cNvPr id="5949" name="Рисунок 5948">
          <a:extLst>
            <a:ext uri="{FF2B5EF4-FFF2-40B4-BE49-F238E27FC236}">
              <a16:creationId xmlns:a16="http://schemas.microsoft.com/office/drawing/2014/main" id="{E5FBE3DF-7FCB-40CD-9C09-49B39AD01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274730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4418</xdr:row>
      <xdr:rowOff>66675</xdr:rowOff>
    </xdr:from>
    <xdr:to>
      <xdr:col>4</xdr:col>
      <xdr:colOff>904875</xdr:colOff>
      <xdr:row>4418</xdr:row>
      <xdr:rowOff>828675</xdr:rowOff>
    </xdr:to>
    <xdr:pic>
      <xdr:nvPicPr>
        <xdr:cNvPr id="3419" name="Рисунок 3418">
          <a:extLst>
            <a:ext uri="{FF2B5EF4-FFF2-40B4-BE49-F238E27FC236}">
              <a16:creationId xmlns:a16="http://schemas.microsoft.com/office/drawing/2014/main" id="{E5D5A729-4C48-473B-829F-9D72E7B5B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370266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4412</xdr:row>
      <xdr:rowOff>114301</xdr:rowOff>
    </xdr:from>
    <xdr:to>
      <xdr:col>4</xdr:col>
      <xdr:colOff>981074</xdr:colOff>
      <xdr:row>4412</xdr:row>
      <xdr:rowOff>800101</xdr:rowOff>
    </xdr:to>
    <xdr:pic>
      <xdr:nvPicPr>
        <xdr:cNvPr id="3492" name="Рисунок 3491">
          <a:extLst>
            <a:ext uri="{FF2B5EF4-FFF2-40B4-BE49-F238E27FC236}">
              <a16:creationId xmlns:a16="http://schemas.microsoft.com/office/drawing/2014/main" id="{8C05FDEE-6FE3-4DDC-8087-7A1E35D28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29101851"/>
          <a:ext cx="914399" cy="6858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4413</xdr:row>
      <xdr:rowOff>104775</xdr:rowOff>
    </xdr:from>
    <xdr:to>
      <xdr:col>4</xdr:col>
      <xdr:colOff>996950</xdr:colOff>
      <xdr:row>4413</xdr:row>
      <xdr:rowOff>809625</xdr:rowOff>
    </xdr:to>
    <xdr:pic>
      <xdr:nvPicPr>
        <xdr:cNvPr id="3675" name="Рисунок 3674">
          <a:extLst>
            <a:ext uri="{FF2B5EF4-FFF2-40B4-BE49-F238E27FC236}">
              <a16:creationId xmlns:a16="http://schemas.microsoft.com/office/drawing/2014/main" id="{D3AF0664-C06E-4785-83B4-136E4634C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130863975"/>
          <a:ext cx="939800" cy="7048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4414</xdr:row>
      <xdr:rowOff>57150</xdr:rowOff>
    </xdr:from>
    <xdr:to>
      <xdr:col>4</xdr:col>
      <xdr:colOff>918176</xdr:colOff>
      <xdr:row>4414</xdr:row>
      <xdr:rowOff>828675</xdr:rowOff>
    </xdr:to>
    <xdr:pic>
      <xdr:nvPicPr>
        <xdr:cNvPr id="3691" name="Рисунок 3690">
          <a:extLst>
            <a:ext uri="{FF2B5EF4-FFF2-40B4-BE49-F238E27FC236}">
              <a16:creationId xmlns:a16="http://schemas.microsoft.com/office/drawing/2014/main" id="{6BBA4092-4119-4895-97B7-8980408E9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32588000"/>
          <a:ext cx="794351" cy="77152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4415</xdr:row>
      <xdr:rowOff>66676</xdr:rowOff>
    </xdr:from>
    <xdr:to>
      <xdr:col>4</xdr:col>
      <xdr:colOff>885825</xdr:colOff>
      <xdr:row>4415</xdr:row>
      <xdr:rowOff>842314</xdr:rowOff>
    </xdr:to>
    <xdr:pic>
      <xdr:nvPicPr>
        <xdr:cNvPr id="3697" name="Рисунок 3696">
          <a:extLst>
            <a:ext uri="{FF2B5EF4-FFF2-40B4-BE49-F238E27FC236}">
              <a16:creationId xmlns:a16="http://schemas.microsoft.com/office/drawing/2014/main" id="{93A6C23B-D775-42F6-A9D6-8E94546D8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133483351"/>
          <a:ext cx="714375" cy="775638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4416</xdr:row>
      <xdr:rowOff>57150</xdr:rowOff>
    </xdr:from>
    <xdr:to>
      <xdr:col>4</xdr:col>
      <xdr:colOff>819150</xdr:colOff>
      <xdr:row>4416</xdr:row>
      <xdr:rowOff>847831</xdr:rowOff>
    </xdr:to>
    <xdr:pic>
      <xdr:nvPicPr>
        <xdr:cNvPr id="3698" name="Рисунок 3697">
          <a:extLst>
            <a:ext uri="{FF2B5EF4-FFF2-40B4-BE49-F238E27FC236}">
              <a16:creationId xmlns:a16="http://schemas.microsoft.com/office/drawing/2014/main" id="{7C56BEBD-463C-48C8-B210-39115BBD0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134359650"/>
          <a:ext cx="590550" cy="79068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4417</xdr:row>
      <xdr:rowOff>57150</xdr:rowOff>
    </xdr:from>
    <xdr:to>
      <xdr:col>4</xdr:col>
      <xdr:colOff>985533</xdr:colOff>
      <xdr:row>4417</xdr:row>
      <xdr:rowOff>828675</xdr:rowOff>
    </xdr:to>
    <xdr:pic>
      <xdr:nvPicPr>
        <xdr:cNvPr id="3701" name="Рисунок 3700">
          <a:extLst>
            <a:ext uri="{FF2B5EF4-FFF2-40B4-BE49-F238E27FC236}">
              <a16:creationId xmlns:a16="http://schemas.microsoft.com/office/drawing/2014/main" id="{A49DE560-FE9B-4655-A9D8-56543A31C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135245475"/>
          <a:ext cx="909333" cy="7715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4420</xdr:row>
      <xdr:rowOff>66675</xdr:rowOff>
    </xdr:from>
    <xdr:to>
      <xdr:col>4</xdr:col>
      <xdr:colOff>981076</xdr:colOff>
      <xdr:row>4420</xdr:row>
      <xdr:rowOff>841768</xdr:rowOff>
    </xdr:to>
    <xdr:pic>
      <xdr:nvPicPr>
        <xdr:cNvPr id="5956" name="Рисунок 5955">
          <a:extLst>
            <a:ext uri="{FF2B5EF4-FFF2-40B4-BE49-F238E27FC236}">
              <a16:creationId xmlns:a16="http://schemas.microsoft.com/office/drawing/2014/main" id="{A796871F-80D3-4471-BD8E-4F06CC730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156838650"/>
          <a:ext cx="914400" cy="775093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4421</xdr:row>
      <xdr:rowOff>66675</xdr:rowOff>
    </xdr:from>
    <xdr:to>
      <xdr:col>4</xdr:col>
      <xdr:colOff>737019</xdr:colOff>
      <xdr:row>4421</xdr:row>
      <xdr:rowOff>838200</xdr:rowOff>
    </xdr:to>
    <xdr:pic>
      <xdr:nvPicPr>
        <xdr:cNvPr id="5960" name="Рисунок 5959">
          <a:extLst>
            <a:ext uri="{FF2B5EF4-FFF2-40B4-BE49-F238E27FC236}">
              <a16:creationId xmlns:a16="http://schemas.microsoft.com/office/drawing/2014/main" id="{6287C7F6-AF20-4B82-B80C-238AAA981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160381950"/>
          <a:ext cx="441744" cy="7715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4419</xdr:row>
      <xdr:rowOff>180975</xdr:rowOff>
    </xdr:from>
    <xdr:to>
      <xdr:col>4</xdr:col>
      <xdr:colOff>972887</xdr:colOff>
      <xdr:row>4419</xdr:row>
      <xdr:rowOff>723900</xdr:rowOff>
    </xdr:to>
    <xdr:pic>
      <xdr:nvPicPr>
        <xdr:cNvPr id="5967" name="Рисунок 5966">
          <a:extLst>
            <a:ext uri="{FF2B5EF4-FFF2-40B4-BE49-F238E27FC236}">
              <a16:creationId xmlns:a16="http://schemas.microsoft.com/office/drawing/2014/main" id="{BA48D160-4ED7-4446-8E8A-A92A260FD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148980525"/>
          <a:ext cx="896687" cy="5429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4443</xdr:row>
      <xdr:rowOff>104776</xdr:rowOff>
    </xdr:from>
    <xdr:to>
      <xdr:col>4</xdr:col>
      <xdr:colOff>991492</xdr:colOff>
      <xdr:row>4443</xdr:row>
      <xdr:rowOff>800100</xdr:rowOff>
    </xdr:to>
    <xdr:pic>
      <xdr:nvPicPr>
        <xdr:cNvPr id="5969" name="Рисунок 5968">
          <a:extLst>
            <a:ext uri="{FF2B5EF4-FFF2-40B4-BE49-F238E27FC236}">
              <a16:creationId xmlns:a16="http://schemas.microsoft.com/office/drawing/2014/main" id="{D4E44D5C-75D3-406E-ABB8-C55D9E71B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124310776"/>
          <a:ext cx="934342" cy="695324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4449</xdr:row>
      <xdr:rowOff>66675</xdr:rowOff>
    </xdr:from>
    <xdr:to>
      <xdr:col>4</xdr:col>
      <xdr:colOff>750559</xdr:colOff>
      <xdr:row>4449</xdr:row>
      <xdr:rowOff>838200</xdr:rowOff>
    </xdr:to>
    <xdr:pic>
      <xdr:nvPicPr>
        <xdr:cNvPr id="5985" name="Рисунок 5984">
          <a:extLst>
            <a:ext uri="{FF2B5EF4-FFF2-40B4-BE49-F238E27FC236}">
              <a16:creationId xmlns:a16="http://schemas.microsoft.com/office/drawing/2014/main" id="{67FC3FF7-77EB-4347-BFDD-3A4171E81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1" y="131283075"/>
          <a:ext cx="464808" cy="77152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4450</xdr:row>
      <xdr:rowOff>57150</xdr:rowOff>
    </xdr:from>
    <xdr:to>
      <xdr:col>4</xdr:col>
      <xdr:colOff>819151</xdr:colOff>
      <xdr:row>4450</xdr:row>
      <xdr:rowOff>850725</xdr:rowOff>
    </xdr:to>
    <xdr:pic>
      <xdr:nvPicPr>
        <xdr:cNvPr id="5986" name="Рисунок 5985">
          <a:extLst>
            <a:ext uri="{FF2B5EF4-FFF2-40B4-BE49-F238E27FC236}">
              <a16:creationId xmlns:a16="http://schemas.microsoft.com/office/drawing/2014/main" id="{2E910D13-3427-423E-921A-3137EB060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32159375"/>
          <a:ext cx="600076" cy="793575"/>
        </a:xfrm>
        <a:prstGeom prst="rect">
          <a:avLst/>
        </a:prstGeom>
      </xdr:spPr>
    </xdr:pic>
    <xdr:clientData/>
  </xdr:twoCellAnchor>
  <xdr:twoCellAnchor>
    <xdr:from>
      <xdr:col>3</xdr:col>
      <xdr:colOff>3248025</xdr:colOff>
      <xdr:row>4449</xdr:row>
      <xdr:rowOff>114300</xdr:rowOff>
    </xdr:from>
    <xdr:to>
      <xdr:col>3</xdr:col>
      <xdr:colOff>3914775</xdr:colOff>
      <xdr:row>4449</xdr:row>
      <xdr:rowOff>781050</xdr:rowOff>
    </xdr:to>
    <xdr:pic>
      <xdr:nvPicPr>
        <xdr:cNvPr id="5987" name="Рисунок 5986">
          <a:extLst>
            <a:ext uri="{FF2B5EF4-FFF2-40B4-BE49-F238E27FC236}">
              <a16:creationId xmlns:a16="http://schemas.microsoft.com/office/drawing/2014/main" id="{2BCC52DB-C876-4DA6-9831-BEDC49496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3225" y="131330700"/>
          <a:ext cx="666750" cy="666750"/>
        </a:xfrm>
        <a:prstGeom prst="rect">
          <a:avLst/>
        </a:prstGeom>
      </xdr:spPr>
    </xdr:pic>
    <xdr:clientData/>
  </xdr:twoCellAnchor>
  <xdr:twoCellAnchor>
    <xdr:from>
      <xdr:col>3</xdr:col>
      <xdr:colOff>3257550</xdr:colOff>
      <xdr:row>4450</xdr:row>
      <xdr:rowOff>114300</xdr:rowOff>
    </xdr:from>
    <xdr:to>
      <xdr:col>3</xdr:col>
      <xdr:colOff>3924300</xdr:colOff>
      <xdr:row>4450</xdr:row>
      <xdr:rowOff>781050</xdr:rowOff>
    </xdr:to>
    <xdr:pic>
      <xdr:nvPicPr>
        <xdr:cNvPr id="5988" name="Рисунок 5987">
          <a:extLst>
            <a:ext uri="{FF2B5EF4-FFF2-40B4-BE49-F238E27FC236}">
              <a16:creationId xmlns:a16="http://schemas.microsoft.com/office/drawing/2014/main" id="{00458E79-E1BF-45D2-8BF4-D6C41BBFD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750" y="132216525"/>
          <a:ext cx="666750" cy="6667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4451</xdr:row>
      <xdr:rowOff>57150</xdr:rowOff>
    </xdr:from>
    <xdr:to>
      <xdr:col>4</xdr:col>
      <xdr:colOff>847725</xdr:colOff>
      <xdr:row>4451</xdr:row>
      <xdr:rowOff>851045</xdr:rowOff>
    </xdr:to>
    <xdr:pic>
      <xdr:nvPicPr>
        <xdr:cNvPr id="5989" name="Рисунок 5988">
          <a:extLst>
            <a:ext uri="{FF2B5EF4-FFF2-40B4-BE49-F238E27FC236}">
              <a16:creationId xmlns:a16="http://schemas.microsoft.com/office/drawing/2014/main" id="{D6D00E74-9F52-4367-A7B2-69ADA80D5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33045200"/>
          <a:ext cx="647700" cy="79389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4452</xdr:row>
      <xdr:rowOff>47625</xdr:rowOff>
    </xdr:from>
    <xdr:to>
      <xdr:col>4</xdr:col>
      <xdr:colOff>848899</xdr:colOff>
      <xdr:row>4452</xdr:row>
      <xdr:rowOff>847725</xdr:rowOff>
    </xdr:to>
    <xdr:pic>
      <xdr:nvPicPr>
        <xdr:cNvPr id="5990" name="Рисунок 5989">
          <a:extLst>
            <a:ext uri="{FF2B5EF4-FFF2-40B4-BE49-F238E27FC236}">
              <a16:creationId xmlns:a16="http://schemas.microsoft.com/office/drawing/2014/main" id="{DB634017-1EEE-45F6-AB76-97CBB3B5D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33921500"/>
          <a:ext cx="639349" cy="80010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4453</xdr:row>
      <xdr:rowOff>47625</xdr:rowOff>
    </xdr:from>
    <xdr:to>
      <xdr:col>4</xdr:col>
      <xdr:colOff>845016</xdr:colOff>
      <xdr:row>4453</xdr:row>
      <xdr:rowOff>838200</xdr:rowOff>
    </xdr:to>
    <xdr:pic>
      <xdr:nvPicPr>
        <xdr:cNvPr id="5991" name="Рисунок 5990">
          <a:extLst>
            <a:ext uri="{FF2B5EF4-FFF2-40B4-BE49-F238E27FC236}">
              <a16:creationId xmlns:a16="http://schemas.microsoft.com/office/drawing/2014/main" id="{FEDB8809-C951-47B2-ADD4-9391CE13B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34807325"/>
          <a:ext cx="644991" cy="79057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4454</xdr:row>
      <xdr:rowOff>57150</xdr:rowOff>
    </xdr:from>
    <xdr:to>
      <xdr:col>4</xdr:col>
      <xdr:colOff>844186</xdr:colOff>
      <xdr:row>4454</xdr:row>
      <xdr:rowOff>847725</xdr:rowOff>
    </xdr:to>
    <xdr:pic>
      <xdr:nvPicPr>
        <xdr:cNvPr id="5992" name="Рисунок 5991">
          <a:extLst>
            <a:ext uri="{FF2B5EF4-FFF2-40B4-BE49-F238E27FC236}">
              <a16:creationId xmlns:a16="http://schemas.microsoft.com/office/drawing/2014/main" id="{1EC6E67C-6976-4057-9DA3-C39965923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35702675"/>
          <a:ext cx="634636" cy="7905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4448</xdr:row>
      <xdr:rowOff>57151</xdr:rowOff>
    </xdr:from>
    <xdr:to>
      <xdr:col>4</xdr:col>
      <xdr:colOff>914400</xdr:colOff>
      <xdr:row>4448</xdr:row>
      <xdr:rowOff>838200</xdr:rowOff>
    </xdr:to>
    <xdr:pic>
      <xdr:nvPicPr>
        <xdr:cNvPr id="5994" name="Рисунок 5993">
          <a:extLst>
            <a:ext uri="{FF2B5EF4-FFF2-40B4-BE49-F238E27FC236}">
              <a16:creationId xmlns:a16="http://schemas.microsoft.com/office/drawing/2014/main" id="{7F3E1402-1EFB-4DC0-BCC3-859872E0DA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128616076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4455</xdr:row>
      <xdr:rowOff>57150</xdr:rowOff>
    </xdr:from>
    <xdr:to>
      <xdr:col>4</xdr:col>
      <xdr:colOff>914400</xdr:colOff>
      <xdr:row>4455</xdr:row>
      <xdr:rowOff>847725</xdr:rowOff>
    </xdr:to>
    <xdr:pic>
      <xdr:nvPicPr>
        <xdr:cNvPr id="5995" name="Рисунок 5994">
          <a:extLst>
            <a:ext uri="{FF2B5EF4-FFF2-40B4-BE49-F238E27FC236}">
              <a16:creationId xmlns:a16="http://schemas.microsoft.com/office/drawing/2014/main" id="{9A348C8C-A587-43A5-9B0E-189A4FCA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374743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4456</xdr:row>
      <xdr:rowOff>47626</xdr:rowOff>
    </xdr:from>
    <xdr:to>
      <xdr:col>4</xdr:col>
      <xdr:colOff>990601</xdr:colOff>
      <xdr:row>4456</xdr:row>
      <xdr:rowOff>848318</xdr:rowOff>
    </xdr:to>
    <xdr:pic>
      <xdr:nvPicPr>
        <xdr:cNvPr id="5996" name="Рисунок 5995">
          <a:extLst>
            <a:ext uri="{FF2B5EF4-FFF2-40B4-BE49-F238E27FC236}">
              <a16:creationId xmlns:a16="http://schemas.microsoft.com/office/drawing/2014/main" id="{062DA7C0-656F-4C52-97D4-7098CFB30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1" y="138350626"/>
          <a:ext cx="933450" cy="80069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4457</xdr:row>
      <xdr:rowOff>57151</xdr:rowOff>
    </xdr:from>
    <xdr:to>
      <xdr:col>4</xdr:col>
      <xdr:colOff>943000</xdr:colOff>
      <xdr:row>4457</xdr:row>
      <xdr:rowOff>838201</xdr:rowOff>
    </xdr:to>
    <xdr:pic>
      <xdr:nvPicPr>
        <xdr:cNvPr id="5997" name="Рисунок 5996">
          <a:extLst>
            <a:ext uri="{FF2B5EF4-FFF2-40B4-BE49-F238E27FC236}">
              <a16:creationId xmlns:a16="http://schemas.microsoft.com/office/drawing/2014/main" id="{07ABE06E-7905-4683-9835-B9076DF5C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139245976"/>
          <a:ext cx="828700" cy="7810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4458</xdr:row>
      <xdr:rowOff>57151</xdr:rowOff>
    </xdr:from>
    <xdr:to>
      <xdr:col>4</xdr:col>
      <xdr:colOff>959991</xdr:colOff>
      <xdr:row>4458</xdr:row>
      <xdr:rowOff>838201</xdr:rowOff>
    </xdr:to>
    <xdr:pic>
      <xdr:nvPicPr>
        <xdr:cNvPr id="5998" name="Рисунок 5997">
          <a:extLst>
            <a:ext uri="{FF2B5EF4-FFF2-40B4-BE49-F238E27FC236}">
              <a16:creationId xmlns:a16="http://schemas.microsoft.com/office/drawing/2014/main" id="{6BC05D2C-F647-41D0-8AA7-3CA7655DA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140131801"/>
          <a:ext cx="883791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4459</xdr:row>
      <xdr:rowOff>57150</xdr:rowOff>
    </xdr:from>
    <xdr:to>
      <xdr:col>4</xdr:col>
      <xdr:colOff>904875</xdr:colOff>
      <xdr:row>4459</xdr:row>
      <xdr:rowOff>834008</xdr:rowOff>
    </xdr:to>
    <xdr:pic>
      <xdr:nvPicPr>
        <xdr:cNvPr id="6005" name="Рисунок 6004">
          <a:extLst>
            <a:ext uri="{FF2B5EF4-FFF2-40B4-BE49-F238E27FC236}">
              <a16:creationId xmlns:a16="http://schemas.microsoft.com/office/drawing/2014/main" id="{1259DCF3-F2A8-493B-ABE1-6D2FCD0B8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38188700"/>
          <a:ext cx="762000" cy="776858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4478</xdr:row>
      <xdr:rowOff>85726</xdr:rowOff>
    </xdr:from>
    <xdr:to>
      <xdr:col>4</xdr:col>
      <xdr:colOff>981076</xdr:colOff>
      <xdr:row>4478</xdr:row>
      <xdr:rowOff>814332</xdr:rowOff>
    </xdr:to>
    <xdr:pic>
      <xdr:nvPicPr>
        <xdr:cNvPr id="6008" name="Рисунок 6007">
          <a:extLst>
            <a:ext uri="{FF2B5EF4-FFF2-40B4-BE49-F238E27FC236}">
              <a16:creationId xmlns:a16="http://schemas.microsoft.com/office/drawing/2014/main" id="{D544FA4A-7410-4412-9B1A-9301414FC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74333101"/>
          <a:ext cx="914400" cy="728606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4553</xdr:row>
      <xdr:rowOff>57151</xdr:rowOff>
    </xdr:from>
    <xdr:to>
      <xdr:col>4</xdr:col>
      <xdr:colOff>904875</xdr:colOff>
      <xdr:row>4553</xdr:row>
      <xdr:rowOff>828675</xdr:rowOff>
    </xdr:to>
    <xdr:pic>
      <xdr:nvPicPr>
        <xdr:cNvPr id="6017" name="Рисунок 6016">
          <a:extLst>
            <a:ext uri="{FF2B5EF4-FFF2-40B4-BE49-F238E27FC236}">
              <a16:creationId xmlns:a16="http://schemas.microsoft.com/office/drawing/2014/main" id="{48A446AB-BE3B-467B-9DDD-3DD9DD2BB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49996726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4554</xdr:row>
      <xdr:rowOff>57151</xdr:rowOff>
    </xdr:from>
    <xdr:to>
      <xdr:col>4</xdr:col>
      <xdr:colOff>718804</xdr:colOff>
      <xdr:row>4554</xdr:row>
      <xdr:rowOff>838201</xdr:rowOff>
    </xdr:to>
    <xdr:pic>
      <xdr:nvPicPr>
        <xdr:cNvPr id="6018" name="Рисунок 6017">
          <a:extLst>
            <a:ext uri="{FF2B5EF4-FFF2-40B4-BE49-F238E27FC236}">
              <a16:creationId xmlns:a16="http://schemas.microsoft.com/office/drawing/2014/main" id="{8E219BA0-A482-418D-AB3B-EBD9F2AE5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50882551"/>
          <a:ext cx="414004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4555</xdr:row>
      <xdr:rowOff>57151</xdr:rowOff>
    </xdr:from>
    <xdr:to>
      <xdr:col>4</xdr:col>
      <xdr:colOff>914145</xdr:colOff>
      <xdr:row>4555</xdr:row>
      <xdr:rowOff>828675</xdr:rowOff>
    </xdr:to>
    <xdr:pic>
      <xdr:nvPicPr>
        <xdr:cNvPr id="6019" name="Рисунок 6018">
          <a:extLst>
            <a:ext uri="{FF2B5EF4-FFF2-40B4-BE49-F238E27FC236}">
              <a16:creationId xmlns:a16="http://schemas.microsoft.com/office/drawing/2014/main" id="{94E2570C-37F5-4B0E-B805-7F20E4817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51768376"/>
          <a:ext cx="780795" cy="771524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4557</xdr:row>
      <xdr:rowOff>85725</xdr:rowOff>
    </xdr:from>
    <xdr:to>
      <xdr:col>4</xdr:col>
      <xdr:colOff>969507</xdr:colOff>
      <xdr:row>4557</xdr:row>
      <xdr:rowOff>800100</xdr:rowOff>
    </xdr:to>
    <xdr:pic>
      <xdr:nvPicPr>
        <xdr:cNvPr id="6020" name="Рисунок 6019">
          <a:extLst>
            <a:ext uri="{FF2B5EF4-FFF2-40B4-BE49-F238E27FC236}">
              <a16:creationId xmlns:a16="http://schemas.microsoft.com/office/drawing/2014/main" id="{AD8823D1-7692-4027-9122-A74AD368A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1" y="55340250"/>
          <a:ext cx="912356" cy="7143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4556</xdr:row>
      <xdr:rowOff>57151</xdr:rowOff>
    </xdr:from>
    <xdr:to>
      <xdr:col>4</xdr:col>
      <xdr:colOff>928016</xdr:colOff>
      <xdr:row>4556</xdr:row>
      <xdr:rowOff>838200</xdr:rowOff>
    </xdr:to>
    <xdr:pic>
      <xdr:nvPicPr>
        <xdr:cNvPr id="6021" name="Рисунок 6020">
          <a:extLst>
            <a:ext uri="{FF2B5EF4-FFF2-40B4-BE49-F238E27FC236}">
              <a16:creationId xmlns:a16="http://schemas.microsoft.com/office/drawing/2014/main" id="{A25C364F-608B-4ECB-BA14-75194FE2D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53540026"/>
          <a:ext cx="813716" cy="781049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4560</xdr:row>
      <xdr:rowOff>47625</xdr:rowOff>
    </xdr:from>
    <xdr:to>
      <xdr:col>4</xdr:col>
      <xdr:colOff>828675</xdr:colOff>
      <xdr:row>4560</xdr:row>
      <xdr:rowOff>843948</xdr:rowOff>
    </xdr:to>
    <xdr:pic>
      <xdr:nvPicPr>
        <xdr:cNvPr id="6031" name="Рисунок 6030">
          <a:extLst>
            <a:ext uri="{FF2B5EF4-FFF2-40B4-BE49-F238E27FC236}">
              <a16:creationId xmlns:a16="http://schemas.microsoft.com/office/drawing/2014/main" id="{6F3E946C-20D3-4EED-BC8F-00C8A8E68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45558075"/>
          <a:ext cx="619125" cy="796323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4492</xdr:row>
      <xdr:rowOff>57150</xdr:rowOff>
    </xdr:from>
    <xdr:to>
      <xdr:col>4</xdr:col>
      <xdr:colOff>867418</xdr:colOff>
      <xdr:row>4492</xdr:row>
      <xdr:rowOff>838200</xdr:rowOff>
    </xdr:to>
    <xdr:pic>
      <xdr:nvPicPr>
        <xdr:cNvPr id="6032" name="Рисунок 6031">
          <a:extLst>
            <a:ext uri="{FF2B5EF4-FFF2-40B4-BE49-F238E27FC236}">
              <a16:creationId xmlns:a16="http://schemas.microsoft.com/office/drawing/2014/main" id="{FB60479C-901A-47E7-AACE-F52DCA029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129997200"/>
          <a:ext cx="695968" cy="7810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4490</xdr:row>
      <xdr:rowOff>95250</xdr:rowOff>
    </xdr:from>
    <xdr:to>
      <xdr:col>4</xdr:col>
      <xdr:colOff>967842</xdr:colOff>
      <xdr:row>4490</xdr:row>
      <xdr:rowOff>809625</xdr:rowOff>
    </xdr:to>
    <xdr:pic>
      <xdr:nvPicPr>
        <xdr:cNvPr id="6035" name="Рисунок 6034">
          <a:extLst>
            <a:ext uri="{FF2B5EF4-FFF2-40B4-BE49-F238E27FC236}">
              <a16:creationId xmlns:a16="http://schemas.microsoft.com/office/drawing/2014/main" id="{E3CDE02D-5EAE-4660-917B-62C2EAC71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116747925"/>
          <a:ext cx="901166" cy="7143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4493</xdr:row>
      <xdr:rowOff>66675</xdr:rowOff>
    </xdr:from>
    <xdr:to>
      <xdr:col>4</xdr:col>
      <xdr:colOff>904875</xdr:colOff>
      <xdr:row>4493</xdr:row>
      <xdr:rowOff>828675</xdr:rowOff>
    </xdr:to>
    <xdr:pic>
      <xdr:nvPicPr>
        <xdr:cNvPr id="6039" name="Рисунок 6038">
          <a:extLst>
            <a:ext uri="{FF2B5EF4-FFF2-40B4-BE49-F238E27FC236}">
              <a16:creationId xmlns:a16="http://schemas.microsoft.com/office/drawing/2014/main" id="{49851E57-490B-4685-86F0-A660AC5AA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308925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4411</xdr:row>
      <xdr:rowOff>66675</xdr:rowOff>
    </xdr:from>
    <xdr:to>
      <xdr:col>4</xdr:col>
      <xdr:colOff>694238</xdr:colOff>
      <xdr:row>4411</xdr:row>
      <xdr:rowOff>828675</xdr:rowOff>
    </xdr:to>
    <xdr:pic>
      <xdr:nvPicPr>
        <xdr:cNvPr id="5337" name="Рисунок 5336">
          <a:extLst>
            <a:ext uri="{FF2B5EF4-FFF2-40B4-BE49-F238E27FC236}">
              <a16:creationId xmlns:a16="http://schemas.microsoft.com/office/drawing/2014/main" id="{2379DD42-A1A6-174E-7D57-BE7BA89E6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94583250"/>
          <a:ext cx="360863" cy="7620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2675</xdr:row>
      <xdr:rowOff>66675</xdr:rowOff>
    </xdr:from>
    <xdr:to>
      <xdr:col>4</xdr:col>
      <xdr:colOff>915899</xdr:colOff>
      <xdr:row>2675</xdr:row>
      <xdr:rowOff>828675</xdr:rowOff>
    </xdr:to>
    <xdr:pic>
      <xdr:nvPicPr>
        <xdr:cNvPr id="476" name="Рисунок 475">
          <a:extLst>
            <a:ext uri="{FF2B5EF4-FFF2-40B4-BE49-F238E27FC236}">
              <a16:creationId xmlns:a16="http://schemas.microsoft.com/office/drawing/2014/main" id="{178B484F-1436-4341-A5A0-37DCFA727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45605700"/>
          <a:ext cx="801599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654</xdr:row>
      <xdr:rowOff>66675</xdr:rowOff>
    </xdr:from>
    <xdr:to>
      <xdr:col>4</xdr:col>
      <xdr:colOff>904875</xdr:colOff>
      <xdr:row>654</xdr:row>
      <xdr:rowOff>838200</xdr:rowOff>
    </xdr:to>
    <xdr:pic>
      <xdr:nvPicPr>
        <xdr:cNvPr id="5459" name="Рисунок 5458">
          <a:extLst>
            <a:ext uri="{FF2B5EF4-FFF2-40B4-BE49-F238E27FC236}">
              <a16:creationId xmlns:a16="http://schemas.microsoft.com/office/drawing/2014/main" id="{2E550B4F-ADF6-75C7-E99D-61647A5E1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240345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2731</xdr:row>
      <xdr:rowOff>66675</xdr:rowOff>
    </xdr:from>
    <xdr:to>
      <xdr:col>4</xdr:col>
      <xdr:colOff>904875</xdr:colOff>
      <xdr:row>2731</xdr:row>
      <xdr:rowOff>828675</xdr:rowOff>
    </xdr:to>
    <xdr:pic>
      <xdr:nvPicPr>
        <xdr:cNvPr id="5795" name="Рисунок 5794">
          <a:extLst>
            <a:ext uri="{FF2B5EF4-FFF2-40B4-BE49-F238E27FC236}">
              <a16:creationId xmlns:a16="http://schemas.microsoft.com/office/drawing/2014/main" id="{CD4C0A46-F081-3CEA-0E57-C46FD0F64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040255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300</xdr:row>
      <xdr:rowOff>66675</xdr:rowOff>
    </xdr:from>
    <xdr:to>
      <xdr:col>4</xdr:col>
      <xdr:colOff>797171</xdr:colOff>
      <xdr:row>300</xdr:row>
      <xdr:rowOff>838200</xdr:rowOff>
    </xdr:to>
    <xdr:pic>
      <xdr:nvPicPr>
        <xdr:cNvPr id="5092" name="Рисунок 5091">
          <a:extLst>
            <a:ext uri="{FF2B5EF4-FFF2-40B4-BE49-F238E27FC236}">
              <a16:creationId xmlns:a16="http://schemas.microsoft.com/office/drawing/2014/main" id="{003BF24C-DCE4-A255-284C-10696990F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100803075"/>
          <a:ext cx="568571" cy="771525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210</xdr:row>
      <xdr:rowOff>66676</xdr:rowOff>
    </xdr:from>
    <xdr:to>
      <xdr:col>4</xdr:col>
      <xdr:colOff>870170</xdr:colOff>
      <xdr:row>210</xdr:row>
      <xdr:rowOff>828675</xdr:rowOff>
    </xdr:to>
    <xdr:pic>
      <xdr:nvPicPr>
        <xdr:cNvPr id="5974" name="Рисунок 5973">
          <a:extLst>
            <a:ext uri="{FF2B5EF4-FFF2-40B4-BE49-F238E27FC236}">
              <a16:creationId xmlns:a16="http://schemas.microsoft.com/office/drawing/2014/main" id="{9D466719-DAFC-2EEB-C4E6-2559C87B6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67090526"/>
          <a:ext cx="708245" cy="761999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4425</xdr:row>
      <xdr:rowOff>66675</xdr:rowOff>
    </xdr:from>
    <xdr:to>
      <xdr:col>4</xdr:col>
      <xdr:colOff>774225</xdr:colOff>
      <xdr:row>4425</xdr:row>
      <xdr:rowOff>828675</xdr:rowOff>
    </xdr:to>
    <xdr:pic>
      <xdr:nvPicPr>
        <xdr:cNvPr id="6010" name="Рисунок 6009">
          <a:extLst>
            <a:ext uri="{FF2B5EF4-FFF2-40B4-BE49-F238E27FC236}">
              <a16:creationId xmlns:a16="http://schemas.microsoft.com/office/drawing/2014/main" id="{011283E5-C7C6-A618-CD11-610439E2C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62941200"/>
          <a:ext cx="498000" cy="76200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4424</xdr:row>
      <xdr:rowOff>57150</xdr:rowOff>
    </xdr:from>
    <xdr:to>
      <xdr:col>4</xdr:col>
      <xdr:colOff>781050</xdr:colOff>
      <xdr:row>4424</xdr:row>
      <xdr:rowOff>829763</xdr:rowOff>
    </xdr:to>
    <xdr:pic>
      <xdr:nvPicPr>
        <xdr:cNvPr id="6013" name="Рисунок 6012">
          <a:extLst>
            <a:ext uri="{FF2B5EF4-FFF2-40B4-BE49-F238E27FC236}">
              <a16:creationId xmlns:a16="http://schemas.microsoft.com/office/drawing/2014/main" id="{261D23E0-9056-97E0-1BF7-AC78F7E6D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434444775"/>
          <a:ext cx="504825" cy="772613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4426</xdr:row>
      <xdr:rowOff>66676</xdr:rowOff>
    </xdr:from>
    <xdr:to>
      <xdr:col>4</xdr:col>
      <xdr:colOff>776021</xdr:colOff>
      <xdr:row>4426</xdr:row>
      <xdr:rowOff>828675</xdr:rowOff>
    </xdr:to>
    <xdr:pic>
      <xdr:nvPicPr>
        <xdr:cNvPr id="6024" name="Рисунок 6023">
          <a:extLst>
            <a:ext uri="{FF2B5EF4-FFF2-40B4-BE49-F238E27FC236}">
              <a16:creationId xmlns:a16="http://schemas.microsoft.com/office/drawing/2014/main" id="{62116013-B72D-DE43-2126-8D4EB492D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496957351"/>
          <a:ext cx="499796" cy="761999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4427</xdr:row>
      <xdr:rowOff>66675</xdr:rowOff>
    </xdr:from>
    <xdr:to>
      <xdr:col>4</xdr:col>
      <xdr:colOff>758687</xdr:colOff>
      <xdr:row>4427</xdr:row>
      <xdr:rowOff>838200</xdr:rowOff>
    </xdr:to>
    <xdr:pic>
      <xdr:nvPicPr>
        <xdr:cNvPr id="6046" name="Рисунок 6045">
          <a:extLst>
            <a:ext uri="{FF2B5EF4-FFF2-40B4-BE49-F238E27FC236}">
              <a16:creationId xmlns:a16="http://schemas.microsoft.com/office/drawing/2014/main" id="{EE7B3BAA-8430-1BE9-05A5-5A773F887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498729000"/>
          <a:ext cx="491987" cy="7715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4428</xdr:row>
      <xdr:rowOff>57150</xdr:rowOff>
    </xdr:from>
    <xdr:to>
      <xdr:col>4</xdr:col>
      <xdr:colOff>775262</xdr:colOff>
      <xdr:row>4428</xdr:row>
      <xdr:rowOff>838200</xdr:rowOff>
    </xdr:to>
    <xdr:pic>
      <xdr:nvPicPr>
        <xdr:cNvPr id="6054" name="Рисунок 6053">
          <a:extLst>
            <a:ext uri="{FF2B5EF4-FFF2-40B4-BE49-F238E27FC236}">
              <a16:creationId xmlns:a16="http://schemas.microsoft.com/office/drawing/2014/main" id="{99B5C5C3-4043-FB13-33A4-CD61BF6A1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0" y="50282475"/>
          <a:ext cx="527612" cy="781050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4429</xdr:row>
      <xdr:rowOff>66675</xdr:rowOff>
    </xdr:from>
    <xdr:to>
      <xdr:col>4</xdr:col>
      <xdr:colOff>762001</xdr:colOff>
      <xdr:row>4429</xdr:row>
      <xdr:rowOff>840038</xdr:rowOff>
    </xdr:to>
    <xdr:pic>
      <xdr:nvPicPr>
        <xdr:cNvPr id="6056" name="Рисунок 6055">
          <a:extLst>
            <a:ext uri="{FF2B5EF4-FFF2-40B4-BE49-F238E27FC236}">
              <a16:creationId xmlns:a16="http://schemas.microsoft.com/office/drawing/2014/main" id="{F3C5EDE5-117F-4908-1A04-9DEE7D0F7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1" y="51177825"/>
          <a:ext cx="495300" cy="773363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4431</xdr:row>
      <xdr:rowOff>66675</xdr:rowOff>
    </xdr:from>
    <xdr:to>
      <xdr:col>4</xdr:col>
      <xdr:colOff>765941</xdr:colOff>
      <xdr:row>4431</xdr:row>
      <xdr:rowOff>828675</xdr:rowOff>
    </xdr:to>
    <xdr:pic>
      <xdr:nvPicPr>
        <xdr:cNvPr id="6060" name="Рисунок 6059">
          <a:extLst>
            <a:ext uri="{FF2B5EF4-FFF2-40B4-BE49-F238E27FC236}">
              <a16:creationId xmlns:a16="http://schemas.microsoft.com/office/drawing/2014/main" id="{AEA5EB8F-418F-BC88-C562-392E6106A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52063650"/>
          <a:ext cx="499241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4430</xdr:row>
      <xdr:rowOff>66675</xdr:rowOff>
    </xdr:from>
    <xdr:to>
      <xdr:col>4</xdr:col>
      <xdr:colOff>781050</xdr:colOff>
      <xdr:row>4430</xdr:row>
      <xdr:rowOff>823068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C746663E-AA71-4D5D-E4DD-602B5A853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223275525"/>
          <a:ext cx="542925" cy="756393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4432</xdr:row>
      <xdr:rowOff>66675</xdr:rowOff>
    </xdr:from>
    <xdr:to>
      <xdr:col>4</xdr:col>
      <xdr:colOff>969772</xdr:colOff>
      <xdr:row>4432</xdr:row>
      <xdr:rowOff>809625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D6B987E8-3B59-7DFE-2E38-2A30EC8B1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56492775"/>
          <a:ext cx="903097" cy="742950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4433</xdr:row>
      <xdr:rowOff>95250</xdr:rowOff>
    </xdr:from>
    <xdr:to>
      <xdr:col>4</xdr:col>
      <xdr:colOff>971551</xdr:colOff>
      <xdr:row>4433</xdr:row>
      <xdr:rowOff>787165</xdr:rowOff>
    </xdr:to>
    <xdr:pic>
      <xdr:nvPicPr>
        <xdr:cNvPr id="718" name="Рисунок 717">
          <a:extLst>
            <a:ext uri="{FF2B5EF4-FFF2-40B4-BE49-F238E27FC236}">
              <a16:creationId xmlns:a16="http://schemas.microsoft.com/office/drawing/2014/main" id="{944A3F96-1BBB-56E4-55BB-80C816ADE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60950475"/>
          <a:ext cx="895350" cy="69191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4434</xdr:row>
      <xdr:rowOff>152400</xdr:rowOff>
    </xdr:from>
    <xdr:to>
      <xdr:col>4</xdr:col>
      <xdr:colOff>962068</xdr:colOff>
      <xdr:row>4434</xdr:row>
      <xdr:rowOff>733425</xdr:rowOff>
    </xdr:to>
    <xdr:pic>
      <xdr:nvPicPr>
        <xdr:cNvPr id="5536" name="Рисунок 5535">
          <a:extLst>
            <a:ext uri="{FF2B5EF4-FFF2-40B4-BE49-F238E27FC236}">
              <a16:creationId xmlns:a16="http://schemas.microsoft.com/office/drawing/2014/main" id="{C1CA4B49-E761-BF53-F864-CBEE4BD8E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61893450"/>
          <a:ext cx="885868" cy="5810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4435</xdr:row>
      <xdr:rowOff>76201</xdr:rowOff>
    </xdr:from>
    <xdr:to>
      <xdr:col>4</xdr:col>
      <xdr:colOff>973016</xdr:colOff>
      <xdr:row>4435</xdr:row>
      <xdr:rowOff>809625</xdr:rowOff>
    </xdr:to>
    <xdr:pic>
      <xdr:nvPicPr>
        <xdr:cNvPr id="5544" name="Рисунок 5543">
          <a:extLst>
            <a:ext uri="{FF2B5EF4-FFF2-40B4-BE49-F238E27FC236}">
              <a16:creationId xmlns:a16="http://schemas.microsoft.com/office/drawing/2014/main" id="{EAEF6C6F-569E-B782-31EA-23B2910E1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62703076"/>
          <a:ext cx="896816" cy="7334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4436</xdr:row>
      <xdr:rowOff>142876</xdr:rowOff>
    </xdr:from>
    <xdr:to>
      <xdr:col>4</xdr:col>
      <xdr:colOff>980498</xdr:colOff>
      <xdr:row>4436</xdr:row>
      <xdr:rowOff>752475</xdr:rowOff>
    </xdr:to>
    <xdr:pic>
      <xdr:nvPicPr>
        <xdr:cNvPr id="5562" name="Рисунок 5561">
          <a:extLst>
            <a:ext uri="{FF2B5EF4-FFF2-40B4-BE49-F238E27FC236}">
              <a16:creationId xmlns:a16="http://schemas.microsoft.com/office/drawing/2014/main" id="{E52C01A6-146C-9137-CAC4-D42ADAACB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63655576"/>
          <a:ext cx="913823" cy="60959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4437</xdr:row>
      <xdr:rowOff>142875</xdr:rowOff>
    </xdr:from>
    <xdr:to>
      <xdr:col>4</xdr:col>
      <xdr:colOff>981075</xdr:colOff>
      <xdr:row>4437</xdr:row>
      <xdr:rowOff>754996</xdr:rowOff>
    </xdr:to>
    <xdr:pic>
      <xdr:nvPicPr>
        <xdr:cNvPr id="5792" name="Рисунок 5791">
          <a:extLst>
            <a:ext uri="{FF2B5EF4-FFF2-40B4-BE49-F238E27FC236}">
              <a16:creationId xmlns:a16="http://schemas.microsoft.com/office/drawing/2014/main" id="{32490D23-A8A3-3E1E-5E59-D2A1C226D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64541400"/>
          <a:ext cx="904875" cy="61212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4438</xdr:row>
      <xdr:rowOff>76200</xdr:rowOff>
    </xdr:from>
    <xdr:to>
      <xdr:col>4</xdr:col>
      <xdr:colOff>981075</xdr:colOff>
      <xdr:row>4438</xdr:row>
      <xdr:rowOff>814289</xdr:rowOff>
    </xdr:to>
    <xdr:pic>
      <xdr:nvPicPr>
        <xdr:cNvPr id="5799" name="Рисунок 5798">
          <a:extLst>
            <a:ext uri="{FF2B5EF4-FFF2-40B4-BE49-F238E27FC236}">
              <a16:creationId xmlns:a16="http://schemas.microsoft.com/office/drawing/2014/main" id="{F49588E8-7A08-2D21-214B-16CE851CA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65360550"/>
          <a:ext cx="914400" cy="738089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4439</xdr:row>
      <xdr:rowOff>66676</xdr:rowOff>
    </xdr:from>
    <xdr:to>
      <xdr:col>4</xdr:col>
      <xdr:colOff>956474</xdr:colOff>
      <xdr:row>4439</xdr:row>
      <xdr:rowOff>819150</xdr:rowOff>
    </xdr:to>
    <xdr:pic>
      <xdr:nvPicPr>
        <xdr:cNvPr id="5941" name="Рисунок 5940">
          <a:extLst>
            <a:ext uri="{FF2B5EF4-FFF2-40B4-BE49-F238E27FC236}">
              <a16:creationId xmlns:a16="http://schemas.microsoft.com/office/drawing/2014/main" id="{383F7E87-7A28-3298-14CB-9AC5CF855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66236851"/>
          <a:ext cx="861223" cy="752474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4440</xdr:row>
      <xdr:rowOff>66676</xdr:rowOff>
    </xdr:from>
    <xdr:to>
      <xdr:col>4</xdr:col>
      <xdr:colOff>933451</xdr:colOff>
      <xdr:row>4440</xdr:row>
      <xdr:rowOff>812132</xdr:rowOff>
    </xdr:to>
    <xdr:pic>
      <xdr:nvPicPr>
        <xdr:cNvPr id="5951" name="Рисунок 5950">
          <a:extLst>
            <a:ext uri="{FF2B5EF4-FFF2-40B4-BE49-F238E27FC236}">
              <a16:creationId xmlns:a16="http://schemas.microsoft.com/office/drawing/2014/main" id="{1AD5F372-25F8-306B-5B3D-DFDBFCE67D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67122676"/>
          <a:ext cx="838200" cy="745456"/>
        </a:xfrm>
        <a:prstGeom prst="rect">
          <a:avLst/>
        </a:prstGeom>
      </xdr:spPr>
    </xdr:pic>
    <xdr:clientData/>
  </xdr:twoCellAnchor>
  <xdr:twoCellAnchor>
    <xdr:from>
      <xdr:col>3</xdr:col>
      <xdr:colOff>3248025</xdr:colOff>
      <xdr:row>2554</xdr:row>
      <xdr:rowOff>123825</xdr:rowOff>
    </xdr:from>
    <xdr:to>
      <xdr:col>3</xdr:col>
      <xdr:colOff>3945796</xdr:colOff>
      <xdr:row>2554</xdr:row>
      <xdr:rowOff>762000</xdr:rowOff>
    </xdr:to>
    <xdr:pic>
      <xdr:nvPicPr>
        <xdr:cNvPr id="5269" name="Рисунок 5268">
          <a:extLst>
            <a:ext uri="{FF2B5EF4-FFF2-40B4-BE49-F238E27FC236}">
              <a16:creationId xmlns:a16="http://schemas.microsoft.com/office/drawing/2014/main" id="{831D65A6-805B-B500-3C41-D129701F5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53225" y="33899475"/>
          <a:ext cx="697771" cy="63817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230</xdr:row>
      <xdr:rowOff>66676</xdr:rowOff>
    </xdr:from>
    <xdr:to>
      <xdr:col>4</xdr:col>
      <xdr:colOff>851963</xdr:colOff>
      <xdr:row>230</xdr:row>
      <xdr:rowOff>847726</xdr:rowOff>
    </xdr:to>
    <xdr:pic>
      <xdr:nvPicPr>
        <xdr:cNvPr id="5487" name="Рисунок 5486">
          <a:extLst>
            <a:ext uri="{FF2B5EF4-FFF2-40B4-BE49-F238E27FC236}">
              <a16:creationId xmlns:a16="http://schemas.microsoft.com/office/drawing/2014/main" id="{4CF08AC5-E4DB-D72B-8A77-D93D5CFFB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208378426"/>
          <a:ext cx="661463" cy="781050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3116</xdr:row>
      <xdr:rowOff>133350</xdr:rowOff>
    </xdr:from>
    <xdr:to>
      <xdr:col>4</xdr:col>
      <xdr:colOff>994471</xdr:colOff>
      <xdr:row>3116</xdr:row>
      <xdr:rowOff>771525</xdr:rowOff>
    </xdr:to>
    <xdr:pic>
      <xdr:nvPicPr>
        <xdr:cNvPr id="5551" name="Рисунок 5550">
          <a:extLst>
            <a:ext uri="{FF2B5EF4-FFF2-40B4-BE49-F238E27FC236}">
              <a16:creationId xmlns:a16="http://schemas.microsoft.com/office/drawing/2014/main" id="{9918ABD0-391C-439E-8F1E-4B0324641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75361800"/>
          <a:ext cx="937320" cy="6381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1615</xdr:row>
      <xdr:rowOff>57150</xdr:rowOff>
    </xdr:from>
    <xdr:to>
      <xdr:col>4</xdr:col>
      <xdr:colOff>914400</xdr:colOff>
      <xdr:row>1615</xdr:row>
      <xdr:rowOff>838200</xdr:rowOff>
    </xdr:to>
    <xdr:pic>
      <xdr:nvPicPr>
        <xdr:cNvPr id="5950" name="Рисунок 5949">
          <a:extLst>
            <a:ext uri="{FF2B5EF4-FFF2-40B4-BE49-F238E27FC236}">
              <a16:creationId xmlns:a16="http://schemas.microsoft.com/office/drawing/2014/main" id="{4C5D20EA-6CEB-9C67-0987-264F0E12E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33375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2730</xdr:row>
      <xdr:rowOff>57150</xdr:rowOff>
    </xdr:from>
    <xdr:to>
      <xdr:col>4</xdr:col>
      <xdr:colOff>895350</xdr:colOff>
      <xdr:row>2730</xdr:row>
      <xdr:rowOff>828675</xdr:rowOff>
    </xdr:to>
    <xdr:pic>
      <xdr:nvPicPr>
        <xdr:cNvPr id="6011" name="Рисунок 6010">
          <a:extLst>
            <a:ext uri="{FF2B5EF4-FFF2-40B4-BE49-F238E27FC236}">
              <a16:creationId xmlns:a16="http://schemas.microsoft.com/office/drawing/2014/main" id="{943A2FDA-DB1F-0207-1C10-8DB3BD51E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369855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97</xdr:row>
      <xdr:rowOff>66675</xdr:rowOff>
    </xdr:from>
    <xdr:to>
      <xdr:col>4</xdr:col>
      <xdr:colOff>868467</xdr:colOff>
      <xdr:row>97</xdr:row>
      <xdr:rowOff>838200</xdr:rowOff>
    </xdr:to>
    <xdr:pic>
      <xdr:nvPicPr>
        <xdr:cNvPr id="5793" name="Рисунок 5792">
          <a:extLst>
            <a:ext uri="{FF2B5EF4-FFF2-40B4-BE49-F238E27FC236}">
              <a16:creationId xmlns:a16="http://schemas.microsoft.com/office/drawing/2014/main" id="{B4D33096-1556-509B-0626-F482CCB8A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69056250"/>
          <a:ext cx="687492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3624</xdr:row>
      <xdr:rowOff>66675</xdr:rowOff>
    </xdr:from>
    <xdr:to>
      <xdr:col>4</xdr:col>
      <xdr:colOff>914400</xdr:colOff>
      <xdr:row>3624</xdr:row>
      <xdr:rowOff>847725</xdr:rowOff>
    </xdr:to>
    <xdr:pic>
      <xdr:nvPicPr>
        <xdr:cNvPr id="6069" name="Рисунок 6068">
          <a:extLst>
            <a:ext uri="{FF2B5EF4-FFF2-40B4-BE49-F238E27FC236}">
              <a16:creationId xmlns:a16="http://schemas.microsoft.com/office/drawing/2014/main" id="{755646DF-224B-6DBF-814D-ECAEA8601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458372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3617</xdr:row>
      <xdr:rowOff>66675</xdr:rowOff>
    </xdr:from>
    <xdr:to>
      <xdr:col>4</xdr:col>
      <xdr:colOff>914400</xdr:colOff>
      <xdr:row>3617</xdr:row>
      <xdr:rowOff>838200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ACE387ED-3051-7028-BF21-FC1689D72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422939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3621</xdr:row>
      <xdr:rowOff>57150</xdr:rowOff>
    </xdr:from>
    <xdr:to>
      <xdr:col>4</xdr:col>
      <xdr:colOff>914400</xdr:colOff>
      <xdr:row>3621</xdr:row>
      <xdr:rowOff>847725</xdr:rowOff>
    </xdr:to>
    <xdr:pic>
      <xdr:nvPicPr>
        <xdr:cNvPr id="5116" name="Рисунок 5115">
          <a:extLst>
            <a:ext uri="{FF2B5EF4-FFF2-40B4-BE49-F238E27FC236}">
              <a16:creationId xmlns:a16="http://schemas.microsoft.com/office/drawing/2014/main" id="{A4901BD6-5360-B61E-342A-21603B6FF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458277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3908</xdr:row>
      <xdr:rowOff>57151</xdr:rowOff>
    </xdr:from>
    <xdr:to>
      <xdr:col>4</xdr:col>
      <xdr:colOff>904876</xdr:colOff>
      <xdr:row>3908</xdr:row>
      <xdr:rowOff>838201</xdr:rowOff>
    </xdr:to>
    <xdr:pic>
      <xdr:nvPicPr>
        <xdr:cNvPr id="5661" name="Рисунок 5660">
          <a:extLst>
            <a:ext uri="{FF2B5EF4-FFF2-40B4-BE49-F238E27FC236}">
              <a16:creationId xmlns:a16="http://schemas.microsoft.com/office/drawing/2014/main" id="{C0D869BC-4C34-2B47-10E8-B08CC483C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2828067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3909</xdr:row>
      <xdr:rowOff>57150</xdr:rowOff>
    </xdr:from>
    <xdr:to>
      <xdr:col>4</xdr:col>
      <xdr:colOff>914400</xdr:colOff>
      <xdr:row>3909</xdr:row>
      <xdr:rowOff>838200</xdr:rowOff>
    </xdr:to>
    <xdr:pic>
      <xdr:nvPicPr>
        <xdr:cNvPr id="5968" name="Рисунок 5967">
          <a:extLst>
            <a:ext uri="{FF2B5EF4-FFF2-40B4-BE49-F238E27FC236}">
              <a16:creationId xmlns:a16="http://schemas.microsoft.com/office/drawing/2014/main" id="{35D7CA87-B6FF-E6F1-E670-3C1396D9E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739485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3910</xdr:row>
      <xdr:rowOff>66675</xdr:rowOff>
    </xdr:from>
    <xdr:to>
      <xdr:col>4</xdr:col>
      <xdr:colOff>904875</xdr:colOff>
      <xdr:row>3910</xdr:row>
      <xdr:rowOff>838200</xdr:rowOff>
    </xdr:to>
    <xdr:pic>
      <xdr:nvPicPr>
        <xdr:cNvPr id="717" name="Рисунок 716">
          <a:extLst>
            <a:ext uri="{FF2B5EF4-FFF2-40B4-BE49-F238E27FC236}">
              <a16:creationId xmlns:a16="http://schemas.microsoft.com/office/drawing/2014/main" id="{03017B82-F5D2-CB08-D3A4-EC78D76F1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558956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4463</xdr:row>
      <xdr:rowOff>123826</xdr:rowOff>
    </xdr:from>
    <xdr:to>
      <xdr:col>4</xdr:col>
      <xdr:colOff>983906</xdr:colOff>
      <xdr:row>4463</xdr:row>
      <xdr:rowOff>771525</xdr:rowOff>
    </xdr:to>
    <xdr:pic>
      <xdr:nvPicPr>
        <xdr:cNvPr id="5953" name="Рисунок 5952">
          <a:extLst>
            <a:ext uri="{FF2B5EF4-FFF2-40B4-BE49-F238E27FC236}">
              <a16:creationId xmlns:a16="http://schemas.microsoft.com/office/drawing/2014/main" id="{B698744B-97F5-CF81-D997-5D43DDA78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170926126"/>
          <a:ext cx="917230" cy="647699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3809</xdr:row>
      <xdr:rowOff>57150</xdr:rowOff>
    </xdr:from>
    <xdr:to>
      <xdr:col>4</xdr:col>
      <xdr:colOff>895350</xdr:colOff>
      <xdr:row>3809</xdr:row>
      <xdr:rowOff>835380</xdr:rowOff>
    </xdr:to>
    <xdr:pic>
      <xdr:nvPicPr>
        <xdr:cNvPr id="5980" name="Рисунок 5979">
          <a:extLst>
            <a:ext uri="{FF2B5EF4-FFF2-40B4-BE49-F238E27FC236}">
              <a16:creationId xmlns:a16="http://schemas.microsoft.com/office/drawing/2014/main" id="{69E73519-AF82-9E15-AA0C-F7B6FB285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53130450"/>
          <a:ext cx="742950" cy="77823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3425</xdr:row>
      <xdr:rowOff>66675</xdr:rowOff>
    </xdr:from>
    <xdr:to>
      <xdr:col>4</xdr:col>
      <xdr:colOff>772029</xdr:colOff>
      <xdr:row>3425</xdr:row>
      <xdr:rowOff>847725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6308A6DC-46F8-5527-6A85-C250F733C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35537775"/>
          <a:ext cx="495804" cy="781050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3232</xdr:row>
      <xdr:rowOff>66675</xdr:rowOff>
    </xdr:from>
    <xdr:to>
      <xdr:col>4</xdr:col>
      <xdr:colOff>809626</xdr:colOff>
      <xdr:row>3232</xdr:row>
      <xdr:rowOff>836000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7538BC30-1745-2866-F506-B957A13C6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34766250"/>
          <a:ext cx="590550" cy="76932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4241</xdr:row>
      <xdr:rowOff>57150</xdr:rowOff>
    </xdr:from>
    <xdr:to>
      <xdr:col>4</xdr:col>
      <xdr:colOff>776046</xdr:colOff>
      <xdr:row>4241</xdr:row>
      <xdr:rowOff>847725</xdr:rowOff>
    </xdr:to>
    <xdr:pic>
      <xdr:nvPicPr>
        <xdr:cNvPr id="5973" name="Рисунок 5972">
          <a:extLst>
            <a:ext uri="{FF2B5EF4-FFF2-40B4-BE49-F238E27FC236}">
              <a16:creationId xmlns:a16="http://schemas.microsoft.com/office/drawing/2014/main" id="{41FB0FB1-9297-B696-7CE3-6E71CEFFE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65312925"/>
          <a:ext cx="518871" cy="79057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3236</xdr:row>
      <xdr:rowOff>66676</xdr:rowOff>
    </xdr:from>
    <xdr:to>
      <xdr:col>4</xdr:col>
      <xdr:colOff>605410</xdr:colOff>
      <xdr:row>3236</xdr:row>
      <xdr:rowOff>828676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9D8DE816-C186-0229-A2A0-28C7CB64E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8626" y="38309551"/>
          <a:ext cx="176784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3411</xdr:row>
      <xdr:rowOff>57150</xdr:rowOff>
    </xdr:from>
    <xdr:to>
      <xdr:col>4</xdr:col>
      <xdr:colOff>904875</xdr:colOff>
      <xdr:row>3411</xdr:row>
      <xdr:rowOff>841245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F91D9DD1-6657-FB99-18FC-44EA8691F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2623125"/>
          <a:ext cx="771525" cy="78409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3412</xdr:row>
      <xdr:rowOff>66675</xdr:rowOff>
    </xdr:from>
    <xdr:to>
      <xdr:col>4</xdr:col>
      <xdr:colOff>721546</xdr:colOff>
      <xdr:row>3412</xdr:row>
      <xdr:rowOff>838200</xdr:rowOff>
    </xdr:to>
    <xdr:pic>
      <xdr:nvPicPr>
        <xdr:cNvPr id="5975" name="Рисунок 5974">
          <a:extLst>
            <a:ext uri="{FF2B5EF4-FFF2-40B4-BE49-F238E27FC236}">
              <a16:creationId xmlns:a16="http://schemas.microsoft.com/office/drawing/2014/main" id="{B87D87ED-F6C8-A130-9217-D5DE91C5A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5" y="33518475"/>
          <a:ext cx="407221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2720</xdr:row>
      <xdr:rowOff>66675</xdr:rowOff>
    </xdr:from>
    <xdr:to>
      <xdr:col>4</xdr:col>
      <xdr:colOff>904875</xdr:colOff>
      <xdr:row>2720</xdr:row>
      <xdr:rowOff>828675</xdr:rowOff>
    </xdr:to>
    <xdr:pic>
      <xdr:nvPicPr>
        <xdr:cNvPr id="6012" name="Рисунок 6011">
          <a:extLst>
            <a:ext uri="{FF2B5EF4-FFF2-40B4-BE49-F238E27FC236}">
              <a16:creationId xmlns:a16="http://schemas.microsoft.com/office/drawing/2014/main" id="{9158FCFD-2ACB-1E1C-EF4B-C7DFF1C98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329118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1330</xdr:row>
      <xdr:rowOff>66675</xdr:rowOff>
    </xdr:from>
    <xdr:to>
      <xdr:col>4</xdr:col>
      <xdr:colOff>904875</xdr:colOff>
      <xdr:row>1330</xdr:row>
      <xdr:rowOff>838200</xdr:rowOff>
    </xdr:to>
    <xdr:pic>
      <xdr:nvPicPr>
        <xdr:cNvPr id="5977" name="Рисунок 5976">
          <a:extLst>
            <a:ext uri="{FF2B5EF4-FFF2-40B4-BE49-F238E27FC236}">
              <a16:creationId xmlns:a16="http://schemas.microsoft.com/office/drawing/2014/main" id="{C7BBA62B-73AF-F2C2-ACC9-E9EEFBDE4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579721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1105</xdr:row>
      <xdr:rowOff>66676</xdr:rowOff>
    </xdr:from>
    <xdr:to>
      <xdr:col>4</xdr:col>
      <xdr:colOff>870209</xdr:colOff>
      <xdr:row>1105</xdr:row>
      <xdr:rowOff>828676</xdr:rowOff>
    </xdr:to>
    <xdr:pic>
      <xdr:nvPicPr>
        <xdr:cNvPr id="6025" name="Рисунок 6024">
          <a:extLst>
            <a:ext uri="{FF2B5EF4-FFF2-40B4-BE49-F238E27FC236}">
              <a16:creationId xmlns:a16="http://schemas.microsoft.com/office/drawing/2014/main" id="{5774D048-F0C8-1EB4-0D2E-54F046B4E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165201601"/>
          <a:ext cx="698759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3144</xdr:row>
      <xdr:rowOff>66675</xdr:rowOff>
    </xdr:from>
    <xdr:to>
      <xdr:col>4</xdr:col>
      <xdr:colOff>899784</xdr:colOff>
      <xdr:row>3144</xdr:row>
      <xdr:rowOff>828675</xdr:rowOff>
    </xdr:to>
    <xdr:pic>
      <xdr:nvPicPr>
        <xdr:cNvPr id="870" name="Рисунок 869">
          <a:extLst>
            <a:ext uri="{FF2B5EF4-FFF2-40B4-BE49-F238E27FC236}">
              <a16:creationId xmlns:a16="http://schemas.microsoft.com/office/drawing/2014/main" id="{AF5A1101-378F-BA1B-F183-E0DE73B75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75095100"/>
          <a:ext cx="756909" cy="762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730</xdr:row>
      <xdr:rowOff>66675</xdr:rowOff>
    </xdr:from>
    <xdr:to>
      <xdr:col>4</xdr:col>
      <xdr:colOff>820444</xdr:colOff>
      <xdr:row>730</xdr:row>
      <xdr:rowOff>819150</xdr:rowOff>
    </xdr:to>
    <xdr:pic>
      <xdr:nvPicPr>
        <xdr:cNvPr id="5935" name="Рисунок 5934">
          <a:extLst>
            <a:ext uri="{FF2B5EF4-FFF2-40B4-BE49-F238E27FC236}">
              <a16:creationId xmlns:a16="http://schemas.microsoft.com/office/drawing/2014/main" id="{FEC00B78-5F30-02B6-4C33-EC08C1EB5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36585525"/>
          <a:ext cx="582318" cy="75247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301</xdr:row>
      <xdr:rowOff>57151</xdr:rowOff>
    </xdr:from>
    <xdr:to>
      <xdr:col>4</xdr:col>
      <xdr:colOff>818747</xdr:colOff>
      <xdr:row>301</xdr:row>
      <xdr:rowOff>838200</xdr:rowOff>
    </xdr:to>
    <xdr:pic>
      <xdr:nvPicPr>
        <xdr:cNvPr id="5653" name="Рисунок 5652">
          <a:extLst>
            <a:ext uri="{FF2B5EF4-FFF2-40B4-BE49-F238E27FC236}">
              <a16:creationId xmlns:a16="http://schemas.microsoft.com/office/drawing/2014/main" id="{764F3607-51EF-9960-A0B0-F82C8CBC2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9050001"/>
          <a:ext cx="609196" cy="781049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287</xdr:row>
      <xdr:rowOff>66676</xdr:rowOff>
    </xdr:from>
    <xdr:to>
      <xdr:col>4</xdr:col>
      <xdr:colOff>791103</xdr:colOff>
      <xdr:row>287</xdr:row>
      <xdr:rowOff>828676</xdr:rowOff>
    </xdr:to>
    <xdr:pic>
      <xdr:nvPicPr>
        <xdr:cNvPr id="5982" name="Рисунок 5981">
          <a:extLst>
            <a:ext uri="{FF2B5EF4-FFF2-40B4-BE49-F238E27FC236}">
              <a16:creationId xmlns:a16="http://schemas.microsoft.com/office/drawing/2014/main" id="{20263D59-09F6-4F2F-A3B4-C7E471074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0" y="4886326"/>
          <a:ext cx="543453" cy="7620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92</xdr:row>
      <xdr:rowOff>114301</xdr:rowOff>
    </xdr:from>
    <xdr:to>
      <xdr:col>4</xdr:col>
      <xdr:colOff>963741</xdr:colOff>
      <xdr:row>92</xdr:row>
      <xdr:rowOff>790575</xdr:rowOff>
    </xdr:to>
    <xdr:pic>
      <xdr:nvPicPr>
        <xdr:cNvPr id="6070" name="Рисунок 6069">
          <a:extLst>
            <a:ext uri="{FF2B5EF4-FFF2-40B4-BE49-F238E27FC236}">
              <a16:creationId xmlns:a16="http://schemas.microsoft.com/office/drawing/2014/main" id="{58811614-3D92-804E-1455-F9F114697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60245626"/>
          <a:ext cx="878016" cy="67627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77</xdr:row>
      <xdr:rowOff>104775</xdr:rowOff>
    </xdr:from>
    <xdr:to>
      <xdr:col>4</xdr:col>
      <xdr:colOff>960887</xdr:colOff>
      <xdr:row>77</xdr:row>
      <xdr:rowOff>781050</xdr:rowOff>
    </xdr:to>
    <xdr:pic>
      <xdr:nvPicPr>
        <xdr:cNvPr id="6073" name="Рисунок 6072">
          <a:extLst>
            <a:ext uri="{FF2B5EF4-FFF2-40B4-BE49-F238E27FC236}">
              <a16:creationId xmlns:a16="http://schemas.microsoft.com/office/drawing/2014/main" id="{1C5CD9FD-0B66-E4AB-A68E-3E53EAE0C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31889700"/>
          <a:ext cx="884687" cy="6762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228</xdr:row>
      <xdr:rowOff>66676</xdr:rowOff>
    </xdr:from>
    <xdr:to>
      <xdr:col>4</xdr:col>
      <xdr:colOff>891071</xdr:colOff>
      <xdr:row>228</xdr:row>
      <xdr:rowOff>828676</xdr:rowOff>
    </xdr:to>
    <xdr:pic>
      <xdr:nvPicPr>
        <xdr:cNvPr id="6079" name="Рисунок 6078">
          <a:extLst>
            <a:ext uri="{FF2B5EF4-FFF2-40B4-BE49-F238E27FC236}">
              <a16:creationId xmlns:a16="http://schemas.microsoft.com/office/drawing/2014/main" id="{86D46E2E-0FF2-802B-2607-84E6BA1235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89776101"/>
          <a:ext cx="748196" cy="76200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229</xdr:row>
      <xdr:rowOff>66676</xdr:rowOff>
    </xdr:from>
    <xdr:to>
      <xdr:col>4</xdr:col>
      <xdr:colOff>864605</xdr:colOff>
      <xdr:row>229</xdr:row>
      <xdr:rowOff>828675</xdr:rowOff>
    </xdr:to>
    <xdr:pic>
      <xdr:nvPicPr>
        <xdr:cNvPr id="1417" name="Рисунок 1416">
          <a:extLst>
            <a:ext uri="{FF2B5EF4-FFF2-40B4-BE49-F238E27FC236}">
              <a16:creationId xmlns:a16="http://schemas.microsoft.com/office/drawing/2014/main" id="{5BD30F15-FD9B-844E-0481-C0DDA835E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279492076"/>
          <a:ext cx="702679" cy="761999"/>
        </a:xfrm>
        <a:prstGeom prst="rect">
          <a:avLst/>
        </a:prstGeom>
      </xdr:spPr>
    </xdr:pic>
    <xdr:clientData/>
  </xdr:twoCellAnchor>
  <xdr:twoCellAnchor>
    <xdr:from>
      <xdr:col>4</xdr:col>
      <xdr:colOff>419102</xdr:colOff>
      <xdr:row>3825</xdr:row>
      <xdr:rowOff>66676</xdr:rowOff>
    </xdr:from>
    <xdr:to>
      <xdr:col>4</xdr:col>
      <xdr:colOff>583313</xdr:colOff>
      <xdr:row>3825</xdr:row>
      <xdr:rowOff>828675</xdr:rowOff>
    </xdr:to>
    <xdr:pic>
      <xdr:nvPicPr>
        <xdr:cNvPr id="872" name="Рисунок 871">
          <a:extLst>
            <a:ext uri="{FF2B5EF4-FFF2-40B4-BE49-F238E27FC236}">
              <a16:creationId xmlns:a16="http://schemas.microsoft.com/office/drawing/2014/main" id="{839141B5-C786-A6A2-3366-D70A417A4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2" y="186261376"/>
          <a:ext cx="164211" cy="76199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921</xdr:row>
      <xdr:rowOff>123825</xdr:rowOff>
    </xdr:from>
    <xdr:to>
      <xdr:col>4</xdr:col>
      <xdr:colOff>971550</xdr:colOff>
      <xdr:row>921</xdr:row>
      <xdr:rowOff>784878</xdr:rowOff>
    </xdr:to>
    <xdr:pic>
      <xdr:nvPicPr>
        <xdr:cNvPr id="6055" name="Рисунок 6054">
          <a:extLst>
            <a:ext uri="{FF2B5EF4-FFF2-40B4-BE49-F238E27FC236}">
              <a16:creationId xmlns:a16="http://schemas.microsoft.com/office/drawing/2014/main" id="{F6C9A934-EC8C-4A0A-B613-AC9E46A54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11258550"/>
          <a:ext cx="904875" cy="661053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922</xdr:row>
      <xdr:rowOff>114300</xdr:rowOff>
    </xdr:from>
    <xdr:to>
      <xdr:col>4</xdr:col>
      <xdr:colOff>971550</xdr:colOff>
      <xdr:row>922</xdr:row>
      <xdr:rowOff>775353</xdr:rowOff>
    </xdr:to>
    <xdr:pic>
      <xdr:nvPicPr>
        <xdr:cNvPr id="6061" name="Рисунок 6060">
          <a:extLst>
            <a:ext uri="{FF2B5EF4-FFF2-40B4-BE49-F238E27FC236}">
              <a16:creationId xmlns:a16="http://schemas.microsoft.com/office/drawing/2014/main" id="{4B796901-D315-4723-82FA-209582299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12134850"/>
          <a:ext cx="904875" cy="661053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2925</xdr:row>
      <xdr:rowOff>76201</xdr:rowOff>
    </xdr:from>
    <xdr:to>
      <xdr:col>4</xdr:col>
      <xdr:colOff>973877</xdr:colOff>
      <xdr:row>2925</xdr:row>
      <xdr:rowOff>819151</xdr:rowOff>
    </xdr:to>
    <xdr:pic>
      <xdr:nvPicPr>
        <xdr:cNvPr id="6062" name="Рисунок 6061">
          <a:extLst>
            <a:ext uri="{FF2B5EF4-FFF2-40B4-BE49-F238E27FC236}">
              <a16:creationId xmlns:a16="http://schemas.microsoft.com/office/drawing/2014/main" id="{6F6FC7F2-751B-5228-9325-64C176482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364474126"/>
          <a:ext cx="897676" cy="7429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248</xdr:row>
      <xdr:rowOff>66675</xdr:rowOff>
    </xdr:from>
    <xdr:to>
      <xdr:col>4</xdr:col>
      <xdr:colOff>881261</xdr:colOff>
      <xdr:row>248</xdr:row>
      <xdr:rowOff>819150</xdr:rowOff>
    </xdr:to>
    <xdr:pic>
      <xdr:nvPicPr>
        <xdr:cNvPr id="6077" name="Рисунок 6076">
          <a:extLst>
            <a:ext uri="{FF2B5EF4-FFF2-40B4-BE49-F238E27FC236}">
              <a16:creationId xmlns:a16="http://schemas.microsoft.com/office/drawing/2014/main" id="{E8BA5563-196A-1E7C-DA9D-5DBBEA56F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26094925"/>
          <a:ext cx="719336" cy="75247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250</xdr:row>
      <xdr:rowOff>66676</xdr:rowOff>
    </xdr:from>
    <xdr:to>
      <xdr:col>4</xdr:col>
      <xdr:colOff>870151</xdr:colOff>
      <xdr:row>250</xdr:row>
      <xdr:rowOff>828676</xdr:rowOff>
    </xdr:to>
    <xdr:pic>
      <xdr:nvPicPr>
        <xdr:cNvPr id="1377" name="Рисунок 1376">
          <a:extLst>
            <a:ext uri="{FF2B5EF4-FFF2-40B4-BE49-F238E27FC236}">
              <a16:creationId xmlns:a16="http://schemas.microsoft.com/office/drawing/2014/main" id="{6AFFC2DB-FA43-4A55-C9CD-4612C9141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227866576"/>
          <a:ext cx="698701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251</xdr:row>
      <xdr:rowOff>142875</xdr:rowOff>
    </xdr:from>
    <xdr:to>
      <xdr:col>4</xdr:col>
      <xdr:colOff>985176</xdr:colOff>
      <xdr:row>251</xdr:row>
      <xdr:rowOff>742950</xdr:rowOff>
    </xdr:to>
    <xdr:pic>
      <xdr:nvPicPr>
        <xdr:cNvPr id="1414" name="Рисунок 1413">
          <a:extLst>
            <a:ext uri="{FF2B5EF4-FFF2-40B4-BE49-F238E27FC236}">
              <a16:creationId xmlns:a16="http://schemas.microsoft.com/office/drawing/2014/main" id="{92C366F4-D1FE-B316-DB56-CA2D7ADA7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28828600"/>
          <a:ext cx="918501" cy="6000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114</xdr:row>
      <xdr:rowOff>85725</xdr:rowOff>
    </xdr:from>
    <xdr:to>
      <xdr:col>4</xdr:col>
      <xdr:colOff>973859</xdr:colOff>
      <xdr:row>114</xdr:row>
      <xdr:rowOff>800100</xdr:rowOff>
    </xdr:to>
    <xdr:pic>
      <xdr:nvPicPr>
        <xdr:cNvPr id="2125" name="Рисунок 2124">
          <a:extLst>
            <a:ext uri="{FF2B5EF4-FFF2-40B4-BE49-F238E27FC236}">
              <a16:creationId xmlns:a16="http://schemas.microsoft.com/office/drawing/2014/main" id="{AE1953B6-F803-6ABA-4F86-499559AEB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95650050"/>
          <a:ext cx="897659" cy="7143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843</xdr:row>
      <xdr:rowOff>66675</xdr:rowOff>
    </xdr:from>
    <xdr:to>
      <xdr:col>4</xdr:col>
      <xdr:colOff>904875</xdr:colOff>
      <xdr:row>843</xdr:row>
      <xdr:rowOff>838200</xdr:rowOff>
    </xdr:to>
    <xdr:pic>
      <xdr:nvPicPr>
        <xdr:cNvPr id="5821" name="Рисунок 5820">
          <a:extLst>
            <a:ext uri="{FF2B5EF4-FFF2-40B4-BE49-F238E27FC236}">
              <a16:creationId xmlns:a16="http://schemas.microsoft.com/office/drawing/2014/main" id="{0A23582E-3A00-D405-CD31-F5391799C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742854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841</xdr:row>
      <xdr:rowOff>66675</xdr:rowOff>
    </xdr:from>
    <xdr:to>
      <xdr:col>4</xdr:col>
      <xdr:colOff>895350</xdr:colOff>
      <xdr:row>841</xdr:row>
      <xdr:rowOff>819150</xdr:rowOff>
    </xdr:to>
    <xdr:pic>
      <xdr:nvPicPr>
        <xdr:cNvPr id="6076" name="Рисунок 6075">
          <a:extLst>
            <a:ext uri="{FF2B5EF4-FFF2-40B4-BE49-F238E27FC236}">
              <a16:creationId xmlns:a16="http://schemas.microsoft.com/office/drawing/2014/main" id="{45D47B3C-66EE-1CAA-536E-6E8944A73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733996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842</xdr:row>
      <xdr:rowOff>66675</xdr:rowOff>
    </xdr:from>
    <xdr:to>
      <xdr:col>4</xdr:col>
      <xdr:colOff>895350</xdr:colOff>
      <xdr:row>842</xdr:row>
      <xdr:rowOff>819150</xdr:rowOff>
    </xdr:to>
    <xdr:pic>
      <xdr:nvPicPr>
        <xdr:cNvPr id="1252" name="Рисунок 1251">
          <a:extLst>
            <a:ext uri="{FF2B5EF4-FFF2-40B4-BE49-F238E27FC236}">
              <a16:creationId xmlns:a16="http://schemas.microsoft.com/office/drawing/2014/main" id="{8B8212AA-268F-47E2-8859-5D51366E1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742854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854</xdr:row>
      <xdr:rowOff>66676</xdr:rowOff>
    </xdr:from>
    <xdr:to>
      <xdr:col>4</xdr:col>
      <xdr:colOff>904876</xdr:colOff>
      <xdr:row>854</xdr:row>
      <xdr:rowOff>828676</xdr:rowOff>
    </xdr:to>
    <xdr:pic>
      <xdr:nvPicPr>
        <xdr:cNvPr id="1502" name="Рисунок 1501">
          <a:extLst>
            <a:ext uri="{FF2B5EF4-FFF2-40B4-BE49-F238E27FC236}">
              <a16:creationId xmlns:a16="http://schemas.microsoft.com/office/drawing/2014/main" id="{B4E2B043-8067-E963-0B6C-499D5DFB9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866870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856</xdr:row>
      <xdr:rowOff>66675</xdr:rowOff>
    </xdr:from>
    <xdr:to>
      <xdr:col>4</xdr:col>
      <xdr:colOff>904875</xdr:colOff>
      <xdr:row>856</xdr:row>
      <xdr:rowOff>838200</xdr:rowOff>
    </xdr:to>
    <xdr:pic>
      <xdr:nvPicPr>
        <xdr:cNvPr id="1864" name="Рисунок 1863">
          <a:extLst>
            <a:ext uri="{FF2B5EF4-FFF2-40B4-BE49-F238E27FC236}">
              <a16:creationId xmlns:a16="http://schemas.microsoft.com/office/drawing/2014/main" id="{3B955C23-6435-B8DD-9951-647ED6831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884586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818</xdr:row>
      <xdr:rowOff>76200</xdr:rowOff>
    </xdr:from>
    <xdr:to>
      <xdr:col>4</xdr:col>
      <xdr:colOff>895350</xdr:colOff>
      <xdr:row>818</xdr:row>
      <xdr:rowOff>828675</xdr:rowOff>
    </xdr:to>
    <xdr:pic>
      <xdr:nvPicPr>
        <xdr:cNvPr id="5108" name="Рисунок 5107">
          <a:extLst>
            <a:ext uri="{FF2B5EF4-FFF2-40B4-BE49-F238E27FC236}">
              <a16:creationId xmlns:a16="http://schemas.microsoft.com/office/drawing/2014/main" id="{8E26F52E-202C-68F3-05A3-58A24A50D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88620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2759</xdr:row>
      <xdr:rowOff>123825</xdr:rowOff>
    </xdr:from>
    <xdr:to>
      <xdr:col>4</xdr:col>
      <xdr:colOff>987091</xdr:colOff>
      <xdr:row>2759</xdr:row>
      <xdr:rowOff>771525</xdr:rowOff>
    </xdr:to>
    <xdr:pic>
      <xdr:nvPicPr>
        <xdr:cNvPr id="6026" name="Рисунок 6025">
          <a:extLst>
            <a:ext uri="{FF2B5EF4-FFF2-40B4-BE49-F238E27FC236}">
              <a16:creationId xmlns:a16="http://schemas.microsoft.com/office/drawing/2014/main" id="{C6801CC4-4A6A-43E6-8FD0-6DF21CB5E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364274100"/>
          <a:ext cx="920416" cy="6477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2942</xdr:row>
      <xdr:rowOff>95251</xdr:rowOff>
    </xdr:from>
    <xdr:to>
      <xdr:col>4</xdr:col>
      <xdr:colOff>971550</xdr:colOff>
      <xdr:row>2942</xdr:row>
      <xdr:rowOff>809561</xdr:rowOff>
    </xdr:to>
    <xdr:pic>
      <xdr:nvPicPr>
        <xdr:cNvPr id="6072" name="Рисунок 6071">
          <a:extLst>
            <a:ext uri="{FF2B5EF4-FFF2-40B4-BE49-F238E27FC236}">
              <a16:creationId xmlns:a16="http://schemas.microsoft.com/office/drawing/2014/main" id="{FB4CBF1C-30BE-EAC9-17E0-EFEEFCD7F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393192001"/>
          <a:ext cx="885825" cy="714310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2943</xdr:row>
      <xdr:rowOff>56331</xdr:rowOff>
    </xdr:from>
    <xdr:to>
      <xdr:col>4</xdr:col>
      <xdr:colOff>790575</xdr:colOff>
      <xdr:row>2943</xdr:row>
      <xdr:rowOff>838200</xdr:rowOff>
    </xdr:to>
    <xdr:pic>
      <xdr:nvPicPr>
        <xdr:cNvPr id="6075" name="Рисунок 6074">
          <a:extLst>
            <a:ext uri="{FF2B5EF4-FFF2-40B4-BE49-F238E27FC236}">
              <a16:creationId xmlns:a16="http://schemas.microsoft.com/office/drawing/2014/main" id="{1BECA00E-B420-E5F8-7632-0EEE9DAE2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6" y="394038906"/>
          <a:ext cx="533399" cy="781869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1668</xdr:row>
      <xdr:rowOff>66676</xdr:rowOff>
    </xdr:from>
    <xdr:to>
      <xdr:col>4</xdr:col>
      <xdr:colOff>824722</xdr:colOff>
      <xdr:row>1668</xdr:row>
      <xdr:rowOff>838200</xdr:rowOff>
    </xdr:to>
    <xdr:pic>
      <xdr:nvPicPr>
        <xdr:cNvPr id="2145" name="Рисунок 2144">
          <a:extLst>
            <a:ext uri="{FF2B5EF4-FFF2-40B4-BE49-F238E27FC236}">
              <a16:creationId xmlns:a16="http://schemas.microsoft.com/office/drawing/2014/main" id="{3D14B752-3520-5BB9-6FC8-6B256B51F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149637751"/>
          <a:ext cx="605646" cy="7715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139</xdr:row>
      <xdr:rowOff>66675</xdr:rowOff>
    </xdr:from>
    <xdr:to>
      <xdr:col>4</xdr:col>
      <xdr:colOff>914400</xdr:colOff>
      <xdr:row>139</xdr:row>
      <xdr:rowOff>838200</xdr:rowOff>
    </xdr:to>
    <xdr:pic>
      <xdr:nvPicPr>
        <xdr:cNvPr id="2152" name="Рисунок 2151">
          <a:extLst>
            <a:ext uri="{FF2B5EF4-FFF2-40B4-BE49-F238E27FC236}">
              <a16:creationId xmlns:a16="http://schemas.microsoft.com/office/drawing/2014/main" id="{81A53279-6D27-7C66-4195-8B7FA5FC4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480441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73</xdr:row>
      <xdr:rowOff>66676</xdr:rowOff>
    </xdr:from>
    <xdr:to>
      <xdr:col>4</xdr:col>
      <xdr:colOff>838200</xdr:colOff>
      <xdr:row>73</xdr:row>
      <xdr:rowOff>842364</xdr:rowOff>
    </xdr:to>
    <xdr:pic>
      <xdr:nvPicPr>
        <xdr:cNvPr id="2162" name="Рисунок 2161">
          <a:extLst>
            <a:ext uri="{FF2B5EF4-FFF2-40B4-BE49-F238E27FC236}">
              <a16:creationId xmlns:a16="http://schemas.microsoft.com/office/drawing/2014/main" id="{92F806F7-5FF7-514E-1C5E-4A92D531B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25650826"/>
          <a:ext cx="647700" cy="775688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</xdr:row>
      <xdr:rowOff>66675</xdr:rowOff>
    </xdr:from>
    <xdr:to>
      <xdr:col>4</xdr:col>
      <xdr:colOff>810256</xdr:colOff>
      <xdr:row>74</xdr:row>
      <xdr:rowOff>838200</xdr:rowOff>
    </xdr:to>
    <xdr:pic>
      <xdr:nvPicPr>
        <xdr:cNvPr id="2169" name="Рисунок 2168">
          <a:extLst>
            <a:ext uri="{FF2B5EF4-FFF2-40B4-BE49-F238E27FC236}">
              <a16:creationId xmlns:a16="http://schemas.microsoft.com/office/drawing/2014/main" id="{E993D724-0CDE-A3C3-ECA3-885676C17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26536650"/>
          <a:ext cx="591181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64</xdr:row>
      <xdr:rowOff>161925</xdr:rowOff>
    </xdr:from>
    <xdr:to>
      <xdr:col>4</xdr:col>
      <xdr:colOff>886464</xdr:colOff>
      <xdr:row>64</xdr:row>
      <xdr:rowOff>733425</xdr:rowOff>
    </xdr:to>
    <xdr:pic>
      <xdr:nvPicPr>
        <xdr:cNvPr id="2174" name="Рисунок 2173">
          <a:extLst>
            <a:ext uri="{FF2B5EF4-FFF2-40B4-BE49-F238E27FC236}">
              <a16:creationId xmlns:a16="http://schemas.microsoft.com/office/drawing/2014/main" id="{AA736DAE-F087-E4CE-961B-2378C9CBF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15116175"/>
          <a:ext cx="743588" cy="571500"/>
        </a:xfrm>
        <a:prstGeom prst="rect">
          <a:avLst/>
        </a:prstGeom>
      </xdr:spPr>
    </xdr:pic>
    <xdr:clientData/>
  </xdr:twoCellAnchor>
  <xdr:twoCellAnchor>
    <xdr:from>
      <xdr:col>3</xdr:col>
      <xdr:colOff>2943225</xdr:colOff>
      <xdr:row>712</xdr:row>
      <xdr:rowOff>152400</xdr:rowOff>
    </xdr:from>
    <xdr:to>
      <xdr:col>3</xdr:col>
      <xdr:colOff>3933825</xdr:colOff>
      <xdr:row>712</xdr:row>
      <xdr:rowOff>747765</xdr:rowOff>
    </xdr:to>
    <xdr:pic>
      <xdr:nvPicPr>
        <xdr:cNvPr id="1288" name="Рисунок 1287">
          <a:extLst>
            <a:ext uri="{FF2B5EF4-FFF2-40B4-BE49-F238E27FC236}">
              <a16:creationId xmlns:a16="http://schemas.microsoft.com/office/drawing/2014/main" id="{EB7ED8D8-4488-40BA-84EF-BD1B980A8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48425" y="122843925"/>
          <a:ext cx="990600" cy="59536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719</xdr:row>
      <xdr:rowOff>76201</xdr:rowOff>
    </xdr:from>
    <xdr:to>
      <xdr:col>4</xdr:col>
      <xdr:colOff>930275</xdr:colOff>
      <xdr:row>719</xdr:row>
      <xdr:rowOff>819151</xdr:rowOff>
    </xdr:to>
    <xdr:pic>
      <xdr:nvPicPr>
        <xdr:cNvPr id="1333" name="Рисунок 1332">
          <a:extLst>
            <a:ext uri="{FF2B5EF4-FFF2-40B4-BE49-F238E27FC236}">
              <a16:creationId xmlns:a16="http://schemas.microsoft.com/office/drawing/2014/main" id="{933502B8-F083-42B9-B04D-E4C2746EA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130740151"/>
          <a:ext cx="825500" cy="74295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1736</xdr:row>
      <xdr:rowOff>66675</xdr:rowOff>
    </xdr:from>
    <xdr:to>
      <xdr:col>4</xdr:col>
      <xdr:colOff>778499</xdr:colOff>
      <xdr:row>1736</xdr:row>
      <xdr:rowOff>828675</xdr:rowOff>
    </xdr:to>
    <xdr:pic>
      <xdr:nvPicPr>
        <xdr:cNvPr id="1128" name="Рисунок 1127">
          <a:extLst>
            <a:ext uri="{FF2B5EF4-FFF2-40B4-BE49-F238E27FC236}">
              <a16:creationId xmlns:a16="http://schemas.microsoft.com/office/drawing/2014/main" id="{BF498874-7987-E445-F185-877372CCC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0" y="194567175"/>
          <a:ext cx="530849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1734</xdr:row>
      <xdr:rowOff>66675</xdr:rowOff>
    </xdr:from>
    <xdr:to>
      <xdr:col>4</xdr:col>
      <xdr:colOff>904875</xdr:colOff>
      <xdr:row>1734</xdr:row>
      <xdr:rowOff>828675</xdr:rowOff>
    </xdr:to>
    <xdr:pic>
      <xdr:nvPicPr>
        <xdr:cNvPr id="1332" name="Рисунок 1331">
          <a:extLst>
            <a:ext uri="{FF2B5EF4-FFF2-40B4-BE49-F238E27FC236}">
              <a16:creationId xmlns:a16="http://schemas.microsoft.com/office/drawing/2014/main" id="{83221A1C-F585-03BF-CBCD-966C0A0EC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88366400"/>
          <a:ext cx="762000" cy="762000"/>
        </a:xfrm>
        <a:prstGeom prst="rect">
          <a:avLst/>
        </a:prstGeom>
      </xdr:spPr>
    </xdr:pic>
    <xdr:clientData/>
  </xdr:twoCellAnchor>
  <xdr:twoCellAnchor>
    <xdr:from>
      <xdr:col>3</xdr:col>
      <xdr:colOff>2638425</xdr:colOff>
      <xdr:row>1808</xdr:row>
      <xdr:rowOff>190500</xdr:rowOff>
    </xdr:from>
    <xdr:to>
      <xdr:col>3</xdr:col>
      <xdr:colOff>3957944</xdr:colOff>
      <xdr:row>1808</xdr:row>
      <xdr:rowOff>666750</xdr:rowOff>
    </xdr:to>
    <xdr:pic>
      <xdr:nvPicPr>
        <xdr:cNvPr id="1406" name="Рисунок 1405">
          <a:extLst>
            <a:ext uri="{FF2B5EF4-FFF2-40B4-BE49-F238E27FC236}">
              <a16:creationId xmlns:a16="http://schemas.microsoft.com/office/drawing/2014/main" id="{ABADF1F2-1D65-2C99-98D1-CC6C85506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43625" y="15420975"/>
          <a:ext cx="1319519" cy="476250"/>
        </a:xfrm>
        <a:prstGeom prst="rect">
          <a:avLst/>
        </a:prstGeom>
      </xdr:spPr>
    </xdr:pic>
    <xdr:clientData/>
  </xdr:twoCellAnchor>
  <xdr:twoCellAnchor>
    <xdr:from>
      <xdr:col>3</xdr:col>
      <xdr:colOff>2638425</xdr:colOff>
      <xdr:row>1809</xdr:row>
      <xdr:rowOff>209550</xdr:rowOff>
    </xdr:from>
    <xdr:to>
      <xdr:col>3</xdr:col>
      <xdr:colOff>3957944</xdr:colOff>
      <xdr:row>1809</xdr:row>
      <xdr:rowOff>685800</xdr:rowOff>
    </xdr:to>
    <xdr:pic>
      <xdr:nvPicPr>
        <xdr:cNvPr id="1500" name="Рисунок 1499">
          <a:extLst>
            <a:ext uri="{FF2B5EF4-FFF2-40B4-BE49-F238E27FC236}">
              <a16:creationId xmlns:a16="http://schemas.microsoft.com/office/drawing/2014/main" id="{7A9AFF1E-21BC-4F77-A7BF-6C4F9BECE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43625" y="16325850"/>
          <a:ext cx="1319519" cy="476250"/>
        </a:xfrm>
        <a:prstGeom prst="rect">
          <a:avLst/>
        </a:prstGeom>
      </xdr:spPr>
    </xdr:pic>
    <xdr:clientData/>
  </xdr:twoCellAnchor>
  <xdr:twoCellAnchor>
    <xdr:from>
      <xdr:col>3</xdr:col>
      <xdr:colOff>2638425</xdr:colOff>
      <xdr:row>1810</xdr:row>
      <xdr:rowOff>200025</xdr:rowOff>
    </xdr:from>
    <xdr:to>
      <xdr:col>3</xdr:col>
      <xdr:colOff>3957944</xdr:colOff>
      <xdr:row>1810</xdr:row>
      <xdr:rowOff>676275</xdr:rowOff>
    </xdr:to>
    <xdr:pic>
      <xdr:nvPicPr>
        <xdr:cNvPr id="1568" name="Рисунок 1567">
          <a:extLst>
            <a:ext uri="{FF2B5EF4-FFF2-40B4-BE49-F238E27FC236}">
              <a16:creationId xmlns:a16="http://schemas.microsoft.com/office/drawing/2014/main" id="{DB5D455C-A843-4BB2-9572-621015F4A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43625" y="17202150"/>
          <a:ext cx="1319519" cy="476250"/>
        </a:xfrm>
        <a:prstGeom prst="rect">
          <a:avLst/>
        </a:prstGeom>
      </xdr:spPr>
    </xdr:pic>
    <xdr:clientData/>
  </xdr:twoCellAnchor>
  <xdr:twoCellAnchor>
    <xdr:from>
      <xdr:col>3</xdr:col>
      <xdr:colOff>2647950</xdr:colOff>
      <xdr:row>1811</xdr:row>
      <xdr:rowOff>200025</xdr:rowOff>
    </xdr:from>
    <xdr:to>
      <xdr:col>3</xdr:col>
      <xdr:colOff>3967469</xdr:colOff>
      <xdr:row>1811</xdr:row>
      <xdr:rowOff>676275</xdr:rowOff>
    </xdr:to>
    <xdr:pic>
      <xdr:nvPicPr>
        <xdr:cNvPr id="1849" name="Рисунок 1848">
          <a:extLst>
            <a:ext uri="{FF2B5EF4-FFF2-40B4-BE49-F238E27FC236}">
              <a16:creationId xmlns:a16="http://schemas.microsoft.com/office/drawing/2014/main" id="{A42AD410-05E3-4C10-9BAE-0838DE4F0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53150" y="18087975"/>
          <a:ext cx="1319519" cy="476250"/>
        </a:xfrm>
        <a:prstGeom prst="rect">
          <a:avLst/>
        </a:prstGeom>
      </xdr:spPr>
    </xdr:pic>
    <xdr:clientData/>
  </xdr:twoCellAnchor>
  <xdr:twoCellAnchor>
    <xdr:from>
      <xdr:col>3</xdr:col>
      <xdr:colOff>2628900</xdr:colOff>
      <xdr:row>1812</xdr:row>
      <xdr:rowOff>209550</xdr:rowOff>
    </xdr:from>
    <xdr:to>
      <xdr:col>3</xdr:col>
      <xdr:colOff>3948419</xdr:colOff>
      <xdr:row>1812</xdr:row>
      <xdr:rowOff>685800</xdr:rowOff>
    </xdr:to>
    <xdr:pic>
      <xdr:nvPicPr>
        <xdr:cNvPr id="1945" name="Рисунок 1944">
          <a:extLst>
            <a:ext uri="{FF2B5EF4-FFF2-40B4-BE49-F238E27FC236}">
              <a16:creationId xmlns:a16="http://schemas.microsoft.com/office/drawing/2014/main" id="{E24D130B-9550-4E09-975A-D7985272D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34100" y="18983325"/>
          <a:ext cx="1319519" cy="476250"/>
        </a:xfrm>
        <a:prstGeom prst="rect">
          <a:avLst/>
        </a:prstGeom>
      </xdr:spPr>
    </xdr:pic>
    <xdr:clientData/>
  </xdr:twoCellAnchor>
  <xdr:twoCellAnchor>
    <xdr:from>
      <xdr:col>3</xdr:col>
      <xdr:colOff>2647950</xdr:colOff>
      <xdr:row>1813</xdr:row>
      <xdr:rowOff>190500</xdr:rowOff>
    </xdr:from>
    <xdr:to>
      <xdr:col>3</xdr:col>
      <xdr:colOff>3967469</xdr:colOff>
      <xdr:row>1813</xdr:row>
      <xdr:rowOff>666750</xdr:rowOff>
    </xdr:to>
    <xdr:pic>
      <xdr:nvPicPr>
        <xdr:cNvPr id="1979" name="Рисунок 1978">
          <a:extLst>
            <a:ext uri="{FF2B5EF4-FFF2-40B4-BE49-F238E27FC236}">
              <a16:creationId xmlns:a16="http://schemas.microsoft.com/office/drawing/2014/main" id="{D477CBF1-8F6C-4300-8B46-0AE72A3C6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53150" y="19850100"/>
          <a:ext cx="1319519" cy="4762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1659</xdr:row>
      <xdr:rowOff>76200</xdr:rowOff>
    </xdr:from>
    <xdr:to>
      <xdr:col>4</xdr:col>
      <xdr:colOff>795465</xdr:colOff>
      <xdr:row>1659</xdr:row>
      <xdr:rowOff>828675</xdr:rowOff>
    </xdr:to>
    <xdr:pic>
      <xdr:nvPicPr>
        <xdr:cNvPr id="2005" name="Рисунок 2004">
          <a:extLst>
            <a:ext uri="{FF2B5EF4-FFF2-40B4-BE49-F238E27FC236}">
              <a16:creationId xmlns:a16="http://schemas.microsoft.com/office/drawing/2014/main" id="{3BE80E45-F8FD-06CB-3EB9-B27420CDC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102450900"/>
          <a:ext cx="566865" cy="752475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1664</xdr:row>
      <xdr:rowOff>66676</xdr:rowOff>
    </xdr:from>
    <xdr:to>
      <xdr:col>4</xdr:col>
      <xdr:colOff>667055</xdr:colOff>
      <xdr:row>1664</xdr:row>
      <xdr:rowOff>819150</xdr:rowOff>
    </xdr:to>
    <xdr:pic>
      <xdr:nvPicPr>
        <xdr:cNvPr id="2028" name="Рисунок 2027">
          <a:extLst>
            <a:ext uri="{FF2B5EF4-FFF2-40B4-BE49-F238E27FC236}">
              <a16:creationId xmlns:a16="http://schemas.microsoft.com/office/drawing/2014/main" id="{9E2171B5-1D28-BF97-365E-D69C17CAE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91476" y="109527976"/>
          <a:ext cx="295579" cy="75247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1723</xdr:row>
      <xdr:rowOff>66675</xdr:rowOff>
    </xdr:from>
    <xdr:to>
      <xdr:col>4</xdr:col>
      <xdr:colOff>802431</xdr:colOff>
      <xdr:row>1723</xdr:row>
      <xdr:rowOff>838200</xdr:rowOff>
    </xdr:to>
    <xdr:pic>
      <xdr:nvPicPr>
        <xdr:cNvPr id="2122" name="Рисунок 2121">
          <a:extLst>
            <a:ext uri="{FF2B5EF4-FFF2-40B4-BE49-F238E27FC236}">
              <a16:creationId xmlns:a16="http://schemas.microsoft.com/office/drawing/2014/main" id="{A469BEE7-1072-C48A-DC17-90E7B0BB6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1" y="173307375"/>
          <a:ext cx="573830" cy="771525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164</xdr:row>
      <xdr:rowOff>133351</xdr:rowOff>
    </xdr:from>
    <xdr:to>
      <xdr:col>4</xdr:col>
      <xdr:colOff>868327</xdr:colOff>
      <xdr:row>164</xdr:row>
      <xdr:rowOff>781051</xdr:rowOff>
    </xdr:to>
    <xdr:pic>
      <xdr:nvPicPr>
        <xdr:cNvPr id="1296" name="Рисунок 1295">
          <a:extLst>
            <a:ext uri="{FF2B5EF4-FFF2-40B4-BE49-F238E27FC236}">
              <a16:creationId xmlns:a16="http://schemas.microsoft.com/office/drawing/2014/main" id="{A3AA27C1-FCC7-7D41-BC20-53629D0E3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1" y="97716976"/>
          <a:ext cx="677826" cy="6477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4481</xdr:row>
      <xdr:rowOff>66675</xdr:rowOff>
    </xdr:from>
    <xdr:to>
      <xdr:col>4</xdr:col>
      <xdr:colOff>895350</xdr:colOff>
      <xdr:row>4481</xdr:row>
      <xdr:rowOff>828675</xdr:rowOff>
    </xdr:to>
    <xdr:pic>
      <xdr:nvPicPr>
        <xdr:cNvPr id="1955" name="Рисунок 1954">
          <a:extLst>
            <a:ext uri="{FF2B5EF4-FFF2-40B4-BE49-F238E27FC236}">
              <a16:creationId xmlns:a16="http://schemas.microsoft.com/office/drawing/2014/main" id="{31446AB1-BC35-0859-EBB7-380E8705D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53294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1612</xdr:row>
      <xdr:rowOff>200025</xdr:rowOff>
    </xdr:from>
    <xdr:to>
      <xdr:col>4</xdr:col>
      <xdr:colOff>976251</xdr:colOff>
      <xdr:row>1612</xdr:row>
      <xdr:rowOff>704850</xdr:rowOff>
    </xdr:to>
    <xdr:pic>
      <xdr:nvPicPr>
        <xdr:cNvPr id="2060" name="Рисунок 2059">
          <a:extLst>
            <a:ext uri="{FF2B5EF4-FFF2-40B4-BE49-F238E27FC236}">
              <a16:creationId xmlns:a16="http://schemas.microsoft.com/office/drawing/2014/main" id="{10AA7819-3253-0C3A-516F-8F558EA52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31708725"/>
          <a:ext cx="900051" cy="5048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1613</xdr:row>
      <xdr:rowOff>200025</xdr:rowOff>
    </xdr:from>
    <xdr:to>
      <xdr:col>4</xdr:col>
      <xdr:colOff>976251</xdr:colOff>
      <xdr:row>1613</xdr:row>
      <xdr:rowOff>704850</xdr:rowOff>
    </xdr:to>
    <xdr:pic>
      <xdr:nvPicPr>
        <xdr:cNvPr id="2102" name="Рисунок 2101">
          <a:extLst>
            <a:ext uri="{FF2B5EF4-FFF2-40B4-BE49-F238E27FC236}">
              <a16:creationId xmlns:a16="http://schemas.microsoft.com/office/drawing/2014/main" id="{F581146B-61A3-4BB8-9CB2-A73C3B6B6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31708725"/>
          <a:ext cx="900051" cy="5048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1630</xdr:row>
      <xdr:rowOff>114301</xdr:rowOff>
    </xdr:from>
    <xdr:to>
      <xdr:col>4</xdr:col>
      <xdr:colOff>968024</xdr:colOff>
      <xdr:row>1630</xdr:row>
      <xdr:rowOff>790575</xdr:rowOff>
    </xdr:to>
    <xdr:pic>
      <xdr:nvPicPr>
        <xdr:cNvPr id="2148" name="Рисунок 2147">
          <a:extLst>
            <a:ext uri="{FF2B5EF4-FFF2-40B4-BE49-F238E27FC236}">
              <a16:creationId xmlns:a16="http://schemas.microsoft.com/office/drawing/2014/main" id="{5AAA5866-035F-1C66-6C51-4AD38AFDB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67941826"/>
          <a:ext cx="891824" cy="676274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1631</xdr:row>
      <xdr:rowOff>114301</xdr:rowOff>
    </xdr:from>
    <xdr:to>
      <xdr:col>4</xdr:col>
      <xdr:colOff>968331</xdr:colOff>
      <xdr:row>1631</xdr:row>
      <xdr:rowOff>781051</xdr:rowOff>
    </xdr:to>
    <xdr:pic>
      <xdr:nvPicPr>
        <xdr:cNvPr id="2151" name="Рисунок 2150">
          <a:extLst>
            <a:ext uri="{FF2B5EF4-FFF2-40B4-BE49-F238E27FC236}">
              <a16:creationId xmlns:a16="http://schemas.microsoft.com/office/drawing/2014/main" id="{DE24842E-090A-899F-4A11-5408AF8F6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68827651"/>
          <a:ext cx="892130" cy="66675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1636</xdr:row>
      <xdr:rowOff>76200</xdr:rowOff>
    </xdr:from>
    <xdr:to>
      <xdr:col>4</xdr:col>
      <xdr:colOff>829523</xdr:colOff>
      <xdr:row>1636</xdr:row>
      <xdr:rowOff>819150</xdr:rowOff>
    </xdr:to>
    <xdr:pic>
      <xdr:nvPicPr>
        <xdr:cNvPr id="2160" name="Рисунок 2159">
          <a:extLst>
            <a:ext uri="{FF2B5EF4-FFF2-40B4-BE49-F238E27FC236}">
              <a16:creationId xmlns:a16="http://schemas.microsoft.com/office/drawing/2014/main" id="{2A50361C-E3DF-EC7E-3FA7-A317B8AFB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75876150"/>
          <a:ext cx="619973" cy="74295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1619</xdr:row>
      <xdr:rowOff>76200</xdr:rowOff>
    </xdr:from>
    <xdr:to>
      <xdr:col>4</xdr:col>
      <xdr:colOff>818313</xdr:colOff>
      <xdr:row>1619</xdr:row>
      <xdr:rowOff>809625</xdr:rowOff>
    </xdr:to>
    <xdr:pic>
      <xdr:nvPicPr>
        <xdr:cNvPr id="2175" name="Рисунок 2174">
          <a:extLst>
            <a:ext uri="{FF2B5EF4-FFF2-40B4-BE49-F238E27FC236}">
              <a16:creationId xmlns:a16="http://schemas.microsoft.com/office/drawing/2014/main" id="{729036AF-716A-966C-E7E7-CCC003CA9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1" y="40443150"/>
          <a:ext cx="627812" cy="73342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1712</xdr:row>
      <xdr:rowOff>66675</xdr:rowOff>
    </xdr:from>
    <xdr:to>
      <xdr:col>4</xdr:col>
      <xdr:colOff>888722</xdr:colOff>
      <xdr:row>1712</xdr:row>
      <xdr:rowOff>838200</xdr:rowOff>
    </xdr:to>
    <xdr:pic>
      <xdr:nvPicPr>
        <xdr:cNvPr id="2551" name="Рисунок 2550">
          <a:extLst>
            <a:ext uri="{FF2B5EF4-FFF2-40B4-BE49-F238E27FC236}">
              <a16:creationId xmlns:a16="http://schemas.microsoft.com/office/drawing/2014/main" id="{B91C1FE5-502D-3588-2CBF-51E7D194B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70649900"/>
          <a:ext cx="736322" cy="771525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1724</xdr:row>
      <xdr:rowOff>66675</xdr:rowOff>
    </xdr:from>
    <xdr:to>
      <xdr:col>4</xdr:col>
      <xdr:colOff>700147</xdr:colOff>
      <xdr:row>1724</xdr:row>
      <xdr:rowOff>828675</xdr:rowOff>
    </xdr:to>
    <xdr:pic>
      <xdr:nvPicPr>
        <xdr:cNvPr id="1351" name="Рисунок 1350">
          <a:extLst>
            <a:ext uri="{FF2B5EF4-FFF2-40B4-BE49-F238E27FC236}">
              <a16:creationId xmlns:a16="http://schemas.microsoft.com/office/drawing/2014/main" id="{9533C02B-12A3-0915-E994-DA2B1BCEA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188366400"/>
          <a:ext cx="376296" cy="7620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1725</xdr:row>
      <xdr:rowOff>76200</xdr:rowOff>
    </xdr:from>
    <xdr:to>
      <xdr:col>4</xdr:col>
      <xdr:colOff>952500</xdr:colOff>
      <xdr:row>1725</xdr:row>
      <xdr:rowOff>830580</xdr:rowOff>
    </xdr:to>
    <xdr:pic>
      <xdr:nvPicPr>
        <xdr:cNvPr id="2003" name="Рисунок 2002">
          <a:extLst>
            <a:ext uri="{FF2B5EF4-FFF2-40B4-BE49-F238E27FC236}">
              <a16:creationId xmlns:a16="http://schemas.microsoft.com/office/drawing/2014/main" id="{0D74F1CA-A8BD-B561-716B-5FFA162CB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190147575"/>
          <a:ext cx="857250" cy="75438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1677</xdr:row>
      <xdr:rowOff>123825</xdr:rowOff>
    </xdr:from>
    <xdr:to>
      <xdr:col>4</xdr:col>
      <xdr:colOff>952500</xdr:colOff>
      <xdr:row>1677</xdr:row>
      <xdr:rowOff>781050</xdr:rowOff>
    </xdr:to>
    <xdr:pic>
      <xdr:nvPicPr>
        <xdr:cNvPr id="2143" name="Рисунок 2142">
          <a:extLst>
            <a:ext uri="{FF2B5EF4-FFF2-40B4-BE49-F238E27FC236}">
              <a16:creationId xmlns:a16="http://schemas.microsoft.com/office/drawing/2014/main" id="{DFDFBF8F-8CF2-5004-368C-28BAA771E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129073275"/>
          <a:ext cx="876300" cy="65722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1727</xdr:row>
      <xdr:rowOff>66675</xdr:rowOff>
    </xdr:from>
    <xdr:to>
      <xdr:col>4</xdr:col>
      <xdr:colOff>833364</xdr:colOff>
      <xdr:row>1727</xdr:row>
      <xdr:rowOff>819150</xdr:rowOff>
    </xdr:to>
    <xdr:pic>
      <xdr:nvPicPr>
        <xdr:cNvPr id="2133" name="Рисунок 2132">
          <a:extLst>
            <a:ext uri="{FF2B5EF4-FFF2-40B4-BE49-F238E27FC236}">
              <a16:creationId xmlns:a16="http://schemas.microsoft.com/office/drawing/2014/main" id="{D6EC6D2C-8778-5000-3AA0-ACB44297B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43535200"/>
          <a:ext cx="623814" cy="75247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1730</xdr:row>
      <xdr:rowOff>85725</xdr:rowOff>
    </xdr:from>
    <xdr:to>
      <xdr:col>4</xdr:col>
      <xdr:colOff>822387</xdr:colOff>
      <xdr:row>1730</xdr:row>
      <xdr:rowOff>800100</xdr:rowOff>
    </xdr:to>
    <xdr:pic>
      <xdr:nvPicPr>
        <xdr:cNvPr id="2149" name="Рисунок 2148">
          <a:extLst>
            <a:ext uri="{FF2B5EF4-FFF2-40B4-BE49-F238E27FC236}">
              <a16:creationId xmlns:a16="http://schemas.microsoft.com/office/drawing/2014/main" id="{1B5AC7D1-3351-4096-267A-37F056258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47983375"/>
          <a:ext cx="612836" cy="71437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1733</xdr:row>
      <xdr:rowOff>57150</xdr:rowOff>
    </xdr:from>
    <xdr:to>
      <xdr:col>4</xdr:col>
      <xdr:colOff>876700</xdr:colOff>
      <xdr:row>1733</xdr:row>
      <xdr:rowOff>838200</xdr:rowOff>
    </xdr:to>
    <xdr:pic>
      <xdr:nvPicPr>
        <xdr:cNvPr id="5871" name="Рисунок 5870">
          <a:extLst>
            <a:ext uri="{FF2B5EF4-FFF2-40B4-BE49-F238E27FC236}">
              <a16:creationId xmlns:a16="http://schemas.microsoft.com/office/drawing/2014/main" id="{4D6E7B24-71B8-79B7-E0DF-74F2BB8B3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257698875"/>
          <a:ext cx="695725" cy="78105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1735</xdr:row>
      <xdr:rowOff>123825</xdr:rowOff>
    </xdr:from>
    <xdr:to>
      <xdr:col>4</xdr:col>
      <xdr:colOff>828675</xdr:colOff>
      <xdr:row>1735</xdr:row>
      <xdr:rowOff>770867</xdr:rowOff>
    </xdr:to>
    <xdr:pic>
      <xdr:nvPicPr>
        <xdr:cNvPr id="2154" name="Рисунок 2153">
          <a:extLst>
            <a:ext uri="{FF2B5EF4-FFF2-40B4-BE49-F238E27FC236}">
              <a16:creationId xmlns:a16="http://schemas.microsoft.com/office/drawing/2014/main" id="{CA863B8F-4530-5868-EE72-EFF0F8F77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265737975"/>
          <a:ext cx="609600" cy="647042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1737</xdr:row>
      <xdr:rowOff>57150</xdr:rowOff>
    </xdr:from>
    <xdr:to>
      <xdr:col>4</xdr:col>
      <xdr:colOff>929291</xdr:colOff>
      <xdr:row>1737</xdr:row>
      <xdr:rowOff>828675</xdr:rowOff>
    </xdr:to>
    <xdr:pic>
      <xdr:nvPicPr>
        <xdr:cNvPr id="2158" name="Рисунок 2157">
          <a:extLst>
            <a:ext uri="{FF2B5EF4-FFF2-40B4-BE49-F238E27FC236}">
              <a16:creationId xmlns:a16="http://schemas.microsoft.com/office/drawing/2014/main" id="{6A1F6C3E-F6FF-863F-74B7-4DD9D4B73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269214600"/>
          <a:ext cx="814991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3555</xdr:row>
      <xdr:rowOff>66675</xdr:rowOff>
    </xdr:from>
    <xdr:to>
      <xdr:col>4</xdr:col>
      <xdr:colOff>604372</xdr:colOff>
      <xdr:row>3555</xdr:row>
      <xdr:rowOff>838200</xdr:rowOff>
    </xdr:to>
    <xdr:pic>
      <xdr:nvPicPr>
        <xdr:cNvPr id="6074" name="Рисунок 6073">
          <a:extLst>
            <a:ext uri="{FF2B5EF4-FFF2-40B4-BE49-F238E27FC236}">
              <a16:creationId xmlns:a16="http://schemas.microsoft.com/office/drawing/2014/main" id="{D6BCBE90-77F1-A660-251B-6B1EF894E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0" y="82943700"/>
          <a:ext cx="194797" cy="7715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451</xdr:row>
      <xdr:rowOff>66676</xdr:rowOff>
    </xdr:from>
    <xdr:to>
      <xdr:col>4</xdr:col>
      <xdr:colOff>895351</xdr:colOff>
      <xdr:row>451</xdr:row>
      <xdr:rowOff>828676</xdr:rowOff>
    </xdr:to>
    <xdr:pic>
      <xdr:nvPicPr>
        <xdr:cNvPr id="2176" name="Рисунок 2175">
          <a:extLst>
            <a:ext uri="{FF2B5EF4-FFF2-40B4-BE49-F238E27FC236}">
              <a16:creationId xmlns:a16="http://schemas.microsoft.com/office/drawing/2014/main" id="{6CBD30E0-CAF6-E353-7C62-1915B0D82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151066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659</xdr:row>
      <xdr:rowOff>66675</xdr:rowOff>
    </xdr:from>
    <xdr:to>
      <xdr:col>4</xdr:col>
      <xdr:colOff>903912</xdr:colOff>
      <xdr:row>659</xdr:row>
      <xdr:rowOff>838200</xdr:rowOff>
    </xdr:to>
    <xdr:pic>
      <xdr:nvPicPr>
        <xdr:cNvPr id="2146" name="Рисунок 2145">
          <a:extLst>
            <a:ext uri="{FF2B5EF4-FFF2-40B4-BE49-F238E27FC236}">
              <a16:creationId xmlns:a16="http://schemas.microsoft.com/office/drawing/2014/main" id="{136A5080-E472-2954-CB2E-160EA42E0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21917025"/>
          <a:ext cx="770561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1529</xdr:row>
      <xdr:rowOff>66675</xdr:rowOff>
    </xdr:from>
    <xdr:to>
      <xdr:col>4</xdr:col>
      <xdr:colOff>895350</xdr:colOff>
      <xdr:row>1529</xdr:row>
      <xdr:rowOff>828675</xdr:rowOff>
    </xdr:to>
    <xdr:pic>
      <xdr:nvPicPr>
        <xdr:cNvPr id="2140" name="Рисунок 2139">
          <a:extLst>
            <a:ext uri="{FF2B5EF4-FFF2-40B4-BE49-F238E27FC236}">
              <a16:creationId xmlns:a16="http://schemas.microsoft.com/office/drawing/2014/main" id="{E928EBB3-277B-6814-5427-9BBD9CE52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7222450"/>
          <a:ext cx="762000" cy="762000"/>
        </a:xfrm>
        <a:prstGeom prst="rect">
          <a:avLst/>
        </a:prstGeom>
      </xdr:spPr>
    </xdr:pic>
    <xdr:clientData/>
  </xdr:twoCellAnchor>
  <xdr:twoCellAnchor>
    <xdr:from>
      <xdr:col>3</xdr:col>
      <xdr:colOff>3057525</xdr:colOff>
      <xdr:row>1407</xdr:row>
      <xdr:rowOff>180975</xdr:rowOff>
    </xdr:from>
    <xdr:to>
      <xdr:col>3</xdr:col>
      <xdr:colOff>3898664</xdr:colOff>
      <xdr:row>1407</xdr:row>
      <xdr:rowOff>685800</xdr:rowOff>
    </xdr:to>
    <xdr:pic>
      <xdr:nvPicPr>
        <xdr:cNvPr id="2186" name="Рисунок 2185">
          <a:extLst>
            <a:ext uri="{FF2B5EF4-FFF2-40B4-BE49-F238E27FC236}">
              <a16:creationId xmlns:a16="http://schemas.microsoft.com/office/drawing/2014/main" id="{7EAF6F97-878C-4CA9-9C01-3D27689F5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0" y="48739425"/>
          <a:ext cx="841139" cy="50482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1407</xdr:row>
      <xdr:rowOff>66676</xdr:rowOff>
    </xdr:from>
    <xdr:to>
      <xdr:col>4</xdr:col>
      <xdr:colOff>815340</xdr:colOff>
      <xdr:row>1407</xdr:row>
      <xdr:rowOff>828676</xdr:rowOff>
    </xdr:to>
    <xdr:pic>
      <xdr:nvPicPr>
        <xdr:cNvPr id="2193" name="Рисунок 2192">
          <a:extLst>
            <a:ext uri="{FF2B5EF4-FFF2-40B4-BE49-F238E27FC236}">
              <a16:creationId xmlns:a16="http://schemas.microsoft.com/office/drawing/2014/main" id="{32CC09D6-5BFC-EAA5-48AE-7818B96E3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44196001"/>
          <a:ext cx="58674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653</xdr:row>
      <xdr:rowOff>66675</xdr:rowOff>
    </xdr:from>
    <xdr:to>
      <xdr:col>4</xdr:col>
      <xdr:colOff>895350</xdr:colOff>
      <xdr:row>653</xdr:row>
      <xdr:rowOff>819150</xdr:rowOff>
    </xdr:to>
    <xdr:pic>
      <xdr:nvPicPr>
        <xdr:cNvPr id="2905" name="Рисунок 2904">
          <a:extLst>
            <a:ext uri="{FF2B5EF4-FFF2-40B4-BE49-F238E27FC236}">
              <a16:creationId xmlns:a16="http://schemas.microsoft.com/office/drawing/2014/main" id="{ACD9C45F-284F-D151-0B73-7C1B49887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57162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658</xdr:row>
      <xdr:rowOff>66675</xdr:rowOff>
    </xdr:from>
    <xdr:to>
      <xdr:col>4</xdr:col>
      <xdr:colOff>895350</xdr:colOff>
      <xdr:row>658</xdr:row>
      <xdr:rowOff>819150</xdr:rowOff>
    </xdr:to>
    <xdr:pic>
      <xdr:nvPicPr>
        <xdr:cNvPr id="3008" name="Рисунок 3007">
          <a:extLst>
            <a:ext uri="{FF2B5EF4-FFF2-40B4-BE49-F238E27FC236}">
              <a16:creationId xmlns:a16="http://schemas.microsoft.com/office/drawing/2014/main" id="{708E1F6E-5373-B246-FFC5-8D343AB26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210312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527</xdr:row>
      <xdr:rowOff>104775</xdr:rowOff>
    </xdr:from>
    <xdr:to>
      <xdr:col>4</xdr:col>
      <xdr:colOff>1009650</xdr:colOff>
      <xdr:row>527</xdr:row>
      <xdr:rowOff>792570</xdr:rowOff>
    </xdr:to>
    <xdr:pic>
      <xdr:nvPicPr>
        <xdr:cNvPr id="5388" name="Рисунок 5387">
          <a:extLst>
            <a:ext uri="{FF2B5EF4-FFF2-40B4-BE49-F238E27FC236}">
              <a16:creationId xmlns:a16="http://schemas.microsoft.com/office/drawing/2014/main" id="{26E2E056-F14F-43BC-A523-3615FEE9F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7625" y="114357150"/>
          <a:ext cx="971550" cy="68779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529</xdr:row>
      <xdr:rowOff>133351</xdr:rowOff>
    </xdr:from>
    <xdr:to>
      <xdr:col>4</xdr:col>
      <xdr:colOff>838200</xdr:colOff>
      <xdr:row>529</xdr:row>
      <xdr:rowOff>762000</xdr:rowOff>
    </xdr:to>
    <xdr:pic>
      <xdr:nvPicPr>
        <xdr:cNvPr id="1379" name="Рисунок 1378">
          <a:extLst>
            <a:ext uri="{FF2B5EF4-FFF2-40B4-BE49-F238E27FC236}">
              <a16:creationId xmlns:a16="http://schemas.microsoft.com/office/drawing/2014/main" id="{4CD08222-FD3A-6E9C-1991-27BA8A25C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34718626"/>
          <a:ext cx="628649" cy="628649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825</xdr:row>
      <xdr:rowOff>76201</xdr:rowOff>
    </xdr:from>
    <xdr:to>
      <xdr:col>4</xdr:col>
      <xdr:colOff>885826</xdr:colOff>
      <xdr:row>825</xdr:row>
      <xdr:rowOff>819151</xdr:rowOff>
    </xdr:to>
    <xdr:pic>
      <xdr:nvPicPr>
        <xdr:cNvPr id="707" name="Рисунок 706">
          <a:extLst>
            <a:ext uri="{FF2B5EF4-FFF2-40B4-BE49-F238E27FC236}">
              <a16:creationId xmlns:a16="http://schemas.microsoft.com/office/drawing/2014/main" id="{6A7C9A44-DFC4-3F6F-70E4-2B7579CC5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49491901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846</xdr:row>
      <xdr:rowOff>76201</xdr:rowOff>
    </xdr:from>
    <xdr:to>
      <xdr:col>4</xdr:col>
      <xdr:colOff>885825</xdr:colOff>
      <xdr:row>846</xdr:row>
      <xdr:rowOff>809625</xdr:rowOff>
    </xdr:to>
    <xdr:pic>
      <xdr:nvPicPr>
        <xdr:cNvPr id="2179" name="Рисунок 2178">
          <a:extLst>
            <a:ext uri="{FF2B5EF4-FFF2-40B4-BE49-F238E27FC236}">
              <a16:creationId xmlns:a16="http://schemas.microsoft.com/office/drawing/2014/main" id="{CAE54FE8-BACE-C846-40F2-1480ADBB7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79609951"/>
          <a:ext cx="733424" cy="73342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817</xdr:row>
      <xdr:rowOff>66676</xdr:rowOff>
    </xdr:from>
    <xdr:to>
      <xdr:col>4</xdr:col>
      <xdr:colOff>904876</xdr:colOff>
      <xdr:row>817</xdr:row>
      <xdr:rowOff>828676</xdr:rowOff>
    </xdr:to>
    <xdr:pic>
      <xdr:nvPicPr>
        <xdr:cNvPr id="2296" name="Рисунок 2295">
          <a:extLst>
            <a:ext uri="{FF2B5EF4-FFF2-40B4-BE49-F238E27FC236}">
              <a16:creationId xmlns:a16="http://schemas.microsoft.com/office/drawing/2014/main" id="{5182A28C-9486-774E-32B9-3BD675C10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388524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2728</xdr:row>
      <xdr:rowOff>76200</xdr:rowOff>
    </xdr:from>
    <xdr:to>
      <xdr:col>4</xdr:col>
      <xdr:colOff>885825</xdr:colOff>
      <xdr:row>2728</xdr:row>
      <xdr:rowOff>809625</xdr:rowOff>
    </xdr:to>
    <xdr:pic>
      <xdr:nvPicPr>
        <xdr:cNvPr id="2484" name="Рисунок 2483">
          <a:extLst>
            <a:ext uri="{FF2B5EF4-FFF2-40B4-BE49-F238E27FC236}">
              <a16:creationId xmlns:a16="http://schemas.microsoft.com/office/drawing/2014/main" id="{C0AC3969-27BF-750A-73A9-0D41E7F67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12645625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4482</xdr:row>
      <xdr:rowOff>76200</xdr:rowOff>
    </xdr:from>
    <xdr:to>
      <xdr:col>4</xdr:col>
      <xdr:colOff>895350</xdr:colOff>
      <xdr:row>4482</xdr:row>
      <xdr:rowOff>828675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7213DAC3-69D0-8331-BBDC-367B99E72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462248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233</xdr:row>
      <xdr:rowOff>133350</xdr:rowOff>
    </xdr:from>
    <xdr:to>
      <xdr:col>4</xdr:col>
      <xdr:colOff>982003</xdr:colOff>
      <xdr:row>233</xdr:row>
      <xdr:rowOff>752475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9F8B56F3-B03F-DB6B-A1DC-3160A89AA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6" y="211988400"/>
          <a:ext cx="905802" cy="6191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3129</xdr:row>
      <xdr:rowOff>66675</xdr:rowOff>
    </xdr:from>
    <xdr:to>
      <xdr:col>4</xdr:col>
      <xdr:colOff>904875</xdr:colOff>
      <xdr:row>3129</xdr:row>
      <xdr:rowOff>828675</xdr:rowOff>
    </xdr:to>
    <xdr:pic>
      <xdr:nvPicPr>
        <xdr:cNvPr id="453" name="Рисунок 452">
          <a:extLst>
            <a:ext uri="{FF2B5EF4-FFF2-40B4-BE49-F238E27FC236}">
              <a16:creationId xmlns:a16="http://schemas.microsoft.com/office/drawing/2014/main" id="{DD1ED66E-3509-C386-657A-316E2E224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868584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3130</xdr:row>
      <xdr:rowOff>66675</xdr:rowOff>
    </xdr:from>
    <xdr:to>
      <xdr:col>4</xdr:col>
      <xdr:colOff>904875</xdr:colOff>
      <xdr:row>3130</xdr:row>
      <xdr:rowOff>828675</xdr:rowOff>
    </xdr:to>
    <xdr:pic>
      <xdr:nvPicPr>
        <xdr:cNvPr id="5513" name="Рисунок 5512">
          <a:extLst>
            <a:ext uri="{FF2B5EF4-FFF2-40B4-BE49-F238E27FC236}">
              <a16:creationId xmlns:a16="http://schemas.microsoft.com/office/drawing/2014/main" id="{24BBA770-280C-4B00-9EA3-5700D2A0D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868584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319</xdr:row>
      <xdr:rowOff>66675</xdr:rowOff>
    </xdr:from>
    <xdr:to>
      <xdr:col>4</xdr:col>
      <xdr:colOff>904875</xdr:colOff>
      <xdr:row>319</xdr:row>
      <xdr:rowOff>828675</xdr:rowOff>
    </xdr:to>
    <xdr:pic>
      <xdr:nvPicPr>
        <xdr:cNvPr id="2190" name="Рисунок 2189">
          <a:extLst>
            <a:ext uri="{FF2B5EF4-FFF2-40B4-BE49-F238E27FC236}">
              <a16:creationId xmlns:a16="http://schemas.microsoft.com/office/drawing/2014/main" id="{DBDC1E5A-0C42-1B3E-1BB3-2AF04F2B1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14014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4477</xdr:row>
      <xdr:rowOff>76200</xdr:rowOff>
    </xdr:from>
    <xdr:to>
      <xdr:col>4</xdr:col>
      <xdr:colOff>971550</xdr:colOff>
      <xdr:row>4477</xdr:row>
      <xdr:rowOff>812625</xdr:rowOff>
    </xdr:to>
    <xdr:pic>
      <xdr:nvPicPr>
        <xdr:cNvPr id="2775" name="Рисунок 2774">
          <a:extLst>
            <a:ext uri="{FF2B5EF4-FFF2-40B4-BE49-F238E27FC236}">
              <a16:creationId xmlns:a16="http://schemas.microsoft.com/office/drawing/2014/main" id="{38EB289C-3F58-4D25-3F3F-ABF2EF865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106460925"/>
          <a:ext cx="895350" cy="7364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4563</xdr:row>
      <xdr:rowOff>200025</xdr:rowOff>
    </xdr:from>
    <xdr:to>
      <xdr:col>4</xdr:col>
      <xdr:colOff>981075</xdr:colOff>
      <xdr:row>4563</xdr:row>
      <xdr:rowOff>703442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FCBAE396-6098-4003-A437-48ADFB29C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51949350"/>
          <a:ext cx="914400" cy="503417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4567</xdr:row>
      <xdr:rowOff>85725</xdr:rowOff>
    </xdr:from>
    <xdr:to>
      <xdr:col>4</xdr:col>
      <xdr:colOff>942975</xdr:colOff>
      <xdr:row>4567</xdr:row>
      <xdr:rowOff>818644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BA4F0127-C035-47F2-9D80-CC3B25321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52720875"/>
          <a:ext cx="838200" cy="732919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3288</xdr:row>
      <xdr:rowOff>47625</xdr:rowOff>
    </xdr:from>
    <xdr:to>
      <xdr:col>4</xdr:col>
      <xdr:colOff>656463</xdr:colOff>
      <xdr:row>3288</xdr:row>
      <xdr:rowOff>857250</xdr:rowOff>
    </xdr:to>
    <xdr:pic>
      <xdr:nvPicPr>
        <xdr:cNvPr id="5783" name="Рисунок 5782">
          <a:extLst>
            <a:ext uri="{FF2B5EF4-FFF2-40B4-BE49-F238E27FC236}">
              <a16:creationId xmlns:a16="http://schemas.microsoft.com/office/drawing/2014/main" id="{933A7BE4-819F-4830-9F19-8EE61047F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0" y="48282225"/>
          <a:ext cx="284988" cy="809625"/>
        </a:xfrm>
        <a:prstGeom prst="rect">
          <a:avLst/>
        </a:prstGeom>
      </xdr:spPr>
    </xdr:pic>
    <xdr:clientData/>
  </xdr:twoCellAnchor>
  <xdr:twoCellAnchor>
    <xdr:from>
      <xdr:col>4</xdr:col>
      <xdr:colOff>285752</xdr:colOff>
      <xdr:row>4278</xdr:row>
      <xdr:rowOff>66676</xdr:rowOff>
    </xdr:from>
    <xdr:to>
      <xdr:col>4</xdr:col>
      <xdr:colOff>778890</xdr:colOff>
      <xdr:row>4278</xdr:row>
      <xdr:rowOff>828675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7395FBF8-BBCB-0854-697B-0CB72F478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7" y="86687026"/>
          <a:ext cx="493138" cy="76199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799</xdr:row>
      <xdr:rowOff>142875</xdr:rowOff>
    </xdr:from>
    <xdr:to>
      <xdr:col>4</xdr:col>
      <xdr:colOff>985599</xdr:colOff>
      <xdr:row>799</xdr:row>
      <xdr:rowOff>762000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1E626E9-CC17-4550-96B3-00C58DCB3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83858100"/>
          <a:ext cx="918924" cy="61912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83</xdr:row>
      <xdr:rowOff>57151</xdr:rowOff>
    </xdr:from>
    <xdr:to>
      <xdr:col>4</xdr:col>
      <xdr:colOff>914401</xdr:colOff>
      <xdr:row>83</xdr:row>
      <xdr:rowOff>838201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BBAC6C13-1B49-BEC1-C6EB-BC69DDA92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46015276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2992</xdr:row>
      <xdr:rowOff>66675</xdr:rowOff>
    </xdr:from>
    <xdr:to>
      <xdr:col>4</xdr:col>
      <xdr:colOff>831904</xdr:colOff>
      <xdr:row>2992</xdr:row>
      <xdr:rowOff>838200</xdr:rowOff>
    </xdr:to>
    <xdr:pic>
      <xdr:nvPicPr>
        <xdr:cNvPr id="1250" name="Рисунок 1249">
          <a:extLst>
            <a:ext uri="{FF2B5EF4-FFF2-40B4-BE49-F238E27FC236}">
              <a16:creationId xmlns:a16="http://schemas.microsoft.com/office/drawing/2014/main" id="{CACE3C1E-E486-E595-B19F-5375238E4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02844400"/>
          <a:ext cx="631879" cy="771525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2993</xdr:row>
      <xdr:rowOff>66676</xdr:rowOff>
    </xdr:from>
    <xdr:to>
      <xdr:col>4</xdr:col>
      <xdr:colOff>672313</xdr:colOff>
      <xdr:row>2993</xdr:row>
      <xdr:rowOff>828676</xdr:rowOff>
    </xdr:to>
    <xdr:pic>
      <xdr:nvPicPr>
        <xdr:cNvPr id="2156" name="Рисунок 2155">
          <a:extLst>
            <a:ext uri="{FF2B5EF4-FFF2-40B4-BE49-F238E27FC236}">
              <a16:creationId xmlns:a16="http://schemas.microsoft.com/office/drawing/2014/main" id="{7DCED5B7-A054-D88A-D461-AD3025D87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204616051"/>
          <a:ext cx="34846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2607</xdr:row>
      <xdr:rowOff>85725</xdr:rowOff>
    </xdr:from>
    <xdr:to>
      <xdr:col>4</xdr:col>
      <xdr:colOff>982256</xdr:colOff>
      <xdr:row>2607</xdr:row>
      <xdr:rowOff>809625</xdr:rowOff>
    </xdr:to>
    <xdr:pic>
      <xdr:nvPicPr>
        <xdr:cNvPr id="1603" name="Рисунок 1602">
          <a:extLst>
            <a:ext uri="{FF2B5EF4-FFF2-40B4-BE49-F238E27FC236}">
              <a16:creationId xmlns:a16="http://schemas.microsoft.com/office/drawing/2014/main" id="{9BF16C85-1F4D-AE66-6876-ECB14FB14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98526600"/>
          <a:ext cx="915581" cy="72390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4349</xdr:row>
      <xdr:rowOff>57150</xdr:rowOff>
    </xdr:from>
    <xdr:to>
      <xdr:col>4</xdr:col>
      <xdr:colOff>625647</xdr:colOff>
      <xdr:row>4349</xdr:row>
      <xdr:rowOff>838200</xdr:rowOff>
    </xdr:to>
    <xdr:pic>
      <xdr:nvPicPr>
        <xdr:cNvPr id="2880" name="Рисунок 2879">
          <a:extLst>
            <a:ext uri="{FF2B5EF4-FFF2-40B4-BE49-F238E27FC236}">
              <a16:creationId xmlns:a16="http://schemas.microsoft.com/office/drawing/2014/main" id="{00D68834-9B92-4893-85FF-16A584BA4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1563719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4350</xdr:row>
      <xdr:rowOff>180975</xdr:rowOff>
    </xdr:from>
    <xdr:to>
      <xdr:col>4</xdr:col>
      <xdr:colOff>980484</xdr:colOff>
      <xdr:row>4350</xdr:row>
      <xdr:rowOff>695325</xdr:rowOff>
    </xdr:to>
    <xdr:pic>
      <xdr:nvPicPr>
        <xdr:cNvPr id="3029" name="Рисунок 3028">
          <a:extLst>
            <a:ext uri="{FF2B5EF4-FFF2-40B4-BE49-F238E27FC236}">
              <a16:creationId xmlns:a16="http://schemas.microsoft.com/office/drawing/2014/main" id="{5737BF24-AB70-6492-0272-0FC2D17BD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156886275"/>
          <a:ext cx="913808" cy="5143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3422</xdr:row>
      <xdr:rowOff>66675</xdr:rowOff>
    </xdr:from>
    <xdr:to>
      <xdr:col>4</xdr:col>
      <xdr:colOff>606597</xdr:colOff>
      <xdr:row>3422</xdr:row>
      <xdr:rowOff>847725</xdr:rowOff>
    </xdr:to>
    <xdr:pic>
      <xdr:nvPicPr>
        <xdr:cNvPr id="3168" name="Рисунок 3167">
          <a:extLst>
            <a:ext uri="{FF2B5EF4-FFF2-40B4-BE49-F238E27FC236}">
              <a16:creationId xmlns:a16="http://schemas.microsoft.com/office/drawing/2014/main" id="{A672A713-A853-4BDA-8B5E-D9E9C1D2A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0" y="357854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3755</xdr:row>
      <xdr:rowOff>57150</xdr:rowOff>
    </xdr:from>
    <xdr:to>
      <xdr:col>4</xdr:col>
      <xdr:colOff>625647</xdr:colOff>
      <xdr:row>3755</xdr:row>
      <xdr:rowOff>838200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D1A00163-6011-4494-A65F-5E914EF0B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399859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3771</xdr:row>
      <xdr:rowOff>57150</xdr:rowOff>
    </xdr:from>
    <xdr:to>
      <xdr:col>4</xdr:col>
      <xdr:colOff>606597</xdr:colOff>
      <xdr:row>3771</xdr:row>
      <xdr:rowOff>838200</xdr:rowOff>
    </xdr:to>
    <xdr:pic>
      <xdr:nvPicPr>
        <xdr:cNvPr id="5900" name="Рисунок 5899">
          <a:extLst>
            <a:ext uri="{FF2B5EF4-FFF2-40B4-BE49-F238E27FC236}">
              <a16:creationId xmlns:a16="http://schemas.microsoft.com/office/drawing/2014/main" id="{BF6B4EBB-EA98-4500-BDD1-FB5D56B12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0" y="407289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4279</xdr:row>
      <xdr:rowOff>85725</xdr:rowOff>
    </xdr:from>
    <xdr:to>
      <xdr:col>4</xdr:col>
      <xdr:colOff>1000125</xdr:colOff>
      <xdr:row>4279</xdr:row>
      <xdr:rowOff>800100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4D6210D0-A0BE-63CB-8274-F7F2B42F2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43300650"/>
          <a:ext cx="952500" cy="7143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2749</xdr:row>
      <xdr:rowOff>133351</xdr:rowOff>
    </xdr:from>
    <xdr:to>
      <xdr:col>4</xdr:col>
      <xdr:colOff>978629</xdr:colOff>
      <xdr:row>2749</xdr:row>
      <xdr:rowOff>762001</xdr:rowOff>
    </xdr:to>
    <xdr:pic>
      <xdr:nvPicPr>
        <xdr:cNvPr id="2647" name="Рисунок 2646">
          <a:extLst>
            <a:ext uri="{FF2B5EF4-FFF2-40B4-BE49-F238E27FC236}">
              <a16:creationId xmlns:a16="http://schemas.microsoft.com/office/drawing/2014/main" id="{817DF7B1-FC2D-7280-0C67-CC658F5D7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68951476"/>
          <a:ext cx="921478" cy="6286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4354</xdr:row>
      <xdr:rowOff>66675</xdr:rowOff>
    </xdr:from>
    <xdr:to>
      <xdr:col>4</xdr:col>
      <xdr:colOff>904875</xdr:colOff>
      <xdr:row>4354</xdr:row>
      <xdr:rowOff>838200</xdr:rowOff>
    </xdr:to>
    <xdr:pic>
      <xdr:nvPicPr>
        <xdr:cNvPr id="2808" name="Рисунок 2807">
          <a:extLst>
            <a:ext uri="{FF2B5EF4-FFF2-40B4-BE49-F238E27FC236}">
              <a16:creationId xmlns:a16="http://schemas.microsoft.com/office/drawing/2014/main" id="{94B4D8F9-D525-4683-C928-1E6ECC6CF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063847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4357</xdr:row>
      <xdr:rowOff>66675</xdr:rowOff>
    </xdr:from>
    <xdr:to>
      <xdr:col>4</xdr:col>
      <xdr:colOff>800101</xdr:colOff>
      <xdr:row>4357</xdr:row>
      <xdr:rowOff>828675</xdr:rowOff>
    </xdr:to>
    <xdr:pic>
      <xdr:nvPicPr>
        <xdr:cNvPr id="2987" name="Рисунок 2986">
          <a:extLst>
            <a:ext uri="{FF2B5EF4-FFF2-40B4-BE49-F238E27FC236}">
              <a16:creationId xmlns:a16="http://schemas.microsoft.com/office/drawing/2014/main" id="{B81D80CF-BF42-48BA-937A-177DC5DBC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94964250"/>
          <a:ext cx="571500" cy="76200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4565</xdr:row>
      <xdr:rowOff>66676</xdr:rowOff>
    </xdr:from>
    <xdr:to>
      <xdr:col>4</xdr:col>
      <xdr:colOff>819150</xdr:colOff>
      <xdr:row>4565</xdr:row>
      <xdr:rowOff>810172</xdr:rowOff>
    </xdr:to>
    <xdr:pic>
      <xdr:nvPicPr>
        <xdr:cNvPr id="2738" name="Рисунок 2737">
          <a:extLst>
            <a:ext uri="{FF2B5EF4-FFF2-40B4-BE49-F238E27FC236}">
              <a16:creationId xmlns:a16="http://schemas.microsoft.com/office/drawing/2014/main" id="{F508E23D-45EE-473D-8865-61E447D0D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225037651"/>
          <a:ext cx="600075" cy="74349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4564</xdr:row>
      <xdr:rowOff>66676</xdr:rowOff>
    </xdr:from>
    <xdr:to>
      <xdr:col>4</xdr:col>
      <xdr:colOff>879763</xdr:colOff>
      <xdr:row>4564</xdr:row>
      <xdr:rowOff>828675</xdr:rowOff>
    </xdr:to>
    <xdr:pic>
      <xdr:nvPicPr>
        <xdr:cNvPr id="2812" name="Рисунок 2811">
          <a:extLst>
            <a:ext uri="{FF2B5EF4-FFF2-40B4-BE49-F238E27FC236}">
              <a16:creationId xmlns:a16="http://schemas.microsoft.com/office/drawing/2014/main" id="{92223E95-24F1-465E-BFF0-31DFBBE58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25037651"/>
          <a:ext cx="727363" cy="761999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4566</xdr:row>
      <xdr:rowOff>66676</xdr:rowOff>
    </xdr:from>
    <xdr:to>
      <xdr:col>4</xdr:col>
      <xdr:colOff>727459</xdr:colOff>
      <xdr:row>4566</xdr:row>
      <xdr:rowOff>828676</xdr:rowOff>
    </xdr:to>
    <xdr:pic>
      <xdr:nvPicPr>
        <xdr:cNvPr id="3031" name="Рисунок 3030">
          <a:extLst>
            <a:ext uri="{FF2B5EF4-FFF2-40B4-BE49-F238E27FC236}">
              <a16:creationId xmlns:a16="http://schemas.microsoft.com/office/drawing/2014/main" id="{2F8932DE-D526-C9F5-913C-42D186691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226809301"/>
          <a:ext cx="413133" cy="76200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4568</xdr:row>
      <xdr:rowOff>76201</xdr:rowOff>
    </xdr:from>
    <xdr:to>
      <xdr:col>4</xdr:col>
      <xdr:colOff>706341</xdr:colOff>
      <xdr:row>4568</xdr:row>
      <xdr:rowOff>800101</xdr:rowOff>
    </xdr:to>
    <xdr:pic>
      <xdr:nvPicPr>
        <xdr:cNvPr id="3251" name="Рисунок 3250">
          <a:extLst>
            <a:ext uri="{FF2B5EF4-FFF2-40B4-BE49-F238E27FC236}">
              <a16:creationId xmlns:a16="http://schemas.microsoft.com/office/drawing/2014/main" id="{91E082D5-493A-8490-5EAB-AD5BD083E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228590476"/>
          <a:ext cx="382491" cy="72390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4341</xdr:row>
      <xdr:rowOff>66675</xdr:rowOff>
    </xdr:from>
    <xdr:to>
      <xdr:col>4</xdr:col>
      <xdr:colOff>619125</xdr:colOff>
      <xdr:row>4341</xdr:row>
      <xdr:rowOff>828472</xdr:rowOff>
    </xdr:to>
    <xdr:pic>
      <xdr:nvPicPr>
        <xdr:cNvPr id="3584" name="Рисунок 3583">
          <a:extLst>
            <a:ext uri="{FF2B5EF4-FFF2-40B4-BE49-F238E27FC236}">
              <a16:creationId xmlns:a16="http://schemas.microsoft.com/office/drawing/2014/main" id="{E881EB3F-E20D-2CC6-05D7-ADF83A8B4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8625" y="287483550"/>
          <a:ext cx="200025" cy="76179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2880</xdr:row>
      <xdr:rowOff>66676</xdr:rowOff>
    </xdr:from>
    <xdr:to>
      <xdr:col>4</xdr:col>
      <xdr:colOff>951386</xdr:colOff>
      <xdr:row>2880</xdr:row>
      <xdr:rowOff>828676</xdr:rowOff>
    </xdr:to>
    <xdr:pic>
      <xdr:nvPicPr>
        <xdr:cNvPr id="3295" name="Рисунок 3294">
          <a:extLst>
            <a:ext uri="{FF2B5EF4-FFF2-40B4-BE49-F238E27FC236}">
              <a16:creationId xmlns:a16="http://schemas.microsoft.com/office/drawing/2014/main" id="{180F62CB-39B9-636F-8BA6-E3C946DEF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82524601"/>
          <a:ext cx="865661" cy="7620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4314</xdr:row>
      <xdr:rowOff>47626</xdr:rowOff>
    </xdr:from>
    <xdr:to>
      <xdr:col>4</xdr:col>
      <xdr:colOff>605523</xdr:colOff>
      <xdr:row>4314</xdr:row>
      <xdr:rowOff>838200</xdr:rowOff>
    </xdr:to>
    <xdr:pic>
      <xdr:nvPicPr>
        <xdr:cNvPr id="3574" name="Рисунок 3573">
          <a:extLst>
            <a:ext uri="{FF2B5EF4-FFF2-40B4-BE49-F238E27FC236}">
              <a16:creationId xmlns:a16="http://schemas.microsoft.com/office/drawing/2014/main" id="{F3DE6EBB-6A70-4207-9707-FFC7A84FC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5" y="113318926"/>
          <a:ext cx="224523" cy="79057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4315</xdr:row>
      <xdr:rowOff>57150</xdr:rowOff>
    </xdr:from>
    <xdr:to>
      <xdr:col>4</xdr:col>
      <xdr:colOff>904875</xdr:colOff>
      <xdr:row>4315</xdr:row>
      <xdr:rowOff>838200</xdr:rowOff>
    </xdr:to>
    <xdr:pic>
      <xdr:nvPicPr>
        <xdr:cNvPr id="3649" name="Рисунок 3648">
          <a:extLst>
            <a:ext uri="{FF2B5EF4-FFF2-40B4-BE49-F238E27FC236}">
              <a16:creationId xmlns:a16="http://schemas.microsoft.com/office/drawing/2014/main" id="{24178897-EBC7-4D6E-868D-3CA939F64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186434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4295</xdr:row>
      <xdr:rowOff>66675</xdr:rowOff>
    </xdr:from>
    <xdr:to>
      <xdr:col>4</xdr:col>
      <xdr:colOff>631826</xdr:colOff>
      <xdr:row>4295</xdr:row>
      <xdr:rowOff>828675</xdr:rowOff>
    </xdr:to>
    <xdr:pic>
      <xdr:nvPicPr>
        <xdr:cNvPr id="3234" name="Рисунок 3233">
          <a:extLst>
            <a:ext uri="{FF2B5EF4-FFF2-40B4-BE49-F238E27FC236}">
              <a16:creationId xmlns:a16="http://schemas.microsoft.com/office/drawing/2014/main" id="{4D907F16-B187-498F-BED3-224E829D2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0051" y="98888550"/>
          <a:ext cx="241300" cy="7620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4298</xdr:row>
      <xdr:rowOff>57150</xdr:rowOff>
    </xdr:from>
    <xdr:to>
      <xdr:col>4</xdr:col>
      <xdr:colOff>658812</xdr:colOff>
      <xdr:row>4298</xdr:row>
      <xdr:rowOff>847725</xdr:rowOff>
    </xdr:to>
    <xdr:pic>
      <xdr:nvPicPr>
        <xdr:cNvPr id="3962" name="Рисунок 3961">
          <a:extLst>
            <a:ext uri="{FF2B5EF4-FFF2-40B4-BE49-F238E27FC236}">
              <a16:creationId xmlns:a16="http://schemas.microsoft.com/office/drawing/2014/main" id="{B949A457-7C5B-44F0-A669-839C100F2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0" y="156267150"/>
          <a:ext cx="287337" cy="7905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4301</xdr:row>
      <xdr:rowOff>66675</xdr:rowOff>
    </xdr:from>
    <xdr:to>
      <xdr:col>4</xdr:col>
      <xdr:colOff>914400</xdr:colOff>
      <xdr:row>4301</xdr:row>
      <xdr:rowOff>838200</xdr:rowOff>
    </xdr:to>
    <xdr:pic>
      <xdr:nvPicPr>
        <xdr:cNvPr id="4247" name="Рисунок 4246">
          <a:extLst>
            <a:ext uri="{FF2B5EF4-FFF2-40B4-BE49-F238E27FC236}">
              <a16:creationId xmlns:a16="http://schemas.microsoft.com/office/drawing/2014/main" id="{20EA31F7-5386-458B-81CA-C1BD96DE2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360932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4303</xdr:row>
      <xdr:rowOff>47626</xdr:rowOff>
    </xdr:from>
    <xdr:to>
      <xdr:col>4</xdr:col>
      <xdr:colOff>610333</xdr:colOff>
      <xdr:row>4303</xdr:row>
      <xdr:rowOff>828675</xdr:rowOff>
    </xdr:to>
    <xdr:pic>
      <xdr:nvPicPr>
        <xdr:cNvPr id="4295" name="Рисунок 4294">
          <a:extLst>
            <a:ext uri="{FF2B5EF4-FFF2-40B4-BE49-F238E27FC236}">
              <a16:creationId xmlns:a16="http://schemas.microsoft.com/office/drawing/2014/main" id="{A207FBF5-AD5D-42E5-B82D-4744AC17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9575" y="162458401"/>
          <a:ext cx="210283" cy="781049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4339</xdr:row>
      <xdr:rowOff>47625</xdr:rowOff>
    </xdr:from>
    <xdr:to>
      <xdr:col>4</xdr:col>
      <xdr:colOff>729718</xdr:colOff>
      <xdr:row>4339</xdr:row>
      <xdr:rowOff>857250</xdr:rowOff>
    </xdr:to>
    <xdr:pic>
      <xdr:nvPicPr>
        <xdr:cNvPr id="3094" name="Рисунок 3093">
          <a:extLst>
            <a:ext uri="{FF2B5EF4-FFF2-40B4-BE49-F238E27FC236}">
              <a16:creationId xmlns:a16="http://schemas.microsoft.com/office/drawing/2014/main" id="{43B245CF-B5A5-4254-9AA3-0A2C92900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160286700"/>
          <a:ext cx="424917" cy="8096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3203</xdr:row>
      <xdr:rowOff>57150</xdr:rowOff>
    </xdr:from>
    <xdr:to>
      <xdr:col>4</xdr:col>
      <xdr:colOff>914400</xdr:colOff>
      <xdr:row>3203</xdr:row>
      <xdr:rowOff>838200</xdr:rowOff>
    </xdr:to>
    <xdr:pic>
      <xdr:nvPicPr>
        <xdr:cNvPr id="2419" name="Рисунок 2418">
          <a:extLst>
            <a:ext uri="{FF2B5EF4-FFF2-40B4-BE49-F238E27FC236}">
              <a16:creationId xmlns:a16="http://schemas.microsoft.com/office/drawing/2014/main" id="{61CF45DC-E5F8-DF67-7380-6D7FF7770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602962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3752</xdr:row>
      <xdr:rowOff>57150</xdr:rowOff>
    </xdr:from>
    <xdr:to>
      <xdr:col>4</xdr:col>
      <xdr:colOff>914400</xdr:colOff>
      <xdr:row>3752</xdr:row>
      <xdr:rowOff>838200</xdr:rowOff>
    </xdr:to>
    <xdr:pic>
      <xdr:nvPicPr>
        <xdr:cNvPr id="3339" name="Рисунок 3338">
          <a:extLst>
            <a:ext uri="{FF2B5EF4-FFF2-40B4-BE49-F238E27FC236}">
              <a16:creationId xmlns:a16="http://schemas.microsoft.com/office/drawing/2014/main" id="{E90D657F-DCB0-201A-A4F3-193F3D76A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785205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4293</xdr:row>
      <xdr:rowOff>47626</xdr:rowOff>
    </xdr:from>
    <xdr:to>
      <xdr:col>4</xdr:col>
      <xdr:colOff>647700</xdr:colOff>
      <xdr:row>4293</xdr:row>
      <xdr:rowOff>855808</xdr:rowOff>
    </xdr:to>
    <xdr:pic>
      <xdr:nvPicPr>
        <xdr:cNvPr id="4297" name="Рисунок 4296">
          <a:extLst>
            <a:ext uri="{FF2B5EF4-FFF2-40B4-BE49-F238E27FC236}">
              <a16:creationId xmlns:a16="http://schemas.microsoft.com/office/drawing/2014/main" id="{EA670447-04B2-42C9-8D3A-1F365893D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62850" y="71408926"/>
          <a:ext cx="266700" cy="808182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4316</xdr:row>
      <xdr:rowOff>38100</xdr:rowOff>
    </xdr:from>
    <xdr:to>
      <xdr:col>4</xdr:col>
      <xdr:colOff>595813</xdr:colOff>
      <xdr:row>4316</xdr:row>
      <xdr:rowOff>857250</xdr:rowOff>
    </xdr:to>
    <xdr:pic>
      <xdr:nvPicPr>
        <xdr:cNvPr id="4394" name="Рисунок 4393">
          <a:extLst>
            <a:ext uri="{FF2B5EF4-FFF2-40B4-BE49-F238E27FC236}">
              <a16:creationId xmlns:a16="http://schemas.microsoft.com/office/drawing/2014/main" id="{85EAFC13-97C0-482D-BA44-8DFA20975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1" y="93040200"/>
          <a:ext cx="176712" cy="81915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4317</xdr:row>
      <xdr:rowOff>57150</xdr:rowOff>
    </xdr:from>
    <xdr:to>
      <xdr:col>4</xdr:col>
      <xdr:colOff>838223</xdr:colOff>
      <xdr:row>4317</xdr:row>
      <xdr:rowOff>847725</xdr:rowOff>
    </xdr:to>
    <xdr:pic>
      <xdr:nvPicPr>
        <xdr:cNvPr id="4768" name="Рисунок 4767">
          <a:extLst>
            <a:ext uri="{FF2B5EF4-FFF2-40B4-BE49-F238E27FC236}">
              <a16:creationId xmlns:a16="http://schemas.microsoft.com/office/drawing/2014/main" id="{A142C809-4DC6-4B51-BF0C-75E850C44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1400" y="93945075"/>
          <a:ext cx="628673" cy="7905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4318</xdr:row>
      <xdr:rowOff>76200</xdr:rowOff>
    </xdr:from>
    <xdr:to>
      <xdr:col>4</xdr:col>
      <xdr:colOff>895350</xdr:colOff>
      <xdr:row>4318</xdr:row>
      <xdr:rowOff>828675</xdr:rowOff>
    </xdr:to>
    <xdr:pic>
      <xdr:nvPicPr>
        <xdr:cNvPr id="3311" name="Рисунок 3310">
          <a:extLst>
            <a:ext uri="{FF2B5EF4-FFF2-40B4-BE49-F238E27FC236}">
              <a16:creationId xmlns:a16="http://schemas.microsoft.com/office/drawing/2014/main" id="{68402C18-9311-41D7-9749-7362A7E15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875157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4319</xdr:row>
      <xdr:rowOff>66675</xdr:rowOff>
    </xdr:from>
    <xdr:to>
      <xdr:col>4</xdr:col>
      <xdr:colOff>895350</xdr:colOff>
      <xdr:row>4319</xdr:row>
      <xdr:rowOff>819150</xdr:rowOff>
    </xdr:to>
    <xdr:pic>
      <xdr:nvPicPr>
        <xdr:cNvPr id="3968" name="Рисунок 3967">
          <a:extLst>
            <a:ext uri="{FF2B5EF4-FFF2-40B4-BE49-F238E27FC236}">
              <a16:creationId xmlns:a16="http://schemas.microsoft.com/office/drawing/2014/main" id="{B2D66532-E4C9-4EE4-A431-B036A681D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883920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4321</xdr:row>
      <xdr:rowOff>57151</xdr:rowOff>
    </xdr:from>
    <xdr:to>
      <xdr:col>4</xdr:col>
      <xdr:colOff>904876</xdr:colOff>
      <xdr:row>4321</xdr:row>
      <xdr:rowOff>838201</xdr:rowOff>
    </xdr:to>
    <xdr:pic>
      <xdr:nvPicPr>
        <xdr:cNvPr id="4254" name="Рисунок 4253">
          <a:extLst>
            <a:ext uri="{FF2B5EF4-FFF2-40B4-BE49-F238E27FC236}">
              <a16:creationId xmlns:a16="http://schemas.microsoft.com/office/drawing/2014/main" id="{12BAF587-233A-409A-A623-D712D5131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7626" y="910399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4325</xdr:row>
      <xdr:rowOff>57150</xdr:rowOff>
    </xdr:from>
    <xdr:to>
      <xdr:col>4</xdr:col>
      <xdr:colOff>914400</xdr:colOff>
      <xdr:row>4325</xdr:row>
      <xdr:rowOff>838200</xdr:rowOff>
    </xdr:to>
    <xdr:pic>
      <xdr:nvPicPr>
        <xdr:cNvPr id="4294" name="Рисунок 4293">
          <a:extLst>
            <a:ext uri="{FF2B5EF4-FFF2-40B4-BE49-F238E27FC236}">
              <a16:creationId xmlns:a16="http://schemas.microsoft.com/office/drawing/2014/main" id="{82373BDD-FBE6-43CF-8F0D-CDF9F1C23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919257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4332</xdr:row>
      <xdr:rowOff>47627</xdr:rowOff>
    </xdr:from>
    <xdr:to>
      <xdr:col>4</xdr:col>
      <xdr:colOff>866775</xdr:colOff>
      <xdr:row>4332</xdr:row>
      <xdr:rowOff>851597</xdr:rowOff>
    </xdr:to>
    <xdr:pic>
      <xdr:nvPicPr>
        <xdr:cNvPr id="3218" name="Рисунок 3217">
          <a:extLst>
            <a:ext uri="{FF2B5EF4-FFF2-40B4-BE49-F238E27FC236}">
              <a16:creationId xmlns:a16="http://schemas.microsoft.com/office/drawing/2014/main" id="{8A63110E-CDB0-432B-B598-DE4A5B15D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50882552"/>
          <a:ext cx="695325" cy="80397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4334</xdr:row>
      <xdr:rowOff>47625</xdr:rowOff>
    </xdr:from>
    <xdr:to>
      <xdr:col>4</xdr:col>
      <xdr:colOff>857250</xdr:colOff>
      <xdr:row>4334</xdr:row>
      <xdr:rowOff>837725</xdr:rowOff>
    </xdr:to>
    <xdr:pic>
      <xdr:nvPicPr>
        <xdr:cNvPr id="3983" name="Рисунок 3982">
          <a:extLst>
            <a:ext uri="{FF2B5EF4-FFF2-40B4-BE49-F238E27FC236}">
              <a16:creationId xmlns:a16="http://schemas.microsoft.com/office/drawing/2014/main" id="{D2FFAB78-3EF1-4018-B215-5D5AB5F58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45567600"/>
          <a:ext cx="685800" cy="79010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4336</xdr:row>
      <xdr:rowOff>66675</xdr:rowOff>
    </xdr:from>
    <xdr:to>
      <xdr:col>4</xdr:col>
      <xdr:colOff>849749</xdr:colOff>
      <xdr:row>4336</xdr:row>
      <xdr:rowOff>819150</xdr:rowOff>
    </xdr:to>
    <xdr:pic>
      <xdr:nvPicPr>
        <xdr:cNvPr id="6080" name="Рисунок 6079">
          <a:extLst>
            <a:ext uri="{FF2B5EF4-FFF2-40B4-BE49-F238E27FC236}">
              <a16:creationId xmlns:a16="http://schemas.microsoft.com/office/drawing/2014/main" id="{47196065-5FE0-3EF0-1241-1C4793CD3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1" y="85410675"/>
          <a:ext cx="659248" cy="7524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3630</xdr:row>
      <xdr:rowOff>133350</xdr:rowOff>
    </xdr:from>
    <xdr:to>
      <xdr:col>4</xdr:col>
      <xdr:colOff>993307</xdr:colOff>
      <xdr:row>3630</xdr:row>
      <xdr:rowOff>771525</xdr:rowOff>
    </xdr:to>
    <xdr:pic>
      <xdr:nvPicPr>
        <xdr:cNvPr id="6084" name="Рисунок 6083">
          <a:extLst>
            <a:ext uri="{FF2B5EF4-FFF2-40B4-BE49-F238E27FC236}">
              <a16:creationId xmlns:a16="http://schemas.microsoft.com/office/drawing/2014/main" id="{76CC7A44-7F6F-6650-19C6-2CA23F1BE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1" y="146789775"/>
          <a:ext cx="936156" cy="6381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3631</xdr:row>
      <xdr:rowOff>95250</xdr:rowOff>
    </xdr:from>
    <xdr:to>
      <xdr:col>4</xdr:col>
      <xdr:colOff>981075</xdr:colOff>
      <xdr:row>3631</xdr:row>
      <xdr:rowOff>804241</xdr:rowOff>
    </xdr:to>
    <xdr:pic>
      <xdr:nvPicPr>
        <xdr:cNvPr id="6088" name="Рисунок 6087">
          <a:extLst>
            <a:ext uri="{FF2B5EF4-FFF2-40B4-BE49-F238E27FC236}">
              <a16:creationId xmlns:a16="http://schemas.microsoft.com/office/drawing/2014/main" id="{528E351C-BA02-3335-7FCA-EA837302A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47637500"/>
          <a:ext cx="914400" cy="708991"/>
        </a:xfrm>
        <a:prstGeom prst="rect">
          <a:avLst/>
        </a:prstGeom>
      </xdr:spPr>
    </xdr:pic>
    <xdr:clientData/>
  </xdr:twoCellAnchor>
  <xdr:twoCellAnchor>
    <xdr:from>
      <xdr:col>4</xdr:col>
      <xdr:colOff>438150</xdr:colOff>
      <xdr:row>4351</xdr:row>
      <xdr:rowOff>57150</xdr:rowOff>
    </xdr:from>
    <xdr:to>
      <xdr:col>4</xdr:col>
      <xdr:colOff>635172</xdr:colOff>
      <xdr:row>4351</xdr:row>
      <xdr:rowOff>838200</xdr:rowOff>
    </xdr:to>
    <xdr:pic>
      <xdr:nvPicPr>
        <xdr:cNvPr id="6095" name="Рисунок 6094">
          <a:extLst>
            <a:ext uri="{FF2B5EF4-FFF2-40B4-BE49-F238E27FC236}">
              <a16:creationId xmlns:a16="http://schemas.microsoft.com/office/drawing/2014/main" id="{7760F1B8-25AA-4A90-B9C2-DECFEF6F6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0" y="4957762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4358</xdr:row>
      <xdr:rowOff>57150</xdr:rowOff>
    </xdr:from>
    <xdr:to>
      <xdr:col>4</xdr:col>
      <xdr:colOff>904875</xdr:colOff>
      <xdr:row>4358</xdr:row>
      <xdr:rowOff>828675</xdr:rowOff>
    </xdr:to>
    <xdr:pic>
      <xdr:nvPicPr>
        <xdr:cNvPr id="6099" name="Рисунок 6098">
          <a:extLst>
            <a:ext uri="{FF2B5EF4-FFF2-40B4-BE49-F238E27FC236}">
              <a16:creationId xmlns:a16="http://schemas.microsoft.com/office/drawing/2014/main" id="{B83FF0CA-8963-4412-B659-B09C8D686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527304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3705</xdr:row>
      <xdr:rowOff>66675</xdr:rowOff>
    </xdr:from>
    <xdr:to>
      <xdr:col>4</xdr:col>
      <xdr:colOff>895350</xdr:colOff>
      <xdr:row>3705</xdr:row>
      <xdr:rowOff>819150</xdr:rowOff>
    </xdr:to>
    <xdr:pic>
      <xdr:nvPicPr>
        <xdr:cNvPr id="6103" name="Рисунок 6102">
          <a:extLst>
            <a:ext uri="{FF2B5EF4-FFF2-40B4-BE49-F238E27FC236}">
              <a16:creationId xmlns:a16="http://schemas.microsoft.com/office/drawing/2014/main" id="{E4D67A0B-77BF-B372-78D3-26A6D7B43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970788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937</xdr:row>
      <xdr:rowOff>66676</xdr:rowOff>
    </xdr:from>
    <xdr:to>
      <xdr:col>4</xdr:col>
      <xdr:colOff>914486</xdr:colOff>
      <xdr:row>937</xdr:row>
      <xdr:rowOff>828676</xdr:rowOff>
    </xdr:to>
    <xdr:pic>
      <xdr:nvPicPr>
        <xdr:cNvPr id="6086" name="Рисунок 6085">
          <a:extLst>
            <a:ext uri="{FF2B5EF4-FFF2-40B4-BE49-F238E27FC236}">
              <a16:creationId xmlns:a16="http://schemas.microsoft.com/office/drawing/2014/main" id="{EA0D01C6-D252-8615-EAEF-462E81DF7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7625" y="177041176"/>
          <a:ext cx="790661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885</xdr:row>
      <xdr:rowOff>76200</xdr:rowOff>
    </xdr:from>
    <xdr:to>
      <xdr:col>4</xdr:col>
      <xdr:colOff>895350</xdr:colOff>
      <xdr:row>885</xdr:row>
      <xdr:rowOff>828675</xdr:rowOff>
    </xdr:to>
    <xdr:pic>
      <xdr:nvPicPr>
        <xdr:cNvPr id="6092" name="Рисунок 6091">
          <a:extLst>
            <a:ext uri="{FF2B5EF4-FFF2-40B4-BE49-F238E27FC236}">
              <a16:creationId xmlns:a16="http://schemas.microsoft.com/office/drawing/2014/main" id="{4511B82A-A109-E11C-FC7B-447B82257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141571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661</xdr:row>
      <xdr:rowOff>66675</xdr:rowOff>
    </xdr:from>
    <xdr:to>
      <xdr:col>4</xdr:col>
      <xdr:colOff>895350</xdr:colOff>
      <xdr:row>661</xdr:row>
      <xdr:rowOff>819150</xdr:rowOff>
    </xdr:to>
    <xdr:pic>
      <xdr:nvPicPr>
        <xdr:cNvPr id="6100" name="Рисунок 6099">
          <a:extLst>
            <a:ext uri="{FF2B5EF4-FFF2-40B4-BE49-F238E27FC236}">
              <a16:creationId xmlns:a16="http://schemas.microsoft.com/office/drawing/2014/main" id="{732733B0-3B15-0D52-DFDA-9069968DB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45745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4083</xdr:row>
      <xdr:rowOff>66675</xdr:rowOff>
    </xdr:from>
    <xdr:to>
      <xdr:col>4</xdr:col>
      <xdr:colOff>904875</xdr:colOff>
      <xdr:row>4083</xdr:row>
      <xdr:rowOff>838200</xdr:rowOff>
    </xdr:to>
    <xdr:pic>
      <xdr:nvPicPr>
        <xdr:cNvPr id="6102" name="Рисунок 6101">
          <a:extLst>
            <a:ext uri="{FF2B5EF4-FFF2-40B4-BE49-F238E27FC236}">
              <a16:creationId xmlns:a16="http://schemas.microsoft.com/office/drawing/2014/main" id="{868AAAA5-518C-A043-4ED2-F065BABBD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1139761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4085</xdr:row>
      <xdr:rowOff>76200</xdr:rowOff>
    </xdr:from>
    <xdr:to>
      <xdr:col>4</xdr:col>
      <xdr:colOff>895350</xdr:colOff>
      <xdr:row>4085</xdr:row>
      <xdr:rowOff>828675</xdr:rowOff>
    </xdr:to>
    <xdr:pic>
      <xdr:nvPicPr>
        <xdr:cNvPr id="6105" name="Рисунок 6104">
          <a:extLst>
            <a:ext uri="{FF2B5EF4-FFF2-40B4-BE49-F238E27FC236}">
              <a16:creationId xmlns:a16="http://schemas.microsoft.com/office/drawing/2014/main" id="{2AF9673E-9A2B-D76D-0A4C-FE2125E80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037016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4086</xdr:row>
      <xdr:rowOff>66675</xdr:rowOff>
    </xdr:from>
    <xdr:to>
      <xdr:col>4</xdr:col>
      <xdr:colOff>904875</xdr:colOff>
      <xdr:row>4086</xdr:row>
      <xdr:rowOff>819150</xdr:rowOff>
    </xdr:to>
    <xdr:pic>
      <xdr:nvPicPr>
        <xdr:cNvPr id="6107" name="Рисунок 6106">
          <a:extLst>
            <a:ext uri="{FF2B5EF4-FFF2-40B4-BE49-F238E27FC236}">
              <a16:creationId xmlns:a16="http://schemas.microsoft.com/office/drawing/2014/main" id="{7313F8F8-8ADA-F6C9-219E-D57FBD798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2045779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4087</xdr:row>
      <xdr:rowOff>66676</xdr:rowOff>
    </xdr:from>
    <xdr:to>
      <xdr:col>4</xdr:col>
      <xdr:colOff>904876</xdr:colOff>
      <xdr:row>4087</xdr:row>
      <xdr:rowOff>828676</xdr:rowOff>
    </xdr:to>
    <xdr:pic>
      <xdr:nvPicPr>
        <xdr:cNvPr id="6109" name="Рисунок 6108">
          <a:extLst>
            <a:ext uri="{FF2B5EF4-FFF2-40B4-BE49-F238E27FC236}">
              <a16:creationId xmlns:a16="http://schemas.microsoft.com/office/drawing/2014/main" id="{CFD2C1BB-DD7D-F0BE-6EB2-5F392B2DE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2054637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4088</xdr:row>
      <xdr:rowOff>66676</xdr:rowOff>
    </xdr:from>
    <xdr:to>
      <xdr:col>4</xdr:col>
      <xdr:colOff>859195</xdr:colOff>
      <xdr:row>4088</xdr:row>
      <xdr:rowOff>828676</xdr:rowOff>
    </xdr:to>
    <xdr:pic>
      <xdr:nvPicPr>
        <xdr:cNvPr id="6111" name="Рисунок 6110">
          <a:extLst>
            <a:ext uri="{FF2B5EF4-FFF2-40B4-BE49-F238E27FC236}">
              <a16:creationId xmlns:a16="http://schemas.microsoft.com/office/drawing/2014/main" id="{CC5FBA5A-02EA-0ACA-E5F1-36C0A691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1" y="207235426"/>
          <a:ext cx="668694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4089</xdr:row>
      <xdr:rowOff>66676</xdr:rowOff>
    </xdr:from>
    <xdr:to>
      <xdr:col>4</xdr:col>
      <xdr:colOff>904876</xdr:colOff>
      <xdr:row>4089</xdr:row>
      <xdr:rowOff>828676</xdr:rowOff>
    </xdr:to>
    <xdr:pic>
      <xdr:nvPicPr>
        <xdr:cNvPr id="3981" name="Рисунок 3980">
          <a:extLst>
            <a:ext uri="{FF2B5EF4-FFF2-40B4-BE49-F238E27FC236}">
              <a16:creationId xmlns:a16="http://schemas.microsoft.com/office/drawing/2014/main" id="{41C87B85-27BC-724D-0AA5-FA12D2511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2081212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4090</xdr:row>
      <xdr:rowOff>66675</xdr:rowOff>
    </xdr:from>
    <xdr:to>
      <xdr:col>4</xdr:col>
      <xdr:colOff>834995</xdr:colOff>
      <xdr:row>4090</xdr:row>
      <xdr:rowOff>819150</xdr:rowOff>
    </xdr:to>
    <xdr:pic>
      <xdr:nvPicPr>
        <xdr:cNvPr id="4372" name="Рисунок 4371">
          <a:extLst>
            <a:ext uri="{FF2B5EF4-FFF2-40B4-BE49-F238E27FC236}">
              <a16:creationId xmlns:a16="http://schemas.microsoft.com/office/drawing/2014/main" id="{6B709EAA-9541-FD98-3BBE-490E9A8D9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209007075"/>
          <a:ext cx="606394" cy="75247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3075</xdr:row>
      <xdr:rowOff>66675</xdr:rowOff>
    </xdr:from>
    <xdr:to>
      <xdr:col>4</xdr:col>
      <xdr:colOff>827801</xdr:colOff>
      <xdr:row>3075</xdr:row>
      <xdr:rowOff>838200</xdr:rowOff>
    </xdr:to>
    <xdr:pic>
      <xdr:nvPicPr>
        <xdr:cNvPr id="6089" name="Рисунок 6088">
          <a:extLst>
            <a:ext uri="{FF2B5EF4-FFF2-40B4-BE49-F238E27FC236}">
              <a16:creationId xmlns:a16="http://schemas.microsoft.com/office/drawing/2014/main" id="{2813C743-C7C5-A138-6F7C-2646DA5C6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68580000"/>
          <a:ext cx="608726" cy="77152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1401</xdr:row>
      <xdr:rowOff>66675</xdr:rowOff>
    </xdr:from>
    <xdr:to>
      <xdr:col>4</xdr:col>
      <xdr:colOff>824001</xdr:colOff>
      <xdr:row>1401</xdr:row>
      <xdr:rowOff>828675</xdr:rowOff>
    </xdr:to>
    <xdr:pic>
      <xdr:nvPicPr>
        <xdr:cNvPr id="6098" name="Рисунок 6097">
          <a:extLst>
            <a:ext uri="{FF2B5EF4-FFF2-40B4-BE49-F238E27FC236}">
              <a16:creationId xmlns:a16="http://schemas.microsoft.com/office/drawing/2014/main" id="{8B540C7D-C5E7-9A2E-BA74-89EF9F0B3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7995225"/>
          <a:ext cx="614451" cy="762000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1402</xdr:row>
      <xdr:rowOff>66675</xdr:rowOff>
    </xdr:from>
    <xdr:to>
      <xdr:col>4</xdr:col>
      <xdr:colOff>716020</xdr:colOff>
      <xdr:row>1402</xdr:row>
      <xdr:rowOff>838200</xdr:rowOff>
    </xdr:to>
    <xdr:pic>
      <xdr:nvPicPr>
        <xdr:cNvPr id="6108" name="Рисунок 6107">
          <a:extLst>
            <a:ext uri="{FF2B5EF4-FFF2-40B4-BE49-F238E27FC236}">
              <a16:creationId xmlns:a16="http://schemas.microsoft.com/office/drawing/2014/main" id="{1F545179-3360-C89E-E6C1-F7E6FFBBB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38881050"/>
          <a:ext cx="382645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1403</xdr:row>
      <xdr:rowOff>76201</xdr:rowOff>
    </xdr:from>
    <xdr:to>
      <xdr:col>4</xdr:col>
      <xdr:colOff>885825</xdr:colOff>
      <xdr:row>1403</xdr:row>
      <xdr:rowOff>819150</xdr:rowOff>
    </xdr:to>
    <xdr:pic>
      <xdr:nvPicPr>
        <xdr:cNvPr id="1731" name="Рисунок 1730">
          <a:extLst>
            <a:ext uri="{FF2B5EF4-FFF2-40B4-BE49-F238E27FC236}">
              <a16:creationId xmlns:a16="http://schemas.microsoft.com/office/drawing/2014/main" id="{1E051BBA-082A-EE5C-F80A-66F0D9EF7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40662226"/>
          <a:ext cx="742949" cy="742949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3452</xdr:row>
      <xdr:rowOff>66675</xdr:rowOff>
    </xdr:from>
    <xdr:to>
      <xdr:col>4</xdr:col>
      <xdr:colOff>952500</xdr:colOff>
      <xdr:row>3452</xdr:row>
      <xdr:rowOff>838200</xdr:rowOff>
    </xdr:to>
    <xdr:pic>
      <xdr:nvPicPr>
        <xdr:cNvPr id="6122" name="Рисунок 6121">
          <a:extLst>
            <a:ext uri="{FF2B5EF4-FFF2-40B4-BE49-F238E27FC236}">
              <a16:creationId xmlns:a16="http://schemas.microsoft.com/office/drawing/2014/main" id="{AF3B63D5-7F02-0BA0-C98B-6F5C39C27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391858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4292</xdr:row>
      <xdr:rowOff>66675</xdr:rowOff>
    </xdr:from>
    <xdr:to>
      <xdr:col>4</xdr:col>
      <xdr:colOff>809979</xdr:colOff>
      <xdr:row>4292</xdr:row>
      <xdr:rowOff>838200</xdr:rowOff>
    </xdr:to>
    <xdr:pic>
      <xdr:nvPicPr>
        <xdr:cNvPr id="6125" name="Рисунок 6124">
          <a:extLst>
            <a:ext uri="{FF2B5EF4-FFF2-40B4-BE49-F238E27FC236}">
              <a16:creationId xmlns:a16="http://schemas.microsoft.com/office/drawing/2014/main" id="{A365184E-F9D4-7A6E-4EA5-8596A2A39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52635150"/>
          <a:ext cx="581378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4342</xdr:row>
      <xdr:rowOff>57150</xdr:rowOff>
    </xdr:from>
    <xdr:to>
      <xdr:col>4</xdr:col>
      <xdr:colOff>904875</xdr:colOff>
      <xdr:row>4342</xdr:row>
      <xdr:rowOff>828675</xdr:rowOff>
    </xdr:to>
    <xdr:pic>
      <xdr:nvPicPr>
        <xdr:cNvPr id="6128" name="Рисунок 6127">
          <a:extLst>
            <a:ext uri="{FF2B5EF4-FFF2-40B4-BE49-F238E27FC236}">
              <a16:creationId xmlns:a16="http://schemas.microsoft.com/office/drawing/2014/main" id="{1DF10B61-FFDD-5C20-C6F8-C6C9D703A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555307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4343</xdr:row>
      <xdr:rowOff>66675</xdr:rowOff>
    </xdr:from>
    <xdr:to>
      <xdr:col>4</xdr:col>
      <xdr:colOff>713886</xdr:colOff>
      <xdr:row>4343</xdr:row>
      <xdr:rowOff>828675</xdr:rowOff>
    </xdr:to>
    <xdr:pic>
      <xdr:nvPicPr>
        <xdr:cNvPr id="6132" name="Рисунок 6131">
          <a:extLst>
            <a:ext uri="{FF2B5EF4-FFF2-40B4-BE49-F238E27FC236}">
              <a16:creationId xmlns:a16="http://schemas.microsoft.com/office/drawing/2014/main" id="{8CE23329-089F-1A15-FB7A-E28C19B18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86544150"/>
          <a:ext cx="361461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4344</xdr:row>
      <xdr:rowOff>66676</xdr:rowOff>
    </xdr:from>
    <xdr:to>
      <xdr:col>4</xdr:col>
      <xdr:colOff>904876</xdr:colOff>
      <xdr:row>4344</xdr:row>
      <xdr:rowOff>828676</xdr:rowOff>
    </xdr:to>
    <xdr:pic>
      <xdr:nvPicPr>
        <xdr:cNvPr id="6135" name="Рисунок 6134">
          <a:extLst>
            <a:ext uri="{FF2B5EF4-FFF2-40B4-BE49-F238E27FC236}">
              <a16:creationId xmlns:a16="http://schemas.microsoft.com/office/drawing/2014/main" id="{A9F44E73-7BE5-56D5-815B-01AEBE442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874299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4345</xdr:row>
      <xdr:rowOff>57150</xdr:rowOff>
    </xdr:from>
    <xdr:to>
      <xdr:col>4</xdr:col>
      <xdr:colOff>659130</xdr:colOff>
      <xdr:row>4345</xdr:row>
      <xdr:rowOff>828675</xdr:rowOff>
    </xdr:to>
    <xdr:pic>
      <xdr:nvPicPr>
        <xdr:cNvPr id="6087" name="Рисунок 6086">
          <a:extLst>
            <a:ext uri="{FF2B5EF4-FFF2-40B4-BE49-F238E27FC236}">
              <a16:creationId xmlns:a16="http://schemas.microsoft.com/office/drawing/2014/main" id="{C148C498-7307-1A4C-7911-3D4E4D79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5" y="48196500"/>
          <a:ext cx="268605" cy="7715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4346</xdr:row>
      <xdr:rowOff>57151</xdr:rowOff>
    </xdr:from>
    <xdr:to>
      <xdr:col>4</xdr:col>
      <xdr:colOff>651511</xdr:colOff>
      <xdr:row>4346</xdr:row>
      <xdr:rowOff>828675</xdr:rowOff>
    </xdr:to>
    <xdr:pic>
      <xdr:nvPicPr>
        <xdr:cNvPr id="6096" name="Рисунок 6095">
          <a:extLst>
            <a:ext uri="{FF2B5EF4-FFF2-40B4-BE49-F238E27FC236}">
              <a16:creationId xmlns:a16="http://schemas.microsoft.com/office/drawing/2014/main" id="{74971EC5-D83C-9A60-F5F3-2D320CFEA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49082326"/>
          <a:ext cx="260985" cy="771524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3807</xdr:row>
      <xdr:rowOff>66675</xdr:rowOff>
    </xdr:from>
    <xdr:to>
      <xdr:col>4</xdr:col>
      <xdr:colOff>597693</xdr:colOff>
      <xdr:row>3807</xdr:row>
      <xdr:rowOff>828675</xdr:rowOff>
    </xdr:to>
    <xdr:pic>
      <xdr:nvPicPr>
        <xdr:cNvPr id="6106" name="Рисунок 6105">
          <a:extLst>
            <a:ext uri="{FF2B5EF4-FFF2-40B4-BE49-F238E27FC236}">
              <a16:creationId xmlns:a16="http://schemas.microsoft.com/office/drawing/2014/main" id="{195CBF62-F884-0825-1927-DAD271C53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109194600"/>
          <a:ext cx="178593" cy="76200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4365</xdr:row>
      <xdr:rowOff>66675</xdr:rowOff>
    </xdr:from>
    <xdr:to>
      <xdr:col>4</xdr:col>
      <xdr:colOff>845187</xdr:colOff>
      <xdr:row>4365</xdr:row>
      <xdr:rowOff>838200</xdr:rowOff>
    </xdr:to>
    <xdr:pic>
      <xdr:nvPicPr>
        <xdr:cNvPr id="6115" name="Рисунок 6114">
          <a:extLst>
            <a:ext uri="{FF2B5EF4-FFF2-40B4-BE49-F238E27FC236}">
              <a16:creationId xmlns:a16="http://schemas.microsoft.com/office/drawing/2014/main" id="{0783949C-ABBA-74CD-41DD-3F4D21BDB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51854100"/>
          <a:ext cx="645162" cy="77152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4366</xdr:row>
      <xdr:rowOff>66676</xdr:rowOff>
    </xdr:from>
    <xdr:to>
      <xdr:col>4</xdr:col>
      <xdr:colOff>842919</xdr:colOff>
      <xdr:row>4366</xdr:row>
      <xdr:rowOff>838200</xdr:rowOff>
    </xdr:to>
    <xdr:pic>
      <xdr:nvPicPr>
        <xdr:cNvPr id="6120" name="Рисунок 6119">
          <a:extLst>
            <a:ext uri="{FF2B5EF4-FFF2-40B4-BE49-F238E27FC236}">
              <a16:creationId xmlns:a16="http://schemas.microsoft.com/office/drawing/2014/main" id="{B18E0490-84ED-4252-A9E4-08CFB4D41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52739926"/>
          <a:ext cx="633368" cy="771524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4367</xdr:row>
      <xdr:rowOff>66675</xdr:rowOff>
    </xdr:from>
    <xdr:to>
      <xdr:col>4</xdr:col>
      <xdr:colOff>830373</xdr:colOff>
      <xdr:row>4367</xdr:row>
      <xdr:rowOff>838200</xdr:rowOff>
    </xdr:to>
    <xdr:pic>
      <xdr:nvPicPr>
        <xdr:cNvPr id="6123" name="Рисунок 6122">
          <a:extLst>
            <a:ext uri="{FF2B5EF4-FFF2-40B4-BE49-F238E27FC236}">
              <a16:creationId xmlns:a16="http://schemas.microsoft.com/office/drawing/2014/main" id="{8587E097-311D-98AF-6F0E-308A378F5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53625750"/>
          <a:ext cx="601772" cy="77152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4368</xdr:row>
      <xdr:rowOff>66676</xdr:rowOff>
    </xdr:from>
    <xdr:to>
      <xdr:col>4</xdr:col>
      <xdr:colOff>811436</xdr:colOff>
      <xdr:row>4368</xdr:row>
      <xdr:rowOff>828675</xdr:rowOff>
    </xdr:to>
    <xdr:pic>
      <xdr:nvPicPr>
        <xdr:cNvPr id="6126" name="Рисунок 6125">
          <a:extLst>
            <a:ext uri="{FF2B5EF4-FFF2-40B4-BE49-F238E27FC236}">
              <a16:creationId xmlns:a16="http://schemas.microsoft.com/office/drawing/2014/main" id="{CC943757-1421-9A33-68D0-45D357CCA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54511576"/>
          <a:ext cx="554261" cy="761999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4369</xdr:row>
      <xdr:rowOff>57151</xdr:rowOff>
    </xdr:from>
    <xdr:to>
      <xdr:col>4</xdr:col>
      <xdr:colOff>792591</xdr:colOff>
      <xdr:row>4369</xdr:row>
      <xdr:rowOff>838201</xdr:rowOff>
    </xdr:to>
    <xdr:pic>
      <xdr:nvPicPr>
        <xdr:cNvPr id="6134" name="Рисунок 6133">
          <a:extLst>
            <a:ext uri="{FF2B5EF4-FFF2-40B4-BE49-F238E27FC236}">
              <a16:creationId xmlns:a16="http://schemas.microsoft.com/office/drawing/2014/main" id="{4624D340-59A6-429F-A215-ADD40CA43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1" y="56273701"/>
          <a:ext cx="525890" cy="7810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4370</xdr:row>
      <xdr:rowOff>66676</xdr:rowOff>
    </xdr:from>
    <xdr:to>
      <xdr:col>4</xdr:col>
      <xdr:colOff>797704</xdr:colOff>
      <xdr:row>4370</xdr:row>
      <xdr:rowOff>828675</xdr:rowOff>
    </xdr:to>
    <xdr:pic>
      <xdr:nvPicPr>
        <xdr:cNvPr id="6139" name="Рисунок 6138">
          <a:extLst>
            <a:ext uri="{FF2B5EF4-FFF2-40B4-BE49-F238E27FC236}">
              <a16:creationId xmlns:a16="http://schemas.microsoft.com/office/drawing/2014/main" id="{06313DA3-B573-A16A-D3E4-E0E9888A9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57169051"/>
          <a:ext cx="550053" cy="761999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4371</xdr:row>
      <xdr:rowOff>76200</xdr:rowOff>
    </xdr:from>
    <xdr:to>
      <xdr:col>4</xdr:col>
      <xdr:colOff>812815</xdr:colOff>
      <xdr:row>4371</xdr:row>
      <xdr:rowOff>819150</xdr:rowOff>
    </xdr:to>
    <xdr:pic>
      <xdr:nvPicPr>
        <xdr:cNvPr id="6141" name="Рисунок 6140">
          <a:extLst>
            <a:ext uri="{FF2B5EF4-FFF2-40B4-BE49-F238E27FC236}">
              <a16:creationId xmlns:a16="http://schemas.microsoft.com/office/drawing/2014/main" id="{AB73C459-D608-CF7D-968C-0B89CA2B5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58064400"/>
          <a:ext cx="565164" cy="7429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4372</xdr:row>
      <xdr:rowOff>66676</xdr:rowOff>
    </xdr:from>
    <xdr:to>
      <xdr:col>4</xdr:col>
      <xdr:colOff>809207</xdr:colOff>
      <xdr:row>4372</xdr:row>
      <xdr:rowOff>828676</xdr:rowOff>
    </xdr:to>
    <xdr:pic>
      <xdr:nvPicPr>
        <xdr:cNvPr id="6143" name="Рисунок 6142">
          <a:extLst>
            <a:ext uri="{FF2B5EF4-FFF2-40B4-BE49-F238E27FC236}">
              <a16:creationId xmlns:a16="http://schemas.microsoft.com/office/drawing/2014/main" id="{D714018B-AC7B-A9D5-F853-514C87E11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58940701"/>
          <a:ext cx="571081" cy="762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4373</xdr:row>
      <xdr:rowOff>66676</xdr:rowOff>
    </xdr:from>
    <xdr:to>
      <xdr:col>4</xdr:col>
      <xdr:colOff>819973</xdr:colOff>
      <xdr:row>4373</xdr:row>
      <xdr:rowOff>838200</xdr:rowOff>
    </xdr:to>
    <xdr:pic>
      <xdr:nvPicPr>
        <xdr:cNvPr id="1820" name="Рисунок 1819">
          <a:extLst>
            <a:ext uri="{FF2B5EF4-FFF2-40B4-BE49-F238E27FC236}">
              <a16:creationId xmlns:a16="http://schemas.microsoft.com/office/drawing/2014/main" id="{42A53D24-E714-89C2-E3E4-54F23F9BB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59826526"/>
          <a:ext cx="581847" cy="771524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4374</xdr:row>
      <xdr:rowOff>66676</xdr:rowOff>
    </xdr:from>
    <xdr:to>
      <xdr:col>4</xdr:col>
      <xdr:colOff>789478</xdr:colOff>
      <xdr:row>4374</xdr:row>
      <xdr:rowOff>828675</xdr:rowOff>
    </xdr:to>
    <xdr:pic>
      <xdr:nvPicPr>
        <xdr:cNvPr id="1934" name="Рисунок 1933">
          <a:extLst>
            <a:ext uri="{FF2B5EF4-FFF2-40B4-BE49-F238E27FC236}">
              <a16:creationId xmlns:a16="http://schemas.microsoft.com/office/drawing/2014/main" id="{A1A4997F-FE5F-3355-41A9-871A83D20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6" y="57807226"/>
          <a:ext cx="532302" cy="761999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3369</xdr:row>
      <xdr:rowOff>66675</xdr:rowOff>
    </xdr:from>
    <xdr:to>
      <xdr:col>4</xdr:col>
      <xdr:colOff>621776</xdr:colOff>
      <xdr:row>3369</xdr:row>
      <xdr:rowOff>838200</xdr:rowOff>
    </xdr:to>
    <xdr:pic>
      <xdr:nvPicPr>
        <xdr:cNvPr id="6097" name="Рисунок 6096">
          <a:extLst>
            <a:ext uri="{FF2B5EF4-FFF2-40B4-BE49-F238E27FC236}">
              <a16:creationId xmlns:a16="http://schemas.microsoft.com/office/drawing/2014/main" id="{FB85A533-F308-6738-31F3-4DA7052B9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105308400"/>
          <a:ext cx="202676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1713</xdr:row>
      <xdr:rowOff>76201</xdr:rowOff>
    </xdr:from>
    <xdr:to>
      <xdr:col>4</xdr:col>
      <xdr:colOff>978948</xdr:colOff>
      <xdr:row>1713</xdr:row>
      <xdr:rowOff>819151</xdr:rowOff>
    </xdr:to>
    <xdr:pic>
      <xdr:nvPicPr>
        <xdr:cNvPr id="6119" name="Рисунок 6118">
          <a:extLst>
            <a:ext uri="{FF2B5EF4-FFF2-40B4-BE49-F238E27FC236}">
              <a16:creationId xmlns:a16="http://schemas.microsoft.com/office/drawing/2014/main" id="{7681CB5F-4136-B746-8716-9DD1AFC42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78631851"/>
          <a:ext cx="912273" cy="74295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1671</xdr:row>
      <xdr:rowOff>66676</xdr:rowOff>
    </xdr:from>
    <xdr:to>
      <xdr:col>4</xdr:col>
      <xdr:colOff>750726</xdr:colOff>
      <xdr:row>1671</xdr:row>
      <xdr:rowOff>828676</xdr:rowOff>
    </xdr:to>
    <xdr:pic>
      <xdr:nvPicPr>
        <xdr:cNvPr id="6130" name="Рисунок 6129">
          <a:extLst>
            <a:ext uri="{FF2B5EF4-FFF2-40B4-BE49-F238E27FC236}">
              <a16:creationId xmlns:a16="http://schemas.microsoft.com/office/drawing/2014/main" id="{0EA58EFB-757F-93D9-BD8A-7EDC2542D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26358651"/>
          <a:ext cx="474501" cy="762000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1743</xdr:row>
      <xdr:rowOff>76200</xdr:rowOff>
    </xdr:from>
    <xdr:to>
      <xdr:col>4</xdr:col>
      <xdr:colOff>676625</xdr:colOff>
      <xdr:row>1743</xdr:row>
      <xdr:rowOff>828675</xdr:rowOff>
    </xdr:to>
    <xdr:pic>
      <xdr:nvPicPr>
        <xdr:cNvPr id="6137" name="Рисунок 6136">
          <a:extLst>
            <a:ext uri="{FF2B5EF4-FFF2-40B4-BE49-F238E27FC236}">
              <a16:creationId xmlns:a16="http://schemas.microsoft.com/office/drawing/2014/main" id="{78395392-D0BE-5CAA-B925-399C40565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1" y="233553000"/>
          <a:ext cx="333724" cy="7524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1749</xdr:row>
      <xdr:rowOff>66676</xdr:rowOff>
    </xdr:from>
    <xdr:to>
      <xdr:col>4</xdr:col>
      <xdr:colOff>950810</xdr:colOff>
      <xdr:row>1749</xdr:row>
      <xdr:rowOff>828675</xdr:rowOff>
    </xdr:to>
    <xdr:pic>
      <xdr:nvPicPr>
        <xdr:cNvPr id="1487" name="Рисунок 1486">
          <a:extLst>
            <a:ext uri="{FF2B5EF4-FFF2-40B4-BE49-F238E27FC236}">
              <a16:creationId xmlns:a16="http://schemas.microsoft.com/office/drawing/2014/main" id="{3CD6FFBC-690B-018C-0598-FB02FE27C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5" y="244173376"/>
          <a:ext cx="846035" cy="761999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1732</xdr:row>
      <xdr:rowOff>66676</xdr:rowOff>
    </xdr:from>
    <xdr:to>
      <xdr:col>4</xdr:col>
      <xdr:colOff>857025</xdr:colOff>
      <xdr:row>1732</xdr:row>
      <xdr:rowOff>828676</xdr:rowOff>
    </xdr:to>
    <xdr:pic>
      <xdr:nvPicPr>
        <xdr:cNvPr id="1977" name="Рисунок 1976">
          <a:extLst>
            <a:ext uri="{FF2B5EF4-FFF2-40B4-BE49-F238E27FC236}">
              <a16:creationId xmlns:a16="http://schemas.microsoft.com/office/drawing/2014/main" id="{DAC669FE-4339-F1E7-45D1-8486992CE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210512026"/>
          <a:ext cx="685575" cy="76200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3406</xdr:row>
      <xdr:rowOff>66676</xdr:rowOff>
    </xdr:from>
    <xdr:to>
      <xdr:col>4</xdr:col>
      <xdr:colOff>611209</xdr:colOff>
      <xdr:row>3406</xdr:row>
      <xdr:rowOff>828675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E66F214E-B752-DAB5-527F-10D29F270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1" y="177022126"/>
          <a:ext cx="192108" cy="761999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3407</xdr:row>
      <xdr:rowOff>66676</xdr:rowOff>
    </xdr:from>
    <xdr:to>
      <xdr:col>4</xdr:col>
      <xdr:colOff>603516</xdr:colOff>
      <xdr:row>3407</xdr:row>
      <xdr:rowOff>819150</xdr:rowOff>
    </xdr:to>
    <xdr:pic>
      <xdr:nvPicPr>
        <xdr:cNvPr id="5509" name="Рисунок 5508">
          <a:extLst>
            <a:ext uri="{FF2B5EF4-FFF2-40B4-BE49-F238E27FC236}">
              <a16:creationId xmlns:a16="http://schemas.microsoft.com/office/drawing/2014/main" id="{2045724F-DC60-7D1F-DDD8-613D5BBAD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5" y="177907951"/>
          <a:ext cx="174891" cy="752474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4202</xdr:row>
      <xdr:rowOff>66675</xdr:rowOff>
    </xdr:from>
    <xdr:to>
      <xdr:col>4</xdr:col>
      <xdr:colOff>582216</xdr:colOff>
      <xdr:row>4202</xdr:row>
      <xdr:rowOff>828675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38895A57-65CD-445F-1CD6-1ED3644D1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209854800"/>
          <a:ext cx="172641" cy="7620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4203</xdr:row>
      <xdr:rowOff>66675</xdr:rowOff>
    </xdr:from>
    <xdr:to>
      <xdr:col>4</xdr:col>
      <xdr:colOff>594923</xdr:colOff>
      <xdr:row>4203</xdr:row>
      <xdr:rowOff>838200</xdr:rowOff>
    </xdr:to>
    <xdr:pic>
      <xdr:nvPicPr>
        <xdr:cNvPr id="5317" name="Рисунок 5316">
          <a:extLst>
            <a:ext uri="{FF2B5EF4-FFF2-40B4-BE49-F238E27FC236}">
              <a16:creationId xmlns:a16="http://schemas.microsoft.com/office/drawing/2014/main" id="{7847A48E-FF5B-968C-97EB-F80194D2B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6" y="210740625"/>
          <a:ext cx="185347" cy="771525"/>
        </a:xfrm>
        <a:prstGeom prst="rect">
          <a:avLst/>
        </a:prstGeom>
      </xdr:spPr>
    </xdr:pic>
    <xdr:clientData/>
  </xdr:twoCellAnchor>
  <xdr:twoCellAnchor>
    <xdr:from>
      <xdr:col>4</xdr:col>
      <xdr:colOff>438151</xdr:colOff>
      <xdr:row>4340</xdr:row>
      <xdr:rowOff>66675</xdr:rowOff>
    </xdr:from>
    <xdr:to>
      <xdr:col>4</xdr:col>
      <xdr:colOff>609601</xdr:colOff>
      <xdr:row>4340</xdr:row>
      <xdr:rowOff>850447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240300DE-C74A-2D8C-1C55-8A0A4FC2E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1" y="116662200"/>
          <a:ext cx="171450" cy="783772"/>
        </a:xfrm>
        <a:prstGeom prst="rect">
          <a:avLst/>
        </a:prstGeom>
      </xdr:spPr>
    </xdr:pic>
    <xdr:clientData/>
  </xdr:twoCellAnchor>
  <xdr:twoCellAnchor>
    <xdr:from>
      <xdr:col>4</xdr:col>
      <xdr:colOff>447677</xdr:colOff>
      <xdr:row>4004</xdr:row>
      <xdr:rowOff>76201</xdr:rowOff>
    </xdr:from>
    <xdr:to>
      <xdr:col>4</xdr:col>
      <xdr:colOff>599519</xdr:colOff>
      <xdr:row>4004</xdr:row>
      <xdr:rowOff>809625</xdr:rowOff>
    </xdr:to>
    <xdr:pic>
      <xdr:nvPicPr>
        <xdr:cNvPr id="6117" name="Рисунок 6116">
          <a:extLst>
            <a:ext uri="{FF2B5EF4-FFF2-40B4-BE49-F238E27FC236}">
              <a16:creationId xmlns:a16="http://schemas.microsoft.com/office/drawing/2014/main" id="{17BA1236-9B0C-9F6C-F1AD-4609817A5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91477" y="137512426"/>
          <a:ext cx="151842" cy="7334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3260</xdr:row>
      <xdr:rowOff>66675</xdr:rowOff>
    </xdr:from>
    <xdr:to>
      <xdr:col>4</xdr:col>
      <xdr:colOff>895350</xdr:colOff>
      <xdr:row>3260</xdr:row>
      <xdr:rowOff>828675</xdr:rowOff>
    </xdr:to>
    <xdr:pic>
      <xdr:nvPicPr>
        <xdr:cNvPr id="6113" name="Рисунок 6112">
          <a:extLst>
            <a:ext uri="{FF2B5EF4-FFF2-40B4-BE49-F238E27FC236}">
              <a16:creationId xmlns:a16="http://schemas.microsoft.com/office/drawing/2014/main" id="{5D95F52F-83A2-83DC-4F73-41CA6B34D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866394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3094</xdr:row>
      <xdr:rowOff>95250</xdr:rowOff>
    </xdr:from>
    <xdr:to>
      <xdr:col>4</xdr:col>
      <xdr:colOff>990600</xdr:colOff>
      <xdr:row>3094</xdr:row>
      <xdr:rowOff>823087</xdr:rowOff>
    </xdr:to>
    <xdr:pic>
      <xdr:nvPicPr>
        <xdr:cNvPr id="6127" name="Рисунок 6126">
          <a:extLst>
            <a:ext uri="{FF2B5EF4-FFF2-40B4-BE49-F238E27FC236}">
              <a16:creationId xmlns:a16="http://schemas.microsoft.com/office/drawing/2014/main" id="{3E247313-A770-A3C8-662E-60E237FAD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94299875"/>
          <a:ext cx="923925" cy="72783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548</xdr:row>
      <xdr:rowOff>66675</xdr:rowOff>
    </xdr:from>
    <xdr:to>
      <xdr:col>4</xdr:col>
      <xdr:colOff>895350</xdr:colOff>
      <xdr:row>548</xdr:row>
      <xdr:rowOff>819150</xdr:rowOff>
    </xdr:to>
    <xdr:pic>
      <xdr:nvPicPr>
        <xdr:cNvPr id="2862" name="Рисунок 2861">
          <a:extLst>
            <a:ext uri="{FF2B5EF4-FFF2-40B4-BE49-F238E27FC236}">
              <a16:creationId xmlns:a16="http://schemas.microsoft.com/office/drawing/2014/main" id="{D5090C50-C2B7-CFEE-0697-058606678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621030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549</xdr:row>
      <xdr:rowOff>66675</xdr:rowOff>
    </xdr:from>
    <xdr:to>
      <xdr:col>4</xdr:col>
      <xdr:colOff>895350</xdr:colOff>
      <xdr:row>549</xdr:row>
      <xdr:rowOff>819150</xdr:rowOff>
    </xdr:to>
    <xdr:pic>
      <xdr:nvPicPr>
        <xdr:cNvPr id="6145" name="Рисунок 6144">
          <a:extLst>
            <a:ext uri="{FF2B5EF4-FFF2-40B4-BE49-F238E27FC236}">
              <a16:creationId xmlns:a16="http://schemas.microsoft.com/office/drawing/2014/main" id="{B42AC3F4-02D9-5841-C1FB-C15FCE768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629888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550</xdr:row>
      <xdr:rowOff>76201</xdr:rowOff>
    </xdr:from>
    <xdr:to>
      <xdr:col>4</xdr:col>
      <xdr:colOff>885825</xdr:colOff>
      <xdr:row>550</xdr:row>
      <xdr:rowOff>809625</xdr:rowOff>
    </xdr:to>
    <xdr:pic>
      <xdr:nvPicPr>
        <xdr:cNvPr id="6149" name="Рисунок 6148">
          <a:extLst>
            <a:ext uri="{FF2B5EF4-FFF2-40B4-BE49-F238E27FC236}">
              <a16:creationId xmlns:a16="http://schemas.microsoft.com/office/drawing/2014/main" id="{0F0EE337-7ED8-5D8F-C405-BB999A60A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63884176"/>
          <a:ext cx="733424" cy="733424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4231</xdr:row>
      <xdr:rowOff>66675</xdr:rowOff>
    </xdr:from>
    <xdr:to>
      <xdr:col>4</xdr:col>
      <xdr:colOff>728799</xdr:colOff>
      <xdr:row>4231</xdr:row>
      <xdr:rowOff>847725</xdr:rowOff>
    </xdr:to>
    <xdr:pic>
      <xdr:nvPicPr>
        <xdr:cNvPr id="5352" name="Рисунок 5351">
          <a:extLst>
            <a:ext uri="{FF2B5EF4-FFF2-40B4-BE49-F238E27FC236}">
              <a16:creationId xmlns:a16="http://schemas.microsoft.com/office/drawing/2014/main" id="{E44F35C1-4BEB-1CCA-0EEA-E12055A1A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297656250"/>
          <a:ext cx="423999" cy="78105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4233</xdr:row>
      <xdr:rowOff>47625</xdr:rowOff>
    </xdr:from>
    <xdr:to>
      <xdr:col>4</xdr:col>
      <xdr:colOff>632362</xdr:colOff>
      <xdr:row>4233</xdr:row>
      <xdr:rowOff>857250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9EDB1AD9-F0BE-4F49-BFF2-A1E07E27F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306495450"/>
          <a:ext cx="241836" cy="809625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4235</xdr:row>
      <xdr:rowOff>66675</xdr:rowOff>
    </xdr:from>
    <xdr:to>
      <xdr:col>4</xdr:col>
      <xdr:colOff>722812</xdr:colOff>
      <xdr:row>4235</xdr:row>
      <xdr:rowOff>819150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A3CB0DEE-55A1-20A0-9433-332CC8AC0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301199550"/>
          <a:ext cx="408486" cy="752475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4108</xdr:row>
      <xdr:rowOff>57150</xdr:rowOff>
    </xdr:from>
    <xdr:to>
      <xdr:col>4</xdr:col>
      <xdr:colOff>719274</xdr:colOff>
      <xdr:row>4108</xdr:row>
      <xdr:rowOff>838200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8CB0D48E-04BB-445E-6975-155CFB998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67859075"/>
          <a:ext cx="423999" cy="7810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2857</xdr:row>
      <xdr:rowOff>57151</xdr:rowOff>
    </xdr:from>
    <xdr:to>
      <xdr:col>4</xdr:col>
      <xdr:colOff>967179</xdr:colOff>
      <xdr:row>2857</xdr:row>
      <xdr:rowOff>819151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7944201E-D3D1-22F1-DD1C-6D8ABF75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0" y="175774351"/>
          <a:ext cx="910029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3365</xdr:row>
      <xdr:rowOff>57150</xdr:rowOff>
    </xdr:from>
    <xdr:to>
      <xdr:col>4</xdr:col>
      <xdr:colOff>904875</xdr:colOff>
      <xdr:row>3365</xdr:row>
      <xdr:rowOff>828675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7571B703-C076-AB95-5C2E-2F0A5CC0C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3134677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3218</xdr:row>
      <xdr:rowOff>66675</xdr:rowOff>
    </xdr:from>
    <xdr:to>
      <xdr:col>4</xdr:col>
      <xdr:colOff>696358</xdr:colOff>
      <xdr:row>3218</xdr:row>
      <xdr:rowOff>819150</xdr:rowOff>
    </xdr:to>
    <xdr:pic>
      <xdr:nvPicPr>
        <xdr:cNvPr id="580" name="Рисунок 579">
          <a:extLst>
            <a:ext uri="{FF2B5EF4-FFF2-40B4-BE49-F238E27FC236}">
              <a16:creationId xmlns:a16="http://schemas.microsoft.com/office/drawing/2014/main" id="{F7B650D1-2C1C-1D20-E236-6E8A62CC4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1" y="332651100"/>
          <a:ext cx="353457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2980</xdr:row>
      <xdr:rowOff>66675</xdr:rowOff>
    </xdr:from>
    <xdr:to>
      <xdr:col>4</xdr:col>
      <xdr:colOff>895350</xdr:colOff>
      <xdr:row>2980</xdr:row>
      <xdr:rowOff>819150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993A2CF5-53BE-A220-2D41-4AA326098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3642455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2982</xdr:row>
      <xdr:rowOff>66675</xdr:rowOff>
    </xdr:from>
    <xdr:to>
      <xdr:col>4</xdr:col>
      <xdr:colOff>904875</xdr:colOff>
      <xdr:row>2982</xdr:row>
      <xdr:rowOff>819150</xdr:rowOff>
    </xdr:to>
    <xdr:pic>
      <xdr:nvPicPr>
        <xdr:cNvPr id="6116" name="Рисунок 6115">
          <a:extLst>
            <a:ext uri="{FF2B5EF4-FFF2-40B4-BE49-F238E27FC236}">
              <a16:creationId xmlns:a16="http://schemas.microsoft.com/office/drawing/2014/main" id="{628844BD-946B-4280-B832-97735DA2A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3651313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43</xdr:row>
      <xdr:rowOff>66676</xdr:rowOff>
    </xdr:from>
    <xdr:to>
      <xdr:col>4</xdr:col>
      <xdr:colOff>809626</xdr:colOff>
      <xdr:row>43</xdr:row>
      <xdr:rowOff>827578</xdr:rowOff>
    </xdr:to>
    <xdr:pic>
      <xdr:nvPicPr>
        <xdr:cNvPr id="6150" name="Рисунок 6149">
          <a:extLst>
            <a:ext uri="{FF2B5EF4-FFF2-40B4-BE49-F238E27FC236}">
              <a16:creationId xmlns:a16="http://schemas.microsoft.com/office/drawing/2014/main" id="{11E4E5DA-1C69-F621-BAC9-4A913D556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8820151"/>
          <a:ext cx="571500" cy="760902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45</xdr:row>
      <xdr:rowOff>66676</xdr:rowOff>
    </xdr:from>
    <xdr:to>
      <xdr:col>4</xdr:col>
      <xdr:colOff>841185</xdr:colOff>
      <xdr:row>45</xdr:row>
      <xdr:rowOff>828676</xdr:rowOff>
    </xdr:to>
    <xdr:pic>
      <xdr:nvPicPr>
        <xdr:cNvPr id="6153" name="Рисунок 6152">
          <a:extLst>
            <a:ext uri="{FF2B5EF4-FFF2-40B4-BE49-F238E27FC236}">
              <a16:creationId xmlns:a16="http://schemas.microsoft.com/office/drawing/2014/main" id="{79C34446-60C5-DEF0-569E-BF7EA67FF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9705976"/>
          <a:ext cx="631634" cy="7620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46</xdr:row>
      <xdr:rowOff>66675</xdr:rowOff>
    </xdr:from>
    <xdr:to>
      <xdr:col>4</xdr:col>
      <xdr:colOff>863229</xdr:colOff>
      <xdr:row>46</xdr:row>
      <xdr:rowOff>819150</xdr:rowOff>
    </xdr:to>
    <xdr:pic>
      <xdr:nvPicPr>
        <xdr:cNvPr id="6159" name="Рисунок 6158">
          <a:extLst>
            <a:ext uri="{FF2B5EF4-FFF2-40B4-BE49-F238E27FC236}">
              <a16:creationId xmlns:a16="http://schemas.microsoft.com/office/drawing/2014/main" id="{5585EA04-FDA4-F40B-BDED-71E898EB9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10591800"/>
          <a:ext cx="672729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48</xdr:row>
      <xdr:rowOff>66675</xdr:rowOff>
    </xdr:from>
    <xdr:to>
      <xdr:col>4</xdr:col>
      <xdr:colOff>894192</xdr:colOff>
      <xdr:row>48</xdr:row>
      <xdr:rowOff>819150</xdr:rowOff>
    </xdr:to>
    <xdr:pic>
      <xdr:nvPicPr>
        <xdr:cNvPr id="6163" name="Рисунок 6162">
          <a:extLst>
            <a:ext uri="{FF2B5EF4-FFF2-40B4-BE49-F238E27FC236}">
              <a16:creationId xmlns:a16="http://schemas.microsoft.com/office/drawing/2014/main" id="{B5EBE128-C47F-1EDC-DD0E-3C666D484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1477625"/>
          <a:ext cx="751317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145</xdr:row>
      <xdr:rowOff>66675</xdr:rowOff>
    </xdr:from>
    <xdr:to>
      <xdr:col>4</xdr:col>
      <xdr:colOff>904875</xdr:colOff>
      <xdr:row>145</xdr:row>
      <xdr:rowOff>828675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825AC453-FA23-8900-74BB-738958B71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707517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245</xdr:row>
      <xdr:rowOff>66675</xdr:rowOff>
    </xdr:from>
    <xdr:to>
      <xdr:col>4</xdr:col>
      <xdr:colOff>864930</xdr:colOff>
      <xdr:row>245</xdr:row>
      <xdr:rowOff>838200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2EDEC40A-CAC1-2667-9E4B-A9F40EFEB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228428550"/>
          <a:ext cx="683955" cy="7715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246</xdr:row>
      <xdr:rowOff>66675</xdr:rowOff>
    </xdr:from>
    <xdr:to>
      <xdr:col>4</xdr:col>
      <xdr:colOff>813435</xdr:colOff>
      <xdr:row>246</xdr:row>
      <xdr:rowOff>838200</xdr:rowOff>
    </xdr:to>
    <xdr:pic>
      <xdr:nvPicPr>
        <xdr:cNvPr id="6144" name="Рисунок 6143">
          <a:extLst>
            <a:ext uri="{FF2B5EF4-FFF2-40B4-BE49-F238E27FC236}">
              <a16:creationId xmlns:a16="http://schemas.microsoft.com/office/drawing/2014/main" id="{E7866D3E-FAE5-009A-6966-58F781C05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229314375"/>
          <a:ext cx="565785" cy="77152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2967</xdr:row>
      <xdr:rowOff>66675</xdr:rowOff>
    </xdr:from>
    <xdr:to>
      <xdr:col>4</xdr:col>
      <xdr:colOff>870493</xdr:colOff>
      <xdr:row>2967</xdr:row>
      <xdr:rowOff>828675</xdr:rowOff>
    </xdr:to>
    <xdr:pic>
      <xdr:nvPicPr>
        <xdr:cNvPr id="5295" name="Рисунок 5294">
          <a:extLst>
            <a:ext uri="{FF2B5EF4-FFF2-40B4-BE49-F238E27FC236}">
              <a16:creationId xmlns:a16="http://schemas.microsoft.com/office/drawing/2014/main" id="{77BF9280-90C0-0BB6-380A-8E1B36394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496090575"/>
          <a:ext cx="699043" cy="762000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4107</xdr:row>
      <xdr:rowOff>66675</xdr:rowOff>
    </xdr:from>
    <xdr:to>
      <xdr:col>4</xdr:col>
      <xdr:colOff>797720</xdr:colOff>
      <xdr:row>4107</xdr:row>
      <xdr:rowOff>838200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39BF060A-C2D5-06B3-3B7B-A97CA5951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61245750"/>
          <a:ext cx="578644" cy="77152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3761</xdr:row>
      <xdr:rowOff>57150</xdr:rowOff>
    </xdr:from>
    <xdr:to>
      <xdr:col>4</xdr:col>
      <xdr:colOff>616122</xdr:colOff>
      <xdr:row>3761</xdr:row>
      <xdr:rowOff>838200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6076E2DD-2DB8-4AEA-B36D-DD7432120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357663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3364</xdr:row>
      <xdr:rowOff>57150</xdr:rowOff>
    </xdr:from>
    <xdr:to>
      <xdr:col>4</xdr:col>
      <xdr:colOff>616122</xdr:colOff>
      <xdr:row>3364</xdr:row>
      <xdr:rowOff>838200</xdr:rowOff>
    </xdr:to>
    <xdr:pic>
      <xdr:nvPicPr>
        <xdr:cNvPr id="6151" name="Рисунок 6150">
          <a:extLst>
            <a:ext uri="{FF2B5EF4-FFF2-40B4-BE49-F238E27FC236}">
              <a16:creationId xmlns:a16="http://schemas.microsoft.com/office/drawing/2014/main" id="{08161492-2AC1-4A5A-842E-15DBFC9AE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428148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3240</xdr:row>
      <xdr:rowOff>57150</xdr:rowOff>
    </xdr:from>
    <xdr:to>
      <xdr:col>4</xdr:col>
      <xdr:colOff>616122</xdr:colOff>
      <xdr:row>3240</xdr:row>
      <xdr:rowOff>838200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1A6AEF39-FD94-4F6C-852A-A0258DFC6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3050286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3224</xdr:row>
      <xdr:rowOff>57150</xdr:rowOff>
    </xdr:from>
    <xdr:to>
      <xdr:col>4</xdr:col>
      <xdr:colOff>616122</xdr:colOff>
      <xdr:row>3224</xdr:row>
      <xdr:rowOff>838200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A0D7F652-C913-4449-ADA4-4AA32E268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522541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3388</xdr:row>
      <xdr:rowOff>57150</xdr:rowOff>
    </xdr:from>
    <xdr:to>
      <xdr:col>4</xdr:col>
      <xdr:colOff>616122</xdr:colOff>
      <xdr:row>3388</xdr:row>
      <xdr:rowOff>838200</xdr:rowOff>
    </xdr:to>
    <xdr:pic>
      <xdr:nvPicPr>
        <xdr:cNvPr id="495" name="Рисунок 494">
          <a:extLst>
            <a:ext uri="{FF2B5EF4-FFF2-40B4-BE49-F238E27FC236}">
              <a16:creationId xmlns:a16="http://schemas.microsoft.com/office/drawing/2014/main" id="{91EE190C-F6AD-4CA4-8FFC-52E64BA2D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355663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3287</xdr:row>
      <xdr:rowOff>57150</xdr:rowOff>
    </xdr:from>
    <xdr:to>
      <xdr:col>4</xdr:col>
      <xdr:colOff>616122</xdr:colOff>
      <xdr:row>3287</xdr:row>
      <xdr:rowOff>838200</xdr:rowOff>
    </xdr:to>
    <xdr:pic>
      <xdr:nvPicPr>
        <xdr:cNvPr id="496" name="Рисунок 495">
          <a:extLst>
            <a:ext uri="{FF2B5EF4-FFF2-40B4-BE49-F238E27FC236}">
              <a16:creationId xmlns:a16="http://schemas.microsoft.com/office/drawing/2014/main" id="{7ACF6979-5E35-4186-BBDA-DABB2E8D5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798861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3281</xdr:row>
      <xdr:rowOff>57150</xdr:rowOff>
    </xdr:from>
    <xdr:to>
      <xdr:col>4</xdr:col>
      <xdr:colOff>616122</xdr:colOff>
      <xdr:row>3281</xdr:row>
      <xdr:rowOff>838200</xdr:rowOff>
    </xdr:to>
    <xdr:pic>
      <xdr:nvPicPr>
        <xdr:cNvPr id="501" name="Рисунок 500">
          <a:extLst>
            <a:ext uri="{FF2B5EF4-FFF2-40B4-BE49-F238E27FC236}">
              <a16:creationId xmlns:a16="http://schemas.microsoft.com/office/drawing/2014/main" id="{39429652-3629-49EB-AD36-CABEB5A63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39462075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3921</xdr:row>
      <xdr:rowOff>57150</xdr:rowOff>
    </xdr:from>
    <xdr:to>
      <xdr:col>4</xdr:col>
      <xdr:colOff>616122</xdr:colOff>
      <xdr:row>3921</xdr:row>
      <xdr:rowOff>838200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A5EED163-B420-4C41-BFBA-E42E5321A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360616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4220</xdr:row>
      <xdr:rowOff>57150</xdr:rowOff>
    </xdr:from>
    <xdr:to>
      <xdr:col>4</xdr:col>
      <xdr:colOff>616122</xdr:colOff>
      <xdr:row>4220</xdr:row>
      <xdr:rowOff>838200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B89C7F13-9AC4-499C-B851-ECB07B8C3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464629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4267</xdr:row>
      <xdr:rowOff>57150</xdr:rowOff>
    </xdr:from>
    <xdr:to>
      <xdr:col>4</xdr:col>
      <xdr:colOff>616122</xdr:colOff>
      <xdr:row>4267</xdr:row>
      <xdr:rowOff>838200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C6F75A43-1E0E-4191-B503-EE79158FE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4993005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502</xdr:row>
      <xdr:rowOff>95250</xdr:rowOff>
    </xdr:from>
    <xdr:to>
      <xdr:col>4</xdr:col>
      <xdr:colOff>990600</xdr:colOff>
      <xdr:row>502</xdr:row>
      <xdr:rowOff>790118</xdr:rowOff>
    </xdr:to>
    <xdr:pic>
      <xdr:nvPicPr>
        <xdr:cNvPr id="6148" name="Рисунок 6147">
          <a:extLst>
            <a:ext uri="{FF2B5EF4-FFF2-40B4-BE49-F238E27FC236}">
              <a16:creationId xmlns:a16="http://schemas.microsoft.com/office/drawing/2014/main" id="{2560B3EC-27E6-A53A-EA47-5086A0110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7135475"/>
          <a:ext cx="923925" cy="69486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501</xdr:row>
      <xdr:rowOff>104776</xdr:rowOff>
    </xdr:from>
    <xdr:to>
      <xdr:col>4</xdr:col>
      <xdr:colOff>982149</xdr:colOff>
      <xdr:row>501</xdr:row>
      <xdr:rowOff>790576</xdr:rowOff>
    </xdr:to>
    <xdr:pic>
      <xdr:nvPicPr>
        <xdr:cNvPr id="6156" name="Рисунок 6155">
          <a:extLst>
            <a:ext uri="{FF2B5EF4-FFF2-40B4-BE49-F238E27FC236}">
              <a16:creationId xmlns:a16="http://schemas.microsoft.com/office/drawing/2014/main" id="{5941F5F0-2A68-BE40-1B2B-43EBB46D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0" y="16897351"/>
          <a:ext cx="924999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523</xdr:row>
      <xdr:rowOff>142875</xdr:rowOff>
    </xdr:from>
    <xdr:to>
      <xdr:col>4</xdr:col>
      <xdr:colOff>990600</xdr:colOff>
      <xdr:row>523</xdr:row>
      <xdr:rowOff>734418</xdr:rowOff>
    </xdr:to>
    <xdr:pic>
      <xdr:nvPicPr>
        <xdr:cNvPr id="6168" name="Рисунок 6167">
          <a:extLst>
            <a:ext uri="{FF2B5EF4-FFF2-40B4-BE49-F238E27FC236}">
              <a16:creationId xmlns:a16="http://schemas.microsoft.com/office/drawing/2014/main" id="{B65A68C2-B2A6-BDA2-8F43-E91713B05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4396025"/>
          <a:ext cx="923925" cy="59154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890</xdr:row>
      <xdr:rowOff>66675</xdr:rowOff>
    </xdr:from>
    <xdr:to>
      <xdr:col>4</xdr:col>
      <xdr:colOff>895350</xdr:colOff>
      <xdr:row>890</xdr:row>
      <xdr:rowOff>819150</xdr:rowOff>
    </xdr:to>
    <xdr:pic>
      <xdr:nvPicPr>
        <xdr:cNvPr id="1360" name="Рисунок 1359">
          <a:extLst>
            <a:ext uri="{FF2B5EF4-FFF2-40B4-BE49-F238E27FC236}">
              <a16:creationId xmlns:a16="http://schemas.microsoft.com/office/drawing/2014/main" id="{5E42530F-3B0F-BDC5-60EB-738E19F9E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630394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4270</xdr:row>
      <xdr:rowOff>66675</xdr:rowOff>
    </xdr:from>
    <xdr:to>
      <xdr:col>4</xdr:col>
      <xdr:colOff>904510</xdr:colOff>
      <xdr:row>4270</xdr:row>
      <xdr:rowOff>838200</xdr:rowOff>
    </xdr:to>
    <xdr:pic>
      <xdr:nvPicPr>
        <xdr:cNvPr id="1564" name="Рисунок 1563">
          <a:extLst>
            <a:ext uri="{FF2B5EF4-FFF2-40B4-BE49-F238E27FC236}">
              <a16:creationId xmlns:a16="http://schemas.microsoft.com/office/drawing/2014/main" id="{C470DB47-0134-E717-6B88-5F7D4AA38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273377025"/>
          <a:ext cx="761634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547</xdr:row>
      <xdr:rowOff>76200</xdr:rowOff>
    </xdr:from>
    <xdr:to>
      <xdr:col>4</xdr:col>
      <xdr:colOff>895350</xdr:colOff>
      <xdr:row>547</xdr:row>
      <xdr:rowOff>828675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4DA0C440-BF1E-4267-AA49-F760E94A0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47173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3519</xdr:row>
      <xdr:rowOff>66675</xdr:rowOff>
    </xdr:from>
    <xdr:to>
      <xdr:col>4</xdr:col>
      <xdr:colOff>640185</xdr:colOff>
      <xdr:row>3519</xdr:row>
      <xdr:rowOff>828675</xdr:rowOff>
    </xdr:to>
    <xdr:pic>
      <xdr:nvPicPr>
        <xdr:cNvPr id="6155" name="Рисунок 6154">
          <a:extLst>
            <a:ext uri="{FF2B5EF4-FFF2-40B4-BE49-F238E27FC236}">
              <a16:creationId xmlns:a16="http://schemas.microsoft.com/office/drawing/2014/main" id="{F567E124-0FF4-6EF2-17F5-97B40624A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0" y="42757725"/>
          <a:ext cx="278235" cy="762000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3520</xdr:row>
      <xdr:rowOff>76201</xdr:rowOff>
    </xdr:from>
    <xdr:to>
      <xdr:col>4</xdr:col>
      <xdr:colOff>679643</xdr:colOff>
      <xdr:row>3520</xdr:row>
      <xdr:rowOff>819150</xdr:rowOff>
    </xdr:to>
    <xdr:pic>
      <xdr:nvPicPr>
        <xdr:cNvPr id="6160" name="Рисунок 6159">
          <a:extLst>
            <a:ext uri="{FF2B5EF4-FFF2-40B4-BE49-F238E27FC236}">
              <a16:creationId xmlns:a16="http://schemas.microsoft.com/office/drawing/2014/main" id="{3F352452-152B-95A0-2CE5-D16EDFB32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6" y="43653076"/>
          <a:ext cx="327217" cy="742949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3521</xdr:row>
      <xdr:rowOff>85725</xdr:rowOff>
    </xdr:from>
    <xdr:to>
      <xdr:col>4</xdr:col>
      <xdr:colOff>611341</xdr:colOff>
      <xdr:row>3521</xdr:row>
      <xdr:rowOff>819150</xdr:rowOff>
    </xdr:to>
    <xdr:pic>
      <xdr:nvPicPr>
        <xdr:cNvPr id="6162" name="Рисунок 6161">
          <a:extLst>
            <a:ext uri="{FF2B5EF4-FFF2-40B4-BE49-F238E27FC236}">
              <a16:creationId xmlns:a16="http://schemas.microsoft.com/office/drawing/2014/main" id="{2CC5DA81-0550-5CA8-945A-1D9A5124D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44548425"/>
          <a:ext cx="211290" cy="7334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783</xdr:row>
      <xdr:rowOff>66675</xdr:rowOff>
    </xdr:from>
    <xdr:to>
      <xdr:col>4</xdr:col>
      <xdr:colOff>962025</xdr:colOff>
      <xdr:row>783</xdr:row>
      <xdr:rowOff>825012</xdr:rowOff>
    </xdr:to>
    <xdr:pic>
      <xdr:nvPicPr>
        <xdr:cNvPr id="6154" name="Рисунок 6153">
          <a:extLst>
            <a:ext uri="{FF2B5EF4-FFF2-40B4-BE49-F238E27FC236}">
              <a16:creationId xmlns:a16="http://schemas.microsoft.com/office/drawing/2014/main" id="{D90BC153-D868-6F4D-FE55-17B709D19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36509325"/>
          <a:ext cx="885825" cy="758337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756</xdr:row>
      <xdr:rowOff>66675</xdr:rowOff>
    </xdr:from>
    <xdr:to>
      <xdr:col>4</xdr:col>
      <xdr:colOff>960665</xdr:colOff>
      <xdr:row>756</xdr:row>
      <xdr:rowOff>838200</xdr:rowOff>
    </xdr:to>
    <xdr:pic>
      <xdr:nvPicPr>
        <xdr:cNvPr id="6157" name="Рисунок 6156">
          <a:extLst>
            <a:ext uri="{FF2B5EF4-FFF2-40B4-BE49-F238E27FC236}">
              <a16:creationId xmlns:a16="http://schemas.microsoft.com/office/drawing/2014/main" id="{39C43D3D-7FF3-545B-39A6-75D3DAA3E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1" y="26765250"/>
          <a:ext cx="884464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758</xdr:row>
      <xdr:rowOff>66675</xdr:rowOff>
    </xdr:from>
    <xdr:to>
      <xdr:col>4</xdr:col>
      <xdr:colOff>904875</xdr:colOff>
      <xdr:row>758</xdr:row>
      <xdr:rowOff>828675</xdr:rowOff>
    </xdr:to>
    <xdr:pic>
      <xdr:nvPicPr>
        <xdr:cNvPr id="6171" name="Рисунок 6170">
          <a:extLst>
            <a:ext uri="{FF2B5EF4-FFF2-40B4-BE49-F238E27FC236}">
              <a16:creationId xmlns:a16="http://schemas.microsoft.com/office/drawing/2014/main" id="{3BCC9597-C310-4F13-2E8C-D5DFDBC8C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76510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760</xdr:row>
      <xdr:rowOff>142876</xdr:rowOff>
    </xdr:from>
    <xdr:to>
      <xdr:col>4</xdr:col>
      <xdr:colOff>970783</xdr:colOff>
      <xdr:row>760</xdr:row>
      <xdr:rowOff>752476</xdr:rowOff>
    </xdr:to>
    <xdr:pic>
      <xdr:nvPicPr>
        <xdr:cNvPr id="6174" name="Рисунок 6173">
          <a:extLst>
            <a:ext uri="{FF2B5EF4-FFF2-40B4-BE49-F238E27FC236}">
              <a16:creationId xmlns:a16="http://schemas.microsoft.com/office/drawing/2014/main" id="{E0932B35-07EF-EFD2-D617-78FEDA15A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29498926"/>
          <a:ext cx="904108" cy="6096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759</xdr:row>
      <xdr:rowOff>142876</xdr:rowOff>
    </xdr:from>
    <xdr:to>
      <xdr:col>4</xdr:col>
      <xdr:colOff>970783</xdr:colOff>
      <xdr:row>759</xdr:row>
      <xdr:rowOff>752476</xdr:rowOff>
    </xdr:to>
    <xdr:pic>
      <xdr:nvPicPr>
        <xdr:cNvPr id="1361" name="Рисунок 1360">
          <a:extLst>
            <a:ext uri="{FF2B5EF4-FFF2-40B4-BE49-F238E27FC236}">
              <a16:creationId xmlns:a16="http://schemas.microsoft.com/office/drawing/2014/main" id="{D86686E8-6928-467F-A1EE-D3A997DC6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30384751"/>
          <a:ext cx="904108" cy="6096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761</xdr:row>
      <xdr:rowOff>142876</xdr:rowOff>
    </xdr:from>
    <xdr:to>
      <xdr:col>4</xdr:col>
      <xdr:colOff>970783</xdr:colOff>
      <xdr:row>761</xdr:row>
      <xdr:rowOff>752476</xdr:rowOff>
    </xdr:to>
    <xdr:pic>
      <xdr:nvPicPr>
        <xdr:cNvPr id="1548" name="Рисунок 1547">
          <a:extLst>
            <a:ext uri="{FF2B5EF4-FFF2-40B4-BE49-F238E27FC236}">
              <a16:creationId xmlns:a16="http://schemas.microsoft.com/office/drawing/2014/main" id="{3948943B-F9A4-4F87-B833-1A1D79F23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30384751"/>
          <a:ext cx="904108" cy="6096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762</xdr:row>
      <xdr:rowOff>123826</xdr:rowOff>
    </xdr:from>
    <xdr:to>
      <xdr:col>4</xdr:col>
      <xdr:colOff>973291</xdr:colOff>
      <xdr:row>762</xdr:row>
      <xdr:rowOff>771526</xdr:rowOff>
    </xdr:to>
    <xdr:pic>
      <xdr:nvPicPr>
        <xdr:cNvPr id="6169" name="Рисунок 6168">
          <a:extLst>
            <a:ext uri="{FF2B5EF4-FFF2-40B4-BE49-F238E27FC236}">
              <a16:creationId xmlns:a16="http://schemas.microsoft.com/office/drawing/2014/main" id="{D87263BF-39D6-388F-E51B-BD41CB8E9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32137351"/>
          <a:ext cx="897091" cy="6477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763</xdr:row>
      <xdr:rowOff>123825</xdr:rowOff>
    </xdr:from>
    <xdr:to>
      <xdr:col>4</xdr:col>
      <xdr:colOff>973291</xdr:colOff>
      <xdr:row>763</xdr:row>
      <xdr:rowOff>771525</xdr:rowOff>
    </xdr:to>
    <xdr:pic>
      <xdr:nvPicPr>
        <xdr:cNvPr id="6173" name="Рисунок 6172">
          <a:extLst>
            <a:ext uri="{FF2B5EF4-FFF2-40B4-BE49-F238E27FC236}">
              <a16:creationId xmlns:a16="http://schemas.microsoft.com/office/drawing/2014/main" id="{80BAF311-981D-49B1-91DA-41E1CCF9C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33023175"/>
          <a:ext cx="897091" cy="6477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764</xdr:row>
      <xdr:rowOff>123825</xdr:rowOff>
    </xdr:from>
    <xdr:to>
      <xdr:col>4</xdr:col>
      <xdr:colOff>973291</xdr:colOff>
      <xdr:row>764</xdr:row>
      <xdr:rowOff>771525</xdr:rowOff>
    </xdr:to>
    <xdr:pic>
      <xdr:nvPicPr>
        <xdr:cNvPr id="1412" name="Рисунок 1411">
          <a:extLst>
            <a:ext uri="{FF2B5EF4-FFF2-40B4-BE49-F238E27FC236}">
              <a16:creationId xmlns:a16="http://schemas.microsoft.com/office/drawing/2014/main" id="{2146F1E5-EB4A-4760-AC84-F2AD78C76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33909000"/>
          <a:ext cx="897091" cy="6477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757</xdr:row>
      <xdr:rowOff>95251</xdr:rowOff>
    </xdr:from>
    <xdr:to>
      <xdr:col>4</xdr:col>
      <xdr:colOff>973282</xdr:colOff>
      <xdr:row>757</xdr:row>
      <xdr:rowOff>800101</xdr:rowOff>
    </xdr:to>
    <xdr:pic>
      <xdr:nvPicPr>
        <xdr:cNvPr id="1904" name="Рисунок 1903">
          <a:extLst>
            <a:ext uri="{FF2B5EF4-FFF2-40B4-BE49-F238E27FC236}">
              <a16:creationId xmlns:a16="http://schemas.microsoft.com/office/drawing/2014/main" id="{DCE7F570-DC7C-DBFF-1C09-C6334C0AC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28565476"/>
          <a:ext cx="897082" cy="7048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782</xdr:row>
      <xdr:rowOff>114300</xdr:rowOff>
    </xdr:from>
    <xdr:to>
      <xdr:col>4</xdr:col>
      <xdr:colOff>971550</xdr:colOff>
      <xdr:row>782</xdr:row>
      <xdr:rowOff>778966</xdr:rowOff>
    </xdr:to>
    <xdr:pic>
      <xdr:nvPicPr>
        <xdr:cNvPr id="1961" name="Рисунок 1960">
          <a:extLst>
            <a:ext uri="{FF2B5EF4-FFF2-40B4-BE49-F238E27FC236}">
              <a16:creationId xmlns:a16="http://schemas.microsoft.com/office/drawing/2014/main" id="{27D60DC9-6B6F-933F-9222-A2ADBB2EB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45415200"/>
          <a:ext cx="885825" cy="664666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2887</xdr:row>
      <xdr:rowOff>66675</xdr:rowOff>
    </xdr:from>
    <xdr:to>
      <xdr:col>4</xdr:col>
      <xdr:colOff>904875</xdr:colOff>
      <xdr:row>2887</xdr:row>
      <xdr:rowOff>819150</xdr:rowOff>
    </xdr:to>
    <xdr:pic>
      <xdr:nvPicPr>
        <xdr:cNvPr id="1951" name="Рисунок 1950">
          <a:extLst>
            <a:ext uri="{FF2B5EF4-FFF2-40B4-BE49-F238E27FC236}">
              <a16:creationId xmlns:a16="http://schemas.microsoft.com/office/drawing/2014/main" id="{7C68329D-AC9B-1DB9-FC37-6966787C4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2441638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</xdr:row>
      <xdr:rowOff>247650</xdr:rowOff>
    </xdr:from>
    <xdr:to>
      <xdr:col>4</xdr:col>
      <xdr:colOff>973631</xdr:colOff>
      <xdr:row>52</xdr:row>
      <xdr:rowOff>666750</xdr:rowOff>
    </xdr:to>
    <xdr:pic>
      <xdr:nvPicPr>
        <xdr:cNvPr id="6181" name="Рисунок 6180">
          <a:extLst>
            <a:ext uri="{FF2B5EF4-FFF2-40B4-BE49-F238E27FC236}">
              <a16:creationId xmlns:a16="http://schemas.microsoft.com/office/drawing/2014/main" id="{02E45E61-468F-5610-D4F8-348912C2F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14811375"/>
          <a:ext cx="897431" cy="4191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790</xdr:row>
      <xdr:rowOff>66675</xdr:rowOff>
    </xdr:from>
    <xdr:to>
      <xdr:col>4</xdr:col>
      <xdr:colOff>904875</xdr:colOff>
      <xdr:row>790</xdr:row>
      <xdr:rowOff>828675</xdr:rowOff>
    </xdr:to>
    <xdr:pic>
      <xdr:nvPicPr>
        <xdr:cNvPr id="6177" name="Рисунок 6176">
          <a:extLst>
            <a:ext uri="{FF2B5EF4-FFF2-40B4-BE49-F238E27FC236}">
              <a16:creationId xmlns:a16="http://schemas.microsoft.com/office/drawing/2014/main" id="{DFEF2596-D3A0-82C4-A9EA-78E746735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426654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791</xdr:row>
      <xdr:rowOff>104775</xdr:rowOff>
    </xdr:from>
    <xdr:to>
      <xdr:col>4</xdr:col>
      <xdr:colOff>993775</xdr:colOff>
      <xdr:row>791</xdr:row>
      <xdr:rowOff>800100</xdr:rowOff>
    </xdr:to>
    <xdr:pic>
      <xdr:nvPicPr>
        <xdr:cNvPr id="6184" name="Рисунок 6183">
          <a:extLst>
            <a:ext uri="{FF2B5EF4-FFF2-40B4-BE49-F238E27FC236}">
              <a16:creationId xmlns:a16="http://schemas.microsoft.com/office/drawing/2014/main" id="{6B992140-3E5A-8F93-083B-FE40DDF47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46246850"/>
          <a:ext cx="927100" cy="6953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792</xdr:row>
      <xdr:rowOff>85725</xdr:rowOff>
    </xdr:from>
    <xdr:to>
      <xdr:col>4</xdr:col>
      <xdr:colOff>966310</xdr:colOff>
      <xdr:row>792</xdr:row>
      <xdr:rowOff>819150</xdr:rowOff>
    </xdr:to>
    <xdr:pic>
      <xdr:nvPicPr>
        <xdr:cNvPr id="6180" name="Рисунок 6179">
          <a:extLst>
            <a:ext uri="{FF2B5EF4-FFF2-40B4-BE49-F238E27FC236}">
              <a16:creationId xmlns:a16="http://schemas.microsoft.com/office/drawing/2014/main" id="{15E1998E-D287-4CB2-47A5-FA5A8ADB9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55626000"/>
          <a:ext cx="880585" cy="7334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793</xdr:row>
      <xdr:rowOff>123825</xdr:rowOff>
    </xdr:from>
    <xdr:to>
      <xdr:col>4</xdr:col>
      <xdr:colOff>963032</xdr:colOff>
      <xdr:row>793</xdr:row>
      <xdr:rowOff>771525</xdr:rowOff>
    </xdr:to>
    <xdr:pic>
      <xdr:nvPicPr>
        <xdr:cNvPr id="6183" name="Рисунок 6182">
          <a:extLst>
            <a:ext uri="{FF2B5EF4-FFF2-40B4-BE49-F238E27FC236}">
              <a16:creationId xmlns:a16="http://schemas.microsoft.com/office/drawing/2014/main" id="{41A22E03-24E2-B820-15BA-1C43B7412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56549925"/>
          <a:ext cx="896357" cy="6477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794</xdr:row>
      <xdr:rowOff>66676</xdr:rowOff>
    </xdr:from>
    <xdr:to>
      <xdr:col>4</xdr:col>
      <xdr:colOff>964204</xdr:colOff>
      <xdr:row>794</xdr:row>
      <xdr:rowOff>819150</xdr:rowOff>
    </xdr:to>
    <xdr:pic>
      <xdr:nvPicPr>
        <xdr:cNvPr id="6186" name="Рисунок 6185">
          <a:extLst>
            <a:ext uri="{FF2B5EF4-FFF2-40B4-BE49-F238E27FC236}">
              <a16:creationId xmlns:a16="http://schemas.microsoft.com/office/drawing/2014/main" id="{A2B361AB-4A3A-8ED6-342C-DD1B12D1E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57378601"/>
          <a:ext cx="888004" cy="75247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785</xdr:row>
      <xdr:rowOff>66675</xdr:rowOff>
    </xdr:from>
    <xdr:to>
      <xdr:col>4</xdr:col>
      <xdr:colOff>895350</xdr:colOff>
      <xdr:row>785</xdr:row>
      <xdr:rowOff>819150</xdr:rowOff>
    </xdr:to>
    <xdr:pic>
      <xdr:nvPicPr>
        <xdr:cNvPr id="6189" name="Рисунок 6188">
          <a:extLst>
            <a:ext uri="{FF2B5EF4-FFF2-40B4-BE49-F238E27FC236}">
              <a16:creationId xmlns:a16="http://schemas.microsoft.com/office/drawing/2014/main" id="{8E0BE293-62D7-8FEA-0C7A-E4AFAC6DF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502920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784</xdr:row>
      <xdr:rowOff>133351</xdr:rowOff>
    </xdr:from>
    <xdr:to>
      <xdr:col>4</xdr:col>
      <xdr:colOff>981075</xdr:colOff>
      <xdr:row>784</xdr:row>
      <xdr:rowOff>767335</xdr:rowOff>
    </xdr:to>
    <xdr:pic>
      <xdr:nvPicPr>
        <xdr:cNvPr id="6201" name="Рисунок 6200">
          <a:extLst>
            <a:ext uri="{FF2B5EF4-FFF2-40B4-BE49-F238E27FC236}">
              <a16:creationId xmlns:a16="http://schemas.microsoft.com/office/drawing/2014/main" id="{291D846F-B4FE-3EAE-B7C6-30BF07FDE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9472851"/>
          <a:ext cx="914400" cy="63398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786</xdr:row>
      <xdr:rowOff>123825</xdr:rowOff>
    </xdr:from>
    <xdr:to>
      <xdr:col>4</xdr:col>
      <xdr:colOff>981075</xdr:colOff>
      <xdr:row>786</xdr:row>
      <xdr:rowOff>757809</xdr:rowOff>
    </xdr:to>
    <xdr:pic>
      <xdr:nvPicPr>
        <xdr:cNvPr id="6206" name="Рисунок 6205">
          <a:extLst>
            <a:ext uri="{FF2B5EF4-FFF2-40B4-BE49-F238E27FC236}">
              <a16:creationId xmlns:a16="http://schemas.microsoft.com/office/drawing/2014/main" id="{B5DA8642-97CD-405C-BE5B-893ACFC62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51234975"/>
          <a:ext cx="914400" cy="63398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787</xdr:row>
      <xdr:rowOff>104775</xdr:rowOff>
    </xdr:from>
    <xdr:to>
      <xdr:col>4</xdr:col>
      <xdr:colOff>981075</xdr:colOff>
      <xdr:row>787</xdr:row>
      <xdr:rowOff>790575</xdr:rowOff>
    </xdr:to>
    <xdr:pic>
      <xdr:nvPicPr>
        <xdr:cNvPr id="1927" name="Рисунок 1926">
          <a:extLst>
            <a:ext uri="{FF2B5EF4-FFF2-40B4-BE49-F238E27FC236}">
              <a16:creationId xmlns:a16="http://schemas.microsoft.com/office/drawing/2014/main" id="{8D4CE027-2155-4761-A733-D3E4A4420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52101750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3503</xdr:row>
      <xdr:rowOff>76201</xdr:rowOff>
    </xdr:from>
    <xdr:to>
      <xdr:col>4</xdr:col>
      <xdr:colOff>598941</xdr:colOff>
      <xdr:row>3503</xdr:row>
      <xdr:rowOff>819151</xdr:rowOff>
    </xdr:to>
    <xdr:pic>
      <xdr:nvPicPr>
        <xdr:cNvPr id="6185" name="Рисунок 6184">
          <a:extLst>
            <a:ext uri="{FF2B5EF4-FFF2-40B4-BE49-F238E27FC236}">
              <a16:creationId xmlns:a16="http://schemas.microsoft.com/office/drawing/2014/main" id="{7622EE67-7C41-4657-5E64-8FD45FDA5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6" y="207635476"/>
          <a:ext cx="189365" cy="74295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795</xdr:row>
      <xdr:rowOff>219075</xdr:rowOff>
    </xdr:from>
    <xdr:to>
      <xdr:col>4</xdr:col>
      <xdr:colOff>990600</xdr:colOff>
      <xdr:row>795</xdr:row>
      <xdr:rowOff>683960</xdr:rowOff>
    </xdr:to>
    <xdr:pic>
      <xdr:nvPicPr>
        <xdr:cNvPr id="6165" name="Рисунок 6164">
          <a:extLst>
            <a:ext uri="{FF2B5EF4-FFF2-40B4-BE49-F238E27FC236}">
              <a16:creationId xmlns:a16="http://schemas.microsoft.com/office/drawing/2014/main" id="{236491CB-55BD-F619-111C-21384452D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0" y="66389250"/>
          <a:ext cx="933450" cy="464885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745</xdr:row>
      <xdr:rowOff>66675</xdr:rowOff>
    </xdr:from>
    <xdr:to>
      <xdr:col>4</xdr:col>
      <xdr:colOff>857250</xdr:colOff>
      <xdr:row>745</xdr:row>
      <xdr:rowOff>829750</xdr:rowOff>
    </xdr:to>
    <xdr:pic>
      <xdr:nvPicPr>
        <xdr:cNvPr id="6193" name="Рисунок 6192">
          <a:extLst>
            <a:ext uri="{FF2B5EF4-FFF2-40B4-BE49-F238E27FC236}">
              <a16:creationId xmlns:a16="http://schemas.microsoft.com/office/drawing/2014/main" id="{83B97042-1732-D7C0-3CA8-0C5ACDE62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19288125"/>
          <a:ext cx="676275" cy="763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746</xdr:row>
      <xdr:rowOff>133351</xdr:rowOff>
    </xdr:from>
    <xdr:to>
      <xdr:col>4</xdr:col>
      <xdr:colOff>980745</xdr:colOff>
      <xdr:row>746</xdr:row>
      <xdr:rowOff>762000</xdr:rowOff>
    </xdr:to>
    <xdr:pic>
      <xdr:nvPicPr>
        <xdr:cNvPr id="6202" name="Рисунок 6201">
          <a:extLst>
            <a:ext uri="{FF2B5EF4-FFF2-40B4-BE49-F238E27FC236}">
              <a16:creationId xmlns:a16="http://schemas.microsoft.com/office/drawing/2014/main" id="{D7AC13FC-2836-47AF-A45A-E43362F41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20240626"/>
          <a:ext cx="914070" cy="6286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749</xdr:row>
      <xdr:rowOff>95250</xdr:rowOff>
    </xdr:from>
    <xdr:to>
      <xdr:col>4</xdr:col>
      <xdr:colOff>981075</xdr:colOff>
      <xdr:row>749</xdr:row>
      <xdr:rowOff>781050</xdr:rowOff>
    </xdr:to>
    <xdr:pic>
      <xdr:nvPicPr>
        <xdr:cNvPr id="2014" name="Рисунок 2013">
          <a:extLst>
            <a:ext uri="{FF2B5EF4-FFF2-40B4-BE49-F238E27FC236}">
              <a16:creationId xmlns:a16="http://schemas.microsoft.com/office/drawing/2014/main" id="{98C9CD84-C674-F8FC-4AA8-4BB9F0140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23745825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750</xdr:row>
      <xdr:rowOff>123826</xdr:rowOff>
    </xdr:from>
    <xdr:to>
      <xdr:col>4</xdr:col>
      <xdr:colOff>962026</xdr:colOff>
      <xdr:row>750</xdr:row>
      <xdr:rowOff>793346</xdr:rowOff>
    </xdr:to>
    <xdr:pic>
      <xdr:nvPicPr>
        <xdr:cNvPr id="2027" name="Рисунок 2026">
          <a:extLst>
            <a:ext uri="{FF2B5EF4-FFF2-40B4-BE49-F238E27FC236}">
              <a16:creationId xmlns:a16="http://schemas.microsoft.com/office/drawing/2014/main" id="{35AC3E0B-2410-6811-CBB3-0A9524B79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6" y="24660226"/>
          <a:ext cx="895350" cy="66952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751</xdr:row>
      <xdr:rowOff>123826</xdr:rowOff>
    </xdr:from>
    <xdr:to>
      <xdr:col>4</xdr:col>
      <xdr:colOff>986693</xdr:colOff>
      <xdr:row>751</xdr:row>
      <xdr:rowOff>771526</xdr:rowOff>
    </xdr:to>
    <xdr:pic>
      <xdr:nvPicPr>
        <xdr:cNvPr id="2039" name="Рисунок 2038">
          <a:extLst>
            <a:ext uri="{FF2B5EF4-FFF2-40B4-BE49-F238E27FC236}">
              <a16:creationId xmlns:a16="http://schemas.microsoft.com/office/drawing/2014/main" id="{B3C7E805-4B9A-5B34-44E8-0B665144B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25546051"/>
          <a:ext cx="920018" cy="64770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779</xdr:row>
      <xdr:rowOff>76201</xdr:rowOff>
    </xdr:from>
    <xdr:to>
      <xdr:col>4</xdr:col>
      <xdr:colOff>847725</xdr:colOff>
      <xdr:row>779</xdr:row>
      <xdr:rowOff>817653</xdr:rowOff>
    </xdr:to>
    <xdr:pic>
      <xdr:nvPicPr>
        <xdr:cNvPr id="3391" name="Рисунок 3390">
          <a:extLst>
            <a:ext uri="{FF2B5EF4-FFF2-40B4-BE49-F238E27FC236}">
              <a16:creationId xmlns:a16="http://schemas.microsoft.com/office/drawing/2014/main" id="{2F91736C-E5AC-8DCE-6787-A485562DF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182784751"/>
          <a:ext cx="666750" cy="74145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772</xdr:row>
      <xdr:rowOff>85726</xdr:rowOff>
    </xdr:from>
    <xdr:to>
      <xdr:col>4</xdr:col>
      <xdr:colOff>990496</xdr:colOff>
      <xdr:row>772</xdr:row>
      <xdr:rowOff>809626</xdr:rowOff>
    </xdr:to>
    <xdr:pic>
      <xdr:nvPicPr>
        <xdr:cNvPr id="6208" name="Рисунок 6207">
          <a:extLst>
            <a:ext uri="{FF2B5EF4-FFF2-40B4-BE49-F238E27FC236}">
              <a16:creationId xmlns:a16="http://schemas.microsoft.com/office/drawing/2014/main" id="{545BFC18-983D-5B51-6E71-B1515E29F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74821851"/>
          <a:ext cx="923821" cy="7239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51</xdr:row>
      <xdr:rowOff>66676</xdr:rowOff>
    </xdr:from>
    <xdr:to>
      <xdr:col>4</xdr:col>
      <xdr:colOff>895350</xdr:colOff>
      <xdr:row>51</xdr:row>
      <xdr:rowOff>819313</xdr:rowOff>
    </xdr:to>
    <xdr:pic>
      <xdr:nvPicPr>
        <xdr:cNvPr id="6214" name="Рисунок 6213">
          <a:extLst>
            <a:ext uri="{FF2B5EF4-FFF2-40B4-BE49-F238E27FC236}">
              <a16:creationId xmlns:a16="http://schemas.microsoft.com/office/drawing/2014/main" id="{13B35AE7-684B-ECBB-E12F-9C8CCB037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4638676"/>
          <a:ext cx="742950" cy="752637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44</xdr:row>
      <xdr:rowOff>76201</xdr:rowOff>
    </xdr:from>
    <xdr:to>
      <xdr:col>4</xdr:col>
      <xdr:colOff>711632</xdr:colOff>
      <xdr:row>44</xdr:row>
      <xdr:rowOff>828675</xdr:rowOff>
    </xdr:to>
    <xdr:pic>
      <xdr:nvPicPr>
        <xdr:cNvPr id="6222" name="Рисунок 6221">
          <a:extLst>
            <a:ext uri="{FF2B5EF4-FFF2-40B4-BE49-F238E27FC236}">
              <a16:creationId xmlns:a16="http://schemas.microsoft.com/office/drawing/2014/main" id="{4CB01DFA-B4F3-7415-4E1F-54910D26A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11487151"/>
          <a:ext cx="397306" cy="75247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47</xdr:row>
      <xdr:rowOff>104775</xdr:rowOff>
    </xdr:from>
    <xdr:to>
      <xdr:col>4</xdr:col>
      <xdr:colOff>971550</xdr:colOff>
      <xdr:row>47</xdr:row>
      <xdr:rowOff>789454</xdr:rowOff>
    </xdr:to>
    <xdr:pic>
      <xdr:nvPicPr>
        <xdr:cNvPr id="6226" name="Рисунок 6225">
          <a:extLst>
            <a:ext uri="{FF2B5EF4-FFF2-40B4-BE49-F238E27FC236}">
              <a16:creationId xmlns:a16="http://schemas.microsoft.com/office/drawing/2014/main" id="{7C9A52A3-EB10-3953-1E62-6DC9D02D0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14173200"/>
          <a:ext cx="895350" cy="684679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446</xdr:row>
      <xdr:rowOff>95251</xdr:rowOff>
    </xdr:from>
    <xdr:to>
      <xdr:col>4</xdr:col>
      <xdr:colOff>750946</xdr:colOff>
      <xdr:row>446</xdr:row>
      <xdr:rowOff>800100</xdr:rowOff>
    </xdr:to>
    <xdr:pic>
      <xdr:nvPicPr>
        <xdr:cNvPr id="5887" name="Рисунок 5886">
          <a:extLst>
            <a:ext uri="{FF2B5EF4-FFF2-40B4-BE49-F238E27FC236}">
              <a16:creationId xmlns:a16="http://schemas.microsoft.com/office/drawing/2014/main" id="{44AACDB0-67E0-A49F-95F0-0544882B4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10563226"/>
          <a:ext cx="493771" cy="704849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445</xdr:row>
      <xdr:rowOff>85725</xdr:rowOff>
    </xdr:from>
    <xdr:to>
      <xdr:col>4</xdr:col>
      <xdr:colOff>782179</xdr:colOff>
      <xdr:row>445</xdr:row>
      <xdr:rowOff>819150</xdr:rowOff>
    </xdr:to>
    <xdr:pic>
      <xdr:nvPicPr>
        <xdr:cNvPr id="6191" name="Рисунок 6190">
          <a:extLst>
            <a:ext uri="{FF2B5EF4-FFF2-40B4-BE49-F238E27FC236}">
              <a16:creationId xmlns:a16="http://schemas.microsoft.com/office/drawing/2014/main" id="{2044ABCB-9D9E-E5AB-254E-BE55C250F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6" y="8782050"/>
          <a:ext cx="525003" cy="73342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776</xdr:row>
      <xdr:rowOff>76200</xdr:rowOff>
    </xdr:from>
    <xdr:to>
      <xdr:col>4</xdr:col>
      <xdr:colOff>904875</xdr:colOff>
      <xdr:row>776</xdr:row>
      <xdr:rowOff>828675</xdr:rowOff>
    </xdr:to>
    <xdr:pic>
      <xdr:nvPicPr>
        <xdr:cNvPr id="1323" name="Рисунок 1322">
          <a:extLst>
            <a:ext uri="{FF2B5EF4-FFF2-40B4-BE49-F238E27FC236}">
              <a16:creationId xmlns:a16="http://schemas.microsoft.com/office/drawing/2014/main" id="{95F1CF44-8897-2177-3E72-D7C3EB6B6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494157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780</xdr:row>
      <xdr:rowOff>123826</xdr:rowOff>
    </xdr:from>
    <xdr:to>
      <xdr:col>4</xdr:col>
      <xdr:colOff>977976</xdr:colOff>
      <xdr:row>780</xdr:row>
      <xdr:rowOff>781050</xdr:rowOff>
    </xdr:to>
    <xdr:pic>
      <xdr:nvPicPr>
        <xdr:cNvPr id="6217" name="Рисунок 6216">
          <a:extLst>
            <a:ext uri="{FF2B5EF4-FFF2-40B4-BE49-F238E27FC236}">
              <a16:creationId xmlns:a16="http://schemas.microsoft.com/office/drawing/2014/main" id="{20F6319A-4ABD-1910-9E3E-33FF09379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54778276"/>
          <a:ext cx="911301" cy="6572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781</xdr:row>
      <xdr:rowOff>66676</xdr:rowOff>
    </xdr:from>
    <xdr:to>
      <xdr:col>4</xdr:col>
      <xdr:colOff>940989</xdr:colOff>
      <xdr:row>781</xdr:row>
      <xdr:rowOff>828676</xdr:rowOff>
    </xdr:to>
    <xdr:pic>
      <xdr:nvPicPr>
        <xdr:cNvPr id="6221" name="Рисунок 6220">
          <a:extLst>
            <a:ext uri="{FF2B5EF4-FFF2-40B4-BE49-F238E27FC236}">
              <a16:creationId xmlns:a16="http://schemas.microsoft.com/office/drawing/2014/main" id="{7B84689D-B1EE-B044-08AC-C8390BD4A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5" y="55606951"/>
          <a:ext cx="836214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774</xdr:row>
      <xdr:rowOff>66675</xdr:rowOff>
    </xdr:from>
    <xdr:to>
      <xdr:col>4</xdr:col>
      <xdr:colOff>904875</xdr:colOff>
      <xdr:row>774</xdr:row>
      <xdr:rowOff>819150</xdr:rowOff>
    </xdr:to>
    <xdr:pic>
      <xdr:nvPicPr>
        <xdr:cNvPr id="6215" name="Рисунок 6214">
          <a:extLst>
            <a:ext uri="{FF2B5EF4-FFF2-40B4-BE49-F238E27FC236}">
              <a16:creationId xmlns:a16="http://schemas.microsoft.com/office/drawing/2014/main" id="{4811796D-932C-39BD-87FF-82CDEE44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449770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769</xdr:row>
      <xdr:rowOff>152400</xdr:rowOff>
    </xdr:from>
    <xdr:to>
      <xdr:col>4</xdr:col>
      <xdr:colOff>971467</xdr:colOff>
      <xdr:row>769</xdr:row>
      <xdr:rowOff>752475</xdr:rowOff>
    </xdr:to>
    <xdr:pic>
      <xdr:nvPicPr>
        <xdr:cNvPr id="6223" name="Рисунок 6222">
          <a:extLst>
            <a:ext uri="{FF2B5EF4-FFF2-40B4-BE49-F238E27FC236}">
              <a16:creationId xmlns:a16="http://schemas.microsoft.com/office/drawing/2014/main" id="{5872DD91-D076-522F-3E07-25A471420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3291125"/>
          <a:ext cx="904792" cy="600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768</xdr:row>
      <xdr:rowOff>76201</xdr:rowOff>
    </xdr:from>
    <xdr:to>
      <xdr:col>4</xdr:col>
      <xdr:colOff>968586</xdr:colOff>
      <xdr:row>768</xdr:row>
      <xdr:rowOff>819151</xdr:rowOff>
    </xdr:to>
    <xdr:pic>
      <xdr:nvPicPr>
        <xdr:cNvPr id="6229" name="Рисунок 6228">
          <a:extLst>
            <a:ext uri="{FF2B5EF4-FFF2-40B4-BE49-F238E27FC236}">
              <a16:creationId xmlns:a16="http://schemas.microsoft.com/office/drawing/2014/main" id="{C2CBB819-1937-5643-63C0-42CE8EA4E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3214926"/>
          <a:ext cx="901911" cy="7429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3120</xdr:row>
      <xdr:rowOff>66676</xdr:rowOff>
    </xdr:from>
    <xdr:to>
      <xdr:col>4</xdr:col>
      <xdr:colOff>949181</xdr:colOff>
      <xdr:row>3120</xdr:row>
      <xdr:rowOff>828676</xdr:rowOff>
    </xdr:to>
    <xdr:pic>
      <xdr:nvPicPr>
        <xdr:cNvPr id="5879" name="Рисунок 5878">
          <a:extLst>
            <a:ext uri="{FF2B5EF4-FFF2-40B4-BE49-F238E27FC236}">
              <a16:creationId xmlns:a16="http://schemas.microsoft.com/office/drawing/2014/main" id="{7EB31E6B-978E-705C-75A9-54EC427D3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126892051"/>
          <a:ext cx="863456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1535</xdr:row>
      <xdr:rowOff>76200</xdr:rowOff>
    </xdr:from>
    <xdr:to>
      <xdr:col>4</xdr:col>
      <xdr:colOff>971550</xdr:colOff>
      <xdr:row>1535</xdr:row>
      <xdr:rowOff>808264</xdr:rowOff>
    </xdr:to>
    <xdr:pic>
      <xdr:nvPicPr>
        <xdr:cNvPr id="6213" name="Рисунок 6212">
          <a:extLst>
            <a:ext uri="{FF2B5EF4-FFF2-40B4-BE49-F238E27FC236}">
              <a16:creationId xmlns:a16="http://schemas.microsoft.com/office/drawing/2014/main" id="{0C3EBE19-16F7-8824-3ED2-06D46FCDF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33064250"/>
          <a:ext cx="904875" cy="732064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1530</xdr:row>
      <xdr:rowOff>66675</xdr:rowOff>
    </xdr:from>
    <xdr:to>
      <xdr:col>4</xdr:col>
      <xdr:colOff>945272</xdr:colOff>
      <xdr:row>1530</xdr:row>
      <xdr:rowOff>819150</xdr:rowOff>
    </xdr:to>
    <xdr:pic>
      <xdr:nvPicPr>
        <xdr:cNvPr id="6225" name="Рисунок 6224">
          <a:extLst>
            <a:ext uri="{FF2B5EF4-FFF2-40B4-BE49-F238E27FC236}">
              <a16:creationId xmlns:a16="http://schemas.microsoft.com/office/drawing/2014/main" id="{22996676-9820-8A7A-D750-ABEB67EF2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113566575"/>
          <a:ext cx="859547" cy="75247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3122</xdr:row>
      <xdr:rowOff>66675</xdr:rowOff>
    </xdr:from>
    <xdr:to>
      <xdr:col>4</xdr:col>
      <xdr:colOff>808776</xdr:colOff>
      <xdr:row>3122</xdr:row>
      <xdr:rowOff>838200</xdr:rowOff>
    </xdr:to>
    <xdr:pic>
      <xdr:nvPicPr>
        <xdr:cNvPr id="6216" name="Рисунок 6215">
          <a:extLst>
            <a:ext uri="{FF2B5EF4-FFF2-40B4-BE49-F238E27FC236}">
              <a16:creationId xmlns:a16="http://schemas.microsoft.com/office/drawing/2014/main" id="{BDFE7435-0113-BDE8-4BD5-7959666BF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11293075"/>
          <a:ext cx="589701" cy="77152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3123</xdr:row>
      <xdr:rowOff>66675</xdr:rowOff>
    </xdr:from>
    <xdr:to>
      <xdr:col>4</xdr:col>
      <xdr:colOff>808776</xdr:colOff>
      <xdr:row>3123</xdr:row>
      <xdr:rowOff>838200</xdr:rowOff>
    </xdr:to>
    <xdr:pic>
      <xdr:nvPicPr>
        <xdr:cNvPr id="6220" name="Рисунок 6219">
          <a:extLst>
            <a:ext uri="{FF2B5EF4-FFF2-40B4-BE49-F238E27FC236}">
              <a16:creationId xmlns:a16="http://schemas.microsoft.com/office/drawing/2014/main" id="{8F797C0A-6BC5-464C-8E86-F17DD045D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11293075"/>
          <a:ext cx="589701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765</xdr:row>
      <xdr:rowOff>228600</xdr:rowOff>
    </xdr:from>
    <xdr:to>
      <xdr:col>4</xdr:col>
      <xdr:colOff>981075</xdr:colOff>
      <xdr:row>765</xdr:row>
      <xdr:rowOff>663515</xdr:rowOff>
    </xdr:to>
    <xdr:pic>
      <xdr:nvPicPr>
        <xdr:cNvPr id="5931" name="Рисунок 5930">
          <a:extLst>
            <a:ext uri="{FF2B5EF4-FFF2-40B4-BE49-F238E27FC236}">
              <a16:creationId xmlns:a16="http://schemas.microsoft.com/office/drawing/2014/main" id="{855577AE-4E52-4EC7-0FBF-C490E094B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1595675"/>
          <a:ext cx="914400" cy="43491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3490</xdr:row>
      <xdr:rowOff>66676</xdr:rowOff>
    </xdr:from>
    <xdr:to>
      <xdr:col>4</xdr:col>
      <xdr:colOff>614065</xdr:colOff>
      <xdr:row>3490</xdr:row>
      <xdr:rowOff>828676</xdr:rowOff>
    </xdr:to>
    <xdr:pic>
      <xdr:nvPicPr>
        <xdr:cNvPr id="6227" name="Рисунок 6226">
          <a:extLst>
            <a:ext uri="{FF2B5EF4-FFF2-40B4-BE49-F238E27FC236}">
              <a16:creationId xmlns:a16="http://schemas.microsoft.com/office/drawing/2014/main" id="{02314CEC-4B45-DA80-4B7A-79513D050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68199001"/>
          <a:ext cx="194965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770</xdr:row>
      <xdr:rowOff>104775</xdr:rowOff>
    </xdr:from>
    <xdr:to>
      <xdr:col>4</xdr:col>
      <xdr:colOff>968121</xdr:colOff>
      <xdr:row>770</xdr:row>
      <xdr:rowOff>781050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id="{F7D54952-18A3-174A-AFCE-A544376D7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8558450"/>
          <a:ext cx="901446" cy="676275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771</xdr:row>
      <xdr:rowOff>66675</xdr:rowOff>
    </xdr:from>
    <xdr:to>
      <xdr:col>4</xdr:col>
      <xdr:colOff>829930</xdr:colOff>
      <xdr:row>771</xdr:row>
      <xdr:rowOff>819150</xdr:rowOff>
    </xdr:to>
    <xdr:pic>
      <xdr:nvPicPr>
        <xdr:cNvPr id="5937" name="Рисунок 5936">
          <a:extLst>
            <a:ext uri="{FF2B5EF4-FFF2-40B4-BE49-F238E27FC236}">
              <a16:creationId xmlns:a16="http://schemas.microsoft.com/office/drawing/2014/main" id="{144B0A35-7C10-6A5D-B85E-76C138A98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49406175"/>
          <a:ext cx="629904" cy="75247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1568</xdr:row>
      <xdr:rowOff>66675</xdr:rowOff>
    </xdr:from>
    <xdr:to>
      <xdr:col>4</xdr:col>
      <xdr:colOff>862341</xdr:colOff>
      <xdr:row>1568</xdr:row>
      <xdr:rowOff>838200</xdr:rowOff>
    </xdr:to>
    <xdr:pic>
      <xdr:nvPicPr>
        <xdr:cNvPr id="6239" name="Рисунок 6238">
          <a:extLst>
            <a:ext uri="{FF2B5EF4-FFF2-40B4-BE49-F238E27FC236}">
              <a16:creationId xmlns:a16="http://schemas.microsoft.com/office/drawing/2014/main" id="{F0F4C71D-37E0-78CC-EB81-0120D2802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124444125"/>
          <a:ext cx="690891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1569</xdr:row>
      <xdr:rowOff>161925</xdr:rowOff>
    </xdr:from>
    <xdr:to>
      <xdr:col>4</xdr:col>
      <xdr:colOff>981075</xdr:colOff>
      <xdr:row>1569</xdr:row>
      <xdr:rowOff>728407</xdr:rowOff>
    </xdr:to>
    <xdr:pic>
      <xdr:nvPicPr>
        <xdr:cNvPr id="5586" name="Рисунок 5585">
          <a:extLst>
            <a:ext uri="{FF2B5EF4-FFF2-40B4-BE49-F238E27FC236}">
              <a16:creationId xmlns:a16="http://schemas.microsoft.com/office/drawing/2014/main" id="{86AC529F-E3D8-5220-8BAB-2D6204EF6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0138350"/>
          <a:ext cx="914400" cy="566482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797</xdr:row>
      <xdr:rowOff>85726</xdr:rowOff>
    </xdr:from>
    <xdr:to>
      <xdr:col>4</xdr:col>
      <xdr:colOff>971550</xdr:colOff>
      <xdr:row>797</xdr:row>
      <xdr:rowOff>800677</xdr:rowOff>
    </xdr:to>
    <xdr:pic>
      <xdr:nvPicPr>
        <xdr:cNvPr id="5790" name="Рисунок 5789">
          <a:extLst>
            <a:ext uri="{FF2B5EF4-FFF2-40B4-BE49-F238E27FC236}">
              <a16:creationId xmlns:a16="http://schemas.microsoft.com/office/drawing/2014/main" id="{D0E4553D-A344-B24F-D252-4D3572FBB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1" y="93716476"/>
          <a:ext cx="895349" cy="71495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798</xdr:row>
      <xdr:rowOff>152400</xdr:rowOff>
    </xdr:from>
    <xdr:to>
      <xdr:col>4</xdr:col>
      <xdr:colOff>981075</xdr:colOff>
      <xdr:row>798</xdr:row>
      <xdr:rowOff>730241</xdr:rowOff>
    </xdr:to>
    <xdr:pic>
      <xdr:nvPicPr>
        <xdr:cNvPr id="6228" name="Рисунок 6227">
          <a:extLst>
            <a:ext uri="{FF2B5EF4-FFF2-40B4-BE49-F238E27FC236}">
              <a16:creationId xmlns:a16="http://schemas.microsoft.com/office/drawing/2014/main" id="{F8003C6D-267F-FD05-A540-30A4619E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94668975"/>
          <a:ext cx="914400" cy="577841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1570</xdr:row>
      <xdr:rowOff>66675</xdr:rowOff>
    </xdr:from>
    <xdr:to>
      <xdr:col>4</xdr:col>
      <xdr:colOff>841682</xdr:colOff>
      <xdr:row>1570</xdr:row>
      <xdr:rowOff>819150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41104F72-FED5-584E-DA00-D067E1DE5B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66963725"/>
          <a:ext cx="632132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1574</xdr:row>
      <xdr:rowOff>238125</xdr:rowOff>
    </xdr:from>
    <xdr:to>
      <xdr:col>4</xdr:col>
      <xdr:colOff>981968</xdr:colOff>
      <xdr:row>1574</xdr:row>
      <xdr:rowOff>628650</xdr:rowOff>
    </xdr:to>
    <xdr:pic>
      <xdr:nvPicPr>
        <xdr:cNvPr id="6233" name="Рисунок 6232">
          <a:extLst>
            <a:ext uri="{FF2B5EF4-FFF2-40B4-BE49-F238E27FC236}">
              <a16:creationId xmlns:a16="http://schemas.microsoft.com/office/drawing/2014/main" id="{D639C753-3E8A-D45C-025F-634DE97A9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77765075"/>
          <a:ext cx="915293" cy="3905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1575</xdr:row>
      <xdr:rowOff>142875</xdr:rowOff>
    </xdr:from>
    <xdr:to>
      <xdr:col>4</xdr:col>
      <xdr:colOff>962025</xdr:colOff>
      <xdr:row>1575</xdr:row>
      <xdr:rowOff>744830</xdr:rowOff>
    </xdr:to>
    <xdr:pic>
      <xdr:nvPicPr>
        <xdr:cNvPr id="1454" name="Рисунок 1453">
          <a:extLst>
            <a:ext uri="{FF2B5EF4-FFF2-40B4-BE49-F238E27FC236}">
              <a16:creationId xmlns:a16="http://schemas.microsoft.com/office/drawing/2014/main" id="{758BFC38-8473-3EF0-CAFC-3FDDB894E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178555650"/>
          <a:ext cx="885825" cy="601955"/>
        </a:xfrm>
        <a:prstGeom prst="rect">
          <a:avLst/>
        </a:prstGeom>
      </xdr:spPr>
    </xdr:pic>
    <xdr:clientData/>
  </xdr:twoCellAnchor>
  <xdr:twoCellAnchor>
    <xdr:from>
      <xdr:col>4</xdr:col>
      <xdr:colOff>438151</xdr:colOff>
      <xdr:row>4300</xdr:row>
      <xdr:rowOff>76200</xdr:rowOff>
    </xdr:from>
    <xdr:to>
      <xdr:col>4</xdr:col>
      <xdr:colOff>609601</xdr:colOff>
      <xdr:row>4300</xdr:row>
      <xdr:rowOff>836220</xdr:rowOff>
    </xdr:to>
    <xdr:pic>
      <xdr:nvPicPr>
        <xdr:cNvPr id="1969" name="Рисунок 1968">
          <a:extLst>
            <a:ext uri="{FF2B5EF4-FFF2-40B4-BE49-F238E27FC236}">
              <a16:creationId xmlns:a16="http://schemas.microsoft.com/office/drawing/2014/main" id="{7F29F0F1-BFEA-050D-49A0-85E2AB9CF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1" y="455085450"/>
          <a:ext cx="171450" cy="76002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397</xdr:row>
      <xdr:rowOff>66675</xdr:rowOff>
    </xdr:from>
    <xdr:to>
      <xdr:col>4</xdr:col>
      <xdr:colOff>961944</xdr:colOff>
      <xdr:row>397</xdr:row>
      <xdr:rowOff>828675</xdr:rowOff>
    </xdr:to>
    <xdr:pic>
      <xdr:nvPicPr>
        <xdr:cNvPr id="1453" name="Рисунок 1452">
          <a:extLst>
            <a:ext uri="{FF2B5EF4-FFF2-40B4-BE49-F238E27FC236}">
              <a16:creationId xmlns:a16="http://schemas.microsoft.com/office/drawing/2014/main" id="{D50C78C7-18E5-3D22-B4C8-3522E98BD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18649950"/>
          <a:ext cx="885744" cy="76200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3092</xdr:row>
      <xdr:rowOff>152401</xdr:rowOff>
    </xdr:from>
    <xdr:to>
      <xdr:col>4</xdr:col>
      <xdr:colOff>1000125</xdr:colOff>
      <xdr:row>3092</xdr:row>
      <xdr:rowOff>742951</xdr:rowOff>
    </xdr:to>
    <xdr:pic>
      <xdr:nvPicPr>
        <xdr:cNvPr id="2021" name="Рисунок 2020">
          <a:extLst>
            <a:ext uri="{FF2B5EF4-FFF2-40B4-BE49-F238E27FC236}">
              <a16:creationId xmlns:a16="http://schemas.microsoft.com/office/drawing/2014/main" id="{FAA4E06E-5983-B821-CB1D-0671F2661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425" y="134388226"/>
          <a:ext cx="952500" cy="5905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4302</xdr:row>
      <xdr:rowOff>66675</xdr:rowOff>
    </xdr:from>
    <xdr:to>
      <xdr:col>4</xdr:col>
      <xdr:colOff>821965</xdr:colOff>
      <xdr:row>4302</xdr:row>
      <xdr:rowOff>838200</xdr:rowOff>
    </xdr:to>
    <xdr:pic>
      <xdr:nvPicPr>
        <xdr:cNvPr id="4202" name="Рисунок 4201">
          <a:extLst>
            <a:ext uri="{FF2B5EF4-FFF2-40B4-BE49-F238E27FC236}">
              <a16:creationId xmlns:a16="http://schemas.microsoft.com/office/drawing/2014/main" id="{1045CD3C-CC90-A22C-7821-D1095CE44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92916375"/>
          <a:ext cx="59336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330</xdr:row>
      <xdr:rowOff>66675</xdr:rowOff>
    </xdr:from>
    <xdr:to>
      <xdr:col>4</xdr:col>
      <xdr:colOff>904875</xdr:colOff>
      <xdr:row>330</xdr:row>
      <xdr:rowOff>828675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EF1A22C5-275B-0BFD-2C22-8081FC14C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428244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869</xdr:row>
      <xdr:rowOff>66675</xdr:rowOff>
    </xdr:from>
    <xdr:to>
      <xdr:col>4</xdr:col>
      <xdr:colOff>904875</xdr:colOff>
      <xdr:row>869</xdr:row>
      <xdr:rowOff>828675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752FF90C-BA4C-5D58-B71E-C4624552C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054608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2839</xdr:row>
      <xdr:rowOff>152400</xdr:rowOff>
    </xdr:from>
    <xdr:to>
      <xdr:col>4</xdr:col>
      <xdr:colOff>990600</xdr:colOff>
      <xdr:row>2839</xdr:row>
      <xdr:rowOff>744207</xdr:rowOff>
    </xdr:to>
    <xdr:pic>
      <xdr:nvPicPr>
        <xdr:cNvPr id="5141" name="Рисунок 5140">
          <a:extLst>
            <a:ext uri="{FF2B5EF4-FFF2-40B4-BE49-F238E27FC236}">
              <a16:creationId xmlns:a16="http://schemas.microsoft.com/office/drawing/2014/main" id="{74E4D95B-DBE6-404C-9C8A-3716F1599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0" y="115309650"/>
          <a:ext cx="933450" cy="591807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4262</xdr:row>
      <xdr:rowOff>76200</xdr:rowOff>
    </xdr:from>
    <xdr:to>
      <xdr:col>4</xdr:col>
      <xdr:colOff>655012</xdr:colOff>
      <xdr:row>4262</xdr:row>
      <xdr:rowOff>828675</xdr:rowOff>
    </xdr:to>
    <xdr:pic>
      <xdr:nvPicPr>
        <xdr:cNvPr id="5168" name="Рисунок 5167">
          <a:extLst>
            <a:ext uri="{FF2B5EF4-FFF2-40B4-BE49-F238E27FC236}">
              <a16:creationId xmlns:a16="http://schemas.microsoft.com/office/drawing/2014/main" id="{3EB72923-A8D5-8BDB-95A1-F45941767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6" y="43214925"/>
          <a:ext cx="245436" cy="75247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4263</xdr:row>
      <xdr:rowOff>76200</xdr:rowOff>
    </xdr:from>
    <xdr:to>
      <xdr:col>4</xdr:col>
      <xdr:colOff>614847</xdr:colOff>
      <xdr:row>4263</xdr:row>
      <xdr:rowOff>809625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483BCF56-B0B4-69D8-5220-AF65E7CEE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6" y="44100750"/>
          <a:ext cx="186221" cy="733425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4264</xdr:row>
      <xdr:rowOff>76201</xdr:rowOff>
    </xdr:from>
    <xdr:to>
      <xdr:col>4</xdr:col>
      <xdr:colOff>613321</xdr:colOff>
      <xdr:row>4264</xdr:row>
      <xdr:rowOff>838200</xdr:rowOff>
    </xdr:to>
    <xdr:pic>
      <xdr:nvPicPr>
        <xdr:cNvPr id="6192" name="Рисунок 6191">
          <a:extLst>
            <a:ext uri="{FF2B5EF4-FFF2-40B4-BE49-F238E27FC236}">
              <a16:creationId xmlns:a16="http://schemas.microsoft.com/office/drawing/2014/main" id="{BEBE49AB-3472-BF37-15B4-F1BB4B073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1" y="44986576"/>
          <a:ext cx="194220" cy="761999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4265</xdr:row>
      <xdr:rowOff>76201</xdr:rowOff>
    </xdr:from>
    <xdr:to>
      <xdr:col>4</xdr:col>
      <xdr:colOff>616828</xdr:colOff>
      <xdr:row>4265</xdr:row>
      <xdr:rowOff>828675</xdr:rowOff>
    </xdr:to>
    <xdr:pic>
      <xdr:nvPicPr>
        <xdr:cNvPr id="1456" name="Рисунок 1455">
          <a:extLst>
            <a:ext uri="{FF2B5EF4-FFF2-40B4-BE49-F238E27FC236}">
              <a16:creationId xmlns:a16="http://schemas.microsoft.com/office/drawing/2014/main" id="{E9B8E91A-B869-9035-1199-B024CCB2E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45872401"/>
          <a:ext cx="216777" cy="752474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3697</xdr:row>
      <xdr:rowOff>66676</xdr:rowOff>
    </xdr:from>
    <xdr:to>
      <xdr:col>4</xdr:col>
      <xdr:colOff>600578</xdr:colOff>
      <xdr:row>3697</xdr:row>
      <xdr:rowOff>819150</xdr:rowOff>
    </xdr:to>
    <xdr:pic>
      <xdr:nvPicPr>
        <xdr:cNvPr id="1441" name="Рисунок 1440">
          <a:extLst>
            <a:ext uri="{FF2B5EF4-FFF2-40B4-BE49-F238E27FC236}">
              <a16:creationId xmlns:a16="http://schemas.microsoft.com/office/drawing/2014/main" id="{3353B143-A3E2-37A9-BAC7-B52520742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6" y="82829401"/>
          <a:ext cx="171952" cy="752474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4465</xdr:row>
      <xdr:rowOff>66676</xdr:rowOff>
    </xdr:from>
    <xdr:to>
      <xdr:col>4</xdr:col>
      <xdr:colOff>728624</xdr:colOff>
      <xdr:row>4465</xdr:row>
      <xdr:rowOff>847726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74337934-9FB8-99A2-E11E-77965D96F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20262651"/>
          <a:ext cx="442873" cy="7810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2881</xdr:row>
      <xdr:rowOff>171450</xdr:rowOff>
    </xdr:from>
    <xdr:to>
      <xdr:col>4</xdr:col>
      <xdr:colOff>971550</xdr:colOff>
      <xdr:row>2881</xdr:row>
      <xdr:rowOff>734028</xdr:rowOff>
    </xdr:to>
    <xdr:pic>
      <xdr:nvPicPr>
        <xdr:cNvPr id="2023" name="Рисунок 2022">
          <a:extLst>
            <a:ext uri="{FF2B5EF4-FFF2-40B4-BE49-F238E27FC236}">
              <a16:creationId xmlns:a16="http://schemas.microsoft.com/office/drawing/2014/main" id="{4893804A-C8FC-4AA3-7227-2483307E5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85458300"/>
          <a:ext cx="895350" cy="562578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4619</xdr:row>
      <xdr:rowOff>57150</xdr:rowOff>
    </xdr:from>
    <xdr:to>
      <xdr:col>4</xdr:col>
      <xdr:colOff>923925</xdr:colOff>
      <xdr:row>4619</xdr:row>
      <xdr:rowOff>847725</xdr:rowOff>
    </xdr:to>
    <xdr:pic>
      <xdr:nvPicPr>
        <xdr:cNvPr id="1572" name="Рисунок 1571">
          <a:extLst>
            <a:ext uri="{FF2B5EF4-FFF2-40B4-BE49-F238E27FC236}">
              <a16:creationId xmlns:a16="http://schemas.microsoft.com/office/drawing/2014/main" id="{0162082E-13AC-0B75-A896-800D9A356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569499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4620</xdr:row>
      <xdr:rowOff>57150</xdr:rowOff>
    </xdr:from>
    <xdr:to>
      <xdr:col>4</xdr:col>
      <xdr:colOff>923925</xdr:colOff>
      <xdr:row>4620</xdr:row>
      <xdr:rowOff>847725</xdr:rowOff>
    </xdr:to>
    <xdr:pic>
      <xdr:nvPicPr>
        <xdr:cNvPr id="2029" name="Рисунок 2028">
          <a:extLst>
            <a:ext uri="{FF2B5EF4-FFF2-40B4-BE49-F238E27FC236}">
              <a16:creationId xmlns:a16="http://schemas.microsoft.com/office/drawing/2014/main" id="{DD11D133-BC23-4726-8795-7B4C1BC69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569499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55</xdr:row>
      <xdr:rowOff>76200</xdr:rowOff>
    </xdr:from>
    <xdr:to>
      <xdr:col>4</xdr:col>
      <xdr:colOff>714376</xdr:colOff>
      <xdr:row>55</xdr:row>
      <xdr:rowOff>815482</xdr:rowOff>
    </xdr:to>
    <xdr:pic>
      <xdr:nvPicPr>
        <xdr:cNvPr id="5574" name="Рисунок 5573">
          <a:extLst>
            <a:ext uri="{FF2B5EF4-FFF2-40B4-BE49-F238E27FC236}">
              <a16:creationId xmlns:a16="http://schemas.microsoft.com/office/drawing/2014/main" id="{C2222A26-C85B-70AE-C84D-BC0F2C38B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22469475"/>
          <a:ext cx="419100" cy="739282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886</xdr:row>
      <xdr:rowOff>66676</xdr:rowOff>
    </xdr:from>
    <xdr:to>
      <xdr:col>4</xdr:col>
      <xdr:colOff>895351</xdr:colOff>
      <xdr:row>886</xdr:row>
      <xdr:rowOff>828676</xdr:rowOff>
    </xdr:to>
    <xdr:pic>
      <xdr:nvPicPr>
        <xdr:cNvPr id="5918" name="Рисунок 5917">
          <a:extLst>
            <a:ext uri="{FF2B5EF4-FFF2-40B4-BE49-F238E27FC236}">
              <a16:creationId xmlns:a16="http://schemas.microsoft.com/office/drawing/2014/main" id="{95A1DE51-FAF6-E011-11BD-A4AB82588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1" y="2131409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1394</xdr:row>
      <xdr:rowOff>66676</xdr:rowOff>
    </xdr:from>
    <xdr:to>
      <xdr:col>4</xdr:col>
      <xdr:colOff>837248</xdr:colOff>
      <xdr:row>1394</xdr:row>
      <xdr:rowOff>828675</xdr:rowOff>
    </xdr:to>
    <xdr:pic>
      <xdr:nvPicPr>
        <xdr:cNvPr id="1510" name="Рисунок 1509">
          <a:extLst>
            <a:ext uri="{FF2B5EF4-FFF2-40B4-BE49-F238E27FC236}">
              <a16:creationId xmlns:a16="http://schemas.microsoft.com/office/drawing/2014/main" id="{98F7C9CE-AA19-2EBE-728A-117485ADA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24241126"/>
          <a:ext cx="637222" cy="76199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3077</xdr:row>
      <xdr:rowOff>76201</xdr:rowOff>
    </xdr:from>
    <xdr:to>
      <xdr:col>4</xdr:col>
      <xdr:colOff>972277</xdr:colOff>
      <xdr:row>3077</xdr:row>
      <xdr:rowOff>819151</xdr:rowOff>
    </xdr:to>
    <xdr:pic>
      <xdr:nvPicPr>
        <xdr:cNvPr id="2049" name="Рисунок 2048">
          <a:extLst>
            <a:ext uri="{FF2B5EF4-FFF2-40B4-BE49-F238E27FC236}">
              <a16:creationId xmlns:a16="http://schemas.microsoft.com/office/drawing/2014/main" id="{C194346D-E548-C88B-682A-3B644FE54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341699851"/>
          <a:ext cx="896077" cy="7429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103</xdr:row>
      <xdr:rowOff>66675</xdr:rowOff>
    </xdr:from>
    <xdr:to>
      <xdr:col>4</xdr:col>
      <xdr:colOff>904875</xdr:colOff>
      <xdr:row>103</xdr:row>
      <xdr:rowOff>828675</xdr:rowOff>
    </xdr:to>
    <xdr:pic>
      <xdr:nvPicPr>
        <xdr:cNvPr id="6242" name="Рисунок 6241">
          <a:extLst>
            <a:ext uri="{FF2B5EF4-FFF2-40B4-BE49-F238E27FC236}">
              <a16:creationId xmlns:a16="http://schemas.microsoft.com/office/drawing/2014/main" id="{9110A416-138C-A660-7AC6-A6A82FEAC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809910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2764</xdr:row>
      <xdr:rowOff>57150</xdr:rowOff>
    </xdr:from>
    <xdr:to>
      <xdr:col>4</xdr:col>
      <xdr:colOff>885825</xdr:colOff>
      <xdr:row>2764</xdr:row>
      <xdr:rowOff>832120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id="{ACAF7ACC-6EBF-4D7D-9FC7-D0AB9CA92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48282225"/>
          <a:ext cx="723900" cy="77497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816</xdr:row>
      <xdr:rowOff>76200</xdr:rowOff>
    </xdr:from>
    <xdr:to>
      <xdr:col>4</xdr:col>
      <xdr:colOff>895350</xdr:colOff>
      <xdr:row>816</xdr:row>
      <xdr:rowOff>828675</xdr:rowOff>
    </xdr:to>
    <xdr:pic>
      <xdr:nvPicPr>
        <xdr:cNvPr id="6256" name="Рисунок 6255">
          <a:extLst>
            <a:ext uri="{FF2B5EF4-FFF2-40B4-BE49-F238E27FC236}">
              <a16:creationId xmlns:a16="http://schemas.microsoft.com/office/drawing/2014/main" id="{E2A81789-0685-CC24-A704-4578832DD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401669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71</xdr:row>
      <xdr:rowOff>66676</xdr:rowOff>
    </xdr:from>
    <xdr:to>
      <xdr:col>4</xdr:col>
      <xdr:colOff>856565</xdr:colOff>
      <xdr:row>71</xdr:row>
      <xdr:rowOff>828676</xdr:rowOff>
    </xdr:to>
    <xdr:pic>
      <xdr:nvPicPr>
        <xdr:cNvPr id="6260" name="Рисунок 6259">
          <a:extLst>
            <a:ext uri="{FF2B5EF4-FFF2-40B4-BE49-F238E27FC236}">
              <a16:creationId xmlns:a16="http://schemas.microsoft.com/office/drawing/2014/main" id="{CF1377B2-B7E1-90A9-83E4-CF5DA22AE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26955751"/>
          <a:ext cx="647014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3065</xdr:row>
      <xdr:rowOff>66676</xdr:rowOff>
    </xdr:from>
    <xdr:to>
      <xdr:col>4</xdr:col>
      <xdr:colOff>806774</xdr:colOff>
      <xdr:row>3065</xdr:row>
      <xdr:rowOff>847725</xdr:rowOff>
    </xdr:to>
    <xdr:pic>
      <xdr:nvPicPr>
        <xdr:cNvPr id="6258" name="Рисунок 6257">
          <a:extLst>
            <a:ext uri="{FF2B5EF4-FFF2-40B4-BE49-F238E27FC236}">
              <a16:creationId xmlns:a16="http://schemas.microsoft.com/office/drawing/2014/main" id="{8385ACFC-6B10-44B6-9ECA-8AA84657C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43310176"/>
          <a:ext cx="568649" cy="7810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378</xdr:row>
      <xdr:rowOff>95251</xdr:rowOff>
    </xdr:from>
    <xdr:to>
      <xdr:col>4</xdr:col>
      <xdr:colOff>981075</xdr:colOff>
      <xdr:row>378</xdr:row>
      <xdr:rowOff>781051</xdr:rowOff>
    </xdr:to>
    <xdr:pic>
      <xdr:nvPicPr>
        <xdr:cNvPr id="2188" name="Рисунок 2187">
          <a:extLst>
            <a:ext uri="{FF2B5EF4-FFF2-40B4-BE49-F238E27FC236}">
              <a16:creationId xmlns:a16="http://schemas.microsoft.com/office/drawing/2014/main" id="{1C17E063-B72F-1DE1-DD2A-6B3F4C592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72399526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2726</xdr:row>
      <xdr:rowOff>66675</xdr:rowOff>
    </xdr:from>
    <xdr:to>
      <xdr:col>4</xdr:col>
      <xdr:colOff>885825</xdr:colOff>
      <xdr:row>2726</xdr:row>
      <xdr:rowOff>819150</xdr:rowOff>
    </xdr:to>
    <xdr:pic>
      <xdr:nvPicPr>
        <xdr:cNvPr id="739" name="Рисунок 738">
          <a:extLst>
            <a:ext uri="{FF2B5EF4-FFF2-40B4-BE49-F238E27FC236}">
              <a16:creationId xmlns:a16="http://schemas.microsoft.com/office/drawing/2014/main" id="{4431A424-9D1B-55EE-E6A6-3B6AEE005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2877121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2646</xdr:row>
      <xdr:rowOff>66675</xdr:rowOff>
    </xdr:from>
    <xdr:to>
      <xdr:col>4</xdr:col>
      <xdr:colOff>809625</xdr:colOff>
      <xdr:row>2646</xdr:row>
      <xdr:rowOff>840225</xdr:rowOff>
    </xdr:to>
    <xdr:pic>
      <xdr:nvPicPr>
        <xdr:cNvPr id="6251" name="Рисунок 6250">
          <a:extLst>
            <a:ext uri="{FF2B5EF4-FFF2-40B4-BE49-F238E27FC236}">
              <a16:creationId xmlns:a16="http://schemas.microsoft.com/office/drawing/2014/main" id="{426AEB3D-020E-166C-0F71-9569ACB89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639521550"/>
          <a:ext cx="600075" cy="7735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1552</xdr:row>
      <xdr:rowOff>76200</xdr:rowOff>
    </xdr:from>
    <xdr:to>
      <xdr:col>4</xdr:col>
      <xdr:colOff>948336</xdr:colOff>
      <xdr:row>1552</xdr:row>
      <xdr:rowOff>800100</xdr:rowOff>
    </xdr:to>
    <xdr:pic>
      <xdr:nvPicPr>
        <xdr:cNvPr id="5580" name="Рисунок 5579">
          <a:extLst>
            <a:ext uri="{FF2B5EF4-FFF2-40B4-BE49-F238E27FC236}">
              <a16:creationId xmlns:a16="http://schemas.microsoft.com/office/drawing/2014/main" id="{EB75EAF5-ADA8-B17F-C20E-4266F19AF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52454175"/>
          <a:ext cx="862611" cy="7239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1551</xdr:row>
      <xdr:rowOff>66675</xdr:rowOff>
    </xdr:from>
    <xdr:to>
      <xdr:col>4</xdr:col>
      <xdr:colOff>885825</xdr:colOff>
      <xdr:row>1551</xdr:row>
      <xdr:rowOff>831405</xdr:rowOff>
    </xdr:to>
    <xdr:pic>
      <xdr:nvPicPr>
        <xdr:cNvPr id="5971" name="Рисунок 5970">
          <a:extLst>
            <a:ext uri="{FF2B5EF4-FFF2-40B4-BE49-F238E27FC236}">
              <a16:creationId xmlns:a16="http://schemas.microsoft.com/office/drawing/2014/main" id="{A65E6ED6-757A-0BAD-8D61-9630A1B65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51558825"/>
          <a:ext cx="733425" cy="76473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1550</xdr:row>
      <xdr:rowOff>76200</xdr:rowOff>
    </xdr:from>
    <xdr:to>
      <xdr:col>4</xdr:col>
      <xdr:colOff>912396</xdr:colOff>
      <xdr:row>1550</xdr:row>
      <xdr:rowOff>819150</xdr:rowOff>
    </xdr:to>
    <xdr:pic>
      <xdr:nvPicPr>
        <xdr:cNvPr id="6255" name="Рисунок 6254">
          <a:extLst>
            <a:ext uri="{FF2B5EF4-FFF2-40B4-BE49-F238E27FC236}">
              <a16:creationId xmlns:a16="http://schemas.microsoft.com/office/drawing/2014/main" id="{554A87EA-7375-0629-06C7-86D3AA4BE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7626" y="52454175"/>
          <a:ext cx="788570" cy="74295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1549</xdr:row>
      <xdr:rowOff>76200</xdr:rowOff>
    </xdr:from>
    <xdr:to>
      <xdr:col>4</xdr:col>
      <xdr:colOff>857251</xdr:colOff>
      <xdr:row>1549</xdr:row>
      <xdr:rowOff>826569</xdr:rowOff>
    </xdr:to>
    <xdr:pic>
      <xdr:nvPicPr>
        <xdr:cNvPr id="6265" name="Рисунок 6264">
          <a:extLst>
            <a:ext uri="{FF2B5EF4-FFF2-40B4-BE49-F238E27FC236}">
              <a16:creationId xmlns:a16="http://schemas.microsoft.com/office/drawing/2014/main" id="{1E6B8B86-D7A0-1A6A-1218-2B11DB1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1" y="51568350"/>
          <a:ext cx="666750" cy="750369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1548</xdr:row>
      <xdr:rowOff>66675</xdr:rowOff>
    </xdr:from>
    <xdr:to>
      <xdr:col>4</xdr:col>
      <xdr:colOff>946735</xdr:colOff>
      <xdr:row>1548</xdr:row>
      <xdr:rowOff>819150</xdr:rowOff>
    </xdr:to>
    <xdr:pic>
      <xdr:nvPicPr>
        <xdr:cNvPr id="6273" name="Рисунок 6272">
          <a:extLst>
            <a:ext uri="{FF2B5EF4-FFF2-40B4-BE49-F238E27FC236}">
              <a16:creationId xmlns:a16="http://schemas.microsoft.com/office/drawing/2014/main" id="{5D943756-9043-7497-FEDA-808FB9FD7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050" y="51558825"/>
          <a:ext cx="85148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1543</xdr:row>
      <xdr:rowOff>76200</xdr:rowOff>
    </xdr:from>
    <xdr:to>
      <xdr:col>4</xdr:col>
      <xdr:colOff>981075</xdr:colOff>
      <xdr:row>1543</xdr:row>
      <xdr:rowOff>808995</xdr:rowOff>
    </xdr:to>
    <xdr:pic>
      <xdr:nvPicPr>
        <xdr:cNvPr id="6277" name="Рисунок 6276">
          <a:extLst>
            <a:ext uri="{FF2B5EF4-FFF2-40B4-BE49-F238E27FC236}">
              <a16:creationId xmlns:a16="http://schemas.microsoft.com/office/drawing/2014/main" id="{41A43DDC-ADA2-9410-2B85-8103F560A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9796700"/>
          <a:ext cx="914400" cy="73279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1542</xdr:row>
      <xdr:rowOff>66676</xdr:rowOff>
    </xdr:from>
    <xdr:to>
      <xdr:col>4</xdr:col>
      <xdr:colOff>927342</xdr:colOff>
      <xdr:row>1542</xdr:row>
      <xdr:rowOff>819150</xdr:rowOff>
    </xdr:to>
    <xdr:pic>
      <xdr:nvPicPr>
        <xdr:cNvPr id="6279" name="Рисунок 6278">
          <a:extLst>
            <a:ext uri="{FF2B5EF4-FFF2-40B4-BE49-F238E27FC236}">
              <a16:creationId xmlns:a16="http://schemas.microsoft.com/office/drawing/2014/main" id="{6C0704B1-DB46-15AF-87FA-E41C56FEB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7625" y="48901351"/>
          <a:ext cx="803517" cy="75247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1541</xdr:row>
      <xdr:rowOff>114300</xdr:rowOff>
    </xdr:from>
    <xdr:to>
      <xdr:col>4</xdr:col>
      <xdr:colOff>981075</xdr:colOff>
      <xdr:row>1541</xdr:row>
      <xdr:rowOff>770632</xdr:rowOff>
    </xdr:to>
    <xdr:pic>
      <xdr:nvPicPr>
        <xdr:cNvPr id="6283" name="Рисунок 6282">
          <a:extLst>
            <a:ext uri="{FF2B5EF4-FFF2-40B4-BE49-F238E27FC236}">
              <a16:creationId xmlns:a16="http://schemas.microsoft.com/office/drawing/2014/main" id="{88D96681-B1EB-6334-AA57-E205F147D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48948975"/>
          <a:ext cx="904875" cy="656332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3615</xdr:row>
      <xdr:rowOff>66675</xdr:rowOff>
    </xdr:from>
    <xdr:to>
      <xdr:col>4</xdr:col>
      <xdr:colOff>628650</xdr:colOff>
      <xdr:row>3615</xdr:row>
      <xdr:rowOff>837579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F5FCD25A-826E-D5AD-29A1-F3FD85BB4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136512300"/>
          <a:ext cx="219075" cy="77090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1538</xdr:row>
      <xdr:rowOff>95250</xdr:rowOff>
    </xdr:from>
    <xdr:to>
      <xdr:col>4</xdr:col>
      <xdr:colOff>985047</xdr:colOff>
      <xdr:row>1538</xdr:row>
      <xdr:rowOff>800100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858DFE95-09E0-495D-8159-7E0AE0E2E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39185850"/>
          <a:ext cx="918372" cy="7048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1539</xdr:row>
      <xdr:rowOff>85725</xdr:rowOff>
    </xdr:from>
    <xdr:to>
      <xdr:col>4</xdr:col>
      <xdr:colOff>971550</xdr:colOff>
      <xdr:row>1539</xdr:row>
      <xdr:rowOff>794218</xdr:rowOff>
    </xdr:to>
    <xdr:pic>
      <xdr:nvPicPr>
        <xdr:cNvPr id="5656" name="Рисунок 5655">
          <a:extLst>
            <a:ext uri="{FF2B5EF4-FFF2-40B4-BE49-F238E27FC236}">
              <a16:creationId xmlns:a16="http://schemas.microsoft.com/office/drawing/2014/main" id="{519EF228-2C5E-5E93-4364-0BCD8A8DD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8034575"/>
          <a:ext cx="904875" cy="708493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1689</xdr:row>
      <xdr:rowOff>66676</xdr:rowOff>
    </xdr:from>
    <xdr:to>
      <xdr:col>4</xdr:col>
      <xdr:colOff>988695</xdr:colOff>
      <xdr:row>1689</xdr:row>
      <xdr:rowOff>828675</xdr:rowOff>
    </xdr:to>
    <xdr:pic>
      <xdr:nvPicPr>
        <xdr:cNvPr id="5363" name="Рисунок 5362">
          <a:extLst>
            <a:ext uri="{FF2B5EF4-FFF2-40B4-BE49-F238E27FC236}">
              <a16:creationId xmlns:a16="http://schemas.microsoft.com/office/drawing/2014/main" id="{7074ADB5-519E-5EA8-98A9-D29136017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1" y="274320001"/>
          <a:ext cx="931544" cy="761999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1692</xdr:row>
      <xdr:rowOff>76200</xdr:rowOff>
    </xdr:from>
    <xdr:to>
      <xdr:col>4</xdr:col>
      <xdr:colOff>876301</xdr:colOff>
      <xdr:row>1692</xdr:row>
      <xdr:rowOff>819347</xdr:rowOff>
    </xdr:to>
    <xdr:pic>
      <xdr:nvPicPr>
        <xdr:cNvPr id="5571" name="Рисунок 5570">
          <a:extLst>
            <a:ext uri="{FF2B5EF4-FFF2-40B4-BE49-F238E27FC236}">
              <a16:creationId xmlns:a16="http://schemas.microsoft.com/office/drawing/2014/main" id="{CA33F9E2-1802-38F5-F4FF-53C1F035F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280530300"/>
          <a:ext cx="723900" cy="743147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1696</xdr:row>
      <xdr:rowOff>66676</xdr:rowOff>
    </xdr:from>
    <xdr:to>
      <xdr:col>4</xdr:col>
      <xdr:colOff>809626</xdr:colOff>
      <xdr:row>1696</xdr:row>
      <xdr:rowOff>828676</xdr:rowOff>
    </xdr:to>
    <xdr:pic>
      <xdr:nvPicPr>
        <xdr:cNvPr id="5628" name="Рисунок 5627">
          <a:extLst>
            <a:ext uri="{FF2B5EF4-FFF2-40B4-BE49-F238E27FC236}">
              <a16:creationId xmlns:a16="http://schemas.microsoft.com/office/drawing/2014/main" id="{65467BFC-AB6E-FB40-7889-C33EE21C2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285835726"/>
          <a:ext cx="5715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3147</xdr:row>
      <xdr:rowOff>66675</xdr:rowOff>
    </xdr:from>
    <xdr:to>
      <xdr:col>4</xdr:col>
      <xdr:colOff>981075</xdr:colOff>
      <xdr:row>3147</xdr:row>
      <xdr:rowOff>814959</xdr:rowOff>
    </xdr:to>
    <xdr:pic>
      <xdr:nvPicPr>
        <xdr:cNvPr id="6280" name="Рисунок 6279">
          <a:extLst>
            <a:ext uri="{FF2B5EF4-FFF2-40B4-BE49-F238E27FC236}">
              <a16:creationId xmlns:a16="http://schemas.microsoft.com/office/drawing/2014/main" id="{827C25CC-2E9E-1D53-38DD-001FC4585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478421700"/>
          <a:ext cx="914400" cy="748284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1399</xdr:row>
      <xdr:rowOff>66675</xdr:rowOff>
    </xdr:from>
    <xdr:to>
      <xdr:col>4</xdr:col>
      <xdr:colOff>809625</xdr:colOff>
      <xdr:row>1399</xdr:row>
      <xdr:rowOff>828675</xdr:rowOff>
    </xdr:to>
    <xdr:pic>
      <xdr:nvPicPr>
        <xdr:cNvPr id="6284" name="Рисунок 6283">
          <a:extLst>
            <a:ext uri="{FF2B5EF4-FFF2-40B4-BE49-F238E27FC236}">
              <a16:creationId xmlns:a16="http://schemas.microsoft.com/office/drawing/2014/main" id="{89041761-C69A-7ADF-F212-4F00BBAD5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69665850"/>
          <a:ext cx="571500" cy="762000"/>
        </a:xfrm>
        <a:prstGeom prst="rect">
          <a:avLst/>
        </a:prstGeom>
      </xdr:spPr>
    </xdr:pic>
    <xdr:clientData/>
  </xdr:twoCellAnchor>
  <xdr:twoCellAnchor>
    <xdr:from>
      <xdr:col>3</xdr:col>
      <xdr:colOff>3267076</xdr:colOff>
      <xdr:row>582</xdr:row>
      <xdr:rowOff>123826</xdr:rowOff>
    </xdr:from>
    <xdr:to>
      <xdr:col>3</xdr:col>
      <xdr:colOff>3914776</xdr:colOff>
      <xdr:row>582</xdr:row>
      <xdr:rowOff>771526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C1EA52E-DF35-AD36-210F-E28DCB112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6076" y="60483751"/>
          <a:ext cx="647700" cy="647700"/>
        </a:xfrm>
        <a:prstGeom prst="rect">
          <a:avLst/>
        </a:prstGeom>
      </xdr:spPr>
    </xdr:pic>
    <xdr:clientData/>
  </xdr:twoCellAnchor>
  <xdr:twoCellAnchor>
    <xdr:from>
      <xdr:col>3</xdr:col>
      <xdr:colOff>3238500</xdr:colOff>
      <xdr:row>583</xdr:row>
      <xdr:rowOff>133350</xdr:rowOff>
    </xdr:from>
    <xdr:to>
      <xdr:col>3</xdr:col>
      <xdr:colOff>3886200</xdr:colOff>
      <xdr:row>583</xdr:row>
      <xdr:rowOff>781050</xdr:rowOff>
    </xdr:to>
    <xdr:pic>
      <xdr:nvPicPr>
        <xdr:cNvPr id="5281" name="Рисунок 5280">
          <a:extLst>
            <a:ext uri="{FF2B5EF4-FFF2-40B4-BE49-F238E27FC236}">
              <a16:creationId xmlns:a16="http://schemas.microsoft.com/office/drawing/2014/main" id="{9E33289C-428C-4B5D-B194-B5CEC8FA5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0" y="61379100"/>
          <a:ext cx="647700" cy="647700"/>
        </a:xfrm>
        <a:prstGeom prst="rect">
          <a:avLst/>
        </a:prstGeom>
      </xdr:spPr>
    </xdr:pic>
    <xdr:clientData/>
  </xdr:twoCellAnchor>
  <xdr:twoCellAnchor>
    <xdr:from>
      <xdr:col>3</xdr:col>
      <xdr:colOff>3248025</xdr:colOff>
      <xdr:row>584</xdr:row>
      <xdr:rowOff>123825</xdr:rowOff>
    </xdr:from>
    <xdr:to>
      <xdr:col>3</xdr:col>
      <xdr:colOff>3895725</xdr:colOff>
      <xdr:row>584</xdr:row>
      <xdr:rowOff>771525</xdr:rowOff>
    </xdr:to>
    <xdr:pic>
      <xdr:nvPicPr>
        <xdr:cNvPr id="5377" name="Рисунок 5376">
          <a:extLst>
            <a:ext uri="{FF2B5EF4-FFF2-40B4-BE49-F238E27FC236}">
              <a16:creationId xmlns:a16="http://schemas.microsoft.com/office/drawing/2014/main" id="{C9CAD09E-C646-49E9-829D-A5A1B53A4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7025" y="62255400"/>
          <a:ext cx="647700" cy="647700"/>
        </a:xfrm>
        <a:prstGeom prst="rect">
          <a:avLst/>
        </a:prstGeom>
      </xdr:spPr>
    </xdr:pic>
    <xdr:clientData/>
  </xdr:twoCellAnchor>
  <xdr:twoCellAnchor>
    <xdr:from>
      <xdr:col>3</xdr:col>
      <xdr:colOff>3267075</xdr:colOff>
      <xdr:row>585</xdr:row>
      <xdr:rowOff>142875</xdr:rowOff>
    </xdr:from>
    <xdr:to>
      <xdr:col>3</xdr:col>
      <xdr:colOff>3914775</xdr:colOff>
      <xdr:row>585</xdr:row>
      <xdr:rowOff>790575</xdr:rowOff>
    </xdr:to>
    <xdr:pic>
      <xdr:nvPicPr>
        <xdr:cNvPr id="5568" name="Рисунок 5567">
          <a:extLst>
            <a:ext uri="{FF2B5EF4-FFF2-40B4-BE49-F238E27FC236}">
              <a16:creationId xmlns:a16="http://schemas.microsoft.com/office/drawing/2014/main" id="{0383476D-D808-4857-8BEC-C3F707B0E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96075" y="63160275"/>
          <a:ext cx="647700" cy="6477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4547</xdr:row>
      <xdr:rowOff>66676</xdr:rowOff>
    </xdr:from>
    <xdr:to>
      <xdr:col>4</xdr:col>
      <xdr:colOff>803350</xdr:colOff>
      <xdr:row>4547</xdr:row>
      <xdr:rowOff>828676</xdr:rowOff>
    </xdr:to>
    <xdr:pic>
      <xdr:nvPicPr>
        <xdr:cNvPr id="748" name="Рисунок 747">
          <a:extLst>
            <a:ext uri="{FF2B5EF4-FFF2-40B4-BE49-F238E27FC236}">
              <a16:creationId xmlns:a16="http://schemas.microsoft.com/office/drawing/2014/main" id="{73CF62F0-A5FD-975F-D0F0-51C0E4EBD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707526526"/>
          <a:ext cx="565224" cy="76200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4548</xdr:row>
      <xdr:rowOff>66675</xdr:rowOff>
    </xdr:from>
    <xdr:to>
      <xdr:col>4</xdr:col>
      <xdr:colOff>812874</xdr:colOff>
      <xdr:row>4548</xdr:row>
      <xdr:rowOff>828675</xdr:rowOff>
    </xdr:to>
    <xdr:pic>
      <xdr:nvPicPr>
        <xdr:cNvPr id="5619" name="Рисунок 5618">
          <a:extLst>
            <a:ext uri="{FF2B5EF4-FFF2-40B4-BE49-F238E27FC236}">
              <a16:creationId xmlns:a16="http://schemas.microsoft.com/office/drawing/2014/main" id="{D60692E8-4586-4193-9B10-78F495CB1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708412350"/>
          <a:ext cx="565224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4549</xdr:row>
      <xdr:rowOff>209550</xdr:rowOff>
    </xdr:from>
    <xdr:to>
      <xdr:col>4</xdr:col>
      <xdr:colOff>981075</xdr:colOff>
      <xdr:row>4549</xdr:row>
      <xdr:rowOff>673447</xdr:rowOff>
    </xdr:to>
    <xdr:pic>
      <xdr:nvPicPr>
        <xdr:cNvPr id="6271" name="Рисунок 6270">
          <a:extLst>
            <a:ext uri="{FF2B5EF4-FFF2-40B4-BE49-F238E27FC236}">
              <a16:creationId xmlns:a16="http://schemas.microsoft.com/office/drawing/2014/main" id="{132E15C1-172A-7B4E-097E-B97DCF867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709441050"/>
          <a:ext cx="914400" cy="463897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4550</xdr:row>
      <xdr:rowOff>57150</xdr:rowOff>
    </xdr:from>
    <xdr:to>
      <xdr:col>4</xdr:col>
      <xdr:colOff>930067</xdr:colOff>
      <xdr:row>4550</xdr:row>
      <xdr:rowOff>809625</xdr:rowOff>
    </xdr:to>
    <xdr:pic>
      <xdr:nvPicPr>
        <xdr:cNvPr id="6278" name="Рисунок 6277">
          <a:extLst>
            <a:ext uri="{FF2B5EF4-FFF2-40B4-BE49-F238E27FC236}">
              <a16:creationId xmlns:a16="http://schemas.microsoft.com/office/drawing/2014/main" id="{5CDADE28-2BF5-7B5A-9D49-DF131BC79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710174475"/>
          <a:ext cx="815767" cy="7524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2795</xdr:row>
      <xdr:rowOff>66675</xdr:rowOff>
    </xdr:from>
    <xdr:to>
      <xdr:col>4</xdr:col>
      <xdr:colOff>923925</xdr:colOff>
      <xdr:row>2795</xdr:row>
      <xdr:rowOff>828484</xdr:rowOff>
    </xdr:to>
    <xdr:pic>
      <xdr:nvPicPr>
        <xdr:cNvPr id="5124" name="Рисунок 5123">
          <a:extLst>
            <a:ext uri="{FF2B5EF4-FFF2-40B4-BE49-F238E27FC236}">
              <a16:creationId xmlns:a16="http://schemas.microsoft.com/office/drawing/2014/main" id="{7BD9422C-46CD-49B8-B62F-EC312C7DE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5" y="297808650"/>
          <a:ext cx="819150" cy="76180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2797</xdr:row>
      <xdr:rowOff>66675</xdr:rowOff>
    </xdr:from>
    <xdr:to>
      <xdr:col>4</xdr:col>
      <xdr:colOff>933450</xdr:colOff>
      <xdr:row>2797</xdr:row>
      <xdr:rowOff>828484</xdr:rowOff>
    </xdr:to>
    <xdr:pic>
      <xdr:nvPicPr>
        <xdr:cNvPr id="6033" name="Рисунок 6032">
          <a:extLst>
            <a:ext uri="{FF2B5EF4-FFF2-40B4-BE49-F238E27FC236}">
              <a16:creationId xmlns:a16="http://schemas.microsoft.com/office/drawing/2014/main" id="{8D76FD2B-35F3-4069-B756-D4FAA4FB4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58100" y="300466125"/>
          <a:ext cx="819150" cy="76180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457</xdr:row>
      <xdr:rowOff>66675</xdr:rowOff>
    </xdr:from>
    <xdr:to>
      <xdr:col>4</xdr:col>
      <xdr:colOff>895350</xdr:colOff>
      <xdr:row>457</xdr:row>
      <xdr:rowOff>819150</xdr:rowOff>
    </xdr:to>
    <xdr:pic>
      <xdr:nvPicPr>
        <xdr:cNvPr id="6281" name="Рисунок 6280">
          <a:extLst>
            <a:ext uri="{FF2B5EF4-FFF2-40B4-BE49-F238E27FC236}">
              <a16:creationId xmlns:a16="http://schemas.microsoft.com/office/drawing/2014/main" id="{33289CDA-4003-3B23-37B4-9D20DEF12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314706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459</xdr:row>
      <xdr:rowOff>66675</xdr:rowOff>
    </xdr:from>
    <xdr:to>
      <xdr:col>4</xdr:col>
      <xdr:colOff>838200</xdr:colOff>
      <xdr:row>459</xdr:row>
      <xdr:rowOff>810280</xdr:rowOff>
    </xdr:to>
    <xdr:pic>
      <xdr:nvPicPr>
        <xdr:cNvPr id="6286" name="Рисунок 6285">
          <a:extLst>
            <a:ext uri="{FF2B5EF4-FFF2-40B4-BE49-F238E27FC236}">
              <a16:creationId xmlns:a16="http://schemas.microsoft.com/office/drawing/2014/main" id="{A5D5D227-E897-70C7-9326-6DB06F2A2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45643800"/>
          <a:ext cx="638175" cy="74360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3146</xdr:row>
      <xdr:rowOff>66676</xdr:rowOff>
    </xdr:from>
    <xdr:to>
      <xdr:col>4</xdr:col>
      <xdr:colOff>809625</xdr:colOff>
      <xdr:row>3146</xdr:row>
      <xdr:rowOff>841376</xdr:rowOff>
    </xdr:to>
    <xdr:pic>
      <xdr:nvPicPr>
        <xdr:cNvPr id="6296" name="Рисунок 6295">
          <a:extLst>
            <a:ext uri="{FF2B5EF4-FFF2-40B4-BE49-F238E27FC236}">
              <a16:creationId xmlns:a16="http://schemas.microsoft.com/office/drawing/2014/main" id="{DE2DE662-4B45-2B46-CFDC-5A649C9FB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91459051"/>
          <a:ext cx="581025" cy="7747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861</xdr:row>
      <xdr:rowOff>76200</xdr:rowOff>
    </xdr:from>
    <xdr:to>
      <xdr:col>4</xdr:col>
      <xdr:colOff>962025</xdr:colOff>
      <xdr:row>861</xdr:row>
      <xdr:rowOff>811729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id="{0EFCA34B-432A-C647-9DAC-9896D5116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103060500"/>
          <a:ext cx="876300" cy="735529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876</xdr:row>
      <xdr:rowOff>66675</xdr:rowOff>
    </xdr:from>
    <xdr:to>
      <xdr:col>4</xdr:col>
      <xdr:colOff>942976</xdr:colOff>
      <xdr:row>876</xdr:row>
      <xdr:rowOff>829350</xdr:rowOff>
    </xdr:to>
    <xdr:pic>
      <xdr:nvPicPr>
        <xdr:cNvPr id="909" name="Рисунок 908">
          <a:extLst>
            <a:ext uri="{FF2B5EF4-FFF2-40B4-BE49-F238E27FC236}">
              <a16:creationId xmlns:a16="http://schemas.microsoft.com/office/drawing/2014/main" id="{DFC0A65B-BAFC-3F43-CED4-FC64F329F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48576" y="115452525"/>
          <a:ext cx="838200" cy="7626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887</xdr:row>
      <xdr:rowOff>66675</xdr:rowOff>
    </xdr:from>
    <xdr:to>
      <xdr:col>4</xdr:col>
      <xdr:colOff>974710</xdr:colOff>
      <xdr:row>887</xdr:row>
      <xdr:rowOff>838200</xdr:rowOff>
    </xdr:to>
    <xdr:pic>
      <xdr:nvPicPr>
        <xdr:cNvPr id="916" name="Рисунок 915">
          <a:extLst>
            <a:ext uri="{FF2B5EF4-FFF2-40B4-BE49-F238E27FC236}">
              <a16:creationId xmlns:a16="http://schemas.microsoft.com/office/drawing/2014/main" id="{ED5DFFDA-E351-78A8-0F52-707943650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26082425"/>
          <a:ext cx="908035" cy="7715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916</xdr:row>
      <xdr:rowOff>76200</xdr:rowOff>
    </xdr:from>
    <xdr:to>
      <xdr:col>4</xdr:col>
      <xdr:colOff>939448</xdr:colOff>
      <xdr:row>916</xdr:row>
      <xdr:rowOff>838200</xdr:rowOff>
    </xdr:to>
    <xdr:pic>
      <xdr:nvPicPr>
        <xdr:cNvPr id="1009" name="Рисунок 1008">
          <a:extLst>
            <a:ext uri="{FF2B5EF4-FFF2-40B4-BE49-F238E27FC236}">
              <a16:creationId xmlns:a16="http://schemas.microsoft.com/office/drawing/2014/main" id="{A396847B-85A6-B8CB-6BE7-E4E40C778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5" y="160639125"/>
          <a:ext cx="85372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917</xdr:row>
      <xdr:rowOff>85725</xdr:rowOff>
    </xdr:from>
    <xdr:to>
      <xdr:col>4</xdr:col>
      <xdr:colOff>989133</xdr:colOff>
      <xdr:row>917</xdr:row>
      <xdr:rowOff>800100</xdr:rowOff>
    </xdr:to>
    <xdr:pic>
      <xdr:nvPicPr>
        <xdr:cNvPr id="1022" name="Рисунок 1021">
          <a:extLst>
            <a:ext uri="{FF2B5EF4-FFF2-40B4-BE49-F238E27FC236}">
              <a16:creationId xmlns:a16="http://schemas.microsoft.com/office/drawing/2014/main" id="{B62939F8-C114-AFFF-32B4-0EB85922E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62420300"/>
          <a:ext cx="922458" cy="714375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918</xdr:row>
      <xdr:rowOff>95250</xdr:rowOff>
    </xdr:from>
    <xdr:to>
      <xdr:col>4</xdr:col>
      <xdr:colOff>962376</xdr:colOff>
      <xdr:row>918</xdr:row>
      <xdr:rowOff>800100</xdr:rowOff>
    </xdr:to>
    <xdr:pic>
      <xdr:nvPicPr>
        <xdr:cNvPr id="1354" name="Рисунок 1353">
          <a:extLst>
            <a:ext uri="{FF2B5EF4-FFF2-40B4-BE49-F238E27FC236}">
              <a16:creationId xmlns:a16="http://schemas.microsoft.com/office/drawing/2014/main" id="{038B5FC1-6348-FE2D-4CA6-28E3C1167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6" y="163315650"/>
          <a:ext cx="876650" cy="7048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1545</xdr:row>
      <xdr:rowOff>152401</xdr:rowOff>
    </xdr:from>
    <xdr:to>
      <xdr:col>4</xdr:col>
      <xdr:colOff>971550</xdr:colOff>
      <xdr:row>1545</xdr:row>
      <xdr:rowOff>755651</xdr:rowOff>
    </xdr:to>
    <xdr:pic>
      <xdr:nvPicPr>
        <xdr:cNvPr id="965" name="Рисунок 964">
          <a:extLst>
            <a:ext uri="{FF2B5EF4-FFF2-40B4-BE49-F238E27FC236}">
              <a16:creationId xmlns:a16="http://schemas.microsoft.com/office/drawing/2014/main" id="{083763DA-FD7D-8C76-578B-6D2184D86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56959501"/>
          <a:ext cx="904875" cy="6032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1639</xdr:row>
      <xdr:rowOff>76201</xdr:rowOff>
    </xdr:from>
    <xdr:to>
      <xdr:col>4</xdr:col>
      <xdr:colOff>794580</xdr:colOff>
      <xdr:row>1639</xdr:row>
      <xdr:rowOff>819151</xdr:rowOff>
    </xdr:to>
    <xdr:pic>
      <xdr:nvPicPr>
        <xdr:cNvPr id="5579" name="Рисунок 5578">
          <a:extLst>
            <a:ext uri="{FF2B5EF4-FFF2-40B4-BE49-F238E27FC236}">
              <a16:creationId xmlns:a16="http://schemas.microsoft.com/office/drawing/2014/main" id="{0C2663C5-7CB3-A94F-D1CB-19209C056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86925151"/>
          <a:ext cx="565980" cy="742950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105</xdr:row>
      <xdr:rowOff>76201</xdr:rowOff>
    </xdr:from>
    <xdr:to>
      <xdr:col>4</xdr:col>
      <xdr:colOff>962025</xdr:colOff>
      <xdr:row>105</xdr:row>
      <xdr:rowOff>815524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CFC5080C-7584-BC4F-8A70-F7885ED9A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9526" y="94287976"/>
          <a:ext cx="876299" cy="739323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706</xdr:row>
      <xdr:rowOff>66676</xdr:rowOff>
    </xdr:from>
    <xdr:to>
      <xdr:col>4</xdr:col>
      <xdr:colOff>790003</xdr:colOff>
      <xdr:row>706</xdr:row>
      <xdr:rowOff>828676</xdr:rowOff>
    </xdr:to>
    <xdr:pic>
      <xdr:nvPicPr>
        <xdr:cNvPr id="5822" name="Рисунок 5821">
          <a:extLst>
            <a:ext uri="{FF2B5EF4-FFF2-40B4-BE49-F238E27FC236}">
              <a16:creationId xmlns:a16="http://schemas.microsoft.com/office/drawing/2014/main" id="{9460D44C-76CE-9B38-6A23-555C18478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106984801"/>
          <a:ext cx="542352" cy="7620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1309</xdr:row>
      <xdr:rowOff>66675</xdr:rowOff>
    </xdr:from>
    <xdr:to>
      <xdr:col>4</xdr:col>
      <xdr:colOff>790575</xdr:colOff>
      <xdr:row>1309</xdr:row>
      <xdr:rowOff>811100</xdr:rowOff>
    </xdr:to>
    <xdr:pic>
      <xdr:nvPicPr>
        <xdr:cNvPr id="6244" name="Рисунок 6243">
          <a:extLst>
            <a:ext uri="{FF2B5EF4-FFF2-40B4-BE49-F238E27FC236}">
              <a16:creationId xmlns:a16="http://schemas.microsoft.com/office/drawing/2014/main" id="{CDE4F377-AAA7-76E3-8EA6-9E97ECB85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21434225"/>
          <a:ext cx="561975" cy="744425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2511</xdr:row>
      <xdr:rowOff>76200</xdr:rowOff>
    </xdr:from>
    <xdr:to>
      <xdr:col>4</xdr:col>
      <xdr:colOff>801149</xdr:colOff>
      <xdr:row>2511</xdr:row>
      <xdr:rowOff>819150</xdr:rowOff>
    </xdr:to>
    <xdr:pic>
      <xdr:nvPicPr>
        <xdr:cNvPr id="6254" name="Рисунок 6253">
          <a:extLst>
            <a:ext uri="{FF2B5EF4-FFF2-40B4-BE49-F238E27FC236}">
              <a16:creationId xmlns:a16="http://schemas.microsoft.com/office/drawing/2014/main" id="{DA7C973C-9502-4320-4079-A8944919B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251231400"/>
          <a:ext cx="553498" cy="7429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2465</xdr:row>
      <xdr:rowOff>66675</xdr:rowOff>
    </xdr:from>
    <xdr:to>
      <xdr:col>4</xdr:col>
      <xdr:colOff>878484</xdr:colOff>
      <xdr:row>2465</xdr:row>
      <xdr:rowOff>828675</xdr:rowOff>
    </xdr:to>
    <xdr:pic>
      <xdr:nvPicPr>
        <xdr:cNvPr id="1012" name="Рисунок 1011">
          <a:extLst>
            <a:ext uri="{FF2B5EF4-FFF2-40B4-BE49-F238E27FC236}">
              <a16:creationId xmlns:a16="http://schemas.microsoft.com/office/drawing/2014/main" id="{8D8F4247-C412-86E5-F2B0-124A219B8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351958275"/>
          <a:ext cx="697509" cy="762000"/>
        </a:xfrm>
        <a:prstGeom prst="rect">
          <a:avLst/>
        </a:prstGeom>
      </xdr:spPr>
    </xdr:pic>
    <xdr:clientData/>
  </xdr:twoCellAnchor>
  <xdr:twoCellAnchor>
    <xdr:from>
      <xdr:col>4</xdr:col>
      <xdr:colOff>419102</xdr:colOff>
      <xdr:row>4335</xdr:row>
      <xdr:rowOff>66676</xdr:rowOff>
    </xdr:from>
    <xdr:to>
      <xdr:col>4</xdr:col>
      <xdr:colOff>599928</xdr:colOff>
      <xdr:row>4335</xdr:row>
      <xdr:rowOff>828676</xdr:rowOff>
    </xdr:to>
    <xdr:pic>
      <xdr:nvPicPr>
        <xdr:cNvPr id="5243" name="Рисунок 5242">
          <a:extLst>
            <a:ext uri="{FF2B5EF4-FFF2-40B4-BE49-F238E27FC236}">
              <a16:creationId xmlns:a16="http://schemas.microsoft.com/office/drawing/2014/main" id="{F690D7A2-6803-38D4-F346-4B8CAAB6E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2" y="74314051"/>
          <a:ext cx="180826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4333</xdr:row>
      <xdr:rowOff>66675</xdr:rowOff>
    </xdr:from>
    <xdr:to>
      <xdr:col>4</xdr:col>
      <xdr:colOff>895350</xdr:colOff>
      <xdr:row>4333</xdr:row>
      <xdr:rowOff>819150</xdr:rowOff>
    </xdr:to>
    <xdr:pic>
      <xdr:nvPicPr>
        <xdr:cNvPr id="1130" name="Рисунок 1129">
          <a:extLst>
            <a:ext uri="{FF2B5EF4-FFF2-40B4-BE49-F238E27FC236}">
              <a16:creationId xmlns:a16="http://schemas.microsoft.com/office/drawing/2014/main" id="{BAAA1E69-28CA-8F86-986E-C2D74B4F7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869632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2670</xdr:row>
      <xdr:rowOff>66675</xdr:rowOff>
    </xdr:from>
    <xdr:to>
      <xdr:col>4</xdr:col>
      <xdr:colOff>904875</xdr:colOff>
      <xdr:row>2670</xdr:row>
      <xdr:rowOff>838200</xdr:rowOff>
    </xdr:to>
    <xdr:pic>
      <xdr:nvPicPr>
        <xdr:cNvPr id="912" name="Рисунок 911">
          <a:extLst>
            <a:ext uri="{FF2B5EF4-FFF2-40B4-BE49-F238E27FC236}">
              <a16:creationId xmlns:a16="http://schemas.microsoft.com/office/drawing/2014/main" id="{81EE4370-9546-441C-AE72-45F921E2F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415956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2669</xdr:row>
      <xdr:rowOff>66675</xdr:rowOff>
    </xdr:from>
    <xdr:to>
      <xdr:col>4</xdr:col>
      <xdr:colOff>800100</xdr:colOff>
      <xdr:row>2669</xdr:row>
      <xdr:rowOff>826254</xdr:rowOff>
    </xdr:to>
    <xdr:pic>
      <xdr:nvPicPr>
        <xdr:cNvPr id="6285" name="Рисунок 6284">
          <a:extLst>
            <a:ext uri="{FF2B5EF4-FFF2-40B4-BE49-F238E27FC236}">
              <a16:creationId xmlns:a16="http://schemas.microsoft.com/office/drawing/2014/main" id="{7CC55E58-3F47-6F1E-39BC-C15940010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43367325"/>
          <a:ext cx="581025" cy="759579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3400</xdr:row>
      <xdr:rowOff>57151</xdr:rowOff>
    </xdr:from>
    <xdr:to>
      <xdr:col>4</xdr:col>
      <xdr:colOff>904876</xdr:colOff>
      <xdr:row>3400</xdr:row>
      <xdr:rowOff>838201</xdr:rowOff>
    </xdr:to>
    <xdr:pic>
      <xdr:nvPicPr>
        <xdr:cNvPr id="1352" name="Рисунок 1351">
          <a:extLst>
            <a:ext uri="{FF2B5EF4-FFF2-40B4-BE49-F238E27FC236}">
              <a16:creationId xmlns:a16="http://schemas.microsoft.com/office/drawing/2014/main" id="{962F70C3-8BC6-944C-389F-B25C94CEE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67626" y="46822995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4260</xdr:row>
      <xdr:rowOff>76200</xdr:rowOff>
    </xdr:from>
    <xdr:to>
      <xdr:col>4</xdr:col>
      <xdr:colOff>895350</xdr:colOff>
      <xdr:row>4260</xdr:row>
      <xdr:rowOff>819150</xdr:rowOff>
    </xdr:to>
    <xdr:pic>
      <xdr:nvPicPr>
        <xdr:cNvPr id="5841" name="Рисунок 5840">
          <a:extLst>
            <a:ext uri="{FF2B5EF4-FFF2-40B4-BE49-F238E27FC236}">
              <a16:creationId xmlns:a16="http://schemas.microsoft.com/office/drawing/2014/main" id="{6D4F4ACE-2E97-979E-4255-F02755DC6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221122875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4261</xdr:row>
      <xdr:rowOff>66675</xdr:rowOff>
    </xdr:from>
    <xdr:to>
      <xdr:col>4</xdr:col>
      <xdr:colOff>904875</xdr:colOff>
      <xdr:row>4261</xdr:row>
      <xdr:rowOff>828675</xdr:rowOff>
    </xdr:to>
    <xdr:pic>
      <xdr:nvPicPr>
        <xdr:cNvPr id="1389" name="Рисунок 1388">
          <a:extLst>
            <a:ext uri="{FF2B5EF4-FFF2-40B4-BE49-F238E27FC236}">
              <a16:creationId xmlns:a16="http://schemas.microsoft.com/office/drawing/2014/main" id="{F0303DD8-3238-8C89-324C-21833FA39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2228850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3067</xdr:row>
      <xdr:rowOff>66676</xdr:rowOff>
    </xdr:from>
    <xdr:to>
      <xdr:col>4</xdr:col>
      <xdr:colOff>904875</xdr:colOff>
      <xdr:row>3067</xdr:row>
      <xdr:rowOff>828675</xdr:rowOff>
    </xdr:to>
    <xdr:pic>
      <xdr:nvPicPr>
        <xdr:cNvPr id="1393" name="Рисунок 1392">
          <a:extLst>
            <a:ext uri="{FF2B5EF4-FFF2-40B4-BE49-F238E27FC236}">
              <a16:creationId xmlns:a16="http://schemas.microsoft.com/office/drawing/2014/main" id="{EF74FEDA-6843-912B-1C49-70E288648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4508182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648</xdr:row>
      <xdr:rowOff>66675</xdr:rowOff>
    </xdr:from>
    <xdr:to>
      <xdr:col>4</xdr:col>
      <xdr:colOff>904875</xdr:colOff>
      <xdr:row>648</xdr:row>
      <xdr:rowOff>838200</xdr:rowOff>
    </xdr:to>
    <xdr:pic>
      <xdr:nvPicPr>
        <xdr:cNvPr id="6282" name="Рисунок 6281">
          <a:extLst>
            <a:ext uri="{FF2B5EF4-FFF2-40B4-BE49-F238E27FC236}">
              <a16:creationId xmlns:a16="http://schemas.microsoft.com/office/drawing/2014/main" id="{B06ACB07-2585-2810-53C4-1217968FF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1067371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3108</xdr:row>
      <xdr:rowOff>66675</xdr:rowOff>
    </xdr:from>
    <xdr:to>
      <xdr:col>4</xdr:col>
      <xdr:colOff>986367</xdr:colOff>
      <xdr:row>3108</xdr:row>
      <xdr:rowOff>819150</xdr:rowOff>
    </xdr:to>
    <xdr:pic>
      <xdr:nvPicPr>
        <xdr:cNvPr id="6295" name="Рисунок 6294">
          <a:extLst>
            <a:ext uri="{FF2B5EF4-FFF2-40B4-BE49-F238E27FC236}">
              <a16:creationId xmlns:a16="http://schemas.microsoft.com/office/drawing/2014/main" id="{BF687910-419F-DB98-8706-B39F22B5B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84080150"/>
          <a:ext cx="919692" cy="7524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3109</xdr:row>
      <xdr:rowOff>76200</xdr:rowOff>
    </xdr:from>
    <xdr:to>
      <xdr:col>4</xdr:col>
      <xdr:colOff>976842</xdr:colOff>
      <xdr:row>3109</xdr:row>
      <xdr:rowOff>828675</xdr:rowOff>
    </xdr:to>
    <xdr:pic>
      <xdr:nvPicPr>
        <xdr:cNvPr id="6298" name="Рисунок 6297">
          <a:extLst>
            <a:ext uri="{FF2B5EF4-FFF2-40B4-BE49-F238E27FC236}">
              <a16:creationId xmlns:a16="http://schemas.microsoft.com/office/drawing/2014/main" id="{186801BE-D2D4-42E9-936C-36A77B6FB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0" y="184975500"/>
          <a:ext cx="919692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2976</xdr:row>
      <xdr:rowOff>66675</xdr:rowOff>
    </xdr:from>
    <xdr:to>
      <xdr:col>4</xdr:col>
      <xdr:colOff>895350</xdr:colOff>
      <xdr:row>2976</xdr:row>
      <xdr:rowOff>828675</xdr:rowOff>
    </xdr:to>
    <xdr:pic>
      <xdr:nvPicPr>
        <xdr:cNvPr id="1397" name="Рисунок 1396">
          <a:extLst>
            <a:ext uri="{FF2B5EF4-FFF2-40B4-BE49-F238E27FC236}">
              <a16:creationId xmlns:a16="http://schemas.microsoft.com/office/drawing/2014/main" id="{D17CD252-C094-D755-2F0E-1E34D3C79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4343971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2977</xdr:row>
      <xdr:rowOff>66675</xdr:rowOff>
    </xdr:from>
    <xdr:to>
      <xdr:col>4</xdr:col>
      <xdr:colOff>895350</xdr:colOff>
      <xdr:row>2977</xdr:row>
      <xdr:rowOff>828675</xdr:rowOff>
    </xdr:to>
    <xdr:pic>
      <xdr:nvPicPr>
        <xdr:cNvPr id="6288" name="Рисунок 6287">
          <a:extLst>
            <a:ext uri="{FF2B5EF4-FFF2-40B4-BE49-F238E27FC236}">
              <a16:creationId xmlns:a16="http://schemas.microsoft.com/office/drawing/2014/main" id="{8DA73086-8904-40FC-AA08-8144D4D0D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4352829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2987</xdr:row>
      <xdr:rowOff>66676</xdr:rowOff>
    </xdr:from>
    <xdr:to>
      <xdr:col>4</xdr:col>
      <xdr:colOff>904876</xdr:colOff>
      <xdr:row>2987</xdr:row>
      <xdr:rowOff>828676</xdr:rowOff>
    </xdr:to>
    <xdr:pic>
      <xdr:nvPicPr>
        <xdr:cNvPr id="6290" name="Рисунок 6289">
          <a:extLst>
            <a:ext uri="{FF2B5EF4-FFF2-40B4-BE49-F238E27FC236}">
              <a16:creationId xmlns:a16="http://schemas.microsoft.com/office/drawing/2014/main" id="{A333CFE3-C14A-42B0-910B-61D4C2370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4423695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2986</xdr:row>
      <xdr:rowOff>66676</xdr:rowOff>
    </xdr:from>
    <xdr:to>
      <xdr:col>4</xdr:col>
      <xdr:colOff>904876</xdr:colOff>
      <xdr:row>2986</xdr:row>
      <xdr:rowOff>828676</xdr:rowOff>
    </xdr:to>
    <xdr:pic>
      <xdr:nvPicPr>
        <xdr:cNvPr id="6294" name="Рисунок 6293">
          <a:extLst>
            <a:ext uri="{FF2B5EF4-FFF2-40B4-BE49-F238E27FC236}">
              <a16:creationId xmlns:a16="http://schemas.microsoft.com/office/drawing/2014/main" id="{B0F2607B-863E-4B4B-94C1-9582CC8EF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4459128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1623</xdr:row>
      <xdr:rowOff>66677</xdr:rowOff>
    </xdr:from>
    <xdr:to>
      <xdr:col>4</xdr:col>
      <xdr:colOff>866775</xdr:colOff>
      <xdr:row>1623</xdr:row>
      <xdr:rowOff>835971</xdr:rowOff>
    </xdr:to>
    <xdr:pic>
      <xdr:nvPicPr>
        <xdr:cNvPr id="6303" name="Рисунок 6302">
          <a:extLst>
            <a:ext uri="{FF2B5EF4-FFF2-40B4-BE49-F238E27FC236}">
              <a16:creationId xmlns:a16="http://schemas.microsoft.com/office/drawing/2014/main" id="{6B5E2C82-4B8C-BA1E-9C4D-4C0348A13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184851677"/>
          <a:ext cx="695324" cy="76929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1719</xdr:row>
      <xdr:rowOff>142876</xdr:rowOff>
    </xdr:from>
    <xdr:to>
      <xdr:col>4</xdr:col>
      <xdr:colOff>976524</xdr:colOff>
      <xdr:row>1719</xdr:row>
      <xdr:rowOff>752475</xdr:rowOff>
    </xdr:to>
    <xdr:pic>
      <xdr:nvPicPr>
        <xdr:cNvPr id="1826" name="Рисунок 1825">
          <a:extLst>
            <a:ext uri="{FF2B5EF4-FFF2-40B4-BE49-F238E27FC236}">
              <a16:creationId xmlns:a16="http://schemas.microsoft.com/office/drawing/2014/main" id="{84604244-9A51-405D-7314-519EC973A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295408351"/>
          <a:ext cx="909849" cy="609599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3141</xdr:row>
      <xdr:rowOff>66675</xdr:rowOff>
    </xdr:from>
    <xdr:to>
      <xdr:col>4</xdr:col>
      <xdr:colOff>854295</xdr:colOff>
      <xdr:row>3141</xdr:row>
      <xdr:rowOff>838200</xdr:rowOff>
    </xdr:to>
    <xdr:pic>
      <xdr:nvPicPr>
        <xdr:cNvPr id="6136" name="Рисунок 6135">
          <a:extLst>
            <a:ext uri="{FF2B5EF4-FFF2-40B4-BE49-F238E27FC236}">
              <a16:creationId xmlns:a16="http://schemas.microsoft.com/office/drawing/2014/main" id="{3231EABF-CA6E-74C5-1374-64FEACEF1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1" y="129797175"/>
          <a:ext cx="682844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254</xdr:row>
      <xdr:rowOff>228601</xdr:rowOff>
    </xdr:from>
    <xdr:to>
      <xdr:col>4</xdr:col>
      <xdr:colOff>981075</xdr:colOff>
      <xdr:row>254</xdr:row>
      <xdr:rowOff>668123</xdr:rowOff>
    </xdr:to>
    <xdr:pic>
      <xdr:nvPicPr>
        <xdr:cNvPr id="6259" name="Рисунок 6258">
          <a:extLst>
            <a:ext uri="{FF2B5EF4-FFF2-40B4-BE49-F238E27FC236}">
              <a16:creationId xmlns:a16="http://schemas.microsoft.com/office/drawing/2014/main" id="{0253450C-EA1B-0BCF-C49B-EA7576BE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239077501"/>
          <a:ext cx="914400" cy="439522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646</xdr:row>
      <xdr:rowOff>66676</xdr:rowOff>
    </xdr:from>
    <xdr:to>
      <xdr:col>4</xdr:col>
      <xdr:colOff>904876</xdr:colOff>
      <xdr:row>646</xdr:row>
      <xdr:rowOff>828676</xdr:rowOff>
    </xdr:to>
    <xdr:pic>
      <xdr:nvPicPr>
        <xdr:cNvPr id="6276" name="Рисунок 6275">
          <a:extLst>
            <a:ext uri="{FF2B5EF4-FFF2-40B4-BE49-F238E27FC236}">
              <a16:creationId xmlns:a16="http://schemas.microsoft.com/office/drawing/2014/main" id="{FACACE50-C7CA-AB6F-58A0-CEA02F8A1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6" y="1102804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650</xdr:row>
      <xdr:rowOff>66675</xdr:rowOff>
    </xdr:from>
    <xdr:to>
      <xdr:col>4</xdr:col>
      <xdr:colOff>895350</xdr:colOff>
      <xdr:row>650</xdr:row>
      <xdr:rowOff>819150</xdr:rowOff>
    </xdr:to>
    <xdr:pic>
      <xdr:nvPicPr>
        <xdr:cNvPr id="6299" name="Рисунок 6298">
          <a:extLst>
            <a:ext uri="{FF2B5EF4-FFF2-40B4-BE49-F238E27FC236}">
              <a16:creationId xmlns:a16="http://schemas.microsoft.com/office/drawing/2014/main" id="{8DD5E01A-6172-9CF8-18DE-BFAA78FA8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120521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608</xdr:row>
      <xdr:rowOff>76201</xdr:rowOff>
    </xdr:from>
    <xdr:to>
      <xdr:col>4</xdr:col>
      <xdr:colOff>885825</xdr:colOff>
      <xdr:row>608</xdr:row>
      <xdr:rowOff>809625</xdr:rowOff>
    </xdr:to>
    <xdr:pic>
      <xdr:nvPicPr>
        <xdr:cNvPr id="1472" name="Рисунок 1471">
          <a:extLst>
            <a:ext uri="{FF2B5EF4-FFF2-40B4-BE49-F238E27FC236}">
              <a16:creationId xmlns:a16="http://schemas.microsoft.com/office/drawing/2014/main" id="{8DE55C5C-90EC-D96A-365E-4B5CD746D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164077651"/>
          <a:ext cx="733424" cy="73342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3150</xdr:row>
      <xdr:rowOff>152400</xdr:rowOff>
    </xdr:from>
    <xdr:to>
      <xdr:col>4</xdr:col>
      <xdr:colOff>981075</xdr:colOff>
      <xdr:row>3150</xdr:row>
      <xdr:rowOff>738376</xdr:rowOff>
    </xdr:to>
    <xdr:pic>
      <xdr:nvPicPr>
        <xdr:cNvPr id="5952" name="Рисунок 5951">
          <a:extLst>
            <a:ext uri="{FF2B5EF4-FFF2-40B4-BE49-F238E27FC236}">
              <a16:creationId xmlns:a16="http://schemas.microsoft.com/office/drawing/2014/main" id="{8444DCED-FAA7-5EE6-6555-225559E08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0" y="447255900"/>
          <a:ext cx="904875" cy="585976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1645</xdr:row>
      <xdr:rowOff>142876</xdr:rowOff>
    </xdr:from>
    <xdr:to>
      <xdr:col>4</xdr:col>
      <xdr:colOff>985837</xdr:colOff>
      <xdr:row>1645</xdr:row>
      <xdr:rowOff>762000</xdr:rowOff>
    </xdr:to>
    <xdr:pic>
      <xdr:nvPicPr>
        <xdr:cNvPr id="6293" name="Рисунок 6292">
          <a:extLst>
            <a:ext uri="{FF2B5EF4-FFF2-40B4-BE49-F238E27FC236}">
              <a16:creationId xmlns:a16="http://schemas.microsoft.com/office/drawing/2014/main" id="{5CF42835-EDFF-22CC-CA7C-8B40C2245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1" y="100279201"/>
          <a:ext cx="928686" cy="6191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1646</xdr:row>
      <xdr:rowOff>66675</xdr:rowOff>
    </xdr:from>
    <xdr:to>
      <xdr:col>4</xdr:col>
      <xdr:colOff>895350</xdr:colOff>
      <xdr:row>1646</xdr:row>
      <xdr:rowOff>828675</xdr:rowOff>
    </xdr:to>
    <xdr:pic>
      <xdr:nvPicPr>
        <xdr:cNvPr id="6301" name="Рисунок 6300">
          <a:extLst>
            <a:ext uri="{FF2B5EF4-FFF2-40B4-BE49-F238E27FC236}">
              <a16:creationId xmlns:a16="http://schemas.microsoft.com/office/drawing/2014/main" id="{3673C8F0-6ECE-76B6-BB56-F72A79D97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77150" y="1010888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1652</xdr:row>
      <xdr:rowOff>133351</xdr:rowOff>
    </xdr:from>
    <xdr:to>
      <xdr:col>4</xdr:col>
      <xdr:colOff>1000125</xdr:colOff>
      <xdr:row>1652</xdr:row>
      <xdr:rowOff>762001</xdr:rowOff>
    </xdr:to>
    <xdr:pic>
      <xdr:nvPicPr>
        <xdr:cNvPr id="1821" name="Рисунок 1820">
          <a:extLst>
            <a:ext uri="{FF2B5EF4-FFF2-40B4-BE49-F238E27FC236}">
              <a16:creationId xmlns:a16="http://schemas.microsoft.com/office/drawing/2014/main" id="{8D081D53-AC57-0501-E8E9-DB5039A7C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0950" y="108242101"/>
          <a:ext cx="942975" cy="6286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1653</xdr:row>
      <xdr:rowOff>66675</xdr:rowOff>
    </xdr:from>
    <xdr:to>
      <xdr:col>4</xdr:col>
      <xdr:colOff>914400</xdr:colOff>
      <xdr:row>1653</xdr:row>
      <xdr:rowOff>838200</xdr:rowOff>
    </xdr:to>
    <xdr:pic>
      <xdr:nvPicPr>
        <xdr:cNvPr id="1854" name="Рисунок 1853">
          <a:extLst>
            <a:ext uri="{FF2B5EF4-FFF2-40B4-BE49-F238E27FC236}">
              <a16:creationId xmlns:a16="http://schemas.microsoft.com/office/drawing/2014/main" id="{301D3DF4-0B2B-0ED6-005A-9453179D7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1090612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1660</xdr:row>
      <xdr:rowOff>66677</xdr:rowOff>
    </xdr:from>
    <xdr:to>
      <xdr:col>4</xdr:col>
      <xdr:colOff>889700</xdr:colOff>
      <xdr:row>1660</xdr:row>
      <xdr:rowOff>838201</xdr:rowOff>
    </xdr:to>
    <xdr:pic>
      <xdr:nvPicPr>
        <xdr:cNvPr id="1594" name="Рисунок 1593">
          <a:extLst>
            <a:ext uri="{FF2B5EF4-FFF2-40B4-BE49-F238E27FC236}">
              <a16:creationId xmlns:a16="http://schemas.microsoft.com/office/drawing/2014/main" id="{E93F5A05-BA13-B182-737B-BBCAE436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125006102"/>
          <a:ext cx="737299" cy="771524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1661</xdr:row>
      <xdr:rowOff>76200</xdr:rowOff>
    </xdr:from>
    <xdr:to>
      <xdr:col>4</xdr:col>
      <xdr:colOff>858434</xdr:colOff>
      <xdr:row>1661</xdr:row>
      <xdr:rowOff>819150</xdr:rowOff>
    </xdr:to>
    <xdr:pic>
      <xdr:nvPicPr>
        <xdr:cNvPr id="1800" name="Рисунок 1799">
          <a:extLst>
            <a:ext uri="{FF2B5EF4-FFF2-40B4-BE49-F238E27FC236}">
              <a16:creationId xmlns:a16="http://schemas.microsoft.com/office/drawing/2014/main" id="{4B225B0C-B166-AC31-4220-FEE864FC4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24775" y="125901450"/>
          <a:ext cx="677459" cy="7429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3836</xdr:row>
      <xdr:rowOff>47626</xdr:rowOff>
    </xdr:from>
    <xdr:to>
      <xdr:col>4</xdr:col>
      <xdr:colOff>638657</xdr:colOff>
      <xdr:row>3836</xdr:row>
      <xdr:rowOff>847725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6CC81000-E107-4371-9CB4-E16AEEB21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9575" y="33232726"/>
          <a:ext cx="248132" cy="800099"/>
        </a:xfrm>
        <a:prstGeom prst="rect">
          <a:avLst/>
        </a:prstGeom>
      </xdr:spPr>
    </xdr:pic>
    <xdr:clientData/>
  </xdr:twoCellAnchor>
  <xdr:twoCellAnchor>
    <xdr:from>
      <xdr:col>4</xdr:col>
      <xdr:colOff>400052</xdr:colOff>
      <xdr:row>3837</xdr:row>
      <xdr:rowOff>47625</xdr:rowOff>
    </xdr:from>
    <xdr:to>
      <xdr:col>4</xdr:col>
      <xdr:colOff>619418</xdr:colOff>
      <xdr:row>3837</xdr:row>
      <xdr:rowOff>847725</xdr:rowOff>
    </xdr:to>
    <xdr:pic>
      <xdr:nvPicPr>
        <xdr:cNvPr id="1372" name="Рисунок 1371">
          <a:extLst>
            <a:ext uri="{FF2B5EF4-FFF2-40B4-BE49-F238E27FC236}">
              <a16:creationId xmlns:a16="http://schemas.microsoft.com/office/drawing/2014/main" id="{2CF2A08E-C528-4A99-BE23-E98E72BD0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2" y="34118550"/>
          <a:ext cx="219366" cy="8001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1322</xdr:row>
      <xdr:rowOff>66675</xdr:rowOff>
    </xdr:from>
    <xdr:to>
      <xdr:col>4</xdr:col>
      <xdr:colOff>792956</xdr:colOff>
      <xdr:row>1322</xdr:row>
      <xdr:rowOff>819150</xdr:rowOff>
    </xdr:to>
    <xdr:pic>
      <xdr:nvPicPr>
        <xdr:cNvPr id="1852" name="Рисунок 1851">
          <a:extLst>
            <a:ext uri="{FF2B5EF4-FFF2-40B4-BE49-F238E27FC236}">
              <a16:creationId xmlns:a16="http://schemas.microsoft.com/office/drawing/2014/main" id="{DCD0EFD8-AA61-FC68-BDB4-5ABE98B91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64493775"/>
          <a:ext cx="564356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3068</xdr:row>
      <xdr:rowOff>104775</xdr:rowOff>
    </xdr:from>
    <xdr:to>
      <xdr:col>4</xdr:col>
      <xdr:colOff>990600</xdr:colOff>
      <xdr:row>3068</xdr:row>
      <xdr:rowOff>779951</xdr:rowOff>
    </xdr:to>
    <xdr:pic>
      <xdr:nvPicPr>
        <xdr:cNvPr id="1863" name="Рисунок 1862">
          <a:extLst>
            <a:ext uri="{FF2B5EF4-FFF2-40B4-BE49-F238E27FC236}">
              <a16:creationId xmlns:a16="http://schemas.microsoft.com/office/drawing/2014/main" id="{9C6383CB-1C37-2877-182B-1A2F54DA8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03193850"/>
          <a:ext cx="923925" cy="675176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2493</xdr:row>
      <xdr:rowOff>95251</xdr:rowOff>
    </xdr:from>
    <xdr:to>
      <xdr:col>4</xdr:col>
      <xdr:colOff>989881</xdr:colOff>
      <xdr:row>2493</xdr:row>
      <xdr:rowOff>800101</xdr:rowOff>
    </xdr:to>
    <xdr:pic>
      <xdr:nvPicPr>
        <xdr:cNvPr id="2302" name="Рисунок 2301">
          <a:extLst>
            <a:ext uri="{FF2B5EF4-FFF2-40B4-BE49-F238E27FC236}">
              <a16:creationId xmlns:a16="http://schemas.microsoft.com/office/drawing/2014/main" id="{3866C288-560B-6B76-6173-46DEA699B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0475" y="196472176"/>
          <a:ext cx="923206" cy="704850"/>
        </a:xfrm>
        <a:prstGeom prst="rect">
          <a:avLst/>
        </a:prstGeom>
      </xdr:spPr>
    </xdr:pic>
    <xdr:clientData/>
  </xdr:twoCellAnchor>
  <xdr:twoCellAnchor>
    <xdr:from>
      <xdr:col>4</xdr:col>
      <xdr:colOff>95251</xdr:colOff>
      <xdr:row>3149</xdr:row>
      <xdr:rowOff>85726</xdr:rowOff>
    </xdr:from>
    <xdr:to>
      <xdr:col>4</xdr:col>
      <xdr:colOff>933450</xdr:colOff>
      <xdr:row>3149</xdr:row>
      <xdr:rowOff>799028</xdr:rowOff>
    </xdr:to>
    <xdr:pic>
      <xdr:nvPicPr>
        <xdr:cNvPr id="3614" name="Рисунок 3613">
          <a:extLst>
            <a:ext uri="{FF2B5EF4-FFF2-40B4-BE49-F238E27FC236}">
              <a16:creationId xmlns:a16="http://schemas.microsoft.com/office/drawing/2014/main" id="{0D32851D-B50B-78FA-EBC5-00F5F74C4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39051" y="165496876"/>
          <a:ext cx="838199" cy="713302"/>
        </a:xfrm>
        <a:prstGeom prst="rect">
          <a:avLst/>
        </a:prstGeom>
      </xdr:spPr>
    </xdr:pic>
    <xdr:clientData/>
  </xdr:twoCellAnchor>
  <xdr:twoCellAnchor>
    <xdr:from>
      <xdr:col>4</xdr:col>
      <xdr:colOff>428627</xdr:colOff>
      <xdr:row>3349</xdr:row>
      <xdr:rowOff>66676</xdr:rowOff>
    </xdr:from>
    <xdr:to>
      <xdr:col>4</xdr:col>
      <xdr:colOff>589361</xdr:colOff>
      <xdr:row>3349</xdr:row>
      <xdr:rowOff>828675</xdr:rowOff>
    </xdr:to>
    <xdr:pic>
      <xdr:nvPicPr>
        <xdr:cNvPr id="6300" name="Рисунок 6299">
          <a:extLst>
            <a:ext uri="{FF2B5EF4-FFF2-40B4-BE49-F238E27FC236}">
              <a16:creationId xmlns:a16="http://schemas.microsoft.com/office/drawing/2014/main" id="{4C9C35A6-0C9C-D882-BEA6-3A03A91B9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7" y="33870901"/>
          <a:ext cx="160734" cy="76199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3070</xdr:row>
      <xdr:rowOff>142875</xdr:rowOff>
    </xdr:from>
    <xdr:to>
      <xdr:col>4</xdr:col>
      <xdr:colOff>978327</xdr:colOff>
      <xdr:row>3070</xdr:row>
      <xdr:rowOff>742950</xdr:rowOff>
    </xdr:to>
    <xdr:pic>
      <xdr:nvPicPr>
        <xdr:cNvPr id="6308" name="Рисунок 6307">
          <a:extLst>
            <a:ext uri="{FF2B5EF4-FFF2-40B4-BE49-F238E27FC236}">
              <a16:creationId xmlns:a16="http://schemas.microsoft.com/office/drawing/2014/main" id="{179CCCD3-505C-3816-0EA1-22D38F00C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75276075"/>
          <a:ext cx="911652" cy="6000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3071</xdr:row>
      <xdr:rowOff>85725</xdr:rowOff>
    </xdr:from>
    <xdr:to>
      <xdr:col>4</xdr:col>
      <xdr:colOff>924954</xdr:colOff>
      <xdr:row>3071</xdr:row>
      <xdr:rowOff>800100</xdr:rowOff>
    </xdr:to>
    <xdr:pic>
      <xdr:nvPicPr>
        <xdr:cNvPr id="6306" name="Рисунок 6305">
          <a:extLst>
            <a:ext uri="{FF2B5EF4-FFF2-40B4-BE49-F238E27FC236}">
              <a16:creationId xmlns:a16="http://schemas.microsoft.com/office/drawing/2014/main" id="{AB67D3A5-FEBF-A9D6-B6D0-F0ECC90B8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76104750"/>
          <a:ext cx="820178" cy="7143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3072</xdr:row>
      <xdr:rowOff>171451</xdr:rowOff>
    </xdr:from>
    <xdr:to>
      <xdr:col>4</xdr:col>
      <xdr:colOff>981806</xdr:colOff>
      <xdr:row>3072</xdr:row>
      <xdr:rowOff>723901</xdr:rowOff>
    </xdr:to>
    <xdr:pic>
      <xdr:nvPicPr>
        <xdr:cNvPr id="6314" name="Рисунок 6313">
          <a:extLst>
            <a:ext uri="{FF2B5EF4-FFF2-40B4-BE49-F238E27FC236}">
              <a16:creationId xmlns:a16="http://schemas.microsoft.com/office/drawing/2014/main" id="{2E437A86-5D19-D82C-0F8A-05DBC7380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77962126"/>
          <a:ext cx="915131" cy="5524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647</xdr:row>
      <xdr:rowOff>66675</xdr:rowOff>
    </xdr:from>
    <xdr:to>
      <xdr:col>4</xdr:col>
      <xdr:colOff>895350</xdr:colOff>
      <xdr:row>647</xdr:row>
      <xdr:rowOff>819150</xdr:rowOff>
    </xdr:to>
    <xdr:pic>
      <xdr:nvPicPr>
        <xdr:cNvPr id="6318" name="Рисунок 6317">
          <a:extLst>
            <a:ext uri="{FF2B5EF4-FFF2-40B4-BE49-F238E27FC236}">
              <a16:creationId xmlns:a16="http://schemas.microsoft.com/office/drawing/2014/main" id="{9D32B854-B182-2FB4-7F24-803ACD5C7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34497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649</xdr:row>
      <xdr:rowOff>66675</xdr:rowOff>
    </xdr:from>
    <xdr:to>
      <xdr:col>4</xdr:col>
      <xdr:colOff>895350</xdr:colOff>
      <xdr:row>649</xdr:row>
      <xdr:rowOff>819150</xdr:rowOff>
    </xdr:to>
    <xdr:pic>
      <xdr:nvPicPr>
        <xdr:cNvPr id="6322" name="Рисунок 6321">
          <a:extLst>
            <a:ext uri="{FF2B5EF4-FFF2-40B4-BE49-F238E27FC236}">
              <a16:creationId xmlns:a16="http://schemas.microsoft.com/office/drawing/2014/main" id="{0846CF79-64C9-0AA6-04BE-E55FBCB47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52214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651</xdr:row>
      <xdr:rowOff>66675</xdr:rowOff>
    </xdr:from>
    <xdr:to>
      <xdr:col>4</xdr:col>
      <xdr:colOff>737618</xdr:colOff>
      <xdr:row>651</xdr:row>
      <xdr:rowOff>838200</xdr:rowOff>
    </xdr:to>
    <xdr:pic>
      <xdr:nvPicPr>
        <xdr:cNvPr id="6325" name="Рисунок 6324">
          <a:extLst>
            <a:ext uri="{FF2B5EF4-FFF2-40B4-BE49-F238E27FC236}">
              <a16:creationId xmlns:a16="http://schemas.microsoft.com/office/drawing/2014/main" id="{E77057FF-DBAE-B490-898F-A70C911CB4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0" y="96993075"/>
          <a:ext cx="423293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594</xdr:row>
      <xdr:rowOff>95251</xdr:rowOff>
    </xdr:from>
    <xdr:to>
      <xdr:col>4</xdr:col>
      <xdr:colOff>974029</xdr:colOff>
      <xdr:row>594</xdr:row>
      <xdr:rowOff>800100</xdr:rowOff>
    </xdr:to>
    <xdr:pic>
      <xdr:nvPicPr>
        <xdr:cNvPr id="6317" name="Рисунок 6316">
          <a:extLst>
            <a:ext uri="{FF2B5EF4-FFF2-40B4-BE49-F238E27FC236}">
              <a16:creationId xmlns:a16="http://schemas.microsoft.com/office/drawing/2014/main" id="{3F1008F3-4098-849E-21B0-2D887632F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2491026"/>
          <a:ext cx="907354" cy="704849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4291</xdr:row>
      <xdr:rowOff>57151</xdr:rowOff>
    </xdr:from>
    <xdr:to>
      <xdr:col>4</xdr:col>
      <xdr:colOff>904876</xdr:colOff>
      <xdr:row>4291</xdr:row>
      <xdr:rowOff>819151</xdr:rowOff>
    </xdr:to>
    <xdr:pic>
      <xdr:nvPicPr>
        <xdr:cNvPr id="411" name="Рисунок 410">
          <a:extLst>
            <a:ext uri="{FF2B5EF4-FFF2-40B4-BE49-F238E27FC236}">
              <a16:creationId xmlns:a16="http://schemas.microsoft.com/office/drawing/2014/main" id="{2EAF3DA9-1158-4E58-8B98-3DAB35695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084736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1609</xdr:row>
      <xdr:rowOff>66675</xdr:rowOff>
    </xdr:from>
    <xdr:to>
      <xdr:col>4</xdr:col>
      <xdr:colOff>795966</xdr:colOff>
      <xdr:row>1609</xdr:row>
      <xdr:rowOff>819150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2D0A684-D8B5-A1B2-40C8-B75DC4552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48186975"/>
          <a:ext cx="567366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1558</xdr:row>
      <xdr:rowOff>66675</xdr:rowOff>
    </xdr:from>
    <xdr:to>
      <xdr:col>4</xdr:col>
      <xdr:colOff>904875</xdr:colOff>
      <xdr:row>1558</xdr:row>
      <xdr:rowOff>828675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113A514B-6EF5-C53F-ADE6-4159EC5C4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449675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4299</xdr:row>
      <xdr:rowOff>66675</xdr:rowOff>
    </xdr:from>
    <xdr:to>
      <xdr:col>4</xdr:col>
      <xdr:colOff>614959</xdr:colOff>
      <xdr:row>4299</xdr:row>
      <xdr:rowOff>828675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C4D2B49-7567-6617-FD8B-109393259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1" y="298923075"/>
          <a:ext cx="20538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1341</xdr:row>
      <xdr:rowOff>85726</xdr:rowOff>
    </xdr:from>
    <xdr:to>
      <xdr:col>4</xdr:col>
      <xdr:colOff>972652</xdr:colOff>
      <xdr:row>1341</xdr:row>
      <xdr:rowOff>790576</xdr:rowOff>
    </xdr:to>
    <xdr:pic>
      <xdr:nvPicPr>
        <xdr:cNvPr id="5548" name="Рисунок 5547">
          <a:extLst>
            <a:ext uri="{FF2B5EF4-FFF2-40B4-BE49-F238E27FC236}">
              <a16:creationId xmlns:a16="http://schemas.microsoft.com/office/drawing/2014/main" id="{B1C119D0-FB52-19A0-FA9E-7D9F0B65F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61464826"/>
          <a:ext cx="905977" cy="7048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928</xdr:row>
      <xdr:rowOff>66675</xdr:rowOff>
    </xdr:from>
    <xdr:to>
      <xdr:col>4</xdr:col>
      <xdr:colOff>800100</xdr:colOff>
      <xdr:row>928</xdr:row>
      <xdr:rowOff>837151</xdr:rowOff>
    </xdr:to>
    <xdr:pic>
      <xdr:nvPicPr>
        <xdr:cNvPr id="6329" name="Рисунок 6328">
          <a:extLst>
            <a:ext uri="{FF2B5EF4-FFF2-40B4-BE49-F238E27FC236}">
              <a16:creationId xmlns:a16="http://schemas.microsoft.com/office/drawing/2014/main" id="{3C510118-47B4-0C36-E0BD-8B71A9A35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180117750"/>
          <a:ext cx="561975" cy="770476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714</xdr:row>
      <xdr:rowOff>66676</xdr:rowOff>
    </xdr:from>
    <xdr:to>
      <xdr:col>4</xdr:col>
      <xdr:colOff>895094</xdr:colOff>
      <xdr:row>714</xdr:row>
      <xdr:rowOff>809626</xdr:rowOff>
    </xdr:to>
    <xdr:pic>
      <xdr:nvPicPr>
        <xdr:cNvPr id="6335" name="Рисунок 6334">
          <a:extLst>
            <a:ext uri="{FF2B5EF4-FFF2-40B4-BE49-F238E27FC236}">
              <a16:creationId xmlns:a16="http://schemas.microsoft.com/office/drawing/2014/main" id="{F1D12EDD-957E-07B4-CC71-BF48CF047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1059776"/>
          <a:ext cx="752218" cy="74295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716</xdr:row>
      <xdr:rowOff>200025</xdr:rowOff>
    </xdr:from>
    <xdr:to>
      <xdr:col>4</xdr:col>
      <xdr:colOff>968193</xdr:colOff>
      <xdr:row>716</xdr:row>
      <xdr:rowOff>676275</xdr:rowOff>
    </xdr:to>
    <xdr:pic>
      <xdr:nvPicPr>
        <xdr:cNvPr id="1789" name="Рисунок 1788">
          <a:extLst>
            <a:ext uri="{FF2B5EF4-FFF2-40B4-BE49-F238E27FC236}">
              <a16:creationId xmlns:a16="http://schemas.microsoft.com/office/drawing/2014/main" id="{F1509E3B-430E-60EE-D8EC-1F0A748B9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2964775"/>
          <a:ext cx="891993" cy="47625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3178</xdr:row>
      <xdr:rowOff>66675</xdr:rowOff>
    </xdr:from>
    <xdr:to>
      <xdr:col>4</xdr:col>
      <xdr:colOff>796905</xdr:colOff>
      <xdr:row>3178</xdr:row>
      <xdr:rowOff>819150</xdr:rowOff>
    </xdr:to>
    <xdr:pic>
      <xdr:nvPicPr>
        <xdr:cNvPr id="1567" name="Рисунок 1566">
          <a:extLst>
            <a:ext uri="{FF2B5EF4-FFF2-40B4-BE49-F238E27FC236}">
              <a16:creationId xmlns:a16="http://schemas.microsoft.com/office/drawing/2014/main" id="{6A037EF7-A311-FDCB-8D26-D5DD9893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578129400"/>
          <a:ext cx="558779" cy="7524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2888</xdr:row>
      <xdr:rowOff>66675</xdr:rowOff>
    </xdr:from>
    <xdr:to>
      <xdr:col>4</xdr:col>
      <xdr:colOff>910727</xdr:colOff>
      <xdr:row>2888</xdr:row>
      <xdr:rowOff>819150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F10537C8-CCA3-D4D2-2502-A11EF2760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150514050"/>
          <a:ext cx="786902" cy="752475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4232</xdr:row>
      <xdr:rowOff>66676</xdr:rowOff>
    </xdr:from>
    <xdr:to>
      <xdr:col>4</xdr:col>
      <xdr:colOff>628650</xdr:colOff>
      <xdr:row>4232</xdr:row>
      <xdr:rowOff>824598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D298B0BD-1F59-AED3-39F8-22B435796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6" y="45367576"/>
          <a:ext cx="228599" cy="757922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136</xdr:row>
      <xdr:rowOff>66675</xdr:rowOff>
    </xdr:from>
    <xdr:to>
      <xdr:col>4</xdr:col>
      <xdr:colOff>803638</xdr:colOff>
      <xdr:row>136</xdr:row>
      <xdr:rowOff>838200</xdr:rowOff>
    </xdr:to>
    <xdr:pic>
      <xdr:nvPicPr>
        <xdr:cNvPr id="5339" name="Рисунок 5338">
          <a:extLst>
            <a:ext uri="{FF2B5EF4-FFF2-40B4-BE49-F238E27FC236}">
              <a16:creationId xmlns:a16="http://schemas.microsoft.com/office/drawing/2014/main" id="{E3F93C7B-45E5-E01B-C885-A9D127CB10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46691550"/>
          <a:ext cx="565513" cy="77152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3976</xdr:row>
      <xdr:rowOff>66676</xdr:rowOff>
    </xdr:from>
    <xdr:to>
      <xdr:col>4</xdr:col>
      <xdr:colOff>605410</xdr:colOff>
      <xdr:row>3976</xdr:row>
      <xdr:rowOff>828676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2D20063E-FBFF-473F-A2B7-FE65B9FD6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39614476"/>
          <a:ext cx="176784" cy="762000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4308</xdr:row>
      <xdr:rowOff>47626</xdr:rowOff>
    </xdr:from>
    <xdr:to>
      <xdr:col>4</xdr:col>
      <xdr:colOff>630712</xdr:colOff>
      <xdr:row>4308</xdr:row>
      <xdr:rowOff>828676</xdr:rowOff>
    </xdr:to>
    <xdr:pic>
      <xdr:nvPicPr>
        <xdr:cNvPr id="1655" name="Рисунок 1654">
          <a:extLst>
            <a:ext uri="{FF2B5EF4-FFF2-40B4-BE49-F238E27FC236}">
              <a16:creationId xmlns:a16="http://schemas.microsoft.com/office/drawing/2014/main" id="{8DDAD17C-A288-4429-9A4D-79C470AF4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201" y="143008351"/>
          <a:ext cx="240186" cy="78105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4311</xdr:row>
      <xdr:rowOff>57150</xdr:rowOff>
    </xdr:from>
    <xdr:to>
      <xdr:col>4</xdr:col>
      <xdr:colOff>654615</xdr:colOff>
      <xdr:row>4311</xdr:row>
      <xdr:rowOff>847725</xdr:rowOff>
    </xdr:to>
    <xdr:pic>
      <xdr:nvPicPr>
        <xdr:cNvPr id="1881" name="Рисунок 1880">
          <a:extLst>
            <a:ext uri="{FF2B5EF4-FFF2-40B4-BE49-F238E27FC236}">
              <a16:creationId xmlns:a16="http://schemas.microsoft.com/office/drawing/2014/main" id="{8C481054-B9FB-4C10-880E-7F3DEBC5B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5" y="148332825"/>
          <a:ext cx="254565" cy="7905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3105</xdr:row>
      <xdr:rowOff>57151</xdr:rowOff>
    </xdr:from>
    <xdr:to>
      <xdr:col>4</xdr:col>
      <xdr:colOff>809625</xdr:colOff>
      <xdr:row>3105</xdr:row>
      <xdr:rowOff>831851</xdr:rowOff>
    </xdr:to>
    <xdr:pic>
      <xdr:nvPicPr>
        <xdr:cNvPr id="1903" name="Рисунок 1902">
          <a:extLst>
            <a:ext uri="{FF2B5EF4-FFF2-40B4-BE49-F238E27FC236}">
              <a16:creationId xmlns:a16="http://schemas.microsoft.com/office/drawing/2014/main" id="{E17E9140-2C87-031E-5490-3D3E725E3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28555951"/>
          <a:ext cx="581025" cy="774700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507</xdr:row>
      <xdr:rowOff>66675</xdr:rowOff>
    </xdr:from>
    <xdr:to>
      <xdr:col>4</xdr:col>
      <xdr:colOff>847399</xdr:colOff>
      <xdr:row>507</xdr:row>
      <xdr:rowOff>838200</xdr:rowOff>
    </xdr:to>
    <xdr:pic>
      <xdr:nvPicPr>
        <xdr:cNvPr id="3245" name="Рисунок 3244">
          <a:extLst>
            <a:ext uri="{FF2B5EF4-FFF2-40B4-BE49-F238E27FC236}">
              <a16:creationId xmlns:a16="http://schemas.microsoft.com/office/drawing/2014/main" id="{48597F30-7B31-DDD8-892D-6E9A2315E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6" y="28870275"/>
          <a:ext cx="656898" cy="77152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4312</xdr:row>
      <xdr:rowOff>47626</xdr:rowOff>
    </xdr:from>
    <xdr:to>
      <xdr:col>4</xdr:col>
      <xdr:colOff>633908</xdr:colOff>
      <xdr:row>4312</xdr:row>
      <xdr:rowOff>847726</xdr:rowOff>
    </xdr:to>
    <xdr:pic>
      <xdr:nvPicPr>
        <xdr:cNvPr id="6327" name="Рисунок 6326">
          <a:extLst>
            <a:ext uri="{FF2B5EF4-FFF2-40B4-BE49-F238E27FC236}">
              <a16:creationId xmlns:a16="http://schemas.microsoft.com/office/drawing/2014/main" id="{5134EFAC-76BD-4C12-842B-7722416E4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212350351"/>
          <a:ext cx="262433" cy="80010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1628</xdr:row>
      <xdr:rowOff>76200</xdr:rowOff>
    </xdr:from>
    <xdr:to>
      <xdr:col>4</xdr:col>
      <xdr:colOff>810695</xdr:colOff>
      <xdr:row>1628</xdr:row>
      <xdr:rowOff>838200</xdr:rowOff>
    </xdr:to>
    <xdr:pic>
      <xdr:nvPicPr>
        <xdr:cNvPr id="2575" name="Рисунок 2574">
          <a:extLst>
            <a:ext uri="{FF2B5EF4-FFF2-40B4-BE49-F238E27FC236}">
              <a16:creationId xmlns:a16="http://schemas.microsoft.com/office/drawing/2014/main" id="{6DD6055F-D72A-104E-16B9-D9C126FA3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70980300"/>
          <a:ext cx="563044" cy="7620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</xdr:row>
      <xdr:rowOff>76200</xdr:rowOff>
    </xdr:from>
    <xdr:to>
      <xdr:col>4</xdr:col>
      <xdr:colOff>933450</xdr:colOff>
      <xdr:row>22</xdr:row>
      <xdr:rowOff>822129</xdr:rowOff>
    </xdr:to>
    <xdr:pic>
      <xdr:nvPicPr>
        <xdr:cNvPr id="1879" name="Рисунок 1878">
          <a:extLst>
            <a:ext uri="{FF2B5EF4-FFF2-40B4-BE49-F238E27FC236}">
              <a16:creationId xmlns:a16="http://schemas.microsoft.com/office/drawing/2014/main" id="{976199F9-5F48-4B14-A509-A6E465AF1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8267700"/>
          <a:ext cx="828675" cy="745929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4313</xdr:row>
      <xdr:rowOff>47626</xdr:rowOff>
    </xdr:from>
    <xdr:to>
      <xdr:col>4</xdr:col>
      <xdr:colOff>605470</xdr:colOff>
      <xdr:row>4313</xdr:row>
      <xdr:rowOff>838200</xdr:rowOff>
    </xdr:to>
    <xdr:pic>
      <xdr:nvPicPr>
        <xdr:cNvPr id="3610" name="Рисунок 3609">
          <a:extLst>
            <a:ext uri="{FF2B5EF4-FFF2-40B4-BE49-F238E27FC236}">
              <a16:creationId xmlns:a16="http://schemas.microsoft.com/office/drawing/2014/main" id="{E222078F-6856-4036-AA87-4A1660F93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1" y="95135701"/>
          <a:ext cx="195894" cy="79057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4326</xdr:row>
      <xdr:rowOff>66675</xdr:rowOff>
    </xdr:from>
    <xdr:to>
      <xdr:col>4</xdr:col>
      <xdr:colOff>628421</xdr:colOff>
      <xdr:row>4326</xdr:row>
      <xdr:rowOff>838200</xdr:rowOff>
    </xdr:to>
    <xdr:pic>
      <xdr:nvPicPr>
        <xdr:cNvPr id="3684" name="Рисунок 3683">
          <a:extLst>
            <a:ext uri="{FF2B5EF4-FFF2-40B4-BE49-F238E27FC236}">
              <a16:creationId xmlns:a16="http://schemas.microsoft.com/office/drawing/2014/main" id="{7BDFFF59-0C9E-436E-B173-E19ADE79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5" y="128778000"/>
          <a:ext cx="228371" cy="771525"/>
        </a:xfrm>
        <a:prstGeom prst="rect">
          <a:avLst/>
        </a:prstGeom>
      </xdr:spPr>
    </xdr:pic>
    <xdr:clientData/>
  </xdr:twoCellAnchor>
  <xdr:twoCellAnchor>
    <xdr:from>
      <xdr:col>4</xdr:col>
      <xdr:colOff>266701</xdr:colOff>
      <xdr:row>691</xdr:row>
      <xdr:rowOff>66675</xdr:rowOff>
    </xdr:from>
    <xdr:to>
      <xdr:col>4</xdr:col>
      <xdr:colOff>783163</xdr:colOff>
      <xdr:row>691</xdr:row>
      <xdr:rowOff>838200</xdr:rowOff>
    </xdr:to>
    <xdr:pic>
      <xdr:nvPicPr>
        <xdr:cNvPr id="2250" name="Рисунок 2249">
          <a:extLst>
            <a:ext uri="{FF2B5EF4-FFF2-40B4-BE49-F238E27FC236}">
              <a16:creationId xmlns:a16="http://schemas.microsoft.com/office/drawing/2014/main" id="{E6F82607-63E4-BFF5-5C93-10B59E6A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6" y="155457525"/>
          <a:ext cx="516462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692</xdr:row>
      <xdr:rowOff>66675</xdr:rowOff>
    </xdr:from>
    <xdr:to>
      <xdr:col>4</xdr:col>
      <xdr:colOff>895350</xdr:colOff>
      <xdr:row>692</xdr:row>
      <xdr:rowOff>819150</xdr:rowOff>
    </xdr:to>
    <xdr:pic>
      <xdr:nvPicPr>
        <xdr:cNvPr id="3037" name="Рисунок 3036">
          <a:extLst>
            <a:ext uri="{FF2B5EF4-FFF2-40B4-BE49-F238E27FC236}">
              <a16:creationId xmlns:a16="http://schemas.microsoft.com/office/drawing/2014/main" id="{5213990E-6CC9-7921-E893-23214EDB1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563433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3140</xdr:row>
      <xdr:rowOff>171451</xdr:rowOff>
    </xdr:from>
    <xdr:to>
      <xdr:col>4</xdr:col>
      <xdr:colOff>982303</xdr:colOff>
      <xdr:row>3140</xdr:row>
      <xdr:rowOff>723900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1C4F7F4-6A1D-47D1-B4B8-E5DB25561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48739426"/>
          <a:ext cx="925153" cy="552449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3140</xdr:row>
      <xdr:rowOff>152400</xdr:rowOff>
    </xdr:from>
    <xdr:to>
      <xdr:col>4</xdr:col>
      <xdr:colOff>1002361</xdr:colOff>
      <xdr:row>3140</xdr:row>
      <xdr:rowOff>733425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21050601-0199-46B3-91FE-F4916BB76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86675" y="48720375"/>
          <a:ext cx="954736" cy="581025"/>
        </a:xfrm>
        <a:prstGeom prst="rect">
          <a:avLst/>
        </a:prstGeom>
      </xdr:spPr>
    </xdr:pic>
    <xdr:clientData/>
  </xdr:twoCellAnchor>
  <xdr:twoCellAnchor>
    <xdr:from>
      <xdr:col>3</xdr:col>
      <xdr:colOff>3057525</xdr:colOff>
      <xdr:row>1409</xdr:row>
      <xdr:rowOff>180975</xdr:rowOff>
    </xdr:from>
    <xdr:to>
      <xdr:col>3</xdr:col>
      <xdr:colOff>3898664</xdr:colOff>
      <xdr:row>1409</xdr:row>
      <xdr:rowOff>685800</xdr:rowOff>
    </xdr:to>
    <xdr:pic>
      <xdr:nvPicPr>
        <xdr:cNvPr id="3530" name="Рисунок 3529">
          <a:extLst>
            <a:ext uri="{FF2B5EF4-FFF2-40B4-BE49-F238E27FC236}">
              <a16:creationId xmlns:a16="http://schemas.microsoft.com/office/drawing/2014/main" id="{ABF26805-3614-41B3-9924-37C8DEBD0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9400" y="57130950"/>
          <a:ext cx="841139" cy="5048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1409</xdr:row>
      <xdr:rowOff>85725</xdr:rowOff>
    </xdr:from>
    <xdr:to>
      <xdr:col>4</xdr:col>
      <xdr:colOff>981075</xdr:colOff>
      <xdr:row>1409</xdr:row>
      <xdr:rowOff>807672</xdr:rowOff>
    </xdr:to>
    <xdr:pic>
      <xdr:nvPicPr>
        <xdr:cNvPr id="3961" name="Рисунок 3960">
          <a:extLst>
            <a:ext uri="{FF2B5EF4-FFF2-40B4-BE49-F238E27FC236}">
              <a16:creationId xmlns:a16="http://schemas.microsoft.com/office/drawing/2014/main" id="{7CBBA7A8-6ED5-2999-9B23-42A82283A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56149875"/>
          <a:ext cx="914400" cy="721947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4686</xdr:row>
      <xdr:rowOff>95251</xdr:rowOff>
    </xdr:from>
    <xdr:to>
      <xdr:col>4</xdr:col>
      <xdr:colOff>981075</xdr:colOff>
      <xdr:row>4686</xdr:row>
      <xdr:rowOff>791473</xdr:rowOff>
    </xdr:to>
    <xdr:pic>
      <xdr:nvPicPr>
        <xdr:cNvPr id="6337" name="Рисунок 6336">
          <a:extLst>
            <a:ext uri="{FF2B5EF4-FFF2-40B4-BE49-F238E27FC236}">
              <a16:creationId xmlns:a16="http://schemas.microsoft.com/office/drawing/2014/main" id="{7F0A6239-AE61-411B-9D4B-691813D9F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0" y="32880301"/>
          <a:ext cx="904875" cy="696222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509</xdr:row>
      <xdr:rowOff>66675</xdr:rowOff>
    </xdr:from>
    <xdr:to>
      <xdr:col>4</xdr:col>
      <xdr:colOff>930371</xdr:colOff>
      <xdr:row>509</xdr:row>
      <xdr:rowOff>838200</xdr:rowOff>
    </xdr:to>
    <xdr:pic>
      <xdr:nvPicPr>
        <xdr:cNvPr id="6341" name="Рисунок 6340">
          <a:extLst>
            <a:ext uri="{FF2B5EF4-FFF2-40B4-BE49-F238E27FC236}">
              <a16:creationId xmlns:a16="http://schemas.microsoft.com/office/drawing/2014/main" id="{C5086569-CC19-41B0-6C61-D3C807526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9756100"/>
          <a:ext cx="835121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4625</xdr:row>
      <xdr:rowOff>57150</xdr:rowOff>
    </xdr:from>
    <xdr:to>
      <xdr:col>4</xdr:col>
      <xdr:colOff>914400</xdr:colOff>
      <xdr:row>4625</xdr:row>
      <xdr:rowOff>828675</xdr:rowOff>
    </xdr:to>
    <xdr:pic>
      <xdr:nvPicPr>
        <xdr:cNvPr id="6342" name="Рисунок 6341">
          <a:extLst>
            <a:ext uri="{FF2B5EF4-FFF2-40B4-BE49-F238E27FC236}">
              <a16:creationId xmlns:a16="http://schemas.microsoft.com/office/drawing/2014/main" id="{DE7A83F2-E81A-48FB-A7A8-05EB9E836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40030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22</xdr:row>
      <xdr:rowOff>38100</xdr:rowOff>
    </xdr:from>
    <xdr:to>
      <xdr:col>4</xdr:col>
      <xdr:colOff>923925</xdr:colOff>
      <xdr:row>22</xdr:row>
      <xdr:rowOff>847725</xdr:rowOff>
    </xdr:to>
    <xdr:pic>
      <xdr:nvPicPr>
        <xdr:cNvPr id="6338" name="Рисунок 6337">
          <a:extLst>
            <a:ext uri="{FF2B5EF4-FFF2-40B4-BE49-F238E27FC236}">
              <a16:creationId xmlns:a16="http://schemas.microsoft.com/office/drawing/2014/main" id="{C0533AD7-35B0-449D-BD05-B29FCE690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66598800"/>
          <a:ext cx="809625" cy="809625"/>
        </a:xfrm>
        <a:prstGeom prst="rect">
          <a:avLst/>
        </a:prstGeom>
      </xdr:spPr>
    </xdr:pic>
    <xdr:clientData/>
  </xdr:twoCellAnchor>
  <xdr:twoCellAnchor>
    <xdr:from>
      <xdr:col>4</xdr:col>
      <xdr:colOff>228602</xdr:colOff>
      <xdr:row>1701</xdr:row>
      <xdr:rowOff>66676</xdr:rowOff>
    </xdr:from>
    <xdr:to>
      <xdr:col>4</xdr:col>
      <xdr:colOff>805826</xdr:colOff>
      <xdr:row>1701</xdr:row>
      <xdr:rowOff>828676</xdr:rowOff>
    </xdr:to>
    <xdr:pic>
      <xdr:nvPicPr>
        <xdr:cNvPr id="6343" name="Рисунок 6342">
          <a:extLst>
            <a:ext uri="{FF2B5EF4-FFF2-40B4-BE49-F238E27FC236}">
              <a16:creationId xmlns:a16="http://schemas.microsoft.com/office/drawing/2014/main" id="{A3F1737E-E4DC-0692-5A90-329337E8D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7" y="204092176"/>
          <a:ext cx="577224" cy="762000"/>
        </a:xfrm>
        <a:prstGeom prst="rect">
          <a:avLst/>
        </a:prstGeom>
      </xdr:spPr>
    </xdr:pic>
    <xdr:clientData/>
  </xdr:twoCellAnchor>
  <xdr:twoCellAnchor>
    <xdr:from>
      <xdr:col>4</xdr:col>
      <xdr:colOff>228602</xdr:colOff>
      <xdr:row>1702</xdr:row>
      <xdr:rowOff>66676</xdr:rowOff>
    </xdr:from>
    <xdr:to>
      <xdr:col>4</xdr:col>
      <xdr:colOff>805826</xdr:colOff>
      <xdr:row>1702</xdr:row>
      <xdr:rowOff>828676</xdr:rowOff>
    </xdr:to>
    <xdr:pic>
      <xdr:nvPicPr>
        <xdr:cNvPr id="6339" name="Рисунок 6338">
          <a:extLst>
            <a:ext uri="{FF2B5EF4-FFF2-40B4-BE49-F238E27FC236}">
              <a16:creationId xmlns:a16="http://schemas.microsoft.com/office/drawing/2014/main" id="{6BC7D807-F771-4D40-8B41-25285866F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7" y="176383951"/>
          <a:ext cx="577224" cy="76200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3739</xdr:row>
      <xdr:rowOff>66677</xdr:rowOff>
    </xdr:from>
    <xdr:to>
      <xdr:col>4</xdr:col>
      <xdr:colOff>600950</xdr:colOff>
      <xdr:row>3739</xdr:row>
      <xdr:rowOff>838201</xdr:rowOff>
    </xdr:to>
    <xdr:pic>
      <xdr:nvPicPr>
        <xdr:cNvPr id="6340" name="Рисунок 6339">
          <a:extLst>
            <a:ext uri="{FF2B5EF4-FFF2-40B4-BE49-F238E27FC236}">
              <a16:creationId xmlns:a16="http://schemas.microsoft.com/office/drawing/2014/main" id="{CAEC8DE2-EE47-478E-91DF-D9C26198B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86551" y="41424227"/>
          <a:ext cx="191374" cy="77152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3250</xdr:row>
      <xdr:rowOff>66675</xdr:rowOff>
    </xdr:from>
    <xdr:to>
      <xdr:col>4</xdr:col>
      <xdr:colOff>904875</xdr:colOff>
      <xdr:row>3250</xdr:row>
      <xdr:rowOff>828675</xdr:rowOff>
    </xdr:to>
    <xdr:pic>
      <xdr:nvPicPr>
        <xdr:cNvPr id="5550" name="Рисунок 5549">
          <a:extLst>
            <a:ext uri="{FF2B5EF4-FFF2-40B4-BE49-F238E27FC236}">
              <a16:creationId xmlns:a16="http://schemas.microsoft.com/office/drawing/2014/main" id="{660FC53E-5E7D-652E-E623-85A469FCF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72046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3505</xdr:row>
      <xdr:rowOff>76200</xdr:rowOff>
    </xdr:from>
    <xdr:to>
      <xdr:col>4</xdr:col>
      <xdr:colOff>895350</xdr:colOff>
      <xdr:row>3505</xdr:row>
      <xdr:rowOff>828675</xdr:rowOff>
    </xdr:to>
    <xdr:pic>
      <xdr:nvPicPr>
        <xdr:cNvPr id="6347" name="Рисунок 6346">
          <a:extLst>
            <a:ext uri="{FF2B5EF4-FFF2-40B4-BE49-F238E27FC236}">
              <a16:creationId xmlns:a16="http://schemas.microsoft.com/office/drawing/2014/main" id="{3A4306B8-A328-2457-F988-2935B9040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13447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3509</xdr:row>
      <xdr:rowOff>76200</xdr:rowOff>
    </xdr:from>
    <xdr:to>
      <xdr:col>4</xdr:col>
      <xdr:colOff>895350</xdr:colOff>
      <xdr:row>3509</xdr:row>
      <xdr:rowOff>819150</xdr:rowOff>
    </xdr:to>
    <xdr:pic>
      <xdr:nvPicPr>
        <xdr:cNvPr id="6349" name="Рисунок 6348">
          <a:extLst>
            <a:ext uri="{FF2B5EF4-FFF2-40B4-BE49-F238E27FC236}">
              <a16:creationId xmlns:a16="http://schemas.microsoft.com/office/drawing/2014/main" id="{0D527C56-579A-4887-8F1D-EBCD0DC6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94888050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3616</xdr:row>
      <xdr:rowOff>66675</xdr:rowOff>
    </xdr:from>
    <xdr:to>
      <xdr:col>4</xdr:col>
      <xdr:colOff>914400</xdr:colOff>
      <xdr:row>3616</xdr:row>
      <xdr:rowOff>838200</xdr:rowOff>
    </xdr:to>
    <xdr:pic>
      <xdr:nvPicPr>
        <xdr:cNvPr id="6346" name="Рисунок 6345">
          <a:extLst>
            <a:ext uri="{FF2B5EF4-FFF2-40B4-BE49-F238E27FC236}">
              <a16:creationId xmlns:a16="http://schemas.microsoft.com/office/drawing/2014/main" id="{B677E25C-3D6E-452F-F2C5-62B656D2B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854803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4252</xdr:row>
      <xdr:rowOff>28575</xdr:rowOff>
    </xdr:from>
    <xdr:to>
      <xdr:col>4</xdr:col>
      <xdr:colOff>747116</xdr:colOff>
      <xdr:row>4252</xdr:row>
      <xdr:rowOff>866774</xdr:rowOff>
    </xdr:to>
    <xdr:pic>
      <xdr:nvPicPr>
        <xdr:cNvPr id="6345" name="Рисунок 6344">
          <a:extLst>
            <a:ext uri="{FF2B5EF4-FFF2-40B4-BE49-F238E27FC236}">
              <a16:creationId xmlns:a16="http://schemas.microsoft.com/office/drawing/2014/main" id="{8EE2FEE3-69FF-40D1-ADB5-34031BC9F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91249500"/>
          <a:ext cx="480416" cy="83819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388</xdr:row>
      <xdr:rowOff>66675</xdr:rowOff>
    </xdr:from>
    <xdr:to>
      <xdr:col>4</xdr:col>
      <xdr:colOff>962025</xdr:colOff>
      <xdr:row>388</xdr:row>
      <xdr:rowOff>827500</xdr:rowOff>
    </xdr:to>
    <xdr:pic>
      <xdr:nvPicPr>
        <xdr:cNvPr id="2829" name="Рисунок 2828">
          <a:extLst>
            <a:ext uri="{FF2B5EF4-FFF2-40B4-BE49-F238E27FC236}">
              <a16:creationId xmlns:a16="http://schemas.microsoft.com/office/drawing/2014/main" id="{37B69C0C-1695-D0A5-0007-F84A47F10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7381875"/>
          <a:ext cx="885825" cy="760825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390</xdr:row>
      <xdr:rowOff>76200</xdr:rowOff>
    </xdr:from>
    <xdr:to>
      <xdr:col>4</xdr:col>
      <xdr:colOff>712003</xdr:colOff>
      <xdr:row>390</xdr:row>
      <xdr:rowOff>828675</xdr:rowOff>
    </xdr:to>
    <xdr:pic>
      <xdr:nvPicPr>
        <xdr:cNvPr id="3972" name="Рисунок 3971">
          <a:extLst>
            <a:ext uri="{FF2B5EF4-FFF2-40B4-BE49-F238E27FC236}">
              <a16:creationId xmlns:a16="http://schemas.microsoft.com/office/drawing/2014/main" id="{FF00085B-9F60-21E3-3003-FA9A30D30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6" y="10934700"/>
          <a:ext cx="388152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3911</xdr:row>
      <xdr:rowOff>76200</xdr:rowOff>
    </xdr:from>
    <xdr:to>
      <xdr:col>4</xdr:col>
      <xdr:colOff>904875</xdr:colOff>
      <xdr:row>3911</xdr:row>
      <xdr:rowOff>828675</xdr:rowOff>
    </xdr:to>
    <xdr:pic>
      <xdr:nvPicPr>
        <xdr:cNvPr id="6354" name="Рисунок 6353">
          <a:extLst>
            <a:ext uri="{FF2B5EF4-FFF2-40B4-BE49-F238E27FC236}">
              <a16:creationId xmlns:a16="http://schemas.microsoft.com/office/drawing/2014/main" id="{75B0499C-7D26-489D-9E84-B772AFC5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580959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4242</xdr:row>
      <xdr:rowOff>76200</xdr:rowOff>
    </xdr:from>
    <xdr:to>
      <xdr:col>4</xdr:col>
      <xdr:colOff>895350</xdr:colOff>
      <xdr:row>4242</xdr:row>
      <xdr:rowOff>828675</xdr:rowOff>
    </xdr:to>
    <xdr:pic>
      <xdr:nvPicPr>
        <xdr:cNvPr id="6359" name="Рисунок 6358">
          <a:extLst>
            <a:ext uri="{FF2B5EF4-FFF2-40B4-BE49-F238E27FC236}">
              <a16:creationId xmlns:a16="http://schemas.microsoft.com/office/drawing/2014/main" id="{8BE5B2BF-300E-42F7-BD13-40E5D1AF8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784985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4229</xdr:row>
      <xdr:rowOff>85725</xdr:rowOff>
    </xdr:from>
    <xdr:to>
      <xdr:col>4</xdr:col>
      <xdr:colOff>657224</xdr:colOff>
      <xdr:row>4229</xdr:row>
      <xdr:rowOff>826179</xdr:rowOff>
    </xdr:to>
    <xdr:pic>
      <xdr:nvPicPr>
        <xdr:cNvPr id="6352" name="Рисунок 6351">
          <a:extLst>
            <a:ext uri="{FF2B5EF4-FFF2-40B4-BE49-F238E27FC236}">
              <a16:creationId xmlns:a16="http://schemas.microsoft.com/office/drawing/2014/main" id="{6936D771-24A3-4107-ACC1-56265F495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5" y="43614975"/>
          <a:ext cx="276224" cy="74045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3912</xdr:row>
      <xdr:rowOff>66675</xdr:rowOff>
    </xdr:from>
    <xdr:to>
      <xdr:col>4</xdr:col>
      <xdr:colOff>904875</xdr:colOff>
      <xdr:row>3912</xdr:row>
      <xdr:rowOff>828675</xdr:rowOff>
    </xdr:to>
    <xdr:pic>
      <xdr:nvPicPr>
        <xdr:cNvPr id="6367" name="Рисунок 6366">
          <a:extLst>
            <a:ext uri="{FF2B5EF4-FFF2-40B4-BE49-F238E27FC236}">
              <a16:creationId xmlns:a16="http://schemas.microsoft.com/office/drawing/2014/main" id="{CDAD1810-E6EB-406E-8124-C764B989C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598580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3926</xdr:row>
      <xdr:rowOff>66675</xdr:rowOff>
    </xdr:from>
    <xdr:to>
      <xdr:col>4</xdr:col>
      <xdr:colOff>638324</xdr:colOff>
      <xdr:row>3926</xdr:row>
      <xdr:rowOff>828675</xdr:rowOff>
    </xdr:to>
    <xdr:pic>
      <xdr:nvPicPr>
        <xdr:cNvPr id="3985" name="Рисунок 3984">
          <a:extLst>
            <a:ext uri="{FF2B5EF4-FFF2-40B4-BE49-F238E27FC236}">
              <a16:creationId xmlns:a16="http://schemas.microsoft.com/office/drawing/2014/main" id="{42973234-D224-4EAB-B6A7-B08CE55DA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200" y="166163625"/>
          <a:ext cx="247799" cy="76200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4003</xdr:row>
      <xdr:rowOff>66675</xdr:rowOff>
    </xdr:from>
    <xdr:to>
      <xdr:col>4</xdr:col>
      <xdr:colOff>594568</xdr:colOff>
      <xdr:row>4003</xdr:row>
      <xdr:rowOff>828674</xdr:rowOff>
    </xdr:to>
    <xdr:pic>
      <xdr:nvPicPr>
        <xdr:cNvPr id="6357" name="Рисунок 6356">
          <a:extLst>
            <a:ext uri="{FF2B5EF4-FFF2-40B4-BE49-F238E27FC236}">
              <a16:creationId xmlns:a16="http://schemas.microsoft.com/office/drawing/2014/main" id="{494469A9-27D4-4544-8865-BFA4F3043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0" y="39985950"/>
          <a:ext cx="165943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3812</xdr:row>
      <xdr:rowOff>66675</xdr:rowOff>
    </xdr:from>
    <xdr:to>
      <xdr:col>4</xdr:col>
      <xdr:colOff>904875</xdr:colOff>
      <xdr:row>3812</xdr:row>
      <xdr:rowOff>828675</xdr:rowOff>
    </xdr:to>
    <xdr:pic>
      <xdr:nvPicPr>
        <xdr:cNvPr id="6366" name="Рисунок 6365">
          <a:extLst>
            <a:ext uri="{FF2B5EF4-FFF2-40B4-BE49-F238E27FC236}">
              <a16:creationId xmlns:a16="http://schemas.microsoft.com/office/drawing/2014/main" id="{1FAA85F3-167D-4971-AF2F-CFE8FE7E2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571023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519</xdr:row>
      <xdr:rowOff>57151</xdr:rowOff>
    </xdr:from>
    <xdr:to>
      <xdr:col>4</xdr:col>
      <xdr:colOff>885825</xdr:colOff>
      <xdr:row>519</xdr:row>
      <xdr:rowOff>838707</xdr:rowOff>
    </xdr:to>
    <xdr:pic>
      <xdr:nvPicPr>
        <xdr:cNvPr id="3957" name="Рисунок 3956">
          <a:extLst>
            <a:ext uri="{FF2B5EF4-FFF2-40B4-BE49-F238E27FC236}">
              <a16:creationId xmlns:a16="http://schemas.microsoft.com/office/drawing/2014/main" id="{2DD50155-3019-9D4F-3C0C-A746CD796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37719001"/>
          <a:ext cx="733425" cy="781556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520</xdr:row>
      <xdr:rowOff>66675</xdr:rowOff>
    </xdr:from>
    <xdr:to>
      <xdr:col>4</xdr:col>
      <xdr:colOff>858702</xdr:colOff>
      <xdr:row>520</xdr:row>
      <xdr:rowOff>819150</xdr:rowOff>
    </xdr:to>
    <xdr:pic>
      <xdr:nvPicPr>
        <xdr:cNvPr id="4682" name="Рисунок 4681">
          <a:extLst>
            <a:ext uri="{FF2B5EF4-FFF2-40B4-BE49-F238E27FC236}">
              <a16:creationId xmlns:a16="http://schemas.microsoft.com/office/drawing/2014/main" id="{3FA9199F-9294-161D-6C94-023773257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1" y="38614350"/>
          <a:ext cx="677726" cy="75247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870</xdr:row>
      <xdr:rowOff>66676</xdr:rowOff>
    </xdr:from>
    <xdr:to>
      <xdr:col>4</xdr:col>
      <xdr:colOff>952500</xdr:colOff>
      <xdr:row>870</xdr:row>
      <xdr:rowOff>828676</xdr:rowOff>
    </xdr:to>
    <xdr:pic>
      <xdr:nvPicPr>
        <xdr:cNvPr id="6370" name="Рисунок 6369">
          <a:extLst>
            <a:ext uri="{FF2B5EF4-FFF2-40B4-BE49-F238E27FC236}">
              <a16:creationId xmlns:a16="http://schemas.microsoft.com/office/drawing/2014/main" id="{490B591C-FC24-1FC5-D299-409319529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111909226"/>
          <a:ext cx="857250" cy="7620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871</xdr:row>
      <xdr:rowOff>66676</xdr:rowOff>
    </xdr:from>
    <xdr:to>
      <xdr:col>4</xdr:col>
      <xdr:colOff>952500</xdr:colOff>
      <xdr:row>871</xdr:row>
      <xdr:rowOff>828676</xdr:rowOff>
    </xdr:to>
    <xdr:pic>
      <xdr:nvPicPr>
        <xdr:cNvPr id="6372" name="Рисунок 6371">
          <a:extLst>
            <a:ext uri="{FF2B5EF4-FFF2-40B4-BE49-F238E27FC236}">
              <a16:creationId xmlns:a16="http://schemas.microsoft.com/office/drawing/2014/main" id="{9F58BF4E-2712-496E-8462-3A7B5AA82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111909226"/>
          <a:ext cx="857250" cy="762000"/>
        </a:xfrm>
        <a:prstGeom prst="rect">
          <a:avLst/>
        </a:prstGeom>
      </xdr:spPr>
    </xdr:pic>
    <xdr:clientData/>
  </xdr:twoCellAnchor>
  <xdr:twoCellAnchor>
    <xdr:from>
      <xdr:col>3</xdr:col>
      <xdr:colOff>3057525</xdr:colOff>
      <xdr:row>1405</xdr:row>
      <xdr:rowOff>190500</xdr:rowOff>
    </xdr:from>
    <xdr:to>
      <xdr:col>3</xdr:col>
      <xdr:colOff>3898664</xdr:colOff>
      <xdr:row>1405</xdr:row>
      <xdr:rowOff>695325</xdr:rowOff>
    </xdr:to>
    <xdr:pic>
      <xdr:nvPicPr>
        <xdr:cNvPr id="6172" name="Рисунок 6171">
          <a:extLst>
            <a:ext uri="{FF2B5EF4-FFF2-40B4-BE49-F238E27FC236}">
              <a16:creationId xmlns:a16="http://schemas.microsoft.com/office/drawing/2014/main" id="{7459659E-F571-4AE3-A96F-74FDB383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9400" y="50939700"/>
          <a:ext cx="841139" cy="504825"/>
        </a:xfrm>
        <a:prstGeom prst="rect">
          <a:avLst/>
        </a:prstGeom>
      </xdr:spPr>
    </xdr:pic>
    <xdr:clientData/>
  </xdr:twoCellAnchor>
  <xdr:twoCellAnchor>
    <xdr:from>
      <xdr:col>3</xdr:col>
      <xdr:colOff>3057525</xdr:colOff>
      <xdr:row>1404</xdr:row>
      <xdr:rowOff>190500</xdr:rowOff>
    </xdr:from>
    <xdr:to>
      <xdr:col>3</xdr:col>
      <xdr:colOff>3898664</xdr:colOff>
      <xdr:row>1404</xdr:row>
      <xdr:rowOff>695325</xdr:rowOff>
    </xdr:to>
    <xdr:pic>
      <xdr:nvPicPr>
        <xdr:cNvPr id="6365" name="Рисунок 6364">
          <a:extLst>
            <a:ext uri="{FF2B5EF4-FFF2-40B4-BE49-F238E27FC236}">
              <a16:creationId xmlns:a16="http://schemas.microsoft.com/office/drawing/2014/main" id="{3C74577D-EA9D-4A7B-A126-A86F76BC7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9400" y="115852575"/>
          <a:ext cx="841139" cy="5048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1404</xdr:row>
      <xdr:rowOff>66676</xdr:rowOff>
    </xdr:from>
    <xdr:to>
      <xdr:col>4</xdr:col>
      <xdr:colOff>793385</xdr:colOff>
      <xdr:row>1404</xdr:row>
      <xdr:rowOff>828676</xdr:rowOff>
    </xdr:to>
    <xdr:pic>
      <xdr:nvPicPr>
        <xdr:cNvPr id="6369" name="Рисунок 6368">
          <a:extLst>
            <a:ext uri="{FF2B5EF4-FFF2-40B4-BE49-F238E27FC236}">
              <a16:creationId xmlns:a16="http://schemas.microsoft.com/office/drawing/2014/main" id="{5AEB4603-02F7-5A67-BAE9-92B2CE189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5" y="114842926"/>
          <a:ext cx="545735" cy="76200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1405</xdr:row>
      <xdr:rowOff>66675</xdr:rowOff>
    </xdr:from>
    <xdr:to>
      <xdr:col>4</xdr:col>
      <xdr:colOff>781051</xdr:colOff>
      <xdr:row>1405</xdr:row>
      <xdr:rowOff>826912</xdr:rowOff>
    </xdr:to>
    <xdr:pic>
      <xdr:nvPicPr>
        <xdr:cNvPr id="6373" name="Рисунок 6372">
          <a:extLst>
            <a:ext uri="{FF2B5EF4-FFF2-40B4-BE49-F238E27FC236}">
              <a16:creationId xmlns:a16="http://schemas.microsoft.com/office/drawing/2014/main" id="{8351558E-5C2A-EE40-B4C6-BF781B835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115728750"/>
          <a:ext cx="533400" cy="760237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1608</xdr:row>
      <xdr:rowOff>66676</xdr:rowOff>
    </xdr:from>
    <xdr:to>
      <xdr:col>4</xdr:col>
      <xdr:colOff>782956</xdr:colOff>
      <xdr:row>1608</xdr:row>
      <xdr:rowOff>828676</xdr:rowOff>
    </xdr:to>
    <xdr:pic>
      <xdr:nvPicPr>
        <xdr:cNvPr id="6371" name="Рисунок 6370">
          <a:extLst>
            <a:ext uri="{FF2B5EF4-FFF2-40B4-BE49-F238E27FC236}">
              <a16:creationId xmlns:a16="http://schemas.microsoft.com/office/drawing/2014/main" id="{FDED10AD-B73E-2466-AC33-DD11EAA4F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29337001"/>
          <a:ext cx="544830" cy="76200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1627</xdr:row>
      <xdr:rowOff>123825</xdr:rowOff>
    </xdr:from>
    <xdr:to>
      <xdr:col>4</xdr:col>
      <xdr:colOff>981076</xdr:colOff>
      <xdr:row>1627</xdr:row>
      <xdr:rowOff>769692</xdr:rowOff>
    </xdr:to>
    <xdr:pic>
      <xdr:nvPicPr>
        <xdr:cNvPr id="6388" name="Рисунок 6387">
          <a:extLst>
            <a:ext uri="{FF2B5EF4-FFF2-40B4-BE49-F238E27FC236}">
              <a16:creationId xmlns:a16="http://schemas.microsoft.com/office/drawing/2014/main" id="{47EB4B1B-D112-AE39-A6BB-D3437F16E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721575900"/>
          <a:ext cx="914400" cy="645867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1626</xdr:row>
      <xdr:rowOff>66675</xdr:rowOff>
    </xdr:from>
    <xdr:to>
      <xdr:col>4</xdr:col>
      <xdr:colOff>799567</xdr:colOff>
      <xdr:row>1626</xdr:row>
      <xdr:rowOff>819150</xdr:rowOff>
    </xdr:to>
    <xdr:pic>
      <xdr:nvPicPr>
        <xdr:cNvPr id="6390" name="Рисунок 6389">
          <a:extLst>
            <a:ext uri="{FF2B5EF4-FFF2-40B4-BE49-F238E27FC236}">
              <a16:creationId xmlns:a16="http://schemas.microsoft.com/office/drawing/2014/main" id="{EE13A1D3-4D05-3013-11CC-2599BE9E5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720632925"/>
          <a:ext cx="551916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1650</xdr:row>
      <xdr:rowOff>152400</xdr:rowOff>
    </xdr:from>
    <xdr:to>
      <xdr:col>4</xdr:col>
      <xdr:colOff>971550</xdr:colOff>
      <xdr:row>1650</xdr:row>
      <xdr:rowOff>728805</xdr:rowOff>
    </xdr:to>
    <xdr:pic>
      <xdr:nvPicPr>
        <xdr:cNvPr id="6394" name="Рисунок 6393">
          <a:extLst>
            <a:ext uri="{FF2B5EF4-FFF2-40B4-BE49-F238E27FC236}">
              <a16:creationId xmlns:a16="http://schemas.microsoft.com/office/drawing/2014/main" id="{3E4451BF-9904-3602-0D79-7DAB4FB88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05949550"/>
          <a:ext cx="904875" cy="576405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1606</xdr:row>
      <xdr:rowOff>66675</xdr:rowOff>
    </xdr:from>
    <xdr:to>
      <xdr:col>4</xdr:col>
      <xdr:colOff>632585</xdr:colOff>
      <xdr:row>1606</xdr:row>
      <xdr:rowOff>838200</xdr:rowOff>
    </xdr:to>
    <xdr:pic>
      <xdr:nvPicPr>
        <xdr:cNvPr id="6397" name="Рисунок 6396">
          <a:extLst>
            <a:ext uri="{FF2B5EF4-FFF2-40B4-BE49-F238E27FC236}">
              <a16:creationId xmlns:a16="http://schemas.microsoft.com/office/drawing/2014/main" id="{CC82DA63-57DA-AF0B-C2CA-1FDAAE909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6" y="119052975"/>
          <a:ext cx="251584" cy="771525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1624</xdr:row>
      <xdr:rowOff>66676</xdr:rowOff>
    </xdr:from>
    <xdr:to>
      <xdr:col>4</xdr:col>
      <xdr:colOff>646710</xdr:colOff>
      <xdr:row>1624</xdr:row>
      <xdr:rowOff>847726</xdr:rowOff>
    </xdr:to>
    <xdr:pic>
      <xdr:nvPicPr>
        <xdr:cNvPr id="2898" name="Рисунок 2897">
          <a:extLst>
            <a:ext uri="{FF2B5EF4-FFF2-40B4-BE49-F238E27FC236}">
              <a16:creationId xmlns:a16="http://schemas.microsoft.com/office/drawing/2014/main" id="{A9A74A50-B8CB-8169-AD03-4DB679C45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201" y="159800926"/>
          <a:ext cx="256184" cy="7810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1641</xdr:row>
      <xdr:rowOff>76200</xdr:rowOff>
    </xdr:from>
    <xdr:to>
      <xdr:col>4</xdr:col>
      <xdr:colOff>797391</xdr:colOff>
      <xdr:row>1641</xdr:row>
      <xdr:rowOff>819150</xdr:rowOff>
    </xdr:to>
    <xdr:pic>
      <xdr:nvPicPr>
        <xdr:cNvPr id="6402" name="Рисунок 6401">
          <a:extLst>
            <a:ext uri="{FF2B5EF4-FFF2-40B4-BE49-F238E27FC236}">
              <a16:creationId xmlns:a16="http://schemas.microsoft.com/office/drawing/2014/main" id="{A5501BEF-5E5D-4F11-961E-D646B7BD4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192585975"/>
          <a:ext cx="549740" cy="7429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897</xdr:row>
      <xdr:rowOff>66675</xdr:rowOff>
    </xdr:from>
    <xdr:to>
      <xdr:col>4</xdr:col>
      <xdr:colOff>895350</xdr:colOff>
      <xdr:row>897</xdr:row>
      <xdr:rowOff>828675</xdr:rowOff>
    </xdr:to>
    <xdr:pic>
      <xdr:nvPicPr>
        <xdr:cNvPr id="936" name="Рисунок 935">
          <a:extLst>
            <a:ext uri="{FF2B5EF4-FFF2-40B4-BE49-F238E27FC236}">
              <a16:creationId xmlns:a16="http://schemas.microsoft.com/office/drawing/2014/main" id="{A81BE57D-C2A1-6A95-87E7-388F271FF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437989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829</xdr:row>
      <xdr:rowOff>76200</xdr:rowOff>
    </xdr:from>
    <xdr:to>
      <xdr:col>4</xdr:col>
      <xdr:colOff>938908</xdr:colOff>
      <xdr:row>829</xdr:row>
      <xdr:rowOff>828675</xdr:rowOff>
    </xdr:to>
    <xdr:pic>
      <xdr:nvPicPr>
        <xdr:cNvPr id="6358" name="Рисунок 6357">
          <a:extLst>
            <a:ext uri="{FF2B5EF4-FFF2-40B4-BE49-F238E27FC236}">
              <a16:creationId xmlns:a16="http://schemas.microsoft.com/office/drawing/2014/main" id="{7371C862-C32C-4F6D-A7AF-097FC14E9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65855850"/>
          <a:ext cx="824608" cy="7524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811</xdr:row>
      <xdr:rowOff>133351</xdr:rowOff>
    </xdr:from>
    <xdr:to>
      <xdr:col>4</xdr:col>
      <xdr:colOff>968517</xdr:colOff>
      <xdr:row>811</xdr:row>
      <xdr:rowOff>762001</xdr:rowOff>
    </xdr:to>
    <xdr:pic>
      <xdr:nvPicPr>
        <xdr:cNvPr id="5650" name="Рисунок 5649">
          <a:extLst>
            <a:ext uri="{FF2B5EF4-FFF2-40B4-BE49-F238E27FC236}">
              <a16:creationId xmlns:a16="http://schemas.microsoft.com/office/drawing/2014/main" id="{3EE15449-AF06-648F-A724-40AB2E27D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1365826"/>
          <a:ext cx="892317" cy="6286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812</xdr:row>
      <xdr:rowOff>142875</xdr:rowOff>
    </xdr:from>
    <xdr:to>
      <xdr:col>4</xdr:col>
      <xdr:colOff>981075</xdr:colOff>
      <xdr:row>812</xdr:row>
      <xdr:rowOff>752475</xdr:rowOff>
    </xdr:to>
    <xdr:pic>
      <xdr:nvPicPr>
        <xdr:cNvPr id="952" name="Рисунок 951">
          <a:extLst>
            <a:ext uri="{FF2B5EF4-FFF2-40B4-BE49-F238E27FC236}">
              <a16:creationId xmlns:a16="http://schemas.microsoft.com/office/drawing/2014/main" id="{4DC5D998-1CA8-D982-E3F7-3D6723FD3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2261175"/>
          <a:ext cx="914400" cy="6096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2974</xdr:row>
      <xdr:rowOff>114300</xdr:rowOff>
    </xdr:from>
    <xdr:to>
      <xdr:col>4</xdr:col>
      <xdr:colOff>982595</xdr:colOff>
      <xdr:row>2974</xdr:row>
      <xdr:rowOff>781050</xdr:rowOff>
    </xdr:to>
    <xdr:pic>
      <xdr:nvPicPr>
        <xdr:cNvPr id="954" name="Рисунок 953">
          <a:extLst>
            <a:ext uri="{FF2B5EF4-FFF2-40B4-BE49-F238E27FC236}">
              <a16:creationId xmlns:a16="http://schemas.microsoft.com/office/drawing/2014/main" id="{582C2C2F-10BC-2D24-BBBC-E444CD186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17709950"/>
          <a:ext cx="915920" cy="6667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2975</xdr:row>
      <xdr:rowOff>76200</xdr:rowOff>
    </xdr:from>
    <xdr:to>
      <xdr:col>4</xdr:col>
      <xdr:colOff>895350</xdr:colOff>
      <xdr:row>2975</xdr:row>
      <xdr:rowOff>828675</xdr:rowOff>
    </xdr:to>
    <xdr:pic>
      <xdr:nvPicPr>
        <xdr:cNvPr id="6368" name="Рисунок 6367">
          <a:extLst>
            <a:ext uri="{FF2B5EF4-FFF2-40B4-BE49-F238E27FC236}">
              <a16:creationId xmlns:a16="http://schemas.microsoft.com/office/drawing/2014/main" id="{7A0B4792-A3F4-37EF-1464-92B44A084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85576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466</xdr:row>
      <xdr:rowOff>85726</xdr:rowOff>
    </xdr:from>
    <xdr:to>
      <xdr:col>4</xdr:col>
      <xdr:colOff>986987</xdr:colOff>
      <xdr:row>466</xdr:row>
      <xdr:rowOff>809626</xdr:rowOff>
    </xdr:to>
    <xdr:pic>
      <xdr:nvPicPr>
        <xdr:cNvPr id="5265" name="Рисунок 5264">
          <a:extLst>
            <a:ext uri="{FF2B5EF4-FFF2-40B4-BE49-F238E27FC236}">
              <a16:creationId xmlns:a16="http://schemas.microsoft.com/office/drawing/2014/main" id="{FD2822B3-6266-04FD-4187-30A419A4F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1430001"/>
          <a:ext cx="929837" cy="7239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467</xdr:row>
      <xdr:rowOff>85725</xdr:rowOff>
    </xdr:from>
    <xdr:to>
      <xdr:col>4</xdr:col>
      <xdr:colOff>981075</xdr:colOff>
      <xdr:row>467</xdr:row>
      <xdr:rowOff>805485</xdr:rowOff>
    </xdr:to>
    <xdr:pic>
      <xdr:nvPicPr>
        <xdr:cNvPr id="5328" name="Рисунок 5327">
          <a:extLst>
            <a:ext uri="{FF2B5EF4-FFF2-40B4-BE49-F238E27FC236}">
              <a16:creationId xmlns:a16="http://schemas.microsoft.com/office/drawing/2014/main" id="{819099F5-1454-3AD1-8E3D-729E49750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2315825"/>
          <a:ext cx="914400" cy="71976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468</xdr:row>
      <xdr:rowOff>66676</xdr:rowOff>
    </xdr:from>
    <xdr:to>
      <xdr:col>4</xdr:col>
      <xdr:colOff>856538</xdr:colOff>
      <xdr:row>468</xdr:row>
      <xdr:rowOff>828675</xdr:rowOff>
    </xdr:to>
    <xdr:pic>
      <xdr:nvPicPr>
        <xdr:cNvPr id="5581" name="Рисунок 5580">
          <a:extLst>
            <a:ext uri="{FF2B5EF4-FFF2-40B4-BE49-F238E27FC236}">
              <a16:creationId xmlns:a16="http://schemas.microsoft.com/office/drawing/2014/main" id="{5592090B-14E6-87E4-0696-AC937F4B6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0" y="13182601"/>
          <a:ext cx="675563" cy="761999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469</xdr:row>
      <xdr:rowOff>57151</xdr:rowOff>
    </xdr:from>
    <xdr:to>
      <xdr:col>4</xdr:col>
      <xdr:colOff>862430</xdr:colOff>
      <xdr:row>469</xdr:row>
      <xdr:rowOff>828675</xdr:rowOff>
    </xdr:to>
    <xdr:pic>
      <xdr:nvPicPr>
        <xdr:cNvPr id="5649" name="Рисунок 5648">
          <a:extLst>
            <a:ext uri="{FF2B5EF4-FFF2-40B4-BE49-F238E27FC236}">
              <a16:creationId xmlns:a16="http://schemas.microsoft.com/office/drawing/2014/main" id="{99F6EA60-6763-69C9-95AF-6E03151E3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14058901"/>
          <a:ext cx="690980" cy="77152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4266</xdr:row>
      <xdr:rowOff>66676</xdr:rowOff>
    </xdr:from>
    <xdr:to>
      <xdr:col>4</xdr:col>
      <xdr:colOff>617339</xdr:colOff>
      <xdr:row>4266</xdr:row>
      <xdr:rowOff>828675</xdr:rowOff>
    </xdr:to>
    <xdr:pic>
      <xdr:nvPicPr>
        <xdr:cNvPr id="5686" name="Рисунок 5685">
          <a:extLst>
            <a:ext uri="{FF2B5EF4-FFF2-40B4-BE49-F238E27FC236}">
              <a16:creationId xmlns:a16="http://schemas.microsoft.com/office/drawing/2014/main" id="{B9B41E4C-EE02-42F1-B151-D2AF49B56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77025" y="23488651"/>
          <a:ext cx="217289" cy="761999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3284</xdr:row>
      <xdr:rowOff>66676</xdr:rowOff>
    </xdr:from>
    <xdr:to>
      <xdr:col>4</xdr:col>
      <xdr:colOff>619441</xdr:colOff>
      <xdr:row>3284</xdr:row>
      <xdr:rowOff>809625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FCC4CA69-F469-4679-98FD-A3A30724F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05600" y="5086351"/>
          <a:ext cx="190816" cy="742949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635</xdr:row>
      <xdr:rowOff>66676</xdr:rowOff>
    </xdr:from>
    <xdr:to>
      <xdr:col>4</xdr:col>
      <xdr:colOff>904876</xdr:colOff>
      <xdr:row>635</xdr:row>
      <xdr:rowOff>828676</xdr:rowOff>
    </xdr:to>
    <xdr:pic>
      <xdr:nvPicPr>
        <xdr:cNvPr id="930" name="Рисунок 929">
          <a:extLst>
            <a:ext uri="{FF2B5EF4-FFF2-40B4-BE49-F238E27FC236}">
              <a16:creationId xmlns:a16="http://schemas.microsoft.com/office/drawing/2014/main" id="{64FEACF6-34EF-B389-172B-C3DDDFF50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894111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636</xdr:row>
      <xdr:rowOff>66675</xdr:rowOff>
    </xdr:from>
    <xdr:to>
      <xdr:col>4</xdr:col>
      <xdr:colOff>895350</xdr:colOff>
      <xdr:row>636</xdr:row>
      <xdr:rowOff>828675</xdr:rowOff>
    </xdr:to>
    <xdr:pic>
      <xdr:nvPicPr>
        <xdr:cNvPr id="6391" name="Рисунок 6390">
          <a:extLst>
            <a:ext uri="{FF2B5EF4-FFF2-40B4-BE49-F238E27FC236}">
              <a16:creationId xmlns:a16="http://schemas.microsoft.com/office/drawing/2014/main" id="{B3961EA1-9C0A-156D-52D8-673586F30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929544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637</xdr:row>
      <xdr:rowOff>66675</xdr:rowOff>
    </xdr:from>
    <xdr:to>
      <xdr:col>4</xdr:col>
      <xdr:colOff>904875</xdr:colOff>
      <xdr:row>637</xdr:row>
      <xdr:rowOff>838200</xdr:rowOff>
    </xdr:to>
    <xdr:pic>
      <xdr:nvPicPr>
        <xdr:cNvPr id="6396" name="Рисунок 6395">
          <a:extLst>
            <a:ext uri="{FF2B5EF4-FFF2-40B4-BE49-F238E27FC236}">
              <a16:creationId xmlns:a16="http://schemas.microsoft.com/office/drawing/2014/main" id="{15509D4B-291A-C988-7BA7-8DA315D21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938403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638</xdr:row>
      <xdr:rowOff>76201</xdr:rowOff>
    </xdr:from>
    <xdr:to>
      <xdr:col>4</xdr:col>
      <xdr:colOff>885826</xdr:colOff>
      <xdr:row>638</xdr:row>
      <xdr:rowOff>819151</xdr:rowOff>
    </xdr:to>
    <xdr:pic>
      <xdr:nvPicPr>
        <xdr:cNvPr id="6401" name="Рисунок 6400">
          <a:extLst>
            <a:ext uri="{FF2B5EF4-FFF2-40B4-BE49-F238E27FC236}">
              <a16:creationId xmlns:a16="http://schemas.microsoft.com/office/drawing/2014/main" id="{CA1D3D9E-9056-D5D0-6285-4F48F36FF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94735651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639</xdr:row>
      <xdr:rowOff>66676</xdr:rowOff>
    </xdr:from>
    <xdr:to>
      <xdr:col>4</xdr:col>
      <xdr:colOff>904875</xdr:colOff>
      <xdr:row>639</xdr:row>
      <xdr:rowOff>828675</xdr:rowOff>
    </xdr:to>
    <xdr:pic>
      <xdr:nvPicPr>
        <xdr:cNvPr id="6411" name="Рисунок 6410">
          <a:extLst>
            <a:ext uri="{FF2B5EF4-FFF2-40B4-BE49-F238E27FC236}">
              <a16:creationId xmlns:a16="http://schemas.microsoft.com/office/drawing/2014/main" id="{C1BFD097-BAB7-7677-DFBC-87B365123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9649777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715</xdr:row>
      <xdr:rowOff>66675</xdr:rowOff>
    </xdr:from>
    <xdr:to>
      <xdr:col>4</xdr:col>
      <xdr:colOff>876300</xdr:colOff>
      <xdr:row>715</xdr:row>
      <xdr:rowOff>831595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6864889F-80EC-2158-C8A0-C1B4C3104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21945600"/>
          <a:ext cx="714375" cy="76492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717</xdr:row>
      <xdr:rowOff>66675</xdr:rowOff>
    </xdr:from>
    <xdr:to>
      <xdr:col>4</xdr:col>
      <xdr:colOff>847725</xdr:colOff>
      <xdr:row>717</xdr:row>
      <xdr:rowOff>824329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38348397-5124-97CF-8F5A-93D4379F7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24603075"/>
          <a:ext cx="647700" cy="75765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744</xdr:row>
      <xdr:rowOff>66676</xdr:rowOff>
    </xdr:from>
    <xdr:to>
      <xdr:col>4</xdr:col>
      <xdr:colOff>904875</xdr:colOff>
      <xdr:row>744</xdr:row>
      <xdr:rowOff>828675</xdr:rowOff>
    </xdr:to>
    <xdr:pic>
      <xdr:nvPicPr>
        <xdr:cNvPr id="5584" name="Рисунок 5583">
          <a:extLst>
            <a:ext uri="{FF2B5EF4-FFF2-40B4-BE49-F238E27FC236}">
              <a16:creationId xmlns:a16="http://schemas.microsoft.com/office/drawing/2014/main" id="{4D4796A1-D225-7C38-0CD4-F03803B48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0421601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190501</xdr:colOff>
      <xdr:row>197</xdr:row>
      <xdr:rowOff>133351</xdr:rowOff>
    </xdr:from>
    <xdr:to>
      <xdr:col>4</xdr:col>
      <xdr:colOff>868327</xdr:colOff>
      <xdr:row>197</xdr:row>
      <xdr:rowOff>781051</xdr:rowOff>
    </xdr:to>
    <xdr:pic>
      <xdr:nvPicPr>
        <xdr:cNvPr id="6379" name="Рисунок 6378">
          <a:extLst>
            <a:ext uri="{FF2B5EF4-FFF2-40B4-BE49-F238E27FC236}">
              <a16:creationId xmlns:a16="http://schemas.microsoft.com/office/drawing/2014/main" id="{F679ABF8-90C7-4C26-9E97-5A6A145A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6" y="194938651"/>
          <a:ext cx="677826" cy="6477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344</xdr:row>
      <xdr:rowOff>66675</xdr:rowOff>
    </xdr:from>
    <xdr:to>
      <xdr:col>4</xdr:col>
      <xdr:colOff>904875</xdr:colOff>
      <xdr:row>344</xdr:row>
      <xdr:rowOff>838200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94BD7128-D949-4C81-8D59-2385A2BE3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419385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343</xdr:row>
      <xdr:rowOff>66675</xdr:rowOff>
    </xdr:from>
    <xdr:to>
      <xdr:col>4</xdr:col>
      <xdr:colOff>904875</xdr:colOff>
      <xdr:row>343</xdr:row>
      <xdr:rowOff>838200</xdr:rowOff>
    </xdr:to>
    <xdr:pic>
      <xdr:nvPicPr>
        <xdr:cNvPr id="5711" name="Рисунок 5710">
          <a:extLst>
            <a:ext uri="{FF2B5EF4-FFF2-40B4-BE49-F238E27FC236}">
              <a16:creationId xmlns:a16="http://schemas.microsoft.com/office/drawing/2014/main" id="{C82553E3-ED84-427B-89A1-180593C22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392811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349</xdr:row>
      <xdr:rowOff>38101</xdr:rowOff>
    </xdr:from>
    <xdr:to>
      <xdr:col>4</xdr:col>
      <xdr:colOff>794721</xdr:colOff>
      <xdr:row>349</xdr:row>
      <xdr:rowOff>857251</xdr:rowOff>
    </xdr:to>
    <xdr:pic>
      <xdr:nvPicPr>
        <xdr:cNvPr id="6364" name="Рисунок 6363">
          <a:extLst>
            <a:ext uri="{FF2B5EF4-FFF2-40B4-BE49-F238E27FC236}">
              <a16:creationId xmlns:a16="http://schemas.microsoft.com/office/drawing/2014/main" id="{738CFAF2-8116-4438-9063-04386ADF8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6" y="45453301"/>
          <a:ext cx="508970" cy="81915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350</xdr:row>
      <xdr:rowOff>38100</xdr:rowOff>
    </xdr:from>
    <xdr:to>
      <xdr:col>4</xdr:col>
      <xdr:colOff>821249</xdr:colOff>
      <xdr:row>350</xdr:row>
      <xdr:rowOff>857250</xdr:rowOff>
    </xdr:to>
    <xdr:pic>
      <xdr:nvPicPr>
        <xdr:cNvPr id="6381" name="Рисунок 6380">
          <a:extLst>
            <a:ext uri="{FF2B5EF4-FFF2-40B4-BE49-F238E27FC236}">
              <a16:creationId xmlns:a16="http://schemas.microsoft.com/office/drawing/2014/main" id="{9B366E38-258D-4B23-ABEC-17D0A9FEB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46339125"/>
          <a:ext cx="583124" cy="819150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351</xdr:row>
      <xdr:rowOff>47625</xdr:rowOff>
    </xdr:from>
    <xdr:to>
      <xdr:col>4</xdr:col>
      <xdr:colOff>800100</xdr:colOff>
      <xdr:row>351</xdr:row>
      <xdr:rowOff>850778</xdr:rowOff>
    </xdr:to>
    <xdr:pic>
      <xdr:nvPicPr>
        <xdr:cNvPr id="6414" name="Рисунок 6413">
          <a:extLst>
            <a:ext uri="{FF2B5EF4-FFF2-40B4-BE49-F238E27FC236}">
              <a16:creationId xmlns:a16="http://schemas.microsoft.com/office/drawing/2014/main" id="{12904A7A-F2BA-4909-9C7D-710F9049C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39262050"/>
          <a:ext cx="523875" cy="803153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352</xdr:row>
      <xdr:rowOff>47625</xdr:rowOff>
    </xdr:from>
    <xdr:to>
      <xdr:col>4</xdr:col>
      <xdr:colOff>803516</xdr:colOff>
      <xdr:row>352</xdr:row>
      <xdr:rowOff>838200</xdr:rowOff>
    </xdr:to>
    <xdr:pic>
      <xdr:nvPicPr>
        <xdr:cNvPr id="6415" name="Рисунок 6414">
          <a:extLst>
            <a:ext uri="{FF2B5EF4-FFF2-40B4-BE49-F238E27FC236}">
              <a16:creationId xmlns:a16="http://schemas.microsoft.com/office/drawing/2014/main" id="{49FE3A0F-0F79-4612-8DE2-BEAC6522B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40147875"/>
          <a:ext cx="546341" cy="79057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353</xdr:row>
      <xdr:rowOff>38100</xdr:rowOff>
    </xdr:from>
    <xdr:to>
      <xdr:col>4</xdr:col>
      <xdr:colOff>781050</xdr:colOff>
      <xdr:row>353</xdr:row>
      <xdr:rowOff>851105</xdr:rowOff>
    </xdr:to>
    <xdr:pic>
      <xdr:nvPicPr>
        <xdr:cNvPr id="6416" name="Рисунок 6415">
          <a:extLst>
            <a:ext uri="{FF2B5EF4-FFF2-40B4-BE49-F238E27FC236}">
              <a16:creationId xmlns:a16="http://schemas.microsoft.com/office/drawing/2014/main" id="{0AD05D4A-3C21-4999-A6AE-18B7A5097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0" y="41024175"/>
          <a:ext cx="466725" cy="81300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355</xdr:row>
      <xdr:rowOff>47625</xdr:rowOff>
    </xdr:from>
    <xdr:to>
      <xdr:col>5</xdr:col>
      <xdr:colOff>0</xdr:colOff>
      <xdr:row>355</xdr:row>
      <xdr:rowOff>842724</xdr:rowOff>
    </xdr:to>
    <xdr:pic>
      <xdr:nvPicPr>
        <xdr:cNvPr id="6419" name="Рисунок 6418">
          <a:extLst>
            <a:ext uri="{FF2B5EF4-FFF2-40B4-BE49-F238E27FC236}">
              <a16:creationId xmlns:a16="http://schemas.microsoft.com/office/drawing/2014/main" id="{FD61BA24-9B55-4D3E-85F7-BCB981CFD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44577000"/>
          <a:ext cx="1000125" cy="795099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354</xdr:row>
      <xdr:rowOff>38101</xdr:rowOff>
    </xdr:from>
    <xdr:to>
      <xdr:col>4</xdr:col>
      <xdr:colOff>944818</xdr:colOff>
      <xdr:row>354</xdr:row>
      <xdr:rowOff>847725</xdr:rowOff>
    </xdr:to>
    <xdr:pic>
      <xdr:nvPicPr>
        <xdr:cNvPr id="6420" name="Рисунок 6419">
          <a:extLst>
            <a:ext uri="{FF2B5EF4-FFF2-40B4-BE49-F238E27FC236}">
              <a16:creationId xmlns:a16="http://schemas.microsoft.com/office/drawing/2014/main" id="{B24D837F-94E9-4937-AE30-5BB9C8DEB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6" y="43681651"/>
          <a:ext cx="830517" cy="809624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361</xdr:row>
      <xdr:rowOff>66675</xdr:rowOff>
    </xdr:from>
    <xdr:to>
      <xdr:col>4</xdr:col>
      <xdr:colOff>914400</xdr:colOff>
      <xdr:row>361</xdr:row>
      <xdr:rowOff>842199</xdr:rowOff>
    </xdr:to>
    <xdr:pic>
      <xdr:nvPicPr>
        <xdr:cNvPr id="6429" name="Рисунок 6428">
          <a:extLst>
            <a:ext uri="{FF2B5EF4-FFF2-40B4-BE49-F238E27FC236}">
              <a16:creationId xmlns:a16="http://schemas.microsoft.com/office/drawing/2014/main" id="{DB67F2C4-B290-8CF1-815E-24E237F1B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32689800"/>
          <a:ext cx="781050" cy="77552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362</xdr:row>
      <xdr:rowOff>66676</xdr:rowOff>
    </xdr:from>
    <xdr:to>
      <xdr:col>4</xdr:col>
      <xdr:colOff>914610</xdr:colOff>
      <xdr:row>362</xdr:row>
      <xdr:rowOff>809625</xdr:rowOff>
    </xdr:to>
    <xdr:pic>
      <xdr:nvPicPr>
        <xdr:cNvPr id="2173" name="Рисунок 2172">
          <a:extLst>
            <a:ext uri="{FF2B5EF4-FFF2-40B4-BE49-F238E27FC236}">
              <a16:creationId xmlns:a16="http://schemas.microsoft.com/office/drawing/2014/main" id="{7117CBFF-6B6B-D1C1-369D-D7AE49CC9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33575626"/>
          <a:ext cx="790785" cy="74294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76</xdr:row>
      <xdr:rowOff>66676</xdr:rowOff>
    </xdr:from>
    <xdr:to>
      <xdr:col>4</xdr:col>
      <xdr:colOff>895351</xdr:colOff>
      <xdr:row>76</xdr:row>
      <xdr:rowOff>828676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26E74F94-B0B1-810B-F8B6-0BFE3AFB6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6" y="287274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227</xdr:row>
      <xdr:rowOff>66675</xdr:rowOff>
    </xdr:from>
    <xdr:to>
      <xdr:col>4</xdr:col>
      <xdr:colOff>904875</xdr:colOff>
      <xdr:row>227</xdr:row>
      <xdr:rowOff>828675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7FFE547E-3BC5-57D0-B8B2-B9FDDA3B4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923127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356</xdr:row>
      <xdr:rowOff>200025</xdr:rowOff>
    </xdr:from>
    <xdr:to>
      <xdr:col>4</xdr:col>
      <xdr:colOff>981075</xdr:colOff>
      <xdr:row>356</xdr:row>
      <xdr:rowOff>703988</xdr:rowOff>
    </xdr:to>
    <xdr:pic>
      <xdr:nvPicPr>
        <xdr:cNvPr id="483" name="Рисунок 482">
          <a:extLst>
            <a:ext uri="{FF2B5EF4-FFF2-40B4-BE49-F238E27FC236}">
              <a16:creationId xmlns:a16="http://schemas.microsoft.com/office/drawing/2014/main" id="{D28F4169-2DCD-A182-4893-1D174F474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2823150"/>
          <a:ext cx="914400" cy="503963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357</xdr:row>
      <xdr:rowOff>76200</xdr:rowOff>
    </xdr:from>
    <xdr:to>
      <xdr:col>4</xdr:col>
      <xdr:colOff>966635</xdr:colOff>
      <xdr:row>357</xdr:row>
      <xdr:rowOff>828675</xdr:rowOff>
    </xdr:to>
    <xdr:pic>
      <xdr:nvPicPr>
        <xdr:cNvPr id="5367" name="Рисунок 5366">
          <a:extLst>
            <a:ext uri="{FF2B5EF4-FFF2-40B4-BE49-F238E27FC236}">
              <a16:creationId xmlns:a16="http://schemas.microsoft.com/office/drawing/2014/main" id="{C1C92F43-2616-3275-1C79-62B79BFE9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33585150"/>
          <a:ext cx="880910" cy="752475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358</xdr:row>
      <xdr:rowOff>66675</xdr:rowOff>
    </xdr:from>
    <xdr:to>
      <xdr:col>4</xdr:col>
      <xdr:colOff>939665</xdr:colOff>
      <xdr:row>358</xdr:row>
      <xdr:rowOff>828675</xdr:rowOff>
    </xdr:to>
    <xdr:pic>
      <xdr:nvPicPr>
        <xdr:cNvPr id="616" name="Рисунок 615">
          <a:extLst>
            <a:ext uri="{FF2B5EF4-FFF2-40B4-BE49-F238E27FC236}">
              <a16:creationId xmlns:a16="http://schemas.microsoft.com/office/drawing/2014/main" id="{53B02C44-5FE9-7CB0-1142-7D08976BB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34461450"/>
          <a:ext cx="825365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359</xdr:row>
      <xdr:rowOff>76201</xdr:rowOff>
    </xdr:from>
    <xdr:to>
      <xdr:col>4</xdr:col>
      <xdr:colOff>982242</xdr:colOff>
      <xdr:row>359</xdr:row>
      <xdr:rowOff>800101</xdr:rowOff>
    </xdr:to>
    <xdr:pic>
      <xdr:nvPicPr>
        <xdr:cNvPr id="5508" name="Рисунок 5507">
          <a:extLst>
            <a:ext uri="{FF2B5EF4-FFF2-40B4-BE49-F238E27FC236}">
              <a16:creationId xmlns:a16="http://schemas.microsoft.com/office/drawing/2014/main" id="{88C0AF2A-3F24-BA5E-AE7B-05E652A45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35356801"/>
          <a:ext cx="915567" cy="7239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360</xdr:row>
      <xdr:rowOff>66676</xdr:rowOff>
    </xdr:from>
    <xdr:to>
      <xdr:col>4</xdr:col>
      <xdr:colOff>933450</xdr:colOff>
      <xdr:row>360</xdr:row>
      <xdr:rowOff>835302</xdr:rowOff>
    </xdr:to>
    <xdr:pic>
      <xdr:nvPicPr>
        <xdr:cNvPr id="5690" name="Рисунок 5689">
          <a:extLst>
            <a:ext uri="{FF2B5EF4-FFF2-40B4-BE49-F238E27FC236}">
              <a16:creationId xmlns:a16="http://schemas.microsoft.com/office/drawing/2014/main" id="{A4180AF7-88D7-D84A-F42A-A602F2818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36233101"/>
          <a:ext cx="828675" cy="768626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542</xdr:row>
      <xdr:rowOff>76200</xdr:rowOff>
    </xdr:from>
    <xdr:to>
      <xdr:col>4</xdr:col>
      <xdr:colOff>781050</xdr:colOff>
      <xdr:row>542</xdr:row>
      <xdr:rowOff>830096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6B23CE58-3284-44E2-B399-888127A25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0" y="27051000"/>
          <a:ext cx="514350" cy="753896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805</xdr:row>
      <xdr:rowOff>171450</xdr:rowOff>
    </xdr:from>
    <xdr:to>
      <xdr:col>4</xdr:col>
      <xdr:colOff>981075</xdr:colOff>
      <xdr:row>805</xdr:row>
      <xdr:rowOff>716998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949DC3C8-3325-7C2F-30D2-36D5E02CE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8611850"/>
          <a:ext cx="914400" cy="545548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337</xdr:row>
      <xdr:rowOff>66675</xdr:rowOff>
    </xdr:from>
    <xdr:to>
      <xdr:col>4</xdr:col>
      <xdr:colOff>904876</xdr:colOff>
      <xdr:row>337</xdr:row>
      <xdr:rowOff>838183</xdr:rowOff>
    </xdr:to>
    <xdr:pic>
      <xdr:nvPicPr>
        <xdr:cNvPr id="5014" name="Рисунок 5013">
          <a:extLst>
            <a:ext uri="{FF2B5EF4-FFF2-40B4-BE49-F238E27FC236}">
              <a16:creationId xmlns:a16="http://schemas.microsoft.com/office/drawing/2014/main" id="{C3B073DB-2E50-50A8-4AA4-FF8CFDAC2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38642925"/>
          <a:ext cx="762000" cy="771508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2776</xdr:row>
      <xdr:rowOff>66676</xdr:rowOff>
    </xdr:from>
    <xdr:to>
      <xdr:col>4</xdr:col>
      <xdr:colOff>910499</xdr:colOff>
      <xdr:row>2776</xdr:row>
      <xdr:rowOff>838200</xdr:rowOff>
    </xdr:to>
    <xdr:pic>
      <xdr:nvPicPr>
        <xdr:cNvPr id="5305" name="Рисунок 5304">
          <a:extLst>
            <a:ext uri="{FF2B5EF4-FFF2-40B4-BE49-F238E27FC236}">
              <a16:creationId xmlns:a16="http://schemas.microsoft.com/office/drawing/2014/main" id="{B1396D8C-66B4-4A95-AB0A-A3E084279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1" y="149913976"/>
          <a:ext cx="786673" cy="7715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2777</xdr:row>
      <xdr:rowOff>190500</xdr:rowOff>
    </xdr:from>
    <xdr:to>
      <xdr:col>4</xdr:col>
      <xdr:colOff>967269</xdr:colOff>
      <xdr:row>2777</xdr:row>
      <xdr:rowOff>695325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5D7D9901-77DF-6780-242D-49A4DF404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58708525"/>
          <a:ext cx="900594" cy="5048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2778</xdr:row>
      <xdr:rowOff>104776</xdr:rowOff>
    </xdr:from>
    <xdr:to>
      <xdr:col>4</xdr:col>
      <xdr:colOff>981075</xdr:colOff>
      <xdr:row>2778</xdr:row>
      <xdr:rowOff>790576</xdr:rowOff>
    </xdr:to>
    <xdr:pic>
      <xdr:nvPicPr>
        <xdr:cNvPr id="624" name="Рисунок 623">
          <a:extLst>
            <a:ext uri="{FF2B5EF4-FFF2-40B4-BE49-F238E27FC236}">
              <a16:creationId xmlns:a16="http://schemas.microsoft.com/office/drawing/2014/main" id="{42B90FEB-1546-B697-18AE-EEE1D356D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59508626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2779</xdr:row>
      <xdr:rowOff>66675</xdr:rowOff>
    </xdr:from>
    <xdr:to>
      <xdr:col>4</xdr:col>
      <xdr:colOff>904875</xdr:colOff>
      <xdr:row>2779</xdr:row>
      <xdr:rowOff>819150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3FE59F4D-1EA4-34F2-3D2D-7D2873A38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295465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2780</xdr:row>
      <xdr:rowOff>190500</xdr:rowOff>
    </xdr:from>
    <xdr:to>
      <xdr:col>4</xdr:col>
      <xdr:colOff>981075</xdr:colOff>
      <xdr:row>2780</xdr:row>
      <xdr:rowOff>697793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38D5950D-76A6-96B5-A9F2-42DE27BC7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30556200"/>
          <a:ext cx="923925" cy="50729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2734</xdr:row>
      <xdr:rowOff>57150</xdr:rowOff>
    </xdr:from>
    <xdr:to>
      <xdr:col>4</xdr:col>
      <xdr:colOff>904875</xdr:colOff>
      <xdr:row>2734</xdr:row>
      <xdr:rowOff>828675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6766E75F-3616-C99D-3C6A-F75AEE80A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520731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331</xdr:row>
      <xdr:rowOff>76200</xdr:rowOff>
    </xdr:from>
    <xdr:to>
      <xdr:col>4</xdr:col>
      <xdr:colOff>991544</xdr:colOff>
      <xdr:row>331</xdr:row>
      <xdr:rowOff>819150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F74190B5-8DDF-6460-B167-230872862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44853225"/>
          <a:ext cx="934394" cy="7429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339</xdr:row>
      <xdr:rowOff>152400</xdr:rowOff>
    </xdr:from>
    <xdr:to>
      <xdr:col>4</xdr:col>
      <xdr:colOff>980222</xdr:colOff>
      <xdr:row>339</xdr:row>
      <xdr:rowOff>752475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36BEEFF2-A33C-39D2-5A34-0E494A544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9358550"/>
          <a:ext cx="913547" cy="6000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2781</xdr:row>
      <xdr:rowOff>209551</xdr:rowOff>
    </xdr:from>
    <xdr:to>
      <xdr:col>4</xdr:col>
      <xdr:colOff>981075</xdr:colOff>
      <xdr:row>2781</xdr:row>
      <xdr:rowOff>689403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B6D9C90A-B86B-8EFD-B458-975249FE2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65715951"/>
          <a:ext cx="914400" cy="47985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332</xdr:row>
      <xdr:rowOff>114300</xdr:rowOff>
    </xdr:from>
    <xdr:to>
      <xdr:col>4</xdr:col>
      <xdr:colOff>986494</xdr:colOff>
      <xdr:row>332</xdr:row>
      <xdr:rowOff>771525</xdr:rowOff>
    </xdr:to>
    <xdr:pic>
      <xdr:nvPicPr>
        <xdr:cNvPr id="615" name="Рисунок 614">
          <a:extLst>
            <a:ext uri="{FF2B5EF4-FFF2-40B4-BE49-F238E27FC236}">
              <a16:creationId xmlns:a16="http://schemas.microsoft.com/office/drawing/2014/main" id="{13F96681-BCA1-5556-5207-2899350D1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5777150"/>
          <a:ext cx="919819" cy="65722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2672</xdr:row>
      <xdr:rowOff>76200</xdr:rowOff>
    </xdr:from>
    <xdr:to>
      <xdr:col>4</xdr:col>
      <xdr:colOff>962313</xdr:colOff>
      <xdr:row>2672</xdr:row>
      <xdr:rowOff>828675</xdr:rowOff>
    </xdr:to>
    <xdr:pic>
      <xdr:nvPicPr>
        <xdr:cNvPr id="5507" name="Рисунок 5506">
          <a:extLst>
            <a:ext uri="{FF2B5EF4-FFF2-40B4-BE49-F238E27FC236}">
              <a16:creationId xmlns:a16="http://schemas.microsoft.com/office/drawing/2014/main" id="{A515FFF8-1783-43ED-B7F4-D6EB64AB8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92840175"/>
          <a:ext cx="886112" cy="75247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2671</xdr:row>
      <xdr:rowOff>66677</xdr:rowOff>
    </xdr:from>
    <xdr:to>
      <xdr:col>4</xdr:col>
      <xdr:colOff>828675</xdr:colOff>
      <xdr:row>2671</xdr:row>
      <xdr:rowOff>830237</xdr:rowOff>
    </xdr:to>
    <xdr:pic>
      <xdr:nvPicPr>
        <xdr:cNvPr id="5798" name="Рисунок 5797">
          <a:extLst>
            <a:ext uri="{FF2B5EF4-FFF2-40B4-BE49-F238E27FC236}">
              <a16:creationId xmlns:a16="http://schemas.microsoft.com/office/drawing/2014/main" id="{903263B1-7CFF-9727-4D4C-D75B4666F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92830652"/>
          <a:ext cx="619125" cy="763560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579</xdr:row>
      <xdr:rowOff>114301</xdr:rowOff>
    </xdr:from>
    <xdr:to>
      <xdr:col>4</xdr:col>
      <xdr:colOff>971551</xdr:colOff>
      <xdr:row>579</xdr:row>
      <xdr:rowOff>777523</xdr:rowOff>
    </xdr:to>
    <xdr:pic>
      <xdr:nvPicPr>
        <xdr:cNvPr id="578" name="Рисунок 577">
          <a:extLst>
            <a:ext uri="{FF2B5EF4-FFF2-40B4-BE49-F238E27FC236}">
              <a16:creationId xmlns:a16="http://schemas.microsoft.com/office/drawing/2014/main" id="{FF6F7F10-EEB5-EF62-1846-FA95DEB56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72485251"/>
          <a:ext cx="895350" cy="66322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580</xdr:row>
      <xdr:rowOff>66675</xdr:rowOff>
    </xdr:from>
    <xdr:to>
      <xdr:col>4</xdr:col>
      <xdr:colOff>904875</xdr:colOff>
      <xdr:row>580</xdr:row>
      <xdr:rowOff>838200</xdr:rowOff>
    </xdr:to>
    <xdr:pic>
      <xdr:nvPicPr>
        <xdr:cNvPr id="606" name="Рисунок 605">
          <a:extLst>
            <a:ext uri="{FF2B5EF4-FFF2-40B4-BE49-F238E27FC236}">
              <a16:creationId xmlns:a16="http://schemas.microsoft.com/office/drawing/2014/main" id="{ECC15D1F-6FF2-FC1E-90AF-1E04F0074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733234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333</xdr:row>
      <xdr:rowOff>66675</xdr:rowOff>
    </xdr:from>
    <xdr:to>
      <xdr:col>4</xdr:col>
      <xdr:colOff>895350</xdr:colOff>
      <xdr:row>333</xdr:row>
      <xdr:rowOff>819150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F7CC862B-0A46-7347-7332-111C96CFB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466153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334</xdr:row>
      <xdr:rowOff>66675</xdr:rowOff>
    </xdr:from>
    <xdr:to>
      <xdr:col>4</xdr:col>
      <xdr:colOff>885825</xdr:colOff>
      <xdr:row>334</xdr:row>
      <xdr:rowOff>819150</xdr:rowOff>
    </xdr:to>
    <xdr:pic>
      <xdr:nvPicPr>
        <xdr:cNvPr id="635" name="Рисунок 634">
          <a:extLst>
            <a:ext uri="{FF2B5EF4-FFF2-40B4-BE49-F238E27FC236}">
              <a16:creationId xmlns:a16="http://schemas.microsoft.com/office/drawing/2014/main" id="{6F4F4011-C881-DE7E-0648-08EB6A043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475011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366</xdr:row>
      <xdr:rowOff>76201</xdr:rowOff>
    </xdr:from>
    <xdr:to>
      <xdr:col>4</xdr:col>
      <xdr:colOff>828675</xdr:colOff>
      <xdr:row>366</xdr:row>
      <xdr:rowOff>832049</xdr:rowOff>
    </xdr:to>
    <xdr:pic>
      <xdr:nvPicPr>
        <xdr:cNvPr id="5722" name="Рисунок 5721">
          <a:extLst>
            <a:ext uri="{FF2B5EF4-FFF2-40B4-BE49-F238E27FC236}">
              <a16:creationId xmlns:a16="http://schemas.microsoft.com/office/drawing/2014/main" id="{CF62EDEC-7372-74DE-4F5A-69F7970E1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36242626"/>
          <a:ext cx="619125" cy="755848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367</xdr:row>
      <xdr:rowOff>66675</xdr:rowOff>
    </xdr:from>
    <xdr:to>
      <xdr:col>4</xdr:col>
      <xdr:colOff>838200</xdr:colOff>
      <xdr:row>367</xdr:row>
      <xdr:rowOff>806559</xdr:rowOff>
    </xdr:to>
    <xdr:pic>
      <xdr:nvPicPr>
        <xdr:cNvPr id="1086" name="Рисунок 1085">
          <a:extLst>
            <a:ext uri="{FF2B5EF4-FFF2-40B4-BE49-F238E27FC236}">
              <a16:creationId xmlns:a16="http://schemas.microsoft.com/office/drawing/2014/main" id="{20271349-15EA-A259-E7DA-1805E8978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37118925"/>
          <a:ext cx="638175" cy="739884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363</xdr:row>
      <xdr:rowOff>66675</xdr:rowOff>
    </xdr:from>
    <xdr:to>
      <xdr:col>4</xdr:col>
      <xdr:colOff>895350</xdr:colOff>
      <xdr:row>363</xdr:row>
      <xdr:rowOff>819150</xdr:rowOff>
    </xdr:to>
    <xdr:pic>
      <xdr:nvPicPr>
        <xdr:cNvPr id="5862" name="Рисунок 5861">
          <a:extLst>
            <a:ext uri="{FF2B5EF4-FFF2-40B4-BE49-F238E27FC236}">
              <a16:creationId xmlns:a16="http://schemas.microsoft.com/office/drawing/2014/main" id="{F109B32B-309B-5F22-2718-66DF8520D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62331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364</xdr:row>
      <xdr:rowOff>66675</xdr:rowOff>
    </xdr:from>
    <xdr:to>
      <xdr:col>4</xdr:col>
      <xdr:colOff>904875</xdr:colOff>
      <xdr:row>364</xdr:row>
      <xdr:rowOff>828675</xdr:rowOff>
    </xdr:to>
    <xdr:pic>
      <xdr:nvPicPr>
        <xdr:cNvPr id="1237" name="Рисунок 1236">
          <a:extLst>
            <a:ext uri="{FF2B5EF4-FFF2-40B4-BE49-F238E27FC236}">
              <a16:creationId xmlns:a16="http://schemas.microsoft.com/office/drawing/2014/main" id="{48166BC2-60FE-3BF9-B120-0EB708BB3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80047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365</xdr:row>
      <xdr:rowOff>66676</xdr:rowOff>
    </xdr:from>
    <xdr:to>
      <xdr:col>4</xdr:col>
      <xdr:colOff>895351</xdr:colOff>
      <xdr:row>365</xdr:row>
      <xdr:rowOff>828676</xdr:rowOff>
    </xdr:to>
    <xdr:pic>
      <xdr:nvPicPr>
        <xdr:cNvPr id="6121" name="Рисунок 6120">
          <a:extLst>
            <a:ext uri="{FF2B5EF4-FFF2-40B4-BE49-F238E27FC236}">
              <a16:creationId xmlns:a16="http://schemas.microsoft.com/office/drawing/2014/main" id="{F6D1C577-AC84-A8AC-0FEC-609B2426B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6" y="388905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840</xdr:row>
      <xdr:rowOff>66675</xdr:rowOff>
    </xdr:from>
    <xdr:to>
      <xdr:col>4</xdr:col>
      <xdr:colOff>869867</xdr:colOff>
      <xdr:row>840</xdr:row>
      <xdr:rowOff>828675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E56EE77E-DBCC-A4B3-6974-369D765FB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77857350"/>
          <a:ext cx="698417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628</xdr:row>
      <xdr:rowOff>85726</xdr:rowOff>
    </xdr:from>
    <xdr:to>
      <xdr:col>4</xdr:col>
      <xdr:colOff>981075</xdr:colOff>
      <xdr:row>628</xdr:row>
      <xdr:rowOff>807146</xdr:rowOff>
    </xdr:to>
    <xdr:pic>
      <xdr:nvPicPr>
        <xdr:cNvPr id="6238" name="Рисунок 6237">
          <a:extLst>
            <a:ext uri="{FF2B5EF4-FFF2-40B4-BE49-F238E27FC236}">
              <a16:creationId xmlns:a16="http://schemas.microsoft.com/office/drawing/2014/main" id="{59BA2596-E683-0426-25C8-23EAA8747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89039701"/>
          <a:ext cx="914400" cy="72142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629</xdr:row>
      <xdr:rowOff>123826</xdr:rowOff>
    </xdr:from>
    <xdr:to>
      <xdr:col>4</xdr:col>
      <xdr:colOff>982785</xdr:colOff>
      <xdr:row>629</xdr:row>
      <xdr:rowOff>771526</xdr:rowOff>
    </xdr:to>
    <xdr:pic>
      <xdr:nvPicPr>
        <xdr:cNvPr id="6321" name="Рисунок 6320">
          <a:extLst>
            <a:ext uri="{FF2B5EF4-FFF2-40B4-BE49-F238E27FC236}">
              <a16:creationId xmlns:a16="http://schemas.microsoft.com/office/drawing/2014/main" id="{7B8F63C3-EFB4-7CD1-2C2B-2659F26AE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89963626"/>
          <a:ext cx="916110" cy="6477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630</xdr:row>
      <xdr:rowOff>66675</xdr:rowOff>
    </xdr:from>
    <xdr:to>
      <xdr:col>4</xdr:col>
      <xdr:colOff>904875</xdr:colOff>
      <xdr:row>630</xdr:row>
      <xdr:rowOff>838200</xdr:rowOff>
    </xdr:to>
    <xdr:pic>
      <xdr:nvPicPr>
        <xdr:cNvPr id="6384" name="Рисунок 6383">
          <a:extLst>
            <a:ext uri="{FF2B5EF4-FFF2-40B4-BE49-F238E27FC236}">
              <a16:creationId xmlns:a16="http://schemas.microsoft.com/office/drawing/2014/main" id="{22D140A2-0FD6-7A9F-1288-693EEF9FF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907923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598</xdr:row>
      <xdr:rowOff>66675</xdr:rowOff>
    </xdr:from>
    <xdr:to>
      <xdr:col>4</xdr:col>
      <xdr:colOff>838200</xdr:colOff>
      <xdr:row>598</xdr:row>
      <xdr:rowOff>814688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DF6B3C51-4474-8D6D-035B-D114E254E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52701825"/>
          <a:ext cx="647700" cy="748013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4446</xdr:row>
      <xdr:rowOff>66675</xdr:rowOff>
    </xdr:from>
    <xdr:to>
      <xdr:col>4</xdr:col>
      <xdr:colOff>742616</xdr:colOff>
      <xdr:row>4446</xdr:row>
      <xdr:rowOff>838200</xdr:rowOff>
    </xdr:to>
    <xdr:pic>
      <xdr:nvPicPr>
        <xdr:cNvPr id="1241" name="Рисунок 1240">
          <a:extLst>
            <a:ext uri="{FF2B5EF4-FFF2-40B4-BE49-F238E27FC236}">
              <a16:creationId xmlns:a16="http://schemas.microsoft.com/office/drawing/2014/main" id="{166970BF-718A-CDE3-E1E0-8661F1D06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0" y="48120300"/>
          <a:ext cx="428291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4626</xdr:row>
      <xdr:rowOff>66676</xdr:rowOff>
    </xdr:from>
    <xdr:to>
      <xdr:col>4</xdr:col>
      <xdr:colOff>885826</xdr:colOff>
      <xdr:row>4626</xdr:row>
      <xdr:rowOff>809626</xdr:rowOff>
    </xdr:to>
    <xdr:pic>
      <xdr:nvPicPr>
        <xdr:cNvPr id="6392" name="Рисунок 6391">
          <a:extLst>
            <a:ext uri="{FF2B5EF4-FFF2-40B4-BE49-F238E27FC236}">
              <a16:creationId xmlns:a16="http://schemas.microsoft.com/office/drawing/2014/main" id="{10AE7726-558F-0681-094A-111703F95B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90973276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2970</xdr:row>
      <xdr:rowOff>76200</xdr:rowOff>
    </xdr:from>
    <xdr:to>
      <xdr:col>4</xdr:col>
      <xdr:colOff>835875</xdr:colOff>
      <xdr:row>2970</xdr:row>
      <xdr:rowOff>828675</xdr:rowOff>
    </xdr:to>
    <xdr:pic>
      <xdr:nvPicPr>
        <xdr:cNvPr id="6399" name="Рисунок 6398">
          <a:extLst>
            <a:ext uri="{FF2B5EF4-FFF2-40B4-BE49-F238E27FC236}">
              <a16:creationId xmlns:a16="http://schemas.microsoft.com/office/drawing/2014/main" id="{C73AADF5-F38E-EFB6-9697-D0E7CDBB3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106337100"/>
          <a:ext cx="635850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2501</xdr:row>
      <xdr:rowOff>114301</xdr:rowOff>
    </xdr:from>
    <xdr:to>
      <xdr:col>4</xdr:col>
      <xdr:colOff>981075</xdr:colOff>
      <xdr:row>2501</xdr:row>
      <xdr:rowOff>777531</xdr:rowOff>
    </xdr:to>
    <xdr:pic>
      <xdr:nvPicPr>
        <xdr:cNvPr id="595" name="Рисунок 594">
          <a:extLst>
            <a:ext uri="{FF2B5EF4-FFF2-40B4-BE49-F238E27FC236}">
              <a16:creationId xmlns:a16="http://schemas.microsoft.com/office/drawing/2014/main" id="{83F2C642-CD96-3022-00F0-D6EEB6D90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51958876"/>
          <a:ext cx="914400" cy="66323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831</xdr:row>
      <xdr:rowOff>66675</xdr:rowOff>
    </xdr:from>
    <xdr:to>
      <xdr:col>4</xdr:col>
      <xdr:colOff>838200</xdr:colOff>
      <xdr:row>831</xdr:row>
      <xdr:rowOff>833838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E5168F94-3F40-7833-B5C8-520945BC3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0" y="68999100"/>
          <a:ext cx="657225" cy="76716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3170</xdr:row>
      <xdr:rowOff>47625</xdr:rowOff>
    </xdr:from>
    <xdr:to>
      <xdr:col>4</xdr:col>
      <xdr:colOff>923925</xdr:colOff>
      <xdr:row>3170</xdr:row>
      <xdr:rowOff>838200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15878743-B0C2-4ADD-B40D-159D16CEE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641824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4475</xdr:row>
      <xdr:rowOff>66675</xdr:rowOff>
    </xdr:from>
    <xdr:to>
      <xdr:col>4</xdr:col>
      <xdr:colOff>807966</xdr:colOff>
      <xdr:row>4475</xdr:row>
      <xdr:rowOff>838200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BB8F399-A72F-C746-26F3-FDE94CE53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6" y="99602925"/>
          <a:ext cx="598415" cy="77152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2782</xdr:row>
      <xdr:rowOff>66676</xdr:rowOff>
    </xdr:from>
    <xdr:to>
      <xdr:col>4</xdr:col>
      <xdr:colOff>942975</xdr:colOff>
      <xdr:row>2782</xdr:row>
      <xdr:rowOff>814449</xdr:rowOff>
    </xdr:to>
    <xdr:pic>
      <xdr:nvPicPr>
        <xdr:cNvPr id="5702" name="Рисунок 5701">
          <a:extLst>
            <a:ext uri="{FF2B5EF4-FFF2-40B4-BE49-F238E27FC236}">
              <a16:creationId xmlns:a16="http://schemas.microsoft.com/office/drawing/2014/main" id="{6EDFD17B-122B-BCB8-8B53-89DBA5DF8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73199626"/>
          <a:ext cx="847725" cy="747773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1688</xdr:row>
      <xdr:rowOff>57150</xdr:rowOff>
    </xdr:from>
    <xdr:to>
      <xdr:col>4</xdr:col>
      <xdr:colOff>874261</xdr:colOff>
      <xdr:row>1688</xdr:row>
      <xdr:rowOff>828675</xdr:rowOff>
    </xdr:to>
    <xdr:pic>
      <xdr:nvPicPr>
        <xdr:cNvPr id="5128" name="Рисунок 5127">
          <a:extLst>
            <a:ext uri="{FF2B5EF4-FFF2-40B4-BE49-F238E27FC236}">
              <a16:creationId xmlns:a16="http://schemas.microsoft.com/office/drawing/2014/main" id="{4AAC036B-EC07-A55E-6DFC-E326027AC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264423525"/>
          <a:ext cx="702811" cy="771525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1605</xdr:row>
      <xdr:rowOff>66676</xdr:rowOff>
    </xdr:from>
    <xdr:to>
      <xdr:col>4</xdr:col>
      <xdr:colOff>685800</xdr:colOff>
      <xdr:row>1605</xdr:row>
      <xdr:rowOff>839521</xdr:rowOff>
    </xdr:to>
    <xdr:pic>
      <xdr:nvPicPr>
        <xdr:cNvPr id="5325" name="Рисунок 5324">
          <a:extLst>
            <a:ext uri="{FF2B5EF4-FFF2-40B4-BE49-F238E27FC236}">
              <a16:creationId xmlns:a16="http://schemas.microsoft.com/office/drawing/2014/main" id="{7E85D448-B8B9-098F-4507-CFF7DC316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6" y="25403176"/>
          <a:ext cx="361949" cy="772845"/>
        </a:xfrm>
        <a:prstGeom prst="rect">
          <a:avLst/>
        </a:prstGeom>
      </xdr:spPr>
    </xdr:pic>
    <xdr:clientData/>
  </xdr:twoCellAnchor>
  <xdr:twoCellAnchor>
    <xdr:from>
      <xdr:col>4</xdr:col>
      <xdr:colOff>209551</xdr:colOff>
      <xdr:row>1604</xdr:row>
      <xdr:rowOff>76200</xdr:rowOff>
    </xdr:from>
    <xdr:to>
      <xdr:col>4</xdr:col>
      <xdr:colOff>819150</xdr:colOff>
      <xdr:row>1604</xdr:row>
      <xdr:rowOff>809920</xdr:rowOff>
    </xdr:to>
    <xdr:pic>
      <xdr:nvPicPr>
        <xdr:cNvPr id="5434" name="Рисунок 5433">
          <a:extLst>
            <a:ext uri="{FF2B5EF4-FFF2-40B4-BE49-F238E27FC236}">
              <a16:creationId xmlns:a16="http://schemas.microsoft.com/office/drawing/2014/main" id="{1E028C8D-CCD1-2128-6FBB-945E0211A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6" y="24526875"/>
          <a:ext cx="609599" cy="73372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2946</xdr:row>
      <xdr:rowOff>76200</xdr:rowOff>
    </xdr:from>
    <xdr:to>
      <xdr:col>4</xdr:col>
      <xdr:colOff>904875</xdr:colOff>
      <xdr:row>2946</xdr:row>
      <xdr:rowOff>831850</xdr:rowOff>
    </xdr:to>
    <xdr:pic>
      <xdr:nvPicPr>
        <xdr:cNvPr id="1334" name="Рисунок 1333">
          <a:extLst>
            <a:ext uri="{FF2B5EF4-FFF2-40B4-BE49-F238E27FC236}">
              <a16:creationId xmlns:a16="http://schemas.microsoft.com/office/drawing/2014/main" id="{B2C2287C-4D44-4C79-B764-3DC1A9671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26907525"/>
          <a:ext cx="762000" cy="7556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2959</xdr:row>
      <xdr:rowOff>76200</xdr:rowOff>
    </xdr:from>
    <xdr:to>
      <xdr:col>4</xdr:col>
      <xdr:colOff>962024</xdr:colOff>
      <xdr:row>2959</xdr:row>
      <xdr:rowOff>827627</xdr:rowOff>
    </xdr:to>
    <xdr:pic>
      <xdr:nvPicPr>
        <xdr:cNvPr id="6382" name="Рисунок 6381">
          <a:extLst>
            <a:ext uri="{FF2B5EF4-FFF2-40B4-BE49-F238E27FC236}">
              <a16:creationId xmlns:a16="http://schemas.microsoft.com/office/drawing/2014/main" id="{FBF8BD6D-B0CF-420C-B667-C533A9B35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341080725"/>
          <a:ext cx="876299" cy="75142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2960</xdr:row>
      <xdr:rowOff>76200</xdr:rowOff>
    </xdr:from>
    <xdr:to>
      <xdr:col>4</xdr:col>
      <xdr:colOff>962024</xdr:colOff>
      <xdr:row>2960</xdr:row>
      <xdr:rowOff>827627</xdr:rowOff>
    </xdr:to>
    <xdr:pic>
      <xdr:nvPicPr>
        <xdr:cNvPr id="6393" name="Рисунок 6392">
          <a:extLst>
            <a:ext uri="{FF2B5EF4-FFF2-40B4-BE49-F238E27FC236}">
              <a16:creationId xmlns:a16="http://schemas.microsoft.com/office/drawing/2014/main" id="{81638407-E359-4EDD-AE62-A2C0CAB1F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341966550"/>
          <a:ext cx="876299" cy="75142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1750</xdr:row>
      <xdr:rowOff>152401</xdr:rowOff>
    </xdr:from>
    <xdr:to>
      <xdr:col>4</xdr:col>
      <xdr:colOff>983097</xdr:colOff>
      <xdr:row>1750</xdr:row>
      <xdr:rowOff>752475</xdr:rowOff>
    </xdr:to>
    <xdr:pic>
      <xdr:nvPicPr>
        <xdr:cNvPr id="6404" name="Рисунок 6403">
          <a:extLst>
            <a:ext uri="{FF2B5EF4-FFF2-40B4-BE49-F238E27FC236}">
              <a16:creationId xmlns:a16="http://schemas.microsoft.com/office/drawing/2014/main" id="{13BE0D37-32AE-8F3D-9EB7-A4642FADB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78834851"/>
          <a:ext cx="916422" cy="60007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1755</xdr:row>
      <xdr:rowOff>66676</xdr:rowOff>
    </xdr:from>
    <xdr:to>
      <xdr:col>4</xdr:col>
      <xdr:colOff>904876</xdr:colOff>
      <xdr:row>1755</xdr:row>
      <xdr:rowOff>828676</xdr:rowOff>
    </xdr:to>
    <xdr:pic>
      <xdr:nvPicPr>
        <xdr:cNvPr id="6408" name="Рисунок 6407">
          <a:extLst>
            <a:ext uri="{FF2B5EF4-FFF2-40B4-BE49-F238E27FC236}">
              <a16:creationId xmlns:a16="http://schemas.microsoft.com/office/drawing/2014/main" id="{CF4723CC-A24D-9B8E-9FC6-C1CC553FD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902648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238127</xdr:colOff>
      <xdr:row>2498</xdr:row>
      <xdr:rowOff>76201</xdr:rowOff>
    </xdr:from>
    <xdr:to>
      <xdr:col>4</xdr:col>
      <xdr:colOff>797949</xdr:colOff>
      <xdr:row>2498</xdr:row>
      <xdr:rowOff>819150</xdr:rowOff>
    </xdr:to>
    <xdr:pic>
      <xdr:nvPicPr>
        <xdr:cNvPr id="6413" name="Рисунок 6412">
          <a:extLst>
            <a:ext uri="{FF2B5EF4-FFF2-40B4-BE49-F238E27FC236}">
              <a16:creationId xmlns:a16="http://schemas.microsoft.com/office/drawing/2014/main" id="{5B2EEFBC-FD94-8A26-B921-79E35EC29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2" y="22440901"/>
          <a:ext cx="559822" cy="742949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2532</xdr:row>
      <xdr:rowOff>66676</xdr:rowOff>
    </xdr:from>
    <xdr:to>
      <xdr:col>4</xdr:col>
      <xdr:colOff>876873</xdr:colOff>
      <xdr:row>2532</xdr:row>
      <xdr:rowOff>828675</xdr:rowOff>
    </xdr:to>
    <xdr:pic>
      <xdr:nvPicPr>
        <xdr:cNvPr id="6426" name="Рисунок 6425">
          <a:extLst>
            <a:ext uri="{FF2B5EF4-FFF2-40B4-BE49-F238E27FC236}">
              <a16:creationId xmlns:a16="http://schemas.microsoft.com/office/drawing/2014/main" id="{158BC772-6D5F-7150-2A1D-DA21E32C9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87096601"/>
          <a:ext cx="724472" cy="7619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4476</xdr:row>
      <xdr:rowOff>114301</xdr:rowOff>
    </xdr:from>
    <xdr:to>
      <xdr:col>4</xdr:col>
      <xdr:colOff>981075</xdr:colOff>
      <xdr:row>4476</xdr:row>
      <xdr:rowOff>780759</xdr:rowOff>
    </xdr:to>
    <xdr:pic>
      <xdr:nvPicPr>
        <xdr:cNvPr id="5819" name="Рисунок 5818">
          <a:extLst>
            <a:ext uri="{FF2B5EF4-FFF2-40B4-BE49-F238E27FC236}">
              <a16:creationId xmlns:a16="http://schemas.microsoft.com/office/drawing/2014/main" id="{1A785C96-5283-E848-EE21-0ED8B464B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54225826"/>
          <a:ext cx="923925" cy="666458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551</xdr:row>
      <xdr:rowOff>66675</xdr:rowOff>
    </xdr:from>
    <xdr:to>
      <xdr:col>4</xdr:col>
      <xdr:colOff>953069</xdr:colOff>
      <xdr:row>551</xdr:row>
      <xdr:rowOff>838200</xdr:rowOff>
    </xdr:to>
    <xdr:pic>
      <xdr:nvPicPr>
        <xdr:cNvPr id="5074" name="Рисунок 5073">
          <a:extLst>
            <a:ext uri="{FF2B5EF4-FFF2-40B4-BE49-F238E27FC236}">
              <a16:creationId xmlns:a16="http://schemas.microsoft.com/office/drawing/2014/main" id="{EA7AB0B4-3F3B-C587-5A4F-9BEC4CE79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34671000"/>
          <a:ext cx="867344" cy="771525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279</xdr:row>
      <xdr:rowOff>66675</xdr:rowOff>
    </xdr:from>
    <xdr:to>
      <xdr:col>4</xdr:col>
      <xdr:colOff>866775</xdr:colOff>
      <xdr:row>279</xdr:row>
      <xdr:rowOff>840256</xdr:rowOff>
    </xdr:to>
    <xdr:pic>
      <xdr:nvPicPr>
        <xdr:cNvPr id="5408" name="Рисунок 5407">
          <a:extLst>
            <a:ext uri="{FF2B5EF4-FFF2-40B4-BE49-F238E27FC236}">
              <a16:creationId xmlns:a16="http://schemas.microsoft.com/office/drawing/2014/main" id="{F5654FF9-AD16-0005-B09C-B4CDD2700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7077075"/>
          <a:ext cx="695325" cy="773581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1710</xdr:row>
      <xdr:rowOff>57150</xdr:rowOff>
    </xdr:from>
    <xdr:to>
      <xdr:col>4</xdr:col>
      <xdr:colOff>914400</xdr:colOff>
      <xdr:row>1710</xdr:row>
      <xdr:rowOff>847725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6DE1F1E-C627-4FAA-9D7E-6C39649FD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201034650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2530</xdr:row>
      <xdr:rowOff>57150</xdr:rowOff>
    </xdr:from>
    <xdr:to>
      <xdr:col>4</xdr:col>
      <xdr:colOff>914400</xdr:colOff>
      <xdr:row>2530</xdr:row>
      <xdr:rowOff>847725</xdr:rowOff>
    </xdr:to>
    <xdr:pic>
      <xdr:nvPicPr>
        <xdr:cNvPr id="1553" name="Рисунок 1552">
          <a:extLst>
            <a:ext uri="{FF2B5EF4-FFF2-40B4-BE49-F238E27FC236}">
              <a16:creationId xmlns:a16="http://schemas.microsoft.com/office/drawing/2014/main" id="{41ADA5BB-B043-0B8B-FCF0-A134B04F0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7847647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2505</xdr:row>
      <xdr:rowOff>104776</xdr:rowOff>
    </xdr:from>
    <xdr:to>
      <xdr:col>4</xdr:col>
      <xdr:colOff>962025</xdr:colOff>
      <xdr:row>2505</xdr:row>
      <xdr:rowOff>779184</xdr:rowOff>
    </xdr:to>
    <xdr:pic>
      <xdr:nvPicPr>
        <xdr:cNvPr id="6398" name="Рисунок 6397">
          <a:extLst>
            <a:ext uri="{FF2B5EF4-FFF2-40B4-BE49-F238E27FC236}">
              <a16:creationId xmlns:a16="http://schemas.microsoft.com/office/drawing/2014/main" id="{AD5270FA-05C7-D788-C34C-2CB7D9AC2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6004501"/>
          <a:ext cx="885825" cy="674408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2971</xdr:row>
      <xdr:rowOff>66676</xdr:rowOff>
    </xdr:from>
    <xdr:to>
      <xdr:col>4</xdr:col>
      <xdr:colOff>857250</xdr:colOff>
      <xdr:row>2971</xdr:row>
      <xdr:rowOff>807086</xdr:rowOff>
    </xdr:to>
    <xdr:pic>
      <xdr:nvPicPr>
        <xdr:cNvPr id="5067" name="Рисунок 5066">
          <a:extLst>
            <a:ext uri="{FF2B5EF4-FFF2-40B4-BE49-F238E27FC236}">
              <a16:creationId xmlns:a16="http://schemas.microsoft.com/office/drawing/2014/main" id="{A985C51E-032A-4924-CC7A-1370E5DE0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98602801"/>
          <a:ext cx="685800" cy="74041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631</xdr:row>
      <xdr:rowOff>66675</xdr:rowOff>
    </xdr:from>
    <xdr:to>
      <xdr:col>4</xdr:col>
      <xdr:colOff>847725</xdr:colOff>
      <xdr:row>631</xdr:row>
      <xdr:rowOff>840250</xdr:rowOff>
    </xdr:to>
    <xdr:pic>
      <xdr:nvPicPr>
        <xdr:cNvPr id="5093" name="Рисунок 5092">
          <a:extLst>
            <a:ext uri="{FF2B5EF4-FFF2-40B4-BE49-F238E27FC236}">
              <a16:creationId xmlns:a16="http://schemas.microsoft.com/office/drawing/2014/main" id="{79BAD675-FAC2-EC22-575F-E7A8C887B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122291475"/>
          <a:ext cx="657225" cy="77357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2786</xdr:row>
      <xdr:rowOff>76201</xdr:rowOff>
    </xdr:from>
    <xdr:to>
      <xdr:col>4</xdr:col>
      <xdr:colOff>990601</xdr:colOff>
      <xdr:row>2786</xdr:row>
      <xdr:rowOff>831134</xdr:rowOff>
    </xdr:to>
    <xdr:pic>
      <xdr:nvPicPr>
        <xdr:cNvPr id="5448" name="Рисунок 5447">
          <a:extLst>
            <a:ext uri="{FF2B5EF4-FFF2-40B4-BE49-F238E27FC236}">
              <a16:creationId xmlns:a16="http://schemas.microsoft.com/office/drawing/2014/main" id="{49EEFBF7-FBA8-43D8-8161-BD2AD749A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116719351"/>
          <a:ext cx="933450" cy="754933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2789</xdr:row>
      <xdr:rowOff>95250</xdr:rowOff>
    </xdr:from>
    <xdr:to>
      <xdr:col>4</xdr:col>
      <xdr:colOff>935640</xdr:colOff>
      <xdr:row>2789</xdr:row>
      <xdr:rowOff>800100</xdr:rowOff>
    </xdr:to>
    <xdr:pic>
      <xdr:nvPicPr>
        <xdr:cNvPr id="5485" name="Рисунок 5484">
          <a:extLst>
            <a:ext uri="{FF2B5EF4-FFF2-40B4-BE49-F238E27FC236}">
              <a16:creationId xmlns:a16="http://schemas.microsoft.com/office/drawing/2014/main" id="{CB010EE9-05CE-474B-99F7-430E8014E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124710825"/>
          <a:ext cx="830865" cy="7048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1603</xdr:row>
      <xdr:rowOff>66676</xdr:rowOff>
    </xdr:from>
    <xdr:to>
      <xdr:col>4</xdr:col>
      <xdr:colOff>895350</xdr:colOff>
      <xdr:row>1603</xdr:row>
      <xdr:rowOff>829376</xdr:rowOff>
    </xdr:to>
    <xdr:pic>
      <xdr:nvPicPr>
        <xdr:cNvPr id="5666" name="Рисунок 5665">
          <a:extLst>
            <a:ext uri="{FF2B5EF4-FFF2-40B4-BE49-F238E27FC236}">
              <a16:creationId xmlns:a16="http://schemas.microsoft.com/office/drawing/2014/main" id="{4590FB98-6952-25D3-2EC6-883040221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105232201"/>
          <a:ext cx="733425" cy="7627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274</xdr:row>
      <xdr:rowOff>66675</xdr:rowOff>
    </xdr:from>
    <xdr:to>
      <xdr:col>4</xdr:col>
      <xdr:colOff>866775</xdr:colOff>
      <xdr:row>274</xdr:row>
      <xdr:rowOff>840256</xdr:rowOff>
    </xdr:to>
    <xdr:pic>
      <xdr:nvPicPr>
        <xdr:cNvPr id="6311" name="Рисунок 6310">
          <a:extLst>
            <a:ext uri="{FF2B5EF4-FFF2-40B4-BE49-F238E27FC236}">
              <a16:creationId xmlns:a16="http://schemas.microsoft.com/office/drawing/2014/main" id="{7B033859-59E4-406D-8575-C7DA8F6D1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16821150"/>
          <a:ext cx="695325" cy="773581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267</xdr:row>
      <xdr:rowOff>266700</xdr:rowOff>
    </xdr:from>
    <xdr:to>
      <xdr:col>4</xdr:col>
      <xdr:colOff>981075</xdr:colOff>
      <xdr:row>267</xdr:row>
      <xdr:rowOff>614172</xdr:rowOff>
    </xdr:to>
    <xdr:pic>
      <xdr:nvPicPr>
        <xdr:cNvPr id="5104" name="Рисунок 5103">
          <a:extLst>
            <a:ext uri="{FF2B5EF4-FFF2-40B4-BE49-F238E27FC236}">
              <a16:creationId xmlns:a16="http://schemas.microsoft.com/office/drawing/2014/main" id="{EF392BB8-FEE4-64AA-043C-DDB4F76FA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9048750"/>
          <a:ext cx="914400" cy="34747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268</xdr:row>
      <xdr:rowOff>200026</xdr:rowOff>
    </xdr:from>
    <xdr:to>
      <xdr:col>4</xdr:col>
      <xdr:colOff>971550</xdr:colOff>
      <xdr:row>268</xdr:row>
      <xdr:rowOff>719096</xdr:rowOff>
    </xdr:to>
    <xdr:pic>
      <xdr:nvPicPr>
        <xdr:cNvPr id="5527" name="Рисунок 5526">
          <a:extLst>
            <a:ext uri="{FF2B5EF4-FFF2-40B4-BE49-F238E27FC236}">
              <a16:creationId xmlns:a16="http://schemas.microsoft.com/office/drawing/2014/main" id="{F3C86BF6-B60D-D82C-6A27-CC34D4D10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9867901"/>
          <a:ext cx="904875" cy="51907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269</xdr:row>
      <xdr:rowOff>180976</xdr:rowOff>
    </xdr:from>
    <xdr:to>
      <xdr:col>4</xdr:col>
      <xdr:colOff>971550</xdr:colOff>
      <xdr:row>269</xdr:row>
      <xdr:rowOff>723901</xdr:rowOff>
    </xdr:to>
    <xdr:pic>
      <xdr:nvPicPr>
        <xdr:cNvPr id="5906" name="Рисунок 5905">
          <a:extLst>
            <a:ext uri="{FF2B5EF4-FFF2-40B4-BE49-F238E27FC236}">
              <a16:creationId xmlns:a16="http://schemas.microsoft.com/office/drawing/2014/main" id="{81542E0C-A1D4-D0DE-5E7C-1E69D84BF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0734676"/>
          <a:ext cx="904875" cy="5429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3620</xdr:row>
      <xdr:rowOff>57151</xdr:rowOff>
    </xdr:from>
    <xdr:to>
      <xdr:col>4</xdr:col>
      <xdr:colOff>904875</xdr:colOff>
      <xdr:row>3620</xdr:row>
      <xdr:rowOff>836264</xdr:rowOff>
    </xdr:to>
    <xdr:pic>
      <xdr:nvPicPr>
        <xdr:cNvPr id="816" name="Рисунок 815">
          <a:extLst>
            <a:ext uri="{FF2B5EF4-FFF2-40B4-BE49-F238E27FC236}">
              <a16:creationId xmlns:a16="http://schemas.microsoft.com/office/drawing/2014/main" id="{23897C5D-7D6F-0C92-EB21-26E7AC0F8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42808326"/>
          <a:ext cx="762000" cy="779113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270</xdr:row>
      <xdr:rowOff>57150</xdr:rowOff>
    </xdr:from>
    <xdr:to>
      <xdr:col>4</xdr:col>
      <xdr:colOff>904875</xdr:colOff>
      <xdr:row>270</xdr:row>
      <xdr:rowOff>828675</xdr:rowOff>
    </xdr:to>
    <xdr:pic>
      <xdr:nvPicPr>
        <xdr:cNvPr id="4991" name="Рисунок 4990">
          <a:extLst>
            <a:ext uri="{FF2B5EF4-FFF2-40B4-BE49-F238E27FC236}">
              <a16:creationId xmlns:a16="http://schemas.microsoft.com/office/drawing/2014/main" id="{9ECA2165-F85E-DEBE-F236-D5AA6B30E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14966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271</xdr:row>
      <xdr:rowOff>66675</xdr:rowOff>
    </xdr:from>
    <xdr:to>
      <xdr:col>4</xdr:col>
      <xdr:colOff>790575</xdr:colOff>
      <xdr:row>271</xdr:row>
      <xdr:rowOff>817646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29B42955-2F51-D116-3A1F-E9EC6617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12392025"/>
          <a:ext cx="533400" cy="750971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252</xdr:row>
      <xdr:rowOff>76200</xdr:rowOff>
    </xdr:from>
    <xdr:to>
      <xdr:col>4</xdr:col>
      <xdr:colOff>946706</xdr:colOff>
      <xdr:row>252</xdr:row>
      <xdr:rowOff>828675</xdr:rowOff>
    </xdr:to>
    <xdr:pic>
      <xdr:nvPicPr>
        <xdr:cNvPr id="5373" name="Рисунок 5372">
          <a:extLst>
            <a:ext uri="{FF2B5EF4-FFF2-40B4-BE49-F238E27FC236}">
              <a16:creationId xmlns:a16="http://schemas.microsoft.com/office/drawing/2014/main" id="{9725A34F-5532-83BE-F658-111C02C03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218551125"/>
          <a:ext cx="841930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338</xdr:row>
      <xdr:rowOff>66675</xdr:rowOff>
    </xdr:from>
    <xdr:to>
      <xdr:col>4</xdr:col>
      <xdr:colOff>904875</xdr:colOff>
      <xdr:row>338</xdr:row>
      <xdr:rowOff>838200</xdr:rowOff>
    </xdr:to>
    <xdr:pic>
      <xdr:nvPicPr>
        <xdr:cNvPr id="6412" name="Рисунок 6411">
          <a:extLst>
            <a:ext uri="{FF2B5EF4-FFF2-40B4-BE49-F238E27FC236}">
              <a16:creationId xmlns:a16="http://schemas.microsoft.com/office/drawing/2014/main" id="{14C3090D-ACE6-9E2F-EE00-77775F82B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454372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283</xdr:row>
      <xdr:rowOff>66675</xdr:rowOff>
    </xdr:from>
    <xdr:to>
      <xdr:col>4</xdr:col>
      <xdr:colOff>866775</xdr:colOff>
      <xdr:row>283</xdr:row>
      <xdr:rowOff>831874</xdr:rowOff>
    </xdr:to>
    <xdr:pic>
      <xdr:nvPicPr>
        <xdr:cNvPr id="6405" name="Рисунок 6404">
          <a:extLst>
            <a:ext uri="{FF2B5EF4-FFF2-40B4-BE49-F238E27FC236}">
              <a16:creationId xmlns:a16="http://schemas.microsoft.com/office/drawing/2014/main" id="{AE48548F-7059-8DD3-66AF-4249C1EA0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21250275"/>
          <a:ext cx="676275" cy="76519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280</xdr:row>
      <xdr:rowOff>57150</xdr:rowOff>
    </xdr:from>
    <xdr:to>
      <xdr:col>4</xdr:col>
      <xdr:colOff>895350</xdr:colOff>
      <xdr:row>280</xdr:row>
      <xdr:rowOff>819150</xdr:rowOff>
    </xdr:to>
    <xdr:pic>
      <xdr:nvPicPr>
        <xdr:cNvPr id="6423" name="Рисунок 6422">
          <a:extLst>
            <a:ext uri="{FF2B5EF4-FFF2-40B4-BE49-F238E27FC236}">
              <a16:creationId xmlns:a16="http://schemas.microsoft.com/office/drawing/2014/main" id="{0D5344FD-993A-1B96-76A5-AEDBCA187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145000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272</xdr:row>
      <xdr:rowOff>66675</xdr:rowOff>
    </xdr:from>
    <xdr:to>
      <xdr:col>4</xdr:col>
      <xdr:colOff>802481</xdr:colOff>
      <xdr:row>272</xdr:row>
      <xdr:rowOff>819150</xdr:rowOff>
    </xdr:to>
    <xdr:pic>
      <xdr:nvPicPr>
        <xdr:cNvPr id="1709" name="Рисунок 1708">
          <a:extLst>
            <a:ext uri="{FF2B5EF4-FFF2-40B4-BE49-F238E27FC236}">
              <a16:creationId xmlns:a16="http://schemas.microsoft.com/office/drawing/2014/main" id="{3178E4F3-CB1D-CE3D-8703-4D803E384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107422950"/>
          <a:ext cx="564356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273</xdr:row>
      <xdr:rowOff>66675</xdr:rowOff>
    </xdr:from>
    <xdr:to>
      <xdr:col>4</xdr:col>
      <xdr:colOff>904875</xdr:colOff>
      <xdr:row>273</xdr:row>
      <xdr:rowOff>838200</xdr:rowOff>
    </xdr:to>
    <xdr:pic>
      <xdr:nvPicPr>
        <xdr:cNvPr id="1787" name="Рисунок 1786">
          <a:extLst>
            <a:ext uri="{FF2B5EF4-FFF2-40B4-BE49-F238E27FC236}">
              <a16:creationId xmlns:a16="http://schemas.microsoft.com/office/drawing/2014/main" id="{77C6DB33-6587-ECA2-3885-A8B89587C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083087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275</xdr:row>
      <xdr:rowOff>66675</xdr:rowOff>
    </xdr:from>
    <xdr:to>
      <xdr:col>4</xdr:col>
      <xdr:colOff>790576</xdr:colOff>
      <xdr:row>275</xdr:row>
      <xdr:rowOff>816854</xdr:rowOff>
    </xdr:to>
    <xdr:pic>
      <xdr:nvPicPr>
        <xdr:cNvPr id="1259" name="Рисунок 1258">
          <a:extLst>
            <a:ext uri="{FF2B5EF4-FFF2-40B4-BE49-F238E27FC236}">
              <a16:creationId xmlns:a16="http://schemas.microsoft.com/office/drawing/2014/main" id="{6BE4ADB5-ED17-EE47-81B1-D911F7A81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1" y="16821150"/>
          <a:ext cx="571500" cy="750179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276</xdr:row>
      <xdr:rowOff>142875</xdr:rowOff>
    </xdr:from>
    <xdr:to>
      <xdr:col>4</xdr:col>
      <xdr:colOff>981076</xdr:colOff>
      <xdr:row>276</xdr:row>
      <xdr:rowOff>757668</xdr:rowOff>
    </xdr:to>
    <xdr:pic>
      <xdr:nvPicPr>
        <xdr:cNvPr id="6409" name="Рисунок 6408">
          <a:extLst>
            <a:ext uri="{FF2B5EF4-FFF2-40B4-BE49-F238E27FC236}">
              <a16:creationId xmlns:a16="http://schemas.microsoft.com/office/drawing/2014/main" id="{5B07EE56-ECD5-07BE-F43D-29F0D5CDAC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17783175"/>
          <a:ext cx="914400" cy="61479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282</xdr:row>
      <xdr:rowOff>66675</xdr:rowOff>
    </xdr:from>
    <xdr:to>
      <xdr:col>4</xdr:col>
      <xdr:colOff>904875</xdr:colOff>
      <xdr:row>282</xdr:row>
      <xdr:rowOff>828675</xdr:rowOff>
    </xdr:to>
    <xdr:pic>
      <xdr:nvPicPr>
        <xdr:cNvPr id="4989" name="Рисунок 4988">
          <a:extLst>
            <a:ext uri="{FF2B5EF4-FFF2-40B4-BE49-F238E27FC236}">
              <a16:creationId xmlns:a16="http://schemas.microsoft.com/office/drawing/2014/main" id="{1535FE1A-E585-AF65-74D1-AD6F70748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62812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281</xdr:row>
      <xdr:rowOff>66675</xdr:rowOff>
    </xdr:from>
    <xdr:to>
      <xdr:col>4</xdr:col>
      <xdr:colOff>800100</xdr:colOff>
      <xdr:row>281</xdr:row>
      <xdr:rowOff>828880</xdr:rowOff>
    </xdr:to>
    <xdr:pic>
      <xdr:nvPicPr>
        <xdr:cNvPr id="833" name="Рисунок 832">
          <a:extLst>
            <a:ext uri="{FF2B5EF4-FFF2-40B4-BE49-F238E27FC236}">
              <a16:creationId xmlns:a16="http://schemas.microsoft.com/office/drawing/2014/main" id="{EB0763CF-2632-0AE4-3CF2-F31E7D4A3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0" y="115395375"/>
          <a:ext cx="581025" cy="76220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100</xdr:row>
      <xdr:rowOff>66675</xdr:rowOff>
    </xdr:from>
    <xdr:to>
      <xdr:col>4</xdr:col>
      <xdr:colOff>843101</xdr:colOff>
      <xdr:row>100</xdr:row>
      <xdr:rowOff>819150</xdr:rowOff>
    </xdr:to>
    <xdr:pic>
      <xdr:nvPicPr>
        <xdr:cNvPr id="6430" name="Рисунок 6429">
          <a:extLst>
            <a:ext uri="{FF2B5EF4-FFF2-40B4-BE49-F238E27FC236}">
              <a16:creationId xmlns:a16="http://schemas.microsoft.com/office/drawing/2014/main" id="{4E1EE0C8-2E4E-8B73-36FB-9FD3A36DA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80105250"/>
          <a:ext cx="643076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263</xdr:row>
      <xdr:rowOff>76200</xdr:rowOff>
    </xdr:from>
    <xdr:to>
      <xdr:col>4</xdr:col>
      <xdr:colOff>904875</xdr:colOff>
      <xdr:row>263</xdr:row>
      <xdr:rowOff>828675</xdr:rowOff>
    </xdr:to>
    <xdr:pic>
      <xdr:nvPicPr>
        <xdr:cNvPr id="1792" name="Рисунок 1791">
          <a:extLst>
            <a:ext uri="{FF2B5EF4-FFF2-40B4-BE49-F238E27FC236}">
              <a16:creationId xmlns:a16="http://schemas.microsoft.com/office/drawing/2014/main" id="{CE240D83-79D4-8FBA-7111-F8A33E5EB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62007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265</xdr:row>
      <xdr:rowOff>85725</xdr:rowOff>
    </xdr:from>
    <xdr:to>
      <xdr:col>4</xdr:col>
      <xdr:colOff>885825</xdr:colOff>
      <xdr:row>265</xdr:row>
      <xdr:rowOff>819150</xdr:rowOff>
    </xdr:to>
    <xdr:pic>
      <xdr:nvPicPr>
        <xdr:cNvPr id="1893" name="Рисунок 1892">
          <a:extLst>
            <a:ext uri="{FF2B5EF4-FFF2-40B4-BE49-F238E27FC236}">
              <a16:creationId xmlns:a16="http://schemas.microsoft.com/office/drawing/2014/main" id="{59AEAAB8-0678-43E3-766E-5F2271AB2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7096125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266</xdr:row>
      <xdr:rowOff>66675</xdr:rowOff>
    </xdr:from>
    <xdr:to>
      <xdr:col>4</xdr:col>
      <xdr:colOff>904875</xdr:colOff>
      <xdr:row>266</xdr:row>
      <xdr:rowOff>828675</xdr:rowOff>
    </xdr:to>
    <xdr:pic>
      <xdr:nvPicPr>
        <xdr:cNvPr id="1966" name="Рисунок 1965">
          <a:extLst>
            <a:ext uri="{FF2B5EF4-FFF2-40B4-BE49-F238E27FC236}">
              <a16:creationId xmlns:a16="http://schemas.microsoft.com/office/drawing/2014/main" id="{4A48CC28-480F-2493-C664-E4827F9D8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473833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264</xdr:row>
      <xdr:rowOff>104775</xdr:rowOff>
    </xdr:from>
    <xdr:to>
      <xdr:col>4</xdr:col>
      <xdr:colOff>981075</xdr:colOff>
      <xdr:row>264</xdr:row>
      <xdr:rowOff>790575</xdr:rowOff>
    </xdr:to>
    <xdr:pic>
      <xdr:nvPicPr>
        <xdr:cNvPr id="1993" name="Рисунок 1992">
          <a:extLst>
            <a:ext uri="{FF2B5EF4-FFF2-40B4-BE49-F238E27FC236}">
              <a16:creationId xmlns:a16="http://schemas.microsoft.com/office/drawing/2014/main" id="{672D0BC8-F2A6-6999-B565-611A2EA4A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46535575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927</xdr:row>
      <xdr:rowOff>66675</xdr:rowOff>
    </xdr:from>
    <xdr:to>
      <xdr:col>4</xdr:col>
      <xdr:colOff>782411</xdr:colOff>
      <xdr:row>927</xdr:row>
      <xdr:rowOff>828675</xdr:rowOff>
    </xdr:to>
    <xdr:pic>
      <xdr:nvPicPr>
        <xdr:cNvPr id="4973" name="Рисунок 4972">
          <a:extLst>
            <a:ext uri="{FF2B5EF4-FFF2-40B4-BE49-F238E27FC236}">
              <a16:creationId xmlns:a16="http://schemas.microsoft.com/office/drawing/2014/main" id="{D61B5496-652A-D79C-A49C-2F004EAB0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325497825"/>
          <a:ext cx="544286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932</xdr:row>
      <xdr:rowOff>161925</xdr:rowOff>
    </xdr:from>
    <xdr:to>
      <xdr:col>4</xdr:col>
      <xdr:colOff>981075</xdr:colOff>
      <xdr:row>932</xdr:row>
      <xdr:rowOff>728377</xdr:rowOff>
    </xdr:to>
    <xdr:pic>
      <xdr:nvPicPr>
        <xdr:cNvPr id="5565" name="Рисунок 5564">
          <a:extLst>
            <a:ext uri="{FF2B5EF4-FFF2-40B4-BE49-F238E27FC236}">
              <a16:creationId xmlns:a16="http://schemas.microsoft.com/office/drawing/2014/main" id="{CF60D212-0A92-126B-1092-CCB3CBE77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30022200"/>
          <a:ext cx="904875" cy="566452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1317</xdr:row>
      <xdr:rowOff>66675</xdr:rowOff>
    </xdr:from>
    <xdr:to>
      <xdr:col>4</xdr:col>
      <xdr:colOff>895350</xdr:colOff>
      <xdr:row>1317</xdr:row>
      <xdr:rowOff>819150</xdr:rowOff>
    </xdr:to>
    <xdr:pic>
      <xdr:nvPicPr>
        <xdr:cNvPr id="5691" name="Рисунок 5690">
          <a:extLst>
            <a:ext uri="{FF2B5EF4-FFF2-40B4-BE49-F238E27FC236}">
              <a16:creationId xmlns:a16="http://schemas.microsoft.com/office/drawing/2014/main" id="{5C679409-5FAA-4732-5B61-C48BB1393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519493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525</xdr:row>
      <xdr:rowOff>161926</xdr:rowOff>
    </xdr:from>
    <xdr:to>
      <xdr:col>4</xdr:col>
      <xdr:colOff>990600</xdr:colOff>
      <xdr:row>525</xdr:row>
      <xdr:rowOff>735170</xdr:rowOff>
    </xdr:to>
    <xdr:pic>
      <xdr:nvPicPr>
        <xdr:cNvPr id="6425" name="Рисунок 6424">
          <a:extLst>
            <a:ext uri="{FF2B5EF4-FFF2-40B4-BE49-F238E27FC236}">
              <a16:creationId xmlns:a16="http://schemas.microsoft.com/office/drawing/2014/main" id="{C80A66F9-7303-4D42-B18C-752E32E44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20373976"/>
          <a:ext cx="923925" cy="573244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522</xdr:row>
      <xdr:rowOff>66675</xdr:rowOff>
    </xdr:from>
    <xdr:to>
      <xdr:col>4</xdr:col>
      <xdr:colOff>940743</xdr:colOff>
      <xdr:row>522</xdr:row>
      <xdr:rowOff>828675</xdr:rowOff>
    </xdr:to>
    <xdr:pic>
      <xdr:nvPicPr>
        <xdr:cNvPr id="1784" name="Рисунок 1783">
          <a:extLst>
            <a:ext uri="{FF2B5EF4-FFF2-40B4-BE49-F238E27FC236}">
              <a16:creationId xmlns:a16="http://schemas.microsoft.com/office/drawing/2014/main" id="{5861AFC1-7EB5-46C4-AEE0-35F438FB1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8727400"/>
          <a:ext cx="845493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524</xdr:row>
      <xdr:rowOff>142875</xdr:rowOff>
    </xdr:from>
    <xdr:to>
      <xdr:col>4</xdr:col>
      <xdr:colOff>990600</xdr:colOff>
      <xdr:row>524</xdr:row>
      <xdr:rowOff>734418</xdr:rowOff>
    </xdr:to>
    <xdr:pic>
      <xdr:nvPicPr>
        <xdr:cNvPr id="1882" name="Рисунок 1881">
          <a:extLst>
            <a:ext uri="{FF2B5EF4-FFF2-40B4-BE49-F238E27FC236}">
              <a16:creationId xmlns:a16="http://schemas.microsoft.com/office/drawing/2014/main" id="{F3404BA7-DEED-4CC3-BB29-00C3898E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9689425"/>
          <a:ext cx="923925" cy="591543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2811</xdr:row>
      <xdr:rowOff>76200</xdr:rowOff>
    </xdr:from>
    <xdr:to>
      <xdr:col>4</xdr:col>
      <xdr:colOff>933450</xdr:colOff>
      <xdr:row>2811</xdr:row>
      <xdr:rowOff>838009</xdr:rowOff>
    </xdr:to>
    <xdr:pic>
      <xdr:nvPicPr>
        <xdr:cNvPr id="1968" name="Рисунок 1967">
          <a:extLst>
            <a:ext uri="{FF2B5EF4-FFF2-40B4-BE49-F238E27FC236}">
              <a16:creationId xmlns:a16="http://schemas.microsoft.com/office/drawing/2014/main" id="{066261F7-4891-4385-ABD9-768E2060C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5" y="47129700"/>
          <a:ext cx="819150" cy="76180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2812</xdr:row>
      <xdr:rowOff>66675</xdr:rowOff>
    </xdr:from>
    <xdr:to>
      <xdr:col>4</xdr:col>
      <xdr:colOff>914400</xdr:colOff>
      <xdr:row>2812</xdr:row>
      <xdr:rowOff>825636</xdr:rowOff>
    </xdr:to>
    <xdr:pic>
      <xdr:nvPicPr>
        <xdr:cNvPr id="1986" name="Рисунок 1985">
          <a:extLst>
            <a:ext uri="{FF2B5EF4-FFF2-40B4-BE49-F238E27FC236}">
              <a16:creationId xmlns:a16="http://schemas.microsoft.com/office/drawing/2014/main" id="{F19BC723-E9C9-44B6-B740-66CCA3845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48006000"/>
          <a:ext cx="781050" cy="758961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1697</xdr:row>
      <xdr:rowOff>66675</xdr:rowOff>
    </xdr:from>
    <xdr:to>
      <xdr:col>4</xdr:col>
      <xdr:colOff>904875</xdr:colOff>
      <xdr:row>1697</xdr:row>
      <xdr:rowOff>838200</xdr:rowOff>
    </xdr:to>
    <xdr:pic>
      <xdr:nvPicPr>
        <xdr:cNvPr id="5695" name="Рисунок 5694">
          <a:extLst>
            <a:ext uri="{FF2B5EF4-FFF2-40B4-BE49-F238E27FC236}">
              <a16:creationId xmlns:a16="http://schemas.microsoft.com/office/drawing/2014/main" id="{555AC863-AEE7-9A3F-DB96-B3BFBF02C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2493740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1703</xdr:row>
      <xdr:rowOff>66675</xdr:rowOff>
    </xdr:from>
    <xdr:to>
      <xdr:col>4</xdr:col>
      <xdr:colOff>904875</xdr:colOff>
      <xdr:row>1703</xdr:row>
      <xdr:rowOff>828675</xdr:rowOff>
    </xdr:to>
    <xdr:pic>
      <xdr:nvPicPr>
        <xdr:cNvPr id="5706" name="Рисунок 5705">
          <a:extLst>
            <a:ext uri="{FF2B5EF4-FFF2-40B4-BE49-F238E27FC236}">
              <a16:creationId xmlns:a16="http://schemas.microsoft.com/office/drawing/2014/main" id="{5284EEFC-E8A5-6743-EE58-635FE722A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573464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1711</xdr:row>
      <xdr:rowOff>114300</xdr:rowOff>
    </xdr:from>
    <xdr:to>
      <xdr:col>4</xdr:col>
      <xdr:colOff>981075</xdr:colOff>
      <xdr:row>1711</xdr:row>
      <xdr:rowOff>792956</xdr:rowOff>
    </xdr:to>
    <xdr:pic>
      <xdr:nvPicPr>
        <xdr:cNvPr id="1685" name="Рисунок 1684">
          <a:extLst>
            <a:ext uri="{FF2B5EF4-FFF2-40B4-BE49-F238E27FC236}">
              <a16:creationId xmlns:a16="http://schemas.microsoft.com/office/drawing/2014/main" id="{10439A6A-02F1-A299-48EE-EAAA1DC1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504151075"/>
          <a:ext cx="904875" cy="678656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1672</xdr:row>
      <xdr:rowOff>66675</xdr:rowOff>
    </xdr:from>
    <xdr:to>
      <xdr:col>4</xdr:col>
      <xdr:colOff>695325</xdr:colOff>
      <xdr:row>1672</xdr:row>
      <xdr:rowOff>830662</xdr:rowOff>
    </xdr:to>
    <xdr:pic>
      <xdr:nvPicPr>
        <xdr:cNvPr id="6410" name="Рисунок 6409">
          <a:extLst>
            <a:ext uri="{FF2B5EF4-FFF2-40B4-BE49-F238E27FC236}">
              <a16:creationId xmlns:a16="http://schemas.microsoft.com/office/drawing/2014/main" id="{29290538-F356-C6D2-E028-44EE015F8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0051" y="148780500"/>
          <a:ext cx="361949" cy="763987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1658</xdr:row>
      <xdr:rowOff>57151</xdr:rowOff>
    </xdr:from>
    <xdr:to>
      <xdr:col>4</xdr:col>
      <xdr:colOff>914400</xdr:colOff>
      <xdr:row>1658</xdr:row>
      <xdr:rowOff>838200</xdr:rowOff>
    </xdr:to>
    <xdr:pic>
      <xdr:nvPicPr>
        <xdr:cNvPr id="1962" name="Рисунок 1961">
          <a:extLst>
            <a:ext uri="{FF2B5EF4-FFF2-40B4-BE49-F238E27FC236}">
              <a16:creationId xmlns:a16="http://schemas.microsoft.com/office/drawing/2014/main" id="{9DA0AD81-273F-6253-3824-B090335B6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6" y="128397001"/>
          <a:ext cx="781049" cy="78104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3128</xdr:row>
      <xdr:rowOff>76200</xdr:rowOff>
    </xdr:from>
    <xdr:to>
      <xdr:col>4</xdr:col>
      <xdr:colOff>895350</xdr:colOff>
      <xdr:row>3128</xdr:row>
      <xdr:rowOff>828675</xdr:rowOff>
    </xdr:to>
    <xdr:pic>
      <xdr:nvPicPr>
        <xdr:cNvPr id="5071" name="Рисунок 5070">
          <a:extLst>
            <a:ext uri="{FF2B5EF4-FFF2-40B4-BE49-F238E27FC236}">
              <a16:creationId xmlns:a16="http://schemas.microsoft.com/office/drawing/2014/main" id="{1A3230B2-7C7F-D334-0768-533F18E3A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632269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853</xdr:row>
      <xdr:rowOff>66675</xdr:rowOff>
    </xdr:from>
    <xdr:to>
      <xdr:col>4</xdr:col>
      <xdr:colOff>904875</xdr:colOff>
      <xdr:row>853</xdr:row>
      <xdr:rowOff>838200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id="{AFDDD93B-F197-5CE6-267E-B834D89FF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984789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513</xdr:row>
      <xdr:rowOff>47626</xdr:rowOff>
    </xdr:from>
    <xdr:to>
      <xdr:col>4</xdr:col>
      <xdr:colOff>733425</xdr:colOff>
      <xdr:row>513</xdr:row>
      <xdr:rowOff>843644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id="{DCBB7165-B7B0-C93D-44DE-A04791C1D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91475" y="22507576"/>
          <a:ext cx="428625" cy="796018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2852</xdr:row>
      <xdr:rowOff>66676</xdr:rowOff>
    </xdr:from>
    <xdr:to>
      <xdr:col>4</xdr:col>
      <xdr:colOff>866775</xdr:colOff>
      <xdr:row>2852</xdr:row>
      <xdr:rowOff>831534</xdr:rowOff>
    </xdr:to>
    <xdr:pic>
      <xdr:nvPicPr>
        <xdr:cNvPr id="5703" name="Рисунок 5702">
          <a:extLst>
            <a:ext uri="{FF2B5EF4-FFF2-40B4-BE49-F238E27FC236}">
              <a16:creationId xmlns:a16="http://schemas.microsoft.com/office/drawing/2014/main" id="{61782701-5CA5-CF8C-1641-ADEAC1624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56721376"/>
          <a:ext cx="695325" cy="764858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3379</xdr:row>
      <xdr:rowOff>57150</xdr:rowOff>
    </xdr:from>
    <xdr:to>
      <xdr:col>4</xdr:col>
      <xdr:colOff>606597</xdr:colOff>
      <xdr:row>3379</xdr:row>
      <xdr:rowOff>838200</xdr:rowOff>
    </xdr:to>
    <xdr:pic>
      <xdr:nvPicPr>
        <xdr:cNvPr id="5057" name="Рисунок 5056">
          <a:extLst>
            <a:ext uri="{FF2B5EF4-FFF2-40B4-BE49-F238E27FC236}">
              <a16:creationId xmlns:a16="http://schemas.microsoft.com/office/drawing/2014/main" id="{CFF5834F-B41B-475B-92AE-266F93E65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0" y="65570100"/>
          <a:ext cx="197022" cy="7810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2765</xdr:row>
      <xdr:rowOff>57150</xdr:rowOff>
    </xdr:from>
    <xdr:to>
      <xdr:col>4</xdr:col>
      <xdr:colOff>885825</xdr:colOff>
      <xdr:row>2765</xdr:row>
      <xdr:rowOff>832120</xdr:rowOff>
    </xdr:to>
    <xdr:pic>
      <xdr:nvPicPr>
        <xdr:cNvPr id="4960" name="Рисунок 4959">
          <a:extLst>
            <a:ext uri="{FF2B5EF4-FFF2-40B4-BE49-F238E27FC236}">
              <a16:creationId xmlns:a16="http://schemas.microsoft.com/office/drawing/2014/main" id="{E012EC16-BFED-4927-9D3C-01F693CEC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311086500"/>
          <a:ext cx="723900" cy="77497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335</xdr:row>
      <xdr:rowOff>66676</xdr:rowOff>
    </xdr:from>
    <xdr:to>
      <xdr:col>4</xdr:col>
      <xdr:colOff>882689</xdr:colOff>
      <xdr:row>335</xdr:row>
      <xdr:rowOff>828675</xdr:rowOff>
    </xdr:to>
    <xdr:pic>
      <xdr:nvPicPr>
        <xdr:cNvPr id="1355" name="Рисунок 1354">
          <a:extLst>
            <a:ext uri="{FF2B5EF4-FFF2-40B4-BE49-F238E27FC236}">
              <a16:creationId xmlns:a16="http://schemas.microsoft.com/office/drawing/2014/main" id="{7D9CD601-2FE6-2D3D-9A03-1BEF8F960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52177951"/>
          <a:ext cx="730289" cy="761999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336</xdr:row>
      <xdr:rowOff>66675</xdr:rowOff>
    </xdr:from>
    <xdr:to>
      <xdr:col>4</xdr:col>
      <xdr:colOff>878204</xdr:colOff>
      <xdr:row>336</xdr:row>
      <xdr:rowOff>838200</xdr:rowOff>
    </xdr:to>
    <xdr:pic>
      <xdr:nvPicPr>
        <xdr:cNvPr id="1665" name="Рисунок 1664">
          <a:extLst>
            <a:ext uri="{FF2B5EF4-FFF2-40B4-BE49-F238E27FC236}">
              <a16:creationId xmlns:a16="http://schemas.microsoft.com/office/drawing/2014/main" id="{83E95506-028F-CC2F-7797-316432A69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1" y="53063775"/>
          <a:ext cx="716278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2462</xdr:row>
      <xdr:rowOff>133351</xdr:rowOff>
    </xdr:from>
    <xdr:to>
      <xdr:col>4</xdr:col>
      <xdr:colOff>993920</xdr:colOff>
      <xdr:row>2462</xdr:row>
      <xdr:rowOff>771525</xdr:rowOff>
    </xdr:to>
    <xdr:pic>
      <xdr:nvPicPr>
        <xdr:cNvPr id="5259" name="Рисунок 5258">
          <a:extLst>
            <a:ext uri="{FF2B5EF4-FFF2-40B4-BE49-F238E27FC236}">
              <a16:creationId xmlns:a16="http://schemas.microsoft.com/office/drawing/2014/main" id="{5FB0B538-EF7F-4F0E-831A-CBB22AA1B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0" y="13725526"/>
          <a:ext cx="936770" cy="638174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436</xdr:row>
      <xdr:rowOff>66676</xdr:rowOff>
    </xdr:from>
    <xdr:to>
      <xdr:col>4</xdr:col>
      <xdr:colOff>701040</xdr:colOff>
      <xdr:row>436</xdr:row>
      <xdr:rowOff>828676</xdr:rowOff>
    </xdr:to>
    <xdr:pic>
      <xdr:nvPicPr>
        <xdr:cNvPr id="1696" name="Рисунок 1695">
          <a:extLst>
            <a:ext uri="{FF2B5EF4-FFF2-40B4-BE49-F238E27FC236}">
              <a16:creationId xmlns:a16="http://schemas.microsoft.com/office/drawing/2014/main" id="{B24D7E27-B5EE-BE99-8664-AA55272C0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5" y="190461901"/>
          <a:ext cx="377190" cy="762000"/>
        </a:xfrm>
        <a:prstGeom prst="rect">
          <a:avLst/>
        </a:prstGeom>
      </xdr:spPr>
    </xdr:pic>
    <xdr:clientData/>
  </xdr:twoCellAnchor>
  <xdr:twoCellAnchor>
    <xdr:from>
      <xdr:col>4</xdr:col>
      <xdr:colOff>304800</xdr:colOff>
      <xdr:row>437</xdr:row>
      <xdr:rowOff>66675</xdr:rowOff>
    </xdr:from>
    <xdr:to>
      <xdr:col>4</xdr:col>
      <xdr:colOff>705993</xdr:colOff>
      <xdr:row>437</xdr:row>
      <xdr:rowOff>838200</xdr:rowOff>
    </xdr:to>
    <xdr:pic>
      <xdr:nvPicPr>
        <xdr:cNvPr id="1807" name="Рисунок 1806">
          <a:extLst>
            <a:ext uri="{FF2B5EF4-FFF2-40B4-BE49-F238E27FC236}">
              <a16:creationId xmlns:a16="http://schemas.microsoft.com/office/drawing/2014/main" id="{2409C65F-9285-2F51-56EF-F3CAEA861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91475" y="191347725"/>
          <a:ext cx="401193" cy="77152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438</xdr:row>
      <xdr:rowOff>66675</xdr:rowOff>
    </xdr:from>
    <xdr:to>
      <xdr:col>4</xdr:col>
      <xdr:colOff>743714</xdr:colOff>
      <xdr:row>438</xdr:row>
      <xdr:rowOff>838200</xdr:rowOff>
    </xdr:to>
    <xdr:pic>
      <xdr:nvPicPr>
        <xdr:cNvPr id="1964" name="Рисунок 1963">
          <a:extLst>
            <a:ext uri="{FF2B5EF4-FFF2-40B4-BE49-F238E27FC236}">
              <a16:creationId xmlns:a16="http://schemas.microsoft.com/office/drawing/2014/main" id="{6A9D0487-373B-8AE8-9ADA-4520606E5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5" y="194891025"/>
          <a:ext cx="457964" cy="771525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439</xdr:row>
      <xdr:rowOff>57151</xdr:rowOff>
    </xdr:from>
    <xdr:to>
      <xdr:col>4</xdr:col>
      <xdr:colOff>734116</xdr:colOff>
      <xdr:row>439</xdr:row>
      <xdr:rowOff>838201</xdr:rowOff>
    </xdr:to>
    <xdr:pic>
      <xdr:nvPicPr>
        <xdr:cNvPr id="2053" name="Рисунок 2052">
          <a:extLst>
            <a:ext uri="{FF2B5EF4-FFF2-40B4-BE49-F238E27FC236}">
              <a16:creationId xmlns:a16="http://schemas.microsoft.com/office/drawing/2014/main" id="{039E09A3-ADD5-5A03-9D79-DDB6C51C9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195767326"/>
          <a:ext cx="457891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401</xdr:row>
      <xdr:rowOff>47626</xdr:rowOff>
    </xdr:from>
    <xdr:to>
      <xdr:col>4</xdr:col>
      <xdr:colOff>885825</xdr:colOff>
      <xdr:row>401</xdr:row>
      <xdr:rowOff>842920</xdr:rowOff>
    </xdr:to>
    <xdr:pic>
      <xdr:nvPicPr>
        <xdr:cNvPr id="2298" name="Рисунок 2297">
          <a:extLst>
            <a:ext uri="{FF2B5EF4-FFF2-40B4-BE49-F238E27FC236}">
              <a16:creationId xmlns:a16="http://schemas.microsoft.com/office/drawing/2014/main" id="{7C0C1A65-709D-4688-8318-AB7EFC187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79962376"/>
          <a:ext cx="742950" cy="795294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402</xdr:row>
      <xdr:rowOff>57151</xdr:rowOff>
    </xdr:from>
    <xdr:to>
      <xdr:col>4</xdr:col>
      <xdr:colOff>885825</xdr:colOff>
      <xdr:row>402</xdr:row>
      <xdr:rowOff>841625</xdr:rowOff>
    </xdr:to>
    <xdr:pic>
      <xdr:nvPicPr>
        <xdr:cNvPr id="2340" name="Рисунок 2339">
          <a:extLst>
            <a:ext uri="{FF2B5EF4-FFF2-40B4-BE49-F238E27FC236}">
              <a16:creationId xmlns:a16="http://schemas.microsoft.com/office/drawing/2014/main" id="{0E7EAA0C-40DE-436F-BB3D-1D0BF402D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80857726"/>
          <a:ext cx="733424" cy="78447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2813</xdr:row>
      <xdr:rowOff>114300</xdr:rowOff>
    </xdr:from>
    <xdr:to>
      <xdr:col>4</xdr:col>
      <xdr:colOff>993558</xdr:colOff>
      <xdr:row>2813</xdr:row>
      <xdr:rowOff>771525</xdr:rowOff>
    </xdr:to>
    <xdr:pic>
      <xdr:nvPicPr>
        <xdr:cNvPr id="2505" name="Рисунок 2504">
          <a:extLst>
            <a:ext uri="{FF2B5EF4-FFF2-40B4-BE49-F238E27FC236}">
              <a16:creationId xmlns:a16="http://schemas.microsoft.com/office/drawing/2014/main" id="{8CB7B469-0460-4AAD-8429-55E6A57D0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32702300"/>
          <a:ext cx="936408" cy="65722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2814</xdr:row>
      <xdr:rowOff>66675</xdr:rowOff>
    </xdr:from>
    <xdr:to>
      <xdr:col>4</xdr:col>
      <xdr:colOff>988219</xdr:colOff>
      <xdr:row>2814</xdr:row>
      <xdr:rowOff>819150</xdr:rowOff>
    </xdr:to>
    <xdr:pic>
      <xdr:nvPicPr>
        <xdr:cNvPr id="2584" name="Рисунок 2583">
          <a:extLst>
            <a:ext uri="{FF2B5EF4-FFF2-40B4-BE49-F238E27FC236}">
              <a16:creationId xmlns:a16="http://schemas.microsoft.com/office/drawing/2014/main" id="{CDF26141-7FA4-45BB-81F5-58CA7CF15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133540500"/>
          <a:ext cx="940594" cy="7524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2815</xdr:row>
      <xdr:rowOff>66675</xdr:rowOff>
    </xdr:from>
    <xdr:to>
      <xdr:col>4</xdr:col>
      <xdr:colOff>988219</xdr:colOff>
      <xdr:row>2815</xdr:row>
      <xdr:rowOff>819150</xdr:rowOff>
    </xdr:to>
    <xdr:pic>
      <xdr:nvPicPr>
        <xdr:cNvPr id="2598" name="Рисунок 2597">
          <a:extLst>
            <a:ext uri="{FF2B5EF4-FFF2-40B4-BE49-F238E27FC236}">
              <a16:creationId xmlns:a16="http://schemas.microsoft.com/office/drawing/2014/main" id="{D7AC89F1-97B6-4446-9E2A-7BFF9B11B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134426325"/>
          <a:ext cx="940594" cy="75247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2816</xdr:row>
      <xdr:rowOff>66675</xdr:rowOff>
    </xdr:from>
    <xdr:to>
      <xdr:col>4</xdr:col>
      <xdr:colOff>962025</xdr:colOff>
      <xdr:row>2816</xdr:row>
      <xdr:rowOff>833079</xdr:rowOff>
    </xdr:to>
    <xdr:pic>
      <xdr:nvPicPr>
        <xdr:cNvPr id="2689" name="Рисунок 2688">
          <a:extLst>
            <a:ext uri="{FF2B5EF4-FFF2-40B4-BE49-F238E27FC236}">
              <a16:creationId xmlns:a16="http://schemas.microsoft.com/office/drawing/2014/main" id="{9B5C369B-D025-48E1-AED9-CEDA6E3DB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35312150"/>
          <a:ext cx="876300" cy="766404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1313</xdr:row>
      <xdr:rowOff>66676</xdr:rowOff>
    </xdr:from>
    <xdr:to>
      <xdr:col>4</xdr:col>
      <xdr:colOff>904876</xdr:colOff>
      <xdr:row>1313</xdr:row>
      <xdr:rowOff>828676</xdr:rowOff>
    </xdr:to>
    <xdr:pic>
      <xdr:nvPicPr>
        <xdr:cNvPr id="2978" name="Рисунок 2977">
          <a:extLst>
            <a:ext uri="{FF2B5EF4-FFF2-40B4-BE49-F238E27FC236}">
              <a16:creationId xmlns:a16="http://schemas.microsoft.com/office/drawing/2014/main" id="{DEDEAB66-F996-8422-19C9-813802AB1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088898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1314</xdr:row>
      <xdr:rowOff>66675</xdr:rowOff>
    </xdr:from>
    <xdr:to>
      <xdr:col>4</xdr:col>
      <xdr:colOff>895350</xdr:colOff>
      <xdr:row>1314</xdr:row>
      <xdr:rowOff>819150</xdr:rowOff>
    </xdr:to>
    <xdr:pic>
      <xdr:nvPicPr>
        <xdr:cNvPr id="3101" name="Рисунок 3100">
          <a:extLst>
            <a:ext uri="{FF2B5EF4-FFF2-40B4-BE49-F238E27FC236}">
              <a16:creationId xmlns:a16="http://schemas.microsoft.com/office/drawing/2014/main" id="{6F800E6E-EFC1-9BB9-32F2-5F846CEC3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097756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1316</xdr:row>
      <xdr:rowOff>76200</xdr:rowOff>
    </xdr:from>
    <xdr:to>
      <xdr:col>4</xdr:col>
      <xdr:colOff>885825</xdr:colOff>
      <xdr:row>1316</xdr:row>
      <xdr:rowOff>819150</xdr:rowOff>
    </xdr:to>
    <xdr:pic>
      <xdr:nvPicPr>
        <xdr:cNvPr id="3678" name="Рисунок 3677">
          <a:extLst>
            <a:ext uri="{FF2B5EF4-FFF2-40B4-BE49-F238E27FC236}">
              <a16:creationId xmlns:a16="http://schemas.microsoft.com/office/drawing/2014/main" id="{6F88C12E-A831-9D9D-6C7F-BA94217F8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2442625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1320</xdr:row>
      <xdr:rowOff>66675</xdr:rowOff>
    </xdr:from>
    <xdr:to>
      <xdr:col>4</xdr:col>
      <xdr:colOff>904875</xdr:colOff>
      <xdr:row>1320</xdr:row>
      <xdr:rowOff>838200</xdr:rowOff>
    </xdr:to>
    <xdr:pic>
      <xdr:nvPicPr>
        <xdr:cNvPr id="3711" name="Рисунок 3710">
          <a:extLst>
            <a:ext uri="{FF2B5EF4-FFF2-40B4-BE49-F238E27FC236}">
              <a16:creationId xmlns:a16="http://schemas.microsoft.com/office/drawing/2014/main" id="{3636C983-2FA6-E89A-EE60-4FC375A3F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159764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1315</xdr:row>
      <xdr:rowOff>66675</xdr:rowOff>
    </xdr:from>
    <xdr:to>
      <xdr:col>4</xdr:col>
      <xdr:colOff>904875</xdr:colOff>
      <xdr:row>1315</xdr:row>
      <xdr:rowOff>828675</xdr:rowOff>
    </xdr:to>
    <xdr:pic>
      <xdr:nvPicPr>
        <xdr:cNvPr id="3723" name="Рисунок 3722">
          <a:extLst>
            <a:ext uri="{FF2B5EF4-FFF2-40B4-BE49-F238E27FC236}">
              <a16:creationId xmlns:a16="http://schemas.microsoft.com/office/drawing/2014/main" id="{7A0D7B0D-3822-BEAC-B78B-F021E4DA1E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15472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101</xdr:row>
      <xdr:rowOff>76200</xdr:rowOff>
    </xdr:from>
    <xdr:to>
      <xdr:col>4</xdr:col>
      <xdr:colOff>781050</xdr:colOff>
      <xdr:row>101</xdr:row>
      <xdr:rowOff>822579</xdr:rowOff>
    </xdr:to>
    <xdr:pic>
      <xdr:nvPicPr>
        <xdr:cNvPr id="3997" name="Рисунок 3996">
          <a:extLst>
            <a:ext uri="{FF2B5EF4-FFF2-40B4-BE49-F238E27FC236}">
              <a16:creationId xmlns:a16="http://schemas.microsoft.com/office/drawing/2014/main" id="{F4A53493-DBFE-D145-D578-E32F36963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1" y="82772250"/>
          <a:ext cx="504824" cy="746379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82</xdr:row>
      <xdr:rowOff>66676</xdr:rowOff>
    </xdr:from>
    <xdr:to>
      <xdr:col>4</xdr:col>
      <xdr:colOff>847726</xdr:colOff>
      <xdr:row>82</xdr:row>
      <xdr:rowOff>826846</xdr:rowOff>
    </xdr:to>
    <xdr:pic>
      <xdr:nvPicPr>
        <xdr:cNvPr id="4287" name="Рисунок 4286">
          <a:extLst>
            <a:ext uri="{FF2B5EF4-FFF2-40B4-BE49-F238E27FC236}">
              <a16:creationId xmlns:a16="http://schemas.microsoft.com/office/drawing/2014/main" id="{3955FC40-F9B6-F91C-0AD2-C9F673EF3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1" y="45558076"/>
          <a:ext cx="647700" cy="76017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3339</xdr:row>
      <xdr:rowOff>66675</xdr:rowOff>
    </xdr:from>
    <xdr:to>
      <xdr:col>4</xdr:col>
      <xdr:colOff>620707</xdr:colOff>
      <xdr:row>3339</xdr:row>
      <xdr:rowOff>838200</xdr:rowOff>
    </xdr:to>
    <xdr:pic>
      <xdr:nvPicPr>
        <xdr:cNvPr id="454" name="Рисунок 453">
          <a:extLst>
            <a:ext uri="{FF2B5EF4-FFF2-40B4-BE49-F238E27FC236}">
              <a16:creationId xmlns:a16="http://schemas.microsoft.com/office/drawing/2014/main" id="{D195D67C-BF37-4CBC-D96D-09B80BC87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6" y="186337575"/>
          <a:ext cx="220656" cy="771525"/>
        </a:xfrm>
        <a:prstGeom prst="rect">
          <a:avLst/>
        </a:prstGeom>
      </xdr:spPr>
    </xdr:pic>
    <xdr:clientData/>
  </xdr:twoCellAnchor>
  <xdr:twoCellAnchor>
    <xdr:from>
      <xdr:col>3</xdr:col>
      <xdr:colOff>3152775</xdr:colOff>
      <xdr:row>929</xdr:row>
      <xdr:rowOff>85725</xdr:rowOff>
    </xdr:from>
    <xdr:to>
      <xdr:col>3</xdr:col>
      <xdr:colOff>3876675</xdr:colOff>
      <xdr:row>929</xdr:row>
      <xdr:rowOff>809625</xdr:rowOff>
    </xdr:to>
    <xdr:pic>
      <xdr:nvPicPr>
        <xdr:cNvPr id="5290" name="Рисунок 5289">
          <a:extLst>
            <a:ext uri="{FF2B5EF4-FFF2-40B4-BE49-F238E27FC236}">
              <a16:creationId xmlns:a16="http://schemas.microsoft.com/office/drawing/2014/main" id="{2552998F-FDE1-B343-9A2D-90D1880FF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24650" y="1435693725"/>
          <a:ext cx="723900" cy="723900"/>
        </a:xfrm>
        <a:prstGeom prst="rect">
          <a:avLst/>
        </a:prstGeom>
      </xdr:spPr>
    </xdr:pic>
    <xdr:clientData/>
  </xdr:twoCellAnchor>
  <xdr:twoCellAnchor>
    <xdr:from>
      <xdr:col>3</xdr:col>
      <xdr:colOff>3171825</xdr:colOff>
      <xdr:row>930</xdr:row>
      <xdr:rowOff>85725</xdr:rowOff>
    </xdr:from>
    <xdr:to>
      <xdr:col>3</xdr:col>
      <xdr:colOff>3895725</xdr:colOff>
      <xdr:row>930</xdr:row>
      <xdr:rowOff>809625</xdr:rowOff>
    </xdr:to>
    <xdr:pic>
      <xdr:nvPicPr>
        <xdr:cNvPr id="5685" name="Рисунок 5684">
          <a:extLst>
            <a:ext uri="{FF2B5EF4-FFF2-40B4-BE49-F238E27FC236}">
              <a16:creationId xmlns:a16="http://schemas.microsoft.com/office/drawing/2014/main" id="{B1D52619-F7AD-45CF-8A30-B004D4133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43700" y="1436579550"/>
          <a:ext cx="723900" cy="72390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450</xdr:row>
      <xdr:rowOff>66675</xdr:rowOff>
    </xdr:from>
    <xdr:to>
      <xdr:col>4</xdr:col>
      <xdr:colOff>869139</xdr:colOff>
      <xdr:row>450</xdr:row>
      <xdr:rowOff>819150</xdr:rowOff>
    </xdr:to>
    <xdr:pic>
      <xdr:nvPicPr>
        <xdr:cNvPr id="5881" name="Рисунок 5880">
          <a:extLst>
            <a:ext uri="{FF2B5EF4-FFF2-40B4-BE49-F238E27FC236}">
              <a16:creationId xmlns:a16="http://schemas.microsoft.com/office/drawing/2014/main" id="{4D2A78D3-0779-BAB6-2A54-8373B251A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20697825"/>
          <a:ext cx="707214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2555</xdr:row>
      <xdr:rowOff>76200</xdr:rowOff>
    </xdr:from>
    <xdr:to>
      <xdr:col>4</xdr:col>
      <xdr:colOff>895350</xdr:colOff>
      <xdr:row>2555</xdr:row>
      <xdr:rowOff>828675</xdr:rowOff>
    </xdr:to>
    <xdr:pic>
      <xdr:nvPicPr>
        <xdr:cNvPr id="6196" name="Рисунок 6195">
          <a:extLst>
            <a:ext uri="{FF2B5EF4-FFF2-40B4-BE49-F238E27FC236}">
              <a16:creationId xmlns:a16="http://schemas.microsoft.com/office/drawing/2014/main" id="{8A6D1FDB-0FF7-B4A1-C924-E6D97A122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648396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2556</xdr:row>
      <xdr:rowOff>66675</xdr:rowOff>
    </xdr:from>
    <xdr:to>
      <xdr:col>4</xdr:col>
      <xdr:colOff>895350</xdr:colOff>
      <xdr:row>2556</xdr:row>
      <xdr:rowOff>817259</xdr:rowOff>
    </xdr:to>
    <xdr:pic>
      <xdr:nvPicPr>
        <xdr:cNvPr id="6203" name="Рисунок 6202">
          <a:extLst>
            <a:ext uri="{FF2B5EF4-FFF2-40B4-BE49-F238E27FC236}">
              <a16:creationId xmlns:a16="http://schemas.microsoft.com/office/drawing/2014/main" id="{6D322054-EDD2-01E8-C880-2BD7B6E02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65715950"/>
          <a:ext cx="752475" cy="75058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2620</xdr:row>
      <xdr:rowOff>76201</xdr:rowOff>
    </xdr:from>
    <xdr:to>
      <xdr:col>4</xdr:col>
      <xdr:colOff>894417</xdr:colOff>
      <xdr:row>2620</xdr:row>
      <xdr:rowOff>819150</xdr:rowOff>
    </xdr:to>
    <xdr:pic>
      <xdr:nvPicPr>
        <xdr:cNvPr id="6350" name="Рисунок 6349">
          <a:extLst>
            <a:ext uri="{FF2B5EF4-FFF2-40B4-BE49-F238E27FC236}">
              <a16:creationId xmlns:a16="http://schemas.microsoft.com/office/drawing/2014/main" id="{F034AC11-D730-2D3A-3B56-8ADAA2B6E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235705651"/>
          <a:ext cx="742017" cy="742949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2621</xdr:row>
      <xdr:rowOff>76201</xdr:rowOff>
    </xdr:from>
    <xdr:to>
      <xdr:col>4</xdr:col>
      <xdr:colOff>895351</xdr:colOff>
      <xdr:row>2621</xdr:row>
      <xdr:rowOff>821023</xdr:rowOff>
    </xdr:to>
    <xdr:pic>
      <xdr:nvPicPr>
        <xdr:cNvPr id="1675" name="Рисунок 1674">
          <a:extLst>
            <a:ext uri="{FF2B5EF4-FFF2-40B4-BE49-F238E27FC236}">
              <a16:creationId xmlns:a16="http://schemas.microsoft.com/office/drawing/2014/main" id="{4F380225-F0B7-AE50-4B0A-D768ECC67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236591476"/>
          <a:ext cx="742950" cy="744822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2590</xdr:row>
      <xdr:rowOff>66675</xdr:rowOff>
    </xdr:from>
    <xdr:to>
      <xdr:col>4</xdr:col>
      <xdr:colOff>896606</xdr:colOff>
      <xdr:row>2590</xdr:row>
      <xdr:rowOff>819150</xdr:rowOff>
    </xdr:to>
    <xdr:pic>
      <xdr:nvPicPr>
        <xdr:cNvPr id="1984" name="Рисунок 1983">
          <a:extLst>
            <a:ext uri="{FF2B5EF4-FFF2-40B4-BE49-F238E27FC236}">
              <a16:creationId xmlns:a16="http://schemas.microsoft.com/office/drawing/2014/main" id="{9AF8703B-8DF9-DDD0-C7ED-1168410E2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96719825"/>
          <a:ext cx="753731" cy="7524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863</xdr:row>
      <xdr:rowOff>66676</xdr:rowOff>
    </xdr:from>
    <xdr:to>
      <xdr:col>4</xdr:col>
      <xdr:colOff>895351</xdr:colOff>
      <xdr:row>863</xdr:row>
      <xdr:rowOff>828676</xdr:rowOff>
    </xdr:to>
    <xdr:pic>
      <xdr:nvPicPr>
        <xdr:cNvPr id="2344" name="Рисунок 2343">
          <a:extLst>
            <a:ext uri="{FF2B5EF4-FFF2-40B4-BE49-F238E27FC236}">
              <a16:creationId xmlns:a16="http://schemas.microsoft.com/office/drawing/2014/main" id="{71E6022C-550C-4CC3-BC95-025282CCA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6" y="14390370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862</xdr:row>
      <xdr:rowOff>104775</xdr:rowOff>
    </xdr:from>
    <xdr:to>
      <xdr:col>4</xdr:col>
      <xdr:colOff>967756</xdr:colOff>
      <xdr:row>862</xdr:row>
      <xdr:rowOff>781050</xdr:rowOff>
    </xdr:to>
    <xdr:pic>
      <xdr:nvPicPr>
        <xdr:cNvPr id="2548" name="Рисунок 2547">
          <a:extLst>
            <a:ext uri="{FF2B5EF4-FFF2-40B4-BE49-F238E27FC236}">
              <a16:creationId xmlns:a16="http://schemas.microsoft.com/office/drawing/2014/main" id="{40BD418D-0D83-AE79-0710-F9FB6AA4A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43055975"/>
          <a:ext cx="901081" cy="6762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3126</xdr:row>
      <xdr:rowOff>76200</xdr:rowOff>
    </xdr:from>
    <xdr:to>
      <xdr:col>4</xdr:col>
      <xdr:colOff>895350</xdr:colOff>
      <xdr:row>3126</xdr:row>
      <xdr:rowOff>828675</xdr:rowOff>
    </xdr:to>
    <xdr:pic>
      <xdr:nvPicPr>
        <xdr:cNvPr id="2596" name="Рисунок 2595">
          <a:extLst>
            <a:ext uri="{FF2B5EF4-FFF2-40B4-BE49-F238E27FC236}">
              <a16:creationId xmlns:a16="http://schemas.microsoft.com/office/drawing/2014/main" id="{907A24F7-119B-44F1-9AD3-7BB1D94EC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931509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2523</xdr:row>
      <xdr:rowOff>66676</xdr:rowOff>
    </xdr:from>
    <xdr:to>
      <xdr:col>4</xdr:col>
      <xdr:colOff>756055</xdr:colOff>
      <xdr:row>2523</xdr:row>
      <xdr:rowOff>809625</xdr:rowOff>
    </xdr:to>
    <xdr:pic>
      <xdr:nvPicPr>
        <xdr:cNvPr id="1814" name="Рисунок 1813">
          <a:extLst>
            <a:ext uri="{FF2B5EF4-FFF2-40B4-BE49-F238E27FC236}">
              <a16:creationId xmlns:a16="http://schemas.microsoft.com/office/drawing/2014/main" id="{C025EA79-4282-54FB-0602-4C9B5C944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122139076"/>
          <a:ext cx="498879" cy="742949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707</xdr:row>
      <xdr:rowOff>66675</xdr:rowOff>
    </xdr:from>
    <xdr:to>
      <xdr:col>4</xdr:col>
      <xdr:colOff>828675</xdr:colOff>
      <xdr:row>707</xdr:row>
      <xdr:rowOff>811212</xdr:rowOff>
    </xdr:to>
    <xdr:pic>
      <xdr:nvPicPr>
        <xdr:cNvPr id="2963" name="Рисунок 2962">
          <a:extLst>
            <a:ext uri="{FF2B5EF4-FFF2-40B4-BE49-F238E27FC236}">
              <a16:creationId xmlns:a16="http://schemas.microsoft.com/office/drawing/2014/main" id="{C5A4576E-3EEE-B3FA-031E-C24E5349F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16240125"/>
          <a:ext cx="638175" cy="744537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2740</xdr:row>
      <xdr:rowOff>66675</xdr:rowOff>
    </xdr:from>
    <xdr:to>
      <xdr:col>4</xdr:col>
      <xdr:colOff>904875</xdr:colOff>
      <xdr:row>2740</xdr:row>
      <xdr:rowOff>838200</xdr:rowOff>
    </xdr:to>
    <xdr:pic>
      <xdr:nvPicPr>
        <xdr:cNvPr id="3273" name="Рисунок 3272">
          <a:extLst>
            <a:ext uri="{FF2B5EF4-FFF2-40B4-BE49-F238E27FC236}">
              <a16:creationId xmlns:a16="http://schemas.microsoft.com/office/drawing/2014/main" id="{AD52D454-953B-F0F5-8C5F-A0D4BEFAC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620744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3127</xdr:row>
      <xdr:rowOff>76200</xdr:rowOff>
    </xdr:from>
    <xdr:to>
      <xdr:col>4</xdr:col>
      <xdr:colOff>895350</xdr:colOff>
      <xdr:row>3127</xdr:row>
      <xdr:rowOff>828675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93F8A082-20AC-453C-94D2-F34E61AE6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632269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510</xdr:row>
      <xdr:rowOff>57150</xdr:rowOff>
    </xdr:from>
    <xdr:to>
      <xdr:col>4</xdr:col>
      <xdr:colOff>914400</xdr:colOff>
      <xdr:row>510</xdr:row>
      <xdr:rowOff>828675</xdr:rowOff>
    </xdr:to>
    <xdr:pic>
      <xdr:nvPicPr>
        <xdr:cNvPr id="6250" name="Рисунок 6249">
          <a:extLst>
            <a:ext uri="{FF2B5EF4-FFF2-40B4-BE49-F238E27FC236}">
              <a16:creationId xmlns:a16="http://schemas.microsoft.com/office/drawing/2014/main" id="{F44B9BE2-ADE5-0422-BC30-65E3AC89C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34029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508</xdr:row>
      <xdr:rowOff>76200</xdr:rowOff>
    </xdr:from>
    <xdr:to>
      <xdr:col>4</xdr:col>
      <xdr:colOff>870196</xdr:colOff>
      <xdr:row>508</xdr:row>
      <xdr:rowOff>828675</xdr:rowOff>
    </xdr:to>
    <xdr:pic>
      <xdr:nvPicPr>
        <xdr:cNvPr id="1669" name="Рисунок 1668">
          <a:extLst>
            <a:ext uri="{FF2B5EF4-FFF2-40B4-BE49-F238E27FC236}">
              <a16:creationId xmlns:a16="http://schemas.microsoft.com/office/drawing/2014/main" id="{557148D3-0F47-5066-E7F2-52B613C62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1" y="21650325"/>
          <a:ext cx="689220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394</xdr:row>
      <xdr:rowOff>66675</xdr:rowOff>
    </xdr:from>
    <xdr:to>
      <xdr:col>4</xdr:col>
      <xdr:colOff>981075</xdr:colOff>
      <xdr:row>394</xdr:row>
      <xdr:rowOff>823942</xdr:rowOff>
    </xdr:to>
    <xdr:pic>
      <xdr:nvPicPr>
        <xdr:cNvPr id="2045" name="Рисунок 2044">
          <a:extLst>
            <a:ext uri="{FF2B5EF4-FFF2-40B4-BE49-F238E27FC236}">
              <a16:creationId xmlns:a16="http://schemas.microsoft.com/office/drawing/2014/main" id="{1409B0F8-DDC3-8283-4C43-94B1FEB8C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13785650"/>
          <a:ext cx="914400" cy="75726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392</xdr:row>
      <xdr:rowOff>76200</xdr:rowOff>
    </xdr:from>
    <xdr:to>
      <xdr:col>4</xdr:col>
      <xdr:colOff>981075</xdr:colOff>
      <xdr:row>392</xdr:row>
      <xdr:rowOff>814278</xdr:rowOff>
    </xdr:to>
    <xdr:pic>
      <xdr:nvPicPr>
        <xdr:cNvPr id="2780" name="Рисунок 2779">
          <a:extLst>
            <a:ext uri="{FF2B5EF4-FFF2-40B4-BE49-F238E27FC236}">
              <a16:creationId xmlns:a16="http://schemas.microsoft.com/office/drawing/2014/main" id="{5ECB4B56-A9B0-8C6F-F4E9-A84FF2DDC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112023525"/>
          <a:ext cx="923925" cy="738078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1647</xdr:row>
      <xdr:rowOff>76200</xdr:rowOff>
    </xdr:from>
    <xdr:to>
      <xdr:col>4</xdr:col>
      <xdr:colOff>981075</xdr:colOff>
      <xdr:row>1647</xdr:row>
      <xdr:rowOff>806591</xdr:rowOff>
    </xdr:to>
    <xdr:pic>
      <xdr:nvPicPr>
        <xdr:cNvPr id="3283" name="Рисунок 3282">
          <a:extLst>
            <a:ext uri="{FF2B5EF4-FFF2-40B4-BE49-F238E27FC236}">
              <a16:creationId xmlns:a16="http://schemas.microsoft.com/office/drawing/2014/main" id="{F5DA2A9B-A045-0EC3-C579-17B575EFF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10699550"/>
          <a:ext cx="914400" cy="730391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3066</xdr:row>
      <xdr:rowOff>76201</xdr:rowOff>
    </xdr:from>
    <xdr:to>
      <xdr:col>4</xdr:col>
      <xdr:colOff>895351</xdr:colOff>
      <xdr:row>3066</xdr:row>
      <xdr:rowOff>819151</xdr:rowOff>
    </xdr:to>
    <xdr:pic>
      <xdr:nvPicPr>
        <xdr:cNvPr id="3695" name="Рисунок 3694">
          <a:extLst>
            <a:ext uri="{FF2B5EF4-FFF2-40B4-BE49-F238E27FC236}">
              <a16:creationId xmlns:a16="http://schemas.microsoft.com/office/drawing/2014/main" id="{DD928F90-A611-E4A3-B592-A18052883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453418576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4305</xdr:row>
      <xdr:rowOff>57151</xdr:rowOff>
    </xdr:from>
    <xdr:to>
      <xdr:col>4</xdr:col>
      <xdr:colOff>593379</xdr:colOff>
      <xdr:row>4305</xdr:row>
      <xdr:rowOff>838201</xdr:rowOff>
    </xdr:to>
    <xdr:pic>
      <xdr:nvPicPr>
        <xdr:cNvPr id="5891" name="Рисунок 5890">
          <a:extLst>
            <a:ext uri="{FF2B5EF4-FFF2-40B4-BE49-F238E27FC236}">
              <a16:creationId xmlns:a16="http://schemas.microsoft.com/office/drawing/2014/main" id="{20667912-39BC-A7BA-F49A-59546109B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176774476"/>
          <a:ext cx="164753" cy="78105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2767</xdr:row>
      <xdr:rowOff>76201</xdr:rowOff>
    </xdr:from>
    <xdr:to>
      <xdr:col>4</xdr:col>
      <xdr:colOff>923925</xdr:colOff>
      <xdr:row>2767</xdr:row>
      <xdr:rowOff>818858</xdr:rowOff>
    </xdr:to>
    <xdr:pic>
      <xdr:nvPicPr>
        <xdr:cNvPr id="484" name="Рисунок 483">
          <a:extLst>
            <a:ext uri="{FF2B5EF4-FFF2-40B4-BE49-F238E27FC236}">
              <a16:creationId xmlns:a16="http://schemas.microsoft.com/office/drawing/2014/main" id="{0BCDF650-8BD6-42C7-837A-71E0BBD57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126253876"/>
          <a:ext cx="800100" cy="74265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2768</xdr:row>
      <xdr:rowOff>57150</xdr:rowOff>
    </xdr:from>
    <xdr:to>
      <xdr:col>4</xdr:col>
      <xdr:colOff>914400</xdr:colOff>
      <xdr:row>2768</xdr:row>
      <xdr:rowOff>828675</xdr:rowOff>
    </xdr:to>
    <xdr:pic>
      <xdr:nvPicPr>
        <xdr:cNvPr id="6205" name="Рисунок 6204">
          <a:extLst>
            <a:ext uri="{FF2B5EF4-FFF2-40B4-BE49-F238E27FC236}">
              <a16:creationId xmlns:a16="http://schemas.microsoft.com/office/drawing/2014/main" id="{7C0992C4-3ACF-4A4B-AF95-B5AE2AA1E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271206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2769</xdr:row>
      <xdr:rowOff>85725</xdr:rowOff>
    </xdr:from>
    <xdr:to>
      <xdr:col>4</xdr:col>
      <xdr:colOff>885825</xdr:colOff>
      <xdr:row>2769</xdr:row>
      <xdr:rowOff>819150</xdr:rowOff>
    </xdr:to>
    <xdr:pic>
      <xdr:nvPicPr>
        <xdr:cNvPr id="6235" name="Рисунок 6234">
          <a:extLst>
            <a:ext uri="{FF2B5EF4-FFF2-40B4-BE49-F238E27FC236}">
              <a16:creationId xmlns:a16="http://schemas.microsoft.com/office/drawing/2014/main" id="{FD7A4F87-6FE2-48C6-A67B-84B9B336D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28035050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2773</xdr:row>
      <xdr:rowOff>57151</xdr:rowOff>
    </xdr:from>
    <xdr:to>
      <xdr:col>4</xdr:col>
      <xdr:colOff>966849</xdr:colOff>
      <xdr:row>2773</xdr:row>
      <xdr:rowOff>828675</xdr:rowOff>
    </xdr:to>
    <xdr:pic>
      <xdr:nvPicPr>
        <xdr:cNvPr id="6248" name="Рисунок 6247">
          <a:extLst>
            <a:ext uri="{FF2B5EF4-FFF2-40B4-BE49-F238E27FC236}">
              <a16:creationId xmlns:a16="http://schemas.microsoft.com/office/drawing/2014/main" id="{0C240B35-E4FA-401A-9C4D-8F0D1F203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131549776"/>
          <a:ext cx="890648" cy="771524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2771</xdr:row>
      <xdr:rowOff>57151</xdr:rowOff>
    </xdr:from>
    <xdr:to>
      <xdr:col>4</xdr:col>
      <xdr:colOff>946238</xdr:colOff>
      <xdr:row>2771</xdr:row>
      <xdr:rowOff>838201</xdr:rowOff>
    </xdr:to>
    <xdr:pic>
      <xdr:nvPicPr>
        <xdr:cNvPr id="1772" name="Рисунок 1771">
          <a:extLst>
            <a:ext uri="{FF2B5EF4-FFF2-40B4-BE49-F238E27FC236}">
              <a16:creationId xmlns:a16="http://schemas.microsoft.com/office/drawing/2014/main" id="{83F5285A-7DF6-4431-8ABA-55784F795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129778126"/>
          <a:ext cx="841463" cy="7810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2770</xdr:row>
      <xdr:rowOff>85725</xdr:rowOff>
    </xdr:from>
    <xdr:to>
      <xdr:col>4</xdr:col>
      <xdr:colOff>885825</xdr:colOff>
      <xdr:row>2770</xdr:row>
      <xdr:rowOff>819150</xdr:rowOff>
    </xdr:to>
    <xdr:pic>
      <xdr:nvPicPr>
        <xdr:cNvPr id="1958" name="Рисунок 1957">
          <a:extLst>
            <a:ext uri="{FF2B5EF4-FFF2-40B4-BE49-F238E27FC236}">
              <a16:creationId xmlns:a16="http://schemas.microsoft.com/office/drawing/2014/main" id="{4AD9CF14-E49D-497D-94B0-222CB2412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28920875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2772</xdr:row>
      <xdr:rowOff>57151</xdr:rowOff>
    </xdr:from>
    <xdr:to>
      <xdr:col>4</xdr:col>
      <xdr:colOff>946238</xdr:colOff>
      <xdr:row>2772</xdr:row>
      <xdr:rowOff>838201</xdr:rowOff>
    </xdr:to>
    <xdr:pic>
      <xdr:nvPicPr>
        <xdr:cNvPr id="2018" name="Рисунок 2017">
          <a:extLst>
            <a:ext uri="{FF2B5EF4-FFF2-40B4-BE49-F238E27FC236}">
              <a16:creationId xmlns:a16="http://schemas.microsoft.com/office/drawing/2014/main" id="{B975ED21-D18C-4F6F-AEB2-F2A365179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130663951"/>
          <a:ext cx="841463" cy="7810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902</xdr:row>
      <xdr:rowOff>66675</xdr:rowOff>
    </xdr:from>
    <xdr:to>
      <xdr:col>4</xdr:col>
      <xdr:colOff>813579</xdr:colOff>
      <xdr:row>902</xdr:row>
      <xdr:rowOff>838200</xdr:rowOff>
    </xdr:to>
    <xdr:pic>
      <xdr:nvPicPr>
        <xdr:cNvPr id="2984" name="Рисунок 2983">
          <a:extLst>
            <a:ext uri="{FF2B5EF4-FFF2-40B4-BE49-F238E27FC236}">
              <a16:creationId xmlns:a16="http://schemas.microsoft.com/office/drawing/2014/main" id="{11A4525E-55A5-9972-9149-D39C59071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154285950"/>
          <a:ext cx="613554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3051</xdr:row>
      <xdr:rowOff>152401</xdr:rowOff>
    </xdr:from>
    <xdr:to>
      <xdr:col>4</xdr:col>
      <xdr:colOff>971939</xdr:colOff>
      <xdr:row>3051</xdr:row>
      <xdr:rowOff>742951</xdr:rowOff>
    </xdr:to>
    <xdr:pic>
      <xdr:nvPicPr>
        <xdr:cNvPr id="3624" name="Рисунок 3623">
          <a:extLst>
            <a:ext uri="{FF2B5EF4-FFF2-40B4-BE49-F238E27FC236}">
              <a16:creationId xmlns:a16="http://schemas.microsoft.com/office/drawing/2014/main" id="{F4732CD5-82B6-579C-0D31-D79F20728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85835726"/>
          <a:ext cx="905264" cy="5905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462</xdr:row>
      <xdr:rowOff>66675</xdr:rowOff>
    </xdr:from>
    <xdr:to>
      <xdr:col>4</xdr:col>
      <xdr:colOff>904875</xdr:colOff>
      <xdr:row>462</xdr:row>
      <xdr:rowOff>828675</xdr:rowOff>
    </xdr:to>
    <xdr:pic>
      <xdr:nvPicPr>
        <xdr:cNvPr id="832" name="Рисунок 831">
          <a:extLst>
            <a:ext uri="{FF2B5EF4-FFF2-40B4-BE49-F238E27FC236}">
              <a16:creationId xmlns:a16="http://schemas.microsoft.com/office/drawing/2014/main" id="{C2856F3B-5BD1-BA08-002D-51CE4C282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4964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463</xdr:row>
      <xdr:rowOff>66675</xdr:rowOff>
    </xdr:from>
    <xdr:to>
      <xdr:col>4</xdr:col>
      <xdr:colOff>895350</xdr:colOff>
      <xdr:row>463</xdr:row>
      <xdr:rowOff>819150</xdr:rowOff>
    </xdr:to>
    <xdr:pic>
      <xdr:nvPicPr>
        <xdr:cNvPr id="840" name="Рисунок 839">
          <a:extLst>
            <a:ext uri="{FF2B5EF4-FFF2-40B4-BE49-F238E27FC236}">
              <a16:creationId xmlns:a16="http://schemas.microsoft.com/office/drawing/2014/main" id="{5917D406-E501-C6A6-0E1A-5F5BA572E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03822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464</xdr:row>
      <xdr:rowOff>76200</xdr:rowOff>
    </xdr:from>
    <xdr:to>
      <xdr:col>4</xdr:col>
      <xdr:colOff>885825</xdr:colOff>
      <xdr:row>464</xdr:row>
      <xdr:rowOff>809625</xdr:rowOff>
    </xdr:to>
    <xdr:pic>
      <xdr:nvPicPr>
        <xdr:cNvPr id="1087" name="Рисунок 1086">
          <a:extLst>
            <a:ext uri="{FF2B5EF4-FFF2-40B4-BE49-F238E27FC236}">
              <a16:creationId xmlns:a16="http://schemas.microsoft.com/office/drawing/2014/main" id="{3001BA10-101B-1EFC-051B-4F2BD7C45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1277600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465</xdr:row>
      <xdr:rowOff>66675</xdr:rowOff>
    </xdr:from>
    <xdr:to>
      <xdr:col>4</xdr:col>
      <xdr:colOff>904875</xdr:colOff>
      <xdr:row>465</xdr:row>
      <xdr:rowOff>828675</xdr:rowOff>
    </xdr:to>
    <xdr:pic>
      <xdr:nvPicPr>
        <xdr:cNvPr id="2061" name="Рисунок 2060">
          <a:extLst>
            <a:ext uri="{FF2B5EF4-FFF2-40B4-BE49-F238E27FC236}">
              <a16:creationId xmlns:a16="http://schemas.microsoft.com/office/drawing/2014/main" id="{44EFB61C-96F9-168E-E1BC-7EC8FFB0B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21539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3513</xdr:row>
      <xdr:rowOff>76200</xdr:rowOff>
    </xdr:from>
    <xdr:to>
      <xdr:col>4</xdr:col>
      <xdr:colOff>590550</xdr:colOff>
      <xdr:row>3513</xdr:row>
      <xdr:rowOff>823097</xdr:rowOff>
    </xdr:to>
    <xdr:pic>
      <xdr:nvPicPr>
        <xdr:cNvPr id="5286" name="Рисунок 5285">
          <a:extLst>
            <a:ext uri="{FF2B5EF4-FFF2-40B4-BE49-F238E27FC236}">
              <a16:creationId xmlns:a16="http://schemas.microsoft.com/office/drawing/2014/main" id="{2966DE5A-7E93-50A0-C6E7-F012ED66A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0" y="37661850"/>
          <a:ext cx="161925" cy="746897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3546</xdr:row>
      <xdr:rowOff>47625</xdr:rowOff>
    </xdr:from>
    <xdr:to>
      <xdr:col>4</xdr:col>
      <xdr:colOff>647701</xdr:colOff>
      <xdr:row>3546</xdr:row>
      <xdr:rowOff>861976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B048F373-9C84-4003-B584-E9564B9CF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0051" y="20754975"/>
          <a:ext cx="266700" cy="814351"/>
        </a:xfrm>
        <a:prstGeom prst="rect">
          <a:avLst/>
        </a:prstGeom>
      </xdr:spPr>
    </xdr:pic>
    <xdr:clientData/>
  </xdr:twoCellAnchor>
  <xdr:twoCellAnchor>
    <xdr:from>
      <xdr:col>4</xdr:col>
      <xdr:colOff>438151</xdr:colOff>
      <xdr:row>4327</xdr:row>
      <xdr:rowOff>66676</xdr:rowOff>
    </xdr:from>
    <xdr:to>
      <xdr:col>4</xdr:col>
      <xdr:colOff>600075</xdr:colOff>
      <xdr:row>4327</xdr:row>
      <xdr:rowOff>834316</xdr:rowOff>
    </xdr:to>
    <xdr:pic>
      <xdr:nvPicPr>
        <xdr:cNvPr id="5542" name="Рисунок 5541">
          <a:extLst>
            <a:ext uri="{FF2B5EF4-FFF2-40B4-BE49-F238E27FC236}">
              <a16:creationId xmlns:a16="http://schemas.microsoft.com/office/drawing/2014/main" id="{979C21A6-517D-6D76-A7F0-065F7442F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826" y="85296376"/>
          <a:ext cx="161924" cy="76764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4328</xdr:row>
      <xdr:rowOff>57151</xdr:rowOff>
    </xdr:from>
    <xdr:to>
      <xdr:col>4</xdr:col>
      <xdr:colOff>600075</xdr:colOff>
      <xdr:row>4328</xdr:row>
      <xdr:rowOff>837434</xdr:rowOff>
    </xdr:to>
    <xdr:pic>
      <xdr:nvPicPr>
        <xdr:cNvPr id="828" name="Рисунок 827">
          <a:extLst>
            <a:ext uri="{FF2B5EF4-FFF2-40B4-BE49-F238E27FC236}">
              <a16:creationId xmlns:a16="http://schemas.microsoft.com/office/drawing/2014/main" id="{00323A2F-5792-E202-DB52-DF645C3CB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86172676"/>
          <a:ext cx="171449" cy="78028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3623</xdr:row>
      <xdr:rowOff>76200</xdr:rowOff>
    </xdr:from>
    <xdr:to>
      <xdr:col>4</xdr:col>
      <xdr:colOff>895350</xdr:colOff>
      <xdr:row>3623</xdr:row>
      <xdr:rowOff>828675</xdr:rowOff>
    </xdr:to>
    <xdr:pic>
      <xdr:nvPicPr>
        <xdr:cNvPr id="5726" name="Рисунок 5725">
          <a:extLst>
            <a:ext uri="{FF2B5EF4-FFF2-40B4-BE49-F238E27FC236}">
              <a16:creationId xmlns:a16="http://schemas.microsoft.com/office/drawing/2014/main" id="{40338D8F-3E6E-271D-A23E-33BCE3B4E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475041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3625</xdr:row>
      <xdr:rowOff>66675</xdr:rowOff>
    </xdr:from>
    <xdr:to>
      <xdr:col>4</xdr:col>
      <xdr:colOff>895350</xdr:colOff>
      <xdr:row>3625</xdr:row>
      <xdr:rowOff>819150</xdr:rowOff>
    </xdr:to>
    <xdr:pic>
      <xdr:nvPicPr>
        <xdr:cNvPr id="1219" name="Рисунок 1218">
          <a:extLst>
            <a:ext uri="{FF2B5EF4-FFF2-40B4-BE49-F238E27FC236}">
              <a16:creationId xmlns:a16="http://schemas.microsoft.com/office/drawing/2014/main" id="{FEACB7FF-E78A-0FCA-F287-A0B921F63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492662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428</xdr:row>
      <xdr:rowOff>57150</xdr:rowOff>
    </xdr:from>
    <xdr:to>
      <xdr:col>4</xdr:col>
      <xdr:colOff>979646</xdr:colOff>
      <xdr:row>428</xdr:row>
      <xdr:rowOff>828675</xdr:rowOff>
    </xdr:to>
    <xdr:pic>
      <xdr:nvPicPr>
        <xdr:cNvPr id="5330" name="Рисунок 5329">
          <a:extLst>
            <a:ext uri="{FF2B5EF4-FFF2-40B4-BE49-F238E27FC236}">
              <a16:creationId xmlns:a16="http://schemas.microsoft.com/office/drawing/2014/main" id="{54027E5F-2E6B-41F3-88A6-30FAA26A3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42824400"/>
          <a:ext cx="912971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430</xdr:row>
      <xdr:rowOff>57150</xdr:rowOff>
    </xdr:from>
    <xdr:to>
      <xdr:col>4</xdr:col>
      <xdr:colOff>914400</xdr:colOff>
      <xdr:row>430</xdr:row>
      <xdr:rowOff>838200</xdr:rowOff>
    </xdr:to>
    <xdr:pic>
      <xdr:nvPicPr>
        <xdr:cNvPr id="753" name="Рисунок 752">
          <a:extLst>
            <a:ext uri="{FF2B5EF4-FFF2-40B4-BE49-F238E27FC236}">
              <a16:creationId xmlns:a16="http://schemas.microsoft.com/office/drawing/2014/main" id="{EDA69C6B-BB39-484E-8F08-C0F0F0A04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7471410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431</xdr:row>
      <xdr:rowOff>57150</xdr:rowOff>
    </xdr:from>
    <xdr:to>
      <xdr:col>4</xdr:col>
      <xdr:colOff>860076</xdr:colOff>
      <xdr:row>431</xdr:row>
      <xdr:rowOff>828675</xdr:rowOff>
    </xdr:to>
    <xdr:pic>
      <xdr:nvPicPr>
        <xdr:cNvPr id="1223" name="Рисунок 1222">
          <a:extLst>
            <a:ext uri="{FF2B5EF4-FFF2-40B4-BE49-F238E27FC236}">
              <a16:creationId xmlns:a16="http://schemas.microsoft.com/office/drawing/2014/main" id="{8059D156-C4B9-4A2E-B78B-17CED1532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80029050"/>
          <a:ext cx="660050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567</xdr:row>
      <xdr:rowOff>66676</xdr:rowOff>
    </xdr:from>
    <xdr:to>
      <xdr:col>4</xdr:col>
      <xdr:colOff>904876</xdr:colOff>
      <xdr:row>567</xdr:row>
      <xdr:rowOff>828676</xdr:rowOff>
    </xdr:to>
    <xdr:pic>
      <xdr:nvPicPr>
        <xdr:cNvPr id="1499" name="Рисунок 1498">
          <a:extLst>
            <a:ext uri="{FF2B5EF4-FFF2-40B4-BE49-F238E27FC236}">
              <a16:creationId xmlns:a16="http://schemas.microsoft.com/office/drawing/2014/main" id="{8CD9B608-143D-4090-B0C8-CFC0CA3E9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75164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517</xdr:row>
      <xdr:rowOff>123826</xdr:rowOff>
    </xdr:from>
    <xdr:to>
      <xdr:col>4</xdr:col>
      <xdr:colOff>971756</xdr:colOff>
      <xdr:row>517</xdr:row>
      <xdr:rowOff>771525</xdr:rowOff>
    </xdr:to>
    <xdr:pic>
      <xdr:nvPicPr>
        <xdr:cNvPr id="2358" name="Рисунок 2357">
          <a:extLst>
            <a:ext uri="{FF2B5EF4-FFF2-40B4-BE49-F238E27FC236}">
              <a16:creationId xmlns:a16="http://schemas.microsoft.com/office/drawing/2014/main" id="{CB45E685-CE73-9077-F7CC-CDB0E8421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9670376"/>
          <a:ext cx="905081" cy="64769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518</xdr:row>
      <xdr:rowOff>123826</xdr:rowOff>
    </xdr:from>
    <xdr:to>
      <xdr:col>4</xdr:col>
      <xdr:colOff>971756</xdr:colOff>
      <xdr:row>518</xdr:row>
      <xdr:rowOff>771525</xdr:rowOff>
    </xdr:to>
    <xdr:pic>
      <xdr:nvPicPr>
        <xdr:cNvPr id="2406" name="Рисунок 2405">
          <a:extLst>
            <a:ext uri="{FF2B5EF4-FFF2-40B4-BE49-F238E27FC236}">
              <a16:creationId xmlns:a16="http://schemas.microsoft.com/office/drawing/2014/main" id="{A52079E1-E361-4783-990E-608BD5773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9670376"/>
          <a:ext cx="905081" cy="6476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2457</xdr:row>
      <xdr:rowOff>66675</xdr:rowOff>
    </xdr:from>
    <xdr:to>
      <xdr:col>4</xdr:col>
      <xdr:colOff>895350</xdr:colOff>
      <xdr:row>2457</xdr:row>
      <xdr:rowOff>819150</xdr:rowOff>
    </xdr:to>
    <xdr:pic>
      <xdr:nvPicPr>
        <xdr:cNvPr id="2232" name="Рисунок 2231">
          <a:extLst>
            <a:ext uri="{FF2B5EF4-FFF2-40B4-BE49-F238E27FC236}">
              <a16:creationId xmlns:a16="http://schemas.microsoft.com/office/drawing/2014/main" id="{4D6F7CDA-2B84-3517-BF6F-72E953A49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576703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442</xdr:row>
      <xdr:rowOff>104775</xdr:rowOff>
    </xdr:from>
    <xdr:to>
      <xdr:col>4</xdr:col>
      <xdr:colOff>981075</xdr:colOff>
      <xdr:row>442</xdr:row>
      <xdr:rowOff>790575</xdr:rowOff>
    </xdr:to>
    <xdr:pic>
      <xdr:nvPicPr>
        <xdr:cNvPr id="2423" name="Рисунок 2422">
          <a:extLst>
            <a:ext uri="{FF2B5EF4-FFF2-40B4-BE49-F238E27FC236}">
              <a16:creationId xmlns:a16="http://schemas.microsoft.com/office/drawing/2014/main" id="{22836368-0370-2ADE-77A7-91E7CEFB8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45570575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443</xdr:row>
      <xdr:rowOff>104775</xdr:rowOff>
    </xdr:from>
    <xdr:to>
      <xdr:col>4</xdr:col>
      <xdr:colOff>981075</xdr:colOff>
      <xdr:row>443</xdr:row>
      <xdr:rowOff>790575</xdr:rowOff>
    </xdr:to>
    <xdr:pic>
      <xdr:nvPicPr>
        <xdr:cNvPr id="2443" name="Рисунок 2442">
          <a:extLst>
            <a:ext uri="{FF2B5EF4-FFF2-40B4-BE49-F238E27FC236}">
              <a16:creationId xmlns:a16="http://schemas.microsoft.com/office/drawing/2014/main" id="{A4F20F09-59B9-4DD1-87A0-D68900883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45570575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444</xdr:row>
      <xdr:rowOff>104775</xdr:rowOff>
    </xdr:from>
    <xdr:to>
      <xdr:col>4</xdr:col>
      <xdr:colOff>981075</xdr:colOff>
      <xdr:row>444</xdr:row>
      <xdr:rowOff>790575</xdr:rowOff>
    </xdr:to>
    <xdr:pic>
      <xdr:nvPicPr>
        <xdr:cNvPr id="2445" name="Рисунок 2444">
          <a:extLst>
            <a:ext uri="{FF2B5EF4-FFF2-40B4-BE49-F238E27FC236}">
              <a16:creationId xmlns:a16="http://schemas.microsoft.com/office/drawing/2014/main" id="{9A4C2D69-291C-4A9F-AEB3-A07D660F1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45570575"/>
          <a:ext cx="914400" cy="68580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2625</xdr:row>
      <xdr:rowOff>57151</xdr:rowOff>
    </xdr:from>
    <xdr:to>
      <xdr:col>4</xdr:col>
      <xdr:colOff>823153</xdr:colOff>
      <xdr:row>2625</xdr:row>
      <xdr:rowOff>838201</xdr:rowOff>
    </xdr:to>
    <xdr:pic>
      <xdr:nvPicPr>
        <xdr:cNvPr id="2449" name="Рисунок 2448">
          <a:extLst>
            <a:ext uri="{FF2B5EF4-FFF2-40B4-BE49-F238E27FC236}">
              <a16:creationId xmlns:a16="http://schemas.microsoft.com/office/drawing/2014/main" id="{7999BB1D-4028-4775-A4F1-A118F0BBC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6" y="259603876"/>
          <a:ext cx="594552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2628</xdr:row>
      <xdr:rowOff>66676</xdr:rowOff>
    </xdr:from>
    <xdr:to>
      <xdr:col>4</xdr:col>
      <xdr:colOff>904876</xdr:colOff>
      <xdr:row>2628</xdr:row>
      <xdr:rowOff>828676</xdr:rowOff>
    </xdr:to>
    <xdr:pic>
      <xdr:nvPicPr>
        <xdr:cNvPr id="2686" name="Рисунок 2685">
          <a:extLst>
            <a:ext uri="{FF2B5EF4-FFF2-40B4-BE49-F238E27FC236}">
              <a16:creationId xmlns:a16="http://schemas.microsoft.com/office/drawing/2014/main" id="{945F10C3-7606-5D23-DD4A-96D76C1BF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649283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2629</xdr:row>
      <xdr:rowOff>66676</xdr:rowOff>
    </xdr:from>
    <xdr:to>
      <xdr:col>4</xdr:col>
      <xdr:colOff>904876</xdr:colOff>
      <xdr:row>2629</xdr:row>
      <xdr:rowOff>828676</xdr:rowOff>
    </xdr:to>
    <xdr:pic>
      <xdr:nvPicPr>
        <xdr:cNvPr id="3024" name="Рисунок 3023">
          <a:extLst>
            <a:ext uri="{FF2B5EF4-FFF2-40B4-BE49-F238E27FC236}">
              <a16:creationId xmlns:a16="http://schemas.microsoft.com/office/drawing/2014/main" id="{FBF9ED4C-BE1E-4CDC-8CBF-B3D924C94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649283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2630</xdr:row>
      <xdr:rowOff>66676</xdr:rowOff>
    </xdr:from>
    <xdr:to>
      <xdr:col>4</xdr:col>
      <xdr:colOff>885825</xdr:colOff>
      <xdr:row>2630</xdr:row>
      <xdr:rowOff>828512</xdr:rowOff>
    </xdr:to>
    <xdr:pic>
      <xdr:nvPicPr>
        <xdr:cNvPr id="3715" name="Рисунок 3714">
          <a:extLst>
            <a:ext uri="{FF2B5EF4-FFF2-40B4-BE49-F238E27FC236}">
              <a16:creationId xmlns:a16="http://schemas.microsoft.com/office/drawing/2014/main" id="{CF3BC965-9DC8-C078-BBA1-8BE75C04E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266700001"/>
          <a:ext cx="714375" cy="761836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526</xdr:row>
      <xdr:rowOff>47626</xdr:rowOff>
    </xdr:from>
    <xdr:to>
      <xdr:col>4</xdr:col>
      <xdr:colOff>914401</xdr:colOff>
      <xdr:row>526</xdr:row>
      <xdr:rowOff>847726</xdr:rowOff>
    </xdr:to>
    <xdr:pic>
      <xdr:nvPicPr>
        <xdr:cNvPr id="2364" name="Рисунок 2363">
          <a:extLst>
            <a:ext uri="{FF2B5EF4-FFF2-40B4-BE49-F238E27FC236}">
              <a16:creationId xmlns:a16="http://schemas.microsoft.com/office/drawing/2014/main" id="{EF022BEF-4547-5609-E38E-F5699541A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6" y="40224076"/>
          <a:ext cx="800100" cy="800100"/>
        </a:xfrm>
        <a:prstGeom prst="rect">
          <a:avLst/>
        </a:prstGeom>
      </xdr:spPr>
    </xdr:pic>
    <xdr:clientData/>
  </xdr:twoCellAnchor>
  <xdr:twoCellAnchor>
    <xdr:from>
      <xdr:col>3</xdr:col>
      <xdr:colOff>3057525</xdr:colOff>
      <xdr:row>1410</xdr:row>
      <xdr:rowOff>180975</xdr:rowOff>
    </xdr:from>
    <xdr:to>
      <xdr:col>3</xdr:col>
      <xdr:colOff>3898664</xdr:colOff>
      <xdr:row>1410</xdr:row>
      <xdr:rowOff>685800</xdr:rowOff>
    </xdr:to>
    <xdr:pic>
      <xdr:nvPicPr>
        <xdr:cNvPr id="2431" name="Рисунок 2430">
          <a:extLst>
            <a:ext uri="{FF2B5EF4-FFF2-40B4-BE49-F238E27FC236}">
              <a16:creationId xmlns:a16="http://schemas.microsoft.com/office/drawing/2014/main" id="{CCCAF4D6-A616-42B3-A47E-3055D68419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29400" y="58759725"/>
          <a:ext cx="841139" cy="504825"/>
        </a:xfrm>
        <a:prstGeom prst="rect">
          <a:avLst/>
        </a:prstGeom>
      </xdr:spPr>
    </xdr:pic>
    <xdr:clientData/>
  </xdr:twoCellAnchor>
  <xdr:twoCellAnchor>
    <xdr:from>
      <xdr:col>4</xdr:col>
      <xdr:colOff>304802</xdr:colOff>
      <xdr:row>1410</xdr:row>
      <xdr:rowOff>85726</xdr:rowOff>
    </xdr:from>
    <xdr:to>
      <xdr:col>4</xdr:col>
      <xdr:colOff>734200</xdr:colOff>
      <xdr:row>1410</xdr:row>
      <xdr:rowOff>819150</xdr:rowOff>
    </xdr:to>
    <xdr:pic>
      <xdr:nvPicPr>
        <xdr:cNvPr id="2455" name="Рисунок 2454">
          <a:extLst>
            <a:ext uri="{FF2B5EF4-FFF2-40B4-BE49-F238E27FC236}">
              <a16:creationId xmlns:a16="http://schemas.microsoft.com/office/drawing/2014/main" id="{0FBCAF48-F29A-EF9A-2348-014A6F2F5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91477" y="59550301"/>
          <a:ext cx="429398" cy="7334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1544</xdr:row>
      <xdr:rowOff>104776</xdr:rowOff>
    </xdr:from>
    <xdr:to>
      <xdr:col>4</xdr:col>
      <xdr:colOff>972286</xdr:colOff>
      <xdr:row>1544</xdr:row>
      <xdr:rowOff>781050</xdr:rowOff>
    </xdr:to>
    <xdr:pic>
      <xdr:nvPicPr>
        <xdr:cNvPr id="2457" name="Рисунок 2456">
          <a:extLst>
            <a:ext uri="{FF2B5EF4-FFF2-40B4-BE49-F238E27FC236}">
              <a16:creationId xmlns:a16="http://schemas.microsoft.com/office/drawing/2014/main" id="{47F41E95-47A4-4373-9BD5-94AE4E0BF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05725" y="46872526"/>
          <a:ext cx="905611" cy="676274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4329</xdr:row>
      <xdr:rowOff>66676</xdr:rowOff>
    </xdr:from>
    <xdr:to>
      <xdr:col>4</xdr:col>
      <xdr:colOff>587118</xdr:colOff>
      <xdr:row>4329</xdr:row>
      <xdr:rowOff>838200</xdr:rowOff>
    </xdr:to>
    <xdr:pic>
      <xdr:nvPicPr>
        <xdr:cNvPr id="6287" name="Рисунок 6286">
          <a:extLst>
            <a:ext uri="{FF2B5EF4-FFF2-40B4-BE49-F238E27FC236}">
              <a16:creationId xmlns:a16="http://schemas.microsoft.com/office/drawing/2014/main" id="{FEA66DFC-09D8-4203-8899-7CF798341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9175" y="48606076"/>
          <a:ext cx="168018" cy="771524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4330</xdr:row>
      <xdr:rowOff>66676</xdr:rowOff>
    </xdr:from>
    <xdr:to>
      <xdr:col>4</xdr:col>
      <xdr:colOff>600075</xdr:colOff>
      <xdr:row>4330</xdr:row>
      <xdr:rowOff>836696</xdr:rowOff>
    </xdr:to>
    <xdr:pic>
      <xdr:nvPicPr>
        <xdr:cNvPr id="2203" name="Рисунок 2202">
          <a:extLst>
            <a:ext uri="{FF2B5EF4-FFF2-40B4-BE49-F238E27FC236}">
              <a16:creationId xmlns:a16="http://schemas.microsoft.com/office/drawing/2014/main" id="{799BEF26-1279-4B3F-A4A8-D13418B9F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0125" y="49491901"/>
          <a:ext cx="200025" cy="770020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4331</xdr:row>
      <xdr:rowOff>57151</xdr:rowOff>
    </xdr:from>
    <xdr:to>
      <xdr:col>4</xdr:col>
      <xdr:colOff>590550</xdr:colOff>
      <xdr:row>4331</xdr:row>
      <xdr:rowOff>839080</xdr:rowOff>
    </xdr:to>
    <xdr:pic>
      <xdr:nvPicPr>
        <xdr:cNvPr id="2422" name="Рисунок 2421">
          <a:extLst>
            <a:ext uri="{FF2B5EF4-FFF2-40B4-BE49-F238E27FC236}">
              <a16:creationId xmlns:a16="http://schemas.microsoft.com/office/drawing/2014/main" id="{96EADCCF-A455-A99C-032E-4EEF13A16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1" y="184746901"/>
          <a:ext cx="180974" cy="78192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</xdr:row>
      <xdr:rowOff>57150</xdr:rowOff>
    </xdr:from>
    <xdr:to>
      <xdr:col>4</xdr:col>
      <xdr:colOff>904875</xdr:colOff>
      <xdr:row>28</xdr:row>
      <xdr:rowOff>828675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533648D-064F-491F-B4F5-3A1BB59A0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603914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24</xdr:row>
      <xdr:rowOff>114301</xdr:rowOff>
    </xdr:from>
    <xdr:to>
      <xdr:col>4</xdr:col>
      <xdr:colOff>976474</xdr:colOff>
      <xdr:row>24</xdr:row>
      <xdr:rowOff>800100</xdr:rowOff>
    </xdr:to>
    <xdr:pic>
      <xdr:nvPicPr>
        <xdr:cNvPr id="2418" name="Рисунок 2417">
          <a:extLst>
            <a:ext uri="{FF2B5EF4-FFF2-40B4-BE49-F238E27FC236}">
              <a16:creationId xmlns:a16="http://schemas.microsoft.com/office/drawing/2014/main" id="{64B9662A-C733-4E2F-9CC5-67EFF4867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9472851"/>
          <a:ext cx="909799" cy="6857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26</xdr:row>
      <xdr:rowOff>66675</xdr:rowOff>
    </xdr:from>
    <xdr:to>
      <xdr:col>4</xdr:col>
      <xdr:colOff>914400</xdr:colOff>
      <xdr:row>26</xdr:row>
      <xdr:rowOff>838200</xdr:rowOff>
    </xdr:to>
    <xdr:pic>
      <xdr:nvPicPr>
        <xdr:cNvPr id="2463" name="Рисунок 2462">
          <a:extLst>
            <a:ext uri="{FF2B5EF4-FFF2-40B4-BE49-F238E27FC236}">
              <a16:creationId xmlns:a16="http://schemas.microsoft.com/office/drawing/2014/main" id="{27B4D574-46F1-46A9-B27F-5FF416CDF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28306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27</xdr:row>
      <xdr:rowOff>66675</xdr:rowOff>
    </xdr:from>
    <xdr:to>
      <xdr:col>4</xdr:col>
      <xdr:colOff>940072</xdr:colOff>
      <xdr:row>27</xdr:row>
      <xdr:rowOff>838200</xdr:rowOff>
    </xdr:to>
    <xdr:pic>
      <xdr:nvPicPr>
        <xdr:cNvPr id="2465" name="Рисунок 2464">
          <a:extLst>
            <a:ext uri="{FF2B5EF4-FFF2-40B4-BE49-F238E27FC236}">
              <a16:creationId xmlns:a16="http://schemas.microsoft.com/office/drawing/2014/main" id="{88CF2C25-5B18-4AB0-B7FE-422B11BD0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93716475"/>
          <a:ext cx="835296" cy="771525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25</xdr:row>
      <xdr:rowOff>85726</xdr:rowOff>
    </xdr:from>
    <xdr:to>
      <xdr:col>4</xdr:col>
      <xdr:colOff>956803</xdr:colOff>
      <xdr:row>25</xdr:row>
      <xdr:rowOff>809625</xdr:rowOff>
    </xdr:to>
    <xdr:pic>
      <xdr:nvPicPr>
        <xdr:cNvPr id="3423" name="Рисунок 3422">
          <a:extLst>
            <a:ext uri="{FF2B5EF4-FFF2-40B4-BE49-F238E27FC236}">
              <a16:creationId xmlns:a16="http://schemas.microsoft.com/office/drawing/2014/main" id="{48F5A09F-9EEB-48B5-9172-8A6EAA928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6" y="63617476"/>
          <a:ext cx="880602" cy="723899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21</xdr:row>
      <xdr:rowOff>85726</xdr:rowOff>
    </xdr:from>
    <xdr:to>
      <xdr:col>4</xdr:col>
      <xdr:colOff>962025</xdr:colOff>
      <xdr:row>21</xdr:row>
      <xdr:rowOff>817622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3645F43F-C5AC-4170-AD17-B021FC71E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39309676"/>
          <a:ext cx="876300" cy="731896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3901</xdr:row>
      <xdr:rowOff>57150</xdr:rowOff>
    </xdr:from>
    <xdr:to>
      <xdr:col>4</xdr:col>
      <xdr:colOff>609600</xdr:colOff>
      <xdr:row>3901</xdr:row>
      <xdr:rowOff>841921</xdr:rowOff>
    </xdr:to>
    <xdr:pic>
      <xdr:nvPicPr>
        <xdr:cNvPr id="2104" name="Рисунок 2103">
          <a:extLst>
            <a:ext uri="{FF2B5EF4-FFF2-40B4-BE49-F238E27FC236}">
              <a16:creationId xmlns:a16="http://schemas.microsoft.com/office/drawing/2014/main" id="{DCEBD384-6380-7590-73F6-753D5B4A6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0" y="148685250"/>
          <a:ext cx="200025" cy="784771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432</xdr:row>
      <xdr:rowOff>76201</xdr:rowOff>
    </xdr:from>
    <xdr:to>
      <xdr:col>4</xdr:col>
      <xdr:colOff>756437</xdr:colOff>
      <xdr:row>432</xdr:row>
      <xdr:rowOff>819150</xdr:rowOff>
    </xdr:to>
    <xdr:pic>
      <xdr:nvPicPr>
        <xdr:cNvPr id="2993" name="Рисунок 2992">
          <a:extLst>
            <a:ext uri="{FF2B5EF4-FFF2-40B4-BE49-F238E27FC236}">
              <a16:creationId xmlns:a16="http://schemas.microsoft.com/office/drawing/2014/main" id="{876CEBFC-489F-5B98-B72F-68CCFC081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161239201"/>
          <a:ext cx="499262" cy="742949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3891</xdr:row>
      <xdr:rowOff>66675</xdr:rowOff>
    </xdr:from>
    <xdr:to>
      <xdr:col>4</xdr:col>
      <xdr:colOff>895350</xdr:colOff>
      <xdr:row>3891</xdr:row>
      <xdr:rowOff>828675</xdr:rowOff>
    </xdr:to>
    <xdr:pic>
      <xdr:nvPicPr>
        <xdr:cNvPr id="3965" name="Рисунок 3964">
          <a:extLst>
            <a:ext uri="{FF2B5EF4-FFF2-40B4-BE49-F238E27FC236}">
              <a16:creationId xmlns:a16="http://schemas.microsoft.com/office/drawing/2014/main" id="{9B988F91-DA2A-1CC5-1D59-6B3C2057D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719738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3893</xdr:row>
      <xdr:rowOff>76200</xdr:rowOff>
    </xdr:from>
    <xdr:to>
      <xdr:col>4</xdr:col>
      <xdr:colOff>885825</xdr:colOff>
      <xdr:row>3893</xdr:row>
      <xdr:rowOff>828675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90BBF721-A592-4631-B696-7402B1B41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53425" y="1134332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1556</xdr:row>
      <xdr:rowOff>57151</xdr:rowOff>
    </xdr:from>
    <xdr:to>
      <xdr:col>4</xdr:col>
      <xdr:colOff>881889</xdr:colOff>
      <xdr:row>1556</xdr:row>
      <xdr:rowOff>838201</xdr:rowOff>
    </xdr:to>
    <xdr:pic>
      <xdr:nvPicPr>
        <xdr:cNvPr id="2453" name="Рисунок 2452">
          <a:extLst>
            <a:ext uri="{FF2B5EF4-FFF2-40B4-BE49-F238E27FC236}">
              <a16:creationId xmlns:a16="http://schemas.microsoft.com/office/drawing/2014/main" id="{37BF2E4D-69B5-A6F1-E82B-85E915DFE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96440626"/>
          <a:ext cx="729489" cy="781050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1577</xdr:row>
      <xdr:rowOff>76201</xdr:rowOff>
    </xdr:from>
    <xdr:to>
      <xdr:col>4</xdr:col>
      <xdr:colOff>824972</xdr:colOff>
      <xdr:row>1577</xdr:row>
      <xdr:rowOff>819150</xdr:rowOff>
    </xdr:to>
    <xdr:pic>
      <xdr:nvPicPr>
        <xdr:cNvPr id="3834" name="Рисунок 3833">
          <a:extLst>
            <a:ext uri="{FF2B5EF4-FFF2-40B4-BE49-F238E27FC236}">
              <a16:creationId xmlns:a16="http://schemas.microsoft.com/office/drawing/2014/main" id="{91D8CA2F-43CA-A776-6179-35CDA8B54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131006851"/>
          <a:ext cx="615422" cy="742949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1308</xdr:row>
      <xdr:rowOff>66676</xdr:rowOff>
    </xdr:from>
    <xdr:to>
      <xdr:col>4</xdr:col>
      <xdr:colOff>933450</xdr:colOff>
      <xdr:row>1308</xdr:row>
      <xdr:rowOff>837154</xdr:rowOff>
    </xdr:to>
    <xdr:pic>
      <xdr:nvPicPr>
        <xdr:cNvPr id="5773" name="Рисунок 5772">
          <a:extLst>
            <a:ext uri="{FF2B5EF4-FFF2-40B4-BE49-F238E27FC236}">
              <a16:creationId xmlns:a16="http://schemas.microsoft.com/office/drawing/2014/main" id="{89F99C77-4E49-7953-BB1B-22C124EB5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31575376"/>
          <a:ext cx="828675" cy="770478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1306</xdr:row>
      <xdr:rowOff>76200</xdr:rowOff>
    </xdr:from>
    <xdr:to>
      <xdr:col>4</xdr:col>
      <xdr:colOff>895350</xdr:colOff>
      <xdr:row>1306</xdr:row>
      <xdr:rowOff>828675</xdr:rowOff>
    </xdr:to>
    <xdr:pic>
      <xdr:nvPicPr>
        <xdr:cNvPr id="3727" name="Рисунок 3726">
          <a:extLst>
            <a:ext uri="{FF2B5EF4-FFF2-40B4-BE49-F238E27FC236}">
              <a16:creationId xmlns:a16="http://schemas.microsoft.com/office/drawing/2014/main" id="{83356BEE-E5DC-3CEE-576E-EF79BB227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98132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1307</xdr:row>
      <xdr:rowOff>66676</xdr:rowOff>
    </xdr:from>
    <xdr:to>
      <xdr:col>4</xdr:col>
      <xdr:colOff>869590</xdr:colOff>
      <xdr:row>1307</xdr:row>
      <xdr:rowOff>828676</xdr:rowOff>
    </xdr:to>
    <xdr:pic>
      <xdr:nvPicPr>
        <xdr:cNvPr id="4214" name="Рисунок 4213">
          <a:extLst>
            <a:ext uri="{FF2B5EF4-FFF2-40B4-BE49-F238E27FC236}">
              <a16:creationId xmlns:a16="http://schemas.microsoft.com/office/drawing/2014/main" id="{C423825E-8203-C628-57FE-D7A688843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30689551"/>
          <a:ext cx="698139" cy="76200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2618</xdr:row>
      <xdr:rowOff>66675</xdr:rowOff>
    </xdr:from>
    <xdr:to>
      <xdr:col>4</xdr:col>
      <xdr:colOff>803235</xdr:colOff>
      <xdr:row>2618</xdr:row>
      <xdr:rowOff>819150</xdr:rowOff>
    </xdr:to>
    <xdr:pic>
      <xdr:nvPicPr>
        <xdr:cNvPr id="4514" name="Рисунок 4513">
          <a:extLst>
            <a:ext uri="{FF2B5EF4-FFF2-40B4-BE49-F238E27FC236}">
              <a16:creationId xmlns:a16="http://schemas.microsoft.com/office/drawing/2014/main" id="{E3E08C96-557A-9001-8467-82D0CC74D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105870375"/>
          <a:ext cx="574635" cy="7524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2619</xdr:row>
      <xdr:rowOff>66675</xdr:rowOff>
    </xdr:from>
    <xdr:to>
      <xdr:col>4</xdr:col>
      <xdr:colOff>803235</xdr:colOff>
      <xdr:row>2619</xdr:row>
      <xdr:rowOff>819150</xdr:rowOff>
    </xdr:to>
    <xdr:pic>
      <xdr:nvPicPr>
        <xdr:cNvPr id="4519" name="Рисунок 4518">
          <a:extLst>
            <a:ext uri="{FF2B5EF4-FFF2-40B4-BE49-F238E27FC236}">
              <a16:creationId xmlns:a16="http://schemas.microsoft.com/office/drawing/2014/main" id="{C0B4F17E-F936-4777-83FE-A07DE107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105870375"/>
          <a:ext cx="574635" cy="752475"/>
        </a:xfrm>
        <a:prstGeom prst="rect">
          <a:avLst/>
        </a:prstGeom>
      </xdr:spPr>
    </xdr:pic>
    <xdr:clientData/>
  </xdr:twoCellAnchor>
  <xdr:twoCellAnchor>
    <xdr:from>
      <xdr:col>4</xdr:col>
      <xdr:colOff>47626</xdr:colOff>
      <xdr:row>3145</xdr:row>
      <xdr:rowOff>47625</xdr:rowOff>
    </xdr:from>
    <xdr:to>
      <xdr:col>4</xdr:col>
      <xdr:colOff>981076</xdr:colOff>
      <xdr:row>3145</xdr:row>
      <xdr:rowOff>842786</xdr:rowOff>
    </xdr:to>
    <xdr:pic>
      <xdr:nvPicPr>
        <xdr:cNvPr id="4527" name="Picture 8">
          <a:extLst>
            <a:ext uri="{FF2B5EF4-FFF2-40B4-BE49-F238E27FC236}">
              <a16:creationId xmlns:a16="http://schemas.microsoft.com/office/drawing/2014/main" id="{B09533BB-AA0E-4176-9EFC-724C02889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34301" y="91544775"/>
          <a:ext cx="933450" cy="7951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FFFFFF" mc:Ignorable="a14" a14:legacySpreadsheetColorIndex="9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xmlns:mc="http://schemas.openxmlformats.org/markup-compatibility/2006" val="000000" mc:Ignorable="a14" a14:legacySpreadsheetColorIndex="64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219076</xdr:colOff>
      <xdr:row>1715</xdr:row>
      <xdr:rowOff>57150</xdr:rowOff>
    </xdr:from>
    <xdr:to>
      <xdr:col>4</xdr:col>
      <xdr:colOff>797053</xdr:colOff>
      <xdr:row>1715</xdr:row>
      <xdr:rowOff>838200</xdr:rowOff>
    </xdr:to>
    <xdr:pic>
      <xdr:nvPicPr>
        <xdr:cNvPr id="4558" name="Рисунок 4557">
          <a:extLst>
            <a:ext uri="{FF2B5EF4-FFF2-40B4-BE49-F238E27FC236}">
              <a16:creationId xmlns:a16="http://schemas.microsoft.com/office/drawing/2014/main" id="{AB76505A-763C-787C-7971-0711689FA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1" y="221408625"/>
          <a:ext cx="577977" cy="781050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1717</xdr:row>
      <xdr:rowOff>66676</xdr:rowOff>
    </xdr:from>
    <xdr:to>
      <xdr:col>4</xdr:col>
      <xdr:colOff>904875</xdr:colOff>
      <xdr:row>1717</xdr:row>
      <xdr:rowOff>838200</xdr:rowOff>
    </xdr:to>
    <xdr:pic>
      <xdr:nvPicPr>
        <xdr:cNvPr id="4575" name="Рисунок 4574">
          <a:extLst>
            <a:ext uri="{FF2B5EF4-FFF2-40B4-BE49-F238E27FC236}">
              <a16:creationId xmlns:a16="http://schemas.microsoft.com/office/drawing/2014/main" id="{806B2562-2971-897D-1AA6-7D5169870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6" y="224961451"/>
          <a:ext cx="771524" cy="77152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1695</xdr:row>
      <xdr:rowOff>66675</xdr:rowOff>
    </xdr:from>
    <xdr:to>
      <xdr:col>4</xdr:col>
      <xdr:colOff>904875</xdr:colOff>
      <xdr:row>1695</xdr:row>
      <xdr:rowOff>819150</xdr:rowOff>
    </xdr:to>
    <xdr:pic>
      <xdr:nvPicPr>
        <xdr:cNvPr id="4588" name="Рисунок 4587">
          <a:extLst>
            <a:ext uri="{FF2B5EF4-FFF2-40B4-BE49-F238E27FC236}">
              <a16:creationId xmlns:a16="http://schemas.microsoft.com/office/drawing/2014/main" id="{0DA77936-88A2-5B66-429E-B3EC6C421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868709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1694</xdr:row>
      <xdr:rowOff>66675</xdr:rowOff>
    </xdr:from>
    <xdr:to>
      <xdr:col>4</xdr:col>
      <xdr:colOff>895350</xdr:colOff>
      <xdr:row>1694</xdr:row>
      <xdr:rowOff>819150</xdr:rowOff>
    </xdr:to>
    <xdr:pic>
      <xdr:nvPicPr>
        <xdr:cNvPr id="4594" name="Рисунок 4593">
          <a:extLst>
            <a:ext uri="{FF2B5EF4-FFF2-40B4-BE49-F238E27FC236}">
              <a16:creationId xmlns:a16="http://schemas.microsoft.com/office/drawing/2014/main" id="{2011AB96-43E9-2E34-F604-B6F4A15AD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859851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1687</xdr:row>
      <xdr:rowOff>66675</xdr:rowOff>
    </xdr:from>
    <xdr:to>
      <xdr:col>4</xdr:col>
      <xdr:colOff>904875</xdr:colOff>
      <xdr:row>1687</xdr:row>
      <xdr:rowOff>828675</xdr:rowOff>
    </xdr:to>
    <xdr:pic>
      <xdr:nvPicPr>
        <xdr:cNvPr id="4602" name="Рисунок 4601">
          <a:extLst>
            <a:ext uri="{FF2B5EF4-FFF2-40B4-BE49-F238E27FC236}">
              <a16:creationId xmlns:a16="http://schemas.microsoft.com/office/drawing/2014/main" id="{8B528E22-9E07-D25B-0F11-61E5D3590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718119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2985</xdr:row>
      <xdr:rowOff>152401</xdr:rowOff>
    </xdr:from>
    <xdr:to>
      <xdr:col>4</xdr:col>
      <xdr:colOff>990600</xdr:colOff>
      <xdr:row>2985</xdr:row>
      <xdr:rowOff>762533</xdr:rowOff>
    </xdr:to>
    <xdr:pic>
      <xdr:nvPicPr>
        <xdr:cNvPr id="4612" name="Рисунок 4611">
          <a:extLst>
            <a:ext uri="{FF2B5EF4-FFF2-40B4-BE49-F238E27FC236}">
              <a16:creationId xmlns:a16="http://schemas.microsoft.com/office/drawing/2014/main" id="{E1040CB9-BDB8-2C78-73B3-7A1574F4C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349938976"/>
          <a:ext cx="933450" cy="610132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231</xdr:row>
      <xdr:rowOff>76200</xdr:rowOff>
    </xdr:from>
    <xdr:to>
      <xdr:col>4</xdr:col>
      <xdr:colOff>819150</xdr:colOff>
      <xdr:row>231</xdr:row>
      <xdr:rowOff>815715</xdr:rowOff>
    </xdr:to>
    <xdr:pic>
      <xdr:nvPicPr>
        <xdr:cNvPr id="4623" name="Рисунок 4622">
          <a:extLst>
            <a:ext uri="{FF2B5EF4-FFF2-40B4-BE49-F238E27FC236}">
              <a16:creationId xmlns:a16="http://schemas.microsoft.com/office/drawing/2014/main" id="{B2257877-E95F-38D8-1ED4-33EEC66EE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185775600"/>
          <a:ext cx="609600" cy="73951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247</xdr:row>
      <xdr:rowOff>76201</xdr:rowOff>
    </xdr:from>
    <xdr:to>
      <xdr:col>4</xdr:col>
      <xdr:colOff>895351</xdr:colOff>
      <xdr:row>247</xdr:row>
      <xdr:rowOff>819151</xdr:rowOff>
    </xdr:to>
    <xdr:pic>
      <xdr:nvPicPr>
        <xdr:cNvPr id="4704" name="Рисунок 4703">
          <a:extLst>
            <a:ext uri="{FF2B5EF4-FFF2-40B4-BE49-F238E27FC236}">
              <a16:creationId xmlns:a16="http://schemas.microsoft.com/office/drawing/2014/main" id="{D032F5EA-8F73-738E-8250-E3F62B4C7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216779476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2592</xdr:row>
      <xdr:rowOff>76200</xdr:rowOff>
    </xdr:from>
    <xdr:to>
      <xdr:col>4</xdr:col>
      <xdr:colOff>895350</xdr:colOff>
      <xdr:row>2592</xdr:row>
      <xdr:rowOff>828675</xdr:rowOff>
    </xdr:to>
    <xdr:pic>
      <xdr:nvPicPr>
        <xdr:cNvPr id="5080" name="Рисунок 5079">
          <a:extLst>
            <a:ext uri="{FF2B5EF4-FFF2-40B4-BE49-F238E27FC236}">
              <a16:creationId xmlns:a16="http://schemas.microsoft.com/office/drawing/2014/main" id="{5DAEA50C-45D5-F565-6415-439C9E79E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731043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3811</xdr:row>
      <xdr:rowOff>66676</xdr:rowOff>
    </xdr:from>
    <xdr:to>
      <xdr:col>4</xdr:col>
      <xdr:colOff>676275</xdr:colOff>
      <xdr:row>3811</xdr:row>
      <xdr:rowOff>841156</xdr:rowOff>
    </xdr:to>
    <xdr:pic>
      <xdr:nvPicPr>
        <xdr:cNvPr id="631" name="Рисунок 630">
          <a:extLst>
            <a:ext uri="{FF2B5EF4-FFF2-40B4-BE49-F238E27FC236}">
              <a16:creationId xmlns:a16="http://schemas.microsoft.com/office/drawing/2014/main" id="{25372637-2755-290C-F338-E3AB17F08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58340626"/>
          <a:ext cx="304800" cy="77448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909</xdr:row>
      <xdr:rowOff>123825</xdr:rowOff>
    </xdr:from>
    <xdr:to>
      <xdr:col>4</xdr:col>
      <xdr:colOff>952500</xdr:colOff>
      <xdr:row>909</xdr:row>
      <xdr:rowOff>763524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E956552-6F41-B5AA-1A9A-1A27E5D23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64973000"/>
          <a:ext cx="876300" cy="639699"/>
        </a:xfrm>
        <a:prstGeom prst="rect">
          <a:avLst/>
        </a:prstGeom>
      </xdr:spPr>
    </xdr:pic>
    <xdr:clientData/>
  </xdr:twoCellAnchor>
  <xdr:twoCellAnchor>
    <xdr:from>
      <xdr:col>4</xdr:col>
      <xdr:colOff>342901</xdr:colOff>
      <xdr:row>3823</xdr:row>
      <xdr:rowOff>66675</xdr:rowOff>
    </xdr:from>
    <xdr:to>
      <xdr:col>4</xdr:col>
      <xdr:colOff>676275</xdr:colOff>
      <xdr:row>3823</xdr:row>
      <xdr:rowOff>832090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CE2B5D0-47C9-3483-8100-59FD7FAB8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9576" y="274729575"/>
          <a:ext cx="333374" cy="76541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3824</xdr:row>
      <xdr:rowOff>66676</xdr:rowOff>
    </xdr:from>
    <xdr:to>
      <xdr:col>4</xdr:col>
      <xdr:colOff>575519</xdr:colOff>
      <xdr:row>3824</xdr:row>
      <xdr:rowOff>828676</xdr:rowOff>
    </xdr:to>
    <xdr:pic>
      <xdr:nvPicPr>
        <xdr:cNvPr id="5075" name="Рисунок 5074">
          <a:extLst>
            <a:ext uri="{FF2B5EF4-FFF2-40B4-BE49-F238E27FC236}">
              <a16:creationId xmlns:a16="http://schemas.microsoft.com/office/drawing/2014/main" id="{56888925-4867-FEE8-F388-56A7FD94E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1" y="275615401"/>
          <a:ext cx="165943" cy="7620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108</xdr:row>
      <xdr:rowOff>66675</xdr:rowOff>
    </xdr:from>
    <xdr:to>
      <xdr:col>4</xdr:col>
      <xdr:colOff>963343</xdr:colOff>
      <xdr:row>108</xdr:row>
      <xdr:rowOff>838200</xdr:rowOff>
    </xdr:to>
    <xdr:pic>
      <xdr:nvPicPr>
        <xdr:cNvPr id="5767" name="Рисунок 5766">
          <a:extLst>
            <a:ext uri="{FF2B5EF4-FFF2-40B4-BE49-F238E27FC236}">
              <a16:creationId xmlns:a16="http://schemas.microsoft.com/office/drawing/2014/main" id="{00F9FF8B-DB45-D8F3-2E59-E695BE86E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99593400"/>
          <a:ext cx="868093" cy="77152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3217</xdr:row>
      <xdr:rowOff>66675</xdr:rowOff>
    </xdr:from>
    <xdr:to>
      <xdr:col>4</xdr:col>
      <xdr:colOff>620809</xdr:colOff>
      <xdr:row>3217</xdr:row>
      <xdr:rowOff>838200</xdr:rowOff>
    </xdr:to>
    <xdr:pic>
      <xdr:nvPicPr>
        <xdr:cNvPr id="1633" name="Рисунок 1632">
          <a:extLst>
            <a:ext uri="{FF2B5EF4-FFF2-40B4-BE49-F238E27FC236}">
              <a16:creationId xmlns:a16="http://schemas.microsoft.com/office/drawing/2014/main" id="{1AA8F242-1F3C-FBFB-0A29-2D558DC6B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5" y="285978600"/>
          <a:ext cx="220759" cy="7715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2503</xdr:row>
      <xdr:rowOff>47625</xdr:rowOff>
    </xdr:from>
    <xdr:to>
      <xdr:col>4</xdr:col>
      <xdr:colOff>990600</xdr:colOff>
      <xdr:row>2503</xdr:row>
      <xdr:rowOff>847058</xdr:rowOff>
    </xdr:to>
    <xdr:pic>
      <xdr:nvPicPr>
        <xdr:cNvPr id="4871" name="Рисунок 4870">
          <a:extLst>
            <a:ext uri="{FF2B5EF4-FFF2-40B4-BE49-F238E27FC236}">
              <a16:creationId xmlns:a16="http://schemas.microsoft.com/office/drawing/2014/main" id="{D66064F1-C6E3-47DD-A58A-0BFA9798E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40319325"/>
          <a:ext cx="933449" cy="799433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2502</xdr:row>
      <xdr:rowOff>57150</xdr:rowOff>
    </xdr:from>
    <xdr:to>
      <xdr:col>4</xdr:col>
      <xdr:colOff>882682</xdr:colOff>
      <xdr:row>2502</xdr:row>
      <xdr:rowOff>838200</xdr:rowOff>
    </xdr:to>
    <xdr:pic>
      <xdr:nvPicPr>
        <xdr:cNvPr id="1653" name="Рисунок 1652">
          <a:extLst>
            <a:ext uri="{FF2B5EF4-FFF2-40B4-BE49-F238E27FC236}">
              <a16:creationId xmlns:a16="http://schemas.microsoft.com/office/drawing/2014/main" id="{BAF99902-68B5-4FF9-A92A-475219A52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27984450"/>
          <a:ext cx="730282" cy="781050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2499</xdr:row>
      <xdr:rowOff>76200</xdr:rowOff>
    </xdr:from>
    <xdr:to>
      <xdr:col>4</xdr:col>
      <xdr:colOff>963816</xdr:colOff>
      <xdr:row>2499</xdr:row>
      <xdr:rowOff>828675</xdr:rowOff>
    </xdr:to>
    <xdr:pic>
      <xdr:nvPicPr>
        <xdr:cNvPr id="3658" name="Рисунок 3657">
          <a:extLst>
            <a:ext uri="{FF2B5EF4-FFF2-40B4-BE49-F238E27FC236}">
              <a16:creationId xmlns:a16="http://schemas.microsoft.com/office/drawing/2014/main" id="{4D7ED403-4539-92C4-4965-5AF19F567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25346025"/>
          <a:ext cx="897140" cy="752475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2500</xdr:row>
      <xdr:rowOff>57150</xdr:rowOff>
    </xdr:from>
    <xdr:to>
      <xdr:col>4</xdr:col>
      <xdr:colOff>933450</xdr:colOff>
      <xdr:row>2500</xdr:row>
      <xdr:rowOff>839727</xdr:rowOff>
    </xdr:to>
    <xdr:pic>
      <xdr:nvPicPr>
        <xdr:cNvPr id="4301" name="Рисунок 4300">
          <a:extLst>
            <a:ext uri="{FF2B5EF4-FFF2-40B4-BE49-F238E27FC236}">
              <a16:creationId xmlns:a16="http://schemas.microsoft.com/office/drawing/2014/main" id="{7C56C38E-5F63-BC50-405E-B80A5A336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27098625"/>
          <a:ext cx="828675" cy="782577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2265</xdr:row>
      <xdr:rowOff>66676</xdr:rowOff>
    </xdr:from>
    <xdr:to>
      <xdr:col>4</xdr:col>
      <xdr:colOff>752476</xdr:colOff>
      <xdr:row>2265</xdr:row>
      <xdr:rowOff>830512</xdr:rowOff>
    </xdr:to>
    <xdr:pic>
      <xdr:nvPicPr>
        <xdr:cNvPr id="4986" name="Рисунок 4985">
          <a:extLst>
            <a:ext uri="{FF2B5EF4-FFF2-40B4-BE49-F238E27FC236}">
              <a16:creationId xmlns:a16="http://schemas.microsoft.com/office/drawing/2014/main" id="{4D6277FE-2528-CA77-30BD-B023D17DF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249564526"/>
          <a:ext cx="495300" cy="763836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2266</xdr:row>
      <xdr:rowOff>66676</xdr:rowOff>
    </xdr:from>
    <xdr:to>
      <xdr:col>4</xdr:col>
      <xdr:colOff>752476</xdr:colOff>
      <xdr:row>2266</xdr:row>
      <xdr:rowOff>830512</xdr:rowOff>
    </xdr:to>
    <xdr:pic>
      <xdr:nvPicPr>
        <xdr:cNvPr id="5006" name="Рисунок 5005">
          <a:extLst>
            <a:ext uri="{FF2B5EF4-FFF2-40B4-BE49-F238E27FC236}">
              <a16:creationId xmlns:a16="http://schemas.microsoft.com/office/drawing/2014/main" id="{8886FB2C-21C4-4CC0-95C5-48AF5B32C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249564526"/>
          <a:ext cx="495300" cy="763836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574</xdr:row>
      <xdr:rowOff>190500</xdr:rowOff>
    </xdr:from>
    <xdr:to>
      <xdr:col>4</xdr:col>
      <xdr:colOff>981075</xdr:colOff>
      <xdr:row>574</xdr:row>
      <xdr:rowOff>703099</xdr:rowOff>
    </xdr:to>
    <xdr:pic>
      <xdr:nvPicPr>
        <xdr:cNvPr id="5832" name="Рисунок 5831">
          <a:extLst>
            <a:ext uri="{FF2B5EF4-FFF2-40B4-BE49-F238E27FC236}">
              <a16:creationId xmlns:a16="http://schemas.microsoft.com/office/drawing/2014/main" id="{159C7330-31F8-5F15-98CF-57F1D78B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26498550"/>
          <a:ext cx="923925" cy="512599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575</xdr:row>
      <xdr:rowOff>209551</xdr:rowOff>
    </xdr:from>
    <xdr:to>
      <xdr:col>4</xdr:col>
      <xdr:colOff>990600</xdr:colOff>
      <xdr:row>575</xdr:row>
      <xdr:rowOff>685189</xdr:rowOff>
    </xdr:to>
    <xdr:pic>
      <xdr:nvPicPr>
        <xdr:cNvPr id="1373" name="Рисунок 1372">
          <a:extLst>
            <a:ext uri="{FF2B5EF4-FFF2-40B4-BE49-F238E27FC236}">
              <a16:creationId xmlns:a16="http://schemas.microsoft.com/office/drawing/2014/main" id="{CD5C74FB-CE26-062B-2718-3716CF5CB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28289251"/>
          <a:ext cx="933450" cy="475638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576</xdr:row>
      <xdr:rowOff>209551</xdr:rowOff>
    </xdr:from>
    <xdr:to>
      <xdr:col>4</xdr:col>
      <xdr:colOff>990600</xdr:colOff>
      <xdr:row>576</xdr:row>
      <xdr:rowOff>685189</xdr:rowOff>
    </xdr:to>
    <xdr:pic>
      <xdr:nvPicPr>
        <xdr:cNvPr id="1478" name="Рисунок 1477">
          <a:extLst>
            <a:ext uri="{FF2B5EF4-FFF2-40B4-BE49-F238E27FC236}">
              <a16:creationId xmlns:a16="http://schemas.microsoft.com/office/drawing/2014/main" id="{B6078552-3747-449F-BB83-3D8D1EB4C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28289251"/>
          <a:ext cx="933450" cy="475638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2586</xdr:row>
      <xdr:rowOff>66675</xdr:rowOff>
    </xdr:from>
    <xdr:to>
      <xdr:col>4</xdr:col>
      <xdr:colOff>904875</xdr:colOff>
      <xdr:row>2586</xdr:row>
      <xdr:rowOff>828675</xdr:rowOff>
    </xdr:to>
    <xdr:pic>
      <xdr:nvPicPr>
        <xdr:cNvPr id="4998" name="Рисунок 4997">
          <a:extLst>
            <a:ext uri="{FF2B5EF4-FFF2-40B4-BE49-F238E27FC236}">
              <a16:creationId xmlns:a16="http://schemas.microsoft.com/office/drawing/2014/main" id="{DFCA1E9E-EC5D-7DA4-2F75-554FCD6AB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016889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2587</xdr:row>
      <xdr:rowOff>66675</xdr:rowOff>
    </xdr:from>
    <xdr:to>
      <xdr:col>4</xdr:col>
      <xdr:colOff>904875</xdr:colOff>
      <xdr:row>2587</xdr:row>
      <xdr:rowOff>828675</xdr:rowOff>
    </xdr:to>
    <xdr:pic>
      <xdr:nvPicPr>
        <xdr:cNvPr id="5178" name="Рисунок 5177">
          <a:extLst>
            <a:ext uri="{FF2B5EF4-FFF2-40B4-BE49-F238E27FC236}">
              <a16:creationId xmlns:a16="http://schemas.microsoft.com/office/drawing/2014/main" id="{580B6845-45F5-4FA6-A562-8ADEF0C5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0168890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2588</xdr:row>
      <xdr:rowOff>66675</xdr:rowOff>
    </xdr:from>
    <xdr:to>
      <xdr:col>4</xdr:col>
      <xdr:colOff>904875</xdr:colOff>
      <xdr:row>2588</xdr:row>
      <xdr:rowOff>819150</xdr:rowOff>
    </xdr:to>
    <xdr:pic>
      <xdr:nvPicPr>
        <xdr:cNvPr id="5836" name="Рисунок 5835">
          <a:extLst>
            <a:ext uri="{FF2B5EF4-FFF2-40B4-BE49-F238E27FC236}">
              <a16:creationId xmlns:a16="http://schemas.microsoft.com/office/drawing/2014/main" id="{302EEAA1-890F-6A4D-0D89-9CE038F63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034605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2589</xdr:row>
      <xdr:rowOff>66675</xdr:rowOff>
    </xdr:from>
    <xdr:to>
      <xdr:col>4</xdr:col>
      <xdr:colOff>904875</xdr:colOff>
      <xdr:row>2589</xdr:row>
      <xdr:rowOff>819150</xdr:rowOff>
    </xdr:to>
    <xdr:pic>
      <xdr:nvPicPr>
        <xdr:cNvPr id="1215" name="Рисунок 1214">
          <a:extLst>
            <a:ext uri="{FF2B5EF4-FFF2-40B4-BE49-F238E27FC236}">
              <a16:creationId xmlns:a16="http://schemas.microsoft.com/office/drawing/2014/main" id="{C84792C5-02CB-4ADB-ABBE-884A17C22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034605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1714</xdr:row>
      <xdr:rowOff>76200</xdr:rowOff>
    </xdr:from>
    <xdr:to>
      <xdr:col>4</xdr:col>
      <xdr:colOff>895350</xdr:colOff>
      <xdr:row>1714</xdr:row>
      <xdr:rowOff>828675</xdr:rowOff>
    </xdr:to>
    <xdr:pic>
      <xdr:nvPicPr>
        <xdr:cNvPr id="1489" name="Рисунок 1488">
          <a:extLst>
            <a:ext uri="{FF2B5EF4-FFF2-40B4-BE49-F238E27FC236}">
              <a16:creationId xmlns:a16="http://schemas.microsoft.com/office/drawing/2014/main" id="{86671ACB-9260-9130-53FF-B8C884DF3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553366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3470</xdr:row>
      <xdr:rowOff>66675</xdr:rowOff>
    </xdr:from>
    <xdr:to>
      <xdr:col>4</xdr:col>
      <xdr:colOff>678008</xdr:colOff>
      <xdr:row>3470</xdr:row>
      <xdr:rowOff>838200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351AC065-A91C-4C57-3A56-A3D46975A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0" y="50196750"/>
          <a:ext cx="325583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345</xdr:row>
      <xdr:rowOff>66676</xdr:rowOff>
    </xdr:from>
    <xdr:to>
      <xdr:col>4</xdr:col>
      <xdr:colOff>904876</xdr:colOff>
      <xdr:row>345</xdr:row>
      <xdr:rowOff>828676</xdr:rowOff>
    </xdr:to>
    <xdr:pic>
      <xdr:nvPicPr>
        <xdr:cNvPr id="5011" name="Рисунок 5010">
          <a:extLst>
            <a:ext uri="{FF2B5EF4-FFF2-40B4-BE49-F238E27FC236}">
              <a16:creationId xmlns:a16="http://schemas.microsoft.com/office/drawing/2014/main" id="{7835CAEC-AF6B-C7B1-1D24-B81E082B7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07918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472</xdr:row>
      <xdr:rowOff>66675</xdr:rowOff>
    </xdr:from>
    <xdr:to>
      <xdr:col>4</xdr:col>
      <xdr:colOff>895350</xdr:colOff>
      <xdr:row>472</xdr:row>
      <xdr:rowOff>809625</xdr:rowOff>
    </xdr:to>
    <xdr:pic>
      <xdr:nvPicPr>
        <xdr:cNvPr id="1485" name="Рисунок 1484">
          <a:extLst>
            <a:ext uri="{FF2B5EF4-FFF2-40B4-BE49-F238E27FC236}">
              <a16:creationId xmlns:a16="http://schemas.microsoft.com/office/drawing/2014/main" id="{C83AAF69-50F4-41DE-2C2B-E73894B4E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67322700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2855</xdr:row>
      <xdr:rowOff>66675</xdr:rowOff>
    </xdr:from>
    <xdr:to>
      <xdr:col>4</xdr:col>
      <xdr:colOff>895350</xdr:colOff>
      <xdr:row>2855</xdr:row>
      <xdr:rowOff>819150</xdr:rowOff>
    </xdr:to>
    <xdr:pic>
      <xdr:nvPicPr>
        <xdr:cNvPr id="1530" name="Рисунок 1529">
          <a:extLst>
            <a:ext uri="{FF2B5EF4-FFF2-40B4-BE49-F238E27FC236}">
              <a16:creationId xmlns:a16="http://schemas.microsoft.com/office/drawing/2014/main" id="{B760392E-9B3E-C287-A2D6-D4AD6864E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86028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63</xdr:row>
      <xdr:rowOff>123825</xdr:rowOff>
    </xdr:from>
    <xdr:to>
      <xdr:col>4</xdr:col>
      <xdr:colOff>981075</xdr:colOff>
      <xdr:row>63</xdr:row>
      <xdr:rowOff>779979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1551C29B-50D4-1FDE-FD77-247ECDE1C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6383000"/>
          <a:ext cx="914400" cy="65615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253</xdr:row>
      <xdr:rowOff>85725</xdr:rowOff>
    </xdr:from>
    <xdr:to>
      <xdr:col>4</xdr:col>
      <xdr:colOff>971550</xdr:colOff>
      <xdr:row>253</xdr:row>
      <xdr:rowOff>813342</xdr:rowOff>
    </xdr:to>
    <xdr:pic>
      <xdr:nvPicPr>
        <xdr:cNvPr id="5692" name="Рисунок 5691">
          <a:extLst>
            <a:ext uri="{FF2B5EF4-FFF2-40B4-BE49-F238E27FC236}">
              <a16:creationId xmlns:a16="http://schemas.microsoft.com/office/drawing/2014/main" id="{8A65B622-ED37-A803-F772-16F644BC0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23335650"/>
          <a:ext cx="895350" cy="727617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1673</xdr:row>
      <xdr:rowOff>66675</xdr:rowOff>
    </xdr:from>
    <xdr:to>
      <xdr:col>4</xdr:col>
      <xdr:colOff>876300</xdr:colOff>
      <xdr:row>1673</xdr:row>
      <xdr:rowOff>833090</xdr:rowOff>
    </xdr:to>
    <xdr:pic>
      <xdr:nvPicPr>
        <xdr:cNvPr id="5538" name="Рисунок 5537">
          <a:extLst>
            <a:ext uri="{FF2B5EF4-FFF2-40B4-BE49-F238E27FC236}">
              <a16:creationId xmlns:a16="http://schemas.microsoft.com/office/drawing/2014/main" id="{A1F7763B-C88E-21EA-5A49-706AAD770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153209625"/>
          <a:ext cx="714375" cy="766415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1667</xdr:row>
      <xdr:rowOff>66676</xdr:rowOff>
    </xdr:from>
    <xdr:to>
      <xdr:col>4</xdr:col>
      <xdr:colOff>879417</xdr:colOff>
      <xdr:row>1667</xdr:row>
      <xdr:rowOff>809626</xdr:rowOff>
    </xdr:to>
    <xdr:pic>
      <xdr:nvPicPr>
        <xdr:cNvPr id="5810" name="Рисунок 5809">
          <a:extLst>
            <a:ext uri="{FF2B5EF4-FFF2-40B4-BE49-F238E27FC236}">
              <a16:creationId xmlns:a16="http://schemas.microsoft.com/office/drawing/2014/main" id="{B48C6F7E-7A65-E591-5AA8-5F7B145DE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144351376"/>
          <a:ext cx="707966" cy="7429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1683</xdr:row>
      <xdr:rowOff>76200</xdr:rowOff>
    </xdr:from>
    <xdr:to>
      <xdr:col>4</xdr:col>
      <xdr:colOff>895350</xdr:colOff>
      <xdr:row>1683</xdr:row>
      <xdr:rowOff>819150</xdr:rowOff>
    </xdr:to>
    <xdr:pic>
      <xdr:nvPicPr>
        <xdr:cNvPr id="1495" name="Рисунок 1494">
          <a:extLst>
            <a:ext uri="{FF2B5EF4-FFF2-40B4-BE49-F238E27FC236}">
              <a16:creationId xmlns:a16="http://schemas.microsoft.com/office/drawing/2014/main" id="{B9AC338F-FF5A-ADB0-21F6-7026331C3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65620700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1685</xdr:row>
      <xdr:rowOff>76201</xdr:rowOff>
    </xdr:from>
    <xdr:to>
      <xdr:col>4</xdr:col>
      <xdr:colOff>895351</xdr:colOff>
      <xdr:row>1685</xdr:row>
      <xdr:rowOff>819151</xdr:rowOff>
    </xdr:to>
    <xdr:pic>
      <xdr:nvPicPr>
        <xdr:cNvPr id="1528" name="Рисунок 1527">
          <a:extLst>
            <a:ext uri="{FF2B5EF4-FFF2-40B4-BE49-F238E27FC236}">
              <a16:creationId xmlns:a16="http://schemas.microsoft.com/office/drawing/2014/main" id="{19562EA2-C1A9-50B2-240E-ADF7FCEFE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170935651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228601</xdr:colOff>
      <xdr:row>1690</xdr:row>
      <xdr:rowOff>57150</xdr:rowOff>
    </xdr:from>
    <xdr:to>
      <xdr:col>4</xdr:col>
      <xdr:colOff>819150</xdr:colOff>
      <xdr:row>1690</xdr:row>
      <xdr:rowOff>834331</xdr:rowOff>
    </xdr:to>
    <xdr:pic>
      <xdr:nvPicPr>
        <xdr:cNvPr id="1959" name="Рисунок 1958">
          <a:extLst>
            <a:ext uri="{FF2B5EF4-FFF2-40B4-BE49-F238E27FC236}">
              <a16:creationId xmlns:a16="http://schemas.microsoft.com/office/drawing/2014/main" id="{62767EE5-6BF8-FE63-0C0D-E25711127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6" y="177117375"/>
          <a:ext cx="590549" cy="777181"/>
        </a:xfrm>
        <a:prstGeom prst="rect">
          <a:avLst/>
        </a:prstGeom>
      </xdr:spPr>
    </xdr:pic>
    <xdr:clientData/>
  </xdr:twoCellAnchor>
  <xdr:twoCellAnchor>
    <xdr:from>
      <xdr:col>4</xdr:col>
      <xdr:colOff>219076</xdr:colOff>
      <xdr:row>1693</xdr:row>
      <xdr:rowOff>66676</xdr:rowOff>
    </xdr:from>
    <xdr:to>
      <xdr:col>4</xdr:col>
      <xdr:colOff>828676</xdr:colOff>
      <xdr:row>1693</xdr:row>
      <xdr:rowOff>837508</xdr:rowOff>
    </xdr:to>
    <xdr:pic>
      <xdr:nvPicPr>
        <xdr:cNvPr id="3966" name="Рисунок 3965">
          <a:extLst>
            <a:ext uri="{FF2B5EF4-FFF2-40B4-BE49-F238E27FC236}">
              <a16:creationId xmlns:a16="http://schemas.microsoft.com/office/drawing/2014/main" id="{D378C224-789E-EEEF-0B47-A0E0E7ACD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1" y="184213501"/>
          <a:ext cx="609600" cy="770832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546</xdr:row>
      <xdr:rowOff>219075</xdr:rowOff>
    </xdr:from>
    <xdr:to>
      <xdr:col>4</xdr:col>
      <xdr:colOff>981075</xdr:colOff>
      <xdr:row>546</xdr:row>
      <xdr:rowOff>666750</xdr:rowOff>
    </xdr:to>
    <xdr:pic>
      <xdr:nvPicPr>
        <xdr:cNvPr id="4523" name="Рисунок 4522">
          <a:extLst>
            <a:ext uri="{FF2B5EF4-FFF2-40B4-BE49-F238E27FC236}">
              <a16:creationId xmlns:a16="http://schemas.microsoft.com/office/drawing/2014/main" id="{CCFB3C6F-6FDD-42D7-B064-8B8C20250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29508450"/>
          <a:ext cx="895350" cy="4476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545</xdr:row>
      <xdr:rowOff>171450</xdr:rowOff>
    </xdr:from>
    <xdr:to>
      <xdr:col>4</xdr:col>
      <xdr:colOff>981075</xdr:colOff>
      <xdr:row>545</xdr:row>
      <xdr:rowOff>717459</xdr:rowOff>
    </xdr:to>
    <xdr:pic>
      <xdr:nvPicPr>
        <xdr:cNvPr id="4530" name="Рисунок 4529">
          <a:extLst>
            <a:ext uri="{FF2B5EF4-FFF2-40B4-BE49-F238E27FC236}">
              <a16:creationId xmlns:a16="http://schemas.microsoft.com/office/drawing/2014/main" id="{50719392-B361-FD53-495B-8BCCA25B1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9460825"/>
          <a:ext cx="914400" cy="54600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111</xdr:row>
      <xdr:rowOff>85726</xdr:rowOff>
    </xdr:from>
    <xdr:to>
      <xdr:col>4</xdr:col>
      <xdr:colOff>933450</xdr:colOff>
      <xdr:row>111</xdr:row>
      <xdr:rowOff>796172</xdr:rowOff>
    </xdr:to>
    <xdr:pic>
      <xdr:nvPicPr>
        <xdr:cNvPr id="4571" name="Рисунок 4570">
          <a:extLst>
            <a:ext uri="{FF2B5EF4-FFF2-40B4-BE49-F238E27FC236}">
              <a16:creationId xmlns:a16="http://schemas.microsoft.com/office/drawing/2014/main" id="{7F4C2C0E-953C-164D-199C-0E8FE1A37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103155751"/>
          <a:ext cx="809625" cy="710446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112</xdr:row>
      <xdr:rowOff>95250</xdr:rowOff>
    </xdr:from>
    <xdr:to>
      <xdr:col>4</xdr:col>
      <xdr:colOff>956422</xdr:colOff>
      <xdr:row>112</xdr:row>
      <xdr:rowOff>800100</xdr:rowOff>
    </xdr:to>
    <xdr:pic>
      <xdr:nvPicPr>
        <xdr:cNvPr id="4576" name="Рисунок 4575">
          <a:extLst>
            <a:ext uri="{FF2B5EF4-FFF2-40B4-BE49-F238E27FC236}">
              <a16:creationId xmlns:a16="http://schemas.microsoft.com/office/drawing/2014/main" id="{584B7A18-5CBB-E105-6E2C-3F366A5AE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04051100"/>
          <a:ext cx="870697" cy="70485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113</xdr:row>
      <xdr:rowOff>66675</xdr:rowOff>
    </xdr:from>
    <xdr:to>
      <xdr:col>4</xdr:col>
      <xdr:colOff>971550</xdr:colOff>
      <xdr:row>113</xdr:row>
      <xdr:rowOff>831385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9851C6BB-6600-8944-5B2A-F2D3F8F2A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04908350"/>
          <a:ext cx="885825" cy="76471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278</xdr:row>
      <xdr:rowOff>66675</xdr:rowOff>
    </xdr:from>
    <xdr:to>
      <xdr:col>4</xdr:col>
      <xdr:colOff>970555</xdr:colOff>
      <xdr:row>278</xdr:row>
      <xdr:rowOff>828675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33D4A88D-DD04-016F-AAD1-C3EFD8630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25139450"/>
          <a:ext cx="884830" cy="7620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277</xdr:row>
      <xdr:rowOff>66675</xdr:rowOff>
    </xdr:from>
    <xdr:to>
      <xdr:col>4</xdr:col>
      <xdr:colOff>952500</xdr:colOff>
      <xdr:row>277</xdr:row>
      <xdr:rowOff>836352</xdr:rowOff>
    </xdr:to>
    <xdr:pic>
      <xdr:nvPicPr>
        <xdr:cNvPr id="626" name="Рисунок 625">
          <a:extLst>
            <a:ext uri="{FF2B5EF4-FFF2-40B4-BE49-F238E27FC236}">
              <a16:creationId xmlns:a16="http://schemas.microsoft.com/office/drawing/2014/main" id="{3EFFD4C2-7401-E5D9-A866-3AC34A8D5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24253625"/>
          <a:ext cx="866775" cy="769677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286</xdr:row>
      <xdr:rowOff>66676</xdr:rowOff>
    </xdr:from>
    <xdr:to>
      <xdr:col>4</xdr:col>
      <xdr:colOff>904876</xdr:colOff>
      <xdr:row>286</xdr:row>
      <xdr:rowOff>828676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DE3FAD72-581A-2E16-0542-FAF4EF1F3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8210551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288</xdr:row>
      <xdr:rowOff>66675</xdr:rowOff>
    </xdr:from>
    <xdr:to>
      <xdr:col>4</xdr:col>
      <xdr:colOff>723900</xdr:colOff>
      <xdr:row>288</xdr:row>
      <xdr:rowOff>822912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54FD5CED-0952-4DAF-EB36-5692EA89D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6" y="9982200"/>
          <a:ext cx="400049" cy="756237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109</xdr:row>
      <xdr:rowOff>76200</xdr:rowOff>
    </xdr:from>
    <xdr:to>
      <xdr:col>4</xdr:col>
      <xdr:colOff>971550</xdr:colOff>
      <xdr:row>109</xdr:row>
      <xdr:rowOff>827886</xdr:rowOff>
    </xdr:to>
    <xdr:pic>
      <xdr:nvPicPr>
        <xdr:cNvPr id="1076" name="Рисунок 1075">
          <a:extLst>
            <a:ext uri="{FF2B5EF4-FFF2-40B4-BE49-F238E27FC236}">
              <a16:creationId xmlns:a16="http://schemas.microsoft.com/office/drawing/2014/main" id="{0940BF7A-DDCE-FCB9-E8CB-69EFB773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01374575"/>
          <a:ext cx="885825" cy="751686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700</xdr:row>
      <xdr:rowOff>104775</xdr:rowOff>
    </xdr:from>
    <xdr:to>
      <xdr:col>4</xdr:col>
      <xdr:colOff>952500</xdr:colOff>
      <xdr:row>700</xdr:row>
      <xdr:rowOff>777022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2B3D510-F7F5-BC22-15F8-18CBB9C23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75380850"/>
          <a:ext cx="876300" cy="672247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528</xdr:row>
      <xdr:rowOff>123825</xdr:rowOff>
    </xdr:from>
    <xdr:to>
      <xdr:col>4</xdr:col>
      <xdr:colOff>981075</xdr:colOff>
      <xdr:row>528</xdr:row>
      <xdr:rowOff>778141</xdr:rowOff>
    </xdr:to>
    <xdr:pic>
      <xdr:nvPicPr>
        <xdr:cNvPr id="628" name="Рисунок 627">
          <a:extLst>
            <a:ext uri="{FF2B5EF4-FFF2-40B4-BE49-F238E27FC236}">
              <a16:creationId xmlns:a16="http://schemas.microsoft.com/office/drawing/2014/main" id="{BA716757-E830-6A94-BBEF-C716C5AE9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98126550"/>
          <a:ext cx="904875" cy="654316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2788</xdr:row>
      <xdr:rowOff>57150</xdr:rowOff>
    </xdr:from>
    <xdr:to>
      <xdr:col>4</xdr:col>
      <xdr:colOff>904875</xdr:colOff>
      <xdr:row>2788</xdr:row>
      <xdr:rowOff>828675</xdr:rowOff>
    </xdr:to>
    <xdr:pic>
      <xdr:nvPicPr>
        <xdr:cNvPr id="5922" name="Рисунок 5921">
          <a:extLst>
            <a:ext uri="{FF2B5EF4-FFF2-40B4-BE49-F238E27FC236}">
              <a16:creationId xmlns:a16="http://schemas.microsoft.com/office/drawing/2014/main" id="{3A539B8B-0A51-0774-130D-EA2CE42AE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23540085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4683</xdr:row>
      <xdr:rowOff>66675</xdr:rowOff>
    </xdr:from>
    <xdr:to>
      <xdr:col>4</xdr:col>
      <xdr:colOff>904875</xdr:colOff>
      <xdr:row>4683</xdr:row>
      <xdr:rowOff>828675</xdr:rowOff>
    </xdr:to>
    <xdr:pic>
      <xdr:nvPicPr>
        <xdr:cNvPr id="5516" name="Рисунок 5515">
          <a:extLst>
            <a:ext uri="{FF2B5EF4-FFF2-40B4-BE49-F238E27FC236}">
              <a16:creationId xmlns:a16="http://schemas.microsoft.com/office/drawing/2014/main" id="{46043AAB-CED0-981E-E57D-C62D032F9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16520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4684</xdr:row>
      <xdr:rowOff>66676</xdr:rowOff>
    </xdr:from>
    <xdr:to>
      <xdr:col>4</xdr:col>
      <xdr:colOff>896197</xdr:colOff>
      <xdr:row>4684</xdr:row>
      <xdr:rowOff>828675</xdr:rowOff>
    </xdr:to>
    <xdr:pic>
      <xdr:nvPicPr>
        <xdr:cNvPr id="5955" name="Рисунок 5954">
          <a:extLst>
            <a:ext uri="{FF2B5EF4-FFF2-40B4-BE49-F238E27FC236}">
              <a16:creationId xmlns:a16="http://schemas.microsoft.com/office/drawing/2014/main" id="{51B41D86-C868-3C0F-290E-1A2112D47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12537876"/>
          <a:ext cx="762847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4685</xdr:row>
      <xdr:rowOff>76201</xdr:rowOff>
    </xdr:from>
    <xdr:to>
      <xdr:col>4</xdr:col>
      <xdr:colOff>895350</xdr:colOff>
      <xdr:row>4685</xdr:row>
      <xdr:rowOff>823659</xdr:rowOff>
    </xdr:to>
    <xdr:pic>
      <xdr:nvPicPr>
        <xdr:cNvPr id="1234" name="Рисунок 1233">
          <a:extLst>
            <a:ext uri="{FF2B5EF4-FFF2-40B4-BE49-F238E27FC236}">
              <a16:creationId xmlns:a16="http://schemas.microsoft.com/office/drawing/2014/main" id="{FFAB8E19-37DC-E610-C51D-B8CEBCF1E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3433226"/>
          <a:ext cx="752475" cy="747458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671</xdr:row>
      <xdr:rowOff>76201</xdr:rowOff>
    </xdr:from>
    <xdr:to>
      <xdr:col>4</xdr:col>
      <xdr:colOff>895350</xdr:colOff>
      <xdr:row>671</xdr:row>
      <xdr:rowOff>822823</xdr:rowOff>
    </xdr:to>
    <xdr:pic>
      <xdr:nvPicPr>
        <xdr:cNvPr id="1536" name="Рисунок 1535">
          <a:extLst>
            <a:ext uri="{FF2B5EF4-FFF2-40B4-BE49-F238E27FC236}">
              <a16:creationId xmlns:a16="http://schemas.microsoft.com/office/drawing/2014/main" id="{EA2A3131-A3DB-9C59-96C7-5229358B2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47005876"/>
          <a:ext cx="752475" cy="746622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672</xdr:row>
      <xdr:rowOff>66675</xdr:rowOff>
    </xdr:from>
    <xdr:to>
      <xdr:col>4</xdr:col>
      <xdr:colOff>895350</xdr:colOff>
      <xdr:row>672</xdr:row>
      <xdr:rowOff>828675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2A468154-BBE2-093B-F851-175F5F076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478821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673</xdr:row>
      <xdr:rowOff>57150</xdr:rowOff>
    </xdr:from>
    <xdr:to>
      <xdr:col>4</xdr:col>
      <xdr:colOff>904875</xdr:colOff>
      <xdr:row>673</xdr:row>
      <xdr:rowOff>828675</xdr:rowOff>
    </xdr:to>
    <xdr:pic>
      <xdr:nvPicPr>
        <xdr:cNvPr id="5954" name="Рисунок 5953">
          <a:extLst>
            <a:ext uri="{FF2B5EF4-FFF2-40B4-BE49-F238E27FC236}">
              <a16:creationId xmlns:a16="http://schemas.microsoft.com/office/drawing/2014/main" id="{B2EEE8A6-254D-6951-2E78-1AA9AC249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487584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674</xdr:row>
      <xdr:rowOff>66675</xdr:rowOff>
    </xdr:from>
    <xdr:to>
      <xdr:col>4</xdr:col>
      <xdr:colOff>895350</xdr:colOff>
      <xdr:row>674</xdr:row>
      <xdr:rowOff>819150</xdr:rowOff>
    </xdr:to>
    <xdr:pic>
      <xdr:nvPicPr>
        <xdr:cNvPr id="6344" name="Рисунок 6343">
          <a:extLst>
            <a:ext uri="{FF2B5EF4-FFF2-40B4-BE49-F238E27FC236}">
              <a16:creationId xmlns:a16="http://schemas.microsoft.com/office/drawing/2014/main" id="{A43140D0-C3E2-87F0-4B78-5608ABA48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496538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675</xdr:row>
      <xdr:rowOff>57150</xdr:rowOff>
    </xdr:from>
    <xdr:to>
      <xdr:col>4</xdr:col>
      <xdr:colOff>914400</xdr:colOff>
      <xdr:row>675</xdr:row>
      <xdr:rowOff>838200</xdr:rowOff>
    </xdr:to>
    <xdr:pic>
      <xdr:nvPicPr>
        <xdr:cNvPr id="1967" name="Рисунок 1966">
          <a:extLst>
            <a:ext uri="{FF2B5EF4-FFF2-40B4-BE49-F238E27FC236}">
              <a16:creationId xmlns:a16="http://schemas.microsoft.com/office/drawing/2014/main" id="{53A6704E-8097-14C9-C66F-936A6E85E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505301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676</xdr:row>
      <xdr:rowOff>66676</xdr:rowOff>
    </xdr:from>
    <xdr:to>
      <xdr:col>4</xdr:col>
      <xdr:colOff>904876</xdr:colOff>
      <xdr:row>676</xdr:row>
      <xdr:rowOff>828676</xdr:rowOff>
    </xdr:to>
    <xdr:pic>
      <xdr:nvPicPr>
        <xdr:cNvPr id="3369" name="Рисунок 3368">
          <a:extLst>
            <a:ext uri="{FF2B5EF4-FFF2-40B4-BE49-F238E27FC236}">
              <a16:creationId xmlns:a16="http://schemas.microsoft.com/office/drawing/2014/main" id="{50B2EFB0-F304-8855-ECED-487B2820D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514254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677</xdr:row>
      <xdr:rowOff>57150</xdr:rowOff>
    </xdr:from>
    <xdr:to>
      <xdr:col>4</xdr:col>
      <xdr:colOff>904875</xdr:colOff>
      <xdr:row>677</xdr:row>
      <xdr:rowOff>828675</xdr:rowOff>
    </xdr:to>
    <xdr:pic>
      <xdr:nvPicPr>
        <xdr:cNvPr id="3373" name="Рисунок 3372">
          <a:extLst>
            <a:ext uri="{FF2B5EF4-FFF2-40B4-BE49-F238E27FC236}">
              <a16:creationId xmlns:a16="http://schemas.microsoft.com/office/drawing/2014/main" id="{4097DE56-4908-31D7-3F5F-6658BB4F8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523017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827</xdr:row>
      <xdr:rowOff>57150</xdr:rowOff>
    </xdr:from>
    <xdr:to>
      <xdr:col>4</xdr:col>
      <xdr:colOff>964406</xdr:colOff>
      <xdr:row>827</xdr:row>
      <xdr:rowOff>838200</xdr:rowOff>
    </xdr:to>
    <xdr:pic>
      <xdr:nvPicPr>
        <xdr:cNvPr id="4283" name="Рисунок 4282">
          <a:extLst>
            <a:ext uri="{FF2B5EF4-FFF2-40B4-BE49-F238E27FC236}">
              <a16:creationId xmlns:a16="http://schemas.microsoft.com/office/drawing/2014/main" id="{61C3079A-FA1E-C46D-F1DA-B46070DB9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37693400"/>
          <a:ext cx="878681" cy="781050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803</xdr:row>
      <xdr:rowOff>76201</xdr:rowOff>
    </xdr:from>
    <xdr:to>
      <xdr:col>4</xdr:col>
      <xdr:colOff>853500</xdr:colOff>
      <xdr:row>803</xdr:row>
      <xdr:rowOff>819150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6E2F622-99B8-8B65-C3D1-55B2C2A5D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16992601"/>
          <a:ext cx="653475" cy="742949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851</xdr:row>
      <xdr:rowOff>66675</xdr:rowOff>
    </xdr:from>
    <xdr:to>
      <xdr:col>4</xdr:col>
      <xdr:colOff>866775</xdr:colOff>
      <xdr:row>851</xdr:row>
      <xdr:rowOff>822154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D2EE330F-C7D8-F9AB-B100-77D31A031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98478975"/>
          <a:ext cx="695325" cy="75547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3390</xdr:row>
      <xdr:rowOff>66675</xdr:rowOff>
    </xdr:from>
    <xdr:to>
      <xdr:col>4</xdr:col>
      <xdr:colOff>904875</xdr:colOff>
      <xdr:row>3390</xdr:row>
      <xdr:rowOff>828675</xdr:rowOff>
    </xdr:to>
    <xdr:pic>
      <xdr:nvPicPr>
        <xdr:cNvPr id="627" name="Рисунок 626">
          <a:extLst>
            <a:ext uri="{FF2B5EF4-FFF2-40B4-BE49-F238E27FC236}">
              <a16:creationId xmlns:a16="http://schemas.microsoft.com/office/drawing/2014/main" id="{FE54B451-52FB-5AEE-4182-1F9A487A7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59568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4008</xdr:row>
      <xdr:rowOff>66675</xdr:rowOff>
    </xdr:from>
    <xdr:to>
      <xdr:col>4</xdr:col>
      <xdr:colOff>629991</xdr:colOff>
      <xdr:row>4008</xdr:row>
      <xdr:rowOff>828675</xdr:rowOff>
    </xdr:to>
    <xdr:pic>
      <xdr:nvPicPr>
        <xdr:cNvPr id="1184" name="Рисунок 1183">
          <a:extLst>
            <a:ext uri="{FF2B5EF4-FFF2-40B4-BE49-F238E27FC236}">
              <a16:creationId xmlns:a16="http://schemas.microsoft.com/office/drawing/2014/main" id="{F3B770DF-1C3F-CA0F-6F05-36987BF290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6" y="272281650"/>
          <a:ext cx="229940" cy="762000"/>
        </a:xfrm>
        <a:prstGeom prst="rect">
          <a:avLst/>
        </a:prstGeom>
      </xdr:spPr>
    </xdr:pic>
    <xdr:clientData/>
  </xdr:twoCellAnchor>
  <xdr:twoCellAnchor>
    <xdr:from>
      <xdr:col>4</xdr:col>
      <xdr:colOff>123826</xdr:colOff>
      <xdr:row>3628</xdr:row>
      <xdr:rowOff>66676</xdr:rowOff>
    </xdr:from>
    <xdr:to>
      <xdr:col>4</xdr:col>
      <xdr:colOff>914400</xdr:colOff>
      <xdr:row>3628</xdr:row>
      <xdr:rowOff>838530</xdr:rowOff>
    </xdr:to>
    <xdr:pic>
      <xdr:nvPicPr>
        <xdr:cNvPr id="5687" name="Рисунок 5686">
          <a:extLst>
            <a:ext uri="{FF2B5EF4-FFF2-40B4-BE49-F238E27FC236}">
              <a16:creationId xmlns:a16="http://schemas.microsoft.com/office/drawing/2014/main" id="{CF8F54A7-EF19-D7E8-C40F-7FD0C8EA0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1" y="251383801"/>
          <a:ext cx="790574" cy="77185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4583</xdr:row>
      <xdr:rowOff>66676</xdr:rowOff>
    </xdr:from>
    <xdr:to>
      <xdr:col>4</xdr:col>
      <xdr:colOff>919162</xdr:colOff>
      <xdr:row>4583</xdr:row>
      <xdr:rowOff>828676</xdr:rowOff>
    </xdr:to>
    <xdr:pic>
      <xdr:nvPicPr>
        <xdr:cNvPr id="1501" name="Рисунок 1500">
          <a:extLst>
            <a:ext uri="{FF2B5EF4-FFF2-40B4-BE49-F238E27FC236}">
              <a16:creationId xmlns:a16="http://schemas.microsoft.com/office/drawing/2014/main" id="{F8A78004-A1DA-8285-3FAF-BB88EAE2F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163477576"/>
          <a:ext cx="795337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2535</xdr:row>
      <xdr:rowOff>200025</xdr:rowOff>
    </xdr:from>
    <xdr:to>
      <xdr:col>4</xdr:col>
      <xdr:colOff>971550</xdr:colOff>
      <xdr:row>2535</xdr:row>
      <xdr:rowOff>689869</xdr:rowOff>
    </xdr:to>
    <xdr:pic>
      <xdr:nvPicPr>
        <xdr:cNvPr id="1196" name="Рисунок 1195">
          <a:extLst>
            <a:ext uri="{FF2B5EF4-FFF2-40B4-BE49-F238E27FC236}">
              <a16:creationId xmlns:a16="http://schemas.microsoft.com/office/drawing/2014/main" id="{80FC4321-23ED-A923-DB3F-C23D5F842A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3002875"/>
          <a:ext cx="895350" cy="48984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389</xdr:row>
      <xdr:rowOff>190500</xdr:rowOff>
    </xdr:from>
    <xdr:to>
      <xdr:col>4</xdr:col>
      <xdr:colOff>971550</xdr:colOff>
      <xdr:row>389</xdr:row>
      <xdr:rowOff>706299</xdr:rowOff>
    </xdr:to>
    <xdr:pic>
      <xdr:nvPicPr>
        <xdr:cNvPr id="1160" name="Рисунок 1159">
          <a:extLst>
            <a:ext uri="{FF2B5EF4-FFF2-40B4-BE49-F238E27FC236}">
              <a16:creationId xmlns:a16="http://schemas.microsoft.com/office/drawing/2014/main" id="{3C0147C1-9BCD-2652-89C5-E52477000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34185225"/>
          <a:ext cx="895350" cy="5157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2981</xdr:row>
      <xdr:rowOff>66675</xdr:rowOff>
    </xdr:from>
    <xdr:to>
      <xdr:col>4</xdr:col>
      <xdr:colOff>895350</xdr:colOff>
      <xdr:row>2981</xdr:row>
      <xdr:rowOff>819150</xdr:rowOff>
    </xdr:to>
    <xdr:pic>
      <xdr:nvPicPr>
        <xdr:cNvPr id="1253" name="Рисунок 1252">
          <a:extLst>
            <a:ext uri="{FF2B5EF4-FFF2-40B4-BE49-F238E27FC236}">
              <a16:creationId xmlns:a16="http://schemas.microsoft.com/office/drawing/2014/main" id="{93CFEC6B-A2A5-4B30-9F42-77C70C29C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719988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4633</xdr:row>
      <xdr:rowOff>161925</xdr:rowOff>
    </xdr:from>
    <xdr:to>
      <xdr:col>4</xdr:col>
      <xdr:colOff>980699</xdr:colOff>
      <xdr:row>4633</xdr:row>
      <xdr:rowOff>723900</xdr:rowOff>
    </xdr:to>
    <xdr:pic>
      <xdr:nvPicPr>
        <xdr:cNvPr id="3662" name="Рисунок 3661">
          <a:extLst>
            <a:ext uri="{FF2B5EF4-FFF2-40B4-BE49-F238E27FC236}">
              <a16:creationId xmlns:a16="http://schemas.microsoft.com/office/drawing/2014/main" id="{69710CC1-C9DC-C643-A3CB-E4C82E078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87471050"/>
          <a:ext cx="914024" cy="56197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4634</xdr:row>
      <xdr:rowOff>66675</xdr:rowOff>
    </xdr:from>
    <xdr:to>
      <xdr:col>4</xdr:col>
      <xdr:colOff>904875</xdr:colOff>
      <xdr:row>4634</xdr:row>
      <xdr:rowOff>842820</xdr:rowOff>
    </xdr:to>
    <xdr:pic>
      <xdr:nvPicPr>
        <xdr:cNvPr id="4447" name="Рисунок 4446">
          <a:extLst>
            <a:ext uri="{FF2B5EF4-FFF2-40B4-BE49-F238E27FC236}">
              <a16:creationId xmlns:a16="http://schemas.microsoft.com/office/drawing/2014/main" id="{B840D798-AFF8-F1B1-2BB3-7DD7AE743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88261625"/>
          <a:ext cx="771525" cy="77614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3302</xdr:row>
      <xdr:rowOff>66675</xdr:rowOff>
    </xdr:from>
    <xdr:to>
      <xdr:col>4</xdr:col>
      <xdr:colOff>904875</xdr:colOff>
      <xdr:row>3302</xdr:row>
      <xdr:rowOff>838200</xdr:rowOff>
    </xdr:to>
    <xdr:pic>
      <xdr:nvPicPr>
        <xdr:cNvPr id="1374" name="Рисунок 1373">
          <a:extLst>
            <a:ext uri="{FF2B5EF4-FFF2-40B4-BE49-F238E27FC236}">
              <a16:creationId xmlns:a16="http://schemas.microsoft.com/office/drawing/2014/main" id="{1DB57131-BD42-FBCF-3366-4EFA827C8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45715237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3303</xdr:row>
      <xdr:rowOff>66676</xdr:rowOff>
    </xdr:from>
    <xdr:to>
      <xdr:col>4</xdr:col>
      <xdr:colOff>809626</xdr:colOff>
      <xdr:row>3303</xdr:row>
      <xdr:rowOff>827578</xdr:rowOff>
    </xdr:to>
    <xdr:pic>
      <xdr:nvPicPr>
        <xdr:cNvPr id="1415" name="Рисунок 1414">
          <a:extLst>
            <a:ext uri="{FF2B5EF4-FFF2-40B4-BE49-F238E27FC236}">
              <a16:creationId xmlns:a16="http://schemas.microsoft.com/office/drawing/2014/main" id="{832202A6-D9DE-4A01-AB01-D1440194D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14135101"/>
          <a:ext cx="571500" cy="760902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1654</xdr:row>
      <xdr:rowOff>76201</xdr:rowOff>
    </xdr:from>
    <xdr:to>
      <xdr:col>4</xdr:col>
      <xdr:colOff>776664</xdr:colOff>
      <xdr:row>1654</xdr:row>
      <xdr:rowOff>819150</xdr:rowOff>
    </xdr:to>
    <xdr:pic>
      <xdr:nvPicPr>
        <xdr:cNvPr id="1278" name="Рисунок 1277">
          <a:extLst>
            <a:ext uri="{FF2B5EF4-FFF2-40B4-BE49-F238E27FC236}">
              <a16:creationId xmlns:a16="http://schemas.microsoft.com/office/drawing/2014/main" id="{AF015368-EB83-51A6-9CD3-7EBA976B5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116014501"/>
          <a:ext cx="519488" cy="742949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4356</xdr:row>
      <xdr:rowOff>66675</xdr:rowOff>
    </xdr:from>
    <xdr:to>
      <xdr:col>4</xdr:col>
      <xdr:colOff>610474</xdr:colOff>
      <xdr:row>4356</xdr:row>
      <xdr:rowOff>838200</xdr:rowOff>
    </xdr:to>
    <xdr:pic>
      <xdr:nvPicPr>
        <xdr:cNvPr id="5775" name="Рисунок 5774">
          <a:extLst>
            <a:ext uri="{FF2B5EF4-FFF2-40B4-BE49-F238E27FC236}">
              <a16:creationId xmlns:a16="http://schemas.microsoft.com/office/drawing/2014/main" id="{E42013AF-9723-922A-F046-4948D87C6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5775" y="347853000"/>
          <a:ext cx="191374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4290</xdr:row>
      <xdr:rowOff>47625</xdr:rowOff>
    </xdr:from>
    <xdr:to>
      <xdr:col>4</xdr:col>
      <xdr:colOff>609600</xdr:colOff>
      <xdr:row>4290</xdr:row>
      <xdr:rowOff>868240</xdr:rowOff>
    </xdr:to>
    <xdr:pic>
      <xdr:nvPicPr>
        <xdr:cNvPr id="1483" name="Рисунок 1482">
          <a:extLst>
            <a:ext uri="{FF2B5EF4-FFF2-40B4-BE49-F238E27FC236}">
              <a16:creationId xmlns:a16="http://schemas.microsoft.com/office/drawing/2014/main" id="{282D0348-F57B-4991-908B-A3F8B5DB3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0" y="340699725"/>
          <a:ext cx="200025" cy="82061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697</xdr:row>
      <xdr:rowOff>76201</xdr:rowOff>
    </xdr:from>
    <xdr:to>
      <xdr:col>4</xdr:col>
      <xdr:colOff>1000125</xdr:colOff>
      <xdr:row>697</xdr:row>
      <xdr:rowOff>806905</xdr:rowOff>
    </xdr:to>
    <xdr:pic>
      <xdr:nvPicPr>
        <xdr:cNvPr id="1376" name="Рисунок 1375">
          <a:extLst>
            <a:ext uri="{FF2B5EF4-FFF2-40B4-BE49-F238E27FC236}">
              <a16:creationId xmlns:a16="http://schemas.microsoft.com/office/drawing/2014/main" id="{3EC99C1E-87D7-425C-A27A-5C4397873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80667226"/>
          <a:ext cx="952500" cy="730704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1699</xdr:row>
      <xdr:rowOff>66676</xdr:rowOff>
    </xdr:from>
    <xdr:to>
      <xdr:col>4</xdr:col>
      <xdr:colOff>866775</xdr:colOff>
      <xdr:row>1699</xdr:row>
      <xdr:rowOff>841293</xdr:rowOff>
    </xdr:to>
    <xdr:pic>
      <xdr:nvPicPr>
        <xdr:cNvPr id="1540" name="Рисунок 1539">
          <a:extLst>
            <a:ext uri="{FF2B5EF4-FFF2-40B4-BE49-F238E27FC236}">
              <a16:creationId xmlns:a16="http://schemas.microsoft.com/office/drawing/2014/main" id="{02A43329-BDBE-6CD4-1BF9-85A5CD62B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194843401"/>
          <a:ext cx="695325" cy="77461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2545</xdr:row>
      <xdr:rowOff>180976</xdr:rowOff>
    </xdr:from>
    <xdr:to>
      <xdr:col>4</xdr:col>
      <xdr:colOff>981075</xdr:colOff>
      <xdr:row>2545</xdr:row>
      <xdr:rowOff>727778</xdr:rowOff>
    </xdr:to>
    <xdr:pic>
      <xdr:nvPicPr>
        <xdr:cNvPr id="5697" name="Рисунок 5696">
          <a:extLst>
            <a:ext uri="{FF2B5EF4-FFF2-40B4-BE49-F238E27FC236}">
              <a16:creationId xmlns:a16="http://schemas.microsoft.com/office/drawing/2014/main" id="{9D1C4D83-160C-8938-4568-83C116239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39601376"/>
          <a:ext cx="914400" cy="546802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2557</xdr:row>
      <xdr:rowOff>47625</xdr:rowOff>
    </xdr:from>
    <xdr:to>
      <xdr:col>4</xdr:col>
      <xdr:colOff>914400</xdr:colOff>
      <xdr:row>2557</xdr:row>
      <xdr:rowOff>838200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12612086-937F-4C60-9C82-3FE6E5E03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24545925"/>
          <a:ext cx="790575" cy="7905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4410</xdr:row>
      <xdr:rowOff>66675</xdr:rowOff>
    </xdr:from>
    <xdr:to>
      <xdr:col>4</xdr:col>
      <xdr:colOff>897544</xdr:colOff>
      <xdr:row>4410</xdr:row>
      <xdr:rowOff>819150</xdr:rowOff>
    </xdr:to>
    <xdr:pic>
      <xdr:nvPicPr>
        <xdr:cNvPr id="6004" name="Рисунок 6003">
          <a:extLst>
            <a:ext uri="{FF2B5EF4-FFF2-40B4-BE49-F238E27FC236}">
              <a16:creationId xmlns:a16="http://schemas.microsoft.com/office/drawing/2014/main" id="{C2978D7D-01E3-A79C-9592-E97A66BD8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87442475"/>
          <a:ext cx="754669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4408</xdr:row>
      <xdr:rowOff>66675</xdr:rowOff>
    </xdr:from>
    <xdr:to>
      <xdr:col>4</xdr:col>
      <xdr:colOff>904875</xdr:colOff>
      <xdr:row>4408</xdr:row>
      <xdr:rowOff>828675</xdr:rowOff>
    </xdr:to>
    <xdr:pic>
      <xdr:nvPicPr>
        <xdr:cNvPr id="6068" name="Рисунок 6067">
          <a:extLst>
            <a:ext uri="{FF2B5EF4-FFF2-40B4-BE49-F238E27FC236}">
              <a16:creationId xmlns:a16="http://schemas.microsoft.com/office/drawing/2014/main" id="{E513715F-2F86-B395-E6D4-AC23089C5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8567082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4409</xdr:row>
      <xdr:rowOff>76201</xdr:rowOff>
    </xdr:from>
    <xdr:to>
      <xdr:col>4</xdr:col>
      <xdr:colOff>895350</xdr:colOff>
      <xdr:row>4409</xdr:row>
      <xdr:rowOff>817786</xdr:rowOff>
    </xdr:to>
    <xdr:pic>
      <xdr:nvPicPr>
        <xdr:cNvPr id="3371" name="Рисунок 3370">
          <a:extLst>
            <a:ext uri="{FF2B5EF4-FFF2-40B4-BE49-F238E27FC236}">
              <a16:creationId xmlns:a16="http://schemas.microsoft.com/office/drawing/2014/main" id="{C65C851A-0DCF-A46B-2CA5-F829B3A43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86566176"/>
          <a:ext cx="752475" cy="74158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1571</xdr:row>
      <xdr:rowOff>66675</xdr:rowOff>
    </xdr:from>
    <xdr:to>
      <xdr:col>4</xdr:col>
      <xdr:colOff>795734</xdr:colOff>
      <xdr:row>1571</xdr:row>
      <xdr:rowOff>828675</xdr:rowOff>
    </xdr:to>
    <xdr:pic>
      <xdr:nvPicPr>
        <xdr:cNvPr id="6043" name="Рисунок 6042">
          <a:extLst>
            <a:ext uri="{FF2B5EF4-FFF2-40B4-BE49-F238E27FC236}">
              <a16:creationId xmlns:a16="http://schemas.microsoft.com/office/drawing/2014/main" id="{B9FDB251-143E-6AAD-03AC-657E073DF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43691175"/>
          <a:ext cx="557609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1666</xdr:row>
      <xdr:rowOff>66676</xdr:rowOff>
    </xdr:from>
    <xdr:to>
      <xdr:col>4</xdr:col>
      <xdr:colOff>904876</xdr:colOff>
      <xdr:row>1666</xdr:row>
      <xdr:rowOff>828676</xdr:rowOff>
    </xdr:to>
    <xdr:pic>
      <xdr:nvPicPr>
        <xdr:cNvPr id="1963" name="Рисунок 1962">
          <a:extLst>
            <a:ext uri="{FF2B5EF4-FFF2-40B4-BE49-F238E27FC236}">
              <a16:creationId xmlns:a16="http://schemas.microsoft.com/office/drawing/2014/main" id="{16215799-E432-BB6E-23C6-235ECCE62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408080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104</xdr:row>
      <xdr:rowOff>133351</xdr:rowOff>
    </xdr:from>
    <xdr:to>
      <xdr:col>4</xdr:col>
      <xdr:colOff>976290</xdr:colOff>
      <xdr:row>104</xdr:row>
      <xdr:rowOff>762001</xdr:rowOff>
    </xdr:to>
    <xdr:pic>
      <xdr:nvPicPr>
        <xdr:cNvPr id="698" name="Рисунок 697">
          <a:extLst>
            <a:ext uri="{FF2B5EF4-FFF2-40B4-BE49-F238E27FC236}">
              <a16:creationId xmlns:a16="http://schemas.microsoft.com/office/drawing/2014/main" id="{B32D9F67-15B8-7370-4831-FD2F430AA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95230951"/>
          <a:ext cx="900090" cy="628650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2659</xdr:row>
      <xdr:rowOff>76200</xdr:rowOff>
    </xdr:from>
    <xdr:to>
      <xdr:col>4</xdr:col>
      <xdr:colOff>861713</xdr:colOff>
      <xdr:row>2659</xdr:row>
      <xdr:rowOff>828675</xdr:rowOff>
    </xdr:to>
    <xdr:pic>
      <xdr:nvPicPr>
        <xdr:cNvPr id="5778" name="Рисунок 5777">
          <a:extLst>
            <a:ext uri="{FF2B5EF4-FFF2-40B4-BE49-F238E27FC236}">
              <a16:creationId xmlns:a16="http://schemas.microsoft.com/office/drawing/2014/main" id="{F0FF58AE-5E8C-8515-795E-DC7D92FCF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5" y="139150725"/>
          <a:ext cx="690263" cy="752475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2660</xdr:row>
      <xdr:rowOff>76200</xdr:rowOff>
    </xdr:from>
    <xdr:to>
      <xdr:col>4</xdr:col>
      <xdr:colOff>877677</xdr:colOff>
      <xdr:row>2660</xdr:row>
      <xdr:rowOff>819150</xdr:rowOff>
    </xdr:to>
    <xdr:pic>
      <xdr:nvPicPr>
        <xdr:cNvPr id="1254" name="Рисунок 1253">
          <a:extLst>
            <a:ext uri="{FF2B5EF4-FFF2-40B4-BE49-F238E27FC236}">
              <a16:creationId xmlns:a16="http://schemas.microsoft.com/office/drawing/2014/main" id="{F68F61BA-AA93-0AF2-F888-89475158C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140922375"/>
          <a:ext cx="706226" cy="74295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2664</xdr:row>
      <xdr:rowOff>66676</xdr:rowOff>
    </xdr:from>
    <xdr:to>
      <xdr:col>4</xdr:col>
      <xdr:colOff>898849</xdr:colOff>
      <xdr:row>2664</xdr:row>
      <xdr:rowOff>828676</xdr:rowOff>
    </xdr:to>
    <xdr:pic>
      <xdr:nvPicPr>
        <xdr:cNvPr id="1274" name="Рисунок 1273">
          <a:extLst>
            <a:ext uri="{FF2B5EF4-FFF2-40B4-BE49-F238E27FC236}">
              <a16:creationId xmlns:a16="http://schemas.microsoft.com/office/drawing/2014/main" id="{F2CE4DF1-6A58-B325-D7CE-E3079BA25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44456151"/>
          <a:ext cx="746449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2663</xdr:row>
      <xdr:rowOff>76200</xdr:rowOff>
    </xdr:from>
    <xdr:to>
      <xdr:col>4</xdr:col>
      <xdr:colOff>971550</xdr:colOff>
      <xdr:row>2663</xdr:row>
      <xdr:rowOff>806073</xdr:rowOff>
    </xdr:to>
    <xdr:pic>
      <xdr:nvPicPr>
        <xdr:cNvPr id="3041" name="Рисунок 3040">
          <a:extLst>
            <a:ext uri="{FF2B5EF4-FFF2-40B4-BE49-F238E27FC236}">
              <a16:creationId xmlns:a16="http://schemas.microsoft.com/office/drawing/2014/main" id="{7B93EA97-8DB8-860D-30BD-5FA8952E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44465675"/>
          <a:ext cx="895350" cy="729873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2674</xdr:row>
      <xdr:rowOff>76200</xdr:rowOff>
    </xdr:from>
    <xdr:to>
      <xdr:col>4</xdr:col>
      <xdr:colOff>954030</xdr:colOff>
      <xdr:row>2674</xdr:row>
      <xdr:rowOff>819150</xdr:rowOff>
    </xdr:to>
    <xdr:pic>
      <xdr:nvPicPr>
        <xdr:cNvPr id="3620" name="Рисунок 3619">
          <a:extLst>
            <a:ext uri="{FF2B5EF4-FFF2-40B4-BE49-F238E27FC236}">
              <a16:creationId xmlns:a16="http://schemas.microsoft.com/office/drawing/2014/main" id="{EA8C86BE-9157-6A40-A635-2A8D511F6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159524700"/>
          <a:ext cx="868304" cy="7429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2702</xdr:row>
      <xdr:rowOff>76200</xdr:rowOff>
    </xdr:from>
    <xdr:to>
      <xdr:col>4</xdr:col>
      <xdr:colOff>908214</xdr:colOff>
      <xdr:row>2702</xdr:row>
      <xdr:rowOff>828675</xdr:rowOff>
    </xdr:to>
    <xdr:pic>
      <xdr:nvPicPr>
        <xdr:cNvPr id="3899" name="Рисунок 3898">
          <a:extLst>
            <a:ext uri="{FF2B5EF4-FFF2-40B4-BE49-F238E27FC236}">
              <a16:creationId xmlns:a16="http://schemas.microsoft.com/office/drawing/2014/main" id="{124B522F-1096-00CD-07ED-4F4F1438D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92300225"/>
          <a:ext cx="765338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75</xdr:row>
      <xdr:rowOff>161925</xdr:rowOff>
    </xdr:from>
    <xdr:to>
      <xdr:col>4</xdr:col>
      <xdr:colOff>914400</xdr:colOff>
      <xdr:row>75</xdr:row>
      <xdr:rowOff>734397</xdr:rowOff>
    </xdr:to>
    <xdr:pic>
      <xdr:nvPicPr>
        <xdr:cNvPr id="706" name="Рисунок 705">
          <a:extLst>
            <a:ext uri="{FF2B5EF4-FFF2-40B4-BE49-F238E27FC236}">
              <a16:creationId xmlns:a16="http://schemas.microsoft.com/office/drawing/2014/main" id="{AAEB8DC9-3D60-B90E-B829-3A8E7C4A2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9708475"/>
          <a:ext cx="771525" cy="572472"/>
        </a:xfrm>
        <a:prstGeom prst="rect">
          <a:avLst/>
        </a:prstGeom>
      </xdr:spPr>
    </xdr:pic>
    <xdr:clientData/>
  </xdr:twoCellAnchor>
  <xdr:twoCellAnchor>
    <xdr:from>
      <xdr:col>4</xdr:col>
      <xdr:colOff>85726</xdr:colOff>
      <xdr:row>1656</xdr:row>
      <xdr:rowOff>161926</xdr:rowOff>
    </xdr:from>
    <xdr:to>
      <xdr:col>4</xdr:col>
      <xdr:colOff>962026</xdr:colOff>
      <xdr:row>1656</xdr:row>
      <xdr:rowOff>746126</xdr:rowOff>
    </xdr:to>
    <xdr:pic>
      <xdr:nvPicPr>
        <xdr:cNvPr id="1260" name="Рисунок 1259">
          <a:extLst>
            <a:ext uri="{FF2B5EF4-FFF2-40B4-BE49-F238E27FC236}">
              <a16:creationId xmlns:a16="http://schemas.microsoft.com/office/drawing/2014/main" id="{D9762F34-5D91-5412-7E26-D9D2AEF6B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227961826"/>
          <a:ext cx="876300" cy="5842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1643</xdr:row>
      <xdr:rowOff>133350</xdr:rowOff>
    </xdr:from>
    <xdr:to>
      <xdr:col>4</xdr:col>
      <xdr:colOff>981075</xdr:colOff>
      <xdr:row>1643</xdr:row>
      <xdr:rowOff>775716</xdr:rowOff>
    </xdr:to>
    <xdr:pic>
      <xdr:nvPicPr>
        <xdr:cNvPr id="2546" name="Рисунок 2545">
          <a:extLst>
            <a:ext uri="{FF2B5EF4-FFF2-40B4-BE49-F238E27FC236}">
              <a16:creationId xmlns:a16="http://schemas.microsoft.com/office/drawing/2014/main" id="{E23B5174-2B3F-3124-37AE-35D492843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204901800"/>
          <a:ext cx="914400" cy="642366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2947</xdr:row>
      <xdr:rowOff>76200</xdr:rowOff>
    </xdr:from>
    <xdr:to>
      <xdr:col>4</xdr:col>
      <xdr:colOff>904875</xdr:colOff>
      <xdr:row>2947</xdr:row>
      <xdr:rowOff>831850</xdr:rowOff>
    </xdr:to>
    <xdr:pic>
      <xdr:nvPicPr>
        <xdr:cNvPr id="3248" name="Рисунок 3247">
          <a:extLst>
            <a:ext uri="{FF2B5EF4-FFF2-40B4-BE49-F238E27FC236}">
              <a16:creationId xmlns:a16="http://schemas.microsoft.com/office/drawing/2014/main" id="{76352553-93A4-4B0F-8744-82F4C9782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9900225"/>
          <a:ext cx="762000" cy="7556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3069</xdr:row>
      <xdr:rowOff>76200</xdr:rowOff>
    </xdr:from>
    <xdr:to>
      <xdr:col>4</xdr:col>
      <xdr:colOff>903358</xdr:colOff>
      <xdr:row>3069</xdr:row>
      <xdr:rowOff>819150</xdr:rowOff>
    </xdr:to>
    <xdr:pic>
      <xdr:nvPicPr>
        <xdr:cNvPr id="3867" name="Рисунок 3866">
          <a:extLst>
            <a:ext uri="{FF2B5EF4-FFF2-40B4-BE49-F238E27FC236}">
              <a16:creationId xmlns:a16="http://schemas.microsoft.com/office/drawing/2014/main" id="{411E450E-9ACA-64BD-2892-16486F3C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51396900"/>
          <a:ext cx="760483" cy="7429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3176</xdr:row>
      <xdr:rowOff>66675</xdr:rowOff>
    </xdr:from>
    <xdr:to>
      <xdr:col>4</xdr:col>
      <xdr:colOff>904875</xdr:colOff>
      <xdr:row>3176</xdr:row>
      <xdr:rowOff>828675</xdr:rowOff>
    </xdr:to>
    <xdr:pic>
      <xdr:nvPicPr>
        <xdr:cNvPr id="1272" name="Рисунок 1271">
          <a:extLst>
            <a:ext uri="{FF2B5EF4-FFF2-40B4-BE49-F238E27FC236}">
              <a16:creationId xmlns:a16="http://schemas.microsoft.com/office/drawing/2014/main" id="{A615922A-57CC-48C1-B477-632F647FF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3843813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3180</xdr:row>
      <xdr:rowOff>142875</xdr:rowOff>
    </xdr:from>
    <xdr:to>
      <xdr:col>4</xdr:col>
      <xdr:colOff>972522</xdr:colOff>
      <xdr:row>3180</xdr:row>
      <xdr:rowOff>752475</xdr:rowOff>
    </xdr:to>
    <xdr:pic>
      <xdr:nvPicPr>
        <xdr:cNvPr id="1860" name="Рисунок 1859">
          <a:extLst>
            <a:ext uri="{FF2B5EF4-FFF2-40B4-BE49-F238E27FC236}">
              <a16:creationId xmlns:a16="http://schemas.microsoft.com/office/drawing/2014/main" id="{C3EF833A-CA3D-293F-06D4-10241FA56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53647775"/>
          <a:ext cx="905847" cy="6096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4487</xdr:row>
      <xdr:rowOff>133351</xdr:rowOff>
    </xdr:from>
    <xdr:to>
      <xdr:col>4</xdr:col>
      <xdr:colOff>987642</xdr:colOff>
      <xdr:row>4487</xdr:row>
      <xdr:rowOff>762001</xdr:rowOff>
    </xdr:to>
    <xdr:pic>
      <xdr:nvPicPr>
        <xdr:cNvPr id="3265" name="Рисунок 3264">
          <a:extLst>
            <a:ext uri="{FF2B5EF4-FFF2-40B4-BE49-F238E27FC236}">
              <a16:creationId xmlns:a16="http://schemas.microsoft.com/office/drawing/2014/main" id="{425C99B5-1512-54A4-86B5-B5A77BE4C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62960251"/>
          <a:ext cx="920967" cy="62865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4585</xdr:row>
      <xdr:rowOff>66676</xdr:rowOff>
    </xdr:from>
    <xdr:to>
      <xdr:col>4</xdr:col>
      <xdr:colOff>904876</xdr:colOff>
      <xdr:row>4585</xdr:row>
      <xdr:rowOff>828676</xdr:rowOff>
    </xdr:to>
    <xdr:pic>
      <xdr:nvPicPr>
        <xdr:cNvPr id="5308" name="Рисунок 5307">
          <a:extLst>
            <a:ext uri="{FF2B5EF4-FFF2-40B4-BE49-F238E27FC236}">
              <a16:creationId xmlns:a16="http://schemas.microsoft.com/office/drawing/2014/main" id="{7AF72383-17B2-4499-B783-78035D833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6" y="497109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455</xdr:row>
      <xdr:rowOff>66675</xdr:rowOff>
    </xdr:from>
    <xdr:to>
      <xdr:col>4</xdr:col>
      <xdr:colOff>904874</xdr:colOff>
      <xdr:row>455</xdr:row>
      <xdr:rowOff>825026</xdr:rowOff>
    </xdr:to>
    <xdr:pic>
      <xdr:nvPicPr>
        <xdr:cNvPr id="1258" name="Рисунок 1257">
          <a:extLst>
            <a:ext uri="{FF2B5EF4-FFF2-40B4-BE49-F238E27FC236}">
              <a16:creationId xmlns:a16="http://schemas.microsoft.com/office/drawing/2014/main" id="{739BFDE6-E134-080C-B1D5-5E32289DD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26898600"/>
          <a:ext cx="781049" cy="758351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293</xdr:row>
      <xdr:rowOff>228600</xdr:rowOff>
    </xdr:from>
    <xdr:to>
      <xdr:col>4</xdr:col>
      <xdr:colOff>981075</xdr:colOff>
      <xdr:row>293</xdr:row>
      <xdr:rowOff>654645</xdr:rowOff>
    </xdr:to>
    <xdr:pic>
      <xdr:nvPicPr>
        <xdr:cNvPr id="3686" name="Рисунок 3685">
          <a:extLst>
            <a:ext uri="{FF2B5EF4-FFF2-40B4-BE49-F238E27FC236}">
              <a16:creationId xmlns:a16="http://schemas.microsoft.com/office/drawing/2014/main" id="{26F033D7-00B5-52E2-331F-DF5EFDC65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12801600"/>
          <a:ext cx="904875" cy="42604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294</xdr:row>
      <xdr:rowOff>76200</xdr:rowOff>
    </xdr:from>
    <xdr:to>
      <xdr:col>4</xdr:col>
      <xdr:colOff>781050</xdr:colOff>
      <xdr:row>294</xdr:row>
      <xdr:rowOff>829657</xdr:rowOff>
    </xdr:to>
    <xdr:pic>
      <xdr:nvPicPr>
        <xdr:cNvPr id="4002" name="Рисунок 4001">
          <a:extLst>
            <a:ext uri="{FF2B5EF4-FFF2-40B4-BE49-F238E27FC236}">
              <a16:creationId xmlns:a16="http://schemas.microsoft.com/office/drawing/2014/main" id="{A56F3CA3-2DD3-4B7D-0690-F5DBE95F9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5" y="13535025"/>
          <a:ext cx="533400" cy="753457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347</xdr:row>
      <xdr:rowOff>76200</xdr:rowOff>
    </xdr:from>
    <xdr:to>
      <xdr:col>4</xdr:col>
      <xdr:colOff>895350</xdr:colOff>
      <xdr:row>347</xdr:row>
      <xdr:rowOff>828675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F9E312CD-B63E-2C6D-7010-404B8662D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544544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348</xdr:row>
      <xdr:rowOff>66676</xdr:rowOff>
    </xdr:from>
    <xdr:to>
      <xdr:col>4</xdr:col>
      <xdr:colOff>904875</xdr:colOff>
      <xdr:row>348</xdr:row>
      <xdr:rowOff>828675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89E28C5C-B13B-9434-BAF9-67935E164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55330726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663</xdr:row>
      <xdr:rowOff>76200</xdr:rowOff>
    </xdr:from>
    <xdr:to>
      <xdr:col>4</xdr:col>
      <xdr:colOff>895350</xdr:colOff>
      <xdr:row>663</xdr:row>
      <xdr:rowOff>828675</xdr:rowOff>
    </xdr:to>
    <xdr:pic>
      <xdr:nvPicPr>
        <xdr:cNvPr id="607" name="Рисунок 606">
          <a:extLst>
            <a:ext uri="{FF2B5EF4-FFF2-40B4-BE49-F238E27FC236}">
              <a16:creationId xmlns:a16="http://schemas.microsoft.com/office/drawing/2014/main" id="{BE857D8D-37A6-40FB-8A9D-FCC9B344B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48238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662</xdr:row>
      <xdr:rowOff>76200</xdr:rowOff>
    </xdr:from>
    <xdr:to>
      <xdr:col>4</xdr:col>
      <xdr:colOff>895350</xdr:colOff>
      <xdr:row>662</xdr:row>
      <xdr:rowOff>828675</xdr:rowOff>
    </xdr:to>
    <xdr:pic>
      <xdr:nvPicPr>
        <xdr:cNvPr id="5435" name="Рисунок 5434">
          <a:extLst>
            <a:ext uri="{FF2B5EF4-FFF2-40B4-BE49-F238E27FC236}">
              <a16:creationId xmlns:a16="http://schemas.microsoft.com/office/drawing/2014/main" id="{FA9C94E6-954A-5DF7-A96E-906E08391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30522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568</xdr:row>
      <xdr:rowOff>66676</xdr:rowOff>
    </xdr:from>
    <xdr:to>
      <xdr:col>4</xdr:col>
      <xdr:colOff>904876</xdr:colOff>
      <xdr:row>568</xdr:row>
      <xdr:rowOff>828676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C15F24DD-AC3A-4BE5-9AB9-2F13D6A6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5974377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556</xdr:row>
      <xdr:rowOff>76200</xdr:rowOff>
    </xdr:from>
    <xdr:to>
      <xdr:col>4</xdr:col>
      <xdr:colOff>895350</xdr:colOff>
      <xdr:row>556</xdr:row>
      <xdr:rowOff>819150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C08AF60A-2EE4-2670-B558-AB14B51C8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80991075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429</xdr:row>
      <xdr:rowOff>57150</xdr:rowOff>
    </xdr:from>
    <xdr:to>
      <xdr:col>4</xdr:col>
      <xdr:colOff>979646</xdr:colOff>
      <xdr:row>429</xdr:row>
      <xdr:rowOff>828675</xdr:rowOff>
    </xdr:to>
    <xdr:pic>
      <xdr:nvPicPr>
        <xdr:cNvPr id="5429" name="Рисунок 5428">
          <a:extLst>
            <a:ext uri="{FF2B5EF4-FFF2-40B4-BE49-F238E27FC236}">
              <a16:creationId xmlns:a16="http://schemas.microsoft.com/office/drawing/2014/main" id="{FA37401C-A2EF-40FB-8C5D-29E11DC14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64763450"/>
          <a:ext cx="912971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20</xdr:row>
      <xdr:rowOff>57150</xdr:rowOff>
    </xdr:from>
    <xdr:to>
      <xdr:col>4</xdr:col>
      <xdr:colOff>979646</xdr:colOff>
      <xdr:row>20</xdr:row>
      <xdr:rowOff>828675</xdr:rowOff>
    </xdr:to>
    <xdr:pic>
      <xdr:nvPicPr>
        <xdr:cNvPr id="5433" name="Рисунок 5432">
          <a:extLst>
            <a:ext uri="{FF2B5EF4-FFF2-40B4-BE49-F238E27FC236}">
              <a16:creationId xmlns:a16="http://schemas.microsoft.com/office/drawing/2014/main" id="{E4045E28-CD18-424B-BD55-F9299EAA4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54133550"/>
          <a:ext cx="912971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2822</xdr:row>
      <xdr:rowOff>57150</xdr:rowOff>
    </xdr:from>
    <xdr:to>
      <xdr:col>4</xdr:col>
      <xdr:colOff>904874</xdr:colOff>
      <xdr:row>2822</xdr:row>
      <xdr:rowOff>802996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12CD335-777B-4378-B57C-E5537DFCC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20243600"/>
          <a:ext cx="771524" cy="745846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409</xdr:row>
      <xdr:rowOff>76200</xdr:rowOff>
    </xdr:from>
    <xdr:to>
      <xdr:col>4</xdr:col>
      <xdr:colOff>714376</xdr:colOff>
      <xdr:row>409</xdr:row>
      <xdr:rowOff>831011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DC0021A6-189F-018B-8627-AD899AC9C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1" y="93278325"/>
          <a:ext cx="400050" cy="754811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410</xdr:row>
      <xdr:rowOff>76200</xdr:rowOff>
    </xdr:from>
    <xdr:to>
      <xdr:col>4</xdr:col>
      <xdr:colOff>714376</xdr:colOff>
      <xdr:row>410</xdr:row>
      <xdr:rowOff>831011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691A3429-B87B-4725-8CEF-475B56A3B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1" y="93278325"/>
          <a:ext cx="400050" cy="754811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408</xdr:row>
      <xdr:rowOff>76200</xdr:rowOff>
    </xdr:from>
    <xdr:to>
      <xdr:col>4</xdr:col>
      <xdr:colOff>885825</xdr:colOff>
      <xdr:row>408</xdr:row>
      <xdr:rowOff>809625</xdr:rowOff>
    </xdr:to>
    <xdr:pic>
      <xdr:nvPicPr>
        <xdr:cNvPr id="608" name="Рисунок 607">
          <a:extLst>
            <a:ext uri="{FF2B5EF4-FFF2-40B4-BE49-F238E27FC236}">
              <a16:creationId xmlns:a16="http://schemas.microsoft.com/office/drawing/2014/main" id="{DF8A2BCB-5EC7-4EC6-46DD-343DD4E34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92392500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311</xdr:row>
      <xdr:rowOff>247650</xdr:rowOff>
    </xdr:from>
    <xdr:to>
      <xdr:col>4</xdr:col>
      <xdr:colOff>971550</xdr:colOff>
      <xdr:row>311</xdr:row>
      <xdr:rowOff>642999</xdr:rowOff>
    </xdr:to>
    <xdr:pic>
      <xdr:nvPicPr>
        <xdr:cNvPr id="1470" name="Рисунок 1469">
          <a:extLst>
            <a:ext uri="{FF2B5EF4-FFF2-40B4-BE49-F238E27FC236}">
              <a16:creationId xmlns:a16="http://schemas.microsoft.com/office/drawing/2014/main" id="{3EA441C4-59C0-C097-07BC-1813A2C79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57359550"/>
          <a:ext cx="895350" cy="395349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2757</xdr:row>
      <xdr:rowOff>47626</xdr:rowOff>
    </xdr:from>
    <xdr:to>
      <xdr:col>4</xdr:col>
      <xdr:colOff>921612</xdr:colOff>
      <xdr:row>2757</xdr:row>
      <xdr:rowOff>828676</xdr:rowOff>
    </xdr:to>
    <xdr:pic>
      <xdr:nvPicPr>
        <xdr:cNvPr id="1701" name="Рисунок 1700">
          <a:extLst>
            <a:ext uri="{FF2B5EF4-FFF2-40B4-BE49-F238E27FC236}">
              <a16:creationId xmlns:a16="http://schemas.microsoft.com/office/drawing/2014/main" id="{A8E556FC-B4C7-403A-89CC-B37A9144D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89125426"/>
          <a:ext cx="797787" cy="7810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1632</xdr:row>
      <xdr:rowOff>76200</xdr:rowOff>
    </xdr:from>
    <xdr:to>
      <xdr:col>4</xdr:col>
      <xdr:colOff>895350</xdr:colOff>
      <xdr:row>1632</xdr:row>
      <xdr:rowOff>828675</xdr:rowOff>
    </xdr:to>
    <xdr:pic>
      <xdr:nvPicPr>
        <xdr:cNvPr id="4209" name="Рисунок 4208">
          <a:extLst>
            <a:ext uri="{FF2B5EF4-FFF2-40B4-BE49-F238E27FC236}">
              <a16:creationId xmlns:a16="http://schemas.microsoft.com/office/drawing/2014/main" id="{5349E315-6DA6-D83B-64AA-551EDB0D4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8146732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530</xdr:row>
      <xdr:rowOff>66675</xdr:rowOff>
    </xdr:from>
    <xdr:to>
      <xdr:col>4</xdr:col>
      <xdr:colOff>904875</xdr:colOff>
      <xdr:row>530</xdr:row>
      <xdr:rowOff>828675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143211D-CBA9-42B6-BD32-168B5898A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81925" y="21164550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4484</xdr:row>
      <xdr:rowOff>76201</xdr:rowOff>
    </xdr:from>
    <xdr:to>
      <xdr:col>4</xdr:col>
      <xdr:colOff>895350</xdr:colOff>
      <xdr:row>4484</xdr:row>
      <xdr:rowOff>828675</xdr:rowOff>
    </xdr:to>
    <xdr:pic>
      <xdr:nvPicPr>
        <xdr:cNvPr id="5431" name="Рисунок 5430">
          <a:extLst>
            <a:ext uri="{FF2B5EF4-FFF2-40B4-BE49-F238E27FC236}">
              <a16:creationId xmlns:a16="http://schemas.microsoft.com/office/drawing/2014/main" id="{2C5EA9B8-B781-A154-849F-ECD060F0F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53159026"/>
          <a:ext cx="752474" cy="752474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3573</xdr:row>
      <xdr:rowOff>66675</xdr:rowOff>
    </xdr:from>
    <xdr:to>
      <xdr:col>4</xdr:col>
      <xdr:colOff>631826</xdr:colOff>
      <xdr:row>3573</xdr:row>
      <xdr:rowOff>828675</xdr:rowOff>
    </xdr:to>
    <xdr:pic>
      <xdr:nvPicPr>
        <xdr:cNvPr id="1245" name="Рисунок 1244">
          <a:extLst>
            <a:ext uri="{FF2B5EF4-FFF2-40B4-BE49-F238E27FC236}">
              <a16:creationId xmlns:a16="http://schemas.microsoft.com/office/drawing/2014/main" id="{7C9F56F1-F71A-4359-9F50-69915D71C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201" y="173488350"/>
          <a:ext cx="241300" cy="76200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4296</xdr:row>
      <xdr:rowOff>76200</xdr:rowOff>
    </xdr:from>
    <xdr:to>
      <xdr:col>4</xdr:col>
      <xdr:colOff>581026</xdr:colOff>
      <xdr:row>4296</xdr:row>
      <xdr:rowOff>826477</xdr:rowOff>
    </xdr:to>
    <xdr:pic>
      <xdr:nvPicPr>
        <xdr:cNvPr id="1466" name="Рисунок 1465">
          <a:extLst>
            <a:ext uri="{FF2B5EF4-FFF2-40B4-BE49-F238E27FC236}">
              <a16:creationId xmlns:a16="http://schemas.microsoft.com/office/drawing/2014/main" id="{BA40D743-B69B-CC4A-D781-0DAD0A85D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174383700"/>
          <a:ext cx="152400" cy="750277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4491</xdr:row>
      <xdr:rowOff>85726</xdr:rowOff>
    </xdr:from>
    <xdr:to>
      <xdr:col>4</xdr:col>
      <xdr:colOff>876300</xdr:colOff>
      <xdr:row>4491</xdr:row>
      <xdr:rowOff>812699</xdr:rowOff>
    </xdr:to>
    <xdr:pic>
      <xdr:nvPicPr>
        <xdr:cNvPr id="623" name="Рисунок 622">
          <a:extLst>
            <a:ext uri="{FF2B5EF4-FFF2-40B4-BE49-F238E27FC236}">
              <a16:creationId xmlns:a16="http://schemas.microsoft.com/office/drawing/2014/main" id="{DA43B882-0804-AEEA-3107-6E769140D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224875726"/>
          <a:ext cx="723899" cy="726973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858</xdr:row>
      <xdr:rowOff>66676</xdr:rowOff>
    </xdr:from>
    <xdr:to>
      <xdr:col>4</xdr:col>
      <xdr:colOff>904876</xdr:colOff>
      <xdr:row>858</xdr:row>
      <xdr:rowOff>828676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8D3A1C72-DCC1-60DF-C3B7-6C3328618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1108805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3591</xdr:row>
      <xdr:rowOff>76200</xdr:rowOff>
    </xdr:from>
    <xdr:to>
      <xdr:col>4</xdr:col>
      <xdr:colOff>581026</xdr:colOff>
      <xdr:row>3591</xdr:row>
      <xdr:rowOff>826477</xdr:rowOff>
    </xdr:to>
    <xdr:pic>
      <xdr:nvPicPr>
        <xdr:cNvPr id="449" name="Рисунок 448">
          <a:extLst>
            <a:ext uri="{FF2B5EF4-FFF2-40B4-BE49-F238E27FC236}">
              <a16:creationId xmlns:a16="http://schemas.microsoft.com/office/drawing/2014/main" id="{9B52D1FB-CBB3-4987-8C07-DDA5621B2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175269525"/>
          <a:ext cx="152400" cy="750277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310</xdr:row>
      <xdr:rowOff>352426</xdr:rowOff>
    </xdr:from>
    <xdr:to>
      <xdr:col>4</xdr:col>
      <xdr:colOff>981075</xdr:colOff>
      <xdr:row>310</xdr:row>
      <xdr:rowOff>570968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4871569E-5DB7-DEF9-29BA-97F6D4CE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2157651"/>
          <a:ext cx="914400" cy="21854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309</xdr:row>
      <xdr:rowOff>342900</xdr:rowOff>
    </xdr:from>
    <xdr:to>
      <xdr:col>4</xdr:col>
      <xdr:colOff>990600</xdr:colOff>
      <xdr:row>309</xdr:row>
      <xdr:rowOff>563102</xdr:rowOff>
    </xdr:to>
    <xdr:pic>
      <xdr:nvPicPr>
        <xdr:cNvPr id="602" name="Рисунок 601">
          <a:extLst>
            <a:ext uri="{FF2B5EF4-FFF2-40B4-BE49-F238E27FC236}">
              <a16:creationId xmlns:a16="http://schemas.microsoft.com/office/drawing/2014/main" id="{906415EE-5CDC-AACE-26C7-0810BDBFD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3033950"/>
          <a:ext cx="923925" cy="220202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308</xdr:row>
      <xdr:rowOff>257175</xdr:rowOff>
    </xdr:from>
    <xdr:to>
      <xdr:col>4</xdr:col>
      <xdr:colOff>971550</xdr:colOff>
      <xdr:row>308</xdr:row>
      <xdr:rowOff>650796</xdr:rowOff>
    </xdr:to>
    <xdr:pic>
      <xdr:nvPicPr>
        <xdr:cNvPr id="664" name="Рисунок 663">
          <a:extLst>
            <a:ext uri="{FF2B5EF4-FFF2-40B4-BE49-F238E27FC236}">
              <a16:creationId xmlns:a16="http://schemas.microsoft.com/office/drawing/2014/main" id="{5125CA86-C134-108F-10C6-A26B3734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2062400"/>
          <a:ext cx="904875" cy="393621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296</xdr:row>
      <xdr:rowOff>66675</xdr:rowOff>
    </xdr:from>
    <xdr:to>
      <xdr:col>4</xdr:col>
      <xdr:colOff>857250</xdr:colOff>
      <xdr:row>296</xdr:row>
      <xdr:rowOff>839124</xdr:rowOff>
    </xdr:to>
    <xdr:pic>
      <xdr:nvPicPr>
        <xdr:cNvPr id="450" name="Рисунок 449">
          <a:extLst>
            <a:ext uri="{FF2B5EF4-FFF2-40B4-BE49-F238E27FC236}">
              <a16:creationId xmlns:a16="http://schemas.microsoft.com/office/drawing/2014/main" id="{F9C4996C-1A95-8042-7071-DBD864419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18840450"/>
          <a:ext cx="657225" cy="77244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297</xdr:row>
      <xdr:rowOff>95250</xdr:rowOff>
    </xdr:from>
    <xdr:to>
      <xdr:col>4</xdr:col>
      <xdr:colOff>967526</xdr:colOff>
      <xdr:row>297</xdr:row>
      <xdr:rowOff>809625</xdr:rowOff>
    </xdr:to>
    <xdr:pic>
      <xdr:nvPicPr>
        <xdr:cNvPr id="666" name="Рисунок 665">
          <a:extLst>
            <a:ext uri="{FF2B5EF4-FFF2-40B4-BE49-F238E27FC236}">
              <a16:creationId xmlns:a16="http://schemas.microsoft.com/office/drawing/2014/main" id="{AB0AD6C8-17E7-E45A-CD38-AF306AD21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9754850"/>
          <a:ext cx="900851" cy="714375"/>
        </a:xfrm>
        <a:prstGeom prst="rect">
          <a:avLst/>
        </a:prstGeom>
      </xdr:spPr>
    </xdr:pic>
    <xdr:clientData/>
  </xdr:twoCellAnchor>
  <xdr:twoCellAnchor>
    <xdr:from>
      <xdr:col>4</xdr:col>
      <xdr:colOff>200026</xdr:colOff>
      <xdr:row>299</xdr:row>
      <xdr:rowOff>76200</xdr:rowOff>
    </xdr:from>
    <xdr:to>
      <xdr:col>4</xdr:col>
      <xdr:colOff>838376</xdr:colOff>
      <xdr:row>299</xdr:row>
      <xdr:rowOff>828675</xdr:rowOff>
    </xdr:to>
    <xdr:pic>
      <xdr:nvPicPr>
        <xdr:cNvPr id="735" name="Рисунок 734">
          <a:extLst>
            <a:ext uri="{FF2B5EF4-FFF2-40B4-BE49-F238E27FC236}">
              <a16:creationId xmlns:a16="http://schemas.microsoft.com/office/drawing/2014/main" id="{51B56031-F12B-08D4-6A4A-1199B3D26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1" y="23279100"/>
          <a:ext cx="638350" cy="752475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110</xdr:row>
      <xdr:rowOff>66677</xdr:rowOff>
    </xdr:from>
    <xdr:to>
      <xdr:col>4</xdr:col>
      <xdr:colOff>990600</xdr:colOff>
      <xdr:row>110</xdr:row>
      <xdr:rowOff>835663</xdr:rowOff>
    </xdr:to>
    <xdr:pic>
      <xdr:nvPicPr>
        <xdr:cNvPr id="5316" name="Рисунок 5315">
          <a:extLst>
            <a:ext uri="{FF2B5EF4-FFF2-40B4-BE49-F238E27FC236}">
              <a16:creationId xmlns:a16="http://schemas.microsoft.com/office/drawing/2014/main" id="{E0E72C4D-18B9-5D9E-F18A-C29D96076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104908352"/>
          <a:ext cx="923924" cy="768986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426</xdr:row>
      <xdr:rowOff>66676</xdr:rowOff>
    </xdr:from>
    <xdr:to>
      <xdr:col>4</xdr:col>
      <xdr:colOff>821348</xdr:colOff>
      <xdr:row>426</xdr:row>
      <xdr:rowOff>828675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06BFE0D4-A263-A46B-F844-924358F8F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127320676"/>
          <a:ext cx="583222" cy="761999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433</xdr:row>
      <xdr:rowOff>57151</xdr:rowOff>
    </xdr:from>
    <xdr:to>
      <xdr:col>4</xdr:col>
      <xdr:colOff>914401</xdr:colOff>
      <xdr:row>433</xdr:row>
      <xdr:rowOff>838201</xdr:rowOff>
    </xdr:to>
    <xdr:pic>
      <xdr:nvPicPr>
        <xdr:cNvPr id="604" name="Рисунок 603">
          <a:extLst>
            <a:ext uri="{FF2B5EF4-FFF2-40B4-BE49-F238E27FC236}">
              <a16:creationId xmlns:a16="http://schemas.microsoft.com/office/drawing/2014/main" id="{4A1C645F-771D-4C8F-9774-E61B29B89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81800701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434</xdr:row>
      <xdr:rowOff>66676</xdr:rowOff>
    </xdr:from>
    <xdr:to>
      <xdr:col>4</xdr:col>
      <xdr:colOff>882865</xdr:colOff>
      <xdr:row>434</xdr:row>
      <xdr:rowOff>828675</xdr:rowOff>
    </xdr:to>
    <xdr:pic>
      <xdr:nvPicPr>
        <xdr:cNvPr id="668" name="Рисунок 667">
          <a:extLst>
            <a:ext uri="{FF2B5EF4-FFF2-40B4-BE49-F238E27FC236}">
              <a16:creationId xmlns:a16="http://schemas.microsoft.com/office/drawing/2014/main" id="{9EA4028A-8A66-675E-9F8C-D23BFD12B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0" y="135293101"/>
          <a:ext cx="720940" cy="761999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435</xdr:row>
      <xdr:rowOff>66675</xdr:rowOff>
    </xdr:from>
    <xdr:to>
      <xdr:col>4</xdr:col>
      <xdr:colOff>790575</xdr:colOff>
      <xdr:row>435</xdr:row>
      <xdr:rowOff>830356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id="{1149471A-D230-1008-9D94-D15ACE1BB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136178925"/>
          <a:ext cx="552450" cy="763681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418</xdr:row>
      <xdr:rowOff>161926</xdr:rowOff>
    </xdr:from>
    <xdr:to>
      <xdr:col>4</xdr:col>
      <xdr:colOff>787042</xdr:colOff>
      <xdr:row>418</xdr:row>
      <xdr:rowOff>733425</xdr:rowOff>
    </xdr:to>
    <xdr:pic>
      <xdr:nvPicPr>
        <xdr:cNvPr id="848" name="Рисунок 847">
          <a:extLst>
            <a:ext uri="{FF2B5EF4-FFF2-40B4-BE49-F238E27FC236}">
              <a16:creationId xmlns:a16="http://schemas.microsoft.com/office/drawing/2014/main" id="{81A38D4E-C1B3-27BA-5ABE-34D9454E2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5" y="29337001"/>
          <a:ext cx="539392" cy="571499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303</xdr:row>
      <xdr:rowOff>76200</xdr:rowOff>
    </xdr:from>
    <xdr:to>
      <xdr:col>4</xdr:col>
      <xdr:colOff>811365</xdr:colOff>
      <xdr:row>303</xdr:row>
      <xdr:rowOff>828675</xdr:rowOff>
    </xdr:to>
    <xdr:pic>
      <xdr:nvPicPr>
        <xdr:cNvPr id="6330" name="Рисунок 6329">
          <a:extLst>
            <a:ext uri="{FF2B5EF4-FFF2-40B4-BE49-F238E27FC236}">
              <a16:creationId xmlns:a16="http://schemas.microsoft.com/office/drawing/2014/main" id="{8EAD811A-7F4E-BE9A-92E9-BD6FB7BA5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38338125"/>
          <a:ext cx="582765" cy="7524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2978</xdr:row>
      <xdr:rowOff>114300</xdr:rowOff>
    </xdr:from>
    <xdr:to>
      <xdr:col>4</xdr:col>
      <xdr:colOff>971550</xdr:colOff>
      <xdr:row>2978</xdr:row>
      <xdr:rowOff>782369</xdr:rowOff>
    </xdr:to>
    <xdr:pic>
      <xdr:nvPicPr>
        <xdr:cNvPr id="1695" name="Рисунок 1694">
          <a:extLst>
            <a:ext uri="{FF2B5EF4-FFF2-40B4-BE49-F238E27FC236}">
              <a16:creationId xmlns:a16="http://schemas.microsoft.com/office/drawing/2014/main" id="{5CE41FA3-2CAF-0DEA-D5D5-BF5AD66E6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85677375"/>
          <a:ext cx="895350" cy="66806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2979</xdr:row>
      <xdr:rowOff>114300</xdr:rowOff>
    </xdr:from>
    <xdr:to>
      <xdr:col>4</xdr:col>
      <xdr:colOff>971550</xdr:colOff>
      <xdr:row>2979</xdr:row>
      <xdr:rowOff>782369</xdr:rowOff>
    </xdr:to>
    <xdr:pic>
      <xdr:nvPicPr>
        <xdr:cNvPr id="1877" name="Рисунок 1876">
          <a:extLst>
            <a:ext uri="{FF2B5EF4-FFF2-40B4-BE49-F238E27FC236}">
              <a16:creationId xmlns:a16="http://schemas.microsoft.com/office/drawing/2014/main" id="{33C06BFE-B1A8-4F4B-898B-1C86082D6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85677375"/>
          <a:ext cx="895350" cy="668069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412</xdr:row>
      <xdr:rowOff>76200</xdr:rowOff>
    </xdr:from>
    <xdr:to>
      <xdr:col>4</xdr:col>
      <xdr:colOff>755772</xdr:colOff>
      <xdr:row>412</xdr:row>
      <xdr:rowOff>809625</xdr:rowOff>
    </xdr:to>
    <xdr:pic>
      <xdr:nvPicPr>
        <xdr:cNvPr id="669" name="Рисунок 668">
          <a:extLst>
            <a:ext uri="{FF2B5EF4-FFF2-40B4-BE49-F238E27FC236}">
              <a16:creationId xmlns:a16="http://schemas.microsoft.com/office/drawing/2014/main" id="{C4182F60-B27D-73DE-1075-9BF6CC649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0" y="19011900"/>
          <a:ext cx="479547" cy="733425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407</xdr:row>
      <xdr:rowOff>66676</xdr:rowOff>
    </xdr:from>
    <xdr:to>
      <xdr:col>4</xdr:col>
      <xdr:colOff>675079</xdr:colOff>
      <xdr:row>407</xdr:row>
      <xdr:rowOff>828676</xdr:rowOff>
    </xdr:to>
    <xdr:pic>
      <xdr:nvPicPr>
        <xdr:cNvPr id="738" name="Рисунок 737">
          <a:extLst>
            <a:ext uri="{FF2B5EF4-FFF2-40B4-BE49-F238E27FC236}">
              <a16:creationId xmlns:a16="http://schemas.microsoft.com/office/drawing/2014/main" id="{862701D4-3D46-6C94-96D3-EC08625AC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1" y="14573251"/>
          <a:ext cx="322653" cy="762000"/>
        </a:xfrm>
        <a:prstGeom prst="rect">
          <a:avLst/>
        </a:prstGeom>
      </xdr:spPr>
    </xdr:pic>
    <xdr:clientData/>
  </xdr:twoCellAnchor>
  <xdr:twoCellAnchor>
    <xdr:from>
      <xdr:col>4</xdr:col>
      <xdr:colOff>276226</xdr:colOff>
      <xdr:row>413</xdr:row>
      <xdr:rowOff>66675</xdr:rowOff>
    </xdr:from>
    <xdr:to>
      <xdr:col>4</xdr:col>
      <xdr:colOff>729426</xdr:colOff>
      <xdr:row>413</xdr:row>
      <xdr:rowOff>809625</xdr:rowOff>
    </xdr:to>
    <xdr:pic>
      <xdr:nvPicPr>
        <xdr:cNvPr id="5765" name="Рисунок 5764">
          <a:extLst>
            <a:ext uri="{FF2B5EF4-FFF2-40B4-BE49-F238E27FC236}">
              <a16:creationId xmlns:a16="http://schemas.microsoft.com/office/drawing/2014/main" id="{E3923A48-A20D-A0BC-C254-38EDB407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62901" y="20774025"/>
          <a:ext cx="453200" cy="742950"/>
        </a:xfrm>
        <a:prstGeom prst="rect">
          <a:avLst/>
        </a:prstGeom>
      </xdr:spPr>
    </xdr:pic>
    <xdr:clientData/>
  </xdr:twoCellAnchor>
  <xdr:twoCellAnchor>
    <xdr:from>
      <xdr:col>4</xdr:col>
      <xdr:colOff>285751</xdr:colOff>
      <xdr:row>411</xdr:row>
      <xdr:rowOff>76200</xdr:rowOff>
    </xdr:from>
    <xdr:to>
      <xdr:col>4</xdr:col>
      <xdr:colOff>732019</xdr:colOff>
      <xdr:row>411</xdr:row>
      <xdr:rowOff>809625</xdr:rowOff>
    </xdr:to>
    <xdr:pic>
      <xdr:nvPicPr>
        <xdr:cNvPr id="6138" name="Рисунок 6137">
          <a:extLst>
            <a:ext uri="{FF2B5EF4-FFF2-40B4-BE49-F238E27FC236}">
              <a16:creationId xmlns:a16="http://schemas.microsoft.com/office/drawing/2014/main" id="{96396CA9-F0C7-CAFA-51F5-B7028BF26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6" y="19897725"/>
          <a:ext cx="446268" cy="733425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414</xdr:row>
      <xdr:rowOff>85725</xdr:rowOff>
    </xdr:from>
    <xdr:to>
      <xdr:col>4</xdr:col>
      <xdr:colOff>1000125</xdr:colOff>
      <xdr:row>414</xdr:row>
      <xdr:rowOff>816363</xdr:rowOff>
    </xdr:to>
    <xdr:pic>
      <xdr:nvPicPr>
        <xdr:cNvPr id="1468" name="Рисунок 1467">
          <a:extLst>
            <a:ext uri="{FF2B5EF4-FFF2-40B4-BE49-F238E27FC236}">
              <a16:creationId xmlns:a16="http://schemas.microsoft.com/office/drawing/2014/main" id="{CE928402-3B6E-963D-84FE-112EA1BBB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6" y="22564725"/>
          <a:ext cx="942974" cy="730638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415</xdr:row>
      <xdr:rowOff>66676</xdr:rowOff>
    </xdr:from>
    <xdr:to>
      <xdr:col>4</xdr:col>
      <xdr:colOff>789605</xdr:colOff>
      <xdr:row>415</xdr:row>
      <xdr:rowOff>809626</xdr:rowOff>
    </xdr:to>
    <xdr:pic>
      <xdr:nvPicPr>
        <xdr:cNvPr id="1691" name="Рисунок 1690">
          <a:extLst>
            <a:ext uri="{FF2B5EF4-FFF2-40B4-BE49-F238E27FC236}">
              <a16:creationId xmlns:a16="http://schemas.microsoft.com/office/drawing/2014/main" id="{4C5D0435-0251-F72A-B6B4-01837BF48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23431501"/>
          <a:ext cx="541954" cy="742950"/>
        </a:xfrm>
        <a:prstGeom prst="rect">
          <a:avLst/>
        </a:prstGeom>
      </xdr:spPr>
    </xdr:pic>
    <xdr:clientData/>
  </xdr:twoCellAnchor>
  <xdr:twoCellAnchor>
    <xdr:from>
      <xdr:col>4</xdr:col>
      <xdr:colOff>295275</xdr:colOff>
      <xdr:row>1635</xdr:row>
      <xdr:rowOff>66676</xdr:rowOff>
    </xdr:from>
    <xdr:to>
      <xdr:col>4</xdr:col>
      <xdr:colOff>747668</xdr:colOff>
      <xdr:row>1635</xdr:row>
      <xdr:rowOff>828676</xdr:rowOff>
    </xdr:to>
    <xdr:pic>
      <xdr:nvPicPr>
        <xdr:cNvPr id="4970" name="Рисунок 4969">
          <a:extLst>
            <a:ext uri="{FF2B5EF4-FFF2-40B4-BE49-F238E27FC236}">
              <a16:creationId xmlns:a16="http://schemas.microsoft.com/office/drawing/2014/main" id="{303A2BC9-82A3-79DD-DA36-F86365D34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0" y="85886926"/>
          <a:ext cx="452393" cy="762000"/>
        </a:xfrm>
        <a:prstGeom prst="rect">
          <a:avLst/>
        </a:prstGeom>
      </xdr:spPr>
    </xdr:pic>
    <xdr:clientData/>
  </xdr:twoCellAnchor>
  <xdr:twoCellAnchor>
    <xdr:from>
      <xdr:col>4</xdr:col>
      <xdr:colOff>304801</xdr:colOff>
      <xdr:row>1618</xdr:row>
      <xdr:rowOff>66676</xdr:rowOff>
    </xdr:from>
    <xdr:to>
      <xdr:col>4</xdr:col>
      <xdr:colOff>738170</xdr:colOff>
      <xdr:row>1618</xdr:row>
      <xdr:rowOff>819150</xdr:rowOff>
    </xdr:to>
    <xdr:pic>
      <xdr:nvPicPr>
        <xdr:cNvPr id="4972" name="Рисунок 4971">
          <a:extLst>
            <a:ext uri="{FF2B5EF4-FFF2-40B4-BE49-F238E27FC236}">
              <a16:creationId xmlns:a16="http://schemas.microsoft.com/office/drawing/2014/main" id="{08E6ADF8-2869-9566-9CB7-68C061ECB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91476" y="41595676"/>
          <a:ext cx="433369" cy="75247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306</xdr:row>
      <xdr:rowOff>314325</xdr:rowOff>
    </xdr:from>
    <xdr:to>
      <xdr:col>4</xdr:col>
      <xdr:colOff>990600</xdr:colOff>
      <xdr:row>306</xdr:row>
      <xdr:rowOff>562414</xdr:rowOff>
    </xdr:to>
    <xdr:pic>
      <xdr:nvPicPr>
        <xdr:cNvPr id="667" name="Рисунок 666">
          <a:extLst>
            <a:ext uri="{FF2B5EF4-FFF2-40B4-BE49-F238E27FC236}">
              <a16:creationId xmlns:a16="http://schemas.microsoft.com/office/drawing/2014/main" id="{9287B054-36CE-2617-7DE8-3A919FA5F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44777025"/>
          <a:ext cx="933450" cy="24808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307</xdr:row>
      <xdr:rowOff>209550</xdr:rowOff>
    </xdr:from>
    <xdr:to>
      <xdr:col>4</xdr:col>
      <xdr:colOff>962025</xdr:colOff>
      <xdr:row>307</xdr:row>
      <xdr:rowOff>687979</xdr:rowOff>
    </xdr:to>
    <xdr:pic>
      <xdr:nvPicPr>
        <xdr:cNvPr id="4930" name="Рисунок 4929">
          <a:extLst>
            <a:ext uri="{FF2B5EF4-FFF2-40B4-BE49-F238E27FC236}">
              <a16:creationId xmlns:a16="http://schemas.microsoft.com/office/drawing/2014/main" id="{3A343DC5-8FCF-EFAE-0C00-0123FD2E2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47329725"/>
          <a:ext cx="885825" cy="478429"/>
        </a:xfrm>
        <a:prstGeom prst="rect">
          <a:avLst/>
        </a:prstGeom>
      </xdr:spPr>
    </xdr:pic>
    <xdr:clientData/>
  </xdr:twoCellAnchor>
  <xdr:twoCellAnchor>
    <xdr:from>
      <xdr:col>4</xdr:col>
      <xdr:colOff>352426</xdr:colOff>
      <xdr:row>3719</xdr:row>
      <xdr:rowOff>57150</xdr:rowOff>
    </xdr:from>
    <xdr:to>
      <xdr:col>4</xdr:col>
      <xdr:colOff>668190</xdr:colOff>
      <xdr:row>3719</xdr:row>
      <xdr:rowOff>847725</xdr:rowOff>
    </xdr:to>
    <xdr:pic>
      <xdr:nvPicPr>
        <xdr:cNvPr id="4932" name="Рисунок 4931">
          <a:extLst>
            <a:ext uri="{FF2B5EF4-FFF2-40B4-BE49-F238E27FC236}">
              <a16:creationId xmlns:a16="http://schemas.microsoft.com/office/drawing/2014/main" id="{FCE1A251-5EDA-4E88-9CFF-22BCC2387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39101" y="187804425"/>
          <a:ext cx="315764" cy="790575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742</xdr:row>
      <xdr:rowOff>76200</xdr:rowOff>
    </xdr:from>
    <xdr:to>
      <xdr:col>4</xdr:col>
      <xdr:colOff>895350</xdr:colOff>
      <xdr:row>742</xdr:row>
      <xdr:rowOff>819150</xdr:rowOff>
    </xdr:to>
    <xdr:pic>
      <xdr:nvPicPr>
        <xdr:cNvPr id="4956" name="Рисунок 4955">
          <a:extLst>
            <a:ext uri="{FF2B5EF4-FFF2-40B4-BE49-F238E27FC236}">
              <a16:creationId xmlns:a16="http://schemas.microsoft.com/office/drawing/2014/main" id="{BC360CC6-97AF-768B-5C2C-17B634247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5" y="18516600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3419</xdr:row>
      <xdr:rowOff>66675</xdr:rowOff>
    </xdr:from>
    <xdr:to>
      <xdr:col>4</xdr:col>
      <xdr:colOff>853654</xdr:colOff>
      <xdr:row>3419</xdr:row>
      <xdr:rowOff>819150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F11F2D56-7F6B-DF4A-6AD1-606A9EC56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0" y="223466025"/>
          <a:ext cx="672679" cy="7524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3899</xdr:row>
      <xdr:rowOff>66676</xdr:rowOff>
    </xdr:from>
    <xdr:to>
      <xdr:col>4</xdr:col>
      <xdr:colOff>616127</xdr:colOff>
      <xdr:row>3899</xdr:row>
      <xdr:rowOff>847725</xdr:rowOff>
    </xdr:to>
    <xdr:pic>
      <xdr:nvPicPr>
        <xdr:cNvPr id="4971" name="Рисунок 4970">
          <a:extLst>
            <a:ext uri="{FF2B5EF4-FFF2-40B4-BE49-F238E27FC236}">
              <a16:creationId xmlns:a16="http://schemas.microsoft.com/office/drawing/2014/main" id="{32150D01-030F-4F89-A8A0-4237661C0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5" y="325850251"/>
          <a:ext cx="216077" cy="781049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4309</xdr:row>
      <xdr:rowOff>57150</xdr:rowOff>
    </xdr:from>
    <xdr:to>
      <xdr:col>4</xdr:col>
      <xdr:colOff>615472</xdr:colOff>
      <xdr:row>4309</xdr:row>
      <xdr:rowOff>847725</xdr:rowOff>
    </xdr:to>
    <xdr:pic>
      <xdr:nvPicPr>
        <xdr:cNvPr id="5740" name="Рисунок 5739">
          <a:extLst>
            <a:ext uri="{FF2B5EF4-FFF2-40B4-BE49-F238E27FC236}">
              <a16:creationId xmlns:a16="http://schemas.microsoft.com/office/drawing/2014/main" id="{E238D3ED-8C6F-4C44-ABE4-C230CCB0B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200" y="326726550"/>
          <a:ext cx="224947" cy="790575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4310</xdr:row>
      <xdr:rowOff>66676</xdr:rowOff>
    </xdr:from>
    <xdr:to>
      <xdr:col>4</xdr:col>
      <xdr:colOff>616127</xdr:colOff>
      <xdr:row>4310</xdr:row>
      <xdr:rowOff>847725</xdr:rowOff>
    </xdr:to>
    <xdr:pic>
      <xdr:nvPicPr>
        <xdr:cNvPr id="5754" name="Рисунок 5753">
          <a:extLst>
            <a:ext uri="{FF2B5EF4-FFF2-40B4-BE49-F238E27FC236}">
              <a16:creationId xmlns:a16="http://schemas.microsoft.com/office/drawing/2014/main" id="{B0855B86-17B9-4E85-B5AE-015130CD9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5" y="327621901"/>
          <a:ext cx="216077" cy="781049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3902</xdr:row>
      <xdr:rowOff>57150</xdr:rowOff>
    </xdr:from>
    <xdr:to>
      <xdr:col>4</xdr:col>
      <xdr:colOff>654615</xdr:colOff>
      <xdr:row>3902</xdr:row>
      <xdr:rowOff>847725</xdr:rowOff>
    </xdr:to>
    <xdr:pic>
      <xdr:nvPicPr>
        <xdr:cNvPr id="1073" name="Рисунок 1072">
          <a:extLst>
            <a:ext uri="{FF2B5EF4-FFF2-40B4-BE49-F238E27FC236}">
              <a16:creationId xmlns:a16="http://schemas.microsoft.com/office/drawing/2014/main" id="{F8F88AD6-6029-4A5D-A710-6B853ED76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5" y="324954900"/>
          <a:ext cx="254565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3907</xdr:row>
      <xdr:rowOff>47626</xdr:rowOff>
    </xdr:from>
    <xdr:to>
      <xdr:col>4</xdr:col>
      <xdr:colOff>633908</xdr:colOff>
      <xdr:row>3907</xdr:row>
      <xdr:rowOff>847726</xdr:rowOff>
    </xdr:to>
    <xdr:pic>
      <xdr:nvPicPr>
        <xdr:cNvPr id="5979" name="Рисунок 5978">
          <a:extLst>
            <a:ext uri="{FF2B5EF4-FFF2-40B4-BE49-F238E27FC236}">
              <a16:creationId xmlns:a16="http://schemas.microsoft.com/office/drawing/2014/main" id="{C0CF590F-B900-4683-A240-EC137C6E8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327602851"/>
          <a:ext cx="262433" cy="8001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4074</xdr:row>
      <xdr:rowOff>47626</xdr:rowOff>
    </xdr:from>
    <xdr:to>
      <xdr:col>4</xdr:col>
      <xdr:colOff>605523</xdr:colOff>
      <xdr:row>4074</xdr:row>
      <xdr:rowOff>838200</xdr:rowOff>
    </xdr:to>
    <xdr:pic>
      <xdr:nvPicPr>
        <xdr:cNvPr id="1400" name="Рисунок 1399">
          <a:extLst>
            <a:ext uri="{FF2B5EF4-FFF2-40B4-BE49-F238E27FC236}">
              <a16:creationId xmlns:a16="http://schemas.microsoft.com/office/drawing/2014/main" id="{6CFA1259-2DF0-4939-8122-501BAA0F3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5" y="159934276"/>
          <a:ext cx="224523" cy="790574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4080</xdr:row>
      <xdr:rowOff>57150</xdr:rowOff>
    </xdr:from>
    <xdr:to>
      <xdr:col>4</xdr:col>
      <xdr:colOff>904875</xdr:colOff>
      <xdr:row>4080</xdr:row>
      <xdr:rowOff>838200</xdr:rowOff>
    </xdr:to>
    <xdr:pic>
      <xdr:nvPicPr>
        <xdr:cNvPr id="6234" name="Рисунок 6233">
          <a:extLst>
            <a:ext uri="{FF2B5EF4-FFF2-40B4-BE49-F238E27FC236}">
              <a16:creationId xmlns:a16="http://schemas.microsoft.com/office/drawing/2014/main" id="{F7F5F880-2115-4831-8DBC-417A34B09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294836850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4294</xdr:row>
      <xdr:rowOff>57151</xdr:rowOff>
    </xdr:from>
    <xdr:to>
      <xdr:col>4</xdr:col>
      <xdr:colOff>590550</xdr:colOff>
      <xdr:row>4294</xdr:row>
      <xdr:rowOff>842987</xdr:rowOff>
    </xdr:to>
    <xdr:pic>
      <xdr:nvPicPr>
        <xdr:cNvPr id="6334" name="Рисунок 6333">
          <a:extLst>
            <a:ext uri="{FF2B5EF4-FFF2-40B4-BE49-F238E27FC236}">
              <a16:creationId xmlns:a16="http://schemas.microsoft.com/office/drawing/2014/main" id="{A501C499-90B2-A7AD-DACB-2C532DA48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0" y="175002826"/>
          <a:ext cx="161925" cy="785836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3552</xdr:row>
      <xdr:rowOff>57151</xdr:rowOff>
    </xdr:from>
    <xdr:to>
      <xdr:col>4</xdr:col>
      <xdr:colOff>590550</xdr:colOff>
      <xdr:row>3552</xdr:row>
      <xdr:rowOff>842987</xdr:rowOff>
    </xdr:to>
    <xdr:pic>
      <xdr:nvPicPr>
        <xdr:cNvPr id="2022" name="Рисунок 2021">
          <a:extLst>
            <a:ext uri="{FF2B5EF4-FFF2-40B4-BE49-F238E27FC236}">
              <a16:creationId xmlns:a16="http://schemas.microsoft.com/office/drawing/2014/main" id="{FF10F50B-DB8C-4997-BDFB-FEDC3F36B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0" y="175002826"/>
          <a:ext cx="161925" cy="785836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3627</xdr:row>
      <xdr:rowOff>57151</xdr:rowOff>
    </xdr:from>
    <xdr:to>
      <xdr:col>4</xdr:col>
      <xdr:colOff>593379</xdr:colOff>
      <xdr:row>3627</xdr:row>
      <xdr:rowOff>838201</xdr:rowOff>
    </xdr:to>
    <xdr:pic>
      <xdr:nvPicPr>
        <xdr:cNvPr id="4851" name="Рисунок 4850">
          <a:extLst>
            <a:ext uri="{FF2B5EF4-FFF2-40B4-BE49-F238E27FC236}">
              <a16:creationId xmlns:a16="http://schemas.microsoft.com/office/drawing/2014/main" id="{25371312-D044-437D-8E31-A9EB327A7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190061851"/>
          <a:ext cx="164753" cy="78105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3626</xdr:row>
      <xdr:rowOff>57151</xdr:rowOff>
    </xdr:from>
    <xdr:to>
      <xdr:col>4</xdr:col>
      <xdr:colOff>593379</xdr:colOff>
      <xdr:row>3626</xdr:row>
      <xdr:rowOff>838201</xdr:rowOff>
    </xdr:to>
    <xdr:pic>
      <xdr:nvPicPr>
        <xdr:cNvPr id="4863" name="Рисунок 4862">
          <a:extLst>
            <a:ext uri="{FF2B5EF4-FFF2-40B4-BE49-F238E27FC236}">
              <a16:creationId xmlns:a16="http://schemas.microsoft.com/office/drawing/2014/main" id="{1686007F-2D1A-4E57-9AEB-9220B3C3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155457526"/>
          <a:ext cx="164753" cy="781050"/>
        </a:xfrm>
        <a:prstGeom prst="rect">
          <a:avLst/>
        </a:prstGeom>
      </xdr:spPr>
    </xdr:pic>
    <xdr:clientData/>
  </xdr:twoCellAnchor>
  <xdr:twoCellAnchor>
    <xdr:from>
      <xdr:col>4</xdr:col>
      <xdr:colOff>323850</xdr:colOff>
      <xdr:row>3473</xdr:row>
      <xdr:rowOff>66675</xdr:rowOff>
    </xdr:from>
    <xdr:to>
      <xdr:col>4</xdr:col>
      <xdr:colOff>706107</xdr:colOff>
      <xdr:row>3473</xdr:row>
      <xdr:rowOff>819150</xdr:rowOff>
    </xdr:to>
    <xdr:pic>
      <xdr:nvPicPr>
        <xdr:cNvPr id="4975" name="Рисунок 4974">
          <a:extLst>
            <a:ext uri="{FF2B5EF4-FFF2-40B4-BE49-F238E27FC236}">
              <a16:creationId xmlns:a16="http://schemas.microsoft.com/office/drawing/2014/main" id="{C5BBC28C-2707-5FF2-A9BB-BFEDB8C5C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5" y="53740050"/>
          <a:ext cx="382257" cy="752475"/>
        </a:xfrm>
        <a:prstGeom prst="rect">
          <a:avLst/>
        </a:prstGeom>
      </xdr:spPr>
    </xdr:pic>
    <xdr:clientData/>
  </xdr:twoCellAnchor>
  <xdr:twoCellAnchor>
    <xdr:from>
      <xdr:col>4</xdr:col>
      <xdr:colOff>361951</xdr:colOff>
      <xdr:row>1669</xdr:row>
      <xdr:rowOff>66675</xdr:rowOff>
    </xdr:from>
    <xdr:to>
      <xdr:col>4</xdr:col>
      <xdr:colOff>666751</xdr:colOff>
      <xdr:row>1669</xdr:row>
      <xdr:rowOff>842248</xdr:rowOff>
    </xdr:to>
    <xdr:pic>
      <xdr:nvPicPr>
        <xdr:cNvPr id="4857" name="Рисунок 4856">
          <a:extLst>
            <a:ext uri="{FF2B5EF4-FFF2-40B4-BE49-F238E27FC236}">
              <a16:creationId xmlns:a16="http://schemas.microsoft.com/office/drawing/2014/main" id="{4A5B4464-6BC5-AAC2-E4BA-6962651FB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8626" y="253555500"/>
          <a:ext cx="304800" cy="775573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1397</xdr:row>
      <xdr:rowOff>66675</xdr:rowOff>
    </xdr:from>
    <xdr:to>
      <xdr:col>4</xdr:col>
      <xdr:colOff>800610</xdr:colOff>
      <xdr:row>1397</xdr:row>
      <xdr:rowOff>838200</xdr:rowOff>
    </xdr:to>
    <xdr:pic>
      <xdr:nvPicPr>
        <xdr:cNvPr id="1916" name="Рисунок 1915">
          <a:extLst>
            <a:ext uri="{FF2B5EF4-FFF2-40B4-BE49-F238E27FC236}">
              <a16:creationId xmlns:a16="http://schemas.microsoft.com/office/drawing/2014/main" id="{BF3479E4-1161-63D1-8763-35944ED51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130644900"/>
          <a:ext cx="562484" cy="77152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1396</xdr:row>
      <xdr:rowOff>66675</xdr:rowOff>
    </xdr:from>
    <xdr:to>
      <xdr:col>4</xdr:col>
      <xdr:colOff>794301</xdr:colOff>
      <xdr:row>1396</xdr:row>
      <xdr:rowOff>828675</xdr:rowOff>
    </xdr:to>
    <xdr:pic>
      <xdr:nvPicPr>
        <xdr:cNvPr id="2033" name="Рисунок 2032">
          <a:extLst>
            <a:ext uri="{FF2B5EF4-FFF2-40B4-BE49-F238E27FC236}">
              <a16:creationId xmlns:a16="http://schemas.microsoft.com/office/drawing/2014/main" id="{6E0E00D6-68BD-0F92-5FEB-D6B623D78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129759075"/>
          <a:ext cx="537126" cy="762000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1395</xdr:row>
      <xdr:rowOff>76200</xdr:rowOff>
    </xdr:from>
    <xdr:to>
      <xdr:col>4</xdr:col>
      <xdr:colOff>799796</xdr:colOff>
      <xdr:row>1395</xdr:row>
      <xdr:rowOff>828675</xdr:rowOff>
    </xdr:to>
    <xdr:pic>
      <xdr:nvPicPr>
        <xdr:cNvPr id="2092" name="Рисунок 2091">
          <a:extLst>
            <a:ext uri="{FF2B5EF4-FFF2-40B4-BE49-F238E27FC236}">
              <a16:creationId xmlns:a16="http://schemas.microsoft.com/office/drawing/2014/main" id="{F81425C1-B966-3D25-457F-F077A93F0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128882775"/>
          <a:ext cx="542621" cy="752475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1398</xdr:row>
      <xdr:rowOff>66675</xdr:rowOff>
    </xdr:from>
    <xdr:to>
      <xdr:col>4</xdr:col>
      <xdr:colOff>812404</xdr:colOff>
      <xdr:row>1398</xdr:row>
      <xdr:rowOff>838200</xdr:rowOff>
    </xdr:to>
    <xdr:pic>
      <xdr:nvPicPr>
        <xdr:cNvPr id="2626" name="Рисунок 2625">
          <a:extLst>
            <a:ext uri="{FF2B5EF4-FFF2-40B4-BE49-F238E27FC236}">
              <a16:creationId xmlns:a16="http://schemas.microsoft.com/office/drawing/2014/main" id="{A14F6C47-7EBD-AD9D-2D44-26FC969ED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131530725"/>
          <a:ext cx="574278" cy="7715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1662</xdr:row>
      <xdr:rowOff>66676</xdr:rowOff>
    </xdr:from>
    <xdr:to>
      <xdr:col>4</xdr:col>
      <xdr:colOff>794080</xdr:colOff>
      <xdr:row>1662</xdr:row>
      <xdr:rowOff>828676</xdr:rowOff>
    </xdr:to>
    <xdr:pic>
      <xdr:nvPicPr>
        <xdr:cNvPr id="4974" name="Рисунок 4973">
          <a:extLst>
            <a:ext uri="{FF2B5EF4-FFF2-40B4-BE49-F238E27FC236}">
              <a16:creationId xmlns:a16="http://schemas.microsoft.com/office/drawing/2014/main" id="{B5B403B6-81D9-6C33-DFDF-CA629F12E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135493126"/>
          <a:ext cx="555955" cy="762000"/>
        </a:xfrm>
        <a:prstGeom prst="rect">
          <a:avLst/>
        </a:prstGeom>
      </xdr:spPr>
    </xdr:pic>
    <xdr:clientData/>
  </xdr:twoCellAnchor>
  <xdr:twoCellAnchor>
    <xdr:from>
      <xdr:col>4</xdr:col>
      <xdr:colOff>371476</xdr:colOff>
      <xdr:row>1752</xdr:row>
      <xdr:rowOff>66675</xdr:rowOff>
    </xdr:from>
    <xdr:to>
      <xdr:col>4</xdr:col>
      <xdr:colOff>667830</xdr:colOff>
      <xdr:row>1752</xdr:row>
      <xdr:rowOff>838200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A4CD6A06-17BF-C1A9-BE3A-FD0491E68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1" y="301142400"/>
          <a:ext cx="296354" cy="771525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1731</xdr:row>
      <xdr:rowOff>76200</xdr:rowOff>
    </xdr:from>
    <xdr:to>
      <xdr:col>4</xdr:col>
      <xdr:colOff>891980</xdr:colOff>
      <xdr:row>1731</xdr:row>
      <xdr:rowOff>828675</xdr:rowOff>
    </xdr:to>
    <xdr:pic>
      <xdr:nvPicPr>
        <xdr:cNvPr id="5646" name="Рисунок 5645">
          <a:extLst>
            <a:ext uri="{FF2B5EF4-FFF2-40B4-BE49-F238E27FC236}">
              <a16:creationId xmlns:a16="http://schemas.microsoft.com/office/drawing/2014/main" id="{35575976-CCA8-45A1-3D33-2CBBCFB4B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262175625"/>
          <a:ext cx="749104" cy="75247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4447</xdr:row>
      <xdr:rowOff>66676</xdr:rowOff>
    </xdr:from>
    <xdr:to>
      <xdr:col>4</xdr:col>
      <xdr:colOff>619125</xdr:colOff>
      <xdr:row>4447</xdr:row>
      <xdr:rowOff>816770</xdr:rowOff>
    </xdr:to>
    <xdr:pic>
      <xdr:nvPicPr>
        <xdr:cNvPr id="5976" name="Рисунок 5975">
          <a:extLst>
            <a:ext uri="{FF2B5EF4-FFF2-40B4-BE49-F238E27FC236}">
              <a16:creationId xmlns:a16="http://schemas.microsoft.com/office/drawing/2014/main" id="{C272A500-6F67-B815-779D-9FA59A42C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5775" y="492518701"/>
          <a:ext cx="200025" cy="750094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2954</xdr:row>
      <xdr:rowOff>66676</xdr:rowOff>
    </xdr:from>
    <xdr:to>
      <xdr:col>4</xdr:col>
      <xdr:colOff>744710</xdr:colOff>
      <xdr:row>2954</xdr:row>
      <xdr:rowOff>828675</xdr:rowOff>
    </xdr:to>
    <xdr:pic>
      <xdr:nvPicPr>
        <xdr:cNvPr id="6332" name="Рисунок 6331">
          <a:extLst>
            <a:ext uri="{FF2B5EF4-FFF2-40B4-BE49-F238E27FC236}">
              <a16:creationId xmlns:a16="http://schemas.microsoft.com/office/drawing/2014/main" id="{EDA5A3F7-1384-999E-16A2-6C97AA1DB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1" y="51158776"/>
          <a:ext cx="449434" cy="761999"/>
        </a:xfrm>
        <a:prstGeom prst="rect">
          <a:avLst/>
        </a:prstGeom>
      </xdr:spPr>
    </xdr:pic>
    <xdr:clientData/>
  </xdr:twoCellAnchor>
  <xdr:twoCellAnchor>
    <xdr:from>
      <xdr:col>4</xdr:col>
      <xdr:colOff>142876</xdr:colOff>
      <xdr:row>2705</xdr:row>
      <xdr:rowOff>76201</xdr:rowOff>
    </xdr:from>
    <xdr:to>
      <xdr:col>4</xdr:col>
      <xdr:colOff>885826</xdr:colOff>
      <xdr:row>2705</xdr:row>
      <xdr:rowOff>819151</xdr:rowOff>
    </xdr:to>
    <xdr:pic>
      <xdr:nvPicPr>
        <xdr:cNvPr id="2195" name="Рисунок 2194">
          <a:extLst>
            <a:ext uri="{FF2B5EF4-FFF2-40B4-BE49-F238E27FC236}">
              <a16:creationId xmlns:a16="http://schemas.microsoft.com/office/drawing/2014/main" id="{58E0547A-E7B9-73F5-5FD6-D9F62A69C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1" y="96135826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3241</xdr:row>
      <xdr:rowOff>66675</xdr:rowOff>
    </xdr:from>
    <xdr:to>
      <xdr:col>4</xdr:col>
      <xdr:colOff>613972</xdr:colOff>
      <xdr:row>3241</xdr:row>
      <xdr:rowOff>847725</xdr:rowOff>
    </xdr:to>
    <xdr:pic>
      <xdr:nvPicPr>
        <xdr:cNvPr id="2212" name="Рисунок 2211">
          <a:extLst>
            <a:ext uri="{FF2B5EF4-FFF2-40B4-BE49-F238E27FC236}">
              <a16:creationId xmlns:a16="http://schemas.microsoft.com/office/drawing/2014/main" id="{6440216A-ED3E-E84A-275A-70DE08DB9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0" y="125006100"/>
          <a:ext cx="185347" cy="781050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3641</xdr:row>
      <xdr:rowOff>66675</xdr:rowOff>
    </xdr:from>
    <xdr:to>
      <xdr:col>4</xdr:col>
      <xdr:colOff>619125</xdr:colOff>
      <xdr:row>3641</xdr:row>
      <xdr:rowOff>839602</xdr:rowOff>
    </xdr:to>
    <xdr:pic>
      <xdr:nvPicPr>
        <xdr:cNvPr id="4980" name="Рисунок 4979">
          <a:extLst>
            <a:ext uri="{FF2B5EF4-FFF2-40B4-BE49-F238E27FC236}">
              <a16:creationId xmlns:a16="http://schemas.microsoft.com/office/drawing/2014/main" id="{94C8228D-E20C-3E38-417A-349CA71A6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5775" y="38395275"/>
          <a:ext cx="200025" cy="772927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4355</xdr:row>
      <xdr:rowOff>66675</xdr:rowOff>
    </xdr:from>
    <xdr:to>
      <xdr:col>4</xdr:col>
      <xdr:colOff>610159</xdr:colOff>
      <xdr:row>4355</xdr:row>
      <xdr:rowOff>819150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DA456A0-3783-C10B-4339-B0A8BCEBF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5776" y="47063025"/>
          <a:ext cx="191058" cy="75247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3433</xdr:row>
      <xdr:rowOff>66676</xdr:rowOff>
    </xdr:from>
    <xdr:to>
      <xdr:col>4</xdr:col>
      <xdr:colOff>599779</xdr:colOff>
      <xdr:row>3433</xdr:row>
      <xdr:rowOff>828676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F0BC6747-D7F9-4A71-B956-3743E424D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15376" y="10706101"/>
          <a:ext cx="171153" cy="7620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3502</xdr:row>
      <xdr:rowOff>66675</xdr:rowOff>
    </xdr:from>
    <xdr:to>
      <xdr:col>4</xdr:col>
      <xdr:colOff>697716</xdr:colOff>
      <xdr:row>3502</xdr:row>
      <xdr:rowOff>838200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2D036269-24FD-6BBC-D5CC-36E625C65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42081450"/>
          <a:ext cx="326241" cy="771525"/>
        </a:xfrm>
        <a:prstGeom prst="rect">
          <a:avLst/>
        </a:prstGeom>
      </xdr:spPr>
    </xdr:pic>
    <xdr:clientData/>
  </xdr:twoCellAnchor>
  <xdr:twoCellAnchor>
    <xdr:from>
      <xdr:col>4</xdr:col>
      <xdr:colOff>419100</xdr:colOff>
      <xdr:row>3497</xdr:row>
      <xdr:rowOff>66676</xdr:rowOff>
    </xdr:from>
    <xdr:to>
      <xdr:col>4</xdr:col>
      <xdr:colOff>619125</xdr:colOff>
      <xdr:row>3497</xdr:row>
      <xdr:rowOff>836698</xdr:rowOff>
    </xdr:to>
    <xdr:pic>
      <xdr:nvPicPr>
        <xdr:cNvPr id="5035" name="Рисунок 5034">
          <a:extLst>
            <a:ext uri="{FF2B5EF4-FFF2-40B4-BE49-F238E27FC236}">
              <a16:creationId xmlns:a16="http://schemas.microsoft.com/office/drawing/2014/main" id="{EB7AD821-3C3B-3A7C-6DE2-DC66CD3ABC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5775" y="37652326"/>
          <a:ext cx="200025" cy="770022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4062</xdr:row>
      <xdr:rowOff>47626</xdr:rowOff>
    </xdr:from>
    <xdr:to>
      <xdr:col>4</xdr:col>
      <xdr:colOff>605470</xdr:colOff>
      <xdr:row>4062</xdr:row>
      <xdr:rowOff>838200</xdr:rowOff>
    </xdr:to>
    <xdr:pic>
      <xdr:nvPicPr>
        <xdr:cNvPr id="4996" name="Рисунок 4995">
          <a:extLst>
            <a:ext uri="{FF2B5EF4-FFF2-40B4-BE49-F238E27FC236}">
              <a16:creationId xmlns:a16="http://schemas.microsoft.com/office/drawing/2014/main" id="{E1FB06DC-B63E-45DA-A2FC-C492A4101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1" y="161067751"/>
          <a:ext cx="195894" cy="790574"/>
        </a:xfrm>
        <a:prstGeom prst="rect">
          <a:avLst/>
        </a:prstGeom>
      </xdr:spPr>
    </xdr:pic>
    <xdr:clientData/>
  </xdr:twoCellAnchor>
  <xdr:twoCellAnchor>
    <xdr:from>
      <xdr:col>4</xdr:col>
      <xdr:colOff>390526</xdr:colOff>
      <xdr:row>3896</xdr:row>
      <xdr:rowOff>47626</xdr:rowOff>
    </xdr:from>
    <xdr:to>
      <xdr:col>4</xdr:col>
      <xdr:colOff>630712</xdr:colOff>
      <xdr:row>3896</xdr:row>
      <xdr:rowOff>828676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24B5EED2-1EAA-4C4D-84D5-2594E9320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201" y="200929876"/>
          <a:ext cx="240186" cy="781050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3897</xdr:row>
      <xdr:rowOff>57150</xdr:rowOff>
    </xdr:from>
    <xdr:to>
      <xdr:col>4</xdr:col>
      <xdr:colOff>615472</xdr:colOff>
      <xdr:row>3897</xdr:row>
      <xdr:rowOff>847725</xdr:rowOff>
    </xdr:to>
    <xdr:pic>
      <xdr:nvPicPr>
        <xdr:cNvPr id="5315" name="Рисунок 5314">
          <a:extLst>
            <a:ext uri="{FF2B5EF4-FFF2-40B4-BE49-F238E27FC236}">
              <a16:creationId xmlns:a16="http://schemas.microsoft.com/office/drawing/2014/main" id="{51A5A23A-2B53-486D-B061-45D26AB08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200" y="156905325"/>
          <a:ext cx="224947" cy="790575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2719</xdr:row>
      <xdr:rowOff>95250</xdr:rowOff>
    </xdr:from>
    <xdr:to>
      <xdr:col>4</xdr:col>
      <xdr:colOff>990600</xdr:colOff>
      <xdr:row>2719</xdr:row>
      <xdr:rowOff>802481</xdr:rowOff>
    </xdr:to>
    <xdr:pic>
      <xdr:nvPicPr>
        <xdr:cNvPr id="5349" name="Рисунок 5348">
          <a:extLst>
            <a:ext uri="{FF2B5EF4-FFF2-40B4-BE49-F238E27FC236}">
              <a16:creationId xmlns:a16="http://schemas.microsoft.com/office/drawing/2014/main" id="{AE2FCCC5-3D7D-4CF9-92BA-ECBA5477D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4300" y="52358925"/>
          <a:ext cx="942975" cy="707231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1700</xdr:row>
      <xdr:rowOff>66675</xdr:rowOff>
    </xdr:from>
    <xdr:to>
      <xdr:col>4</xdr:col>
      <xdr:colOff>785033</xdr:colOff>
      <xdr:row>1700</xdr:row>
      <xdr:rowOff>828675</xdr:rowOff>
    </xdr:to>
    <xdr:pic>
      <xdr:nvPicPr>
        <xdr:cNvPr id="5684" name="Рисунок 5683">
          <a:extLst>
            <a:ext uri="{FF2B5EF4-FFF2-40B4-BE49-F238E27FC236}">
              <a16:creationId xmlns:a16="http://schemas.microsoft.com/office/drawing/2014/main" id="{1705BA8F-387D-E934-BC2F-28BC987A7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0" y="200158350"/>
          <a:ext cx="527858" cy="762000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1614</xdr:row>
      <xdr:rowOff>66676</xdr:rowOff>
    </xdr:from>
    <xdr:to>
      <xdr:col>4</xdr:col>
      <xdr:colOff>800100</xdr:colOff>
      <xdr:row>1614</xdr:row>
      <xdr:rowOff>817948</xdr:rowOff>
    </xdr:to>
    <xdr:pic>
      <xdr:nvPicPr>
        <xdr:cNvPr id="1378" name="Рисунок 1377">
          <a:extLst>
            <a:ext uri="{FF2B5EF4-FFF2-40B4-BE49-F238E27FC236}">
              <a16:creationId xmlns:a16="http://schemas.microsoft.com/office/drawing/2014/main" id="{7A608ED5-3190-7B64-F0FA-D37D82484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0" y="36280726"/>
          <a:ext cx="561975" cy="751272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86</xdr:row>
      <xdr:rowOff>152400</xdr:rowOff>
    </xdr:from>
    <xdr:to>
      <xdr:col>4</xdr:col>
      <xdr:colOff>893574</xdr:colOff>
      <xdr:row>86</xdr:row>
      <xdr:rowOff>742950</xdr:rowOff>
    </xdr:to>
    <xdr:pic>
      <xdr:nvPicPr>
        <xdr:cNvPr id="1725" name="Рисунок 1724">
          <a:extLst>
            <a:ext uri="{FF2B5EF4-FFF2-40B4-BE49-F238E27FC236}">
              <a16:creationId xmlns:a16="http://schemas.microsoft.com/office/drawing/2014/main" id="{7D0346D9-75D9-CAC3-0B31-C9796DE85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50958750"/>
          <a:ext cx="750699" cy="59055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87</xdr:row>
      <xdr:rowOff>76200</xdr:rowOff>
    </xdr:from>
    <xdr:to>
      <xdr:col>4</xdr:col>
      <xdr:colOff>904875</xdr:colOff>
      <xdr:row>87</xdr:row>
      <xdr:rowOff>838200</xdr:rowOff>
    </xdr:to>
    <xdr:pic>
      <xdr:nvPicPr>
        <xdr:cNvPr id="1739" name="Рисунок 1738">
          <a:extLst>
            <a:ext uri="{FF2B5EF4-FFF2-40B4-BE49-F238E27FC236}">
              <a16:creationId xmlns:a16="http://schemas.microsoft.com/office/drawing/2014/main" id="{286FFC0A-4070-510E-B4BC-9D6ECFBE5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51768375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72</xdr:row>
      <xdr:rowOff>66676</xdr:rowOff>
    </xdr:from>
    <xdr:to>
      <xdr:col>4</xdr:col>
      <xdr:colOff>805602</xdr:colOff>
      <xdr:row>72</xdr:row>
      <xdr:rowOff>828676</xdr:rowOff>
    </xdr:to>
    <xdr:pic>
      <xdr:nvPicPr>
        <xdr:cNvPr id="2050" name="Рисунок 2049">
          <a:extLst>
            <a:ext uri="{FF2B5EF4-FFF2-40B4-BE49-F238E27FC236}">
              <a16:creationId xmlns:a16="http://schemas.microsoft.com/office/drawing/2014/main" id="{029FD682-0911-4950-7115-3B957EF5C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27841576"/>
          <a:ext cx="567476" cy="762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1655</xdr:row>
      <xdr:rowOff>66675</xdr:rowOff>
    </xdr:from>
    <xdr:to>
      <xdr:col>4</xdr:col>
      <xdr:colOff>796621</xdr:colOff>
      <xdr:row>1655</xdr:row>
      <xdr:rowOff>819150</xdr:rowOff>
    </xdr:to>
    <xdr:pic>
      <xdr:nvPicPr>
        <xdr:cNvPr id="2207" name="Рисунок 2206">
          <a:extLst>
            <a:ext uri="{FF2B5EF4-FFF2-40B4-BE49-F238E27FC236}">
              <a16:creationId xmlns:a16="http://schemas.microsoft.com/office/drawing/2014/main" id="{85702EA0-A69E-C88F-86B7-743B2266A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232295700"/>
          <a:ext cx="558495" cy="752475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427</xdr:row>
      <xdr:rowOff>57150</xdr:rowOff>
    </xdr:from>
    <xdr:to>
      <xdr:col>4</xdr:col>
      <xdr:colOff>929792</xdr:colOff>
      <xdr:row>427</xdr:row>
      <xdr:rowOff>847725</xdr:rowOff>
    </xdr:to>
    <xdr:pic>
      <xdr:nvPicPr>
        <xdr:cNvPr id="6034" name="Рисунок 6033">
          <a:extLst>
            <a:ext uri="{FF2B5EF4-FFF2-40B4-BE49-F238E27FC236}">
              <a16:creationId xmlns:a16="http://schemas.microsoft.com/office/drawing/2014/main" id="{AFA83438-DADE-70B7-F860-C48517815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1" y="150590250"/>
          <a:ext cx="825016" cy="790575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3610</xdr:row>
      <xdr:rowOff>57150</xdr:rowOff>
    </xdr:from>
    <xdr:to>
      <xdr:col>4</xdr:col>
      <xdr:colOff>658812</xdr:colOff>
      <xdr:row>3610</xdr:row>
      <xdr:rowOff>847725</xdr:rowOff>
    </xdr:to>
    <xdr:pic>
      <xdr:nvPicPr>
        <xdr:cNvPr id="1433" name="Рисунок 1432">
          <a:extLst>
            <a:ext uri="{FF2B5EF4-FFF2-40B4-BE49-F238E27FC236}">
              <a16:creationId xmlns:a16="http://schemas.microsoft.com/office/drawing/2014/main" id="{09E965B4-6324-4F82-8222-5C6819ACF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58150" y="184108725"/>
          <a:ext cx="287337" cy="79057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499</xdr:row>
      <xdr:rowOff>66675</xdr:rowOff>
    </xdr:from>
    <xdr:to>
      <xdr:col>4</xdr:col>
      <xdr:colOff>895350</xdr:colOff>
      <xdr:row>499</xdr:row>
      <xdr:rowOff>819150</xdr:rowOff>
    </xdr:to>
    <xdr:pic>
      <xdr:nvPicPr>
        <xdr:cNvPr id="6313" name="Рисунок 6312">
          <a:extLst>
            <a:ext uri="{FF2B5EF4-FFF2-40B4-BE49-F238E27FC236}">
              <a16:creationId xmlns:a16="http://schemas.microsoft.com/office/drawing/2014/main" id="{2F02E3C7-A1C7-71CD-0D2F-112B78687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1101090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500</xdr:row>
      <xdr:rowOff>66676</xdr:rowOff>
    </xdr:from>
    <xdr:to>
      <xdr:col>4</xdr:col>
      <xdr:colOff>895351</xdr:colOff>
      <xdr:row>500</xdr:row>
      <xdr:rowOff>828676</xdr:rowOff>
    </xdr:to>
    <xdr:pic>
      <xdr:nvPicPr>
        <xdr:cNvPr id="1737" name="Рисунок 1736" descr="                                                  ">
          <a:extLst>
            <a:ext uri="{FF2B5EF4-FFF2-40B4-BE49-F238E27FC236}">
              <a16:creationId xmlns:a16="http://schemas.microsoft.com/office/drawing/2014/main" id="{CF501A45-30D4-1AEC-1F3D-A83BC9D33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6" y="118967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2763</xdr:row>
      <xdr:rowOff>104775</xdr:rowOff>
    </xdr:from>
    <xdr:to>
      <xdr:col>4</xdr:col>
      <xdr:colOff>981075</xdr:colOff>
      <xdr:row>2763</xdr:row>
      <xdr:rowOff>797719</xdr:rowOff>
    </xdr:to>
    <xdr:pic>
      <xdr:nvPicPr>
        <xdr:cNvPr id="1506" name="Рисунок 1505">
          <a:extLst>
            <a:ext uri="{FF2B5EF4-FFF2-40B4-BE49-F238E27FC236}">
              <a16:creationId xmlns:a16="http://schemas.microsoft.com/office/drawing/2014/main" id="{09EBF552-60ED-AA06-B68F-860079654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458819250"/>
          <a:ext cx="923925" cy="692944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2955</xdr:row>
      <xdr:rowOff>66676</xdr:rowOff>
    </xdr:from>
    <xdr:to>
      <xdr:col>4</xdr:col>
      <xdr:colOff>744710</xdr:colOff>
      <xdr:row>2955</xdr:row>
      <xdr:rowOff>828675</xdr:rowOff>
    </xdr:to>
    <xdr:pic>
      <xdr:nvPicPr>
        <xdr:cNvPr id="5313" name="Рисунок 5312">
          <a:extLst>
            <a:ext uri="{FF2B5EF4-FFF2-40B4-BE49-F238E27FC236}">
              <a16:creationId xmlns:a16="http://schemas.microsoft.com/office/drawing/2014/main" id="{81829F67-6635-4B88-9D23-50A79831B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1" y="534038176"/>
          <a:ext cx="449434" cy="761999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295</xdr:row>
      <xdr:rowOff>66676</xdr:rowOff>
    </xdr:from>
    <xdr:to>
      <xdr:col>4</xdr:col>
      <xdr:colOff>666751</xdr:colOff>
      <xdr:row>295</xdr:row>
      <xdr:rowOff>833790</xdr:rowOff>
    </xdr:to>
    <xdr:pic>
      <xdr:nvPicPr>
        <xdr:cNvPr id="1741" name="Рисунок 1740">
          <a:extLst>
            <a:ext uri="{FF2B5EF4-FFF2-40B4-BE49-F238E27FC236}">
              <a16:creationId xmlns:a16="http://schemas.microsoft.com/office/drawing/2014/main" id="{72321E4E-32D6-4C78-8C37-806E16A55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6" y="17954626"/>
          <a:ext cx="285750" cy="767114"/>
        </a:xfrm>
        <a:prstGeom prst="rect">
          <a:avLst/>
        </a:prstGeom>
      </xdr:spPr>
    </xdr:pic>
    <xdr:clientData/>
  </xdr:twoCellAnchor>
  <xdr:twoCellAnchor>
    <xdr:from>
      <xdr:col>4</xdr:col>
      <xdr:colOff>381001</xdr:colOff>
      <xdr:row>292</xdr:row>
      <xdr:rowOff>66676</xdr:rowOff>
    </xdr:from>
    <xdr:to>
      <xdr:col>4</xdr:col>
      <xdr:colOff>666751</xdr:colOff>
      <xdr:row>292</xdr:row>
      <xdr:rowOff>833790</xdr:rowOff>
    </xdr:to>
    <xdr:pic>
      <xdr:nvPicPr>
        <xdr:cNvPr id="2026" name="Рисунок 2025">
          <a:extLst>
            <a:ext uri="{FF2B5EF4-FFF2-40B4-BE49-F238E27FC236}">
              <a16:creationId xmlns:a16="http://schemas.microsoft.com/office/drawing/2014/main" id="{3DBB2024-37BF-47DA-9EFC-C6E213C27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6" y="16182976"/>
          <a:ext cx="285750" cy="767114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290</xdr:row>
      <xdr:rowOff>66675</xdr:rowOff>
    </xdr:from>
    <xdr:to>
      <xdr:col>4</xdr:col>
      <xdr:colOff>704850</xdr:colOff>
      <xdr:row>290</xdr:row>
      <xdr:rowOff>805040</xdr:rowOff>
    </xdr:to>
    <xdr:pic>
      <xdr:nvPicPr>
        <xdr:cNvPr id="2210" name="Рисунок 2209">
          <a:extLst>
            <a:ext uri="{FF2B5EF4-FFF2-40B4-BE49-F238E27FC236}">
              <a16:creationId xmlns:a16="http://schemas.microsoft.com/office/drawing/2014/main" id="{864CA9CD-9AF5-EBB0-E34C-B8B5DC360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6" y="12639675"/>
          <a:ext cx="380999" cy="738365"/>
        </a:xfrm>
        <a:prstGeom prst="rect">
          <a:avLst/>
        </a:prstGeom>
      </xdr:spPr>
    </xdr:pic>
    <xdr:clientData/>
  </xdr:twoCellAnchor>
  <xdr:twoCellAnchor>
    <xdr:from>
      <xdr:col>4</xdr:col>
      <xdr:colOff>323851</xdr:colOff>
      <xdr:row>291</xdr:row>
      <xdr:rowOff>66675</xdr:rowOff>
    </xdr:from>
    <xdr:to>
      <xdr:col>4</xdr:col>
      <xdr:colOff>704850</xdr:colOff>
      <xdr:row>291</xdr:row>
      <xdr:rowOff>805040</xdr:rowOff>
    </xdr:to>
    <xdr:pic>
      <xdr:nvPicPr>
        <xdr:cNvPr id="2223" name="Рисунок 2222">
          <a:extLst>
            <a:ext uri="{FF2B5EF4-FFF2-40B4-BE49-F238E27FC236}">
              <a16:creationId xmlns:a16="http://schemas.microsoft.com/office/drawing/2014/main" id="{D8A24DD0-67D0-4A12-B5EC-E4DD63CAA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6" y="12639675"/>
          <a:ext cx="380999" cy="738365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1679</xdr:row>
      <xdr:rowOff>66676</xdr:rowOff>
    </xdr:from>
    <xdr:to>
      <xdr:col>4</xdr:col>
      <xdr:colOff>895351</xdr:colOff>
      <xdr:row>1679</xdr:row>
      <xdr:rowOff>828676</xdr:rowOff>
    </xdr:to>
    <xdr:pic>
      <xdr:nvPicPr>
        <xdr:cNvPr id="2630" name="Рисунок 2629">
          <a:extLst>
            <a:ext uri="{FF2B5EF4-FFF2-40B4-BE49-F238E27FC236}">
              <a16:creationId xmlns:a16="http://schemas.microsoft.com/office/drawing/2014/main" id="{0B6B6477-5952-CE34-971D-0A3A3DFB9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6" y="163839526"/>
          <a:ext cx="762000" cy="762000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1680</xdr:row>
      <xdr:rowOff>66675</xdr:rowOff>
    </xdr:from>
    <xdr:to>
      <xdr:col>4</xdr:col>
      <xdr:colOff>956582</xdr:colOff>
      <xdr:row>1680</xdr:row>
      <xdr:rowOff>828675</xdr:rowOff>
    </xdr:to>
    <xdr:pic>
      <xdr:nvPicPr>
        <xdr:cNvPr id="2634" name="Рисунок 2633">
          <a:extLst>
            <a:ext uri="{FF2B5EF4-FFF2-40B4-BE49-F238E27FC236}">
              <a16:creationId xmlns:a16="http://schemas.microsoft.com/office/drawing/2014/main" id="{CA69B28E-6D0F-08F5-4F41-A643A9856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164725350"/>
          <a:ext cx="870857" cy="7620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1676</xdr:row>
      <xdr:rowOff>66676</xdr:rowOff>
    </xdr:from>
    <xdr:to>
      <xdr:col>4</xdr:col>
      <xdr:colOff>809625</xdr:colOff>
      <xdr:row>1676</xdr:row>
      <xdr:rowOff>837662</xdr:rowOff>
    </xdr:to>
    <xdr:pic>
      <xdr:nvPicPr>
        <xdr:cNvPr id="2824" name="Рисунок 2823">
          <a:extLst>
            <a:ext uri="{FF2B5EF4-FFF2-40B4-BE49-F238E27FC236}">
              <a16:creationId xmlns:a16="http://schemas.microsoft.com/office/drawing/2014/main" id="{39570AD7-A7D2-06AE-C69E-6D2236010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158524576"/>
          <a:ext cx="619125" cy="770986"/>
        </a:xfrm>
        <a:prstGeom prst="rect">
          <a:avLst/>
        </a:prstGeom>
      </xdr:spPr>
    </xdr:pic>
    <xdr:clientData/>
  </xdr:twoCellAnchor>
  <xdr:twoCellAnchor>
    <xdr:from>
      <xdr:col>4</xdr:col>
      <xdr:colOff>333376</xdr:colOff>
      <xdr:row>1678</xdr:row>
      <xdr:rowOff>95250</xdr:rowOff>
    </xdr:from>
    <xdr:to>
      <xdr:col>4</xdr:col>
      <xdr:colOff>672161</xdr:colOff>
      <xdr:row>1678</xdr:row>
      <xdr:rowOff>819150</xdr:rowOff>
    </xdr:to>
    <xdr:pic>
      <xdr:nvPicPr>
        <xdr:cNvPr id="2894" name="Рисунок 2893">
          <a:extLst>
            <a:ext uri="{FF2B5EF4-FFF2-40B4-BE49-F238E27FC236}">
              <a16:creationId xmlns:a16="http://schemas.microsoft.com/office/drawing/2014/main" id="{9133E33C-CC64-DD61-AD6B-92B6942CC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0051" y="163868100"/>
          <a:ext cx="338785" cy="72390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1758</xdr:row>
      <xdr:rowOff>66676</xdr:rowOff>
    </xdr:from>
    <xdr:to>
      <xdr:col>4</xdr:col>
      <xdr:colOff>911901</xdr:colOff>
      <xdr:row>1758</xdr:row>
      <xdr:rowOff>828676</xdr:rowOff>
    </xdr:to>
    <xdr:pic>
      <xdr:nvPicPr>
        <xdr:cNvPr id="3086" name="Рисунок 3085">
          <a:extLst>
            <a:ext uri="{FF2B5EF4-FFF2-40B4-BE49-F238E27FC236}">
              <a16:creationId xmlns:a16="http://schemas.microsoft.com/office/drawing/2014/main" id="{B4C4EBBE-6FBB-11A5-C348-2743FC140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325059676"/>
          <a:ext cx="788076" cy="762000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1578</xdr:row>
      <xdr:rowOff>95250</xdr:rowOff>
    </xdr:from>
    <xdr:to>
      <xdr:col>4</xdr:col>
      <xdr:colOff>975385</xdr:colOff>
      <xdr:row>1578</xdr:row>
      <xdr:rowOff>790575</xdr:rowOff>
    </xdr:to>
    <xdr:pic>
      <xdr:nvPicPr>
        <xdr:cNvPr id="3103" name="Рисунок 3102">
          <a:extLst>
            <a:ext uri="{FF2B5EF4-FFF2-40B4-BE49-F238E27FC236}">
              <a16:creationId xmlns:a16="http://schemas.microsoft.com/office/drawing/2014/main" id="{3EB49194-4FD5-713C-506E-997FABE00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43719750"/>
          <a:ext cx="899185" cy="69532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1566</xdr:row>
      <xdr:rowOff>161926</xdr:rowOff>
    </xdr:from>
    <xdr:to>
      <xdr:col>4</xdr:col>
      <xdr:colOff>971550</xdr:colOff>
      <xdr:row>1566</xdr:row>
      <xdr:rowOff>724450</xdr:rowOff>
    </xdr:to>
    <xdr:pic>
      <xdr:nvPicPr>
        <xdr:cNvPr id="3198" name="Рисунок 3197">
          <a:extLst>
            <a:ext uri="{FF2B5EF4-FFF2-40B4-BE49-F238E27FC236}">
              <a16:creationId xmlns:a16="http://schemas.microsoft.com/office/drawing/2014/main" id="{A848B49A-6FA8-6390-15D7-B48986939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53778151"/>
          <a:ext cx="895350" cy="562524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1557</xdr:row>
      <xdr:rowOff>219075</xdr:rowOff>
    </xdr:from>
    <xdr:to>
      <xdr:col>4</xdr:col>
      <xdr:colOff>857251</xdr:colOff>
      <xdr:row>1557</xdr:row>
      <xdr:rowOff>661150</xdr:rowOff>
    </xdr:to>
    <xdr:pic>
      <xdr:nvPicPr>
        <xdr:cNvPr id="3639" name="Рисунок 3638">
          <a:extLst>
            <a:ext uri="{FF2B5EF4-FFF2-40B4-BE49-F238E27FC236}">
              <a16:creationId xmlns:a16="http://schemas.microsoft.com/office/drawing/2014/main" id="{9DFE460D-3DBE-FDA9-57BE-96835A0D8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43205400"/>
          <a:ext cx="685800" cy="44207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1576</xdr:row>
      <xdr:rowOff>133350</xdr:rowOff>
    </xdr:from>
    <xdr:to>
      <xdr:col>4</xdr:col>
      <xdr:colOff>981075</xdr:colOff>
      <xdr:row>1576</xdr:row>
      <xdr:rowOff>748137</xdr:rowOff>
    </xdr:to>
    <xdr:pic>
      <xdr:nvPicPr>
        <xdr:cNvPr id="3741" name="Рисунок 3740">
          <a:extLst>
            <a:ext uri="{FF2B5EF4-FFF2-40B4-BE49-F238E27FC236}">
              <a16:creationId xmlns:a16="http://schemas.microsoft.com/office/drawing/2014/main" id="{66DBF8F6-2481-1019-BFA5-D222AFFD0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62875" y="67922775"/>
          <a:ext cx="904875" cy="614787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3212</xdr:row>
      <xdr:rowOff>47625</xdr:rowOff>
    </xdr:from>
    <xdr:to>
      <xdr:col>4</xdr:col>
      <xdr:colOff>914400</xdr:colOff>
      <xdr:row>3212</xdr:row>
      <xdr:rowOff>828675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8EA3FBA9-4F18-46E4-9EB0-F87BB17BC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5755957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3213</xdr:row>
      <xdr:rowOff>66676</xdr:rowOff>
    </xdr:from>
    <xdr:to>
      <xdr:col>4</xdr:col>
      <xdr:colOff>628650</xdr:colOff>
      <xdr:row>3213</xdr:row>
      <xdr:rowOff>833810</xdr:rowOff>
    </xdr:to>
    <xdr:pic>
      <xdr:nvPicPr>
        <xdr:cNvPr id="2182" name="Рисунок 2181">
          <a:extLst>
            <a:ext uri="{FF2B5EF4-FFF2-40B4-BE49-F238E27FC236}">
              <a16:creationId xmlns:a16="http://schemas.microsoft.com/office/drawing/2014/main" id="{B629E1AD-DA73-B4A3-0F33-BCB1A1C07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61121926"/>
          <a:ext cx="200024" cy="767134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3361</xdr:row>
      <xdr:rowOff>66676</xdr:rowOff>
    </xdr:from>
    <xdr:to>
      <xdr:col>4</xdr:col>
      <xdr:colOff>591872</xdr:colOff>
      <xdr:row>3361</xdr:row>
      <xdr:rowOff>809626</xdr:rowOff>
    </xdr:to>
    <xdr:pic>
      <xdr:nvPicPr>
        <xdr:cNvPr id="1353" name="Рисунок 1352">
          <a:extLst>
            <a:ext uri="{FF2B5EF4-FFF2-40B4-BE49-F238E27FC236}">
              <a16:creationId xmlns:a16="http://schemas.microsoft.com/office/drawing/2014/main" id="{D9A8039D-2094-D9C7-793F-8B6BF53FC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38652451"/>
          <a:ext cx="163246" cy="74295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3033</xdr:row>
      <xdr:rowOff>38100</xdr:rowOff>
    </xdr:from>
    <xdr:to>
      <xdr:col>4</xdr:col>
      <xdr:colOff>923925</xdr:colOff>
      <xdr:row>3033</xdr:row>
      <xdr:rowOff>857250</xdr:rowOff>
    </xdr:to>
    <xdr:pic>
      <xdr:nvPicPr>
        <xdr:cNvPr id="2198" name="Рисунок 2197">
          <a:extLst>
            <a:ext uri="{FF2B5EF4-FFF2-40B4-BE49-F238E27FC236}">
              <a16:creationId xmlns:a16="http://schemas.microsoft.com/office/drawing/2014/main" id="{DBA3DBDA-2C39-42E1-864C-A21BBD5BD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109442250"/>
          <a:ext cx="819150" cy="819150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1589</xdr:row>
      <xdr:rowOff>66675</xdr:rowOff>
    </xdr:from>
    <xdr:to>
      <xdr:col>4</xdr:col>
      <xdr:colOff>869820</xdr:colOff>
      <xdr:row>1589</xdr:row>
      <xdr:rowOff>838200</xdr:rowOff>
    </xdr:to>
    <xdr:pic>
      <xdr:nvPicPr>
        <xdr:cNvPr id="5605" name="Рисунок 5604">
          <a:extLst>
            <a:ext uri="{FF2B5EF4-FFF2-40B4-BE49-F238E27FC236}">
              <a16:creationId xmlns:a16="http://schemas.microsoft.com/office/drawing/2014/main" id="{7F31A61A-3377-6893-DC32-14F5F10F0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1" y="22679025"/>
          <a:ext cx="707894" cy="771525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1590</xdr:row>
      <xdr:rowOff>180975</xdr:rowOff>
    </xdr:from>
    <xdr:to>
      <xdr:col>4</xdr:col>
      <xdr:colOff>898151</xdr:colOff>
      <xdr:row>1590</xdr:row>
      <xdr:rowOff>695325</xdr:rowOff>
    </xdr:to>
    <xdr:pic>
      <xdr:nvPicPr>
        <xdr:cNvPr id="5742" name="Рисунок 5741">
          <a:extLst>
            <a:ext uri="{FF2B5EF4-FFF2-40B4-BE49-F238E27FC236}">
              <a16:creationId xmlns:a16="http://schemas.microsoft.com/office/drawing/2014/main" id="{559393FC-3077-356A-363E-20F8D7209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23679150"/>
          <a:ext cx="764801" cy="514350"/>
        </a:xfrm>
        <a:prstGeom prst="rect">
          <a:avLst/>
        </a:prstGeom>
      </xdr:spPr>
    </xdr:pic>
    <xdr:clientData/>
  </xdr:twoCellAnchor>
  <xdr:twoCellAnchor>
    <xdr:from>
      <xdr:col>4</xdr:col>
      <xdr:colOff>180976</xdr:colOff>
      <xdr:row>1593</xdr:row>
      <xdr:rowOff>85725</xdr:rowOff>
    </xdr:from>
    <xdr:to>
      <xdr:col>4</xdr:col>
      <xdr:colOff>866776</xdr:colOff>
      <xdr:row>1593</xdr:row>
      <xdr:rowOff>818284</xdr:rowOff>
    </xdr:to>
    <xdr:pic>
      <xdr:nvPicPr>
        <xdr:cNvPr id="5750" name="Рисунок 5749">
          <a:extLst>
            <a:ext uri="{FF2B5EF4-FFF2-40B4-BE49-F238E27FC236}">
              <a16:creationId xmlns:a16="http://schemas.microsoft.com/office/drawing/2014/main" id="{9E38732E-29E2-B40F-9E8B-9790B98D6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1" y="26241375"/>
          <a:ext cx="685800" cy="732559"/>
        </a:xfrm>
        <a:prstGeom prst="rect">
          <a:avLst/>
        </a:prstGeom>
      </xdr:spPr>
    </xdr:pic>
    <xdr:clientData/>
  </xdr:twoCellAnchor>
  <xdr:twoCellAnchor>
    <xdr:from>
      <xdr:col>4</xdr:col>
      <xdr:colOff>85725</xdr:colOff>
      <xdr:row>1594</xdr:row>
      <xdr:rowOff>161926</xdr:rowOff>
    </xdr:from>
    <xdr:to>
      <xdr:col>4</xdr:col>
      <xdr:colOff>952500</xdr:colOff>
      <xdr:row>1594</xdr:row>
      <xdr:rowOff>733772</xdr:rowOff>
    </xdr:to>
    <xdr:pic>
      <xdr:nvPicPr>
        <xdr:cNvPr id="5758" name="Рисунок 5757">
          <a:extLst>
            <a:ext uri="{FF2B5EF4-FFF2-40B4-BE49-F238E27FC236}">
              <a16:creationId xmlns:a16="http://schemas.microsoft.com/office/drawing/2014/main" id="{89E736D0-6FA6-2539-D933-6AD1E1CAC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0" y="27203401"/>
          <a:ext cx="866775" cy="571846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3762</xdr:row>
      <xdr:rowOff>66676</xdr:rowOff>
    </xdr:from>
    <xdr:to>
      <xdr:col>4</xdr:col>
      <xdr:colOff>588254</xdr:colOff>
      <xdr:row>3762</xdr:row>
      <xdr:rowOff>838200</xdr:rowOff>
    </xdr:to>
    <xdr:pic>
      <xdr:nvPicPr>
        <xdr:cNvPr id="5756" name="Рисунок 5755">
          <a:extLst>
            <a:ext uri="{FF2B5EF4-FFF2-40B4-BE49-F238E27FC236}">
              <a16:creationId xmlns:a16="http://schemas.microsoft.com/office/drawing/2014/main" id="{0595270F-1375-44F2-A4DC-6DC0BBD54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53476" y="12830176"/>
          <a:ext cx="188203" cy="771524"/>
        </a:xfrm>
        <a:prstGeom prst="rect">
          <a:avLst/>
        </a:prstGeom>
      </xdr:spPr>
    </xdr:pic>
    <xdr:clientData/>
  </xdr:twoCellAnchor>
  <xdr:twoCellAnchor>
    <xdr:from>
      <xdr:col>4</xdr:col>
      <xdr:colOff>438150</xdr:colOff>
      <xdr:row>4138</xdr:row>
      <xdr:rowOff>66676</xdr:rowOff>
    </xdr:from>
    <xdr:to>
      <xdr:col>4</xdr:col>
      <xdr:colOff>610791</xdr:colOff>
      <xdr:row>4138</xdr:row>
      <xdr:rowOff>828676</xdr:rowOff>
    </xdr:to>
    <xdr:pic>
      <xdr:nvPicPr>
        <xdr:cNvPr id="5733" name="Рисунок 5732">
          <a:extLst>
            <a:ext uri="{FF2B5EF4-FFF2-40B4-BE49-F238E27FC236}">
              <a16:creationId xmlns:a16="http://schemas.microsoft.com/office/drawing/2014/main" id="{4E3B97DE-1365-238F-97AB-2CD17E822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825" y="43843576"/>
          <a:ext cx="172641" cy="762000"/>
        </a:xfrm>
        <a:prstGeom prst="rect">
          <a:avLst/>
        </a:prstGeom>
      </xdr:spPr>
    </xdr:pic>
    <xdr:clientData/>
  </xdr:twoCellAnchor>
  <xdr:twoCellAnchor>
    <xdr:from>
      <xdr:col>4</xdr:col>
      <xdr:colOff>447677</xdr:colOff>
      <xdr:row>3278</xdr:row>
      <xdr:rowOff>76201</xdr:rowOff>
    </xdr:from>
    <xdr:to>
      <xdr:col>4</xdr:col>
      <xdr:colOff>599519</xdr:colOff>
      <xdr:row>3278</xdr:row>
      <xdr:rowOff>809625</xdr:rowOff>
    </xdr:to>
    <xdr:pic>
      <xdr:nvPicPr>
        <xdr:cNvPr id="5744" name="Рисунок 5743">
          <a:extLst>
            <a:ext uri="{FF2B5EF4-FFF2-40B4-BE49-F238E27FC236}">
              <a16:creationId xmlns:a16="http://schemas.microsoft.com/office/drawing/2014/main" id="{F8D03888-1E17-44A2-8251-0E3C1ED26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34352" y="131445001"/>
          <a:ext cx="151842" cy="733424"/>
        </a:xfrm>
        <a:prstGeom prst="rect">
          <a:avLst/>
        </a:prstGeom>
      </xdr:spPr>
    </xdr:pic>
    <xdr:clientData/>
  </xdr:twoCellAnchor>
  <xdr:twoCellAnchor>
    <xdr:from>
      <xdr:col>4</xdr:col>
      <xdr:colOff>133351</xdr:colOff>
      <xdr:row>2707</xdr:row>
      <xdr:rowOff>66676</xdr:rowOff>
    </xdr:from>
    <xdr:to>
      <xdr:col>4</xdr:col>
      <xdr:colOff>895350</xdr:colOff>
      <xdr:row>2707</xdr:row>
      <xdr:rowOff>828675</xdr:rowOff>
    </xdr:to>
    <xdr:pic>
      <xdr:nvPicPr>
        <xdr:cNvPr id="4832" name="Рисунок 4831">
          <a:extLst>
            <a:ext uri="{FF2B5EF4-FFF2-40B4-BE49-F238E27FC236}">
              <a16:creationId xmlns:a16="http://schemas.microsoft.com/office/drawing/2014/main" id="{0CDE8CBF-364C-474D-9294-1A88EA25D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72401" y="40290751"/>
          <a:ext cx="761999" cy="761999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2708</xdr:row>
      <xdr:rowOff>95250</xdr:rowOff>
    </xdr:from>
    <xdr:to>
      <xdr:col>4</xdr:col>
      <xdr:colOff>990600</xdr:colOff>
      <xdr:row>2708</xdr:row>
      <xdr:rowOff>811139</xdr:rowOff>
    </xdr:to>
    <xdr:pic>
      <xdr:nvPicPr>
        <xdr:cNvPr id="5763" name="Рисунок 5762">
          <a:extLst>
            <a:ext uri="{FF2B5EF4-FFF2-40B4-BE49-F238E27FC236}">
              <a16:creationId xmlns:a16="http://schemas.microsoft.com/office/drawing/2014/main" id="{87E7EA2B-E56E-0439-AB0C-593D35EEC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24405425"/>
          <a:ext cx="923925" cy="715889"/>
        </a:xfrm>
        <a:prstGeom prst="rect">
          <a:avLst/>
        </a:prstGeom>
      </xdr:spPr>
    </xdr:pic>
    <xdr:clientData/>
  </xdr:twoCellAnchor>
  <xdr:twoCellAnchor>
    <xdr:from>
      <xdr:col>4</xdr:col>
      <xdr:colOff>114301</xdr:colOff>
      <xdr:row>2710</xdr:row>
      <xdr:rowOff>66676</xdr:rowOff>
    </xdr:from>
    <xdr:to>
      <xdr:col>4</xdr:col>
      <xdr:colOff>914401</xdr:colOff>
      <xdr:row>2710</xdr:row>
      <xdr:rowOff>831694</xdr:rowOff>
    </xdr:to>
    <xdr:pic>
      <xdr:nvPicPr>
        <xdr:cNvPr id="5760" name="Рисунок 5759">
          <a:extLst>
            <a:ext uri="{FF2B5EF4-FFF2-40B4-BE49-F238E27FC236}">
              <a16:creationId xmlns:a16="http://schemas.microsoft.com/office/drawing/2014/main" id="{CBD2ED88-CE32-26DB-7B18-4F2B9FB86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00976" y="100555426"/>
          <a:ext cx="800100" cy="765018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320</xdr:row>
      <xdr:rowOff>57150</xdr:rowOff>
    </xdr:from>
    <xdr:to>
      <xdr:col>4</xdr:col>
      <xdr:colOff>904875</xdr:colOff>
      <xdr:row>320</xdr:row>
      <xdr:rowOff>828675</xdr:rowOff>
    </xdr:to>
    <xdr:pic>
      <xdr:nvPicPr>
        <xdr:cNvPr id="1232" name="Рисунок 1231">
          <a:extLst>
            <a:ext uri="{FF2B5EF4-FFF2-40B4-BE49-F238E27FC236}">
              <a16:creationId xmlns:a16="http://schemas.microsoft.com/office/drawing/2014/main" id="{EA23F5BA-FFF3-F5B2-FE98-6C65333DA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31921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882</xdr:row>
      <xdr:rowOff>66675</xdr:rowOff>
    </xdr:from>
    <xdr:to>
      <xdr:col>4</xdr:col>
      <xdr:colOff>895350</xdr:colOff>
      <xdr:row>882</xdr:row>
      <xdr:rowOff>819150</xdr:rowOff>
    </xdr:to>
    <xdr:pic>
      <xdr:nvPicPr>
        <xdr:cNvPr id="1287" name="Рисунок 1286">
          <a:extLst>
            <a:ext uri="{FF2B5EF4-FFF2-40B4-BE49-F238E27FC236}">
              <a16:creationId xmlns:a16="http://schemas.microsoft.com/office/drawing/2014/main" id="{AAD03A95-180E-2D3F-98BD-042E1D181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894266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2956</xdr:row>
      <xdr:rowOff>66676</xdr:rowOff>
    </xdr:from>
    <xdr:to>
      <xdr:col>4</xdr:col>
      <xdr:colOff>744710</xdr:colOff>
      <xdr:row>2956</xdr:row>
      <xdr:rowOff>828675</xdr:rowOff>
    </xdr:to>
    <xdr:pic>
      <xdr:nvPicPr>
        <xdr:cNvPr id="1230" name="Рисунок 1229">
          <a:extLst>
            <a:ext uri="{FF2B5EF4-FFF2-40B4-BE49-F238E27FC236}">
              <a16:creationId xmlns:a16="http://schemas.microsoft.com/office/drawing/2014/main" id="{70C46858-B128-4D76-A336-A042FC443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1" y="263861551"/>
          <a:ext cx="449434" cy="761999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2957</xdr:row>
      <xdr:rowOff>66676</xdr:rowOff>
    </xdr:from>
    <xdr:to>
      <xdr:col>4</xdr:col>
      <xdr:colOff>744710</xdr:colOff>
      <xdr:row>2957</xdr:row>
      <xdr:rowOff>828675</xdr:rowOff>
    </xdr:to>
    <xdr:pic>
      <xdr:nvPicPr>
        <xdr:cNvPr id="1410" name="Рисунок 1409">
          <a:extLst>
            <a:ext uri="{FF2B5EF4-FFF2-40B4-BE49-F238E27FC236}">
              <a16:creationId xmlns:a16="http://schemas.microsoft.com/office/drawing/2014/main" id="{068613AA-2020-48BD-BD0C-882B7E33A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1" y="264747376"/>
          <a:ext cx="449434" cy="761999"/>
        </a:xfrm>
        <a:prstGeom prst="rect">
          <a:avLst/>
        </a:prstGeom>
      </xdr:spPr>
    </xdr:pic>
    <xdr:clientData/>
  </xdr:twoCellAnchor>
  <xdr:twoCellAnchor>
    <xdr:from>
      <xdr:col>4</xdr:col>
      <xdr:colOff>295276</xdr:colOff>
      <xdr:row>2958</xdr:row>
      <xdr:rowOff>66676</xdr:rowOff>
    </xdr:from>
    <xdr:to>
      <xdr:col>4</xdr:col>
      <xdr:colOff>744710</xdr:colOff>
      <xdr:row>2958</xdr:row>
      <xdr:rowOff>828675</xdr:rowOff>
    </xdr:to>
    <xdr:pic>
      <xdr:nvPicPr>
        <xdr:cNvPr id="2181" name="Рисунок 2180">
          <a:extLst>
            <a:ext uri="{FF2B5EF4-FFF2-40B4-BE49-F238E27FC236}">
              <a16:creationId xmlns:a16="http://schemas.microsoft.com/office/drawing/2014/main" id="{8CD2AC29-9BCB-458E-BA76-B98BA8FAB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81951" y="264747376"/>
          <a:ext cx="449434" cy="761999"/>
        </a:xfrm>
        <a:prstGeom prst="rect">
          <a:avLst/>
        </a:prstGeom>
      </xdr:spPr>
    </xdr:pic>
    <xdr:clientData/>
  </xdr:twoCellAnchor>
  <xdr:twoCellAnchor>
    <xdr:from>
      <xdr:col>4</xdr:col>
      <xdr:colOff>171451</xdr:colOff>
      <xdr:row>3124</xdr:row>
      <xdr:rowOff>66676</xdr:rowOff>
    </xdr:from>
    <xdr:to>
      <xdr:col>4</xdr:col>
      <xdr:colOff>876301</xdr:colOff>
      <xdr:row>3124</xdr:row>
      <xdr:rowOff>827648</xdr:rowOff>
    </xdr:to>
    <xdr:pic>
      <xdr:nvPicPr>
        <xdr:cNvPr id="2701" name="Рисунок 2700">
          <a:extLst>
            <a:ext uri="{FF2B5EF4-FFF2-40B4-BE49-F238E27FC236}">
              <a16:creationId xmlns:a16="http://schemas.microsoft.com/office/drawing/2014/main" id="{AEFCDBE6-4DA7-A58D-CC4C-73DFED3F3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26" y="62083951"/>
          <a:ext cx="704850" cy="760972"/>
        </a:xfrm>
        <a:prstGeom prst="rect">
          <a:avLst/>
        </a:prstGeom>
      </xdr:spPr>
    </xdr:pic>
    <xdr:clientData/>
  </xdr:twoCellAnchor>
  <xdr:twoCellAnchor>
    <xdr:from>
      <xdr:col>4</xdr:col>
      <xdr:colOff>57151</xdr:colOff>
      <xdr:row>260</xdr:row>
      <xdr:rowOff>161926</xdr:rowOff>
    </xdr:from>
    <xdr:to>
      <xdr:col>4</xdr:col>
      <xdr:colOff>987221</xdr:colOff>
      <xdr:row>260</xdr:row>
      <xdr:rowOff>733425</xdr:rowOff>
    </xdr:to>
    <xdr:pic>
      <xdr:nvPicPr>
        <xdr:cNvPr id="5440" name="Рисунок 5439">
          <a:extLst>
            <a:ext uri="{FF2B5EF4-FFF2-40B4-BE49-F238E27FC236}">
              <a16:creationId xmlns:a16="http://schemas.microsoft.com/office/drawing/2014/main" id="{59ECF8CB-C220-43FA-BBB8-8DFE7EC58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96201" y="218970226"/>
          <a:ext cx="930070" cy="571499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163</xdr:row>
      <xdr:rowOff>57151</xdr:rowOff>
    </xdr:from>
    <xdr:to>
      <xdr:col>4</xdr:col>
      <xdr:colOff>752475</xdr:colOff>
      <xdr:row>163</xdr:row>
      <xdr:rowOff>819357</xdr:rowOff>
    </xdr:to>
    <xdr:pic>
      <xdr:nvPicPr>
        <xdr:cNvPr id="2287" name="Рисунок 2286">
          <a:extLst>
            <a:ext uri="{FF2B5EF4-FFF2-40B4-BE49-F238E27FC236}">
              <a16:creationId xmlns:a16="http://schemas.microsoft.com/office/drawing/2014/main" id="{504C3A35-A478-B1A4-00D6-E905C9093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71485126"/>
          <a:ext cx="485775" cy="762206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195</xdr:row>
      <xdr:rowOff>57151</xdr:rowOff>
    </xdr:from>
    <xdr:to>
      <xdr:col>4</xdr:col>
      <xdr:colOff>761337</xdr:colOff>
      <xdr:row>195</xdr:row>
      <xdr:rowOff>838201</xdr:rowOff>
    </xdr:to>
    <xdr:pic>
      <xdr:nvPicPr>
        <xdr:cNvPr id="2295" name="Рисунок 2294">
          <a:extLst>
            <a:ext uri="{FF2B5EF4-FFF2-40B4-BE49-F238E27FC236}">
              <a16:creationId xmlns:a16="http://schemas.microsoft.com/office/drawing/2014/main" id="{9DAE3B2E-2F82-4F5E-8D09-8DF2A522C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6" y="149771101"/>
          <a:ext cx="504161" cy="781050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194</xdr:row>
      <xdr:rowOff>66675</xdr:rowOff>
    </xdr:from>
    <xdr:to>
      <xdr:col>4</xdr:col>
      <xdr:colOff>771526</xdr:colOff>
      <xdr:row>194</xdr:row>
      <xdr:rowOff>832728</xdr:rowOff>
    </xdr:to>
    <xdr:pic>
      <xdr:nvPicPr>
        <xdr:cNvPr id="2662" name="Рисунок 2661">
          <a:extLst>
            <a:ext uri="{FF2B5EF4-FFF2-40B4-BE49-F238E27FC236}">
              <a16:creationId xmlns:a16="http://schemas.microsoft.com/office/drawing/2014/main" id="{14649651-69E5-4F90-5DBA-4D0476EFF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43851" y="106927650"/>
          <a:ext cx="514350" cy="766053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196</xdr:row>
      <xdr:rowOff>66675</xdr:rowOff>
    </xdr:from>
    <xdr:to>
      <xdr:col>4</xdr:col>
      <xdr:colOff>763465</xdr:colOff>
      <xdr:row>196</xdr:row>
      <xdr:rowOff>838200</xdr:rowOff>
    </xdr:to>
    <xdr:pic>
      <xdr:nvPicPr>
        <xdr:cNvPr id="2724" name="Рисунок 2723">
          <a:extLst>
            <a:ext uri="{FF2B5EF4-FFF2-40B4-BE49-F238E27FC236}">
              <a16:creationId xmlns:a16="http://schemas.microsoft.com/office/drawing/2014/main" id="{46BE4F7D-5A0D-14F9-5F75-A74D1CBAE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3375" y="108699300"/>
          <a:ext cx="496765" cy="771525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3524</xdr:row>
      <xdr:rowOff>57150</xdr:rowOff>
    </xdr:from>
    <xdr:to>
      <xdr:col>4</xdr:col>
      <xdr:colOff>604375</xdr:colOff>
      <xdr:row>3524</xdr:row>
      <xdr:rowOff>847725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30D34880-C57B-563C-0A17-A88A1504D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0" y="53835300"/>
          <a:ext cx="194800" cy="790575"/>
        </a:xfrm>
        <a:prstGeom prst="rect">
          <a:avLst/>
        </a:prstGeom>
      </xdr:spPr>
    </xdr:pic>
    <xdr:clientData/>
  </xdr:twoCellAnchor>
  <xdr:twoCellAnchor>
    <xdr:from>
      <xdr:col>4</xdr:col>
      <xdr:colOff>409576</xdr:colOff>
      <xdr:row>3611</xdr:row>
      <xdr:rowOff>66676</xdr:rowOff>
    </xdr:from>
    <xdr:to>
      <xdr:col>4</xdr:col>
      <xdr:colOff>614959</xdr:colOff>
      <xdr:row>3611</xdr:row>
      <xdr:rowOff>828676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66C67A57-1532-426E-B5D8-8321D4306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1" y="143313151"/>
          <a:ext cx="205383" cy="7620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3498</xdr:row>
      <xdr:rowOff>47626</xdr:rowOff>
    </xdr:from>
    <xdr:to>
      <xdr:col>4</xdr:col>
      <xdr:colOff>647700</xdr:colOff>
      <xdr:row>3498</xdr:row>
      <xdr:rowOff>855808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1B72787A-F392-4A3C-9C88-D55A2BF92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67675" y="63627001"/>
          <a:ext cx="266700" cy="808182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2739</xdr:row>
      <xdr:rowOff>133350</xdr:rowOff>
    </xdr:from>
    <xdr:to>
      <xdr:col>4</xdr:col>
      <xdr:colOff>979979</xdr:colOff>
      <xdr:row>2739</xdr:row>
      <xdr:rowOff>752475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5F845418-5A79-40D6-8414-51A0493AB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59235975"/>
          <a:ext cx="922829" cy="61912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66</xdr:row>
      <xdr:rowOff>152401</xdr:rowOff>
    </xdr:from>
    <xdr:to>
      <xdr:col>4</xdr:col>
      <xdr:colOff>835024</xdr:colOff>
      <xdr:row>66</xdr:row>
      <xdr:rowOff>723900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87A6AF76-EA42-0421-F91B-B8993ADD6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20840701"/>
          <a:ext cx="634999" cy="571499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67</xdr:row>
      <xdr:rowOff>76201</xdr:rowOff>
    </xdr:from>
    <xdr:to>
      <xdr:col>4</xdr:col>
      <xdr:colOff>847562</xdr:colOff>
      <xdr:row>67</xdr:row>
      <xdr:rowOff>809625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4442A219-4522-B2D7-D1C1-DFBB98300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96225" y="21650326"/>
          <a:ext cx="638012" cy="733424"/>
        </a:xfrm>
        <a:prstGeom prst="rect">
          <a:avLst/>
        </a:prstGeom>
      </xdr:spPr>
    </xdr:pic>
    <xdr:clientData/>
  </xdr:twoCellAnchor>
  <xdr:twoCellAnchor>
    <xdr:from>
      <xdr:col>4</xdr:col>
      <xdr:colOff>161926</xdr:colOff>
      <xdr:row>95</xdr:row>
      <xdr:rowOff>152401</xdr:rowOff>
    </xdr:from>
    <xdr:to>
      <xdr:col>4</xdr:col>
      <xdr:colOff>861656</xdr:colOff>
      <xdr:row>95</xdr:row>
      <xdr:rowOff>742950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8706CA3F-ED97-D5C8-695D-DD235A32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8601" y="73104376"/>
          <a:ext cx="699730" cy="590549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96</xdr:row>
      <xdr:rowOff>66675</xdr:rowOff>
    </xdr:from>
    <xdr:to>
      <xdr:col>4</xdr:col>
      <xdr:colOff>839480</xdr:colOff>
      <xdr:row>96</xdr:row>
      <xdr:rowOff>819150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5C3C235C-33F6-1534-F03E-A5802CF7B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73904475"/>
          <a:ext cx="639455" cy="752475"/>
        </a:xfrm>
        <a:prstGeom prst="rect">
          <a:avLst/>
        </a:prstGeom>
      </xdr:spPr>
    </xdr:pic>
    <xdr:clientData/>
  </xdr:twoCellAnchor>
  <xdr:twoCellAnchor>
    <xdr:from>
      <xdr:col>4</xdr:col>
      <xdr:colOff>428625</xdr:colOff>
      <xdr:row>3642</xdr:row>
      <xdr:rowOff>66675</xdr:rowOff>
    </xdr:from>
    <xdr:to>
      <xdr:col>4</xdr:col>
      <xdr:colOff>613972</xdr:colOff>
      <xdr:row>3642</xdr:row>
      <xdr:rowOff>838200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7160C7BF-D459-80C3-0513-B5CD78734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0" y="39528750"/>
          <a:ext cx="185347" cy="7715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4254</xdr:row>
      <xdr:rowOff>66675</xdr:rowOff>
    </xdr:from>
    <xdr:to>
      <xdr:col>4</xdr:col>
      <xdr:colOff>914400</xdr:colOff>
      <xdr:row>4254</xdr:row>
      <xdr:rowOff>838200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66ECE6C2-5F57-C993-F446-935F42A4D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54683025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1616</xdr:row>
      <xdr:rowOff>85726</xdr:rowOff>
    </xdr:from>
    <xdr:to>
      <xdr:col>4</xdr:col>
      <xdr:colOff>988411</xdr:colOff>
      <xdr:row>1616</xdr:row>
      <xdr:rowOff>809626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4023FEC9-28E9-7F62-5E2D-7928496CF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43825" y="80838676"/>
          <a:ext cx="931261" cy="723900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1716</xdr:row>
      <xdr:rowOff>66675</xdr:rowOff>
    </xdr:from>
    <xdr:to>
      <xdr:col>4</xdr:col>
      <xdr:colOff>752475</xdr:colOff>
      <xdr:row>1716</xdr:row>
      <xdr:rowOff>826814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2A60C487-0F13-56BC-4EB8-F799E178F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72425" y="278358600"/>
          <a:ext cx="466725" cy="76013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1718</xdr:row>
      <xdr:rowOff>76200</xdr:rowOff>
    </xdr:from>
    <xdr:to>
      <xdr:col>4</xdr:col>
      <xdr:colOff>895350</xdr:colOff>
      <xdr:row>1718</xdr:row>
      <xdr:rowOff>828675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665C268D-6408-E582-8718-249AAD965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283683075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314326</xdr:colOff>
      <xdr:row>1706</xdr:row>
      <xdr:rowOff>57150</xdr:rowOff>
    </xdr:from>
    <xdr:to>
      <xdr:col>4</xdr:col>
      <xdr:colOff>728456</xdr:colOff>
      <xdr:row>1706</xdr:row>
      <xdr:rowOff>819150</xdr:rowOff>
    </xdr:to>
    <xdr:pic>
      <xdr:nvPicPr>
        <xdr:cNvPr id="5319" name="Рисунок 5318">
          <a:extLst>
            <a:ext uri="{FF2B5EF4-FFF2-40B4-BE49-F238E27FC236}">
              <a16:creationId xmlns:a16="http://schemas.microsoft.com/office/drawing/2014/main" id="{76A86628-E3DD-142A-95C0-6D622D75B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1" y="257975100"/>
          <a:ext cx="414130" cy="762000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512</xdr:row>
      <xdr:rowOff>66675</xdr:rowOff>
    </xdr:from>
    <xdr:to>
      <xdr:col>4</xdr:col>
      <xdr:colOff>936924</xdr:colOff>
      <xdr:row>512</xdr:row>
      <xdr:rowOff>819150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553B600-1D28-846E-75D8-661871DFC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91450" y="26955750"/>
          <a:ext cx="832149" cy="75247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1649</xdr:row>
      <xdr:rowOff>66675</xdr:rowOff>
    </xdr:from>
    <xdr:to>
      <xdr:col>4</xdr:col>
      <xdr:colOff>850596</xdr:colOff>
      <xdr:row>1649</xdr:row>
      <xdr:rowOff>838200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B94FFAB1-007B-57F3-3854-34C017E2C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154343100"/>
          <a:ext cx="650571" cy="77152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346</xdr:row>
      <xdr:rowOff>85726</xdr:rowOff>
    </xdr:from>
    <xdr:to>
      <xdr:col>4</xdr:col>
      <xdr:colOff>977333</xdr:colOff>
      <xdr:row>346</xdr:row>
      <xdr:rowOff>809626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id="{A7548E5E-AEBC-F186-DB8B-1580531C5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122672476"/>
          <a:ext cx="910658" cy="723900"/>
        </a:xfrm>
        <a:prstGeom prst="rect">
          <a:avLst/>
        </a:prstGeom>
      </xdr:spPr>
    </xdr:pic>
    <xdr:clientData/>
  </xdr:twoCellAnchor>
  <xdr:twoCellAnchor>
    <xdr:from>
      <xdr:col>4</xdr:col>
      <xdr:colOff>438151</xdr:colOff>
      <xdr:row>4137</xdr:row>
      <xdr:rowOff>66676</xdr:rowOff>
    </xdr:from>
    <xdr:to>
      <xdr:col>4</xdr:col>
      <xdr:colOff>607675</xdr:colOff>
      <xdr:row>4137</xdr:row>
      <xdr:rowOff>838200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650D7FCD-1EA6-FAF1-DE2D-2DE9EF853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826" y="43843576"/>
          <a:ext cx="169524" cy="771524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2791</xdr:row>
      <xdr:rowOff>95250</xdr:rowOff>
    </xdr:from>
    <xdr:to>
      <xdr:col>4</xdr:col>
      <xdr:colOff>981075</xdr:colOff>
      <xdr:row>2791</xdr:row>
      <xdr:rowOff>798389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1F57FF6-D23E-AE9B-7419-6C5AE3CB9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0" y="43995975"/>
          <a:ext cx="914400" cy="703139"/>
        </a:xfrm>
        <a:prstGeom prst="rect">
          <a:avLst/>
        </a:prstGeom>
      </xdr:spPr>
    </xdr:pic>
    <xdr:clientData/>
  </xdr:twoCellAnchor>
  <xdr:twoCellAnchor>
    <xdr:from>
      <xdr:col>4</xdr:col>
      <xdr:colOff>66676</xdr:colOff>
      <xdr:row>833</xdr:row>
      <xdr:rowOff>180976</xdr:rowOff>
    </xdr:from>
    <xdr:to>
      <xdr:col>4</xdr:col>
      <xdr:colOff>981076</xdr:colOff>
      <xdr:row>833</xdr:row>
      <xdr:rowOff>685039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36A9BF43-249E-49BD-4B87-A10128695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53351" y="74676001"/>
          <a:ext cx="914400" cy="504063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2760</xdr:row>
      <xdr:rowOff>76200</xdr:rowOff>
    </xdr:from>
    <xdr:to>
      <xdr:col>4</xdr:col>
      <xdr:colOff>876300</xdr:colOff>
      <xdr:row>2760</xdr:row>
      <xdr:rowOff>809625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7DF6F411-2759-BB99-7BD9-3AB9C42A3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5992950"/>
          <a:ext cx="733425" cy="733425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2761</xdr:row>
      <xdr:rowOff>66675</xdr:rowOff>
    </xdr:from>
    <xdr:to>
      <xdr:col>4</xdr:col>
      <xdr:colOff>895350</xdr:colOff>
      <xdr:row>2761</xdr:row>
      <xdr:rowOff>819150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A7BE03E0-C0A2-4AC8-F76E-3B9E81BBA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9550" y="96869250"/>
          <a:ext cx="752475" cy="752475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2744</xdr:row>
      <xdr:rowOff>66675</xdr:rowOff>
    </xdr:from>
    <xdr:to>
      <xdr:col>4</xdr:col>
      <xdr:colOff>923925</xdr:colOff>
      <xdr:row>2744</xdr:row>
      <xdr:rowOff>821436</xdr:rowOff>
    </xdr:to>
    <xdr:pic>
      <xdr:nvPicPr>
        <xdr:cNvPr id="5322" name="Рисунок 5321">
          <a:extLst>
            <a:ext uri="{FF2B5EF4-FFF2-40B4-BE49-F238E27FC236}">
              <a16:creationId xmlns:a16="http://schemas.microsoft.com/office/drawing/2014/main" id="{39DC06A3-C073-75A4-0545-044372705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0" y="73342500"/>
          <a:ext cx="800100" cy="754761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237</xdr:row>
      <xdr:rowOff>66676</xdr:rowOff>
    </xdr:from>
    <xdr:to>
      <xdr:col>4</xdr:col>
      <xdr:colOff>809625</xdr:colOff>
      <xdr:row>237</xdr:row>
      <xdr:rowOff>829826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E0489862-738C-6C11-EBC3-9FCBE7F32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24801" y="183994426"/>
          <a:ext cx="571499" cy="7631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29</xdr:row>
      <xdr:rowOff>66675</xdr:rowOff>
    </xdr:from>
    <xdr:to>
      <xdr:col>4</xdr:col>
      <xdr:colOff>803235</xdr:colOff>
      <xdr:row>29</xdr:row>
      <xdr:rowOff>819150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02B8C713-53D5-4981-87D3-42C53B250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134854950"/>
          <a:ext cx="574635" cy="75247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249</xdr:row>
      <xdr:rowOff>76201</xdr:rowOff>
    </xdr:from>
    <xdr:to>
      <xdr:col>4</xdr:col>
      <xdr:colOff>847725</xdr:colOff>
      <xdr:row>249</xdr:row>
      <xdr:rowOff>815579</xdr:rowOff>
    </xdr:to>
    <xdr:pic>
      <xdr:nvPicPr>
        <xdr:cNvPr id="5320" name="Рисунок 5319">
          <a:extLst>
            <a:ext uri="{FF2B5EF4-FFF2-40B4-BE49-F238E27FC236}">
              <a16:creationId xmlns:a16="http://schemas.microsoft.com/office/drawing/2014/main" id="{47B3AA5D-0003-D0D5-0B71-AFE812199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201472801"/>
          <a:ext cx="657225" cy="739378"/>
        </a:xfrm>
        <a:prstGeom prst="rect">
          <a:avLst/>
        </a:prstGeom>
      </xdr:spPr>
    </xdr:pic>
    <xdr:clientData/>
  </xdr:twoCellAnchor>
  <xdr:twoCellAnchor>
    <xdr:from>
      <xdr:col>4</xdr:col>
      <xdr:colOff>428628</xdr:colOff>
      <xdr:row>3446</xdr:row>
      <xdr:rowOff>57151</xdr:rowOff>
    </xdr:from>
    <xdr:to>
      <xdr:col>4</xdr:col>
      <xdr:colOff>600076</xdr:colOff>
      <xdr:row>3446</xdr:row>
      <xdr:rowOff>848959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51AAA571-0297-8C2D-7BFC-0B9C4AF95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3" y="36404551"/>
          <a:ext cx="171448" cy="791808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3445</xdr:row>
      <xdr:rowOff>57150</xdr:rowOff>
    </xdr:from>
    <xdr:to>
      <xdr:col>4</xdr:col>
      <xdr:colOff>609600</xdr:colOff>
      <xdr:row>3445</xdr:row>
      <xdr:rowOff>849105</xdr:rowOff>
    </xdr:to>
    <xdr:pic>
      <xdr:nvPicPr>
        <xdr:cNvPr id="5342" name="Рисунок 5341">
          <a:extLst>
            <a:ext uri="{FF2B5EF4-FFF2-40B4-BE49-F238E27FC236}">
              <a16:creationId xmlns:a16="http://schemas.microsoft.com/office/drawing/2014/main" id="{4DFF519B-B927-1C17-6170-F4C14991B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301" y="36404550"/>
          <a:ext cx="180974" cy="791955"/>
        </a:xfrm>
        <a:prstGeom prst="rect">
          <a:avLst/>
        </a:prstGeom>
      </xdr:spPr>
    </xdr:pic>
    <xdr:clientData/>
  </xdr:twoCellAnchor>
  <xdr:twoCellAnchor>
    <xdr:from>
      <xdr:col>4</xdr:col>
      <xdr:colOff>152401</xdr:colOff>
      <xdr:row>3972</xdr:row>
      <xdr:rowOff>76201</xdr:rowOff>
    </xdr:from>
    <xdr:to>
      <xdr:col>4</xdr:col>
      <xdr:colOff>895351</xdr:colOff>
      <xdr:row>3972</xdr:row>
      <xdr:rowOff>819151</xdr:rowOff>
    </xdr:to>
    <xdr:pic>
      <xdr:nvPicPr>
        <xdr:cNvPr id="536" name="Рисунок 535">
          <a:extLst>
            <a:ext uri="{FF2B5EF4-FFF2-40B4-BE49-F238E27FC236}">
              <a16:creationId xmlns:a16="http://schemas.microsoft.com/office/drawing/2014/main" id="{A1542772-C8C3-CC0D-03B0-54F0E0DCA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39076" y="91868626"/>
          <a:ext cx="742950" cy="742950"/>
        </a:xfrm>
        <a:prstGeom prst="rect">
          <a:avLst/>
        </a:prstGeom>
      </xdr:spPr>
    </xdr:pic>
    <xdr:clientData/>
  </xdr:twoCellAnchor>
  <xdr:twoCellAnchor>
    <xdr:from>
      <xdr:col>4</xdr:col>
      <xdr:colOff>419101</xdr:colOff>
      <xdr:row>4257</xdr:row>
      <xdr:rowOff>66676</xdr:rowOff>
    </xdr:from>
    <xdr:to>
      <xdr:col>4</xdr:col>
      <xdr:colOff>609601</xdr:colOff>
      <xdr:row>4257</xdr:row>
      <xdr:rowOff>828676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628DF1C0-50C6-EC0D-1BF0-9520E06B3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05776" y="52416076"/>
          <a:ext cx="190500" cy="762000"/>
        </a:xfrm>
        <a:prstGeom prst="rect">
          <a:avLst/>
        </a:prstGeom>
      </xdr:spPr>
    </xdr:pic>
    <xdr:clientData/>
  </xdr:twoCellAnchor>
  <xdr:twoCellAnchor>
    <xdr:from>
      <xdr:col>4</xdr:col>
      <xdr:colOff>323852</xdr:colOff>
      <xdr:row>604</xdr:row>
      <xdr:rowOff>66675</xdr:rowOff>
    </xdr:from>
    <xdr:to>
      <xdr:col>4</xdr:col>
      <xdr:colOff>676276</xdr:colOff>
      <xdr:row>604</xdr:row>
      <xdr:rowOff>833141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47166475-C786-EB1F-E789-69DAE8959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10527" y="66875025"/>
          <a:ext cx="352424" cy="766466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4297</xdr:row>
      <xdr:rowOff>66675</xdr:rowOff>
    </xdr:from>
    <xdr:to>
      <xdr:col>4</xdr:col>
      <xdr:colOff>609600</xdr:colOff>
      <xdr:row>4297</xdr:row>
      <xdr:rowOff>824902</xdr:rowOff>
    </xdr:to>
    <xdr:pic>
      <xdr:nvPicPr>
        <xdr:cNvPr id="464" name="Рисунок 463">
          <a:extLst>
            <a:ext uri="{FF2B5EF4-FFF2-40B4-BE49-F238E27FC236}">
              <a16:creationId xmlns:a16="http://schemas.microsoft.com/office/drawing/2014/main" id="{410C930F-ECA1-42B3-AE08-2562ED8FC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53476" y="98050350"/>
          <a:ext cx="209549" cy="758227"/>
        </a:xfrm>
        <a:prstGeom prst="rect">
          <a:avLst/>
        </a:prstGeom>
      </xdr:spPr>
    </xdr:pic>
    <xdr:clientData/>
  </xdr:twoCellAnchor>
  <xdr:twoCellAnchor>
    <xdr:from>
      <xdr:col>4</xdr:col>
      <xdr:colOff>400051</xdr:colOff>
      <xdr:row>3605</xdr:row>
      <xdr:rowOff>66675</xdr:rowOff>
    </xdr:from>
    <xdr:to>
      <xdr:col>4</xdr:col>
      <xdr:colOff>609600</xdr:colOff>
      <xdr:row>3605</xdr:row>
      <xdr:rowOff>824902</xdr:rowOff>
    </xdr:to>
    <xdr:pic>
      <xdr:nvPicPr>
        <xdr:cNvPr id="469" name="Рисунок 468">
          <a:extLst>
            <a:ext uri="{FF2B5EF4-FFF2-40B4-BE49-F238E27FC236}">
              <a16:creationId xmlns:a16="http://schemas.microsoft.com/office/drawing/2014/main" id="{A5879015-015B-44E4-A6DC-012812FFB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86726" y="184756425"/>
          <a:ext cx="209549" cy="758227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31</xdr:row>
      <xdr:rowOff>57151</xdr:rowOff>
    </xdr:from>
    <xdr:to>
      <xdr:col>4</xdr:col>
      <xdr:colOff>809625</xdr:colOff>
      <xdr:row>31</xdr:row>
      <xdr:rowOff>831851</xdr:rowOff>
    </xdr:to>
    <xdr:pic>
      <xdr:nvPicPr>
        <xdr:cNvPr id="465" name="Рисунок 464">
          <a:extLst>
            <a:ext uri="{FF2B5EF4-FFF2-40B4-BE49-F238E27FC236}">
              <a16:creationId xmlns:a16="http://schemas.microsoft.com/office/drawing/2014/main" id="{DBCF7E9B-E638-449A-B03E-1D66D4BF4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15275" y="94211776"/>
          <a:ext cx="581025" cy="77470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81</xdr:row>
      <xdr:rowOff>57150</xdr:rowOff>
    </xdr:from>
    <xdr:to>
      <xdr:col>4</xdr:col>
      <xdr:colOff>914400</xdr:colOff>
      <xdr:row>81</xdr:row>
      <xdr:rowOff>838200</xdr:rowOff>
    </xdr:to>
    <xdr:pic>
      <xdr:nvPicPr>
        <xdr:cNvPr id="509" name="Рисунок 508">
          <a:extLst>
            <a:ext uri="{FF2B5EF4-FFF2-40B4-BE49-F238E27FC236}">
              <a16:creationId xmlns:a16="http://schemas.microsoft.com/office/drawing/2014/main" id="{6EE6BBD0-28E4-031F-C688-E0B5962CD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49730025"/>
          <a:ext cx="781050" cy="78105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802</xdr:row>
      <xdr:rowOff>66675</xdr:rowOff>
    </xdr:from>
    <xdr:to>
      <xdr:col>4</xdr:col>
      <xdr:colOff>904875</xdr:colOff>
      <xdr:row>802</xdr:row>
      <xdr:rowOff>838200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08094743-A405-EF46-4364-550FC6F41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20025" y="124167900"/>
          <a:ext cx="771525" cy="77152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2616</xdr:row>
      <xdr:rowOff>57151</xdr:rowOff>
    </xdr:from>
    <xdr:to>
      <xdr:col>4</xdr:col>
      <xdr:colOff>778374</xdr:colOff>
      <xdr:row>2616</xdr:row>
      <xdr:rowOff>819151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603FA7B-C035-432D-BE78-FD892F5C8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5" y="43338751"/>
          <a:ext cx="540249" cy="762000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2617</xdr:row>
      <xdr:rowOff>57150</xdr:rowOff>
    </xdr:from>
    <xdr:to>
      <xdr:col>4</xdr:col>
      <xdr:colOff>787899</xdr:colOff>
      <xdr:row>2617</xdr:row>
      <xdr:rowOff>819150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F913B82-A6D2-4255-B3B9-E67736CAD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6700" y="44224575"/>
          <a:ext cx="540249" cy="762000"/>
        </a:xfrm>
        <a:prstGeom prst="rect">
          <a:avLst/>
        </a:prstGeom>
      </xdr:spPr>
    </xdr:pic>
    <xdr:clientData/>
  </xdr:twoCellAnchor>
  <xdr:twoCellAnchor>
    <xdr:from>
      <xdr:col>4</xdr:col>
      <xdr:colOff>238126</xdr:colOff>
      <xdr:row>2614</xdr:row>
      <xdr:rowOff>47626</xdr:rowOff>
    </xdr:from>
    <xdr:to>
      <xdr:col>4</xdr:col>
      <xdr:colOff>809626</xdr:colOff>
      <xdr:row>2614</xdr:row>
      <xdr:rowOff>841376</xdr:rowOff>
    </xdr:to>
    <xdr:pic>
      <xdr:nvPicPr>
        <xdr:cNvPr id="470" name="Рисунок 469">
          <a:extLst>
            <a:ext uri="{FF2B5EF4-FFF2-40B4-BE49-F238E27FC236}">
              <a16:creationId xmlns:a16="http://schemas.microsoft.com/office/drawing/2014/main" id="{71260710-F9D2-4718-9DD9-17EBBC1CD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77176" y="41557576"/>
          <a:ext cx="571500" cy="793750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2615</xdr:row>
      <xdr:rowOff>47625</xdr:rowOff>
    </xdr:from>
    <xdr:to>
      <xdr:col>4</xdr:col>
      <xdr:colOff>800100</xdr:colOff>
      <xdr:row>2615</xdr:row>
      <xdr:rowOff>841375</xdr:rowOff>
    </xdr:to>
    <xdr:pic>
      <xdr:nvPicPr>
        <xdr:cNvPr id="5321" name="Рисунок 5320">
          <a:extLst>
            <a:ext uri="{FF2B5EF4-FFF2-40B4-BE49-F238E27FC236}">
              <a16:creationId xmlns:a16="http://schemas.microsoft.com/office/drawing/2014/main" id="{02ABDCD3-2787-4674-A44A-8F21276DA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67650" y="42443400"/>
          <a:ext cx="571500" cy="793750"/>
        </a:xfrm>
        <a:prstGeom prst="rect">
          <a:avLst/>
        </a:prstGeom>
      </xdr:spPr>
    </xdr:pic>
    <xdr:clientData/>
  </xdr:twoCellAnchor>
  <xdr:twoCellAnchor>
    <xdr:from>
      <xdr:col>4</xdr:col>
      <xdr:colOff>247651</xdr:colOff>
      <xdr:row>2632</xdr:row>
      <xdr:rowOff>66676</xdr:rowOff>
    </xdr:from>
    <xdr:to>
      <xdr:col>4</xdr:col>
      <xdr:colOff>819151</xdr:colOff>
      <xdr:row>2632</xdr:row>
      <xdr:rowOff>828676</xdr:rowOff>
    </xdr:to>
    <xdr:pic>
      <xdr:nvPicPr>
        <xdr:cNvPr id="5344" name="Рисунок 5343">
          <a:extLst>
            <a:ext uri="{FF2B5EF4-FFF2-40B4-BE49-F238E27FC236}">
              <a16:creationId xmlns:a16="http://schemas.microsoft.com/office/drawing/2014/main" id="{52EC2FF9-C2E7-FAA5-9CF0-E8B32AF89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4326" y="145484851"/>
          <a:ext cx="571500" cy="762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gegemon.by/acsess/case/98.php" TargetMode="External"/><Relationship Id="rId3182" Type="http://schemas.openxmlformats.org/officeDocument/2006/relationships/hyperlink" Target="https://gegemon.by/acsess/cable/139.php" TargetMode="External"/><Relationship Id="rId4026" Type="http://schemas.openxmlformats.org/officeDocument/2006/relationships/hyperlink" Target="https://gegemon.by/acsess/bat/702.jpg" TargetMode="External"/><Relationship Id="rId4233" Type="http://schemas.openxmlformats.org/officeDocument/2006/relationships/hyperlink" Target="https://gegemon.by/acsess/zar/776.jpg" TargetMode="External"/><Relationship Id="rId4440" Type="http://schemas.openxmlformats.org/officeDocument/2006/relationships/hyperlink" Target="https://gegemon.by/acsess/pults/sharp_SH-V12-IR.php" TargetMode="External"/><Relationship Id="rId3042" Type="http://schemas.openxmlformats.org/officeDocument/2006/relationships/hyperlink" Target="https://gegemon.by/acsess/cable/557.jpg" TargetMode="External"/><Relationship Id="rId3999" Type="http://schemas.openxmlformats.org/officeDocument/2006/relationships/hyperlink" Target="https://gegemon.by/acsess/cable/648.jpg" TargetMode="External"/><Relationship Id="rId4300" Type="http://schemas.openxmlformats.org/officeDocument/2006/relationships/hyperlink" Target="https://gegemon.by/acsess/zar/789.jpg" TargetMode="External"/><Relationship Id="rId170" Type="http://schemas.openxmlformats.org/officeDocument/2006/relationships/hyperlink" Target="https://gegemon.by/acsess/akb/se_BA750.php" TargetMode="External"/><Relationship Id="rId3859" Type="http://schemas.openxmlformats.org/officeDocument/2006/relationships/hyperlink" Target="https://gegemon.by/acsess/akb/210.jpg" TargetMode="External"/><Relationship Id="rId987" Type="http://schemas.openxmlformats.org/officeDocument/2006/relationships/hyperlink" Target="https://gegemon.by/acsess/pults/sam_BN59-01199G.php" TargetMode="External"/><Relationship Id="rId2668" Type="http://schemas.openxmlformats.org/officeDocument/2006/relationships/hyperlink" Target="https://gegemon.by/acsess/flash/287_2.jpg" TargetMode="External"/><Relationship Id="rId2875" Type="http://schemas.openxmlformats.org/officeDocument/2006/relationships/hyperlink" Target="https://gegemon.by/acsess/zar/347.jpg" TargetMode="External"/><Relationship Id="rId3719" Type="http://schemas.openxmlformats.org/officeDocument/2006/relationships/hyperlink" Target="https://gegemon.by/acsess/disk/50.jpg" TargetMode="External"/><Relationship Id="rId3926" Type="http://schemas.openxmlformats.org/officeDocument/2006/relationships/hyperlink" Target="https://gegemon.by/acsess/pults/philips_996590003112.webp" TargetMode="External"/><Relationship Id="rId4090" Type="http://schemas.openxmlformats.org/officeDocument/2006/relationships/hyperlink" Target="https://xenium-mobile.ru/novinki/mobilnyj-telefon-xenium-x718" TargetMode="External"/><Relationship Id="rId847" Type="http://schemas.openxmlformats.org/officeDocument/2006/relationships/hyperlink" Target="https://gegemon.by/acsess/akb/XIAOMI_BN20.php" TargetMode="External"/><Relationship Id="rId1477" Type="http://schemas.openxmlformats.org/officeDocument/2006/relationships/hyperlink" Target="https://gegemon.by/acsess/screen/51.php" TargetMode="External"/><Relationship Id="rId1684" Type="http://schemas.openxmlformats.org/officeDocument/2006/relationships/hyperlink" Target="https://gegemon.by/acsess/comp/199.jpg" TargetMode="External"/><Relationship Id="rId1891" Type="http://schemas.openxmlformats.org/officeDocument/2006/relationships/hyperlink" Target="https://gegemon.by/acsess/case/26.php" TargetMode="External"/><Relationship Id="rId2528" Type="http://schemas.openxmlformats.org/officeDocument/2006/relationships/hyperlink" Target="https://gegemon.by/acsess/cable/445.php" TargetMode="External"/><Relationship Id="rId2735" Type="http://schemas.openxmlformats.org/officeDocument/2006/relationships/hyperlink" Target="https://gegemon.by/acsess/cable/495.jpg" TargetMode="External"/><Relationship Id="rId2942" Type="http://schemas.openxmlformats.org/officeDocument/2006/relationships/hyperlink" Target="https://gegemon.by/acsess/akb/nokia_BL-4XL.php" TargetMode="External"/><Relationship Id="rId707" Type="http://schemas.openxmlformats.org/officeDocument/2006/relationships/hyperlink" Target="https://gegemon.by/acsess/akb/ZTE_L110.php" TargetMode="External"/><Relationship Id="rId914" Type="http://schemas.openxmlformats.org/officeDocument/2006/relationships/hyperlink" Target="https://gegemon.by/acsess/port/102.php" TargetMode="External"/><Relationship Id="rId1337" Type="http://schemas.openxmlformats.org/officeDocument/2006/relationships/hyperlink" Target="https://gegemon.by/bat_un.php" TargetMode="External"/><Relationship Id="rId1544" Type="http://schemas.openxmlformats.org/officeDocument/2006/relationships/hyperlink" Target="https://gegemon.by/acsess/1/298.jpg" TargetMode="External"/><Relationship Id="rId1751" Type="http://schemas.openxmlformats.org/officeDocument/2006/relationships/hyperlink" Target="https://gegemon.by/acsess/screen/26.php" TargetMode="External"/><Relationship Id="rId2802" Type="http://schemas.openxmlformats.org/officeDocument/2006/relationships/hyperlink" Target="https://gegemon.by/acsess/pults_2/blaupunkt_B1528.php" TargetMode="External"/><Relationship Id="rId43" Type="http://schemas.openxmlformats.org/officeDocument/2006/relationships/hyperlink" Target="https://gegemon.by/acsess/akb/lenovo_BL171.php" TargetMode="External"/><Relationship Id="rId1404" Type="http://schemas.openxmlformats.org/officeDocument/2006/relationships/hyperlink" Target="http://www.gegemon.by/acsess/screen/8.html" TargetMode="External"/><Relationship Id="rId1611" Type="http://schemas.openxmlformats.org/officeDocument/2006/relationships/hyperlink" Target="https://gegemon.by/video/1001.php" TargetMode="External"/><Relationship Id="rId3369" Type="http://schemas.openxmlformats.org/officeDocument/2006/relationships/hyperlink" Target="https://gegemon.by/acsess/1/298.jpg" TargetMode="External"/><Relationship Id="rId3576" Type="http://schemas.openxmlformats.org/officeDocument/2006/relationships/hyperlink" Target="https://gegemon.by/acsess/1/814.jpg" TargetMode="External"/><Relationship Id="rId497" Type="http://schemas.openxmlformats.org/officeDocument/2006/relationships/hyperlink" Target="http://www.gegemon.by/acsess/zar/130.php" TargetMode="External"/><Relationship Id="rId2178" Type="http://schemas.openxmlformats.org/officeDocument/2006/relationships/hyperlink" Target="https://gegemon.by/acsess/1/936.jpg" TargetMode="External"/><Relationship Id="rId2385" Type="http://schemas.openxmlformats.org/officeDocument/2006/relationships/hyperlink" Target="https://gegemon.by/acsess/comp/243_4.jpg" TargetMode="External"/><Relationship Id="rId3229" Type="http://schemas.openxmlformats.org/officeDocument/2006/relationships/hyperlink" Target="https://gegemon.by/acsess/zar/632.jpg" TargetMode="External"/><Relationship Id="rId3783" Type="http://schemas.openxmlformats.org/officeDocument/2006/relationships/hyperlink" Target="https://gegemon.by/acsess/zar/note_dell_8.jpg" TargetMode="External"/><Relationship Id="rId3990" Type="http://schemas.openxmlformats.org/officeDocument/2006/relationships/hyperlink" Target="https://gegemon.by/acsess/flash/220.jpg" TargetMode="External"/><Relationship Id="rId357" Type="http://schemas.openxmlformats.org/officeDocument/2006/relationships/hyperlink" Target="https://gegemon.by/acsess/akb/lenovo_BL207.php" TargetMode="External"/><Relationship Id="rId1194" Type="http://schemas.openxmlformats.org/officeDocument/2006/relationships/hyperlink" Target="https://gegemon.by/acsess/pults/sharp_GA031WJSA.php" TargetMode="External"/><Relationship Id="rId2038" Type="http://schemas.openxmlformats.org/officeDocument/2006/relationships/hyperlink" Target="http://www.gegemon.by/acsess/cable/131.php" TargetMode="External"/><Relationship Id="rId2592" Type="http://schemas.openxmlformats.org/officeDocument/2006/relationships/hyperlink" Target="https://gegemon.by/acsess/akb/XIAOMI_BN56.php" TargetMode="External"/><Relationship Id="rId3436" Type="http://schemas.openxmlformats.org/officeDocument/2006/relationships/hyperlink" Target="https://gegemon.by/acsess/cable/358.png" TargetMode="External"/><Relationship Id="rId3643" Type="http://schemas.openxmlformats.org/officeDocument/2006/relationships/hyperlink" Target="https://gegemon.by/acsess/pults/huayu_HR-330E.php" TargetMode="External"/><Relationship Id="rId3850" Type="http://schemas.openxmlformats.org/officeDocument/2006/relationships/hyperlink" Target="https://gegemon.by/acsess/zar/722.jpg" TargetMode="External"/><Relationship Id="rId217" Type="http://schemas.openxmlformats.org/officeDocument/2006/relationships/hyperlink" Target="https://gegemon.by/acsess/pults/sharp_RM-689G.php" TargetMode="External"/><Relationship Id="rId564" Type="http://schemas.openxmlformats.org/officeDocument/2006/relationships/hyperlink" Target="https://gegemon.by/acsess/akb/sony_Z1.php" TargetMode="External"/><Relationship Id="rId771" Type="http://schemas.openxmlformats.org/officeDocument/2006/relationships/hyperlink" Target="https://gegemon.by/acsess/nau/89.php" TargetMode="External"/><Relationship Id="rId2245" Type="http://schemas.openxmlformats.org/officeDocument/2006/relationships/hyperlink" Target="https://gegemon.by/acsess/pults/27.php" TargetMode="External"/><Relationship Id="rId2452" Type="http://schemas.openxmlformats.org/officeDocument/2006/relationships/hyperlink" Target="https://gegemon.by/acsess/port/349.php" TargetMode="External"/><Relationship Id="rId3503" Type="http://schemas.openxmlformats.org/officeDocument/2006/relationships/hyperlink" Target="https://gegemon.by/acsess/1/237.php" TargetMode="External"/><Relationship Id="rId3710" Type="http://schemas.openxmlformats.org/officeDocument/2006/relationships/hyperlink" Target="https://gegemon.by/acsess/comp/372.jpg" TargetMode="External"/><Relationship Id="rId424" Type="http://schemas.openxmlformats.org/officeDocument/2006/relationships/hyperlink" Target="http://www.gegemon.by/acsess/case/5.html" TargetMode="External"/><Relationship Id="rId631" Type="http://schemas.openxmlformats.org/officeDocument/2006/relationships/hyperlink" Target="https://gegemon.by/acsess/flash/64.php" TargetMode="External"/><Relationship Id="rId1054" Type="http://schemas.openxmlformats.org/officeDocument/2006/relationships/hyperlink" Target="https://gegemon.by/acsess/bat/262.jpg" TargetMode="External"/><Relationship Id="rId1261" Type="http://schemas.openxmlformats.org/officeDocument/2006/relationships/hyperlink" Target="https://gegemon.by/acsess/zar/note_hp_12.php" TargetMode="External"/><Relationship Id="rId2105" Type="http://schemas.openxmlformats.org/officeDocument/2006/relationships/hyperlink" Target="https://gegemon.by/acsess/zar/388.jpg" TargetMode="External"/><Relationship Id="rId2312" Type="http://schemas.openxmlformats.org/officeDocument/2006/relationships/hyperlink" Target="https://gegemon.by/acsess/case/26.php" TargetMode="External"/><Relationship Id="rId1121" Type="http://schemas.openxmlformats.org/officeDocument/2006/relationships/hyperlink" Target="https://gegemon.by/acsess/flash/64.php" TargetMode="External"/><Relationship Id="rId4277" Type="http://schemas.openxmlformats.org/officeDocument/2006/relationships/hyperlink" Target="https://gegemon.by/acsess/1/700.jpg" TargetMode="External"/><Relationship Id="rId3086" Type="http://schemas.openxmlformats.org/officeDocument/2006/relationships/hyperlink" Target="https://gegemon.by/acsess/screen/24.php" TargetMode="External"/><Relationship Id="rId3293" Type="http://schemas.openxmlformats.org/officeDocument/2006/relationships/hyperlink" Target="https://gegemon.by/acsess/bat/514.jpg" TargetMode="External"/><Relationship Id="rId4137" Type="http://schemas.openxmlformats.org/officeDocument/2006/relationships/hyperlink" Target="https://gegemon.by/acsess/port/626.jpg" TargetMode="External"/><Relationship Id="rId4344" Type="http://schemas.openxmlformats.org/officeDocument/2006/relationships/hyperlink" Target="https://gegemon.by/acsess/1/1413.webp" TargetMode="External"/><Relationship Id="rId1938" Type="http://schemas.openxmlformats.org/officeDocument/2006/relationships/hyperlink" Target="https://gegemon.by/acsess/case/26.php" TargetMode="External"/><Relationship Id="rId3153" Type="http://schemas.openxmlformats.org/officeDocument/2006/relationships/hyperlink" Target="https://gegemon.by/acsess/cable/183.php" TargetMode="External"/><Relationship Id="rId3360" Type="http://schemas.openxmlformats.org/officeDocument/2006/relationships/hyperlink" Target="https://gegemon.by/acsess/bat/567.jpg" TargetMode="External"/><Relationship Id="rId4204" Type="http://schemas.openxmlformats.org/officeDocument/2006/relationships/hyperlink" Target="https://gegemon.by/acsess/zar/772.jpg" TargetMode="External"/><Relationship Id="rId281" Type="http://schemas.openxmlformats.org/officeDocument/2006/relationships/hyperlink" Target="https://gegemon.by/acsess/pults/lg_AKB73275605.php" TargetMode="External"/><Relationship Id="rId3013" Type="http://schemas.openxmlformats.org/officeDocument/2006/relationships/hyperlink" Target="https://gegemon.by/acsess/pults/32.jpg" TargetMode="External"/><Relationship Id="rId4411" Type="http://schemas.openxmlformats.org/officeDocument/2006/relationships/hyperlink" Target="http://gegemon.by/acsess/flash/36.php" TargetMode="External"/><Relationship Id="rId141" Type="http://schemas.openxmlformats.org/officeDocument/2006/relationships/hyperlink" Target="https://gegemon.by/acsess/pults/philips_M3004.php" TargetMode="External"/><Relationship Id="rId3220" Type="http://schemas.openxmlformats.org/officeDocument/2006/relationships/hyperlink" Target="https://gegemon.by/acsess/pults/GM303_mini.php" TargetMode="External"/><Relationship Id="rId7" Type="http://schemas.openxmlformats.org/officeDocument/2006/relationships/hyperlink" Target="https://gegemon.by/acsess/akb/nokia_BP-5M.php" TargetMode="External"/><Relationship Id="rId2779" Type="http://schemas.openxmlformats.org/officeDocument/2006/relationships/hyperlink" Target="https://catalog.onliner.by/photopaper/svetocopy/9083978" TargetMode="External"/><Relationship Id="rId2986" Type="http://schemas.openxmlformats.org/officeDocument/2006/relationships/hyperlink" Target="https://gegemon.by/acsess/blu/56.jpg" TargetMode="External"/><Relationship Id="rId958" Type="http://schemas.openxmlformats.org/officeDocument/2006/relationships/hyperlink" Target="https://gegemon.by/acsess/flash/81.php" TargetMode="External"/><Relationship Id="rId1588" Type="http://schemas.openxmlformats.org/officeDocument/2006/relationships/hyperlink" Target="https://gegemon.by/video/1002.php" TargetMode="External"/><Relationship Id="rId1795" Type="http://schemas.openxmlformats.org/officeDocument/2006/relationships/hyperlink" Target="https://gegemon.by/acsess/case/26.php" TargetMode="External"/><Relationship Id="rId2639" Type="http://schemas.openxmlformats.org/officeDocument/2006/relationships/hyperlink" Target="https://gegemon.by/acsess/pults_2/rolsen_6710V00070B.php" TargetMode="External"/><Relationship Id="rId2846" Type="http://schemas.openxmlformats.org/officeDocument/2006/relationships/hyperlink" Target="https://gegemon.by/acsess/port/418.jpg" TargetMode="External"/><Relationship Id="rId87" Type="http://schemas.openxmlformats.org/officeDocument/2006/relationships/hyperlink" Target="https://gegemon.by/acsess/akb_foto/kodak_7004.php" TargetMode="External"/><Relationship Id="rId818" Type="http://schemas.openxmlformats.org/officeDocument/2006/relationships/hyperlink" Target="https://gegemon.by/bat_un.php" TargetMode="External"/><Relationship Id="rId1448" Type="http://schemas.openxmlformats.org/officeDocument/2006/relationships/hyperlink" Target="https://gegemon.by/acsess/screen/24.php" TargetMode="External"/><Relationship Id="rId1655" Type="http://schemas.openxmlformats.org/officeDocument/2006/relationships/hyperlink" Target="https://gegemon.by/acsess/cable/306.jpg" TargetMode="External"/><Relationship Id="rId2706" Type="http://schemas.openxmlformats.org/officeDocument/2006/relationships/hyperlink" Target="https://gegemon.by/acsess/pults_2/polar_94LTV6004.php" TargetMode="External"/><Relationship Id="rId4061" Type="http://schemas.openxmlformats.org/officeDocument/2006/relationships/hyperlink" Target="https://gegemon.by/acsess/flash/396.jpg" TargetMode="External"/><Relationship Id="rId1308" Type="http://schemas.openxmlformats.org/officeDocument/2006/relationships/hyperlink" Target="https://gegemon.by/acsess/pults/sam_BN59-00512A.php" TargetMode="External"/><Relationship Id="rId1862" Type="http://schemas.openxmlformats.org/officeDocument/2006/relationships/hyperlink" Target="https://gegemon.by/acsess/case/98.php" TargetMode="External"/><Relationship Id="rId2913" Type="http://schemas.openxmlformats.org/officeDocument/2006/relationships/hyperlink" Target="https://gegemon.by/acsess/screen/24.php" TargetMode="External"/><Relationship Id="rId1515" Type="http://schemas.openxmlformats.org/officeDocument/2006/relationships/hyperlink" Target="https://gegemon.by/acsess/1/298.jpg" TargetMode="External"/><Relationship Id="rId1722" Type="http://schemas.openxmlformats.org/officeDocument/2006/relationships/hyperlink" Target="https://gegemon.by/acsess/nau/176.jpg" TargetMode="External"/><Relationship Id="rId14" Type="http://schemas.openxmlformats.org/officeDocument/2006/relationships/hyperlink" Target="https://gegemon.by/acsess/akb/mot_C200.php" TargetMode="External"/><Relationship Id="rId3687" Type="http://schemas.openxmlformats.org/officeDocument/2006/relationships/hyperlink" Target="https://gegemon.by/acsess/pults/39_3.webp" TargetMode="External"/><Relationship Id="rId3894" Type="http://schemas.openxmlformats.org/officeDocument/2006/relationships/hyperlink" Target="https://gegemon.by/acsess/akb/240_1.jpg" TargetMode="External"/><Relationship Id="rId2289" Type="http://schemas.openxmlformats.org/officeDocument/2006/relationships/hyperlink" Target="https://gegemon.by/acsess/pults_2/thomson_Y-72C2-PVR.php" TargetMode="External"/><Relationship Id="rId2496" Type="http://schemas.openxmlformats.org/officeDocument/2006/relationships/hyperlink" Target="https://gegemon.by/acsess/pults/hor_RC-L-05.php" TargetMode="External"/><Relationship Id="rId3547" Type="http://schemas.openxmlformats.org/officeDocument/2006/relationships/hyperlink" Target="https://gegemon.by/acsess/pults_2/haier_RM-L1535.php" TargetMode="External"/><Relationship Id="rId3754" Type="http://schemas.openxmlformats.org/officeDocument/2006/relationships/hyperlink" Target="https://gegemon.by/acsess/zar/note_lenovo_17.jpg" TargetMode="External"/><Relationship Id="rId3961" Type="http://schemas.openxmlformats.org/officeDocument/2006/relationships/hyperlink" Target="https://gegemon.by/acsess/port/578_1.jpg" TargetMode="External"/><Relationship Id="rId468" Type="http://schemas.openxmlformats.org/officeDocument/2006/relationships/hyperlink" Target="http://www.gegemon.by/acsess/zar/120.php" TargetMode="External"/><Relationship Id="rId675" Type="http://schemas.openxmlformats.org/officeDocument/2006/relationships/hyperlink" Target="https://gegemon.by/acsess/pults/lg_AKB73715680.php" TargetMode="External"/><Relationship Id="rId882" Type="http://schemas.openxmlformats.org/officeDocument/2006/relationships/hyperlink" Target="https://gegemon.by/acsess/zar/197.php" TargetMode="External"/><Relationship Id="rId1098" Type="http://schemas.openxmlformats.org/officeDocument/2006/relationships/hyperlink" Target="https://gegemon.by/acsess/screen/24.php" TargetMode="External"/><Relationship Id="rId2149" Type="http://schemas.openxmlformats.org/officeDocument/2006/relationships/hyperlink" Target="https://gegemon.by/acsess/pults_2/TCL_RC901V_FRM8.php" TargetMode="External"/><Relationship Id="rId2356" Type="http://schemas.openxmlformats.org/officeDocument/2006/relationships/hyperlink" Target="https://gegemon.by/acsess/case/107_3.php" TargetMode="External"/><Relationship Id="rId2563" Type="http://schemas.openxmlformats.org/officeDocument/2006/relationships/hyperlink" Target="https://gegemon.by/acsess/zar/505.php" TargetMode="External"/><Relationship Id="rId2770" Type="http://schemas.openxmlformats.org/officeDocument/2006/relationships/hyperlink" Target="https://gegemon.by/acsess/paper/16.php" TargetMode="External"/><Relationship Id="rId3407" Type="http://schemas.openxmlformats.org/officeDocument/2006/relationships/hyperlink" Target="https://gegemon.by/acsess/port/514.php" TargetMode="External"/><Relationship Id="rId3614" Type="http://schemas.openxmlformats.org/officeDocument/2006/relationships/hyperlink" Target="https://gegemon.by/new.php" TargetMode="External"/><Relationship Id="rId3821" Type="http://schemas.openxmlformats.org/officeDocument/2006/relationships/hyperlink" Target="https://gegemon.by/acsess/pults/lg_AKB75855501.php" TargetMode="External"/><Relationship Id="rId328" Type="http://schemas.openxmlformats.org/officeDocument/2006/relationships/hyperlink" Target="https://gegemon.by/acsess/akb/HTC_one_2.php" TargetMode="External"/><Relationship Id="rId535" Type="http://schemas.openxmlformats.org/officeDocument/2006/relationships/hyperlink" Target="https://gegemon.by/acsess/akb/sam_A310.php" TargetMode="External"/><Relationship Id="rId742" Type="http://schemas.openxmlformats.org/officeDocument/2006/relationships/hyperlink" Target="https://gegemon.by/acsess/pults/huayu_RM-L1153.php" TargetMode="External"/><Relationship Id="rId1165" Type="http://schemas.openxmlformats.org/officeDocument/2006/relationships/hyperlink" Target="https://gegemon.by/acsess/pults/sharp_GA296SB.php" TargetMode="External"/><Relationship Id="rId1372" Type="http://schemas.openxmlformats.org/officeDocument/2006/relationships/hyperlink" Target="https://gegemon.by/acsess/1/774.jpg" TargetMode="External"/><Relationship Id="rId2009" Type="http://schemas.openxmlformats.org/officeDocument/2006/relationships/hyperlink" Target="https://gegemon.by/acsess/case/26.php" TargetMode="External"/><Relationship Id="rId2216" Type="http://schemas.openxmlformats.org/officeDocument/2006/relationships/hyperlink" Target="https://gegemon.by/acsess/1/956.jpg" TargetMode="External"/><Relationship Id="rId2423" Type="http://schemas.openxmlformats.org/officeDocument/2006/relationships/hyperlink" Target="https://gegemon.by/acsess/cable/107.php" TargetMode="External"/><Relationship Id="rId2630" Type="http://schemas.openxmlformats.org/officeDocument/2006/relationships/hyperlink" Target="https://gegemon.by/acsess/nau/233.jpg" TargetMode="External"/><Relationship Id="rId602" Type="http://schemas.openxmlformats.org/officeDocument/2006/relationships/hyperlink" Target="https://gegemon.by/acsess/akb/huawei_Mate7.php" TargetMode="External"/><Relationship Id="rId1025" Type="http://schemas.openxmlformats.org/officeDocument/2006/relationships/hyperlink" Target="https://gegemon.by/acsess/zar/231.php" TargetMode="External"/><Relationship Id="rId1232" Type="http://schemas.openxmlformats.org/officeDocument/2006/relationships/hyperlink" Target="https://gegemon.by/acsess/pults/toshiba_CT-90241.php" TargetMode="External"/><Relationship Id="rId4388" Type="http://schemas.openxmlformats.org/officeDocument/2006/relationships/hyperlink" Target="https://gegemon.by/acsess/bat/756.jpg" TargetMode="External"/><Relationship Id="rId3197" Type="http://schemas.openxmlformats.org/officeDocument/2006/relationships/hyperlink" Target="https://gegemon.by/acsess/cable/541.jpg" TargetMode="External"/><Relationship Id="rId4248" Type="http://schemas.openxmlformats.org/officeDocument/2006/relationships/hyperlink" Target="https://gegemon.by/acsess/new/38.webp" TargetMode="External"/><Relationship Id="rId3057" Type="http://schemas.openxmlformats.org/officeDocument/2006/relationships/hyperlink" Target="https://gegemon.by/acsess/bat/493.jpg" TargetMode="External"/><Relationship Id="rId4108" Type="http://schemas.openxmlformats.org/officeDocument/2006/relationships/hyperlink" Target="https://gegemon.by/acsess/cable/655.jpg" TargetMode="External"/><Relationship Id="rId185" Type="http://schemas.openxmlformats.org/officeDocument/2006/relationships/hyperlink" Target="https://gegemon.by/acsess/akb/nokia_BL-4UL.php" TargetMode="External"/><Relationship Id="rId1909" Type="http://schemas.openxmlformats.org/officeDocument/2006/relationships/hyperlink" Target="https://gegemon.by/acsess/case/26.php" TargetMode="External"/><Relationship Id="rId3264" Type="http://schemas.openxmlformats.org/officeDocument/2006/relationships/hyperlink" Target="https://gegemon.by/acsess/cable/589.jpg" TargetMode="External"/><Relationship Id="rId3471" Type="http://schemas.openxmlformats.org/officeDocument/2006/relationships/hyperlink" Target="https://gegemon.by/acsess/1/1092.jpg" TargetMode="External"/><Relationship Id="rId4315" Type="http://schemas.openxmlformats.org/officeDocument/2006/relationships/hyperlink" Target="https://gegemon.by/acsess/disk/56.jpg" TargetMode="External"/><Relationship Id="rId392" Type="http://schemas.openxmlformats.org/officeDocument/2006/relationships/hyperlink" Target="https://gegemon.by/acsess/pults/Humax_NEW.php" TargetMode="External"/><Relationship Id="rId2073" Type="http://schemas.openxmlformats.org/officeDocument/2006/relationships/hyperlink" Target="https://gegemon.by/acsess/nau/182.jpg" TargetMode="External"/><Relationship Id="rId2280" Type="http://schemas.openxmlformats.org/officeDocument/2006/relationships/hyperlink" Target="https://gegemon.by/acsess/akb/47.php" TargetMode="External"/><Relationship Id="rId3124" Type="http://schemas.openxmlformats.org/officeDocument/2006/relationships/hyperlink" Target="https://gegemon.by/acsess/cable/140.php" TargetMode="External"/><Relationship Id="rId3331" Type="http://schemas.openxmlformats.org/officeDocument/2006/relationships/hyperlink" Target="https://gegemon.by/acsess/zar/654.jpg" TargetMode="External"/><Relationship Id="rId252" Type="http://schemas.openxmlformats.org/officeDocument/2006/relationships/hyperlink" Target="https://gegemon.by/acsess/akb/sam_N910.php" TargetMode="External"/><Relationship Id="rId2140" Type="http://schemas.openxmlformats.org/officeDocument/2006/relationships/hyperlink" Target="https://gegemon.by/acsess/flash/218_4.jpg" TargetMode="External"/><Relationship Id="rId112" Type="http://schemas.openxmlformats.org/officeDocument/2006/relationships/hyperlink" Target="https://gegemon.by/acsess/pults/bbk_RC019-01R.php" TargetMode="External"/><Relationship Id="rId1699" Type="http://schemas.openxmlformats.org/officeDocument/2006/relationships/hyperlink" Target="https://gegemon.by/acsess/akb_foto/fuji_NP-45.php" TargetMode="External"/><Relationship Id="rId2000" Type="http://schemas.openxmlformats.org/officeDocument/2006/relationships/hyperlink" Target="https://gegemon.by/acsess/case/26.php" TargetMode="External"/><Relationship Id="rId2957" Type="http://schemas.openxmlformats.org/officeDocument/2006/relationships/hyperlink" Target="https://gegemon.by/acsess/1/1236.jpg" TargetMode="External"/><Relationship Id="rId4172" Type="http://schemas.openxmlformats.org/officeDocument/2006/relationships/hyperlink" Target="https://gegemon.by/acsess/cable/331.jpg" TargetMode="External"/><Relationship Id="rId929" Type="http://schemas.openxmlformats.org/officeDocument/2006/relationships/hyperlink" Target="https://gegemon.by/acsess/akb/huawei_HB386280ECW.php" TargetMode="External"/><Relationship Id="rId1559" Type="http://schemas.openxmlformats.org/officeDocument/2006/relationships/hyperlink" Target="https://gegemon.by/video/1001.php" TargetMode="External"/><Relationship Id="rId1766" Type="http://schemas.openxmlformats.org/officeDocument/2006/relationships/hyperlink" Target="https://gegemon.by/acsess/case/26.php" TargetMode="External"/><Relationship Id="rId1973" Type="http://schemas.openxmlformats.org/officeDocument/2006/relationships/hyperlink" Target="https://gegemon.by/acsess/case/26.php" TargetMode="External"/><Relationship Id="rId2817" Type="http://schemas.openxmlformats.org/officeDocument/2006/relationships/hyperlink" Target="https://gegemon.by/bat_un.php" TargetMode="External"/><Relationship Id="rId4032" Type="http://schemas.openxmlformats.org/officeDocument/2006/relationships/hyperlink" Target="https://gegemon.by/acsess/1/1401_2.jpg" TargetMode="External"/><Relationship Id="rId58" Type="http://schemas.openxmlformats.org/officeDocument/2006/relationships/hyperlink" Target="https://gegemon.by/acsess/akb/HTC_T5353.php" TargetMode="External"/><Relationship Id="rId1419" Type="http://schemas.openxmlformats.org/officeDocument/2006/relationships/hyperlink" Target="https://gegemon.by/acsess/case/26.php" TargetMode="External"/><Relationship Id="rId1626" Type="http://schemas.openxmlformats.org/officeDocument/2006/relationships/hyperlink" Target="https://gegemon.by/acsess/screen/25.php" TargetMode="External"/><Relationship Id="rId1833" Type="http://schemas.openxmlformats.org/officeDocument/2006/relationships/hyperlink" Target="https://gegemon.by/acsess/case/98.php" TargetMode="External"/><Relationship Id="rId1900" Type="http://schemas.openxmlformats.org/officeDocument/2006/relationships/hyperlink" Target="https://gegemon.by/acsess/case/26.php" TargetMode="External"/><Relationship Id="rId3798" Type="http://schemas.openxmlformats.org/officeDocument/2006/relationships/hyperlink" Target="https://gegemon.by/acsess/bat/656.jpg" TargetMode="External"/><Relationship Id="rId3658" Type="http://schemas.openxmlformats.org/officeDocument/2006/relationships/hyperlink" Target="https://gegemon.by/acsess/pults_2/xiaomi_D79C100154A50.php" TargetMode="External"/><Relationship Id="rId3865" Type="http://schemas.openxmlformats.org/officeDocument/2006/relationships/hyperlink" Target="https://gegemon.by/acsess/pults_2/AOC_40M3080.php" TargetMode="External"/><Relationship Id="rId579" Type="http://schemas.openxmlformats.org/officeDocument/2006/relationships/hyperlink" Target="https://gegemon.by/acsess/cable/150.php" TargetMode="External"/><Relationship Id="rId786" Type="http://schemas.openxmlformats.org/officeDocument/2006/relationships/hyperlink" Target="https://gegemon.by/bat_un.php" TargetMode="External"/><Relationship Id="rId993" Type="http://schemas.openxmlformats.org/officeDocument/2006/relationships/hyperlink" Target="https://gegemon.by/acsess/akb/72.php" TargetMode="External"/><Relationship Id="rId2467" Type="http://schemas.openxmlformats.org/officeDocument/2006/relationships/hyperlink" Target="https://gegemon.by/acsess/bat/190.php" TargetMode="External"/><Relationship Id="rId2674" Type="http://schemas.openxmlformats.org/officeDocument/2006/relationships/hyperlink" Target="https://gegemon.by/acsess/flash/287_7.jpg" TargetMode="External"/><Relationship Id="rId3518" Type="http://schemas.openxmlformats.org/officeDocument/2006/relationships/hyperlink" Target="https://gegemon.by/acsess/1/1343.jpg" TargetMode="External"/><Relationship Id="rId439" Type="http://schemas.openxmlformats.org/officeDocument/2006/relationships/hyperlink" Target="https://gegemon.by/acsess/pults/irc_61.php" TargetMode="External"/><Relationship Id="rId646" Type="http://schemas.openxmlformats.org/officeDocument/2006/relationships/hyperlink" Target="https://gegemon.by/acsess/flash/65.php" TargetMode="External"/><Relationship Id="rId1069" Type="http://schemas.openxmlformats.org/officeDocument/2006/relationships/hyperlink" Target="https://gegemon.by/acsess/pults/sam_00055B.php" TargetMode="External"/><Relationship Id="rId1276" Type="http://schemas.openxmlformats.org/officeDocument/2006/relationships/hyperlink" Target="https://gegemon.by/acsess/akb/XIAOMI_BM3F.php" TargetMode="External"/><Relationship Id="rId1483" Type="http://schemas.openxmlformats.org/officeDocument/2006/relationships/hyperlink" Target="https://gegemon.by/acsess/screen/72.php" TargetMode="External"/><Relationship Id="rId2327" Type="http://schemas.openxmlformats.org/officeDocument/2006/relationships/hyperlink" Target="https://gegemon.by/bat_un.php" TargetMode="External"/><Relationship Id="rId2881" Type="http://schemas.openxmlformats.org/officeDocument/2006/relationships/hyperlink" Target="https://gegemon.by/acsess/zar/346.jpg" TargetMode="External"/><Relationship Id="rId3725" Type="http://schemas.openxmlformats.org/officeDocument/2006/relationships/hyperlink" Target="https://gegemon.by/acsess/pults/irc_112.php" TargetMode="External"/><Relationship Id="rId3932" Type="http://schemas.openxmlformats.org/officeDocument/2006/relationships/hyperlink" Target="https://gegemon.by/acsess/port/574.webp" TargetMode="External"/><Relationship Id="rId506" Type="http://schemas.openxmlformats.org/officeDocument/2006/relationships/hyperlink" Target="http://www.gegemon.by/acsess/zar/131.php" TargetMode="External"/><Relationship Id="rId853" Type="http://schemas.openxmlformats.org/officeDocument/2006/relationships/hyperlink" Target="https://gegemon.by/acsess/akb/XIAOMI_BN37.php" TargetMode="External"/><Relationship Id="rId1136" Type="http://schemas.openxmlformats.org/officeDocument/2006/relationships/hyperlink" Target="https://gegemon.by/acsess/pults/jvc_RM-C463.php" TargetMode="External"/><Relationship Id="rId1690" Type="http://schemas.openxmlformats.org/officeDocument/2006/relationships/hyperlink" Target="https://gegemon.by/acsess/flash/23.php" TargetMode="External"/><Relationship Id="rId2534" Type="http://schemas.openxmlformats.org/officeDocument/2006/relationships/hyperlink" Target="https://gegemon.by/acsess/flash/262_3.jpg" TargetMode="External"/><Relationship Id="rId2741" Type="http://schemas.openxmlformats.org/officeDocument/2006/relationships/hyperlink" Target="https://gegemon.by/acsess/cable/496.jpg" TargetMode="External"/><Relationship Id="rId713" Type="http://schemas.openxmlformats.org/officeDocument/2006/relationships/hyperlink" Target="https://gegemon.by/acsess/akb/iphone_6plus.php" TargetMode="External"/><Relationship Id="rId920" Type="http://schemas.openxmlformats.org/officeDocument/2006/relationships/hyperlink" Target="https://gegemon.by/acsess/pults/toshiba_RM-L1328.php" TargetMode="External"/><Relationship Id="rId1343" Type="http://schemas.openxmlformats.org/officeDocument/2006/relationships/hyperlink" Target="https://gegemon.by/acsess/akb/sam_A500.php" TargetMode="External"/><Relationship Id="rId1550" Type="http://schemas.openxmlformats.org/officeDocument/2006/relationships/hyperlink" Target="https://gegemon.by/acsess/screen/24.php" TargetMode="External"/><Relationship Id="rId2601" Type="http://schemas.openxmlformats.org/officeDocument/2006/relationships/hyperlink" Target="https://gegemon.by/acsess/paper/13.php" TargetMode="External"/><Relationship Id="rId1203" Type="http://schemas.openxmlformats.org/officeDocument/2006/relationships/hyperlink" Target="https://gegemon.by/acsess/pults/sharp_G0756CE.php" TargetMode="External"/><Relationship Id="rId1410" Type="http://schemas.openxmlformats.org/officeDocument/2006/relationships/hyperlink" Target="http://www.gegemon.by/acsess/case/8.php" TargetMode="External"/><Relationship Id="rId4359" Type="http://schemas.openxmlformats.org/officeDocument/2006/relationships/hyperlink" Target="https://gegemon.by/acsess/pults/sam_BN59-01315G_orig.php" TargetMode="External"/><Relationship Id="rId3168" Type="http://schemas.openxmlformats.org/officeDocument/2006/relationships/hyperlink" Target="https://gegemon.by/acsess/cable/426.jpg" TargetMode="External"/><Relationship Id="rId3375" Type="http://schemas.openxmlformats.org/officeDocument/2006/relationships/hyperlink" Target="https://gegemon.by/acsess/cable/604.jpg" TargetMode="External"/><Relationship Id="rId3582" Type="http://schemas.openxmlformats.org/officeDocument/2006/relationships/hyperlink" Target="https://gegemon.by/acsess/bat/568_2.webp" TargetMode="External"/><Relationship Id="rId4219" Type="http://schemas.openxmlformats.org/officeDocument/2006/relationships/hyperlink" Target="https://gegemon.by/acsess/flash/68.php" TargetMode="External"/><Relationship Id="rId4426" Type="http://schemas.openxmlformats.org/officeDocument/2006/relationships/hyperlink" Target="https://gegemon.by/acsess/bat/764.webp" TargetMode="External"/><Relationship Id="rId296" Type="http://schemas.openxmlformats.org/officeDocument/2006/relationships/hyperlink" Target="https://gegemon.by/acsess/pults/lg_AKB73975757.php" TargetMode="External"/><Relationship Id="rId2184" Type="http://schemas.openxmlformats.org/officeDocument/2006/relationships/hyperlink" Target="https://gegemon.by/acsess/nau/187.jpg" TargetMode="External"/><Relationship Id="rId2391" Type="http://schemas.openxmlformats.org/officeDocument/2006/relationships/hyperlink" Target="https://gegemon.by/acsess/case/113_1.php" TargetMode="External"/><Relationship Id="rId3028" Type="http://schemas.openxmlformats.org/officeDocument/2006/relationships/hyperlink" Target="http://www.gegemon.by/acsess/port/462.jpg" TargetMode="External"/><Relationship Id="rId3235" Type="http://schemas.openxmlformats.org/officeDocument/2006/relationships/hyperlink" Target="https://gegemon.by/acsess/pults_2/hyundai_JKT-107.php" TargetMode="External"/><Relationship Id="rId3442" Type="http://schemas.openxmlformats.org/officeDocument/2006/relationships/hyperlink" Target="https://gegemon.by/acsess/1/1327.jpg" TargetMode="External"/><Relationship Id="rId156" Type="http://schemas.openxmlformats.org/officeDocument/2006/relationships/hyperlink" Target="https://gegemon.by/acsess/pults/pioneer_RM-D975.php" TargetMode="External"/><Relationship Id="rId363" Type="http://schemas.openxmlformats.org/officeDocument/2006/relationships/hyperlink" Target="https://gegemon.by/acsess/akb/XIAOMI_BM32.php" TargetMode="External"/><Relationship Id="rId570" Type="http://schemas.openxmlformats.org/officeDocument/2006/relationships/hyperlink" Target="https://gegemon.by/acsess/pults/WV_T70.php" TargetMode="External"/><Relationship Id="rId2044" Type="http://schemas.openxmlformats.org/officeDocument/2006/relationships/hyperlink" Target="https://gegemon.by/acsess/1/887.jpg" TargetMode="External"/><Relationship Id="rId2251" Type="http://schemas.openxmlformats.org/officeDocument/2006/relationships/hyperlink" Target="https://gegemon.by/acsess/akb/47.php" TargetMode="External"/><Relationship Id="rId3302" Type="http://schemas.openxmlformats.org/officeDocument/2006/relationships/hyperlink" Target="https://gegemon.by/acsess/bat/528.jpg" TargetMode="External"/><Relationship Id="rId223" Type="http://schemas.openxmlformats.org/officeDocument/2006/relationships/hyperlink" Target="https://gegemon.by/acsess/pults/lg_AKB72914207.php" TargetMode="External"/><Relationship Id="rId430" Type="http://schemas.openxmlformats.org/officeDocument/2006/relationships/hyperlink" Target="https://gegemon.by/acsess/pults/bbk_LT1504.php" TargetMode="External"/><Relationship Id="rId1060" Type="http://schemas.openxmlformats.org/officeDocument/2006/relationships/hyperlink" Target="https://gegemon.by/acsess/screen/24.php" TargetMode="External"/><Relationship Id="rId2111" Type="http://schemas.openxmlformats.org/officeDocument/2006/relationships/hyperlink" Target="https://gegemon.by/acsess/cable/331.jpg" TargetMode="External"/><Relationship Id="rId4076" Type="http://schemas.openxmlformats.org/officeDocument/2006/relationships/hyperlink" Target="https://gegemon.by/acsess/bat/711.webp" TargetMode="External"/><Relationship Id="rId1877" Type="http://schemas.openxmlformats.org/officeDocument/2006/relationships/hyperlink" Target="https://gegemon.by/acsess/case/98.php" TargetMode="External"/><Relationship Id="rId2928" Type="http://schemas.openxmlformats.org/officeDocument/2006/relationships/hyperlink" Target="https://catalog.onliner.by/mobile/bq/bq2455blk" TargetMode="External"/><Relationship Id="rId4283" Type="http://schemas.openxmlformats.org/officeDocument/2006/relationships/hyperlink" Target="https://gegemon.by/acsess/port/633.jpg" TargetMode="External"/><Relationship Id="rId1737" Type="http://schemas.openxmlformats.org/officeDocument/2006/relationships/hyperlink" Target="https://gegemon.by/acsess/screen/34_2.php" TargetMode="External"/><Relationship Id="rId1944" Type="http://schemas.openxmlformats.org/officeDocument/2006/relationships/hyperlink" Target="https://gegemon.by/acsess/case/26.php" TargetMode="External"/><Relationship Id="rId3092" Type="http://schemas.openxmlformats.org/officeDocument/2006/relationships/hyperlink" Target="https://gegemon.by/acsess/screen/24.php" TargetMode="External"/><Relationship Id="rId4143" Type="http://schemas.openxmlformats.org/officeDocument/2006/relationships/hyperlink" Target="https://gegemon.by/acsess/pults/lg_6710V00124D.php" TargetMode="External"/><Relationship Id="rId4350" Type="http://schemas.openxmlformats.org/officeDocument/2006/relationships/hyperlink" Target="https://gegemon.by/acsess/pults_2/hisense_RM-L1575.php" TargetMode="External"/><Relationship Id="rId29" Type="http://schemas.openxmlformats.org/officeDocument/2006/relationships/hyperlink" Target="https://gegemon.by/acsess/akb/se_BA800.php" TargetMode="External"/><Relationship Id="rId4003" Type="http://schemas.openxmlformats.org/officeDocument/2006/relationships/hyperlink" Target="https://gegemon.by/acsess/port/608.webp" TargetMode="External"/><Relationship Id="rId4210" Type="http://schemas.openxmlformats.org/officeDocument/2006/relationships/hyperlink" Target="https://gegemon.by/acsess/port/630.jpg" TargetMode="External"/><Relationship Id="rId1804" Type="http://schemas.openxmlformats.org/officeDocument/2006/relationships/hyperlink" Target="https://gegemon.by/acsess/case/98.php" TargetMode="External"/><Relationship Id="rId3769" Type="http://schemas.openxmlformats.org/officeDocument/2006/relationships/hyperlink" Target="https://catalog.onliner.by/mobile/meizu/mblu21464gpw" TargetMode="External"/><Relationship Id="rId3976" Type="http://schemas.openxmlformats.org/officeDocument/2006/relationships/hyperlink" Target="https://gegemon.by/acsess/port/267.php" TargetMode="External"/><Relationship Id="rId897" Type="http://schemas.openxmlformats.org/officeDocument/2006/relationships/hyperlink" Target="https://gegemon.by/acsess/tele/44.php" TargetMode="External"/><Relationship Id="rId2578" Type="http://schemas.openxmlformats.org/officeDocument/2006/relationships/hyperlink" Target="https://gegemon.by/acsess/cable/460.jpg" TargetMode="External"/><Relationship Id="rId2785" Type="http://schemas.openxmlformats.org/officeDocument/2006/relationships/hyperlink" Target="https://gegemon.by/acsess/akb/175.jpg" TargetMode="External"/><Relationship Id="rId2992" Type="http://schemas.openxmlformats.org/officeDocument/2006/relationships/hyperlink" Target="https://gegemon.by/acsess/akb/190_3.jpg" TargetMode="External"/><Relationship Id="rId3629" Type="http://schemas.openxmlformats.org/officeDocument/2006/relationships/hyperlink" Target="https://gegemon.by/acsess/cable/186.php" TargetMode="External"/><Relationship Id="rId3836" Type="http://schemas.openxmlformats.org/officeDocument/2006/relationships/hyperlink" Target="https://gegemon.by/acsess/bat/665.jpg" TargetMode="External"/><Relationship Id="rId757" Type="http://schemas.openxmlformats.org/officeDocument/2006/relationships/hyperlink" Target="https://gegemon.by/acsess/flash/38.php" TargetMode="External"/><Relationship Id="rId964" Type="http://schemas.openxmlformats.org/officeDocument/2006/relationships/hyperlink" Target="https://gegemon.by/acsess/pults/DRE-5000.php" TargetMode="External"/><Relationship Id="rId1387" Type="http://schemas.openxmlformats.org/officeDocument/2006/relationships/hyperlink" Target="https://gegemon.by/acsess/akb/mot_V360.php" TargetMode="External"/><Relationship Id="rId1594" Type="http://schemas.openxmlformats.org/officeDocument/2006/relationships/hyperlink" Target="https://gegemon.by/acsess/bat/356.php" TargetMode="External"/><Relationship Id="rId2438" Type="http://schemas.openxmlformats.org/officeDocument/2006/relationships/hyperlink" Target="https://gegemon.by/acsess/screen/24.php" TargetMode="External"/><Relationship Id="rId2645" Type="http://schemas.openxmlformats.org/officeDocument/2006/relationships/hyperlink" Target="https://gegemon.by/acsess/pults/akai_RM-L1602.php" TargetMode="External"/><Relationship Id="rId2852" Type="http://schemas.openxmlformats.org/officeDocument/2006/relationships/hyperlink" Target="https://gegemon.by/acsess/1/1226.jpg" TargetMode="External"/><Relationship Id="rId3903" Type="http://schemas.openxmlformats.org/officeDocument/2006/relationships/hyperlink" Target="https://gegemon.by/acsess/zar/737.jpg" TargetMode="External"/><Relationship Id="rId93" Type="http://schemas.openxmlformats.org/officeDocument/2006/relationships/hyperlink" Target="https://gegemon.by/acsess/pults/lg_AKB73756502.php" TargetMode="External"/><Relationship Id="rId617" Type="http://schemas.openxmlformats.org/officeDocument/2006/relationships/hyperlink" Target="https://gegemon.by/acsess/akb_foto/casio_NP-90.php" TargetMode="External"/><Relationship Id="rId824" Type="http://schemas.openxmlformats.org/officeDocument/2006/relationships/hyperlink" Target="https://gegemon.by/bat_un.php" TargetMode="External"/><Relationship Id="rId1247" Type="http://schemas.openxmlformats.org/officeDocument/2006/relationships/hyperlink" Target="https://gegemon.by/acsess/pults/toshiba_CT-90386.php" TargetMode="External"/><Relationship Id="rId1454" Type="http://schemas.openxmlformats.org/officeDocument/2006/relationships/hyperlink" Target="https://gegemon.by/acsess/screen/24.php" TargetMode="External"/><Relationship Id="rId1661" Type="http://schemas.openxmlformats.org/officeDocument/2006/relationships/hyperlink" Target="https://gegemon.by/acsess/paper/42.php" TargetMode="External"/><Relationship Id="rId2505" Type="http://schemas.openxmlformats.org/officeDocument/2006/relationships/hyperlink" Target="https://gegemon.by/acsess/pults_2/shivaki_RC-816.php" TargetMode="External"/><Relationship Id="rId2712" Type="http://schemas.openxmlformats.org/officeDocument/2006/relationships/hyperlink" Target="https://gegemon.by/acsess/1/1183.jpg" TargetMode="External"/><Relationship Id="rId1107" Type="http://schemas.openxmlformats.org/officeDocument/2006/relationships/hyperlink" Target="https://gegemon.by/acsess/1/630.jpg" TargetMode="External"/><Relationship Id="rId1314" Type="http://schemas.openxmlformats.org/officeDocument/2006/relationships/hyperlink" Target="https://gegemon.by/acsess/pults/sam_BN59-00676A.php" TargetMode="External"/><Relationship Id="rId1521" Type="http://schemas.openxmlformats.org/officeDocument/2006/relationships/hyperlink" Target="https://gegemon.by/acsess/1/298.jpg" TargetMode="External"/><Relationship Id="rId3279" Type="http://schemas.openxmlformats.org/officeDocument/2006/relationships/hyperlink" Target="https://gegemon.by/acsess/1/1286.jpg" TargetMode="External"/><Relationship Id="rId3486" Type="http://schemas.openxmlformats.org/officeDocument/2006/relationships/hyperlink" Target="https://gegemon.by/acsess/1/582.jpg" TargetMode="External"/><Relationship Id="rId3693" Type="http://schemas.openxmlformats.org/officeDocument/2006/relationships/hyperlink" Target="https://gegemon.by/acsess/pults/40_5.webp" TargetMode="External"/><Relationship Id="rId20" Type="http://schemas.openxmlformats.org/officeDocument/2006/relationships/hyperlink" Target="https://gegemon.by/acsess/akb/sam_S3600.php" TargetMode="External"/><Relationship Id="rId2088" Type="http://schemas.openxmlformats.org/officeDocument/2006/relationships/hyperlink" Target="https://gegemon.by/acsess/screen/100.php" TargetMode="External"/><Relationship Id="rId2295" Type="http://schemas.openxmlformats.org/officeDocument/2006/relationships/hyperlink" Target="https://gegemon.by/acsess/screen/26.php" TargetMode="External"/><Relationship Id="rId3139" Type="http://schemas.openxmlformats.org/officeDocument/2006/relationships/hyperlink" Target="https://gegemon.by/acsess/cable/448.jpg" TargetMode="External"/><Relationship Id="rId3346" Type="http://schemas.openxmlformats.org/officeDocument/2006/relationships/hyperlink" Target="https://gegemon.by/acsess/nau/265.jpg" TargetMode="External"/><Relationship Id="rId267" Type="http://schemas.openxmlformats.org/officeDocument/2006/relationships/hyperlink" Target="https://gegemon.by/acsess/akb/lenovo_BL226.php" TargetMode="External"/><Relationship Id="rId474" Type="http://schemas.openxmlformats.org/officeDocument/2006/relationships/hyperlink" Target="https://gegemon.by/acsess/akb/ZTE_A430.php" TargetMode="External"/><Relationship Id="rId2155" Type="http://schemas.openxmlformats.org/officeDocument/2006/relationships/hyperlink" Target="https://gegemon.by/acsess/flash/218_31.jpg" TargetMode="External"/><Relationship Id="rId3553" Type="http://schemas.openxmlformats.org/officeDocument/2006/relationships/hyperlink" Target="https://gegemon.by/acsess/flash/307_1.jpg" TargetMode="External"/><Relationship Id="rId3760" Type="http://schemas.openxmlformats.org/officeDocument/2006/relationships/hyperlink" Target="https://gegemon.by/acsess/zar/note_lenovo_24.jpg" TargetMode="External"/><Relationship Id="rId127" Type="http://schemas.openxmlformats.org/officeDocument/2006/relationships/hyperlink" Target="https://gegemon.by/acsess/akb/lenovo_BL208.php" TargetMode="External"/><Relationship Id="rId681" Type="http://schemas.openxmlformats.org/officeDocument/2006/relationships/hyperlink" Target="https://gegemon.by/acsess/pults/pan_N2QAYB000399.php" TargetMode="External"/><Relationship Id="rId2362" Type="http://schemas.openxmlformats.org/officeDocument/2006/relationships/hyperlink" Target="https://gegemon.by/acsess/case/109.jpg" TargetMode="External"/><Relationship Id="rId3206" Type="http://schemas.openxmlformats.org/officeDocument/2006/relationships/hyperlink" Target="https://gegemon.by/acsess/zar/625.jpg" TargetMode="External"/><Relationship Id="rId3413" Type="http://schemas.openxmlformats.org/officeDocument/2006/relationships/hyperlink" Target="https://gegemon.by/acsess/nau/274_2.jpg" TargetMode="External"/><Relationship Id="rId3620" Type="http://schemas.openxmlformats.org/officeDocument/2006/relationships/hyperlink" Target="https://gegemon.by/acsess/paper/69.jpg" TargetMode="External"/><Relationship Id="rId334" Type="http://schemas.openxmlformats.org/officeDocument/2006/relationships/hyperlink" Target="http://www.gegemon.by/acsess/case/3.html" TargetMode="External"/><Relationship Id="rId541" Type="http://schemas.openxmlformats.org/officeDocument/2006/relationships/hyperlink" Target="https://gegemon.by/acsess/akb/sam_J5_16.php" TargetMode="External"/><Relationship Id="rId1171" Type="http://schemas.openxmlformats.org/officeDocument/2006/relationships/hyperlink" Target="https://gegemon.by/acsess/pults/sharp_GA718WJPA.php" TargetMode="External"/><Relationship Id="rId2015" Type="http://schemas.openxmlformats.org/officeDocument/2006/relationships/hyperlink" Target="https://gegemon.by/acsess/case/26.php" TargetMode="External"/><Relationship Id="rId2222" Type="http://schemas.openxmlformats.org/officeDocument/2006/relationships/hyperlink" Target="https://gegemon.by/acsess/pults/sam_BN59-01315D.php" TargetMode="External"/><Relationship Id="rId401" Type="http://schemas.openxmlformats.org/officeDocument/2006/relationships/hyperlink" Target="https://gegemon.by/acsess/pults/lg_AKB74475472.php" TargetMode="External"/><Relationship Id="rId1031" Type="http://schemas.openxmlformats.org/officeDocument/2006/relationships/hyperlink" Target="https://gegemon.by/acsess/flash/109.php" TargetMode="External"/><Relationship Id="rId1988" Type="http://schemas.openxmlformats.org/officeDocument/2006/relationships/hyperlink" Target="https://gegemon.by/acsess/case/26.php" TargetMode="External"/><Relationship Id="rId4187" Type="http://schemas.openxmlformats.org/officeDocument/2006/relationships/hyperlink" Target="https://gegemon.by/acsess/bat/721.webp" TargetMode="External"/><Relationship Id="rId4394" Type="http://schemas.openxmlformats.org/officeDocument/2006/relationships/hyperlink" Target="https://gegemon.by/acsess/paper/53.jpg" TargetMode="External"/><Relationship Id="rId4047" Type="http://schemas.openxmlformats.org/officeDocument/2006/relationships/hyperlink" Target="https://gegemon.by/acsess/flash/380.webp" TargetMode="External"/><Relationship Id="rId4254" Type="http://schemas.openxmlformats.org/officeDocument/2006/relationships/hyperlink" Target="https://gegemon.by/acsess/pults/bbk_LEM101.php" TargetMode="External"/><Relationship Id="rId1848" Type="http://schemas.openxmlformats.org/officeDocument/2006/relationships/hyperlink" Target="https://gegemon.by/acsess/case/98.php" TargetMode="External"/><Relationship Id="rId3063" Type="http://schemas.openxmlformats.org/officeDocument/2006/relationships/hyperlink" Target="https://gegemon.by/acsess/case/bamper.jpg" TargetMode="External"/><Relationship Id="rId3270" Type="http://schemas.openxmlformats.org/officeDocument/2006/relationships/hyperlink" Target="https://gegemon.by/acsess/tele/186.php" TargetMode="External"/><Relationship Id="rId4114" Type="http://schemas.openxmlformats.org/officeDocument/2006/relationships/hyperlink" Target="https://gegemon.by/acsess/zar/767.webp" TargetMode="External"/><Relationship Id="rId4321" Type="http://schemas.openxmlformats.org/officeDocument/2006/relationships/hyperlink" Target="https://gegemon.by/acsess/port/637.jpg" TargetMode="External"/><Relationship Id="rId191" Type="http://schemas.openxmlformats.org/officeDocument/2006/relationships/hyperlink" Target="https://gegemon.by/acsess/pults/sony_RM-834.php" TargetMode="External"/><Relationship Id="rId1708" Type="http://schemas.openxmlformats.org/officeDocument/2006/relationships/hyperlink" Target="https://gegemon.by/acsess/pults/hor_H-LCD1510.php" TargetMode="External"/><Relationship Id="rId1915" Type="http://schemas.openxmlformats.org/officeDocument/2006/relationships/hyperlink" Target="https://gegemon.by/acsess/case/26.php" TargetMode="External"/><Relationship Id="rId3130" Type="http://schemas.openxmlformats.org/officeDocument/2006/relationships/hyperlink" Target="https://gegemon.by/acsess/cable/342.php" TargetMode="External"/><Relationship Id="rId2689" Type="http://schemas.openxmlformats.org/officeDocument/2006/relationships/hyperlink" Target="https://gegemon.by/acsess/nau/197.jpg" TargetMode="External"/><Relationship Id="rId2896" Type="http://schemas.openxmlformats.org/officeDocument/2006/relationships/hyperlink" Target="https://gegemon.by/acsess/case/98.php" TargetMode="External"/><Relationship Id="rId3947" Type="http://schemas.openxmlformats.org/officeDocument/2006/relationships/hyperlink" Target="https://gegemon.by/acsess/bat/694.webp" TargetMode="External"/><Relationship Id="rId868" Type="http://schemas.openxmlformats.org/officeDocument/2006/relationships/hyperlink" Target="https://gegemon.by/acsess/case/21.php" TargetMode="External"/><Relationship Id="rId1498" Type="http://schemas.openxmlformats.org/officeDocument/2006/relationships/hyperlink" Target="https://gegemon.by/acsess/screen/51_3.php" TargetMode="External"/><Relationship Id="rId2549" Type="http://schemas.openxmlformats.org/officeDocument/2006/relationships/hyperlink" Target="https://gegemon.by/acsess/port/364.jpg" TargetMode="External"/><Relationship Id="rId2756" Type="http://schemas.openxmlformats.org/officeDocument/2006/relationships/hyperlink" Target="https://gegemon.by/acsess/pults/lg_RM-L999_2.php" TargetMode="External"/><Relationship Id="rId2963" Type="http://schemas.openxmlformats.org/officeDocument/2006/relationships/hyperlink" Target="https://gegemon.by/acsess/zar/584_7.jpg" TargetMode="External"/><Relationship Id="rId3807" Type="http://schemas.openxmlformats.org/officeDocument/2006/relationships/hyperlink" Target="https://gegemon.by/acsess/zar/623.php" TargetMode="External"/><Relationship Id="rId728" Type="http://schemas.openxmlformats.org/officeDocument/2006/relationships/hyperlink" Target="https://gegemon.by/acsess/zar/165.php" TargetMode="External"/><Relationship Id="rId935" Type="http://schemas.openxmlformats.org/officeDocument/2006/relationships/hyperlink" Target="https://gegemon.by/acsess/flash/98.php" TargetMode="External"/><Relationship Id="rId1358" Type="http://schemas.openxmlformats.org/officeDocument/2006/relationships/hyperlink" Target="https://gegemon.by/acsess/screen/25.php" TargetMode="External"/><Relationship Id="rId1565" Type="http://schemas.openxmlformats.org/officeDocument/2006/relationships/hyperlink" Target="https://gegemon.by/video/1001.php" TargetMode="External"/><Relationship Id="rId1772" Type="http://schemas.openxmlformats.org/officeDocument/2006/relationships/hyperlink" Target="https://gegemon.by/acsess/case/26.php" TargetMode="External"/><Relationship Id="rId2409" Type="http://schemas.openxmlformats.org/officeDocument/2006/relationships/hyperlink" Target="https://gegemon.by/acsess/zar/464.php" TargetMode="External"/><Relationship Id="rId2616" Type="http://schemas.openxmlformats.org/officeDocument/2006/relationships/hyperlink" Target="https://gegemon.by/acsess/1/1152.jpg" TargetMode="External"/><Relationship Id="rId64" Type="http://schemas.openxmlformats.org/officeDocument/2006/relationships/hyperlink" Target="https://gegemon.by/acsess/akb/ZTE_V987.php" TargetMode="External"/><Relationship Id="rId1218" Type="http://schemas.openxmlformats.org/officeDocument/2006/relationships/hyperlink" Target="https://gegemon.by/acsess/cable/256.jpg" TargetMode="External"/><Relationship Id="rId1425" Type="http://schemas.openxmlformats.org/officeDocument/2006/relationships/hyperlink" Target="https://gegemon.by/acsess/case/63_3.php" TargetMode="External"/><Relationship Id="rId2823" Type="http://schemas.openxmlformats.org/officeDocument/2006/relationships/hyperlink" Target="http://www.gegemon.by/acsess/port/412_2.jpg" TargetMode="External"/><Relationship Id="rId1632" Type="http://schemas.openxmlformats.org/officeDocument/2006/relationships/hyperlink" Target="http://www.gegemon.by/acsess/pults/zala.php" TargetMode="External"/><Relationship Id="rId2199" Type="http://schemas.openxmlformats.org/officeDocument/2006/relationships/hyperlink" Target="https://gegemon.by/acsess/akb/sam_J7_17.php" TargetMode="External"/><Relationship Id="rId3597" Type="http://schemas.openxmlformats.org/officeDocument/2006/relationships/hyperlink" Target="https://gegemon.by/acsess/comp/365.jpg" TargetMode="External"/><Relationship Id="rId3457" Type="http://schemas.openxmlformats.org/officeDocument/2006/relationships/hyperlink" Target="https://gegemon.by/acsess/cable/618.jpg" TargetMode="External"/><Relationship Id="rId3664" Type="http://schemas.openxmlformats.org/officeDocument/2006/relationships/hyperlink" Target="https://gegemon.by/acsess/zar/712.jpg" TargetMode="External"/><Relationship Id="rId3871" Type="http://schemas.openxmlformats.org/officeDocument/2006/relationships/hyperlink" Target="https://gegemon.by/acsess/tele/227.jpg" TargetMode="External"/><Relationship Id="rId378" Type="http://schemas.openxmlformats.org/officeDocument/2006/relationships/hyperlink" Target="https://gegemon.by/acsess/pults/irc_02.php" TargetMode="External"/><Relationship Id="rId585" Type="http://schemas.openxmlformats.org/officeDocument/2006/relationships/hyperlink" Target="https://gegemon.by/acsess/cable/152.php" TargetMode="External"/><Relationship Id="rId792" Type="http://schemas.openxmlformats.org/officeDocument/2006/relationships/hyperlink" Target="https://gegemon.by/bat_un.php" TargetMode="External"/><Relationship Id="rId2059" Type="http://schemas.openxmlformats.org/officeDocument/2006/relationships/hyperlink" Target="https://gegemon.by/acsess/comp/203.jpg" TargetMode="External"/><Relationship Id="rId2266" Type="http://schemas.openxmlformats.org/officeDocument/2006/relationships/hyperlink" Target="https://gegemon.by/acsess/akb/47.php" TargetMode="External"/><Relationship Id="rId2473" Type="http://schemas.openxmlformats.org/officeDocument/2006/relationships/hyperlink" Target="https://gegemon.by/acsess/zar/487.php" TargetMode="External"/><Relationship Id="rId2680" Type="http://schemas.openxmlformats.org/officeDocument/2006/relationships/hyperlink" Target="https://gegemon.by/acsess/flash/287_13" TargetMode="External"/><Relationship Id="rId3317" Type="http://schemas.openxmlformats.org/officeDocument/2006/relationships/hyperlink" Target="https://gegemon.by/acsess/cable/136.php" TargetMode="External"/><Relationship Id="rId3524" Type="http://schemas.openxmlformats.org/officeDocument/2006/relationships/hyperlink" Target="https://gegemon.by/acsess/1/1353.jpg" TargetMode="External"/><Relationship Id="rId3731" Type="http://schemas.openxmlformats.org/officeDocument/2006/relationships/hyperlink" Target="https://gegemon.by/acsess/pults/irc_45.php" TargetMode="External"/><Relationship Id="rId238" Type="http://schemas.openxmlformats.org/officeDocument/2006/relationships/hyperlink" Target="http://www.gegemon.by/acsess/cable/32.html" TargetMode="External"/><Relationship Id="rId445" Type="http://schemas.openxmlformats.org/officeDocument/2006/relationships/hyperlink" Target="https://gegemon.by/acsess/pults/pan_RM-D630.php" TargetMode="External"/><Relationship Id="rId652" Type="http://schemas.openxmlformats.org/officeDocument/2006/relationships/hyperlink" Target="https://gegemon.by/acsess/pults/sony_RM-ED005.php" TargetMode="External"/><Relationship Id="rId1075" Type="http://schemas.openxmlformats.org/officeDocument/2006/relationships/hyperlink" Target="https://gegemon.by/acsess/flash/131.php" TargetMode="External"/><Relationship Id="rId1282" Type="http://schemas.openxmlformats.org/officeDocument/2006/relationships/hyperlink" Target="https://gegemon.by/acsess/pults/lg_AKB75675321.php" TargetMode="External"/><Relationship Id="rId2126" Type="http://schemas.openxmlformats.org/officeDocument/2006/relationships/hyperlink" Target="https://gegemon.by/acsess/pults/irc_143.php" TargetMode="External"/><Relationship Id="rId2333" Type="http://schemas.openxmlformats.org/officeDocument/2006/relationships/hyperlink" Target="https://gegemon.by/acsess/akb/sam_M31.php" TargetMode="External"/><Relationship Id="rId2540" Type="http://schemas.openxmlformats.org/officeDocument/2006/relationships/hyperlink" Target="https://gegemon.by/acsess/zar/499.php" TargetMode="External"/><Relationship Id="rId305" Type="http://schemas.openxmlformats.org/officeDocument/2006/relationships/hyperlink" Target="http://www.gegemon.by/acsess/case/2.html" TargetMode="External"/><Relationship Id="rId512" Type="http://schemas.openxmlformats.org/officeDocument/2006/relationships/hyperlink" Target="https://gegemon.by/acsess/akb/microsoft_BV-T4D.php" TargetMode="External"/><Relationship Id="rId1142" Type="http://schemas.openxmlformats.org/officeDocument/2006/relationships/hyperlink" Target="https://gegemon.by/acsess/pults/jvc_RM-C1120.php" TargetMode="External"/><Relationship Id="rId2400" Type="http://schemas.openxmlformats.org/officeDocument/2006/relationships/hyperlink" Target="https://gegemon.by/acsess/zar/459.php" TargetMode="External"/><Relationship Id="rId4298" Type="http://schemas.openxmlformats.org/officeDocument/2006/relationships/hyperlink" Target="https://gegemon.by/acsess/pults/lg_AKB73715603_orig.php" TargetMode="External"/><Relationship Id="rId1002" Type="http://schemas.openxmlformats.org/officeDocument/2006/relationships/hyperlink" Target="https://gegemon.by/acsess/bat/236.php" TargetMode="External"/><Relationship Id="rId4158" Type="http://schemas.openxmlformats.org/officeDocument/2006/relationships/hyperlink" Target="https://gegemon.by/acsess/1/1404.jpg" TargetMode="External"/><Relationship Id="rId4365" Type="http://schemas.openxmlformats.org/officeDocument/2006/relationships/hyperlink" Target="https://gegemon.by/acsess/bat/747.jpg" TargetMode="External"/><Relationship Id="rId1959" Type="http://schemas.openxmlformats.org/officeDocument/2006/relationships/hyperlink" Target="https://gegemon.by/acsess/case/26.php" TargetMode="External"/><Relationship Id="rId3174" Type="http://schemas.openxmlformats.org/officeDocument/2006/relationships/hyperlink" Target="https://gegemon.by/acsess/cable/138.php" TargetMode="External"/><Relationship Id="rId4018" Type="http://schemas.openxmlformats.org/officeDocument/2006/relationships/hyperlink" Target="https://gegemon.by/acsess/1/843.php" TargetMode="External"/><Relationship Id="rId1819" Type="http://schemas.openxmlformats.org/officeDocument/2006/relationships/hyperlink" Target="https://gegemon.by/acsess/case/98.php" TargetMode="External"/><Relationship Id="rId3381" Type="http://schemas.openxmlformats.org/officeDocument/2006/relationships/hyperlink" Target="https://gegemon.by/acsess/paper/27.jpg" TargetMode="External"/><Relationship Id="rId4225" Type="http://schemas.openxmlformats.org/officeDocument/2006/relationships/hyperlink" Target="https://gegemon.by/acsess/flash/414.webp" TargetMode="External"/><Relationship Id="rId4432" Type="http://schemas.openxmlformats.org/officeDocument/2006/relationships/hyperlink" Target="https://gegemon.by/acsess/cable/677.jpg" TargetMode="External"/><Relationship Id="rId2190" Type="http://schemas.openxmlformats.org/officeDocument/2006/relationships/hyperlink" Target="https://gegemon.by/acsess/zar/414.php" TargetMode="External"/><Relationship Id="rId3034" Type="http://schemas.openxmlformats.org/officeDocument/2006/relationships/hyperlink" Target="https://gegemon.by/acsess/flash/218_5.jpg" TargetMode="External"/><Relationship Id="rId3241" Type="http://schemas.openxmlformats.org/officeDocument/2006/relationships/hyperlink" Target="https://gegemon.by/acsess/flash/310_1.jpg" TargetMode="External"/><Relationship Id="rId162" Type="http://schemas.openxmlformats.org/officeDocument/2006/relationships/hyperlink" Target="https://gegemon.by/acsess/pults/sam_RM-658.php" TargetMode="External"/><Relationship Id="rId2050" Type="http://schemas.openxmlformats.org/officeDocument/2006/relationships/hyperlink" Target="https://gegemon.by/acsess/1/892.jpg" TargetMode="External"/><Relationship Id="rId3101" Type="http://schemas.openxmlformats.org/officeDocument/2006/relationships/hyperlink" Target="https://gegemon.by/acsess/case/98.php" TargetMode="External"/><Relationship Id="rId979" Type="http://schemas.openxmlformats.org/officeDocument/2006/relationships/hyperlink" Target="https://gegemon.by/acsess/pults/sony_RMT-TX100P.php" TargetMode="External"/><Relationship Id="rId839" Type="http://schemas.openxmlformats.org/officeDocument/2006/relationships/hyperlink" Target="https://gegemon.by/bat_un.php" TargetMode="External"/><Relationship Id="rId1469" Type="http://schemas.openxmlformats.org/officeDocument/2006/relationships/hyperlink" Target="https://gegemon.by/acsess/screen/39.php" TargetMode="External"/><Relationship Id="rId2867" Type="http://schemas.openxmlformats.org/officeDocument/2006/relationships/hyperlink" Target="https://gegemon.by/acsess/pults_2/xiaomi_BT-MI02.php" TargetMode="External"/><Relationship Id="rId3918" Type="http://schemas.openxmlformats.org/officeDocument/2006/relationships/hyperlink" Target="https://gegemon.by/acsess/bat/685.jpg" TargetMode="External"/><Relationship Id="rId4082" Type="http://schemas.openxmlformats.org/officeDocument/2006/relationships/hyperlink" Target="https://gegemon.by/acsess/pults/irc_123.php" TargetMode="External"/><Relationship Id="rId1676" Type="http://schemas.openxmlformats.org/officeDocument/2006/relationships/hyperlink" Target="https://gegemon.by/acsess/paper/17.php" TargetMode="External"/><Relationship Id="rId1883" Type="http://schemas.openxmlformats.org/officeDocument/2006/relationships/hyperlink" Target="https://gegemon.by/acsess/case/98.php" TargetMode="External"/><Relationship Id="rId2727" Type="http://schemas.openxmlformats.org/officeDocument/2006/relationships/hyperlink" Target="https://gegemon.by/acsess/pults/akai_2200-EDR0AKAI.php" TargetMode="External"/><Relationship Id="rId2934" Type="http://schemas.openxmlformats.org/officeDocument/2006/relationships/hyperlink" Target="https://gegemon.by/acsess/pults/sam_RM-625_2.jpg" TargetMode="External"/><Relationship Id="rId906" Type="http://schemas.openxmlformats.org/officeDocument/2006/relationships/hyperlink" Target="https://gegemon.by/acsess/cable/201.php" TargetMode="External"/><Relationship Id="rId1329" Type="http://schemas.openxmlformats.org/officeDocument/2006/relationships/hyperlink" Target="https://gegemon.by/acsess/akb/sam_i900.php" TargetMode="External"/><Relationship Id="rId1536" Type="http://schemas.openxmlformats.org/officeDocument/2006/relationships/hyperlink" Target="https://gegemon.by/acsess/1/298.jpg" TargetMode="External"/><Relationship Id="rId1743" Type="http://schemas.openxmlformats.org/officeDocument/2006/relationships/hyperlink" Target="https://gegemon.by/acsess/screen/57_2.php" TargetMode="External"/><Relationship Id="rId1950" Type="http://schemas.openxmlformats.org/officeDocument/2006/relationships/hyperlink" Target="https://gegemon.by/acsess/case/26.php" TargetMode="External"/><Relationship Id="rId35" Type="http://schemas.openxmlformats.org/officeDocument/2006/relationships/hyperlink" Target="https://gegemon.by/acsess/akb/sam_i8910.php" TargetMode="External"/><Relationship Id="rId1603" Type="http://schemas.openxmlformats.org/officeDocument/2006/relationships/hyperlink" Target="https://gegemon.by/acsess/screen/5.php" TargetMode="External"/><Relationship Id="rId1810" Type="http://schemas.openxmlformats.org/officeDocument/2006/relationships/hyperlink" Target="https://gegemon.by/acsess/case/98.php" TargetMode="External"/><Relationship Id="rId3568" Type="http://schemas.openxmlformats.org/officeDocument/2006/relationships/hyperlink" Target="https://gegemon.by/acsess/zar/700.jpg" TargetMode="External"/><Relationship Id="rId3775" Type="http://schemas.openxmlformats.org/officeDocument/2006/relationships/hyperlink" Target="https://catalog.onliner.by/wspeaker/jbl/jblgo4blk" TargetMode="External"/><Relationship Id="rId3982" Type="http://schemas.openxmlformats.org/officeDocument/2006/relationships/hyperlink" Target="https://gegemon.by/acsess/port/582.jpg" TargetMode="External"/><Relationship Id="rId489" Type="http://schemas.openxmlformats.org/officeDocument/2006/relationships/hyperlink" Target="http://www.gegemon.by/acsess/nau/52.php" TargetMode="External"/><Relationship Id="rId696" Type="http://schemas.openxmlformats.org/officeDocument/2006/relationships/hyperlink" Target="https://gegemon.by/acsess/pults/pan_EUR7651030A.php" TargetMode="External"/><Relationship Id="rId2377" Type="http://schemas.openxmlformats.org/officeDocument/2006/relationships/hyperlink" Target="https://gegemon.by/acsess/case/111_3.php" TargetMode="External"/><Relationship Id="rId2584" Type="http://schemas.openxmlformats.org/officeDocument/2006/relationships/hyperlink" Target="https://gegemon.by/acsess/cable/467.jpg" TargetMode="External"/><Relationship Id="rId2791" Type="http://schemas.openxmlformats.org/officeDocument/2006/relationships/hyperlink" Target="https://gegemon.by/acsess/comp/304.php" TargetMode="External"/><Relationship Id="rId3428" Type="http://schemas.openxmlformats.org/officeDocument/2006/relationships/hyperlink" Target="https://gegemon.by/acsess/zar/674.jpg" TargetMode="External"/><Relationship Id="rId3635" Type="http://schemas.openxmlformats.org/officeDocument/2006/relationships/hyperlink" Target="https://gegemon.by/acsess/1/1375_2.jpg" TargetMode="External"/><Relationship Id="rId349" Type="http://schemas.openxmlformats.org/officeDocument/2006/relationships/hyperlink" Target="https://gegemon.by/acsess/pults/irc_16.php" TargetMode="External"/><Relationship Id="rId556" Type="http://schemas.openxmlformats.org/officeDocument/2006/relationships/hyperlink" Target="https://gegemon.by/acsess/pults/hor_Y-72C2.php" TargetMode="External"/><Relationship Id="rId763" Type="http://schemas.openxmlformats.org/officeDocument/2006/relationships/hyperlink" Target="https://gegemon.by/acsess/pults/sony_RM-ED014.php" TargetMode="External"/><Relationship Id="rId1186" Type="http://schemas.openxmlformats.org/officeDocument/2006/relationships/hyperlink" Target="https://gegemon.by/acsess/pults/sharp_LC-32HI3222E.php" TargetMode="External"/><Relationship Id="rId1393" Type="http://schemas.openxmlformats.org/officeDocument/2006/relationships/hyperlink" Target="https://gegemon.by/acsess/1/792_3.jpg" TargetMode="External"/><Relationship Id="rId2237" Type="http://schemas.openxmlformats.org/officeDocument/2006/relationships/hyperlink" Target="http://www.gegemon.by/acsess/case/jekod.html" TargetMode="External"/><Relationship Id="rId2444" Type="http://schemas.openxmlformats.org/officeDocument/2006/relationships/hyperlink" Target="https://gegemon.by/acsess/1/1090.jpg" TargetMode="External"/><Relationship Id="rId3842" Type="http://schemas.openxmlformats.org/officeDocument/2006/relationships/hyperlink" Target="https://gegemon.by/acsess/1/1387.jpg" TargetMode="External"/><Relationship Id="rId209" Type="http://schemas.openxmlformats.org/officeDocument/2006/relationships/hyperlink" Target="https://gegemon.by/acsess/pults/toshiba_RM-L1178.php" TargetMode="External"/><Relationship Id="rId416" Type="http://schemas.openxmlformats.org/officeDocument/2006/relationships/hyperlink" Target="https://gegemon.by/acsess/zar/note_asus_2.php" TargetMode="External"/><Relationship Id="rId970" Type="http://schemas.openxmlformats.org/officeDocument/2006/relationships/hyperlink" Target="https://gegemon.by/acsess/pults/sony_RM-ED030.php" TargetMode="External"/><Relationship Id="rId1046" Type="http://schemas.openxmlformats.org/officeDocument/2006/relationships/hyperlink" Target="https://gegemon.by/acsess/comp/42.php" TargetMode="External"/><Relationship Id="rId1253" Type="http://schemas.openxmlformats.org/officeDocument/2006/relationships/hyperlink" Target="https://gegemon.by/acsess/pults/toshiba_CT-9858.php" TargetMode="External"/><Relationship Id="rId2651" Type="http://schemas.openxmlformats.org/officeDocument/2006/relationships/hyperlink" Target="https://gegemon.by/acsess/pults_2/rolsen_RC-A06.php" TargetMode="External"/><Relationship Id="rId3702" Type="http://schemas.openxmlformats.org/officeDocument/2006/relationships/hyperlink" Target="https://gegemon.by/acsess/pults/toshiba_CT-95011.php" TargetMode="External"/><Relationship Id="rId623" Type="http://schemas.openxmlformats.org/officeDocument/2006/relationships/hyperlink" Target="https://gegemon.by/acsess/zar/154.php" TargetMode="External"/><Relationship Id="rId830" Type="http://schemas.openxmlformats.org/officeDocument/2006/relationships/hyperlink" Target="https://gegemon.by/bat_un.php" TargetMode="External"/><Relationship Id="rId1460" Type="http://schemas.openxmlformats.org/officeDocument/2006/relationships/hyperlink" Target="https://gegemon.by/acsess/pults/philips_996590009748.php" TargetMode="External"/><Relationship Id="rId2304" Type="http://schemas.openxmlformats.org/officeDocument/2006/relationships/hyperlink" Target="https://gegemon.by/acsess/port/297.jpg" TargetMode="External"/><Relationship Id="rId2511" Type="http://schemas.openxmlformats.org/officeDocument/2006/relationships/hyperlink" Target="https://gegemon.by/acsess/bat/436.jpg" TargetMode="External"/><Relationship Id="rId1113" Type="http://schemas.openxmlformats.org/officeDocument/2006/relationships/hyperlink" Target="https://gegemon.by/acsess/case/52.jpg" TargetMode="External"/><Relationship Id="rId1320" Type="http://schemas.openxmlformats.org/officeDocument/2006/relationships/hyperlink" Target="https://gegemon.by/acsess/comp/164.jpg" TargetMode="External"/><Relationship Id="rId4269" Type="http://schemas.openxmlformats.org/officeDocument/2006/relationships/hyperlink" Target="https://gegemon.by/acsess/cable/675.jpg" TargetMode="External"/><Relationship Id="rId3078" Type="http://schemas.openxmlformats.org/officeDocument/2006/relationships/hyperlink" Target="https://gegemon.by/acsess/screen/24.php" TargetMode="External"/><Relationship Id="rId3285" Type="http://schemas.openxmlformats.org/officeDocument/2006/relationships/hyperlink" Target="https://gegemon.by/acsess/bat/338.php" TargetMode="External"/><Relationship Id="rId3492" Type="http://schemas.openxmlformats.org/officeDocument/2006/relationships/hyperlink" Target="https://gegemon.by/acsess/1/1118.jpg" TargetMode="External"/><Relationship Id="rId4129" Type="http://schemas.openxmlformats.org/officeDocument/2006/relationships/hyperlink" Target="https://gegemon.by/acsess/cable/507.jpg" TargetMode="External"/><Relationship Id="rId4336" Type="http://schemas.openxmlformats.org/officeDocument/2006/relationships/hyperlink" Target="https://gegemon.by/acsess/pults/lg_AKB76045106.php" TargetMode="External"/><Relationship Id="rId2094" Type="http://schemas.openxmlformats.org/officeDocument/2006/relationships/hyperlink" Target="https://gegemon.by/acsess/cable/324.jpg" TargetMode="External"/><Relationship Id="rId3145" Type="http://schemas.openxmlformats.org/officeDocument/2006/relationships/hyperlink" Target="https://gegemon.by/acsess/cable/520.jpg" TargetMode="External"/><Relationship Id="rId3352" Type="http://schemas.openxmlformats.org/officeDocument/2006/relationships/hyperlink" Target="https://gegemon.by/acsess/tele/172.jpg" TargetMode="External"/><Relationship Id="rId4403" Type="http://schemas.openxmlformats.org/officeDocument/2006/relationships/hyperlink" Target="https://gegemon.by/acsess/port/638.jpg" TargetMode="External"/><Relationship Id="rId273" Type="http://schemas.openxmlformats.org/officeDocument/2006/relationships/hyperlink" Target="https://gegemon.by/acsess/akb/explay_Polo.php" TargetMode="External"/><Relationship Id="rId480" Type="http://schemas.openxmlformats.org/officeDocument/2006/relationships/hyperlink" Target="https://gegemon.by/acsess/pults/pan_RM-532M.php" TargetMode="External"/><Relationship Id="rId2161" Type="http://schemas.openxmlformats.org/officeDocument/2006/relationships/hyperlink" Target="https://gegemon.by/acsess/1/924.jpg" TargetMode="External"/><Relationship Id="rId3005" Type="http://schemas.openxmlformats.org/officeDocument/2006/relationships/hyperlink" Target="https://gegemon.by/acsess/cable/539.jpg" TargetMode="External"/><Relationship Id="rId3212" Type="http://schemas.openxmlformats.org/officeDocument/2006/relationships/hyperlink" Target="https://gegemon.by/acsess/pults/hor_AN-1603.php" TargetMode="External"/><Relationship Id="rId133" Type="http://schemas.openxmlformats.org/officeDocument/2006/relationships/hyperlink" Target="https://gegemon.by/acsess/pults/lg_RM-L915.php" TargetMode="External"/><Relationship Id="rId340" Type="http://schemas.openxmlformats.org/officeDocument/2006/relationships/hyperlink" Target="https://gegemon.by/acsess/akb/lg_L50.php" TargetMode="External"/><Relationship Id="rId2021" Type="http://schemas.openxmlformats.org/officeDocument/2006/relationships/hyperlink" Target="https://gegemon.by/acsess/case/26.php" TargetMode="External"/><Relationship Id="rId200" Type="http://schemas.openxmlformats.org/officeDocument/2006/relationships/hyperlink" Target="https://gegemon.by/acsess/pults/sony_RM-ED052.php" TargetMode="External"/><Relationship Id="rId2978" Type="http://schemas.openxmlformats.org/officeDocument/2006/relationships/hyperlink" Target="https://gegemon.by/acsess/pults_2/TCL_RC802V_FMR1.php" TargetMode="External"/><Relationship Id="rId4193" Type="http://schemas.openxmlformats.org/officeDocument/2006/relationships/hyperlink" Target="https://gegemon.by/acsess/flash/384_3.webp" TargetMode="External"/><Relationship Id="rId1787" Type="http://schemas.openxmlformats.org/officeDocument/2006/relationships/hyperlink" Target="https://gegemon.by/acsess/case/26.php" TargetMode="External"/><Relationship Id="rId1994" Type="http://schemas.openxmlformats.org/officeDocument/2006/relationships/hyperlink" Target="https://gegemon.by/acsess/case/26.php" TargetMode="External"/><Relationship Id="rId2838" Type="http://schemas.openxmlformats.org/officeDocument/2006/relationships/hyperlink" Target="https://gegemon.by/acsess/zar/560.jpg" TargetMode="External"/><Relationship Id="rId79" Type="http://schemas.openxmlformats.org/officeDocument/2006/relationships/hyperlink" Target="https://gegemon.by/acsess/akb/HTC_magic.php" TargetMode="External"/><Relationship Id="rId1647" Type="http://schemas.openxmlformats.org/officeDocument/2006/relationships/hyperlink" Target="https://gegemon.by/acsess/pults/bbk_RC60021.php" TargetMode="External"/><Relationship Id="rId1854" Type="http://schemas.openxmlformats.org/officeDocument/2006/relationships/hyperlink" Target="https://gegemon.by/acsess/case/98.php" TargetMode="External"/><Relationship Id="rId2905" Type="http://schemas.openxmlformats.org/officeDocument/2006/relationships/hyperlink" Target="https://gegemon.by/price.xlsx" TargetMode="External"/><Relationship Id="rId4053" Type="http://schemas.openxmlformats.org/officeDocument/2006/relationships/hyperlink" Target="https://gegemon.by/acsess/flash/386.jpg" TargetMode="External"/><Relationship Id="rId4260" Type="http://schemas.openxmlformats.org/officeDocument/2006/relationships/hyperlink" Target="https://gegemon.by/acsess/1/1407.jpg" TargetMode="External"/><Relationship Id="rId1507" Type="http://schemas.openxmlformats.org/officeDocument/2006/relationships/hyperlink" Target="https://gegemon.by/acsess/1/298.jpg" TargetMode="External"/><Relationship Id="rId1714" Type="http://schemas.openxmlformats.org/officeDocument/2006/relationships/hyperlink" Target="https://gegemon.by/acsess/zar/361.php" TargetMode="External"/><Relationship Id="rId4120" Type="http://schemas.openxmlformats.org/officeDocument/2006/relationships/hyperlink" Target="https://gegemon.by/acsess/comp/407.jpg" TargetMode="External"/><Relationship Id="rId1921" Type="http://schemas.openxmlformats.org/officeDocument/2006/relationships/hyperlink" Target="https://gegemon.by/acsess/case/26.php" TargetMode="External"/><Relationship Id="rId3679" Type="http://schemas.openxmlformats.org/officeDocument/2006/relationships/hyperlink" Target="https://gegemon.by/acsess/pults_2/y3.jpg" TargetMode="External"/><Relationship Id="rId2488" Type="http://schemas.openxmlformats.org/officeDocument/2006/relationships/hyperlink" Target="https://gegemon.by/acsess/pults/hor_J-1274.php" TargetMode="External"/><Relationship Id="rId3886" Type="http://schemas.openxmlformats.org/officeDocument/2006/relationships/hyperlink" Target="https://gegemon.by/acsess/bat/676_2.jpg" TargetMode="External"/><Relationship Id="rId1297" Type="http://schemas.openxmlformats.org/officeDocument/2006/relationships/hyperlink" Target="https://gegemon.by/acsess/bat/296.php" TargetMode="External"/><Relationship Id="rId2695" Type="http://schemas.openxmlformats.org/officeDocument/2006/relationships/hyperlink" Target="https://gegemon.by/acsess/pults/selenga_HD950D_TV.php" TargetMode="External"/><Relationship Id="rId3539" Type="http://schemas.openxmlformats.org/officeDocument/2006/relationships/hyperlink" Target="https://gegemon.by/acsess/pults/sam_BN59-01363J.php" TargetMode="External"/><Relationship Id="rId3746" Type="http://schemas.openxmlformats.org/officeDocument/2006/relationships/hyperlink" Target="https://gegemon.by/acsess/zar/note_asus_23.jpg" TargetMode="External"/><Relationship Id="rId3953" Type="http://schemas.openxmlformats.org/officeDocument/2006/relationships/hyperlink" Target="https://gegemon.by/acsess/zar/740.jpg" TargetMode="External"/><Relationship Id="rId667" Type="http://schemas.openxmlformats.org/officeDocument/2006/relationships/hyperlink" Target="https://gegemon.by/acsess/pults/pan_N2QAYB001009.php" TargetMode="External"/><Relationship Id="rId874" Type="http://schemas.openxmlformats.org/officeDocument/2006/relationships/hyperlink" Target="http://www.gegemon.by/acsess/1/409.php" TargetMode="External"/><Relationship Id="rId2348" Type="http://schemas.openxmlformats.org/officeDocument/2006/relationships/hyperlink" Target="https://gegemon.by/acsess/case/64_3.php" TargetMode="External"/><Relationship Id="rId2555" Type="http://schemas.openxmlformats.org/officeDocument/2006/relationships/hyperlink" Target="https://gegemon.by/acsess/pults_2/shivaki_STV-45LED18S.php" TargetMode="External"/><Relationship Id="rId2762" Type="http://schemas.openxmlformats.org/officeDocument/2006/relationships/hyperlink" Target="https://gegemon.by/acsess/tele/156.php" TargetMode="External"/><Relationship Id="rId3606" Type="http://schemas.openxmlformats.org/officeDocument/2006/relationships/hyperlink" Target="https://gegemon.by/acsess/1/1373.jpg" TargetMode="External"/><Relationship Id="rId3813" Type="http://schemas.openxmlformats.org/officeDocument/2006/relationships/hyperlink" Target="https://gegemon.by/acsess/1/1380.jpg" TargetMode="External"/><Relationship Id="rId527" Type="http://schemas.openxmlformats.org/officeDocument/2006/relationships/hyperlink" Target="https://gegemon.by/acsess/pults/atlant.php" TargetMode="External"/><Relationship Id="rId734" Type="http://schemas.openxmlformats.org/officeDocument/2006/relationships/hyperlink" Target="https://gegemon.by/acsess/akb_foto/samsung_SLB-1437.php" TargetMode="External"/><Relationship Id="rId941" Type="http://schemas.openxmlformats.org/officeDocument/2006/relationships/hyperlink" Target="https://gegemon.by/acsess/flash/98.php" TargetMode="External"/><Relationship Id="rId1157" Type="http://schemas.openxmlformats.org/officeDocument/2006/relationships/hyperlink" Target="https://gegemon.by/acsess/pults/sharp_G1069PESA.php" TargetMode="External"/><Relationship Id="rId1364" Type="http://schemas.openxmlformats.org/officeDocument/2006/relationships/hyperlink" Target="https://gegemon.by/acsess/flash/47.php" TargetMode="External"/><Relationship Id="rId1571" Type="http://schemas.openxmlformats.org/officeDocument/2006/relationships/hyperlink" Target="https://gegemon.by/video/1001.php" TargetMode="External"/><Relationship Id="rId2208" Type="http://schemas.openxmlformats.org/officeDocument/2006/relationships/hyperlink" Target="https://gegemon.by/acsess/pults/sony_RMT-TX101E.php" TargetMode="External"/><Relationship Id="rId2415" Type="http://schemas.openxmlformats.org/officeDocument/2006/relationships/hyperlink" Target="https://gegemon.by/acsess/paper/51.jpg" TargetMode="External"/><Relationship Id="rId2622" Type="http://schemas.openxmlformats.org/officeDocument/2006/relationships/hyperlink" Target="https://gegemon.by/new.php" TargetMode="External"/><Relationship Id="rId70" Type="http://schemas.openxmlformats.org/officeDocument/2006/relationships/hyperlink" Target="https://gegemon.by/acsess/akb/ZTE_U887.php" TargetMode="External"/><Relationship Id="rId801" Type="http://schemas.openxmlformats.org/officeDocument/2006/relationships/hyperlink" Target="https://gegemon.by/bat_un.php" TargetMode="External"/><Relationship Id="rId1017" Type="http://schemas.openxmlformats.org/officeDocument/2006/relationships/hyperlink" Target="https://gegemon.by/acsess/zar/227.php" TargetMode="External"/><Relationship Id="rId1224" Type="http://schemas.openxmlformats.org/officeDocument/2006/relationships/hyperlink" Target="https://gegemon.by/acsess/pults/toshiba_CT-90126.php" TargetMode="External"/><Relationship Id="rId1431" Type="http://schemas.openxmlformats.org/officeDocument/2006/relationships/hyperlink" Target="https://gegemon.by/acsess/case/64_6.php" TargetMode="External"/><Relationship Id="rId3189" Type="http://schemas.openxmlformats.org/officeDocument/2006/relationships/hyperlink" Target="https://gegemon.by/acsess/cable/526.jpg" TargetMode="External"/><Relationship Id="rId3396" Type="http://schemas.openxmlformats.org/officeDocument/2006/relationships/hyperlink" Target="https://gegemon.by/acsess/nau/269.jpg" TargetMode="External"/><Relationship Id="rId4447" Type="http://schemas.openxmlformats.org/officeDocument/2006/relationships/hyperlink" Target="https://gegemon.by/acsess/cable/326.jpg" TargetMode="External"/><Relationship Id="rId3049" Type="http://schemas.openxmlformats.org/officeDocument/2006/relationships/hyperlink" Target="https://gegemon.by/acsess/cable/566.jpg" TargetMode="External"/><Relationship Id="rId3256" Type="http://schemas.openxmlformats.org/officeDocument/2006/relationships/hyperlink" Target="https://gegemon.by/acsess/flash/318_1.jpg" TargetMode="External"/><Relationship Id="rId3463" Type="http://schemas.openxmlformats.org/officeDocument/2006/relationships/hyperlink" Target="https://gegemon.by/acsess/bat/585_2.jpg" TargetMode="External"/><Relationship Id="rId4307" Type="http://schemas.openxmlformats.org/officeDocument/2006/relationships/hyperlink" Target="https://gegemon.by/acsess/flash/428.webp" TargetMode="External"/><Relationship Id="rId177" Type="http://schemas.openxmlformats.org/officeDocument/2006/relationships/hyperlink" Target="https://gegemon.by/acsess/pults/sam_AA59-10107N.php" TargetMode="External"/><Relationship Id="rId384" Type="http://schemas.openxmlformats.org/officeDocument/2006/relationships/hyperlink" Target="https://gegemon.by/acsess/pults/irc_05.php" TargetMode="External"/><Relationship Id="rId591" Type="http://schemas.openxmlformats.org/officeDocument/2006/relationships/hyperlink" Target="https://gegemon.by/acsess/cable/156.php" TargetMode="External"/><Relationship Id="rId2065" Type="http://schemas.openxmlformats.org/officeDocument/2006/relationships/hyperlink" Target="https://gegemon.by/acsess/cable/13.php" TargetMode="External"/><Relationship Id="rId2272" Type="http://schemas.openxmlformats.org/officeDocument/2006/relationships/hyperlink" Target="https://gegemon.by/acsess/akb/47.php" TargetMode="External"/><Relationship Id="rId3116" Type="http://schemas.openxmlformats.org/officeDocument/2006/relationships/hyperlink" Target="https://gegemon.by/acsess/1/977.php" TargetMode="External"/><Relationship Id="rId3670" Type="http://schemas.openxmlformats.org/officeDocument/2006/relationships/hyperlink" Target="https://gegemon.by/acsess/pults/sony_RMF-TX621E.php" TargetMode="External"/><Relationship Id="rId244" Type="http://schemas.openxmlformats.org/officeDocument/2006/relationships/hyperlink" Target="http://www.gegemon.by/acsess/cable/101.html" TargetMode="External"/><Relationship Id="rId1081" Type="http://schemas.openxmlformats.org/officeDocument/2006/relationships/hyperlink" Target="https://gegemon.by/acsess/flash/131.php" TargetMode="External"/><Relationship Id="rId3323" Type="http://schemas.openxmlformats.org/officeDocument/2006/relationships/hyperlink" Target="https://gegemon.by/acsess/1/1298.jpg" TargetMode="External"/><Relationship Id="rId3530" Type="http://schemas.openxmlformats.org/officeDocument/2006/relationships/hyperlink" Target="https://gegemon.by/acsess/bat/587.jpg" TargetMode="External"/><Relationship Id="rId451" Type="http://schemas.openxmlformats.org/officeDocument/2006/relationships/hyperlink" Target="https://gegemon.by/acsess/bat/47_3.php" TargetMode="External"/><Relationship Id="rId2132" Type="http://schemas.openxmlformats.org/officeDocument/2006/relationships/hyperlink" Target="https://gegemon.by/acsess/flash/218_4.jpg" TargetMode="External"/><Relationship Id="rId104" Type="http://schemas.openxmlformats.org/officeDocument/2006/relationships/hyperlink" Target="https://gegemon.by/acsess/1/262_2.jpg" TargetMode="External"/><Relationship Id="rId311" Type="http://schemas.openxmlformats.org/officeDocument/2006/relationships/hyperlink" Target="https://gegemon.by/acsess/pults/philips_RM-L1030.php" TargetMode="External"/><Relationship Id="rId1898" Type="http://schemas.openxmlformats.org/officeDocument/2006/relationships/hyperlink" Target="https://gegemon.by/acsess/case/26.php" TargetMode="External"/><Relationship Id="rId2949" Type="http://schemas.openxmlformats.org/officeDocument/2006/relationships/hyperlink" Target="https://gegemon.by/acsess/case/118.jpg" TargetMode="External"/><Relationship Id="rId4097" Type="http://schemas.openxmlformats.org/officeDocument/2006/relationships/hyperlink" Target="https://gegemon.by/acsess/akb/243.jpg" TargetMode="External"/><Relationship Id="rId1758" Type="http://schemas.openxmlformats.org/officeDocument/2006/relationships/hyperlink" Target="https://gegemon.by/video/1001.php" TargetMode="External"/><Relationship Id="rId2809" Type="http://schemas.openxmlformats.org/officeDocument/2006/relationships/hyperlink" Target="https://gegemon.by/acsess/tele/163.jpg" TargetMode="External"/><Relationship Id="rId4164" Type="http://schemas.openxmlformats.org/officeDocument/2006/relationships/hyperlink" Target="https://gegemon.by/acsess/comp/410.jpg" TargetMode="External"/><Relationship Id="rId4371" Type="http://schemas.openxmlformats.org/officeDocument/2006/relationships/hyperlink" Target="https://gegemon.by/acsess/pults/lg_AKB75375611_orig.php" TargetMode="External"/><Relationship Id="rId1965" Type="http://schemas.openxmlformats.org/officeDocument/2006/relationships/hyperlink" Target="https://gegemon.by/acsess/case/26.php" TargetMode="External"/><Relationship Id="rId3180" Type="http://schemas.openxmlformats.org/officeDocument/2006/relationships/hyperlink" Target="https://gegemon.by/acsess/cable/139.php" TargetMode="External"/><Relationship Id="rId4024" Type="http://schemas.openxmlformats.org/officeDocument/2006/relationships/hyperlink" Target="https://gegemon.by/acsess/cable/653.jpg" TargetMode="External"/><Relationship Id="rId4231" Type="http://schemas.openxmlformats.org/officeDocument/2006/relationships/hyperlink" Target="https://gegemon.by/acsess/zar/774.webp" TargetMode="External"/><Relationship Id="rId1618" Type="http://schemas.openxmlformats.org/officeDocument/2006/relationships/hyperlink" Target="https://gegemon.by/acsess/screen/93.php" TargetMode="External"/><Relationship Id="rId1825" Type="http://schemas.openxmlformats.org/officeDocument/2006/relationships/hyperlink" Target="https://gegemon.by/acsess/case/98.php" TargetMode="External"/><Relationship Id="rId3040" Type="http://schemas.openxmlformats.org/officeDocument/2006/relationships/hyperlink" Target="https://gegemon.by/acsess/1/746.jpg" TargetMode="External"/><Relationship Id="rId3997" Type="http://schemas.openxmlformats.org/officeDocument/2006/relationships/hyperlink" Target="https://gegemon.by/acsess/cable/646.jpg" TargetMode="External"/><Relationship Id="rId2599" Type="http://schemas.openxmlformats.org/officeDocument/2006/relationships/hyperlink" Target="https://gegemon.by/acsess/paper/13.php" TargetMode="External"/><Relationship Id="rId3857" Type="http://schemas.openxmlformats.org/officeDocument/2006/relationships/hyperlink" Target="https://gegemon.by/acsess/bat/671.jpg" TargetMode="External"/><Relationship Id="rId778" Type="http://schemas.openxmlformats.org/officeDocument/2006/relationships/hyperlink" Target="https://gegemon.by/bat_un.php" TargetMode="External"/><Relationship Id="rId985" Type="http://schemas.openxmlformats.org/officeDocument/2006/relationships/hyperlink" Target="https://gegemon.by/acsess/pults/huayu_RM-L1130.php" TargetMode="External"/><Relationship Id="rId2459" Type="http://schemas.openxmlformats.org/officeDocument/2006/relationships/hyperlink" Target="https://gegemon.by/acsess/1/1104.jpg" TargetMode="External"/><Relationship Id="rId2666" Type="http://schemas.openxmlformats.org/officeDocument/2006/relationships/hyperlink" Target="https://gegemon.by/acsess/pults_2/rolsen_HYPFFD-0142.php" TargetMode="External"/><Relationship Id="rId2873" Type="http://schemas.openxmlformats.org/officeDocument/2006/relationships/hyperlink" Target="https://gegemon.by/acsess/1/1160.jpg" TargetMode="External"/><Relationship Id="rId3717" Type="http://schemas.openxmlformats.org/officeDocument/2006/relationships/hyperlink" Target="https://gegemon.by/acsess/pults_2/dexp_RM-L1325.php" TargetMode="External"/><Relationship Id="rId3924" Type="http://schemas.openxmlformats.org/officeDocument/2006/relationships/hyperlink" Target="https://gegemon.by/acsess/bat/686.jpg" TargetMode="External"/><Relationship Id="rId638" Type="http://schemas.openxmlformats.org/officeDocument/2006/relationships/hyperlink" Target="https://gegemon.by/acsess/flash/64.php" TargetMode="External"/><Relationship Id="rId845" Type="http://schemas.openxmlformats.org/officeDocument/2006/relationships/hyperlink" Target="https://gegemon.by/acsess/akb/XIAOMI_BM35.php" TargetMode="External"/><Relationship Id="rId1268" Type="http://schemas.openxmlformats.org/officeDocument/2006/relationships/hyperlink" Target="https://gegemon.by/acsess/akb/ZTE_L370.php" TargetMode="External"/><Relationship Id="rId1475" Type="http://schemas.openxmlformats.org/officeDocument/2006/relationships/hyperlink" Target="https://gegemon.by/acsess/screen/55.php" TargetMode="External"/><Relationship Id="rId1682" Type="http://schemas.openxmlformats.org/officeDocument/2006/relationships/hyperlink" Target="https://gegemon.by/acsess/paper/40.jpg" TargetMode="External"/><Relationship Id="rId2319" Type="http://schemas.openxmlformats.org/officeDocument/2006/relationships/hyperlink" Target="https://gegemon.by/acsess/akb/sam_A50.php" TargetMode="External"/><Relationship Id="rId2526" Type="http://schemas.openxmlformats.org/officeDocument/2006/relationships/hyperlink" Target="https://gegemon.by/acsess/cable/442.jpg" TargetMode="External"/><Relationship Id="rId2733" Type="http://schemas.openxmlformats.org/officeDocument/2006/relationships/hyperlink" Target="https://gegemon.by/acsess/zar/531.jpg" TargetMode="External"/><Relationship Id="rId705" Type="http://schemas.openxmlformats.org/officeDocument/2006/relationships/hyperlink" Target="https://gegemon.by/acsess/akb/lenovo_BL264.php" TargetMode="External"/><Relationship Id="rId1128" Type="http://schemas.openxmlformats.org/officeDocument/2006/relationships/hyperlink" Target="https://gegemon.by/acsess/pults/jvc_KT1157-SX.php" TargetMode="External"/><Relationship Id="rId1335" Type="http://schemas.openxmlformats.org/officeDocument/2006/relationships/hyperlink" Target="https://gegemon.by/bat_un.php" TargetMode="External"/><Relationship Id="rId1542" Type="http://schemas.openxmlformats.org/officeDocument/2006/relationships/hyperlink" Target="https://gegemon.by/acsess/1/298.jpg" TargetMode="External"/><Relationship Id="rId2940" Type="http://schemas.openxmlformats.org/officeDocument/2006/relationships/hyperlink" Target="https://gegemon.by/acsess/akb/huawei_HB5B2H.php" TargetMode="External"/><Relationship Id="rId912" Type="http://schemas.openxmlformats.org/officeDocument/2006/relationships/hyperlink" Target="https://gegemon.by/acsess/pults/10.php" TargetMode="External"/><Relationship Id="rId2800" Type="http://schemas.openxmlformats.org/officeDocument/2006/relationships/hyperlink" Target="https://gegemon.by/acsess/flash/287_18.jpg" TargetMode="External"/><Relationship Id="rId41" Type="http://schemas.openxmlformats.org/officeDocument/2006/relationships/hyperlink" Target="http://defender.ru/catalog/99/trendy-702-white-blue?active_tab=" TargetMode="External"/><Relationship Id="rId1402" Type="http://schemas.openxmlformats.org/officeDocument/2006/relationships/hyperlink" Target="http://www.gegemon.by/acsess/screen/5.html" TargetMode="External"/><Relationship Id="rId288" Type="http://schemas.openxmlformats.org/officeDocument/2006/relationships/hyperlink" Target="https://gegemon.by/acsess/pults/lg_AKB73715603.php" TargetMode="External"/><Relationship Id="rId3367" Type="http://schemas.openxmlformats.org/officeDocument/2006/relationships/hyperlink" Target="https://gegemon.by/acsess/zar/661.jpg" TargetMode="External"/><Relationship Id="rId3574" Type="http://schemas.openxmlformats.org/officeDocument/2006/relationships/hyperlink" Target="https://gegemon.by/acsess/bat/594.jpg" TargetMode="External"/><Relationship Id="rId3781" Type="http://schemas.openxmlformats.org/officeDocument/2006/relationships/hyperlink" Target="https://gegemon.by/acsess/tele/222.php" TargetMode="External"/><Relationship Id="rId4418" Type="http://schemas.openxmlformats.org/officeDocument/2006/relationships/hyperlink" Target="https://gegemon.by/acsess/flash/371_5.webp" TargetMode="External"/><Relationship Id="rId495" Type="http://schemas.openxmlformats.org/officeDocument/2006/relationships/hyperlink" Target="https://gegemon.by/acsess/akb/sam_G930F.php" TargetMode="External"/><Relationship Id="rId2176" Type="http://schemas.openxmlformats.org/officeDocument/2006/relationships/hyperlink" Target="https://gegemon.by/acsess/zar/278.php" TargetMode="External"/><Relationship Id="rId2383" Type="http://schemas.openxmlformats.org/officeDocument/2006/relationships/hyperlink" Target="https://gegemon.by/acsess/comp/243_1.jpg" TargetMode="External"/><Relationship Id="rId2590" Type="http://schemas.openxmlformats.org/officeDocument/2006/relationships/hyperlink" Target="https://gegemon.by/acsess/cable/429.jpg" TargetMode="External"/><Relationship Id="rId3227" Type="http://schemas.openxmlformats.org/officeDocument/2006/relationships/hyperlink" Target="https://gegemon.by/acsess/zar/630.jpg" TargetMode="External"/><Relationship Id="rId3434" Type="http://schemas.openxmlformats.org/officeDocument/2006/relationships/hyperlink" Target="http://gegemon.by/acsess/telefon/BQ_service.doc" TargetMode="External"/><Relationship Id="rId3641" Type="http://schemas.openxmlformats.org/officeDocument/2006/relationships/hyperlink" Target="https://gegemon.by/acsess/pults/lg_AKB76036208_orig.php" TargetMode="External"/><Relationship Id="rId148" Type="http://schemas.openxmlformats.org/officeDocument/2006/relationships/hyperlink" Target="https://gegemon.by/acsess/pults/philips_RM-D631.php" TargetMode="External"/><Relationship Id="rId355" Type="http://schemas.openxmlformats.org/officeDocument/2006/relationships/hyperlink" Target="https://gegemon.by/acsess/akb/lenovo_BL209.php" TargetMode="External"/><Relationship Id="rId562" Type="http://schemas.openxmlformats.org/officeDocument/2006/relationships/hyperlink" Target="https://gegemon.by/acsess/akb_foto/sony_NP-FE1.php" TargetMode="External"/><Relationship Id="rId1192" Type="http://schemas.openxmlformats.org/officeDocument/2006/relationships/hyperlink" Target="https://gegemon.by/acsess/cable/246.jpg" TargetMode="External"/><Relationship Id="rId2036" Type="http://schemas.openxmlformats.org/officeDocument/2006/relationships/hyperlink" Target="https://gegemon.by/acsess/case/4.php" TargetMode="External"/><Relationship Id="rId2243" Type="http://schemas.openxmlformats.org/officeDocument/2006/relationships/hyperlink" Target="https://gegemon.by/acsess/case/26.php" TargetMode="External"/><Relationship Id="rId2450" Type="http://schemas.openxmlformats.org/officeDocument/2006/relationships/hyperlink" Target="https://gegemon.by/acsess/pults_2/shivaki_RC-24b.php" TargetMode="External"/><Relationship Id="rId3501" Type="http://schemas.openxmlformats.org/officeDocument/2006/relationships/hyperlink" Target="https://gegemon.by/acsess/1/237.php" TargetMode="External"/><Relationship Id="rId215" Type="http://schemas.openxmlformats.org/officeDocument/2006/relationships/hyperlink" Target="https://gegemon.by/acsess/pults/sanyo_RM-580B.php" TargetMode="External"/><Relationship Id="rId422" Type="http://schemas.openxmlformats.org/officeDocument/2006/relationships/hyperlink" Target="https://gegemon.by/acsess/paper/10.php" TargetMode="External"/><Relationship Id="rId1052" Type="http://schemas.openxmlformats.org/officeDocument/2006/relationships/hyperlink" Target="https://gegemon.by/acsess/zar/264.php" TargetMode="External"/><Relationship Id="rId2103" Type="http://schemas.openxmlformats.org/officeDocument/2006/relationships/hyperlink" Target="https://gegemon.by/acsess/zar/386.jpg" TargetMode="External"/><Relationship Id="rId2310" Type="http://schemas.openxmlformats.org/officeDocument/2006/relationships/hyperlink" Target="https://gegemon.by/acsess/case/26.php" TargetMode="External"/><Relationship Id="rId4068" Type="http://schemas.openxmlformats.org/officeDocument/2006/relationships/hyperlink" Target="https://gegemon.by/acsess/comp/379.jpg" TargetMode="External"/><Relationship Id="rId4275" Type="http://schemas.openxmlformats.org/officeDocument/2006/relationships/hyperlink" Target="https://gegemon.by/acsess/tele/239.jpg" TargetMode="External"/><Relationship Id="rId1869" Type="http://schemas.openxmlformats.org/officeDocument/2006/relationships/hyperlink" Target="https://gegemon.by/acsess/case/98.php" TargetMode="External"/><Relationship Id="rId3084" Type="http://schemas.openxmlformats.org/officeDocument/2006/relationships/hyperlink" Target="https://gegemon.by/acsess/screen/24.php" TargetMode="External"/><Relationship Id="rId3291" Type="http://schemas.openxmlformats.org/officeDocument/2006/relationships/hyperlink" Target="https://gegemon.by/bat_un.php" TargetMode="External"/><Relationship Id="rId4135" Type="http://schemas.openxmlformats.org/officeDocument/2006/relationships/hyperlink" Target="https://gegemon.by/acsess/pults/lg_AKB76043105.php" TargetMode="External"/><Relationship Id="rId1729" Type="http://schemas.openxmlformats.org/officeDocument/2006/relationships/hyperlink" Target="https://gegemon.by/acsess/flash/218_2.jpg" TargetMode="External"/><Relationship Id="rId1936" Type="http://schemas.openxmlformats.org/officeDocument/2006/relationships/hyperlink" Target="https://gegemon.by/acsess/case/26.php" TargetMode="External"/><Relationship Id="rId4342" Type="http://schemas.openxmlformats.org/officeDocument/2006/relationships/hyperlink" Target="https://gegemon.by/acsess/bat/744.jpg" TargetMode="External"/><Relationship Id="rId3151" Type="http://schemas.openxmlformats.org/officeDocument/2006/relationships/hyperlink" Target="https://gegemon.by/acsess/cable/183.php" TargetMode="External"/><Relationship Id="rId4202" Type="http://schemas.openxmlformats.org/officeDocument/2006/relationships/hyperlink" Target="https://gegemon.by/acsess/zar/771.jpg" TargetMode="External"/><Relationship Id="rId3011" Type="http://schemas.openxmlformats.org/officeDocument/2006/relationships/hyperlink" Target="https://gegemon.by/acsess/zar/600.jpg" TargetMode="External"/><Relationship Id="rId3968" Type="http://schemas.openxmlformats.org/officeDocument/2006/relationships/hyperlink" Target="https://gegemon.by/acsess/zar/752.jpg" TargetMode="External"/><Relationship Id="rId5" Type="http://schemas.openxmlformats.org/officeDocument/2006/relationships/hyperlink" Target="https://gegemon.by/acsess/akb/nokia_BL-5J.php" TargetMode="External"/><Relationship Id="rId889" Type="http://schemas.openxmlformats.org/officeDocument/2006/relationships/hyperlink" Target="https://gegemon.by/acsess/pults/7.php" TargetMode="External"/><Relationship Id="rId2777" Type="http://schemas.openxmlformats.org/officeDocument/2006/relationships/hyperlink" Target="https://catalog.onliner.by/photopaper/svetocopy/9083978" TargetMode="External"/><Relationship Id="rId749" Type="http://schemas.openxmlformats.org/officeDocument/2006/relationships/hyperlink" Target="https://gegemon.by/acsess/pults/pan_TNQ4G0403.php" TargetMode="External"/><Relationship Id="rId1379" Type="http://schemas.openxmlformats.org/officeDocument/2006/relationships/hyperlink" Target="https://gegemon.by/acsess/cable/275.php" TargetMode="External"/><Relationship Id="rId1586" Type="http://schemas.openxmlformats.org/officeDocument/2006/relationships/hyperlink" Target="https://gegemon.by/video/1002.php" TargetMode="External"/><Relationship Id="rId2984" Type="http://schemas.openxmlformats.org/officeDocument/2006/relationships/hyperlink" Target="https://gegemon.by/acsess/zar/589.php" TargetMode="External"/><Relationship Id="rId3828" Type="http://schemas.openxmlformats.org/officeDocument/2006/relationships/hyperlink" Target="https://gegemon.by/acsess/akb/226.php" TargetMode="External"/><Relationship Id="rId609" Type="http://schemas.openxmlformats.org/officeDocument/2006/relationships/hyperlink" Target="https://gegemon.by/acsess/cable/168.php" TargetMode="External"/><Relationship Id="rId956" Type="http://schemas.openxmlformats.org/officeDocument/2006/relationships/hyperlink" Target="https://gegemon.by/acsess/case/106_1.php" TargetMode="External"/><Relationship Id="rId1239" Type="http://schemas.openxmlformats.org/officeDocument/2006/relationships/hyperlink" Target="https://gegemon.by/acsess/screen/24.php" TargetMode="External"/><Relationship Id="rId1793" Type="http://schemas.openxmlformats.org/officeDocument/2006/relationships/hyperlink" Target="https://gegemon.by/acsess/case/26.php" TargetMode="External"/><Relationship Id="rId2637" Type="http://schemas.openxmlformats.org/officeDocument/2006/relationships/hyperlink" Target="https://gegemon.by/acsess/pults_2/rolsen_ER-31607R.php" TargetMode="External"/><Relationship Id="rId2844" Type="http://schemas.openxmlformats.org/officeDocument/2006/relationships/hyperlink" Target="https://gegemon.by/acsess/zar/564.jpg" TargetMode="External"/><Relationship Id="rId85" Type="http://schemas.openxmlformats.org/officeDocument/2006/relationships/hyperlink" Target="https://gegemon.by/acsess/akb/huawei_C8816.php" TargetMode="External"/><Relationship Id="rId816" Type="http://schemas.openxmlformats.org/officeDocument/2006/relationships/hyperlink" Target="https://gegemon.by/bat_un.php" TargetMode="External"/><Relationship Id="rId1446" Type="http://schemas.openxmlformats.org/officeDocument/2006/relationships/hyperlink" Target="https://gegemon.by/acsess/pults/vit_H-LCDVD2200.php" TargetMode="External"/><Relationship Id="rId1653" Type="http://schemas.openxmlformats.org/officeDocument/2006/relationships/hyperlink" Target="https://gegemon.by/acsess/akb_foto/olympus_LI-60.php" TargetMode="External"/><Relationship Id="rId1860" Type="http://schemas.openxmlformats.org/officeDocument/2006/relationships/hyperlink" Target="https://gegemon.by/acsess/case/98.php" TargetMode="External"/><Relationship Id="rId2704" Type="http://schemas.openxmlformats.org/officeDocument/2006/relationships/hyperlink" Target="https://gegemon.by/acsess/cable/483.jpg" TargetMode="External"/><Relationship Id="rId2911" Type="http://schemas.openxmlformats.org/officeDocument/2006/relationships/hyperlink" Target="https://gegemon.by/acsess/screen/24.php" TargetMode="External"/><Relationship Id="rId1306" Type="http://schemas.openxmlformats.org/officeDocument/2006/relationships/hyperlink" Target="https://gegemon.by/acsess/pults/sam_AA59-00823A.php" TargetMode="External"/><Relationship Id="rId1513" Type="http://schemas.openxmlformats.org/officeDocument/2006/relationships/hyperlink" Target="https://gegemon.by/acsess/1/298.jpg" TargetMode="External"/><Relationship Id="rId1720" Type="http://schemas.openxmlformats.org/officeDocument/2006/relationships/hyperlink" Target="https://gegemon.by/acsess/nau/176.jpg" TargetMode="External"/><Relationship Id="rId12" Type="http://schemas.openxmlformats.org/officeDocument/2006/relationships/hyperlink" Target="https://gegemon.by/acsess/akb/huawei_U8500.php" TargetMode="External"/><Relationship Id="rId3478" Type="http://schemas.openxmlformats.org/officeDocument/2006/relationships/hyperlink" Target="https://catalog.onliner.by/multimeter/unitrend/ut120c" TargetMode="External"/><Relationship Id="rId3685" Type="http://schemas.openxmlformats.org/officeDocument/2006/relationships/hyperlink" Target="https://gegemon.by/acsess/pults/39_1.webp" TargetMode="External"/><Relationship Id="rId3892" Type="http://schemas.openxmlformats.org/officeDocument/2006/relationships/hyperlink" Target="https://gegemon.by/acsess/pults/sam_3F14_00034_162.php" TargetMode="External"/><Relationship Id="rId399" Type="http://schemas.openxmlformats.org/officeDocument/2006/relationships/hyperlink" Target="https://gegemon.by/acsess/pults/lg_AKB74455401.php" TargetMode="External"/><Relationship Id="rId2287" Type="http://schemas.openxmlformats.org/officeDocument/2006/relationships/hyperlink" Target="https://gegemon.by/acsess/pults_2/thomson_RS17-11106-015.php" TargetMode="External"/><Relationship Id="rId2494" Type="http://schemas.openxmlformats.org/officeDocument/2006/relationships/hyperlink" Target="https://gegemon.by/acsess/pults/hor_H-LCDVD3200.php" TargetMode="External"/><Relationship Id="rId3338" Type="http://schemas.openxmlformats.org/officeDocument/2006/relationships/hyperlink" Target="https://gegemon.by/acsess/bat/544.png" TargetMode="External"/><Relationship Id="rId3545" Type="http://schemas.openxmlformats.org/officeDocument/2006/relationships/hyperlink" Target="https://gegemon.by/acsess/pults_2/xiaomi_mi_ver_18.php" TargetMode="External"/><Relationship Id="rId3752" Type="http://schemas.openxmlformats.org/officeDocument/2006/relationships/hyperlink" Target="https://catalog.onliner.by/wspeaker/jbl/jblflip5blu" TargetMode="External"/><Relationship Id="rId259" Type="http://schemas.openxmlformats.org/officeDocument/2006/relationships/hyperlink" Target="https://gegemon.by/acsess/pults/lg_AKB72915279.php" TargetMode="External"/><Relationship Id="rId466" Type="http://schemas.openxmlformats.org/officeDocument/2006/relationships/hyperlink" Target="https://gegemon.by/acsess/akb/lenovo_BL230.php" TargetMode="External"/><Relationship Id="rId673" Type="http://schemas.openxmlformats.org/officeDocument/2006/relationships/hyperlink" Target="https://gegemon.by/acsess/pults/lg_AKB72216902.php" TargetMode="External"/><Relationship Id="rId880" Type="http://schemas.openxmlformats.org/officeDocument/2006/relationships/hyperlink" Target="https://gegemon.by/acsess/case/32.php" TargetMode="External"/><Relationship Id="rId1096" Type="http://schemas.openxmlformats.org/officeDocument/2006/relationships/hyperlink" Target="https://gegemon.by/acsess/case/51_1.php" TargetMode="External"/><Relationship Id="rId2147" Type="http://schemas.openxmlformats.org/officeDocument/2006/relationships/hyperlink" Target="https://gegemon.by/acsess/pults_2/TCL_RM-B1X.php" TargetMode="External"/><Relationship Id="rId2354" Type="http://schemas.openxmlformats.org/officeDocument/2006/relationships/hyperlink" Target="https://gegemon.by/acsess/case/107_1.php" TargetMode="External"/><Relationship Id="rId2561" Type="http://schemas.openxmlformats.org/officeDocument/2006/relationships/hyperlink" Target="https://gegemon.by/acsess/nau/224.php" TargetMode="External"/><Relationship Id="rId3405" Type="http://schemas.openxmlformats.org/officeDocument/2006/relationships/hyperlink" Target="https://t.me/videoobzors/20" TargetMode="External"/><Relationship Id="rId119" Type="http://schemas.openxmlformats.org/officeDocument/2006/relationships/hyperlink" Target="https://gegemon.by/acsess/pults/pan_EUR511226.php" TargetMode="External"/><Relationship Id="rId326" Type="http://schemas.openxmlformats.org/officeDocument/2006/relationships/hyperlink" Target="https://gegemon.by/acsess/akb/HTC_desire_516.php" TargetMode="External"/><Relationship Id="rId533" Type="http://schemas.openxmlformats.org/officeDocument/2006/relationships/hyperlink" Target="https://gegemon.by/acsess/bat/106.php" TargetMode="External"/><Relationship Id="rId1163" Type="http://schemas.openxmlformats.org/officeDocument/2006/relationships/hyperlink" Target="https://gegemon.by/acsess/pults/sharp_G1350SA.php" TargetMode="External"/><Relationship Id="rId1370" Type="http://schemas.openxmlformats.org/officeDocument/2006/relationships/hyperlink" Target="https://gegemon.by/acsess/1/445.php" TargetMode="External"/><Relationship Id="rId2007" Type="http://schemas.openxmlformats.org/officeDocument/2006/relationships/hyperlink" Target="https://gegemon.by/acsess/case/26.php" TargetMode="External"/><Relationship Id="rId2214" Type="http://schemas.openxmlformats.org/officeDocument/2006/relationships/hyperlink" Target="https://gegemon.by/acsess/cable/366.jpg" TargetMode="External"/><Relationship Id="rId3612" Type="http://schemas.openxmlformats.org/officeDocument/2006/relationships/hyperlink" Target="https://gegemon.by/new.php" TargetMode="External"/><Relationship Id="rId740" Type="http://schemas.openxmlformats.org/officeDocument/2006/relationships/hyperlink" Target="https://gegemon.by/acsess/pults/lg_AKB74475403.php" TargetMode="External"/><Relationship Id="rId1023" Type="http://schemas.openxmlformats.org/officeDocument/2006/relationships/hyperlink" Target="http://www.gegemon.by/acsess/1/210.html" TargetMode="External"/><Relationship Id="rId2421" Type="http://schemas.openxmlformats.org/officeDocument/2006/relationships/hyperlink" Target="https://gegemon.by/acsess/pults_2/shivaki_2200-ED00SHIV.php" TargetMode="External"/><Relationship Id="rId4179" Type="http://schemas.openxmlformats.org/officeDocument/2006/relationships/hyperlink" Target="https://gegemon.by/acsess/bat/718.jpg" TargetMode="External"/><Relationship Id="rId600" Type="http://schemas.openxmlformats.org/officeDocument/2006/relationships/hyperlink" Target="https://gegemon.by/acsess/akb/huawei_Y6.php" TargetMode="External"/><Relationship Id="rId1230" Type="http://schemas.openxmlformats.org/officeDocument/2006/relationships/hyperlink" Target="https://gegemon.by/acsess/nau/152.php" TargetMode="External"/><Relationship Id="rId4386" Type="http://schemas.openxmlformats.org/officeDocument/2006/relationships/hyperlink" Target="https://gegemon.by/acsess/bat/754.jpg" TargetMode="External"/><Relationship Id="rId3195" Type="http://schemas.openxmlformats.org/officeDocument/2006/relationships/hyperlink" Target="https://gegemon.by/acsess/cable/540.jpg" TargetMode="External"/><Relationship Id="rId4039" Type="http://schemas.openxmlformats.org/officeDocument/2006/relationships/hyperlink" Target="https://gegemon.by/acsess/nau/287_2.webp" TargetMode="External"/><Relationship Id="rId4246" Type="http://schemas.openxmlformats.org/officeDocument/2006/relationships/hyperlink" Target="https://gegemon.by/acsess/port/573_3.webp" TargetMode="External"/><Relationship Id="rId3055" Type="http://schemas.openxmlformats.org/officeDocument/2006/relationships/hyperlink" Target="https://gegemon.by/acsess/pults/33.jpg" TargetMode="External"/><Relationship Id="rId3262" Type="http://schemas.openxmlformats.org/officeDocument/2006/relationships/hyperlink" Target="https://gegemon.by/acsess/cable/183.php" TargetMode="External"/><Relationship Id="rId4106" Type="http://schemas.openxmlformats.org/officeDocument/2006/relationships/hyperlink" Target="https://gegemon.by/acsess/cable/656.jpg" TargetMode="External"/><Relationship Id="rId4313" Type="http://schemas.openxmlformats.org/officeDocument/2006/relationships/hyperlink" Target="https://gegemon.by/acsess/flash/432.jpg" TargetMode="External"/><Relationship Id="rId183" Type="http://schemas.openxmlformats.org/officeDocument/2006/relationships/hyperlink" Target="https://gegemon.by/acsess/pults/sam_MF59-00242A.php" TargetMode="External"/><Relationship Id="rId390" Type="http://schemas.openxmlformats.org/officeDocument/2006/relationships/hyperlink" Target="https://gegemon.by/acsess/pults/globo_4100.php" TargetMode="External"/><Relationship Id="rId1907" Type="http://schemas.openxmlformats.org/officeDocument/2006/relationships/hyperlink" Target="https://gegemon.by/acsess/case/26.php" TargetMode="External"/><Relationship Id="rId2071" Type="http://schemas.openxmlformats.org/officeDocument/2006/relationships/hyperlink" Target="https://gegemon.by/acsess/pults_2/haier_HTR-D18A.php" TargetMode="External"/><Relationship Id="rId3122" Type="http://schemas.openxmlformats.org/officeDocument/2006/relationships/hyperlink" Target="https://gegemon.by/acsess/1/1265.jpg" TargetMode="External"/><Relationship Id="rId250" Type="http://schemas.openxmlformats.org/officeDocument/2006/relationships/hyperlink" Target="https://gegemon.by/acsess/akb/sam_j1.php" TargetMode="External"/><Relationship Id="rId110" Type="http://schemas.openxmlformats.org/officeDocument/2006/relationships/hyperlink" Target="https://gegemon.by/acsess/pults/bbk_LEM101.php" TargetMode="External"/><Relationship Id="rId2888" Type="http://schemas.openxmlformats.org/officeDocument/2006/relationships/hyperlink" Target="https://gegemon.by/acsess/case/98.php" TargetMode="External"/><Relationship Id="rId3939" Type="http://schemas.openxmlformats.org/officeDocument/2006/relationships/hyperlink" Target="https://gegemon.by/acsess/pults/sam_RM-J1500.php" TargetMode="External"/><Relationship Id="rId1697" Type="http://schemas.openxmlformats.org/officeDocument/2006/relationships/hyperlink" Target="https://gegemon.by/acsess/pults/sony_RM-L1351.php" TargetMode="External"/><Relationship Id="rId2748" Type="http://schemas.openxmlformats.org/officeDocument/2006/relationships/hyperlink" Target="https://gegemon.by/acsess/zar/536.jpg" TargetMode="External"/><Relationship Id="rId2955" Type="http://schemas.openxmlformats.org/officeDocument/2006/relationships/hyperlink" Target="https://gegemon.by/acsess/nau/197_2.jpg" TargetMode="External"/><Relationship Id="rId927" Type="http://schemas.openxmlformats.org/officeDocument/2006/relationships/hyperlink" Target="https://gegemon.by/acsess/paper/16.php" TargetMode="External"/><Relationship Id="rId1557" Type="http://schemas.openxmlformats.org/officeDocument/2006/relationships/hyperlink" Target="https://gegemon.by/video/1001.php" TargetMode="External"/><Relationship Id="rId1764" Type="http://schemas.openxmlformats.org/officeDocument/2006/relationships/hyperlink" Target="https://gegemon.by/acsess/case/26.php" TargetMode="External"/><Relationship Id="rId1971" Type="http://schemas.openxmlformats.org/officeDocument/2006/relationships/hyperlink" Target="https://gegemon.by/acsess/case/26.php" TargetMode="External"/><Relationship Id="rId2608" Type="http://schemas.openxmlformats.org/officeDocument/2006/relationships/hyperlink" Target="https://gegemon.by/acsess/cable/305_2.jpg" TargetMode="External"/><Relationship Id="rId2815" Type="http://schemas.openxmlformats.org/officeDocument/2006/relationships/hyperlink" Target="https://gegemon.by/bat_un.php" TargetMode="External"/><Relationship Id="rId4170" Type="http://schemas.openxmlformats.org/officeDocument/2006/relationships/hyperlink" Target="https://gegemon.by/acsess/cable/329.jpg" TargetMode="External"/><Relationship Id="rId56" Type="http://schemas.openxmlformats.org/officeDocument/2006/relationships/hyperlink" Target="https://gegemon.by/acsess/akb/HTC_desire_600.php" TargetMode="External"/><Relationship Id="rId1417" Type="http://schemas.openxmlformats.org/officeDocument/2006/relationships/hyperlink" Target="https://gegemon.by/acsess/case/26.php" TargetMode="External"/><Relationship Id="rId1624" Type="http://schemas.openxmlformats.org/officeDocument/2006/relationships/hyperlink" Target="https://gegemon.by/acsess/screen/25.php" TargetMode="External"/><Relationship Id="rId1831" Type="http://schemas.openxmlformats.org/officeDocument/2006/relationships/hyperlink" Target="https://gegemon.by/acsess/case/98.php" TargetMode="External"/><Relationship Id="rId4030" Type="http://schemas.openxmlformats.org/officeDocument/2006/relationships/hyperlink" Target="https://gegemon.by/acsess/nau/286.jpg" TargetMode="External"/><Relationship Id="rId3589" Type="http://schemas.openxmlformats.org/officeDocument/2006/relationships/hyperlink" Target="https://gegemon.by/acsess/bat/622.jpg" TargetMode="External"/><Relationship Id="rId3796" Type="http://schemas.openxmlformats.org/officeDocument/2006/relationships/hyperlink" Target="https://gegemon.by/acsess/zar/note_toshiba_7.webp" TargetMode="External"/><Relationship Id="rId2398" Type="http://schemas.openxmlformats.org/officeDocument/2006/relationships/hyperlink" Target="https://gegemon.by/acsess/case/98.php" TargetMode="External"/><Relationship Id="rId3449" Type="http://schemas.openxmlformats.org/officeDocument/2006/relationships/hyperlink" Target="https://gegemon.by/acsess/cable/615.jpg" TargetMode="External"/><Relationship Id="rId577" Type="http://schemas.openxmlformats.org/officeDocument/2006/relationships/hyperlink" Target="https://gegemon.by/acsess/akb_foto/casio_NP-80.php" TargetMode="External"/><Relationship Id="rId2258" Type="http://schemas.openxmlformats.org/officeDocument/2006/relationships/hyperlink" Target="https://gegemon.by/acsess/akb/47.php" TargetMode="External"/><Relationship Id="rId3656" Type="http://schemas.openxmlformats.org/officeDocument/2006/relationships/hyperlink" Target="https://gegemon.by/acsess/pults_2/xiaomi_D4B8FFE67E3B.php" TargetMode="External"/><Relationship Id="rId3863" Type="http://schemas.openxmlformats.org/officeDocument/2006/relationships/hyperlink" Target="https://gegemon.by/acsess/cable/419.jpg" TargetMode="External"/><Relationship Id="rId784" Type="http://schemas.openxmlformats.org/officeDocument/2006/relationships/hyperlink" Target="https://gegemon.by/bat_un.php" TargetMode="External"/><Relationship Id="rId991" Type="http://schemas.openxmlformats.org/officeDocument/2006/relationships/hyperlink" Target="https://gegemon.by/acsess/akb/68.php" TargetMode="External"/><Relationship Id="rId1067" Type="http://schemas.openxmlformats.org/officeDocument/2006/relationships/hyperlink" Target="https://gegemon.by/acsess/pults/lg_MR-700i.php" TargetMode="External"/><Relationship Id="rId2465" Type="http://schemas.openxmlformats.org/officeDocument/2006/relationships/hyperlink" Target="https://gegemon.by/acsess/zar/484.php" TargetMode="External"/><Relationship Id="rId2672" Type="http://schemas.openxmlformats.org/officeDocument/2006/relationships/hyperlink" Target="https://gegemon.by/acsess/flash/287_5.jpg" TargetMode="External"/><Relationship Id="rId3309" Type="http://schemas.openxmlformats.org/officeDocument/2006/relationships/hyperlink" Target="https://gegemon.by/acsess/1/1296.jpg" TargetMode="External"/><Relationship Id="rId3516" Type="http://schemas.openxmlformats.org/officeDocument/2006/relationships/hyperlink" Target="https://gegemon.by/acsess/1/1338.jpg" TargetMode="External"/><Relationship Id="rId3723" Type="http://schemas.openxmlformats.org/officeDocument/2006/relationships/hyperlink" Target="https://gegemon.by/acsess/port/536_2.webp" TargetMode="External"/><Relationship Id="rId3930" Type="http://schemas.openxmlformats.org/officeDocument/2006/relationships/hyperlink" Target="https://gegemon.by/acsess/pults/zala.php" TargetMode="External"/><Relationship Id="rId437" Type="http://schemas.openxmlformats.org/officeDocument/2006/relationships/hyperlink" Target="https://gegemon.by/acsess/pults/irc_120.php" TargetMode="External"/><Relationship Id="rId644" Type="http://schemas.openxmlformats.org/officeDocument/2006/relationships/hyperlink" Target="https://gegemon.by/acsess/flash/65.php" TargetMode="External"/><Relationship Id="rId851" Type="http://schemas.openxmlformats.org/officeDocument/2006/relationships/hyperlink" Target="https://gegemon.by/acsess/akb/XIAOMI_BN35.php" TargetMode="External"/><Relationship Id="rId1274" Type="http://schemas.openxmlformats.org/officeDocument/2006/relationships/hyperlink" Target="https://gegemon.by/acsess/akb/XIAOMI_BM3E.php" TargetMode="External"/><Relationship Id="rId1481" Type="http://schemas.openxmlformats.org/officeDocument/2006/relationships/hyperlink" Target="https://gegemon.by/acsess/screen/53.php" TargetMode="External"/><Relationship Id="rId2118" Type="http://schemas.openxmlformats.org/officeDocument/2006/relationships/hyperlink" Target="https://gegemon.by/acsess/cable/340.jpg" TargetMode="External"/><Relationship Id="rId2325" Type="http://schemas.openxmlformats.org/officeDocument/2006/relationships/hyperlink" Target="https://gegemon.by/bat_un.php" TargetMode="External"/><Relationship Id="rId2532" Type="http://schemas.openxmlformats.org/officeDocument/2006/relationships/hyperlink" Target="https://gegemon.by/acsess/1/1070.php" TargetMode="External"/><Relationship Id="rId504" Type="http://schemas.openxmlformats.org/officeDocument/2006/relationships/hyperlink" Target="https://gegemon.by/acsess/akb/XIAOMI_BN43.php" TargetMode="External"/><Relationship Id="rId711" Type="http://schemas.openxmlformats.org/officeDocument/2006/relationships/hyperlink" Target="https://gegemon.by/acsess/akb/iphone_4.php" TargetMode="External"/><Relationship Id="rId1134" Type="http://schemas.openxmlformats.org/officeDocument/2006/relationships/hyperlink" Target="https://gegemon.by/acsess/nau/148.jpg" TargetMode="External"/><Relationship Id="rId1341" Type="http://schemas.openxmlformats.org/officeDocument/2006/relationships/hyperlink" Target="https://gegemon.by/acsess/pults/sony_RM-L1615.php" TargetMode="External"/><Relationship Id="rId1201" Type="http://schemas.openxmlformats.org/officeDocument/2006/relationships/hyperlink" Target="https://gegemon.by/acsess/zar/295.jpg" TargetMode="External"/><Relationship Id="rId3099" Type="http://schemas.openxmlformats.org/officeDocument/2006/relationships/hyperlink" Target="https://gegemon.by/acsess/case/26.php" TargetMode="External"/><Relationship Id="rId4357" Type="http://schemas.openxmlformats.org/officeDocument/2006/relationships/hyperlink" Target="https://gegemon.by/acsess/pults/sam_BN59-01199G_orig.php" TargetMode="External"/><Relationship Id="rId3166" Type="http://schemas.openxmlformats.org/officeDocument/2006/relationships/hyperlink" Target="https://gegemon.by/acsess/cable/426.jpg" TargetMode="External"/><Relationship Id="rId3373" Type="http://schemas.openxmlformats.org/officeDocument/2006/relationships/hyperlink" Target="https://gegemon.by/acsess/1/298.jpg" TargetMode="External"/><Relationship Id="rId3580" Type="http://schemas.openxmlformats.org/officeDocument/2006/relationships/hyperlink" Target="https://gegemon.by/acsess/bat/598.jpg" TargetMode="External"/><Relationship Id="rId4217" Type="http://schemas.openxmlformats.org/officeDocument/2006/relationships/hyperlink" Target="https://gegemon.by/acsess/bat/728.webp" TargetMode="External"/><Relationship Id="rId4424" Type="http://schemas.openxmlformats.org/officeDocument/2006/relationships/hyperlink" Target="https://gegemon.by/acsess/bat/762.jpg" TargetMode="External"/><Relationship Id="rId294" Type="http://schemas.openxmlformats.org/officeDocument/2006/relationships/hyperlink" Target="https://gegemon.by/acsess/pults/lg_AKB73756571.php" TargetMode="External"/><Relationship Id="rId2182" Type="http://schemas.openxmlformats.org/officeDocument/2006/relationships/hyperlink" Target="https://gegemon.by/acsess/zar/409.php" TargetMode="External"/><Relationship Id="rId3026" Type="http://schemas.openxmlformats.org/officeDocument/2006/relationships/hyperlink" Target="https://bq.ru/catalog/mobilnaya-elektronika/telefony/telefon-bq-2839-point/" TargetMode="External"/><Relationship Id="rId3233" Type="http://schemas.openxmlformats.org/officeDocument/2006/relationships/hyperlink" Target="https://gegemon.by/acsess/pults_2/dexp_DP-V2.php" TargetMode="External"/><Relationship Id="rId154" Type="http://schemas.openxmlformats.org/officeDocument/2006/relationships/hyperlink" Target="https://gegemon.by/acsess/pults/philips_RM-L1128.php" TargetMode="External"/><Relationship Id="rId361" Type="http://schemas.openxmlformats.org/officeDocument/2006/relationships/hyperlink" Target="https://gegemon.by/acsess/akb/explay_Five.php" TargetMode="External"/><Relationship Id="rId2042" Type="http://schemas.openxmlformats.org/officeDocument/2006/relationships/hyperlink" Target="https://gegemon.by/acsess/1/886.jpg" TargetMode="External"/><Relationship Id="rId3440" Type="http://schemas.openxmlformats.org/officeDocument/2006/relationships/hyperlink" Target="https://gegemon.by/acsess/1/1326.jpg" TargetMode="External"/><Relationship Id="rId2999" Type="http://schemas.openxmlformats.org/officeDocument/2006/relationships/hyperlink" Target="https://gegemon.by/acsess/zar/592.php" TargetMode="External"/><Relationship Id="rId3300" Type="http://schemas.openxmlformats.org/officeDocument/2006/relationships/hyperlink" Target="https://gegemon.by/acsess/bat/526.jpg" TargetMode="External"/><Relationship Id="rId221" Type="http://schemas.openxmlformats.org/officeDocument/2006/relationships/hyperlink" Target="https://gegemon.by/acsess/pults/lg_AKB72914021.php" TargetMode="External"/><Relationship Id="rId2859" Type="http://schemas.openxmlformats.org/officeDocument/2006/relationships/hyperlink" Target="https://gegemon.by/acsess/new/24.php" TargetMode="External"/><Relationship Id="rId1668" Type="http://schemas.openxmlformats.org/officeDocument/2006/relationships/hyperlink" Target="https://gegemon.by/acsess/paper/43.php" TargetMode="External"/><Relationship Id="rId1875" Type="http://schemas.openxmlformats.org/officeDocument/2006/relationships/hyperlink" Target="https://gegemon.by/acsess/case/98.php" TargetMode="External"/><Relationship Id="rId2719" Type="http://schemas.openxmlformats.org/officeDocument/2006/relationships/hyperlink" Target="https://gegemon.by/acsess/1/1187.jpg" TargetMode="External"/><Relationship Id="rId4074" Type="http://schemas.openxmlformats.org/officeDocument/2006/relationships/hyperlink" Target="https://gegemon.by/acsess/bat/709.webp" TargetMode="External"/><Relationship Id="rId4281" Type="http://schemas.openxmlformats.org/officeDocument/2006/relationships/hyperlink" Target="https://gegemon.by/acsess/flash/419.jpg" TargetMode="External"/><Relationship Id="rId1528" Type="http://schemas.openxmlformats.org/officeDocument/2006/relationships/hyperlink" Target="https://gegemon.by/acsess/1/298.jpg" TargetMode="External"/><Relationship Id="rId2926" Type="http://schemas.openxmlformats.org/officeDocument/2006/relationships/hyperlink" Target="https://gegemon.by/acsess/screen/24.php" TargetMode="External"/><Relationship Id="rId3090" Type="http://schemas.openxmlformats.org/officeDocument/2006/relationships/hyperlink" Target="https://gegemon.by/acsess/screen/25.php" TargetMode="External"/><Relationship Id="rId4141" Type="http://schemas.openxmlformats.org/officeDocument/2006/relationships/hyperlink" Target="https://gegemon.by/acsess/pults/lg_BT-LG07.php" TargetMode="External"/><Relationship Id="rId1735" Type="http://schemas.openxmlformats.org/officeDocument/2006/relationships/hyperlink" Target="https://gegemon.by/acsess/screen/63.php" TargetMode="External"/><Relationship Id="rId1942" Type="http://schemas.openxmlformats.org/officeDocument/2006/relationships/hyperlink" Target="https://gegemon.by/acsess/case/26.php" TargetMode="External"/><Relationship Id="rId4001" Type="http://schemas.openxmlformats.org/officeDocument/2006/relationships/hyperlink" Target="https://gegemon.by/acsess/port/607.jpg" TargetMode="External"/><Relationship Id="rId27" Type="http://schemas.openxmlformats.org/officeDocument/2006/relationships/hyperlink" Target="https://gegemon.by/acsess/akb_foto/panasonic_S007.php" TargetMode="External"/><Relationship Id="rId1802" Type="http://schemas.openxmlformats.org/officeDocument/2006/relationships/hyperlink" Target="https://gegemon.by/acsess/case/4.php" TargetMode="External"/><Relationship Id="rId3767" Type="http://schemas.openxmlformats.org/officeDocument/2006/relationships/hyperlink" Target="https://gegemon.by/acsess/zar/note_acer_10.jpg" TargetMode="External"/><Relationship Id="rId3974" Type="http://schemas.openxmlformats.org/officeDocument/2006/relationships/hyperlink" Target="https://gegemon.by/acsess/port/224.php" TargetMode="External"/><Relationship Id="rId688" Type="http://schemas.openxmlformats.org/officeDocument/2006/relationships/hyperlink" Target="https://gegemon.by/acsess/pults/pan_N2QAJB000108.php" TargetMode="External"/><Relationship Id="rId895" Type="http://schemas.openxmlformats.org/officeDocument/2006/relationships/hyperlink" Target="https://gegemon.by/acsess/pults/7.php" TargetMode="External"/><Relationship Id="rId2369" Type="http://schemas.openxmlformats.org/officeDocument/2006/relationships/hyperlink" Target="https://gegemon.by/acsess/case/109.jpg" TargetMode="External"/><Relationship Id="rId2576" Type="http://schemas.openxmlformats.org/officeDocument/2006/relationships/hyperlink" Target="https://gegemon.by/acsess/cable/458.jpg" TargetMode="External"/><Relationship Id="rId2783" Type="http://schemas.openxmlformats.org/officeDocument/2006/relationships/hyperlink" Target="https://cloud.mail.ru/public/bejc/seSqUucQF" TargetMode="External"/><Relationship Id="rId2990" Type="http://schemas.openxmlformats.org/officeDocument/2006/relationships/hyperlink" Target="https://gegemon.by/acsess/akb/190.php" TargetMode="External"/><Relationship Id="rId3627" Type="http://schemas.openxmlformats.org/officeDocument/2006/relationships/hyperlink" Target="https://gegemon.by/bat_un.php" TargetMode="External"/><Relationship Id="rId3834" Type="http://schemas.openxmlformats.org/officeDocument/2006/relationships/hyperlink" Target="https://gegemon.by/acsess/akb/235.php" TargetMode="External"/><Relationship Id="rId548" Type="http://schemas.openxmlformats.org/officeDocument/2006/relationships/hyperlink" Target="https://gegemon.by/acsess/akb/huawei_GR5.php" TargetMode="External"/><Relationship Id="rId755" Type="http://schemas.openxmlformats.org/officeDocument/2006/relationships/hyperlink" Target="https://gegemon.by/acsess/flash/38.php" TargetMode="External"/><Relationship Id="rId962" Type="http://schemas.openxmlformats.org/officeDocument/2006/relationships/hyperlink" Target="http://www.gegemon.by/acsess/1/409.php" TargetMode="External"/><Relationship Id="rId1178" Type="http://schemas.openxmlformats.org/officeDocument/2006/relationships/hyperlink" Target="https://gegemon.by/acsess/case/56.jpg" TargetMode="External"/><Relationship Id="rId1385" Type="http://schemas.openxmlformats.org/officeDocument/2006/relationships/hyperlink" Target="https://gegemon.by/acsess/akb/mot_L7.php" TargetMode="External"/><Relationship Id="rId1592" Type="http://schemas.openxmlformats.org/officeDocument/2006/relationships/hyperlink" Target="https://gegemon.by/acsess/bat/353.php" TargetMode="External"/><Relationship Id="rId2229" Type="http://schemas.openxmlformats.org/officeDocument/2006/relationships/hyperlink" Target="https://gegemon.by/acsess/pults/grundig_RM-L1383.php" TargetMode="External"/><Relationship Id="rId2436" Type="http://schemas.openxmlformats.org/officeDocument/2006/relationships/hyperlink" Target="https://gegemon.by/acsess/screen/24.php" TargetMode="External"/><Relationship Id="rId2643" Type="http://schemas.openxmlformats.org/officeDocument/2006/relationships/hyperlink" Target="https://gegemon.by/acsess/pults_2/rolsen_K10J-C1.php" TargetMode="External"/><Relationship Id="rId2850" Type="http://schemas.openxmlformats.org/officeDocument/2006/relationships/hyperlink" Target="https://gegemon.by/acsess/port/424.jpg" TargetMode="External"/><Relationship Id="rId91" Type="http://schemas.openxmlformats.org/officeDocument/2006/relationships/hyperlink" Target="https://gegemon.by/acsess/pults/sony_RM-ED011.php" TargetMode="External"/><Relationship Id="rId408" Type="http://schemas.openxmlformats.org/officeDocument/2006/relationships/hyperlink" Target="https://gegemon.by/acsess/pults/vit_RC-10.php" TargetMode="External"/><Relationship Id="rId615" Type="http://schemas.openxmlformats.org/officeDocument/2006/relationships/hyperlink" Target="https://gegemon.by/acsess/akb_foto/nikon_EN-EL22.php" TargetMode="External"/><Relationship Id="rId822" Type="http://schemas.openxmlformats.org/officeDocument/2006/relationships/hyperlink" Target="https://gegemon.by/bat_un.php" TargetMode="External"/><Relationship Id="rId1038" Type="http://schemas.openxmlformats.org/officeDocument/2006/relationships/hyperlink" Target="https://gegemon.by/acsess/case/47.jpg" TargetMode="External"/><Relationship Id="rId1245" Type="http://schemas.openxmlformats.org/officeDocument/2006/relationships/hyperlink" Target="https://gegemon.by/acsess/tele/84_1.jpg" TargetMode="External"/><Relationship Id="rId1452" Type="http://schemas.openxmlformats.org/officeDocument/2006/relationships/hyperlink" Target="https://gegemon.by/acsess/screen/24.php" TargetMode="External"/><Relationship Id="rId2503" Type="http://schemas.openxmlformats.org/officeDocument/2006/relationships/hyperlink" Target="https://gegemon.by/acsess/zar/185.php" TargetMode="External"/><Relationship Id="rId3901" Type="http://schemas.openxmlformats.org/officeDocument/2006/relationships/hyperlink" Target="https://gegemon.by/acsess/zar/735.jpg" TargetMode="External"/><Relationship Id="rId1105" Type="http://schemas.openxmlformats.org/officeDocument/2006/relationships/hyperlink" Target="https://gegemon.by/acsess/1/628.jpg" TargetMode="External"/><Relationship Id="rId1312" Type="http://schemas.openxmlformats.org/officeDocument/2006/relationships/hyperlink" Target="https://gegemon.by/acsess/pults/sam_BN59-00603A.php" TargetMode="External"/><Relationship Id="rId2710" Type="http://schemas.openxmlformats.org/officeDocument/2006/relationships/hyperlink" Target="https://gegemon.by/acsess/pults/vit_RS41C0-HOME.php" TargetMode="External"/><Relationship Id="rId3277" Type="http://schemas.openxmlformats.org/officeDocument/2006/relationships/hyperlink" Target="https://gegemon.by/acsess/1/1284.jpg" TargetMode="External"/><Relationship Id="rId198" Type="http://schemas.openxmlformats.org/officeDocument/2006/relationships/hyperlink" Target="https://gegemon.by/acsess/pults/sony_RM-ED047.php" TargetMode="External"/><Relationship Id="rId2086" Type="http://schemas.openxmlformats.org/officeDocument/2006/relationships/hyperlink" Target="https://gegemon.by/acsess/screen/100.php" TargetMode="External"/><Relationship Id="rId3484" Type="http://schemas.openxmlformats.org/officeDocument/2006/relationships/hyperlink" Target="https://gegemon.by/acsess/1/1321.jpg" TargetMode="External"/><Relationship Id="rId3691" Type="http://schemas.openxmlformats.org/officeDocument/2006/relationships/hyperlink" Target="https://gegemon.by/acsess/pults/40_3.webp" TargetMode="External"/><Relationship Id="rId4328" Type="http://schemas.openxmlformats.org/officeDocument/2006/relationships/hyperlink" Target="https://gegemon.by/acsess/pults/sam_BN59-01259B_orig.php" TargetMode="External"/><Relationship Id="rId2293" Type="http://schemas.openxmlformats.org/officeDocument/2006/relationships/hyperlink" Target="https://gegemon.by/bat_un.php" TargetMode="External"/><Relationship Id="rId3137" Type="http://schemas.openxmlformats.org/officeDocument/2006/relationships/hyperlink" Target="https://gegemon.by/acsess/cable/522_2.jpg" TargetMode="External"/><Relationship Id="rId3344" Type="http://schemas.openxmlformats.org/officeDocument/2006/relationships/hyperlink" Target="https://gegemon.by/acsess/bat/460.jpg" TargetMode="External"/><Relationship Id="rId3551" Type="http://schemas.openxmlformats.org/officeDocument/2006/relationships/hyperlink" Target="https://gegemon.by/acsess/tele/209.png" TargetMode="External"/><Relationship Id="rId265" Type="http://schemas.openxmlformats.org/officeDocument/2006/relationships/hyperlink" Target="https://gegemon.by/acsess/akb/lenovo_BL214.php" TargetMode="External"/><Relationship Id="rId472" Type="http://schemas.openxmlformats.org/officeDocument/2006/relationships/hyperlink" Target="https://gegemon.by/acsess/akb/lenovo_BL215.php" TargetMode="External"/><Relationship Id="rId2153" Type="http://schemas.openxmlformats.org/officeDocument/2006/relationships/hyperlink" Target="https://gegemon.by/acsess/flash/218_9.jpg" TargetMode="External"/><Relationship Id="rId2360" Type="http://schemas.openxmlformats.org/officeDocument/2006/relationships/hyperlink" Target="https://gegemon.by/acsess/case/60_2.php" TargetMode="External"/><Relationship Id="rId3204" Type="http://schemas.openxmlformats.org/officeDocument/2006/relationships/hyperlink" Target="https://gegemon.by/acsess/pults_2/xiaomi_mi_ver_12.php" TargetMode="External"/><Relationship Id="rId3411" Type="http://schemas.openxmlformats.org/officeDocument/2006/relationships/hyperlink" Target="https://gegemon.by/acsess/cable/107.php" TargetMode="External"/><Relationship Id="rId125" Type="http://schemas.openxmlformats.org/officeDocument/2006/relationships/hyperlink" Target="https://gegemon.by/acsess/akb/lenovo_BL194.php" TargetMode="External"/><Relationship Id="rId332" Type="http://schemas.openxmlformats.org/officeDocument/2006/relationships/hyperlink" Target="https://gegemon.by/acsess/akb/ZTE_Geek.php" TargetMode="External"/><Relationship Id="rId2013" Type="http://schemas.openxmlformats.org/officeDocument/2006/relationships/hyperlink" Target="https://gegemon.by/acsess/case/26.php" TargetMode="External"/><Relationship Id="rId2220" Type="http://schemas.openxmlformats.org/officeDocument/2006/relationships/hyperlink" Target="https://gegemon.by/acsess/zar/423.jpg" TargetMode="External"/><Relationship Id="rId4185" Type="http://schemas.openxmlformats.org/officeDocument/2006/relationships/hyperlink" Target="https://gegemon.by/acsess/tele/236.jpg" TargetMode="External"/><Relationship Id="rId4392" Type="http://schemas.openxmlformats.org/officeDocument/2006/relationships/hyperlink" Target="https://gegemon.by/acsess/pults/daewoo_RC-670PN.php" TargetMode="External"/><Relationship Id="rId1779" Type="http://schemas.openxmlformats.org/officeDocument/2006/relationships/hyperlink" Target="https://gegemon.by/acsess/case/26.php" TargetMode="External"/><Relationship Id="rId1986" Type="http://schemas.openxmlformats.org/officeDocument/2006/relationships/hyperlink" Target="https://gegemon.by/acsess/case/26.php" TargetMode="External"/><Relationship Id="rId4045" Type="http://schemas.openxmlformats.org/officeDocument/2006/relationships/hyperlink" Target="https://gegemon.by/acsess/flash/378.webp" TargetMode="External"/><Relationship Id="rId4252" Type="http://schemas.openxmlformats.org/officeDocument/2006/relationships/hyperlink" Target="https://gegemon.by/acsess/bat/730.jpg" TargetMode="External"/><Relationship Id="rId1639" Type="http://schemas.openxmlformats.org/officeDocument/2006/relationships/hyperlink" Target="https://gegemon.by/acsess/pults/bbk_LEM2019_2.php" TargetMode="External"/><Relationship Id="rId1846" Type="http://schemas.openxmlformats.org/officeDocument/2006/relationships/hyperlink" Target="https://gegemon.by/acsess/case/98.php" TargetMode="External"/><Relationship Id="rId3061" Type="http://schemas.openxmlformats.org/officeDocument/2006/relationships/hyperlink" Target="https://gegemon.by/acsess/case/bamper.jpg" TargetMode="External"/><Relationship Id="rId1706" Type="http://schemas.openxmlformats.org/officeDocument/2006/relationships/hyperlink" Target="https://gegemon.by/acsess/pults/hor_J-1274.php" TargetMode="External"/><Relationship Id="rId1913" Type="http://schemas.openxmlformats.org/officeDocument/2006/relationships/hyperlink" Target="https://gegemon.by/acsess/case/26.php" TargetMode="External"/><Relationship Id="rId4112" Type="http://schemas.openxmlformats.org/officeDocument/2006/relationships/hyperlink" Target="https://gegemon.by/acsess/tele/234.php" TargetMode="External"/><Relationship Id="rId3878" Type="http://schemas.openxmlformats.org/officeDocument/2006/relationships/hyperlink" Target="https://gegemon.by/acsess/tele/228.jpg" TargetMode="External"/><Relationship Id="rId799" Type="http://schemas.openxmlformats.org/officeDocument/2006/relationships/hyperlink" Target="https://gegemon.by/bat_un.php" TargetMode="External"/><Relationship Id="rId2687" Type="http://schemas.openxmlformats.org/officeDocument/2006/relationships/hyperlink" Target="https://gegemon.by/acsess/cable/477.jpg" TargetMode="External"/><Relationship Id="rId2894" Type="http://schemas.openxmlformats.org/officeDocument/2006/relationships/hyperlink" Target="http://www.gegemon.by/acsess/case/jekod.html" TargetMode="External"/><Relationship Id="rId3738" Type="http://schemas.openxmlformats.org/officeDocument/2006/relationships/hyperlink" Target="https://gegemon.by/acsess/zar/715.webp" TargetMode="External"/><Relationship Id="rId659" Type="http://schemas.openxmlformats.org/officeDocument/2006/relationships/hyperlink" Target="https://gegemon.by/acsess/pults/lg_AKB72915202.php" TargetMode="External"/><Relationship Id="rId866" Type="http://schemas.openxmlformats.org/officeDocument/2006/relationships/hyperlink" Target="https://gegemon.by/acsess/case/22.php" TargetMode="External"/><Relationship Id="rId1289" Type="http://schemas.openxmlformats.org/officeDocument/2006/relationships/hyperlink" Target="https://gegemon.by/acsess/port/235_1.jpg" TargetMode="External"/><Relationship Id="rId1496" Type="http://schemas.openxmlformats.org/officeDocument/2006/relationships/hyperlink" Target="https://gegemon.by/acsess/screen/36_3.php" TargetMode="External"/><Relationship Id="rId2547" Type="http://schemas.openxmlformats.org/officeDocument/2006/relationships/hyperlink" Target="https://gegemon.by/acsess/port/363.jpg" TargetMode="External"/><Relationship Id="rId3945" Type="http://schemas.openxmlformats.org/officeDocument/2006/relationships/hyperlink" Target="https://gegemon.by/acsess/bat/688.jpg" TargetMode="External"/><Relationship Id="rId519" Type="http://schemas.openxmlformats.org/officeDocument/2006/relationships/hyperlink" Target="https://gegemon.by/acsess/pults/sam_AA59-00793A.php" TargetMode="External"/><Relationship Id="rId1149" Type="http://schemas.openxmlformats.org/officeDocument/2006/relationships/hyperlink" Target="https://gegemon.by/acsess/pults/jvc_RM-C1309.php" TargetMode="External"/><Relationship Id="rId1356" Type="http://schemas.openxmlformats.org/officeDocument/2006/relationships/hyperlink" Target="https://gegemon.by/acsess/flash/80.php" TargetMode="External"/><Relationship Id="rId2754" Type="http://schemas.openxmlformats.org/officeDocument/2006/relationships/hyperlink" Target="https://gegemon.by/acsess/pults/sam_RM-L1088_2.jpg" TargetMode="External"/><Relationship Id="rId2961" Type="http://schemas.openxmlformats.org/officeDocument/2006/relationships/hyperlink" Target="https://gegemon.by/acsess/zar/584_5.jpg" TargetMode="External"/><Relationship Id="rId3805" Type="http://schemas.openxmlformats.org/officeDocument/2006/relationships/hyperlink" Target="https://gegemon.by/acsess/pults_2/d-color_DC1201HD.php" TargetMode="External"/><Relationship Id="rId726" Type="http://schemas.openxmlformats.org/officeDocument/2006/relationships/hyperlink" Target="https://gegemon.by/acsess/flash/70.php" TargetMode="External"/><Relationship Id="rId933" Type="http://schemas.openxmlformats.org/officeDocument/2006/relationships/hyperlink" Target="https://gegemon.by/acsess/akb/lg_K10.php" TargetMode="External"/><Relationship Id="rId1009" Type="http://schemas.openxmlformats.org/officeDocument/2006/relationships/hyperlink" Target="https://gegemon.by/acsess/pults/pan_N2QAYB001115.php" TargetMode="External"/><Relationship Id="rId1563" Type="http://schemas.openxmlformats.org/officeDocument/2006/relationships/hyperlink" Target="https://gegemon.by/video/1001.php" TargetMode="External"/><Relationship Id="rId1770" Type="http://schemas.openxmlformats.org/officeDocument/2006/relationships/hyperlink" Target="https://gegemon.by/acsess/case/26.php" TargetMode="External"/><Relationship Id="rId2407" Type="http://schemas.openxmlformats.org/officeDocument/2006/relationships/hyperlink" Target="https://gegemon.by/acsess/pults/lg_AKB73756504.php" TargetMode="External"/><Relationship Id="rId2614" Type="http://schemas.openxmlformats.org/officeDocument/2006/relationships/hyperlink" Target="https://gegemon.by/acsess/zar/376.jpg" TargetMode="External"/><Relationship Id="rId2821" Type="http://schemas.openxmlformats.org/officeDocument/2006/relationships/hyperlink" Target="https://gegemon.by/acsess/zar/543.php" TargetMode="External"/><Relationship Id="rId62" Type="http://schemas.openxmlformats.org/officeDocument/2006/relationships/hyperlink" Target="https://gegemon.by/acsess/akb/sam_i8260.php" TargetMode="External"/><Relationship Id="rId1216" Type="http://schemas.openxmlformats.org/officeDocument/2006/relationships/hyperlink" Target="https://gegemon.by/acsess/pults/toshiba_CT-8035.php" TargetMode="External"/><Relationship Id="rId1423" Type="http://schemas.openxmlformats.org/officeDocument/2006/relationships/hyperlink" Target="https://cloud.mail.ru/public/KRSm/oo2qYjHVz" TargetMode="External"/><Relationship Id="rId1630" Type="http://schemas.openxmlformats.org/officeDocument/2006/relationships/hyperlink" Target="https://gegemon.by/acsess/screen/25.php" TargetMode="External"/><Relationship Id="rId3388" Type="http://schemas.openxmlformats.org/officeDocument/2006/relationships/hyperlink" Target="https://gegemon.by/acsess/bat/573.jpg" TargetMode="External"/><Relationship Id="rId3595" Type="http://schemas.openxmlformats.org/officeDocument/2006/relationships/hyperlink" Target="https://gegemon.by/acsess/zar/704.jpg" TargetMode="External"/><Relationship Id="rId4439" Type="http://schemas.openxmlformats.org/officeDocument/2006/relationships/hyperlink" Target="https://gegemon.by/acsess/pults_2/hyundai_RM-L1713.php" TargetMode="External"/><Relationship Id="rId2197" Type="http://schemas.openxmlformats.org/officeDocument/2006/relationships/hyperlink" Target="https://gegemon.by/acsess/akb/nokia_BN-06.php" TargetMode="External"/><Relationship Id="rId3248" Type="http://schemas.openxmlformats.org/officeDocument/2006/relationships/hyperlink" Target="https://gegemon.by/acsess/zar/634.jpg" TargetMode="External"/><Relationship Id="rId3455" Type="http://schemas.openxmlformats.org/officeDocument/2006/relationships/hyperlink" Target="https://gegemon.by/acsess/port/520.jpg" TargetMode="External"/><Relationship Id="rId3662" Type="http://schemas.openxmlformats.org/officeDocument/2006/relationships/hyperlink" Target="https://gegemon.by/acsess/pults/changer.php" TargetMode="External"/><Relationship Id="rId169" Type="http://schemas.openxmlformats.org/officeDocument/2006/relationships/hyperlink" Target="https://gegemon.by/acsess/akb/sam_D800.php" TargetMode="External"/><Relationship Id="rId376" Type="http://schemas.openxmlformats.org/officeDocument/2006/relationships/hyperlink" Target="https://gegemon.by/acsess/pults/irc_25.php" TargetMode="External"/><Relationship Id="rId583" Type="http://schemas.openxmlformats.org/officeDocument/2006/relationships/hyperlink" Target="https://gegemon.by/acsess/akb_foto/canon_NB-10L.php" TargetMode="External"/><Relationship Id="rId790" Type="http://schemas.openxmlformats.org/officeDocument/2006/relationships/hyperlink" Target="https://gegemon.by/bat_un.php" TargetMode="External"/><Relationship Id="rId2057" Type="http://schemas.openxmlformats.org/officeDocument/2006/relationships/hyperlink" Target="https://gegemon.by/acsess/1/895.jpg" TargetMode="External"/><Relationship Id="rId2264" Type="http://schemas.openxmlformats.org/officeDocument/2006/relationships/hyperlink" Target="https://gegemon.by/acsess/akb/47.php" TargetMode="External"/><Relationship Id="rId2471" Type="http://schemas.openxmlformats.org/officeDocument/2006/relationships/hyperlink" Target="https://gegemon.by/acsess/flash/267_4.jpg" TargetMode="External"/><Relationship Id="rId3108" Type="http://schemas.openxmlformats.org/officeDocument/2006/relationships/hyperlink" Target="https://gegemon.by/acsess/cable/123.php" TargetMode="External"/><Relationship Id="rId3315" Type="http://schemas.openxmlformats.org/officeDocument/2006/relationships/hyperlink" Target="https://t.me/radiotovars" TargetMode="External"/><Relationship Id="rId3522" Type="http://schemas.openxmlformats.org/officeDocument/2006/relationships/hyperlink" Target="https://gegemon.by/acsess/1/1351.jpg" TargetMode="External"/><Relationship Id="rId236" Type="http://schemas.openxmlformats.org/officeDocument/2006/relationships/hyperlink" Target="http://www.gegemon.by/acsess/cable/30.html" TargetMode="External"/><Relationship Id="rId443" Type="http://schemas.openxmlformats.org/officeDocument/2006/relationships/hyperlink" Target="https://gegemon.by/acsess/pults/irc_24.php" TargetMode="External"/><Relationship Id="rId650" Type="http://schemas.openxmlformats.org/officeDocument/2006/relationships/hyperlink" Target="https://gegemon.by/acsess/pults/sony_RM-618A.php" TargetMode="External"/><Relationship Id="rId1073" Type="http://schemas.openxmlformats.org/officeDocument/2006/relationships/hyperlink" Target="https://gegemon.by/acsess/pults/sam_00062B.php" TargetMode="External"/><Relationship Id="rId1280" Type="http://schemas.openxmlformats.org/officeDocument/2006/relationships/hyperlink" Target="https://gegemon.by/acsess/akb/XIAOMI_BN4A.php" TargetMode="External"/><Relationship Id="rId2124" Type="http://schemas.openxmlformats.org/officeDocument/2006/relationships/hyperlink" Target="https://gegemon.by/acsess/pults/irc_95.php" TargetMode="External"/><Relationship Id="rId2331" Type="http://schemas.openxmlformats.org/officeDocument/2006/relationships/hyperlink" Target="https://gegemon.by/acsess/1/1034.jpg" TargetMode="External"/><Relationship Id="rId303" Type="http://schemas.openxmlformats.org/officeDocument/2006/relationships/hyperlink" Target="http://www.gegemon.by/acsess/zar/zar%2065.html" TargetMode="External"/><Relationship Id="rId1140" Type="http://schemas.openxmlformats.org/officeDocument/2006/relationships/hyperlink" Target="https://gegemon.by/acsess/pults/jvc_RM-C565.php" TargetMode="External"/><Relationship Id="rId4089" Type="http://schemas.openxmlformats.org/officeDocument/2006/relationships/hyperlink" Target="https://xenium-mobile.ru/novinki/mobilnyj-telefon-xenium-x718" TargetMode="External"/><Relationship Id="rId4296" Type="http://schemas.openxmlformats.org/officeDocument/2006/relationships/hyperlink" Target="https://gegemon.by/acsess/comp/271.jpg" TargetMode="External"/><Relationship Id="rId510" Type="http://schemas.openxmlformats.org/officeDocument/2006/relationships/hyperlink" Target="http://www.gegemon.by/acsess/case/10.php" TargetMode="External"/><Relationship Id="rId1000" Type="http://schemas.openxmlformats.org/officeDocument/2006/relationships/hyperlink" Target="https://gegemon.by/acsess/cable/220.php" TargetMode="External"/><Relationship Id="rId1957" Type="http://schemas.openxmlformats.org/officeDocument/2006/relationships/hyperlink" Target="https://gegemon.by/acsess/case/26.php" TargetMode="External"/><Relationship Id="rId4156" Type="http://schemas.openxmlformats.org/officeDocument/2006/relationships/hyperlink" Target="https://gegemon.by/acsess/nau/289.jpg" TargetMode="External"/><Relationship Id="rId4363" Type="http://schemas.openxmlformats.org/officeDocument/2006/relationships/hyperlink" Target="https://gegemon.by/acsess/cable/140.php" TargetMode="External"/><Relationship Id="rId1817" Type="http://schemas.openxmlformats.org/officeDocument/2006/relationships/hyperlink" Target="https://gegemon.by/acsess/case/98.php" TargetMode="External"/><Relationship Id="rId3172" Type="http://schemas.openxmlformats.org/officeDocument/2006/relationships/hyperlink" Target="https://gegemon.by/acsess/cable/139.php" TargetMode="External"/><Relationship Id="rId4016" Type="http://schemas.openxmlformats.org/officeDocument/2006/relationships/hyperlink" Target="https://gegemon.by/acsess/zar/760.jpg" TargetMode="External"/><Relationship Id="rId4223" Type="http://schemas.openxmlformats.org/officeDocument/2006/relationships/hyperlink" Target="https://gegemon.by/acsess/flash/412.webp" TargetMode="External"/><Relationship Id="rId4430" Type="http://schemas.openxmlformats.org/officeDocument/2006/relationships/hyperlink" Target="https://gegemon.by/acsess/pults_2/telefunken_RM-L1595.php" TargetMode="External"/><Relationship Id="rId3032" Type="http://schemas.openxmlformats.org/officeDocument/2006/relationships/hyperlink" Target="https://gegemon.by/acsess/flash/218_5.jpg" TargetMode="External"/><Relationship Id="rId160" Type="http://schemas.openxmlformats.org/officeDocument/2006/relationships/hyperlink" Target="https://gegemon.by/acsess/pults/sam_RM-L919.php" TargetMode="External"/><Relationship Id="rId3989" Type="http://schemas.openxmlformats.org/officeDocument/2006/relationships/hyperlink" Target="https://gegemon.by/acsess/port/587.jpg" TargetMode="External"/><Relationship Id="rId2798" Type="http://schemas.openxmlformats.org/officeDocument/2006/relationships/hyperlink" Target="https://gegemon.by/acsess/flash/287_16.jpg" TargetMode="External"/><Relationship Id="rId3849" Type="http://schemas.openxmlformats.org/officeDocument/2006/relationships/hyperlink" Target="https://gegemon.by/acsess/pults_2/xiaomi_mi_ver_23_orig.php" TargetMode="External"/><Relationship Id="rId977" Type="http://schemas.openxmlformats.org/officeDocument/2006/relationships/hyperlink" Target="https://gegemon.by/acsess/pults/sony_RM-ED061.php" TargetMode="External"/><Relationship Id="rId2658" Type="http://schemas.openxmlformats.org/officeDocument/2006/relationships/hyperlink" Target="https://gegemon.by/acsess/case/98.php" TargetMode="External"/><Relationship Id="rId2865" Type="http://schemas.openxmlformats.org/officeDocument/2006/relationships/hyperlink" Target="https://catalog.onliner.by/mobile/bq/bq2800lblk" TargetMode="External"/><Relationship Id="rId3709" Type="http://schemas.openxmlformats.org/officeDocument/2006/relationships/hyperlink" Target="https://gegemon.by/acsess/comp/371.jpg" TargetMode="External"/><Relationship Id="rId3916" Type="http://schemas.openxmlformats.org/officeDocument/2006/relationships/hyperlink" Target="https://gegemon.by/acsess/pults_2/thomson_RC3000E02.php" TargetMode="External"/><Relationship Id="rId4080" Type="http://schemas.openxmlformats.org/officeDocument/2006/relationships/hyperlink" Target="https://gegemon.by/acsess/comp/404.webp" TargetMode="External"/><Relationship Id="rId837" Type="http://schemas.openxmlformats.org/officeDocument/2006/relationships/hyperlink" Target="https://gegemon.by/bat_un.php" TargetMode="External"/><Relationship Id="rId1467" Type="http://schemas.openxmlformats.org/officeDocument/2006/relationships/hyperlink" Target="https://gegemon.by/acsess/screen/37.php" TargetMode="External"/><Relationship Id="rId1674" Type="http://schemas.openxmlformats.org/officeDocument/2006/relationships/hyperlink" Target="https://gegemon.by/acsess/paper/17.php" TargetMode="External"/><Relationship Id="rId1881" Type="http://schemas.openxmlformats.org/officeDocument/2006/relationships/hyperlink" Target="https://gegemon.by/acsess/case/98.php" TargetMode="External"/><Relationship Id="rId2518" Type="http://schemas.openxmlformats.org/officeDocument/2006/relationships/hyperlink" Target="https://gegemon.by/acsess/1/1122.jpg" TargetMode="External"/><Relationship Id="rId2725" Type="http://schemas.openxmlformats.org/officeDocument/2006/relationships/hyperlink" Target="https://gegemon.by/acsess/pults/hor_RC-25b.php" TargetMode="External"/><Relationship Id="rId2932" Type="http://schemas.openxmlformats.org/officeDocument/2006/relationships/hyperlink" Target="https://gegemon.by/acsess/zar/575.jpg" TargetMode="External"/><Relationship Id="rId904" Type="http://schemas.openxmlformats.org/officeDocument/2006/relationships/hyperlink" Target="https://gegemon.by/acsess/cable/196.php" TargetMode="External"/><Relationship Id="rId1327" Type="http://schemas.openxmlformats.org/officeDocument/2006/relationships/hyperlink" Target="https://gegemon.by/acsess/akb/sam_E350.php" TargetMode="External"/><Relationship Id="rId1534" Type="http://schemas.openxmlformats.org/officeDocument/2006/relationships/hyperlink" Target="https://gegemon.by/acsess/1/298.jpg" TargetMode="External"/><Relationship Id="rId1741" Type="http://schemas.openxmlformats.org/officeDocument/2006/relationships/hyperlink" Target="https://gegemon.by/acsess/screen/51_2.php" TargetMode="External"/><Relationship Id="rId33" Type="http://schemas.openxmlformats.org/officeDocument/2006/relationships/hyperlink" Target="https://gegemon.by/acsess/akb/sam_i9250.php" TargetMode="External"/><Relationship Id="rId1601" Type="http://schemas.openxmlformats.org/officeDocument/2006/relationships/hyperlink" Target="https://gegemon.by/acsess/screen/5.php" TargetMode="External"/><Relationship Id="rId3499" Type="http://schemas.openxmlformats.org/officeDocument/2006/relationships/hyperlink" Target="http://www.gegemon.by/acsess/1/414.php" TargetMode="External"/><Relationship Id="rId3359" Type="http://schemas.openxmlformats.org/officeDocument/2006/relationships/hyperlink" Target="https://gegemon.by/acsess/disk/45.jpg" TargetMode="External"/><Relationship Id="rId3566" Type="http://schemas.openxmlformats.org/officeDocument/2006/relationships/hyperlink" Target="https://gegemon.by/acsess/zar/699.jpg" TargetMode="External"/><Relationship Id="rId487" Type="http://schemas.openxmlformats.org/officeDocument/2006/relationships/hyperlink" Target="https://gegemon.by/acsess/nau/52.php" TargetMode="External"/><Relationship Id="rId694" Type="http://schemas.openxmlformats.org/officeDocument/2006/relationships/hyperlink" Target="https://gegemon.by/acsess/pults/NTV_VA70.php" TargetMode="External"/><Relationship Id="rId2168" Type="http://schemas.openxmlformats.org/officeDocument/2006/relationships/hyperlink" Target="https://gegemon.by/acsess/pults_2/TCL_RM-L1508.php" TargetMode="External"/><Relationship Id="rId2375" Type="http://schemas.openxmlformats.org/officeDocument/2006/relationships/hyperlink" Target="https://gegemon.by/acsess/case/111_1.php" TargetMode="External"/><Relationship Id="rId3219" Type="http://schemas.openxmlformats.org/officeDocument/2006/relationships/hyperlink" Target="https://gegemon.by/acsess/pults_2/kivi_RC79.php" TargetMode="External"/><Relationship Id="rId3773" Type="http://schemas.openxmlformats.org/officeDocument/2006/relationships/hyperlink" Target="https://gegemon.by/acsess/zar/note_hp_23.jpg" TargetMode="External"/><Relationship Id="rId3980" Type="http://schemas.openxmlformats.org/officeDocument/2006/relationships/hyperlink" Target="https://gegemon.by/acsess/port/428.jpg" TargetMode="External"/><Relationship Id="rId347" Type="http://schemas.openxmlformats.org/officeDocument/2006/relationships/hyperlink" Target="https://gegemon.by/acsess/akb/sam_G850F.php" TargetMode="External"/><Relationship Id="rId1184" Type="http://schemas.openxmlformats.org/officeDocument/2006/relationships/hyperlink" Target="https://gegemon.by/bat_un.php" TargetMode="External"/><Relationship Id="rId2028" Type="http://schemas.openxmlformats.org/officeDocument/2006/relationships/hyperlink" Target="https://gegemon.by/acsess/case/26.php" TargetMode="External"/><Relationship Id="rId2582" Type="http://schemas.openxmlformats.org/officeDocument/2006/relationships/hyperlink" Target="https://gegemon.by/acsess/cable/465.jpg" TargetMode="External"/><Relationship Id="rId3426" Type="http://schemas.openxmlformats.org/officeDocument/2006/relationships/hyperlink" Target="https://gegemon.by/acsess/zar/672.jpg" TargetMode="External"/><Relationship Id="rId3633" Type="http://schemas.openxmlformats.org/officeDocument/2006/relationships/hyperlink" Target="https://gegemon.by/bat_un.php" TargetMode="External"/><Relationship Id="rId3840" Type="http://schemas.openxmlformats.org/officeDocument/2006/relationships/hyperlink" Target="https://www.3m.com/3M/en_US/p/d/b40072023/" TargetMode="External"/><Relationship Id="rId554" Type="http://schemas.openxmlformats.org/officeDocument/2006/relationships/hyperlink" Target="https://gegemon.by/acsess/pults/hor_HOF-12.php" TargetMode="External"/><Relationship Id="rId761" Type="http://schemas.openxmlformats.org/officeDocument/2006/relationships/hyperlink" Target="https://gegemon.by/acsess/pults/sony_RM-ED007.php" TargetMode="External"/><Relationship Id="rId1391" Type="http://schemas.openxmlformats.org/officeDocument/2006/relationships/hyperlink" Target="https://gegemon.by/acsess/bat/328.jpg" TargetMode="External"/><Relationship Id="rId2235" Type="http://schemas.openxmlformats.org/officeDocument/2006/relationships/hyperlink" Target="https://gegemon.by/acsess/cable/374.jpg" TargetMode="External"/><Relationship Id="rId2442" Type="http://schemas.openxmlformats.org/officeDocument/2006/relationships/hyperlink" Target="https://gegemon.by/acsess/pults/sony_RM-L1675.php" TargetMode="External"/><Relationship Id="rId3700" Type="http://schemas.openxmlformats.org/officeDocument/2006/relationships/hyperlink" Target="https://gegemon.by/acsess/bat/648.jpg" TargetMode="External"/><Relationship Id="rId207" Type="http://schemas.openxmlformats.org/officeDocument/2006/relationships/hyperlink" Target="https://gegemon.by/acsess/pults/toshiba_RM-L890.php" TargetMode="External"/><Relationship Id="rId414" Type="http://schemas.openxmlformats.org/officeDocument/2006/relationships/hyperlink" Target="https://gegemon.by/acsess/zar/84.php" TargetMode="External"/><Relationship Id="rId621" Type="http://schemas.openxmlformats.org/officeDocument/2006/relationships/hyperlink" Target="http://www.gegemon.by/acsess/case/4.php" TargetMode="External"/><Relationship Id="rId1044" Type="http://schemas.openxmlformats.org/officeDocument/2006/relationships/hyperlink" Target="https://gegemon.by/acsess/pults/7.php" TargetMode="External"/><Relationship Id="rId1251" Type="http://schemas.openxmlformats.org/officeDocument/2006/relationships/hyperlink" Target="https://gegemon.by/acsess/pults/toshiba_CT-9782.php" TargetMode="External"/><Relationship Id="rId2302" Type="http://schemas.openxmlformats.org/officeDocument/2006/relationships/hyperlink" Target="https://gegemon.by/acsess/cable/376.jpg" TargetMode="External"/><Relationship Id="rId1111" Type="http://schemas.openxmlformats.org/officeDocument/2006/relationships/hyperlink" Target="https://gegemon.by/acsess/case/52.jpg" TargetMode="External"/><Relationship Id="rId4267" Type="http://schemas.openxmlformats.org/officeDocument/2006/relationships/hyperlink" Target="https://gegemon.by/acsess/cable/672.jpg" TargetMode="External"/><Relationship Id="rId3076" Type="http://schemas.openxmlformats.org/officeDocument/2006/relationships/hyperlink" Target="https://gegemon.by/acsess/case/98.php" TargetMode="External"/><Relationship Id="rId3283" Type="http://schemas.openxmlformats.org/officeDocument/2006/relationships/hyperlink" Target="https://gegemon.by/acsess/pults/36.jpg" TargetMode="External"/><Relationship Id="rId3490" Type="http://schemas.openxmlformats.org/officeDocument/2006/relationships/hyperlink" Target="https://gegemon.by/acsess/1/837.jpg" TargetMode="External"/><Relationship Id="rId4127" Type="http://schemas.openxmlformats.org/officeDocument/2006/relationships/hyperlink" Target="https://gegemon.by/acsess/cable/309.jpg" TargetMode="External"/><Relationship Id="rId4334" Type="http://schemas.openxmlformats.org/officeDocument/2006/relationships/hyperlink" Target="https://gegemon.by/acsess/pults/lg_AKB72914208_orig.php" TargetMode="External"/><Relationship Id="rId1928" Type="http://schemas.openxmlformats.org/officeDocument/2006/relationships/hyperlink" Target="https://gegemon.by/acsess/case/26.php" TargetMode="External"/><Relationship Id="rId2092" Type="http://schemas.openxmlformats.org/officeDocument/2006/relationships/hyperlink" Target="https://gegemon.by/acsess/zar/380.php" TargetMode="External"/><Relationship Id="rId3143" Type="http://schemas.openxmlformats.org/officeDocument/2006/relationships/hyperlink" Target="https://gegemon.by/acsess/cable/538.jpg" TargetMode="External"/><Relationship Id="rId3350" Type="http://schemas.openxmlformats.org/officeDocument/2006/relationships/hyperlink" Target="https://gegemon.by/acsess/tele/170.jpg" TargetMode="External"/><Relationship Id="rId271" Type="http://schemas.openxmlformats.org/officeDocument/2006/relationships/hyperlink" Target="https://gegemon.by/acsess/akb/explay_Easy.php" TargetMode="External"/><Relationship Id="rId3003" Type="http://schemas.openxmlformats.org/officeDocument/2006/relationships/hyperlink" Target="https://gegemon.by/acsess/zar/594.jpg" TargetMode="External"/><Relationship Id="rId4401" Type="http://schemas.openxmlformats.org/officeDocument/2006/relationships/hyperlink" Target="https://gegemon.by/acsess/cable/126.php" TargetMode="External"/><Relationship Id="rId131" Type="http://schemas.openxmlformats.org/officeDocument/2006/relationships/hyperlink" Target="https://gegemon.by/acsess/pults/lg_RM-L1162.php" TargetMode="External"/><Relationship Id="rId3210" Type="http://schemas.openxmlformats.org/officeDocument/2006/relationships/hyperlink" Target="https://gegemon.by/acsess/case/120.jpg" TargetMode="External"/><Relationship Id="rId2769" Type="http://schemas.openxmlformats.org/officeDocument/2006/relationships/hyperlink" Target="https://gegemon.by/acsess/screen/26.php" TargetMode="External"/><Relationship Id="rId2976" Type="http://schemas.openxmlformats.org/officeDocument/2006/relationships/hyperlink" Target="http://www.gegemon.by/acsess/1/357.html" TargetMode="External"/><Relationship Id="rId948" Type="http://schemas.openxmlformats.org/officeDocument/2006/relationships/hyperlink" Target="https://gegemon.by/acsess/case/114_1.php" TargetMode="External"/><Relationship Id="rId1578" Type="http://schemas.openxmlformats.org/officeDocument/2006/relationships/hyperlink" Target="https://gegemon.by/video/1002.php" TargetMode="External"/><Relationship Id="rId1785" Type="http://schemas.openxmlformats.org/officeDocument/2006/relationships/hyperlink" Target="https://gegemon.by/acsess/case/26.php" TargetMode="External"/><Relationship Id="rId1992" Type="http://schemas.openxmlformats.org/officeDocument/2006/relationships/hyperlink" Target="https://gegemon.by/acsess/case/26.php" TargetMode="External"/><Relationship Id="rId2629" Type="http://schemas.openxmlformats.org/officeDocument/2006/relationships/hyperlink" Target="https://gegemon.by/acsess/1/1159.jpg" TargetMode="External"/><Relationship Id="rId2836" Type="http://schemas.openxmlformats.org/officeDocument/2006/relationships/hyperlink" Target="https://gegemon.by/acsess/cable/524.jpg" TargetMode="External"/><Relationship Id="rId4191" Type="http://schemas.openxmlformats.org/officeDocument/2006/relationships/hyperlink" Target="https://gegemon.by/acsess/disk/55.webp" TargetMode="External"/><Relationship Id="rId77" Type="http://schemas.openxmlformats.org/officeDocument/2006/relationships/hyperlink" Target="https://gegemon.by/acsess/akb/sam_S5570.php" TargetMode="External"/><Relationship Id="rId808" Type="http://schemas.openxmlformats.org/officeDocument/2006/relationships/hyperlink" Target="https://gegemon.by/bat_un.php" TargetMode="External"/><Relationship Id="rId1438" Type="http://schemas.openxmlformats.org/officeDocument/2006/relationships/hyperlink" Target="https://gegemon.by/acsess/akb/fly_BL5203.php" TargetMode="External"/><Relationship Id="rId1645" Type="http://schemas.openxmlformats.org/officeDocument/2006/relationships/hyperlink" Target="https://gegemon.by/acsess/pults/zala.php" TargetMode="External"/><Relationship Id="rId4051" Type="http://schemas.openxmlformats.org/officeDocument/2006/relationships/hyperlink" Target="https://gegemon.by/acsess/flash/383.jpg" TargetMode="External"/><Relationship Id="rId1852" Type="http://schemas.openxmlformats.org/officeDocument/2006/relationships/hyperlink" Target="https://gegemon.by/acsess/case/98.php" TargetMode="External"/><Relationship Id="rId2903" Type="http://schemas.openxmlformats.org/officeDocument/2006/relationships/hyperlink" Target="https://gegemon.by/acsess/case/98.php" TargetMode="External"/><Relationship Id="rId1505" Type="http://schemas.openxmlformats.org/officeDocument/2006/relationships/hyperlink" Target="https://gegemon.by/acsess/1/298.jpg" TargetMode="External"/><Relationship Id="rId1712" Type="http://schemas.openxmlformats.org/officeDocument/2006/relationships/hyperlink" Target="https://gegemon.by/acsess/port/260.php" TargetMode="External"/><Relationship Id="rId3677" Type="http://schemas.openxmlformats.org/officeDocument/2006/relationships/hyperlink" Target="https://gegemon.by/acsess/pults_2/hyundai_CH-VER.3.php" TargetMode="External"/><Relationship Id="rId3884" Type="http://schemas.openxmlformats.org/officeDocument/2006/relationships/hyperlink" Target="https://gegemon.by/acsess/bat/675.jpg" TargetMode="External"/><Relationship Id="rId598" Type="http://schemas.openxmlformats.org/officeDocument/2006/relationships/hyperlink" Target="http://www.gegemon.by/acsess/screen/5.html" TargetMode="External"/><Relationship Id="rId2279" Type="http://schemas.openxmlformats.org/officeDocument/2006/relationships/hyperlink" Target="https://gegemon.by/acsess/akb/47.php" TargetMode="External"/><Relationship Id="rId2486" Type="http://schemas.openxmlformats.org/officeDocument/2006/relationships/hyperlink" Target="https://gegemon.by/acsess/pults/hor_HOF-10.php" TargetMode="External"/><Relationship Id="rId2693" Type="http://schemas.openxmlformats.org/officeDocument/2006/relationships/hyperlink" Target="https://gegemon.by/acsess/nau/197.jpg" TargetMode="External"/><Relationship Id="rId3537" Type="http://schemas.openxmlformats.org/officeDocument/2006/relationships/hyperlink" Target="https://gegemon.by/acsess/pults/sam_BN59-01350J.php" TargetMode="External"/><Relationship Id="rId3744" Type="http://schemas.openxmlformats.org/officeDocument/2006/relationships/hyperlink" Target="https://gegemon.by/acsess/zar/note_asus_22.png" TargetMode="External"/><Relationship Id="rId3951" Type="http://schemas.openxmlformats.org/officeDocument/2006/relationships/hyperlink" Target="https://gegemon.by/acsess/bat/697.webp" TargetMode="External"/><Relationship Id="rId458" Type="http://schemas.openxmlformats.org/officeDocument/2006/relationships/hyperlink" Target="http://www.gegemon.by/acsess/pults/zala.php" TargetMode="External"/><Relationship Id="rId665" Type="http://schemas.openxmlformats.org/officeDocument/2006/relationships/hyperlink" Target="https://gegemon.by/acsess/pults/philips_RM-L1285.php" TargetMode="External"/><Relationship Id="rId872" Type="http://schemas.openxmlformats.org/officeDocument/2006/relationships/hyperlink" Target="https://gegemon.by/acsess/screen/13.php" TargetMode="External"/><Relationship Id="rId1088" Type="http://schemas.openxmlformats.org/officeDocument/2006/relationships/hyperlink" Target="https://gegemon.by/acsess/1/615.jpg" TargetMode="External"/><Relationship Id="rId1295" Type="http://schemas.openxmlformats.org/officeDocument/2006/relationships/hyperlink" Target="https://gegemon.by/acsess/pults/sam_AA59-00401B.php" TargetMode="External"/><Relationship Id="rId2139" Type="http://schemas.openxmlformats.org/officeDocument/2006/relationships/hyperlink" Target="https://gegemon.by/acsess/flash/218_4.jpg" TargetMode="External"/><Relationship Id="rId2346" Type="http://schemas.openxmlformats.org/officeDocument/2006/relationships/hyperlink" Target="https://gegemon.by/acsess/case/9_5.php" TargetMode="External"/><Relationship Id="rId2553" Type="http://schemas.openxmlformats.org/officeDocument/2006/relationships/hyperlink" Target="https://gegemon.by/acsess/1/1138.jpg" TargetMode="External"/><Relationship Id="rId2760" Type="http://schemas.openxmlformats.org/officeDocument/2006/relationships/hyperlink" Target="https://gegemon.by/acsess/pults/sony_RM-L1185_2.jpg" TargetMode="External"/><Relationship Id="rId3604" Type="http://schemas.openxmlformats.org/officeDocument/2006/relationships/hyperlink" Target="https://gegemon.by/acsess/tele/214.jpg" TargetMode="External"/><Relationship Id="rId3811" Type="http://schemas.openxmlformats.org/officeDocument/2006/relationships/hyperlink" Target="https://gegemon.by/acsess/pults/pan_N2QAYB000830.php" TargetMode="External"/><Relationship Id="rId318" Type="http://schemas.openxmlformats.org/officeDocument/2006/relationships/hyperlink" Target="https://gegemon.by/acsess/akb/fly_BL6408.php" TargetMode="External"/><Relationship Id="rId525" Type="http://schemas.openxmlformats.org/officeDocument/2006/relationships/hyperlink" Target="https://gegemon.by/acsess/pults/irc_142.php" TargetMode="External"/><Relationship Id="rId732" Type="http://schemas.openxmlformats.org/officeDocument/2006/relationships/hyperlink" Target="https://gegemon.by/acsess/zar/168.php" TargetMode="External"/><Relationship Id="rId1155" Type="http://schemas.openxmlformats.org/officeDocument/2006/relationships/hyperlink" Target="https://gegemon.by/acsess/pults/sharp_G0764PESA.php" TargetMode="External"/><Relationship Id="rId1362" Type="http://schemas.openxmlformats.org/officeDocument/2006/relationships/hyperlink" Target="https://gegemon.by/acsess/screen/25.php" TargetMode="External"/><Relationship Id="rId2206" Type="http://schemas.openxmlformats.org/officeDocument/2006/relationships/hyperlink" Target="https://gegemon.by/acsess/pults/sony_RM-W103.php" TargetMode="External"/><Relationship Id="rId2413" Type="http://schemas.openxmlformats.org/officeDocument/2006/relationships/hyperlink" Target="https://gegemon.by/acsess/nau/206.jpg" TargetMode="External"/><Relationship Id="rId2620" Type="http://schemas.openxmlformats.org/officeDocument/2006/relationships/hyperlink" Target="https://gegemon.by/acsess/port/375.jpg" TargetMode="External"/><Relationship Id="rId1015" Type="http://schemas.openxmlformats.org/officeDocument/2006/relationships/hyperlink" Target="https://gegemon.by/acsess/zar/224.php" TargetMode="External"/><Relationship Id="rId1222" Type="http://schemas.openxmlformats.org/officeDocument/2006/relationships/hyperlink" Target="https://gegemon.by/acsess/pults/toshiba_CT-898.php" TargetMode="External"/><Relationship Id="rId4378" Type="http://schemas.openxmlformats.org/officeDocument/2006/relationships/hyperlink" Target="https://gegemon.by/acsess/flash/362_3.jpg" TargetMode="External"/><Relationship Id="rId3187" Type="http://schemas.openxmlformats.org/officeDocument/2006/relationships/hyperlink" Target="https://gegemon.by/acsess/cable/184.php" TargetMode="External"/><Relationship Id="rId3394" Type="http://schemas.openxmlformats.org/officeDocument/2006/relationships/hyperlink" Target="https://gegemon.by/acsess/nau/268_2.jpg" TargetMode="External"/><Relationship Id="rId4238" Type="http://schemas.openxmlformats.org/officeDocument/2006/relationships/hyperlink" Target="https://gegemon.by/acsess/zar/781.jpg" TargetMode="External"/><Relationship Id="rId3047" Type="http://schemas.openxmlformats.org/officeDocument/2006/relationships/hyperlink" Target="https://gegemon.by/acsess/cable/562.jpg" TargetMode="External"/><Relationship Id="rId4445" Type="http://schemas.openxmlformats.org/officeDocument/2006/relationships/hyperlink" Target="https://gegemon.by/acsess/zar/794.jpg" TargetMode="External"/><Relationship Id="rId175" Type="http://schemas.openxmlformats.org/officeDocument/2006/relationships/hyperlink" Target="https://gegemon.by/acsess/pults/sam_AA59-00332A.php" TargetMode="External"/><Relationship Id="rId3254" Type="http://schemas.openxmlformats.org/officeDocument/2006/relationships/hyperlink" Target="https://gegemon.by/acsess/cable/584.jpg" TargetMode="External"/><Relationship Id="rId3461" Type="http://schemas.openxmlformats.org/officeDocument/2006/relationships/hyperlink" Target="https://gegemon.by/acsess/bat/583_2.jpg" TargetMode="External"/><Relationship Id="rId4305" Type="http://schemas.openxmlformats.org/officeDocument/2006/relationships/hyperlink" Target="https://catalog.onliner.by/ssd/hiksemi/hsssdwaves120g" TargetMode="External"/><Relationship Id="rId382" Type="http://schemas.openxmlformats.org/officeDocument/2006/relationships/hyperlink" Target="https://gegemon.by/acsess/pults/irc_13.php" TargetMode="External"/><Relationship Id="rId2063" Type="http://schemas.openxmlformats.org/officeDocument/2006/relationships/hyperlink" Target="https://gegemon.by/video/1001.php" TargetMode="External"/><Relationship Id="rId2270" Type="http://schemas.openxmlformats.org/officeDocument/2006/relationships/hyperlink" Target="https://gegemon.by/acsess/akb/47.php" TargetMode="External"/><Relationship Id="rId3114" Type="http://schemas.openxmlformats.org/officeDocument/2006/relationships/hyperlink" Target="https://gegemon.by/acsess/zar/618.php" TargetMode="External"/><Relationship Id="rId3321" Type="http://schemas.openxmlformats.org/officeDocument/2006/relationships/hyperlink" Target="https://gegemon.by/acsess/cable/595.jpg" TargetMode="External"/><Relationship Id="rId242" Type="http://schemas.openxmlformats.org/officeDocument/2006/relationships/hyperlink" Target="http://www.gegemon.by/acsess/1/234.html" TargetMode="External"/><Relationship Id="rId2130" Type="http://schemas.openxmlformats.org/officeDocument/2006/relationships/hyperlink" Target="https://gegemon.by/acsess/pults_2/kivi_RC20.php" TargetMode="External"/><Relationship Id="rId102" Type="http://schemas.openxmlformats.org/officeDocument/2006/relationships/hyperlink" Target="https://gegemon.by/acsess/akb_foto/samsung_SLB-1137C.php" TargetMode="External"/><Relationship Id="rId1689" Type="http://schemas.openxmlformats.org/officeDocument/2006/relationships/hyperlink" Target="https://gegemon.by/acsess/flash/23.php" TargetMode="External"/><Relationship Id="rId4095" Type="http://schemas.openxmlformats.org/officeDocument/2006/relationships/hyperlink" Target="https://gegemon.by/acsess/cable/183.php" TargetMode="External"/><Relationship Id="rId1896" Type="http://schemas.openxmlformats.org/officeDocument/2006/relationships/hyperlink" Target="https://gegemon.by/acsess/case/26.php" TargetMode="External"/><Relationship Id="rId2947" Type="http://schemas.openxmlformats.org/officeDocument/2006/relationships/hyperlink" Target="https://gegemon.by/acsess/bat/468.jpg" TargetMode="External"/><Relationship Id="rId4162" Type="http://schemas.openxmlformats.org/officeDocument/2006/relationships/hyperlink" Target="https://gegemon.by/acsess/cable/659.webp" TargetMode="External"/><Relationship Id="rId919" Type="http://schemas.openxmlformats.org/officeDocument/2006/relationships/hyperlink" Target="https://gegemon.by/acsess/pults/toshiba_RM-L1278.php" TargetMode="External"/><Relationship Id="rId1104" Type="http://schemas.openxmlformats.org/officeDocument/2006/relationships/hyperlink" Target="https://gegemon.by/acsess/zar/281.php" TargetMode="External"/><Relationship Id="rId1311" Type="http://schemas.openxmlformats.org/officeDocument/2006/relationships/hyperlink" Target="https://gegemon.by/acsess/pults/sam_BN59-00557A.php" TargetMode="External"/><Relationship Id="rId1549" Type="http://schemas.openxmlformats.org/officeDocument/2006/relationships/hyperlink" Target="https://gegemon.by/acsess/screen/86.php" TargetMode="External"/><Relationship Id="rId1756" Type="http://schemas.openxmlformats.org/officeDocument/2006/relationships/hyperlink" Target="https://gegemon.by/acsess/screen/26.php" TargetMode="External"/><Relationship Id="rId1963" Type="http://schemas.openxmlformats.org/officeDocument/2006/relationships/hyperlink" Target="https://gegemon.by/acsess/case/26.php" TargetMode="External"/><Relationship Id="rId2807" Type="http://schemas.openxmlformats.org/officeDocument/2006/relationships/hyperlink" Target="https://gegemon.by/acsess/pults/sony_RM-L1165_3.jpg" TargetMode="External"/><Relationship Id="rId4022" Type="http://schemas.openxmlformats.org/officeDocument/2006/relationships/hyperlink" Target="http://www.gegemon.by/acsess/1/347.html" TargetMode="External"/><Relationship Id="rId48" Type="http://schemas.openxmlformats.org/officeDocument/2006/relationships/hyperlink" Target="https://gegemon.by/acsess/akb/lenovo_BL198.php" TargetMode="External"/><Relationship Id="rId1409" Type="http://schemas.openxmlformats.org/officeDocument/2006/relationships/hyperlink" Target="http://www.gegemon.by/acsess/case/4.php" TargetMode="External"/><Relationship Id="rId1616" Type="http://schemas.openxmlformats.org/officeDocument/2006/relationships/hyperlink" Target="https://gegemon.by/acsess/screen/91.php" TargetMode="External"/><Relationship Id="rId1823" Type="http://schemas.openxmlformats.org/officeDocument/2006/relationships/hyperlink" Target="https://gegemon.by/acsess/case/98.php" TargetMode="External"/><Relationship Id="rId3069" Type="http://schemas.openxmlformats.org/officeDocument/2006/relationships/hyperlink" Target="https://gegemon.by/acsess/case/bamper.jpg" TargetMode="External"/><Relationship Id="rId3276" Type="http://schemas.openxmlformats.org/officeDocument/2006/relationships/hyperlink" Target="https://gegemon.by/new.php" TargetMode="External"/><Relationship Id="rId3483" Type="http://schemas.openxmlformats.org/officeDocument/2006/relationships/hyperlink" Target="https://gegemon.by/acsess/1/707.jpg" TargetMode="External"/><Relationship Id="rId3690" Type="http://schemas.openxmlformats.org/officeDocument/2006/relationships/hyperlink" Target="https://gegemon.by/acsess/pults/40_2.webp" TargetMode="External"/><Relationship Id="rId4327" Type="http://schemas.openxmlformats.org/officeDocument/2006/relationships/hyperlink" Target="https://gegemon.by/acsess/pults_2/haier_HTR-U32R_K6.php" TargetMode="External"/><Relationship Id="rId197" Type="http://schemas.openxmlformats.org/officeDocument/2006/relationships/hyperlink" Target="https://gegemon.by/acsess/pults/sony_RM-ED045.php" TargetMode="External"/><Relationship Id="rId2085" Type="http://schemas.openxmlformats.org/officeDocument/2006/relationships/hyperlink" Target="https://gegemon.by/acsess/zar/582.jpg" TargetMode="External"/><Relationship Id="rId2292" Type="http://schemas.openxmlformats.org/officeDocument/2006/relationships/hyperlink" Target="https://gegemon.by/acsess/zar/435.jpg" TargetMode="External"/><Relationship Id="rId3136" Type="http://schemas.openxmlformats.org/officeDocument/2006/relationships/hyperlink" Target="https://gegemon.by/acsess/cable/181.php" TargetMode="External"/><Relationship Id="rId3343" Type="http://schemas.openxmlformats.org/officeDocument/2006/relationships/hyperlink" Target="https://gegemon.by/acsess/bat/399.jpg" TargetMode="External"/><Relationship Id="rId3788" Type="http://schemas.openxmlformats.org/officeDocument/2006/relationships/hyperlink" Target="https://gegemon.by/acsess/tele/223.jpg" TargetMode="External"/><Relationship Id="rId3995" Type="http://schemas.openxmlformats.org/officeDocument/2006/relationships/hyperlink" Target="https://gegemon.by/acsess/cable/644.jpg" TargetMode="External"/><Relationship Id="rId264" Type="http://schemas.openxmlformats.org/officeDocument/2006/relationships/hyperlink" Target="https://gegemon.by/acsess/akb/sony_C5303.php" TargetMode="External"/><Relationship Id="rId471" Type="http://schemas.openxmlformats.org/officeDocument/2006/relationships/hyperlink" Target="https://gegemon.by/acsess/akb/lenovo_BL212.php" TargetMode="External"/><Relationship Id="rId2152" Type="http://schemas.openxmlformats.org/officeDocument/2006/relationships/hyperlink" Target="https://gegemon.by/acsess/flash/218_8.jpg" TargetMode="External"/><Relationship Id="rId2597" Type="http://schemas.openxmlformats.org/officeDocument/2006/relationships/hyperlink" Target="https://gegemon.by/acsess/paper/13.php" TargetMode="External"/><Relationship Id="rId3550" Type="http://schemas.openxmlformats.org/officeDocument/2006/relationships/hyperlink" Target="https://gegemon.by/acsess/akb/nokia_BL-5F.jpg" TargetMode="External"/><Relationship Id="rId3648" Type="http://schemas.openxmlformats.org/officeDocument/2006/relationships/hyperlink" Target="https://gegemon.by/acsess/pults_2/TCL_RC802V_FMR1.php" TargetMode="External"/><Relationship Id="rId3855" Type="http://schemas.openxmlformats.org/officeDocument/2006/relationships/hyperlink" Target="https://gegemon.by/acsess/zar/728.jpg" TargetMode="External"/><Relationship Id="rId124" Type="http://schemas.openxmlformats.org/officeDocument/2006/relationships/hyperlink" Target="https://gegemon.by/acsess/akb/sam_G800F.php" TargetMode="External"/><Relationship Id="rId569" Type="http://schemas.openxmlformats.org/officeDocument/2006/relationships/hyperlink" Target="https://gegemon.by/acsess/pults/HD_BOX_HB3500.php" TargetMode="External"/><Relationship Id="rId776" Type="http://schemas.openxmlformats.org/officeDocument/2006/relationships/hyperlink" Target="https://gegemon.by/acsess/akb/fly_BL9202.php" TargetMode="External"/><Relationship Id="rId983" Type="http://schemas.openxmlformats.org/officeDocument/2006/relationships/hyperlink" Target="https://gegemon.by/acsess/tele/53.php" TargetMode="External"/><Relationship Id="rId1199" Type="http://schemas.openxmlformats.org/officeDocument/2006/relationships/hyperlink" Target="https://gegemon.by/bat_un.php" TargetMode="External"/><Relationship Id="rId2457" Type="http://schemas.openxmlformats.org/officeDocument/2006/relationships/hyperlink" Target="https://gegemon.by/acsess/screen/26.php" TargetMode="External"/><Relationship Id="rId2664" Type="http://schemas.openxmlformats.org/officeDocument/2006/relationships/hyperlink" Target="https://gegemon.by/acsess/pults_2/rolsen_LC02-AR022A.php" TargetMode="External"/><Relationship Id="rId3203" Type="http://schemas.openxmlformats.org/officeDocument/2006/relationships/hyperlink" Target="https://gegemon.by/acsess/bat/501.jpg" TargetMode="External"/><Relationship Id="rId3410" Type="http://schemas.openxmlformats.org/officeDocument/2006/relationships/hyperlink" Target="https://gegemon.by/acsess/comp/358.php" TargetMode="External"/><Relationship Id="rId3508" Type="http://schemas.openxmlformats.org/officeDocument/2006/relationships/hyperlink" Target="https://gegemon.by/acsess/zar/694.jpg" TargetMode="External"/><Relationship Id="rId331" Type="http://schemas.openxmlformats.org/officeDocument/2006/relationships/hyperlink" Target="http://www.gegemon.by/acsess/akb/prestigio_5400.php" TargetMode="External"/><Relationship Id="rId429" Type="http://schemas.openxmlformats.org/officeDocument/2006/relationships/hyperlink" Target="https://gegemon.by/acsess/pults/bbk_RC-SMP712.php" TargetMode="External"/><Relationship Id="rId636" Type="http://schemas.openxmlformats.org/officeDocument/2006/relationships/hyperlink" Target="https://gegemon.by/acsess/flash/64.php" TargetMode="External"/><Relationship Id="rId1059" Type="http://schemas.openxmlformats.org/officeDocument/2006/relationships/hyperlink" Target="https://gegemon.by/acsess/screen/16.php" TargetMode="External"/><Relationship Id="rId1266" Type="http://schemas.openxmlformats.org/officeDocument/2006/relationships/hyperlink" Target="https://gegemon.by/acsess/zar/302.jpg" TargetMode="External"/><Relationship Id="rId1473" Type="http://schemas.openxmlformats.org/officeDocument/2006/relationships/hyperlink" Target="https://gegemon.by/acsess/pults/Humax_RS-101P.php" TargetMode="External"/><Relationship Id="rId2012" Type="http://schemas.openxmlformats.org/officeDocument/2006/relationships/hyperlink" Target="https://gegemon.by/acsess/case/26.php" TargetMode="External"/><Relationship Id="rId2317" Type="http://schemas.openxmlformats.org/officeDocument/2006/relationships/hyperlink" Target="https://gegemon.by/acsess/akb/sam_A21s.php" TargetMode="External"/><Relationship Id="rId2871" Type="http://schemas.openxmlformats.org/officeDocument/2006/relationships/hyperlink" Target="https://gegemon.by/acsess/1/447_3.jpg" TargetMode="External"/><Relationship Id="rId2969" Type="http://schemas.openxmlformats.org/officeDocument/2006/relationships/hyperlink" Target="https://gegemon.by/acsess/cable/197.php" TargetMode="External"/><Relationship Id="rId3715" Type="http://schemas.openxmlformats.org/officeDocument/2006/relationships/hyperlink" Target="https://gegemon.by/acsess/pults/supra_SDT-100.php" TargetMode="External"/><Relationship Id="rId3922" Type="http://schemas.openxmlformats.org/officeDocument/2006/relationships/hyperlink" Target="https://gegemon.by/acsess/zar/346.jpg" TargetMode="External"/><Relationship Id="rId843" Type="http://schemas.openxmlformats.org/officeDocument/2006/relationships/hyperlink" Target="https://gegemon.by/acsess/bat/57.php" TargetMode="External"/><Relationship Id="rId1126" Type="http://schemas.openxmlformats.org/officeDocument/2006/relationships/hyperlink" Target="https://gegemon.by/acsess/flash/93.php" TargetMode="External"/><Relationship Id="rId1680" Type="http://schemas.openxmlformats.org/officeDocument/2006/relationships/hyperlink" Target="https://gegemon.by/acsess/paper/17.php" TargetMode="External"/><Relationship Id="rId1778" Type="http://schemas.openxmlformats.org/officeDocument/2006/relationships/hyperlink" Target="https://gegemon.by/acsess/case/26.php" TargetMode="External"/><Relationship Id="rId1985" Type="http://schemas.openxmlformats.org/officeDocument/2006/relationships/hyperlink" Target="https://gegemon.by/acsess/case/26.php" TargetMode="External"/><Relationship Id="rId2524" Type="http://schemas.openxmlformats.org/officeDocument/2006/relationships/hyperlink" Target="https://gegemon.by/acsess/cable/470.jpg" TargetMode="External"/><Relationship Id="rId2731" Type="http://schemas.openxmlformats.org/officeDocument/2006/relationships/hyperlink" Target="https://gegemon.by/acsess/tele/44.php" TargetMode="External"/><Relationship Id="rId2829" Type="http://schemas.openxmlformats.org/officeDocument/2006/relationships/hyperlink" Target="https://gegemon.by/acsess/pults_2/dexp_16A3000.php" TargetMode="External"/><Relationship Id="rId4184" Type="http://schemas.openxmlformats.org/officeDocument/2006/relationships/hyperlink" Target="https://gegemon.by/acsess/cable/661_2.jpg" TargetMode="External"/><Relationship Id="rId4391" Type="http://schemas.openxmlformats.org/officeDocument/2006/relationships/hyperlink" Target="https://gegemon.by/acsess/pults/huayu_RM-H1263.php" TargetMode="External"/><Relationship Id="rId703" Type="http://schemas.openxmlformats.org/officeDocument/2006/relationships/hyperlink" Target="https://gegemon.by/acsess/akb/lenovo_BL261.php" TargetMode="External"/><Relationship Id="rId910" Type="http://schemas.openxmlformats.org/officeDocument/2006/relationships/hyperlink" Target="https://gegemon.by/acsess/akb/ZTE_A520.php" TargetMode="External"/><Relationship Id="rId1333" Type="http://schemas.openxmlformats.org/officeDocument/2006/relationships/hyperlink" Target="https://gegemon.by/bat_un.php" TargetMode="External"/><Relationship Id="rId1540" Type="http://schemas.openxmlformats.org/officeDocument/2006/relationships/hyperlink" Target="https://gegemon.by/acsess/1/298.jpg" TargetMode="External"/><Relationship Id="rId1638" Type="http://schemas.openxmlformats.org/officeDocument/2006/relationships/hyperlink" Target="https://gegemon.by/acsess/pults/bbk_LEM2019.php" TargetMode="External"/><Relationship Id="rId4044" Type="http://schemas.openxmlformats.org/officeDocument/2006/relationships/hyperlink" Target="https://gegemon.by/acsess/bat/707.jpg" TargetMode="External"/><Relationship Id="rId4251" Type="http://schemas.openxmlformats.org/officeDocument/2006/relationships/hyperlink" Target="https://gegemon.by/acsess/port/534_5.jpg" TargetMode="External"/><Relationship Id="rId1400" Type="http://schemas.openxmlformats.org/officeDocument/2006/relationships/hyperlink" Target="https://gegemon.by/acsess/screen/36.php" TargetMode="External"/><Relationship Id="rId1845" Type="http://schemas.openxmlformats.org/officeDocument/2006/relationships/hyperlink" Target="https://gegemon.by/acsess/case/98.php" TargetMode="External"/><Relationship Id="rId3060" Type="http://schemas.openxmlformats.org/officeDocument/2006/relationships/hyperlink" Target="https://gegemon.by/acsess/case/bamper.jpg" TargetMode="External"/><Relationship Id="rId3298" Type="http://schemas.openxmlformats.org/officeDocument/2006/relationships/hyperlink" Target="https://gegemon.by/acsess/bat/524.jpg" TargetMode="External"/><Relationship Id="rId4111" Type="http://schemas.openxmlformats.org/officeDocument/2006/relationships/hyperlink" Target="https://gegemon.by/acsess/zar/764.jpg" TargetMode="External"/><Relationship Id="rId4349" Type="http://schemas.openxmlformats.org/officeDocument/2006/relationships/hyperlink" Target="https://gegemon.by/acsess/pults/changer_tv.php" TargetMode="External"/><Relationship Id="rId1705" Type="http://schemas.openxmlformats.org/officeDocument/2006/relationships/hyperlink" Target="https://gegemon.by/acsess/akb_foto/kodak_7006.php" TargetMode="External"/><Relationship Id="rId1912" Type="http://schemas.openxmlformats.org/officeDocument/2006/relationships/hyperlink" Target="https://gegemon.by/acsess/case/26.php" TargetMode="External"/><Relationship Id="rId3158" Type="http://schemas.openxmlformats.org/officeDocument/2006/relationships/hyperlink" Target="https://gegemon.by/acsess/cable/183.php" TargetMode="External"/><Relationship Id="rId3365" Type="http://schemas.openxmlformats.org/officeDocument/2006/relationships/hyperlink" Target="https://gegemon.by/acsess/zar/659.jpg" TargetMode="External"/><Relationship Id="rId3572" Type="http://schemas.openxmlformats.org/officeDocument/2006/relationships/hyperlink" Target="https://gegemon.by/acsess/flash/338_3.jpg" TargetMode="External"/><Relationship Id="rId4209" Type="http://schemas.openxmlformats.org/officeDocument/2006/relationships/hyperlink" Target="https://gegemon.by/acsess/bat/725.webp" TargetMode="External"/><Relationship Id="rId4416" Type="http://schemas.openxmlformats.org/officeDocument/2006/relationships/hyperlink" Target="https://gegemon.by/acsess/pults_2/kivi_KT1712_orig.php" TargetMode="External"/><Relationship Id="rId286" Type="http://schemas.openxmlformats.org/officeDocument/2006/relationships/hyperlink" Target="https://gegemon.by/acsess/pults/lg_AKB73615308.php" TargetMode="External"/><Relationship Id="rId493" Type="http://schemas.openxmlformats.org/officeDocument/2006/relationships/hyperlink" Target="http://www.gegemon.by/acsess/nau/52.php" TargetMode="External"/><Relationship Id="rId2174" Type="http://schemas.openxmlformats.org/officeDocument/2006/relationships/hyperlink" Target="https://gegemon.by/acsess/pults/lg_AKB75375611.php" TargetMode="External"/><Relationship Id="rId2381" Type="http://schemas.openxmlformats.org/officeDocument/2006/relationships/hyperlink" Target="https://gegemon.by/acsess/akb/152.php" TargetMode="External"/><Relationship Id="rId3018" Type="http://schemas.openxmlformats.org/officeDocument/2006/relationships/hyperlink" Target="https://gegemon.by/acsess/cable/546.jpg" TargetMode="External"/><Relationship Id="rId3225" Type="http://schemas.openxmlformats.org/officeDocument/2006/relationships/hyperlink" Target="https://gegemon.by/acsess/cable/581.jpg" TargetMode="External"/><Relationship Id="rId3432" Type="http://schemas.openxmlformats.org/officeDocument/2006/relationships/hyperlink" Target="https://gegemon.by/acsess/tele/205.jpg" TargetMode="External"/><Relationship Id="rId3877" Type="http://schemas.openxmlformats.org/officeDocument/2006/relationships/hyperlink" Target="https://gegemon.by/acsess/bat/674.webp" TargetMode="External"/><Relationship Id="rId146" Type="http://schemas.openxmlformats.org/officeDocument/2006/relationships/hyperlink" Target="https://gegemon.by/acsess/pults/philips_RM-022C.php" TargetMode="External"/><Relationship Id="rId353" Type="http://schemas.openxmlformats.org/officeDocument/2006/relationships/hyperlink" Target="https://gegemon.by/acsess/akb/microsoft_BV-L4A.php" TargetMode="External"/><Relationship Id="rId560" Type="http://schemas.openxmlformats.org/officeDocument/2006/relationships/hyperlink" Target="https://gegemon.by/acsess/flash/46.php" TargetMode="External"/><Relationship Id="rId798" Type="http://schemas.openxmlformats.org/officeDocument/2006/relationships/hyperlink" Target="https://gegemon.by/bat_un.php" TargetMode="External"/><Relationship Id="rId1190" Type="http://schemas.openxmlformats.org/officeDocument/2006/relationships/hyperlink" Target="https://gegemon.by/acsess/pults/sharp_RL57S.php" TargetMode="External"/><Relationship Id="rId2034" Type="http://schemas.openxmlformats.org/officeDocument/2006/relationships/hyperlink" Target="https://gegemon.by/acsess/case/4.php" TargetMode="External"/><Relationship Id="rId2241" Type="http://schemas.openxmlformats.org/officeDocument/2006/relationships/hyperlink" Target="https://gegemon.by/acsess/case/26.php" TargetMode="External"/><Relationship Id="rId2479" Type="http://schemas.openxmlformats.org/officeDocument/2006/relationships/hyperlink" Target="https://gegemon.by/acsess/pults/hor_RC7-7.php" TargetMode="External"/><Relationship Id="rId2686" Type="http://schemas.openxmlformats.org/officeDocument/2006/relationships/hyperlink" Target="https://gegemon.by/acsess/zar/514.php" TargetMode="External"/><Relationship Id="rId2893" Type="http://schemas.openxmlformats.org/officeDocument/2006/relationships/hyperlink" Target="https://gegemon.by/acsess/case/98.php" TargetMode="External"/><Relationship Id="rId3737" Type="http://schemas.openxmlformats.org/officeDocument/2006/relationships/hyperlink" Target="https://gegemon.by/acsess/comp/378.jpg" TargetMode="External"/><Relationship Id="rId3944" Type="http://schemas.openxmlformats.org/officeDocument/2006/relationships/hyperlink" Target="https://gegemon.by/acsess/bat/687.jpg" TargetMode="External"/><Relationship Id="rId213" Type="http://schemas.openxmlformats.org/officeDocument/2006/relationships/hyperlink" Target="http://www.gegemon.by/acsess/akb/prestigio_5450.php" TargetMode="External"/><Relationship Id="rId420" Type="http://schemas.openxmlformats.org/officeDocument/2006/relationships/hyperlink" Target="https://gegemon.by/acsess/zar/note_hp_4.php" TargetMode="External"/><Relationship Id="rId658" Type="http://schemas.openxmlformats.org/officeDocument/2006/relationships/hyperlink" Target="https://gegemon.by/acsess/pults/sam_RM-L919_3.jpg" TargetMode="External"/><Relationship Id="rId865" Type="http://schemas.openxmlformats.org/officeDocument/2006/relationships/hyperlink" Target="http://www.gegemon.by/acsess/screen/8.html" TargetMode="External"/><Relationship Id="rId1050" Type="http://schemas.openxmlformats.org/officeDocument/2006/relationships/hyperlink" Target="https://gegemon.by/acsess/1/559.php" TargetMode="External"/><Relationship Id="rId1288" Type="http://schemas.openxmlformats.org/officeDocument/2006/relationships/hyperlink" Target="https://gegemon.by/acsess/pults/sam_3F14_00038_321.php" TargetMode="External"/><Relationship Id="rId1495" Type="http://schemas.openxmlformats.org/officeDocument/2006/relationships/hyperlink" Target="https://gegemon.by/acsess/case/81.php" TargetMode="External"/><Relationship Id="rId2101" Type="http://schemas.openxmlformats.org/officeDocument/2006/relationships/hyperlink" Target="https://gegemon.by/acsess/screen/24.php" TargetMode="External"/><Relationship Id="rId2339" Type="http://schemas.openxmlformats.org/officeDocument/2006/relationships/hyperlink" Target="https://gegemon.by/acsess/akb/146.jpg" TargetMode="External"/><Relationship Id="rId2546" Type="http://schemas.openxmlformats.org/officeDocument/2006/relationships/hyperlink" Target="https://catalog.onliner.by/cable/nokia/ca44ca44" TargetMode="External"/><Relationship Id="rId2753" Type="http://schemas.openxmlformats.org/officeDocument/2006/relationships/hyperlink" Target="https://gegemon.by/acsess/pults/sam_RM-L1088_2.jpg" TargetMode="External"/><Relationship Id="rId2960" Type="http://schemas.openxmlformats.org/officeDocument/2006/relationships/hyperlink" Target="https://gegemon.by/acsess/zar/584_3.jpg" TargetMode="External"/><Relationship Id="rId3804" Type="http://schemas.openxmlformats.org/officeDocument/2006/relationships/hyperlink" Target="https://gegemon.by/acsess/port/554.webp" TargetMode="External"/><Relationship Id="rId518" Type="http://schemas.openxmlformats.org/officeDocument/2006/relationships/hyperlink" Target="https://gegemon.by/acsess/pults/sam_AA59-00743A.php" TargetMode="External"/><Relationship Id="rId725" Type="http://schemas.openxmlformats.org/officeDocument/2006/relationships/hyperlink" Target="https://gegemon.by/acsess/flash/69.php" TargetMode="External"/><Relationship Id="rId932" Type="http://schemas.openxmlformats.org/officeDocument/2006/relationships/hyperlink" Target="https://gegemon.by/acsess/akb/lg_K7.php" TargetMode="External"/><Relationship Id="rId1148" Type="http://schemas.openxmlformats.org/officeDocument/2006/relationships/hyperlink" Target="https://gegemon.by/acsess/pults/jvc_RM-C1302.php" TargetMode="External"/><Relationship Id="rId1355" Type="http://schemas.openxmlformats.org/officeDocument/2006/relationships/hyperlink" Target="https://gegemon.by/acsess/bat/310.php" TargetMode="External"/><Relationship Id="rId1562" Type="http://schemas.openxmlformats.org/officeDocument/2006/relationships/hyperlink" Target="https://gegemon.by/video/1001.php" TargetMode="External"/><Relationship Id="rId2406" Type="http://schemas.openxmlformats.org/officeDocument/2006/relationships/hyperlink" Target="https://gegemon.by/acsess/pults/lg_AKB73756503.php" TargetMode="External"/><Relationship Id="rId2613" Type="http://schemas.openxmlformats.org/officeDocument/2006/relationships/hyperlink" Target="https://gegemon.by/acsess/zar/377.jpg" TargetMode="External"/><Relationship Id="rId4066" Type="http://schemas.openxmlformats.org/officeDocument/2006/relationships/hyperlink" Target="https://gegemon.by/acsess/flash/404.jpg" TargetMode="External"/><Relationship Id="rId1008" Type="http://schemas.openxmlformats.org/officeDocument/2006/relationships/hyperlink" Target="https://gegemon.by/acsess/pults/openbox_AS4K.php" TargetMode="External"/><Relationship Id="rId1215" Type="http://schemas.openxmlformats.org/officeDocument/2006/relationships/hyperlink" Target="https://gegemon.by/acsess/pults/toshiba_CT-8023.php" TargetMode="External"/><Relationship Id="rId1422" Type="http://schemas.openxmlformats.org/officeDocument/2006/relationships/hyperlink" Target="https://cloud.mail.ru/public/ZeFs/PhyPkfPUZ" TargetMode="External"/><Relationship Id="rId1867" Type="http://schemas.openxmlformats.org/officeDocument/2006/relationships/hyperlink" Target="https://gegemon.by/acsess/case/98.php" TargetMode="External"/><Relationship Id="rId2820" Type="http://schemas.openxmlformats.org/officeDocument/2006/relationships/hyperlink" Target="https://gegemon.by/acsess/cable/106.php" TargetMode="External"/><Relationship Id="rId2918" Type="http://schemas.openxmlformats.org/officeDocument/2006/relationships/hyperlink" Target="https://gegemon.by/acsess/port/304.php" TargetMode="External"/><Relationship Id="rId4273" Type="http://schemas.openxmlformats.org/officeDocument/2006/relationships/hyperlink" Target="https://gegemon.by/acsess/1/1400_2.jpg" TargetMode="External"/><Relationship Id="rId61" Type="http://schemas.openxmlformats.org/officeDocument/2006/relationships/hyperlink" Target="https://gegemon.by/acsess/akb/sam_i8730.php" TargetMode="External"/><Relationship Id="rId1727" Type="http://schemas.openxmlformats.org/officeDocument/2006/relationships/hyperlink" Target="https://gegemon.by/acsess/screen/81_2.php" TargetMode="External"/><Relationship Id="rId1934" Type="http://schemas.openxmlformats.org/officeDocument/2006/relationships/hyperlink" Target="https://gegemon.by/acsess/case/26.php" TargetMode="External"/><Relationship Id="rId3082" Type="http://schemas.openxmlformats.org/officeDocument/2006/relationships/hyperlink" Target="https://gegemon.by/acsess/screen/24.php" TargetMode="External"/><Relationship Id="rId3387" Type="http://schemas.openxmlformats.org/officeDocument/2006/relationships/hyperlink" Target="https://gegemon.by/acsess/bat/571.jpg" TargetMode="External"/><Relationship Id="rId4133" Type="http://schemas.openxmlformats.org/officeDocument/2006/relationships/hyperlink" Target="https://gegemon.by/acsess/zar/768.webp" TargetMode="External"/><Relationship Id="rId4340" Type="http://schemas.openxmlformats.org/officeDocument/2006/relationships/hyperlink" Target="https://gegemon.by/acsess/bat/741.webp" TargetMode="External"/><Relationship Id="rId19" Type="http://schemas.openxmlformats.org/officeDocument/2006/relationships/hyperlink" Target="https://gegemon.by/acsess/akb/huawei_U8150.php" TargetMode="External"/><Relationship Id="rId2196" Type="http://schemas.openxmlformats.org/officeDocument/2006/relationships/hyperlink" Target="https://gegemon.by/acsess/pults_2/cond_CRC1801.php" TargetMode="External"/><Relationship Id="rId3594" Type="http://schemas.openxmlformats.org/officeDocument/2006/relationships/hyperlink" Target="https://gegemon.by/acsess/zar/703.jpg" TargetMode="External"/><Relationship Id="rId3899" Type="http://schemas.openxmlformats.org/officeDocument/2006/relationships/hyperlink" Target="https://gegemon.by/acsess/comp/393.png" TargetMode="External"/><Relationship Id="rId4200" Type="http://schemas.openxmlformats.org/officeDocument/2006/relationships/hyperlink" Target="https://gegemon.by/acsess/screen/101.jpg" TargetMode="External"/><Relationship Id="rId4438" Type="http://schemas.openxmlformats.org/officeDocument/2006/relationships/hyperlink" Target="https://gegemon.by/acsess/flash/436.jpg" TargetMode="External"/><Relationship Id="rId168" Type="http://schemas.openxmlformats.org/officeDocument/2006/relationships/hyperlink" Target="https://gegemon.by/acsess/akb/sam_A800.php" TargetMode="External"/><Relationship Id="rId3247" Type="http://schemas.openxmlformats.org/officeDocument/2006/relationships/hyperlink" Target="https://gegemon.by/acsess/zar/633.jpg" TargetMode="External"/><Relationship Id="rId3454" Type="http://schemas.openxmlformats.org/officeDocument/2006/relationships/hyperlink" Target="https://gegemon.by/acsess/zar/693.jpg" TargetMode="External"/><Relationship Id="rId3661" Type="http://schemas.openxmlformats.org/officeDocument/2006/relationships/hyperlink" Target="https://pult-irc.ru/" TargetMode="External"/><Relationship Id="rId375" Type="http://schemas.openxmlformats.org/officeDocument/2006/relationships/hyperlink" Target="https://gegemon.by/acsess/pults/sony_RM-ED058.php" TargetMode="External"/><Relationship Id="rId582" Type="http://schemas.openxmlformats.org/officeDocument/2006/relationships/hyperlink" Target="https://gegemon.by/acsess/akb_foto/canon_NB-5L.php" TargetMode="External"/><Relationship Id="rId2056" Type="http://schemas.openxmlformats.org/officeDocument/2006/relationships/hyperlink" Target="https://gegemon.by/acsess/screen/26.php" TargetMode="External"/><Relationship Id="rId2263" Type="http://schemas.openxmlformats.org/officeDocument/2006/relationships/hyperlink" Target="https://gegemon.by/acsess/akb/47.php" TargetMode="External"/><Relationship Id="rId2470" Type="http://schemas.openxmlformats.org/officeDocument/2006/relationships/hyperlink" Target="https://gegemon.by/acsess/zar/189.php" TargetMode="External"/><Relationship Id="rId3107" Type="http://schemas.openxmlformats.org/officeDocument/2006/relationships/hyperlink" Target="https://gegemon.by/acsess/1/1258_2.jpg" TargetMode="External"/><Relationship Id="rId3314" Type="http://schemas.openxmlformats.org/officeDocument/2006/relationships/hyperlink" Target="https://invite.viber.com/?g2=AQBa%2B6W%2F28y7j0mWq8BEmDTTBDOQpY%2Fl4AAzU3cFuJhNXwdRdbOaxAbVbChx8FFd" TargetMode="External"/><Relationship Id="rId3521" Type="http://schemas.openxmlformats.org/officeDocument/2006/relationships/hyperlink" Target="https://gegemon.by/acsess/1/1350.jpg" TargetMode="External"/><Relationship Id="rId3759" Type="http://schemas.openxmlformats.org/officeDocument/2006/relationships/hyperlink" Target="https://gegemon.by/acsess/zar/note_lenovo_24.jpg" TargetMode="External"/><Relationship Id="rId3966" Type="http://schemas.openxmlformats.org/officeDocument/2006/relationships/hyperlink" Target="https://gegemon.by/acsess/zar/750.jpg" TargetMode="External"/><Relationship Id="rId3" Type="http://schemas.openxmlformats.org/officeDocument/2006/relationships/hyperlink" Target="https://gegemon.by/acsess/akb/nokia_BL-4U.php" TargetMode="External"/><Relationship Id="rId235" Type="http://schemas.openxmlformats.org/officeDocument/2006/relationships/hyperlink" Target="https://gegemon.by/acsess/pults/jvc_RM-1011R.php" TargetMode="External"/><Relationship Id="rId442" Type="http://schemas.openxmlformats.org/officeDocument/2006/relationships/hyperlink" Target="https://gegemon.by/acsess/pults/irc_28.php" TargetMode="External"/><Relationship Id="rId887" Type="http://schemas.openxmlformats.org/officeDocument/2006/relationships/hyperlink" Target="https://gegemon.by/acsess/akb_foto/casio_NP-20.php" TargetMode="External"/><Relationship Id="rId1072" Type="http://schemas.openxmlformats.org/officeDocument/2006/relationships/hyperlink" Target="http://www.gegemon.by/acsess/1/357.html" TargetMode="External"/><Relationship Id="rId2123" Type="http://schemas.openxmlformats.org/officeDocument/2006/relationships/hyperlink" Target="https://gegemon.by/acsess/pults/23.jpg" TargetMode="External"/><Relationship Id="rId2330" Type="http://schemas.openxmlformats.org/officeDocument/2006/relationships/hyperlink" Target="https://gegemon.by/acsess/nau/197.jpg" TargetMode="External"/><Relationship Id="rId2568" Type="http://schemas.openxmlformats.org/officeDocument/2006/relationships/hyperlink" Target="https://gegemon.by/acsess/port/310.php" TargetMode="External"/><Relationship Id="rId2775" Type="http://schemas.openxmlformats.org/officeDocument/2006/relationships/hyperlink" Target="https://gegemon.by/acsess/1/1213.jpg" TargetMode="External"/><Relationship Id="rId2982" Type="http://schemas.openxmlformats.org/officeDocument/2006/relationships/hyperlink" Target="https://gegemon.by/acsess/pults/lg_MR21GA-IR.php" TargetMode="External"/><Relationship Id="rId3619" Type="http://schemas.openxmlformats.org/officeDocument/2006/relationships/hyperlink" Target="https://gegemon.by/acsess/flash/363.jpg" TargetMode="External"/><Relationship Id="rId3826" Type="http://schemas.openxmlformats.org/officeDocument/2006/relationships/hyperlink" Target="https://gegemon.by/acsess/akb/224.php" TargetMode="External"/><Relationship Id="rId302" Type="http://schemas.openxmlformats.org/officeDocument/2006/relationships/hyperlink" Target="https://gegemon.by/acsess/pults/GS-8300N.php" TargetMode="External"/><Relationship Id="rId747" Type="http://schemas.openxmlformats.org/officeDocument/2006/relationships/hyperlink" Target="https://gegemon.by/acsess/pults/pan_RAK-SL975WK.php" TargetMode="External"/><Relationship Id="rId954" Type="http://schemas.openxmlformats.org/officeDocument/2006/relationships/hyperlink" Target="https://gegemon.by/acsess/case/112_2.php" TargetMode="External"/><Relationship Id="rId1377" Type="http://schemas.openxmlformats.org/officeDocument/2006/relationships/hyperlink" Target="https://gegemon.by/acsess/1/774.jpg" TargetMode="External"/><Relationship Id="rId1584" Type="http://schemas.openxmlformats.org/officeDocument/2006/relationships/hyperlink" Target="https://gegemon.by/video/1002.php" TargetMode="External"/><Relationship Id="rId1791" Type="http://schemas.openxmlformats.org/officeDocument/2006/relationships/hyperlink" Target="https://gegemon.by/acsess/case/26.php" TargetMode="External"/><Relationship Id="rId2428" Type="http://schemas.openxmlformats.org/officeDocument/2006/relationships/hyperlink" Target="https://gegemon.by/acsess/pults/sam_RM-G2500.php" TargetMode="External"/><Relationship Id="rId2635" Type="http://schemas.openxmlformats.org/officeDocument/2006/relationships/hyperlink" Target="https://gegemon.by/acsess/pults_2/rolsen_EN-21662R.php" TargetMode="External"/><Relationship Id="rId2842" Type="http://schemas.openxmlformats.org/officeDocument/2006/relationships/hyperlink" Target="https://gegemon.by/acsess/pults_2/xiaomi_mi_ver_9.php" TargetMode="External"/><Relationship Id="rId4088" Type="http://schemas.openxmlformats.org/officeDocument/2006/relationships/hyperlink" Target="https://xenium-mobile.ru/novinki/mobilnyj-telefon-xenium-x175" TargetMode="External"/><Relationship Id="rId4295" Type="http://schemas.openxmlformats.org/officeDocument/2006/relationships/hyperlink" Target="https://gegemon.by/acsess/bat/736.webp" TargetMode="External"/><Relationship Id="rId83" Type="http://schemas.openxmlformats.org/officeDocument/2006/relationships/hyperlink" Target="https://gegemon.by/acsess/akb/sam_S7270.php" TargetMode="External"/><Relationship Id="rId607" Type="http://schemas.openxmlformats.org/officeDocument/2006/relationships/hyperlink" Target="https://gegemon.by/acsess/cable/166.php" TargetMode="External"/><Relationship Id="rId814" Type="http://schemas.openxmlformats.org/officeDocument/2006/relationships/hyperlink" Target="https://gegemon.by/bat_un.php" TargetMode="External"/><Relationship Id="rId1237" Type="http://schemas.openxmlformats.org/officeDocument/2006/relationships/hyperlink" Target="https://gegemon.by/acsess/screen/5.php" TargetMode="External"/><Relationship Id="rId1444" Type="http://schemas.openxmlformats.org/officeDocument/2006/relationships/hyperlink" Target="https://gegemon.by/acsess/pults/vit_H-LCD2200.php" TargetMode="External"/><Relationship Id="rId1651" Type="http://schemas.openxmlformats.org/officeDocument/2006/relationships/hyperlink" Target="https://gegemon.by/acsess/akb_foto/olympus_LI-20.php" TargetMode="External"/><Relationship Id="rId1889" Type="http://schemas.openxmlformats.org/officeDocument/2006/relationships/hyperlink" Target="https://gegemon.by/acsess/case/26.php" TargetMode="External"/><Relationship Id="rId2702" Type="http://schemas.openxmlformats.org/officeDocument/2006/relationships/hyperlink" Target="https://gegemon.by/acsess/cable/482.jpg" TargetMode="External"/><Relationship Id="rId4155" Type="http://schemas.openxmlformats.org/officeDocument/2006/relationships/hyperlink" Target="https://gegemon.by/acsess/comp/409.jpg" TargetMode="External"/><Relationship Id="rId4362" Type="http://schemas.openxmlformats.org/officeDocument/2006/relationships/hyperlink" Target="https://gegemon.by/acsess/pults/lg_AKB73715603_orig.php" TargetMode="External"/><Relationship Id="rId1304" Type="http://schemas.openxmlformats.org/officeDocument/2006/relationships/hyperlink" Target="https://gegemon.by/acsess/pults/sam_AA59-00742A.php" TargetMode="External"/><Relationship Id="rId1511" Type="http://schemas.openxmlformats.org/officeDocument/2006/relationships/hyperlink" Target="https://gegemon.by/acsess/1/298.jpg" TargetMode="External"/><Relationship Id="rId1749" Type="http://schemas.openxmlformats.org/officeDocument/2006/relationships/hyperlink" Target="https://gegemon.by/acsess/screen/26.php" TargetMode="External"/><Relationship Id="rId1956" Type="http://schemas.openxmlformats.org/officeDocument/2006/relationships/hyperlink" Target="https://gegemon.by/acsess/case/26.php" TargetMode="External"/><Relationship Id="rId3171" Type="http://schemas.openxmlformats.org/officeDocument/2006/relationships/hyperlink" Target="https://gegemon.by/acsess/cable/139.php" TargetMode="External"/><Relationship Id="rId4015" Type="http://schemas.openxmlformats.org/officeDocument/2006/relationships/hyperlink" Target="https://gegemon.by/acsess/zar/759.webp" TargetMode="External"/><Relationship Id="rId1609" Type="http://schemas.openxmlformats.org/officeDocument/2006/relationships/hyperlink" Target="https://gegemon.by/acsess/case/72.php" TargetMode="External"/><Relationship Id="rId1816" Type="http://schemas.openxmlformats.org/officeDocument/2006/relationships/hyperlink" Target="https://gegemon.by/acsess/case/98.php" TargetMode="External"/><Relationship Id="rId3269" Type="http://schemas.openxmlformats.org/officeDocument/2006/relationships/hyperlink" Target="https://gegemon.by/acsess/tele/188.php" TargetMode="External"/><Relationship Id="rId3476" Type="http://schemas.openxmlformats.org/officeDocument/2006/relationships/hyperlink" Target="https://catalog.onliner.by/multimeter/unitrend/ut39c" TargetMode="External"/><Relationship Id="rId3683" Type="http://schemas.openxmlformats.org/officeDocument/2006/relationships/hyperlink" Target="https://gegemon.by/acsess/pults_2/y7.webp" TargetMode="External"/><Relationship Id="rId4222" Type="http://schemas.openxmlformats.org/officeDocument/2006/relationships/hyperlink" Target="https://gegemon.by/acsess/flash/411.webp" TargetMode="External"/><Relationship Id="rId10" Type="http://schemas.openxmlformats.org/officeDocument/2006/relationships/hyperlink" Target="https://gegemon.by/acsess/cable/56.php" TargetMode="External"/><Relationship Id="rId397" Type="http://schemas.openxmlformats.org/officeDocument/2006/relationships/hyperlink" Target="http://www.gegemon.by/acsess/1/349.html" TargetMode="External"/><Relationship Id="rId2078" Type="http://schemas.openxmlformats.org/officeDocument/2006/relationships/hyperlink" Target="https://gegemon.by/acsess/1/899.php" TargetMode="External"/><Relationship Id="rId2285" Type="http://schemas.openxmlformats.org/officeDocument/2006/relationships/hyperlink" Target="https://gegemon.by/acsess/pults_2/thomson_RCT3004.php" TargetMode="External"/><Relationship Id="rId2492" Type="http://schemas.openxmlformats.org/officeDocument/2006/relationships/hyperlink" Target="https://gegemon.by/acsess/pults/hor_RC-E23.php" TargetMode="External"/><Relationship Id="rId3031" Type="http://schemas.openxmlformats.org/officeDocument/2006/relationships/hyperlink" Target="https://gegemon.by/acsess/comp/329.jpg" TargetMode="External"/><Relationship Id="rId3129" Type="http://schemas.openxmlformats.org/officeDocument/2006/relationships/hyperlink" Target="https://gegemon.by/acsess/cable/342.php" TargetMode="External"/><Relationship Id="rId3336" Type="http://schemas.openxmlformats.org/officeDocument/2006/relationships/hyperlink" Target="https://gegemon.by/acsess/bat/541.png" TargetMode="External"/><Relationship Id="rId3890" Type="http://schemas.openxmlformats.org/officeDocument/2006/relationships/hyperlink" Target="https://gegemon.by/acsess/pults_2/blaupunkt_CH-VER3.php" TargetMode="External"/><Relationship Id="rId3988" Type="http://schemas.openxmlformats.org/officeDocument/2006/relationships/hyperlink" Target="https://gegemon.by/acsess/port/586.jpg" TargetMode="External"/><Relationship Id="rId257" Type="http://schemas.openxmlformats.org/officeDocument/2006/relationships/hyperlink" Target="https://gegemon.by/acsess/pults/lg_AKB72915207.php" TargetMode="External"/><Relationship Id="rId464" Type="http://schemas.openxmlformats.org/officeDocument/2006/relationships/hyperlink" Target="https://gegemon.by/acsess/akb/lenovo_BL244.php" TargetMode="External"/><Relationship Id="rId1094" Type="http://schemas.openxmlformats.org/officeDocument/2006/relationships/hyperlink" Target="https://gegemon.by/acsess/case/49_3.php" TargetMode="External"/><Relationship Id="rId2145" Type="http://schemas.openxmlformats.org/officeDocument/2006/relationships/hyperlink" Target="https://gegemon.by/acsess/flash/218_6.jpg" TargetMode="External"/><Relationship Id="rId2797" Type="http://schemas.openxmlformats.org/officeDocument/2006/relationships/hyperlink" Target="https://gegemon.by/acsess/flash/287_15.jpg" TargetMode="External"/><Relationship Id="rId3543" Type="http://schemas.openxmlformats.org/officeDocument/2006/relationships/hyperlink" Target="https://gegemon.by/acsess/pults_2/harper_SA-230-2.php" TargetMode="External"/><Relationship Id="rId3750" Type="http://schemas.openxmlformats.org/officeDocument/2006/relationships/hyperlink" Target="https://gegemon.by/acsess/zar/note_lenovo_13.jpg" TargetMode="External"/><Relationship Id="rId3848" Type="http://schemas.openxmlformats.org/officeDocument/2006/relationships/hyperlink" Target="https://gegemon.by/acsess/tele/226.webp" TargetMode="External"/><Relationship Id="rId117" Type="http://schemas.openxmlformats.org/officeDocument/2006/relationships/hyperlink" Target="https://gegemon.by/acsess/pults/lg_AKB73715669.php" TargetMode="External"/><Relationship Id="rId671" Type="http://schemas.openxmlformats.org/officeDocument/2006/relationships/hyperlink" Target="https://gegemon.by/acsess/pults/lg_AKB75095308.php" TargetMode="External"/><Relationship Id="rId769" Type="http://schemas.openxmlformats.org/officeDocument/2006/relationships/hyperlink" Target="https://gegemon.by/acsess/akb_foto/panasonic_DU06.php" TargetMode="External"/><Relationship Id="rId976" Type="http://schemas.openxmlformats.org/officeDocument/2006/relationships/hyperlink" Target="https://gegemon.by/acsess/pults/sony_RM-ED038.php" TargetMode="External"/><Relationship Id="rId1399" Type="http://schemas.openxmlformats.org/officeDocument/2006/relationships/hyperlink" Target="https://gegemon.by/acsess/screen/34.php" TargetMode="External"/><Relationship Id="rId2352" Type="http://schemas.openxmlformats.org/officeDocument/2006/relationships/hyperlink" Target="https://gegemon.by/acsess/case/106_2.php" TargetMode="External"/><Relationship Id="rId2657" Type="http://schemas.openxmlformats.org/officeDocument/2006/relationships/hyperlink" Target="https://gegemon.by/acsess/pults_2/rolsen_RL-32L700U.php" TargetMode="External"/><Relationship Id="rId3403" Type="http://schemas.openxmlformats.org/officeDocument/2006/relationships/hyperlink" Target="https://t.me/videoobzors/12" TargetMode="External"/><Relationship Id="rId3610" Type="http://schemas.openxmlformats.org/officeDocument/2006/relationships/hyperlink" Target="https://gegemon.by/new.php" TargetMode="External"/><Relationship Id="rId324" Type="http://schemas.openxmlformats.org/officeDocument/2006/relationships/hyperlink" Target="https://gegemon.by/acsess/akb/huawei_HB5R1.php" TargetMode="External"/><Relationship Id="rId531" Type="http://schemas.openxmlformats.org/officeDocument/2006/relationships/hyperlink" Target="https://gegemon.by/acsess/akb/ZTE_A610.php" TargetMode="External"/><Relationship Id="rId629" Type="http://schemas.openxmlformats.org/officeDocument/2006/relationships/hyperlink" Target="https://gegemon.by/acsess/flash/64.php" TargetMode="External"/><Relationship Id="rId1161" Type="http://schemas.openxmlformats.org/officeDocument/2006/relationships/hyperlink" Target="https://gegemon.by/acsess/pults/sharp_G1133PESA.php" TargetMode="External"/><Relationship Id="rId1259" Type="http://schemas.openxmlformats.org/officeDocument/2006/relationships/hyperlink" Target="https://gegemon.by/acsess/pults/toshiba_SE-R0329.php" TargetMode="External"/><Relationship Id="rId1466" Type="http://schemas.openxmlformats.org/officeDocument/2006/relationships/hyperlink" Target="https://gegemon.by/acsess/screen/43.php" TargetMode="External"/><Relationship Id="rId2005" Type="http://schemas.openxmlformats.org/officeDocument/2006/relationships/hyperlink" Target="https://gegemon.by/acsess/case/26.php" TargetMode="External"/><Relationship Id="rId2212" Type="http://schemas.openxmlformats.org/officeDocument/2006/relationships/hyperlink" Target="https://gegemon.by/acsess/cable/367.jpg" TargetMode="External"/><Relationship Id="rId2864" Type="http://schemas.openxmlformats.org/officeDocument/2006/relationships/hyperlink" Target="https://gegemon.by/acsess/akb/182.jpg" TargetMode="External"/><Relationship Id="rId3708" Type="http://schemas.openxmlformats.org/officeDocument/2006/relationships/hyperlink" Target="https://gegemon.by/acsess/comp/370.jpg" TargetMode="External"/><Relationship Id="rId3915" Type="http://schemas.openxmlformats.org/officeDocument/2006/relationships/hyperlink" Target="https://gegemon.by/acsess/bat/684.jpg" TargetMode="External"/><Relationship Id="rId836" Type="http://schemas.openxmlformats.org/officeDocument/2006/relationships/hyperlink" Target="https://gegemon.by/bat_un.php" TargetMode="External"/><Relationship Id="rId1021" Type="http://schemas.openxmlformats.org/officeDocument/2006/relationships/hyperlink" Target="https://gegemon.by/acsess/1/447_6.jpg" TargetMode="External"/><Relationship Id="rId1119" Type="http://schemas.openxmlformats.org/officeDocument/2006/relationships/hyperlink" Target="https://gegemon.by/acsess/cable/195.php" TargetMode="External"/><Relationship Id="rId1673" Type="http://schemas.openxmlformats.org/officeDocument/2006/relationships/hyperlink" Target="https://gegemon.by/acsess/paper/43.php" TargetMode="External"/><Relationship Id="rId1880" Type="http://schemas.openxmlformats.org/officeDocument/2006/relationships/hyperlink" Target="https://gegemon.by/acsess/case/98.php" TargetMode="External"/><Relationship Id="rId1978" Type="http://schemas.openxmlformats.org/officeDocument/2006/relationships/hyperlink" Target="https://gegemon.by/acsess/case/26.php" TargetMode="External"/><Relationship Id="rId2517" Type="http://schemas.openxmlformats.org/officeDocument/2006/relationships/hyperlink" Target="https://gegemon.by/acsess/tele/127.jpg" TargetMode="External"/><Relationship Id="rId2724" Type="http://schemas.openxmlformats.org/officeDocument/2006/relationships/hyperlink" Target="https://gegemon.by/acsess/zar/528.jpg" TargetMode="External"/><Relationship Id="rId2931" Type="http://schemas.openxmlformats.org/officeDocument/2006/relationships/hyperlink" Target="https://gegemon.by/acsess/zar/574.jpg" TargetMode="External"/><Relationship Id="rId4177" Type="http://schemas.openxmlformats.org/officeDocument/2006/relationships/hyperlink" Target="https://gegemon.by/acsess/pults/sam_RM-L1550.php" TargetMode="External"/><Relationship Id="rId4384" Type="http://schemas.openxmlformats.org/officeDocument/2006/relationships/hyperlink" Target="https://gegemon.by/acsess/bat/752.webp" TargetMode="External"/><Relationship Id="rId903" Type="http://schemas.openxmlformats.org/officeDocument/2006/relationships/hyperlink" Target="https://gegemon.by/acsess/cable/195.php" TargetMode="External"/><Relationship Id="rId1326" Type="http://schemas.openxmlformats.org/officeDocument/2006/relationships/hyperlink" Target="https://gegemon.by/acsess/case/63_2.php" TargetMode="External"/><Relationship Id="rId1533" Type="http://schemas.openxmlformats.org/officeDocument/2006/relationships/hyperlink" Target="https://gegemon.by/acsess/1/298.jpg" TargetMode="External"/><Relationship Id="rId1740" Type="http://schemas.openxmlformats.org/officeDocument/2006/relationships/hyperlink" Target="https://gegemon.by/acsess/screen/50_2.php" TargetMode="External"/><Relationship Id="rId3193" Type="http://schemas.openxmlformats.org/officeDocument/2006/relationships/hyperlink" Target="https://gegemon.by/acsess/cable/294.jpg" TargetMode="External"/><Relationship Id="rId4037" Type="http://schemas.openxmlformats.org/officeDocument/2006/relationships/hyperlink" Target="https://gegemon.by/acsess/bat/537.jpg" TargetMode="External"/><Relationship Id="rId4244" Type="http://schemas.openxmlformats.org/officeDocument/2006/relationships/hyperlink" Target="https://gegemon.by/acsess/1/1019.jpg" TargetMode="External"/><Relationship Id="rId4451" Type="http://schemas.openxmlformats.org/officeDocument/2006/relationships/printerSettings" Target="../printerSettings/printerSettings1.bin"/><Relationship Id="rId32" Type="http://schemas.openxmlformats.org/officeDocument/2006/relationships/hyperlink" Target="https://gegemon.by/acsess/akb/sam_i8552.php" TargetMode="External"/><Relationship Id="rId1600" Type="http://schemas.openxmlformats.org/officeDocument/2006/relationships/hyperlink" Target="https://gegemon.by/acsess/screen/90.php" TargetMode="External"/><Relationship Id="rId1838" Type="http://schemas.openxmlformats.org/officeDocument/2006/relationships/hyperlink" Target="https://gegemon.by/acsess/case/98.php" TargetMode="External"/><Relationship Id="rId3053" Type="http://schemas.openxmlformats.org/officeDocument/2006/relationships/hyperlink" Target="https://gegemon.by/acsess/1/319.jpg" TargetMode="External"/><Relationship Id="rId3260" Type="http://schemas.openxmlformats.org/officeDocument/2006/relationships/hyperlink" Target="https://gegemon.by/acsess/port/491.jpg" TargetMode="External"/><Relationship Id="rId3498" Type="http://schemas.openxmlformats.org/officeDocument/2006/relationships/hyperlink" Target="https://gegemon.by/acsess/1/1189.php" TargetMode="External"/><Relationship Id="rId4104" Type="http://schemas.openxmlformats.org/officeDocument/2006/relationships/hyperlink" Target="https://gegemon.by/acsess/port/624.php" TargetMode="External"/><Relationship Id="rId4311" Type="http://schemas.openxmlformats.org/officeDocument/2006/relationships/hyperlink" Target="https://catalog.onliner.by/mobile/nokia/ta1607blk" TargetMode="External"/><Relationship Id="rId181" Type="http://schemas.openxmlformats.org/officeDocument/2006/relationships/hyperlink" Target="https://gegemon.by/acsess/pults/sam_BN59-00943A.php" TargetMode="External"/><Relationship Id="rId1905" Type="http://schemas.openxmlformats.org/officeDocument/2006/relationships/hyperlink" Target="https://gegemon.by/acsess/case/26.php" TargetMode="External"/><Relationship Id="rId3120" Type="http://schemas.openxmlformats.org/officeDocument/2006/relationships/hyperlink" Target="https://gegemon.by/acsess/cable/574.jpg" TargetMode="External"/><Relationship Id="rId3358" Type="http://schemas.openxmlformats.org/officeDocument/2006/relationships/hyperlink" Target="https://gegemon.by/acsess/disk/45.jpg" TargetMode="External"/><Relationship Id="rId3565" Type="http://schemas.openxmlformats.org/officeDocument/2006/relationships/hyperlink" Target="https://gegemon.by/acsess/zar/698.jpg" TargetMode="External"/><Relationship Id="rId3772" Type="http://schemas.openxmlformats.org/officeDocument/2006/relationships/hyperlink" Target="https://yandex.by/search/?text=MEIZU+%D1%81%D0%B5%D1%80%D0%B2%D0%B8%D1%81-%D1%86%D0%B5%D0%BD%D1%82%D1%80+%D0%B2+%D0%BC%D0%B8%D0%BD%D1%81%D0%BA%D0%B5&amp;lr=157" TargetMode="External"/><Relationship Id="rId4409" Type="http://schemas.openxmlformats.org/officeDocument/2006/relationships/hyperlink" Target="https://gegemon.by/acsess/tele/243.jpg" TargetMode="External"/><Relationship Id="rId279" Type="http://schemas.openxmlformats.org/officeDocument/2006/relationships/hyperlink" Target="https://gegemon.by/acsess/pults/sam_AA59-00630.php" TargetMode="External"/><Relationship Id="rId486" Type="http://schemas.openxmlformats.org/officeDocument/2006/relationships/hyperlink" Target="http://www.gegemon.by/acsess/case/4.php" TargetMode="External"/><Relationship Id="rId693" Type="http://schemas.openxmlformats.org/officeDocument/2006/relationships/hyperlink" Target="https://gegemon.by/acsess/pults/openbox_SX4.php" TargetMode="External"/><Relationship Id="rId2167" Type="http://schemas.openxmlformats.org/officeDocument/2006/relationships/hyperlink" Target="https://gegemon.by/acsess/cable/346_1.jpg" TargetMode="External"/><Relationship Id="rId2374" Type="http://schemas.openxmlformats.org/officeDocument/2006/relationships/hyperlink" Target="https://gegemon.by/acsess/case/110_4.php" TargetMode="External"/><Relationship Id="rId2581" Type="http://schemas.openxmlformats.org/officeDocument/2006/relationships/hyperlink" Target="https://gegemon.by/acsess/cable/464.jpg" TargetMode="External"/><Relationship Id="rId3218" Type="http://schemas.openxmlformats.org/officeDocument/2006/relationships/hyperlink" Target="https://gegemon.by/acsess/pults_2/kivi_RC60.php" TargetMode="External"/><Relationship Id="rId3425" Type="http://schemas.openxmlformats.org/officeDocument/2006/relationships/hyperlink" Target="https://gegemon.by/acsess/zar/671.jpg" TargetMode="External"/><Relationship Id="rId3632" Type="http://schemas.openxmlformats.org/officeDocument/2006/relationships/hyperlink" Target="https://gegemon.by/acsess/pults/changer.php" TargetMode="External"/><Relationship Id="rId139" Type="http://schemas.openxmlformats.org/officeDocument/2006/relationships/hyperlink" Target="https://gegemon.by/acsess/pults/philips_242254902543.php" TargetMode="External"/><Relationship Id="rId346" Type="http://schemas.openxmlformats.org/officeDocument/2006/relationships/hyperlink" Target="https://gegemon.by/acsess/akb/lg_D618.php" TargetMode="External"/><Relationship Id="rId553" Type="http://schemas.openxmlformats.org/officeDocument/2006/relationships/hyperlink" Target="http://www.gegemon.by/acsess/pults/hor_HOF-10.php" TargetMode="External"/><Relationship Id="rId760" Type="http://schemas.openxmlformats.org/officeDocument/2006/relationships/hyperlink" Target="https://gegemon.by/acsess/nau/89.php" TargetMode="External"/><Relationship Id="rId998" Type="http://schemas.openxmlformats.org/officeDocument/2006/relationships/hyperlink" Target="https://gegemon.by/acsess/pults/philips_RM-D1070.php" TargetMode="External"/><Relationship Id="rId1183" Type="http://schemas.openxmlformats.org/officeDocument/2006/relationships/hyperlink" Target="https://gegemon.by/acsess/pults/sharp_GB139WJSA.php" TargetMode="External"/><Relationship Id="rId1390" Type="http://schemas.openxmlformats.org/officeDocument/2006/relationships/hyperlink" Target="https://gegemon.by/acsess/bat/327.php" TargetMode="External"/><Relationship Id="rId2027" Type="http://schemas.openxmlformats.org/officeDocument/2006/relationships/hyperlink" Target="https://gegemon.by/acsess/case/26.php" TargetMode="External"/><Relationship Id="rId2234" Type="http://schemas.openxmlformats.org/officeDocument/2006/relationships/hyperlink" Target="https://gegemon.by/acsess/cable/372.jpg" TargetMode="External"/><Relationship Id="rId2441" Type="http://schemas.openxmlformats.org/officeDocument/2006/relationships/hyperlink" Target="https://gegemon.by/acsess/pults/sam_BN59-01312B_voice.php" TargetMode="External"/><Relationship Id="rId2679" Type="http://schemas.openxmlformats.org/officeDocument/2006/relationships/hyperlink" Target="https://gegemon.by/acsess/flash/287_12" TargetMode="External"/><Relationship Id="rId2886" Type="http://schemas.openxmlformats.org/officeDocument/2006/relationships/hyperlink" Target="https://gegemon.by/acsess/case/98.php" TargetMode="External"/><Relationship Id="rId3937" Type="http://schemas.openxmlformats.org/officeDocument/2006/relationships/hyperlink" Target="https://gegemon.by/acsess/pults/sharp_RM-026G.webp" TargetMode="External"/><Relationship Id="rId206" Type="http://schemas.openxmlformats.org/officeDocument/2006/relationships/hyperlink" Target="https://gegemon.by/acsess/pults/toshiba_RM-162B.php" TargetMode="External"/><Relationship Id="rId413" Type="http://schemas.openxmlformats.org/officeDocument/2006/relationships/hyperlink" Target="https://gegemon.by/acsess/zar/65.php" TargetMode="External"/><Relationship Id="rId858" Type="http://schemas.openxmlformats.org/officeDocument/2006/relationships/hyperlink" Target="https://gegemon.by/acsess/pults/sam_BN59-01259B.php" TargetMode="External"/><Relationship Id="rId1043" Type="http://schemas.openxmlformats.org/officeDocument/2006/relationships/hyperlink" Target="https://gegemon.by/acsess/pults/7.php" TargetMode="External"/><Relationship Id="rId1488" Type="http://schemas.openxmlformats.org/officeDocument/2006/relationships/hyperlink" Target="https://gegemon.by/acsess/1/832.jpg" TargetMode="External"/><Relationship Id="rId1695" Type="http://schemas.openxmlformats.org/officeDocument/2006/relationships/hyperlink" Target="https://gegemon.by/acsess/pults/sky_100C.php" TargetMode="External"/><Relationship Id="rId2539" Type="http://schemas.openxmlformats.org/officeDocument/2006/relationships/hyperlink" Target="https://gegemon.by/acsess/zar/498.php" TargetMode="External"/><Relationship Id="rId2746" Type="http://schemas.openxmlformats.org/officeDocument/2006/relationships/hyperlink" Target="https://gegemon.by/acsess/zar/535.jpg" TargetMode="External"/><Relationship Id="rId2953" Type="http://schemas.openxmlformats.org/officeDocument/2006/relationships/hyperlink" Target="https://gegemon.by/acsess/cable/530.jpg" TargetMode="External"/><Relationship Id="rId4199" Type="http://schemas.openxmlformats.org/officeDocument/2006/relationships/hyperlink" Target="https://gegemon.by/acsess/nau/290.jpg" TargetMode="External"/><Relationship Id="rId620" Type="http://schemas.openxmlformats.org/officeDocument/2006/relationships/hyperlink" Target="http://www.gegemon.by/acsess/case/4.php" TargetMode="External"/><Relationship Id="rId718" Type="http://schemas.openxmlformats.org/officeDocument/2006/relationships/hyperlink" Target="https://gegemon.by/acsess/akb/philips_AB1630.php" TargetMode="External"/><Relationship Id="rId925" Type="http://schemas.openxmlformats.org/officeDocument/2006/relationships/hyperlink" Target="https://gegemon.by/acsess/pults/toshiba_CT-8040.php" TargetMode="External"/><Relationship Id="rId1250" Type="http://schemas.openxmlformats.org/officeDocument/2006/relationships/hyperlink" Target="https://gegemon.by/acsess/pults/toshiba_CT-9712.php" TargetMode="External"/><Relationship Id="rId1348" Type="http://schemas.openxmlformats.org/officeDocument/2006/relationships/hyperlink" Target="https://gegemon.by/acsess/zar/320.php" TargetMode="External"/><Relationship Id="rId1555" Type="http://schemas.openxmlformats.org/officeDocument/2006/relationships/hyperlink" Target="https://gegemon.by/video/1001.php" TargetMode="External"/><Relationship Id="rId1762" Type="http://schemas.openxmlformats.org/officeDocument/2006/relationships/hyperlink" Target="https://gegemon.by/acsess/case/26.php" TargetMode="External"/><Relationship Id="rId2301" Type="http://schemas.openxmlformats.org/officeDocument/2006/relationships/hyperlink" Target="https://gegemon.by/acsess/pults/28.jpg" TargetMode="External"/><Relationship Id="rId2606" Type="http://schemas.openxmlformats.org/officeDocument/2006/relationships/hyperlink" Target="https://gegemon.by/acsess/cable/306_2.jpg" TargetMode="External"/><Relationship Id="rId4059" Type="http://schemas.openxmlformats.org/officeDocument/2006/relationships/hyperlink" Target="https://gegemon.by/acsess/flash/393.jpg" TargetMode="External"/><Relationship Id="rId1110" Type="http://schemas.openxmlformats.org/officeDocument/2006/relationships/hyperlink" Target="https://gegemon.by/acsess/case/52.jpg" TargetMode="External"/><Relationship Id="rId1208" Type="http://schemas.openxmlformats.org/officeDocument/2006/relationships/hyperlink" Target="https://gegemon.by/acsess/pults/sharp_GA027SA.php" TargetMode="External"/><Relationship Id="rId1415" Type="http://schemas.openxmlformats.org/officeDocument/2006/relationships/hyperlink" Target="https://gegemon.by/acsess/case/26.php" TargetMode="External"/><Relationship Id="rId2813" Type="http://schemas.openxmlformats.org/officeDocument/2006/relationships/hyperlink" Target="https://gegemon.by/bat_un.php" TargetMode="External"/><Relationship Id="rId4266" Type="http://schemas.openxmlformats.org/officeDocument/2006/relationships/hyperlink" Target="https://gegemon.by/acsess/cable/671.jpg" TargetMode="External"/><Relationship Id="rId54" Type="http://schemas.openxmlformats.org/officeDocument/2006/relationships/hyperlink" Target="https://gegemon.by/acsess/akb/HTC_A6363.php" TargetMode="External"/><Relationship Id="rId1622" Type="http://schemas.openxmlformats.org/officeDocument/2006/relationships/hyperlink" Target="https://gegemon.by/acsess/screen/25.php" TargetMode="External"/><Relationship Id="rId1927" Type="http://schemas.openxmlformats.org/officeDocument/2006/relationships/hyperlink" Target="https://gegemon.by/acsess/case/26.php" TargetMode="External"/><Relationship Id="rId3075" Type="http://schemas.openxmlformats.org/officeDocument/2006/relationships/hyperlink" Target="https://gegemon.by/acsess/case/98.php" TargetMode="External"/><Relationship Id="rId3282" Type="http://schemas.openxmlformats.org/officeDocument/2006/relationships/hyperlink" Target="https://gegemon.by/acsess/1/1289.jpg" TargetMode="External"/><Relationship Id="rId4126" Type="http://schemas.openxmlformats.org/officeDocument/2006/relationships/hyperlink" Target="https://gegemon.by/acsess/cable/308.jpg" TargetMode="External"/><Relationship Id="rId4333" Type="http://schemas.openxmlformats.org/officeDocument/2006/relationships/hyperlink" Target="https://gegemon.by/acsess/pults/sony_RMT-TX200E_orig.php" TargetMode="External"/><Relationship Id="rId2091" Type="http://schemas.openxmlformats.org/officeDocument/2006/relationships/hyperlink" Target="https://gegemon.by/acsess/cable/324.jpg" TargetMode="External"/><Relationship Id="rId2189" Type="http://schemas.openxmlformats.org/officeDocument/2006/relationships/hyperlink" Target="https://gegemon.by/price.xlsx" TargetMode="External"/><Relationship Id="rId3142" Type="http://schemas.openxmlformats.org/officeDocument/2006/relationships/hyperlink" Target="https://gegemon.by/acsess/cable/206.jpg" TargetMode="External"/><Relationship Id="rId3587" Type="http://schemas.openxmlformats.org/officeDocument/2006/relationships/hyperlink" Target="https://gegemon.by/acsess/bat/619.jpg" TargetMode="External"/><Relationship Id="rId3794" Type="http://schemas.openxmlformats.org/officeDocument/2006/relationships/hyperlink" Target="https://gegemon.by/acsess/bat/653.jpg" TargetMode="External"/><Relationship Id="rId4400" Type="http://schemas.openxmlformats.org/officeDocument/2006/relationships/hyperlink" Target="https://gegemon.by/acsess/pults/skyworth_RM-L1659.php" TargetMode="External"/><Relationship Id="rId270" Type="http://schemas.openxmlformats.org/officeDocument/2006/relationships/hyperlink" Target="https://gegemon.by/acsess/akb/lenovo_BL220.php" TargetMode="External"/><Relationship Id="rId2396" Type="http://schemas.openxmlformats.org/officeDocument/2006/relationships/hyperlink" Target="https://gegemon.by/acsess/case/26.php" TargetMode="External"/><Relationship Id="rId3002" Type="http://schemas.openxmlformats.org/officeDocument/2006/relationships/hyperlink" Target="https://gegemon.by/acsess/zar/596.jpg" TargetMode="External"/><Relationship Id="rId3447" Type="http://schemas.openxmlformats.org/officeDocument/2006/relationships/hyperlink" Target="https://gegemon.by/acsess/flash/339.jpg" TargetMode="External"/><Relationship Id="rId3654" Type="http://schemas.openxmlformats.org/officeDocument/2006/relationships/hyperlink" Target="https://gegemon.by/acsess/pults_2/TCL_RC902V_FMR5.php" TargetMode="External"/><Relationship Id="rId3861" Type="http://schemas.openxmlformats.org/officeDocument/2006/relationships/hyperlink" Target="https://gegemon.by/acsess/nau/281_1.webp" TargetMode="External"/><Relationship Id="rId130" Type="http://schemas.openxmlformats.org/officeDocument/2006/relationships/hyperlink" Target="https://gegemon.by/acsess/pults/lg_RM-158CB.php" TargetMode="External"/><Relationship Id="rId368" Type="http://schemas.openxmlformats.org/officeDocument/2006/relationships/hyperlink" Target="https://gegemon.by/acsess/pults/sam_AA59-00104A.php" TargetMode="External"/><Relationship Id="rId575" Type="http://schemas.openxmlformats.org/officeDocument/2006/relationships/hyperlink" Target="https://gegemon.by/acsess/akb_foto/casio_NP-30.php" TargetMode="External"/><Relationship Id="rId782" Type="http://schemas.openxmlformats.org/officeDocument/2006/relationships/hyperlink" Target="https://gegemon.by/bat_un.php" TargetMode="External"/><Relationship Id="rId2049" Type="http://schemas.openxmlformats.org/officeDocument/2006/relationships/hyperlink" Target="https://gegemon.by/acsess/1/891.jpg" TargetMode="External"/><Relationship Id="rId2256" Type="http://schemas.openxmlformats.org/officeDocument/2006/relationships/hyperlink" Target="https://gegemon.by/acsess/akb/47.php" TargetMode="External"/><Relationship Id="rId2463" Type="http://schemas.openxmlformats.org/officeDocument/2006/relationships/hyperlink" Target="https://gegemon.by/acsess/cable/431.jpg" TargetMode="External"/><Relationship Id="rId2670" Type="http://schemas.openxmlformats.org/officeDocument/2006/relationships/hyperlink" Target="https://gegemon.by/acsess/flash/287_3.jpg" TargetMode="External"/><Relationship Id="rId3307" Type="http://schemas.openxmlformats.org/officeDocument/2006/relationships/hyperlink" Target="https://gegemon.by/acsess/case/126.jpg" TargetMode="External"/><Relationship Id="rId3514" Type="http://schemas.openxmlformats.org/officeDocument/2006/relationships/hyperlink" Target="https://gegemon.by/acsess/1/1336.jpg" TargetMode="External"/><Relationship Id="rId3721" Type="http://schemas.openxmlformats.org/officeDocument/2006/relationships/hyperlink" Target="https://gegemon.by/acsess/port/534_5.jpg" TargetMode="External"/><Relationship Id="rId3959" Type="http://schemas.openxmlformats.org/officeDocument/2006/relationships/hyperlink" Target="https://gegemon.by/acsess/port/577_1.jpg" TargetMode="External"/><Relationship Id="rId228" Type="http://schemas.openxmlformats.org/officeDocument/2006/relationships/hyperlink" Target="https://gegemon.by/acsess/pults/daewoo_RM-531.php" TargetMode="External"/><Relationship Id="rId435" Type="http://schemas.openxmlformats.org/officeDocument/2006/relationships/hyperlink" Target="https://gegemon.by/acsess/pults/irc_03.php" TargetMode="External"/><Relationship Id="rId642" Type="http://schemas.openxmlformats.org/officeDocument/2006/relationships/hyperlink" Target="https://gegemon.by/acsess/flash/65.php" TargetMode="External"/><Relationship Id="rId1065" Type="http://schemas.openxmlformats.org/officeDocument/2006/relationships/hyperlink" Target="https://gegemon.by/acsess/pults/sam_URC1398.php" TargetMode="External"/><Relationship Id="rId1272" Type="http://schemas.openxmlformats.org/officeDocument/2006/relationships/hyperlink" Target="https://gegemon.by/acsess/pults/irc_294.php" TargetMode="External"/><Relationship Id="rId2116" Type="http://schemas.openxmlformats.org/officeDocument/2006/relationships/hyperlink" Target="https://gegemon.by/acsess/cable/334.jpg" TargetMode="External"/><Relationship Id="rId2323" Type="http://schemas.openxmlformats.org/officeDocument/2006/relationships/hyperlink" Target="https://gegemon.by/acsess/1/1005.jpg" TargetMode="External"/><Relationship Id="rId2530" Type="http://schemas.openxmlformats.org/officeDocument/2006/relationships/hyperlink" Target="https://gegemon.by/acsess/1/556.php" TargetMode="External"/><Relationship Id="rId2768" Type="http://schemas.openxmlformats.org/officeDocument/2006/relationships/hyperlink" Target="https://gegemon.by/acsess/1/1207.jpg" TargetMode="External"/><Relationship Id="rId2975" Type="http://schemas.openxmlformats.org/officeDocument/2006/relationships/hyperlink" Target="http://www.gegemon.by/acsess/1/357.html" TargetMode="External"/><Relationship Id="rId3819" Type="http://schemas.openxmlformats.org/officeDocument/2006/relationships/hyperlink" Target="https://gegemon.by/acsess/zar/721.jpg" TargetMode="External"/><Relationship Id="rId502" Type="http://schemas.openxmlformats.org/officeDocument/2006/relationships/hyperlink" Target="https://gegemon.by/acsess/akb/XIAOMI_BN30.php" TargetMode="External"/><Relationship Id="rId947" Type="http://schemas.openxmlformats.org/officeDocument/2006/relationships/hyperlink" Target="https://gegemon.by/acsess/case/108_1.php" TargetMode="External"/><Relationship Id="rId1132" Type="http://schemas.openxmlformats.org/officeDocument/2006/relationships/hyperlink" Target="https://gegemon.by/acsess/pults/jvc_RM-C355.php" TargetMode="External"/><Relationship Id="rId1577" Type="http://schemas.openxmlformats.org/officeDocument/2006/relationships/hyperlink" Target="https://gegemon.by/video/1001.php" TargetMode="External"/><Relationship Id="rId1784" Type="http://schemas.openxmlformats.org/officeDocument/2006/relationships/hyperlink" Target="https://gegemon.by/acsess/case/26.php" TargetMode="External"/><Relationship Id="rId1991" Type="http://schemas.openxmlformats.org/officeDocument/2006/relationships/hyperlink" Target="https://gegemon.by/acsess/case/26.php" TargetMode="External"/><Relationship Id="rId2628" Type="http://schemas.openxmlformats.org/officeDocument/2006/relationships/hyperlink" Target="https://gegemon.by/acsess/akb/163.php" TargetMode="External"/><Relationship Id="rId2835" Type="http://schemas.openxmlformats.org/officeDocument/2006/relationships/hyperlink" Target="https://gegemon.by/acsess/paper/13.php" TargetMode="External"/><Relationship Id="rId4190" Type="http://schemas.openxmlformats.org/officeDocument/2006/relationships/hyperlink" Target="https://gegemon.by/acsess/bat/724.webp" TargetMode="External"/><Relationship Id="rId4288" Type="http://schemas.openxmlformats.org/officeDocument/2006/relationships/hyperlink" Target="https://catalog.onliner.by/mobile/nokia/105ds2017b" TargetMode="External"/><Relationship Id="rId76" Type="http://schemas.openxmlformats.org/officeDocument/2006/relationships/hyperlink" Target="https://gegemon.by/acsess/akb/lg_P720.php" TargetMode="External"/><Relationship Id="rId807" Type="http://schemas.openxmlformats.org/officeDocument/2006/relationships/hyperlink" Target="https://gegemon.by/bat_un.php" TargetMode="External"/><Relationship Id="rId1437" Type="http://schemas.openxmlformats.org/officeDocument/2006/relationships/hyperlink" Target="https://gegemon.by/acsess/zar/344.php" TargetMode="External"/><Relationship Id="rId1644" Type="http://schemas.openxmlformats.org/officeDocument/2006/relationships/hyperlink" Target="https://gegemon.by/acsess/pults/bbk_RC2252.php" TargetMode="External"/><Relationship Id="rId1851" Type="http://schemas.openxmlformats.org/officeDocument/2006/relationships/hyperlink" Target="https://gegemon.by/acsess/case/98.php" TargetMode="External"/><Relationship Id="rId2902" Type="http://schemas.openxmlformats.org/officeDocument/2006/relationships/hyperlink" Target="https://gegemon.by/acsess/case/98.php" TargetMode="External"/><Relationship Id="rId3097" Type="http://schemas.openxmlformats.org/officeDocument/2006/relationships/hyperlink" Target="https://gegemon.by/acsess/cable/570.jpg" TargetMode="External"/><Relationship Id="rId4050" Type="http://schemas.openxmlformats.org/officeDocument/2006/relationships/hyperlink" Target="https://gegemon.by/acsess/flash/382.jpg" TargetMode="External"/><Relationship Id="rId4148" Type="http://schemas.openxmlformats.org/officeDocument/2006/relationships/hyperlink" Target="https://gegemon.by/acsess/pults/toshiba_CT-95058_orig.php" TargetMode="External"/><Relationship Id="rId4355" Type="http://schemas.openxmlformats.org/officeDocument/2006/relationships/hyperlink" Target="https://gegemon.by/acsess/pults/sony_RM-ED052_orig.php" TargetMode="External"/><Relationship Id="rId1504" Type="http://schemas.openxmlformats.org/officeDocument/2006/relationships/hyperlink" Target="https://gegemon.by/acsess/1/298.jpg" TargetMode="External"/><Relationship Id="rId1711" Type="http://schemas.openxmlformats.org/officeDocument/2006/relationships/hyperlink" Target="https://gegemon.by/acsess/zar/358.php" TargetMode="External"/><Relationship Id="rId1949" Type="http://schemas.openxmlformats.org/officeDocument/2006/relationships/hyperlink" Target="https://gegemon.by/acsess/case/26.php" TargetMode="External"/><Relationship Id="rId3164" Type="http://schemas.openxmlformats.org/officeDocument/2006/relationships/hyperlink" Target="https://gegemon.by/acsess/cable/504.jpg" TargetMode="External"/><Relationship Id="rId4008" Type="http://schemas.openxmlformats.org/officeDocument/2006/relationships/hyperlink" Target="https://gegemon.by/acsess/port/609.jpg" TargetMode="External"/><Relationship Id="rId292" Type="http://schemas.openxmlformats.org/officeDocument/2006/relationships/hyperlink" Target="https://gegemon.by/acsess/pults/lg_AKB73715694.php" TargetMode="External"/><Relationship Id="rId1809" Type="http://schemas.openxmlformats.org/officeDocument/2006/relationships/hyperlink" Target="https://gegemon.by/acsess/case/98.php" TargetMode="External"/><Relationship Id="rId3371" Type="http://schemas.openxmlformats.org/officeDocument/2006/relationships/hyperlink" Target="https://gegemon.by/acsess/1/298.jpg" TargetMode="External"/><Relationship Id="rId3469" Type="http://schemas.openxmlformats.org/officeDocument/2006/relationships/hyperlink" Target="https://gegemon.by/acsess/1/783.jpg" TargetMode="External"/><Relationship Id="rId3676" Type="http://schemas.openxmlformats.org/officeDocument/2006/relationships/hyperlink" Target="https://gegemon.by/acsess/bat/638.jpg" TargetMode="External"/><Relationship Id="rId4215" Type="http://schemas.openxmlformats.org/officeDocument/2006/relationships/hyperlink" Target="https://gegemon.by/acsess/bat/726.jpg" TargetMode="External"/><Relationship Id="rId4422" Type="http://schemas.openxmlformats.org/officeDocument/2006/relationships/hyperlink" Target="https://gegemon.by/acsess/pults/mystery_RM-L6600.php" TargetMode="External"/><Relationship Id="rId597" Type="http://schemas.openxmlformats.org/officeDocument/2006/relationships/hyperlink" Target="https://gegemon.by/acsess/nau/70.php" TargetMode="External"/><Relationship Id="rId2180" Type="http://schemas.openxmlformats.org/officeDocument/2006/relationships/hyperlink" Target="https://gegemon.by/acsess/zar/404.jpg" TargetMode="External"/><Relationship Id="rId2278" Type="http://schemas.openxmlformats.org/officeDocument/2006/relationships/hyperlink" Target="https://gegemon.by/acsess/akb/47.php" TargetMode="External"/><Relationship Id="rId2485" Type="http://schemas.openxmlformats.org/officeDocument/2006/relationships/hyperlink" Target="https://gegemon.by/acsess/pults/hor_210.php" TargetMode="External"/><Relationship Id="rId3024" Type="http://schemas.openxmlformats.org/officeDocument/2006/relationships/hyperlink" Target="https://gegemon.by/acsess/cable/552.jpg" TargetMode="External"/><Relationship Id="rId3231" Type="http://schemas.openxmlformats.org/officeDocument/2006/relationships/hyperlink" Target="https://gegemon.by/acsess/pults_2/TCL_RC902V_FMR5.php" TargetMode="External"/><Relationship Id="rId3329" Type="http://schemas.openxmlformats.org/officeDocument/2006/relationships/hyperlink" Target="https://gegemon.by/acsess/zar/653.jpg" TargetMode="External"/><Relationship Id="rId3883" Type="http://schemas.openxmlformats.org/officeDocument/2006/relationships/hyperlink" Target="https://gegemon.by/acsess/tele/229.jpg" TargetMode="External"/><Relationship Id="rId152" Type="http://schemas.openxmlformats.org/officeDocument/2006/relationships/hyperlink" Target="https://gegemon.by/acsess/pults/philips_RC-2011.php" TargetMode="External"/><Relationship Id="rId457" Type="http://schemas.openxmlformats.org/officeDocument/2006/relationships/hyperlink" Target="https://gegemon.by/acsess/pults/supra_RM-L1097.php" TargetMode="External"/><Relationship Id="rId1087" Type="http://schemas.openxmlformats.org/officeDocument/2006/relationships/hyperlink" Target="https://gegemon.by/acsess/flash/81.php" TargetMode="External"/><Relationship Id="rId1294" Type="http://schemas.openxmlformats.org/officeDocument/2006/relationships/hyperlink" Target="https://gegemon.by/acsess/pults/sam_AA59-00370B.php" TargetMode="External"/><Relationship Id="rId2040" Type="http://schemas.openxmlformats.org/officeDocument/2006/relationships/hyperlink" Target="https://gegemon.by/acsess/1/883.jpg" TargetMode="External"/><Relationship Id="rId2138" Type="http://schemas.openxmlformats.org/officeDocument/2006/relationships/hyperlink" Target="https://gegemon.by/acsess/pults/16.php" TargetMode="External"/><Relationship Id="rId2692" Type="http://schemas.openxmlformats.org/officeDocument/2006/relationships/hyperlink" Target="https://gegemon.by/acsess/nau/197.jpg" TargetMode="External"/><Relationship Id="rId2997" Type="http://schemas.openxmlformats.org/officeDocument/2006/relationships/hyperlink" Target="https://gegemon.by/acsess/paper/27.jpg" TargetMode="External"/><Relationship Id="rId3536" Type="http://schemas.openxmlformats.org/officeDocument/2006/relationships/hyperlink" Target="https://gegemon.by/acsess/pults/lg_AKB76039909.php" TargetMode="External"/><Relationship Id="rId3743" Type="http://schemas.openxmlformats.org/officeDocument/2006/relationships/hyperlink" Target="https://gegemon.by/acsess/zar/note_asus_22.png" TargetMode="External"/><Relationship Id="rId3950" Type="http://schemas.openxmlformats.org/officeDocument/2006/relationships/hyperlink" Target="https://gegemon.by/acsess/bat/696.jpg" TargetMode="External"/><Relationship Id="rId664" Type="http://schemas.openxmlformats.org/officeDocument/2006/relationships/hyperlink" Target="https://gegemon.by/acsess/pults/philips_996595001555.php" TargetMode="External"/><Relationship Id="rId871" Type="http://schemas.openxmlformats.org/officeDocument/2006/relationships/hyperlink" Target="https://gegemon.by/acsess/pults/sony_RM-ED041.php" TargetMode="External"/><Relationship Id="rId969" Type="http://schemas.openxmlformats.org/officeDocument/2006/relationships/hyperlink" Target="https://gegemon.by/acsess/pults/sony_RM-ED029.php" TargetMode="External"/><Relationship Id="rId1599" Type="http://schemas.openxmlformats.org/officeDocument/2006/relationships/hyperlink" Target="https://gegemon.by/video/1001.php" TargetMode="External"/><Relationship Id="rId2345" Type="http://schemas.openxmlformats.org/officeDocument/2006/relationships/hyperlink" Target="https://gegemon.by/acsess/case/9_4.php" TargetMode="External"/><Relationship Id="rId2552" Type="http://schemas.openxmlformats.org/officeDocument/2006/relationships/hyperlink" Target="https://gegemon.by/acsess/1/1133.jpg" TargetMode="External"/><Relationship Id="rId3603" Type="http://schemas.openxmlformats.org/officeDocument/2006/relationships/hyperlink" Target="https://gegemon.by/acsess/tele/213.jpg" TargetMode="External"/><Relationship Id="rId3810" Type="http://schemas.openxmlformats.org/officeDocument/2006/relationships/hyperlink" Target="https://gegemon.by/acsess/cable/635.jpg" TargetMode="External"/><Relationship Id="rId317" Type="http://schemas.openxmlformats.org/officeDocument/2006/relationships/hyperlink" Target="https://gegemon.by/acsess/akb/sam_G360P.php" TargetMode="External"/><Relationship Id="rId524" Type="http://schemas.openxmlformats.org/officeDocument/2006/relationships/hyperlink" Target="https://gegemon.by/acsess/pults/irc_99.php" TargetMode="External"/><Relationship Id="rId731" Type="http://schemas.openxmlformats.org/officeDocument/2006/relationships/hyperlink" Target="https://gegemon.by/acsess/zar/66.php" TargetMode="External"/><Relationship Id="rId1154" Type="http://schemas.openxmlformats.org/officeDocument/2006/relationships/hyperlink" Target="https://gegemon.by/acsess/pults/sharp_11UK-12.php" TargetMode="External"/><Relationship Id="rId1361" Type="http://schemas.openxmlformats.org/officeDocument/2006/relationships/hyperlink" Target="https://gegemon.by/acsess/screen/25.php" TargetMode="External"/><Relationship Id="rId1459" Type="http://schemas.openxmlformats.org/officeDocument/2006/relationships/hyperlink" Target="https://gegemon.by/acsess/bat/346.php" TargetMode="External"/><Relationship Id="rId2205" Type="http://schemas.openxmlformats.org/officeDocument/2006/relationships/hyperlink" Target="https://gegemon.by/acsess/pults/sony_RM-W100.php" TargetMode="External"/><Relationship Id="rId2412" Type="http://schemas.openxmlformats.org/officeDocument/2006/relationships/hyperlink" Target="https://gegemon.by/acsess/nau/205.jpg" TargetMode="External"/><Relationship Id="rId2857" Type="http://schemas.openxmlformats.org/officeDocument/2006/relationships/hyperlink" Target="https://gegemon.by/acsess/new/24.php" TargetMode="External"/><Relationship Id="rId3908" Type="http://schemas.openxmlformats.org/officeDocument/2006/relationships/hyperlink" Target="https://gegemon.by/acsess/akb_foto/canon_NB-6L.php" TargetMode="External"/><Relationship Id="rId4072" Type="http://schemas.openxmlformats.org/officeDocument/2006/relationships/hyperlink" Target="https://gegemon.by/acsess/cable/183.php" TargetMode="External"/><Relationship Id="rId98" Type="http://schemas.openxmlformats.org/officeDocument/2006/relationships/hyperlink" Target="https://gegemon.by/acsess/akb_foto/kodak_7002.php" TargetMode="External"/><Relationship Id="rId829" Type="http://schemas.openxmlformats.org/officeDocument/2006/relationships/hyperlink" Target="https://gegemon.by/bat_un.php" TargetMode="External"/><Relationship Id="rId1014" Type="http://schemas.openxmlformats.org/officeDocument/2006/relationships/hyperlink" Target="https://gegemon.by/acsess/zar/223.php" TargetMode="External"/><Relationship Id="rId1221" Type="http://schemas.openxmlformats.org/officeDocument/2006/relationships/hyperlink" Target="https://gegemon.by/acsess/pults/toshiba_CT-893.php" TargetMode="External"/><Relationship Id="rId1666" Type="http://schemas.openxmlformats.org/officeDocument/2006/relationships/hyperlink" Target="https://gegemon.by/acsess/paper/11.php" TargetMode="External"/><Relationship Id="rId1873" Type="http://schemas.openxmlformats.org/officeDocument/2006/relationships/hyperlink" Target="https://gegemon.by/acsess/case/98.php" TargetMode="External"/><Relationship Id="rId2717" Type="http://schemas.openxmlformats.org/officeDocument/2006/relationships/hyperlink" Target="https://gegemon.by/acsess/nau/229.jpg" TargetMode="External"/><Relationship Id="rId2924" Type="http://schemas.openxmlformats.org/officeDocument/2006/relationships/hyperlink" Target="https://gegemon.by/acsess/screen/24.php" TargetMode="External"/><Relationship Id="rId4377" Type="http://schemas.openxmlformats.org/officeDocument/2006/relationships/hyperlink" Target="https://gegemon.by/acsess/flash/362_2.jpg" TargetMode="External"/><Relationship Id="rId1319" Type="http://schemas.openxmlformats.org/officeDocument/2006/relationships/hyperlink" Target="https://gegemon.by/acsess/pults/sam_BN59-01198C.php" TargetMode="External"/><Relationship Id="rId1526" Type="http://schemas.openxmlformats.org/officeDocument/2006/relationships/hyperlink" Target="https://gegemon.by/acsess/1/298.jpg" TargetMode="External"/><Relationship Id="rId1733" Type="http://schemas.openxmlformats.org/officeDocument/2006/relationships/hyperlink" Target="https://gegemon.by/acsess/screen/66.php" TargetMode="External"/><Relationship Id="rId1940" Type="http://schemas.openxmlformats.org/officeDocument/2006/relationships/hyperlink" Target="https://gegemon.by/acsess/case/26.php" TargetMode="External"/><Relationship Id="rId3186" Type="http://schemas.openxmlformats.org/officeDocument/2006/relationships/hyperlink" Target="https://gegemon.by/acsess/cable/456.jpg" TargetMode="External"/><Relationship Id="rId3393" Type="http://schemas.openxmlformats.org/officeDocument/2006/relationships/hyperlink" Target="https://gegemon.by/acsess/bat/578.jpg" TargetMode="External"/><Relationship Id="rId4237" Type="http://schemas.openxmlformats.org/officeDocument/2006/relationships/hyperlink" Target="https://gegemon.by/acsess/zar/780.jpg" TargetMode="External"/><Relationship Id="rId4444" Type="http://schemas.openxmlformats.org/officeDocument/2006/relationships/hyperlink" Target="https://gegemon.by/acsess/flash/437.jpg" TargetMode="External"/><Relationship Id="rId25" Type="http://schemas.openxmlformats.org/officeDocument/2006/relationships/hyperlink" Target="https://gegemon.by/acsess/akb_foto/pentax_78.php" TargetMode="External"/><Relationship Id="rId1800" Type="http://schemas.openxmlformats.org/officeDocument/2006/relationships/hyperlink" Target="https://gegemon.by/acsess/case/98.php" TargetMode="External"/><Relationship Id="rId3046" Type="http://schemas.openxmlformats.org/officeDocument/2006/relationships/hyperlink" Target="https://gegemon.by/acsess/cable/561.jpg" TargetMode="External"/><Relationship Id="rId3253" Type="http://schemas.openxmlformats.org/officeDocument/2006/relationships/hyperlink" Target="https://gegemon.by/acsess/cable/583.jpg" TargetMode="External"/><Relationship Id="rId3460" Type="http://schemas.openxmlformats.org/officeDocument/2006/relationships/hyperlink" Target="https://gegemon.by/acsess/bat/582_2.jpg" TargetMode="External"/><Relationship Id="rId3698" Type="http://schemas.openxmlformats.org/officeDocument/2006/relationships/hyperlink" Target="https://gegemon.by/acsess/bat/645.webp" TargetMode="External"/><Relationship Id="rId4304" Type="http://schemas.openxmlformats.org/officeDocument/2006/relationships/hyperlink" Target="https://catalog.onliner.by/dram/kingspec/ks4800d5n11008g" TargetMode="External"/><Relationship Id="rId174" Type="http://schemas.openxmlformats.org/officeDocument/2006/relationships/hyperlink" Target="https://gegemon.by/acsess/pults/sam_AA59-00198F.php" TargetMode="External"/><Relationship Id="rId381" Type="http://schemas.openxmlformats.org/officeDocument/2006/relationships/hyperlink" Target="https://gegemon.by/acsess/pults/irc_08.php" TargetMode="External"/><Relationship Id="rId2062" Type="http://schemas.openxmlformats.org/officeDocument/2006/relationships/hyperlink" Target="https://gegemon.by/acsess/screen/26.php" TargetMode="External"/><Relationship Id="rId3113" Type="http://schemas.openxmlformats.org/officeDocument/2006/relationships/hyperlink" Target="https://gegemon.by/acsess/nau/259.jpg" TargetMode="External"/><Relationship Id="rId3558" Type="http://schemas.openxmlformats.org/officeDocument/2006/relationships/hyperlink" Target="https://gegemon.by/acsess/zar/195.php" TargetMode="External"/><Relationship Id="rId3765" Type="http://schemas.openxmlformats.org/officeDocument/2006/relationships/hyperlink" Target="https://gegemon.by/acsess/zar/note_acer_7.jpg" TargetMode="External"/><Relationship Id="rId3972" Type="http://schemas.openxmlformats.org/officeDocument/2006/relationships/hyperlink" Target="https://gegemon.by/acsess/port/458.jpg" TargetMode="External"/><Relationship Id="rId241" Type="http://schemas.openxmlformats.org/officeDocument/2006/relationships/hyperlink" Target="http://www.gegemon.by/acsess/cable/76.html" TargetMode="External"/><Relationship Id="rId479" Type="http://schemas.openxmlformats.org/officeDocument/2006/relationships/hyperlink" Target="https://gegemon.by/acsess/pults/lg_RM-609CB.php" TargetMode="External"/><Relationship Id="rId686" Type="http://schemas.openxmlformats.org/officeDocument/2006/relationships/hyperlink" Target="https://gegemon.by/acsess/pults/pan_N2QAHB000064.php" TargetMode="External"/><Relationship Id="rId893" Type="http://schemas.openxmlformats.org/officeDocument/2006/relationships/hyperlink" Target="https://gegemon.by/acsess/pults/7.php" TargetMode="External"/><Relationship Id="rId2367" Type="http://schemas.openxmlformats.org/officeDocument/2006/relationships/hyperlink" Target="https://gegemon.by/acsess/case/109.jpg" TargetMode="External"/><Relationship Id="rId2574" Type="http://schemas.openxmlformats.org/officeDocument/2006/relationships/hyperlink" Target="http://www.gegemon.by/acsess/cable/38.html" TargetMode="External"/><Relationship Id="rId2781" Type="http://schemas.openxmlformats.org/officeDocument/2006/relationships/hyperlink" Target="https://gegemon.by/acsess/pults/philips_RM-L1285_2.jpg" TargetMode="External"/><Relationship Id="rId3320" Type="http://schemas.openxmlformats.org/officeDocument/2006/relationships/hyperlink" Target="https://gegemon.by/acsess/cable/594.jpg" TargetMode="External"/><Relationship Id="rId3418" Type="http://schemas.openxmlformats.org/officeDocument/2006/relationships/hyperlink" Target="https://gegemon.by/acsess/zar/669.jpg" TargetMode="External"/><Relationship Id="rId3625" Type="http://schemas.openxmlformats.org/officeDocument/2006/relationships/hyperlink" Target="https://gegemon.by/bat_un.php" TargetMode="External"/><Relationship Id="rId339" Type="http://schemas.openxmlformats.org/officeDocument/2006/relationships/hyperlink" Target="https://gegemon.by/acsess/akb/lenovo_BL231.php" TargetMode="External"/><Relationship Id="rId546" Type="http://schemas.openxmlformats.org/officeDocument/2006/relationships/hyperlink" Target="https://gegemon.by/acsess/akb/huawei_Y5.php" TargetMode="External"/><Relationship Id="rId753" Type="http://schemas.openxmlformats.org/officeDocument/2006/relationships/hyperlink" Target="https://gegemon.by/acsess/flash/38.php" TargetMode="External"/><Relationship Id="rId1176" Type="http://schemas.openxmlformats.org/officeDocument/2006/relationships/hyperlink" Target="https://gegemon.by/acsess/case/55.jpg" TargetMode="External"/><Relationship Id="rId1383" Type="http://schemas.openxmlformats.org/officeDocument/2006/relationships/hyperlink" Target="https://gegemon.by/acsess/flash/176.php" TargetMode="External"/><Relationship Id="rId2227" Type="http://schemas.openxmlformats.org/officeDocument/2006/relationships/hyperlink" Target="https://gegemon.by/acsess/pults/daewoo_RM-L1553.php" TargetMode="External"/><Relationship Id="rId2434" Type="http://schemas.openxmlformats.org/officeDocument/2006/relationships/hyperlink" Target="https://gegemon.by/acsess/screen/24.php" TargetMode="External"/><Relationship Id="rId2879" Type="http://schemas.openxmlformats.org/officeDocument/2006/relationships/hyperlink" Target="https://gegemon.by/acsess/zar/347.jpg" TargetMode="External"/><Relationship Id="rId3832" Type="http://schemas.openxmlformats.org/officeDocument/2006/relationships/hyperlink" Target="https://gegemon.by/acsess/akb/230.php" TargetMode="External"/><Relationship Id="rId101" Type="http://schemas.openxmlformats.org/officeDocument/2006/relationships/hyperlink" Target="https://gegemon.by/acsess/akb_foto/samsung_SLB-837B.php" TargetMode="External"/><Relationship Id="rId406" Type="http://schemas.openxmlformats.org/officeDocument/2006/relationships/hyperlink" Target="https://gegemon.by/acsess/pults/lg_AKB74915330.php" TargetMode="External"/><Relationship Id="rId960" Type="http://schemas.openxmlformats.org/officeDocument/2006/relationships/hyperlink" Target="https://gegemon.by/acsess/pults/bbk_RC118.php" TargetMode="External"/><Relationship Id="rId1036" Type="http://schemas.openxmlformats.org/officeDocument/2006/relationships/hyperlink" Target="https://gegemon.by/acsess/comp/76.php" TargetMode="External"/><Relationship Id="rId1243" Type="http://schemas.openxmlformats.org/officeDocument/2006/relationships/hyperlink" Target="https://gegemon.by/acsess/pults/toshiba_CT-90344.php" TargetMode="External"/><Relationship Id="rId1590" Type="http://schemas.openxmlformats.org/officeDocument/2006/relationships/hyperlink" Target="https://gegemon.by/acsess/bat/349.php" TargetMode="External"/><Relationship Id="rId1688" Type="http://schemas.openxmlformats.org/officeDocument/2006/relationships/hyperlink" Target="https://gegemon.by/acsess/pults/GM747.php" TargetMode="External"/><Relationship Id="rId1895" Type="http://schemas.openxmlformats.org/officeDocument/2006/relationships/hyperlink" Target="https://gegemon.by/acsess/case/26.php" TargetMode="External"/><Relationship Id="rId2641" Type="http://schemas.openxmlformats.org/officeDocument/2006/relationships/hyperlink" Target="https://gegemon.by/acsess/pults_2/rolsen_A205-P.php" TargetMode="External"/><Relationship Id="rId2739" Type="http://schemas.openxmlformats.org/officeDocument/2006/relationships/hyperlink" Target="https://gegemon.by/acsess/cable/496.jpg" TargetMode="External"/><Relationship Id="rId2946" Type="http://schemas.openxmlformats.org/officeDocument/2006/relationships/hyperlink" Target="https://gegemon.by/acsess/akb/sam_X200.php" TargetMode="External"/><Relationship Id="rId4094" Type="http://schemas.openxmlformats.org/officeDocument/2006/relationships/hyperlink" Target="https://gegemon.by/acsess/cable/183.php" TargetMode="External"/><Relationship Id="rId4399" Type="http://schemas.openxmlformats.org/officeDocument/2006/relationships/hyperlink" Target="https://gegemon.by/acsess/pults_2/telefunken_RM-L1967.php" TargetMode="External"/><Relationship Id="rId613" Type="http://schemas.openxmlformats.org/officeDocument/2006/relationships/hyperlink" Target="https://gegemon.by/acsess/akb/XIAOMI_BN34.php" TargetMode="External"/><Relationship Id="rId820" Type="http://schemas.openxmlformats.org/officeDocument/2006/relationships/hyperlink" Target="https://gegemon.by/bat_un.php" TargetMode="External"/><Relationship Id="rId918" Type="http://schemas.openxmlformats.org/officeDocument/2006/relationships/hyperlink" Target="https://gegemon.by/acsess/pults/sony_RM-ED012.php" TargetMode="External"/><Relationship Id="rId1450" Type="http://schemas.openxmlformats.org/officeDocument/2006/relationships/hyperlink" Target="https://gegemon.by/acsess/screen/24.php" TargetMode="External"/><Relationship Id="rId1548" Type="http://schemas.openxmlformats.org/officeDocument/2006/relationships/hyperlink" Target="https://gegemon.by/acsess/screen/85.php" TargetMode="External"/><Relationship Id="rId1755" Type="http://schemas.openxmlformats.org/officeDocument/2006/relationships/hyperlink" Target="https://gegemon.by/acsess/screen/26.php" TargetMode="External"/><Relationship Id="rId2501" Type="http://schemas.openxmlformats.org/officeDocument/2006/relationships/hyperlink" Target="https://gegemon.by/acsess/screen/24.php" TargetMode="External"/><Relationship Id="rId4161" Type="http://schemas.openxmlformats.org/officeDocument/2006/relationships/hyperlink" Target="https://gegemon.by/acsess/cable/659.webp" TargetMode="External"/><Relationship Id="rId1103" Type="http://schemas.openxmlformats.org/officeDocument/2006/relationships/hyperlink" Target="https://gegemon.by/acsess/zar/280.php" TargetMode="External"/><Relationship Id="rId1310" Type="http://schemas.openxmlformats.org/officeDocument/2006/relationships/hyperlink" Target="https://gegemon.by/acsess/pults/sam_BN59-00530A.php" TargetMode="External"/><Relationship Id="rId1408" Type="http://schemas.openxmlformats.org/officeDocument/2006/relationships/hyperlink" Target="https://gegemon.by/acsess/port/263.php" TargetMode="External"/><Relationship Id="rId1962" Type="http://schemas.openxmlformats.org/officeDocument/2006/relationships/hyperlink" Target="https://gegemon.by/acsess/case/26.php" TargetMode="External"/><Relationship Id="rId2806" Type="http://schemas.openxmlformats.org/officeDocument/2006/relationships/hyperlink" Target="https://gegemon.by/acsess/pults/sony_RM-L1165_3.jpg" TargetMode="External"/><Relationship Id="rId4021" Type="http://schemas.openxmlformats.org/officeDocument/2006/relationships/hyperlink" Target="https://gegemon.by/acsess/nau/284.png" TargetMode="External"/><Relationship Id="rId4259" Type="http://schemas.openxmlformats.org/officeDocument/2006/relationships/hyperlink" Target="https://gegemon.by/acsess/1/1409.webp" TargetMode="External"/><Relationship Id="rId47" Type="http://schemas.openxmlformats.org/officeDocument/2006/relationships/hyperlink" Target="https://gegemon.by/acsess/akb/lenovo_BL210.php" TargetMode="External"/><Relationship Id="rId1615" Type="http://schemas.openxmlformats.org/officeDocument/2006/relationships/hyperlink" Target="https://gegemon.by/video/1001.php" TargetMode="External"/><Relationship Id="rId1822" Type="http://schemas.openxmlformats.org/officeDocument/2006/relationships/hyperlink" Target="https://gegemon.by/acsess/case/98.php" TargetMode="External"/><Relationship Id="rId3068" Type="http://schemas.openxmlformats.org/officeDocument/2006/relationships/hyperlink" Target="https://gegemon.by/acsess/case/bamper.jpg" TargetMode="External"/><Relationship Id="rId3275" Type="http://schemas.openxmlformats.org/officeDocument/2006/relationships/hyperlink" Target="https://gegemon.by/new.php" TargetMode="External"/><Relationship Id="rId3482" Type="http://schemas.openxmlformats.org/officeDocument/2006/relationships/hyperlink" Target="https://gegemon.by/acsess/1/369.php" TargetMode="External"/><Relationship Id="rId4119" Type="http://schemas.openxmlformats.org/officeDocument/2006/relationships/hyperlink" Target="https://gegemon.by/acsess/comp/406.jpg" TargetMode="External"/><Relationship Id="rId4326" Type="http://schemas.openxmlformats.org/officeDocument/2006/relationships/hyperlink" Target="https://gegemon.by/acsess/zar/790.jpg" TargetMode="External"/><Relationship Id="rId196" Type="http://schemas.openxmlformats.org/officeDocument/2006/relationships/hyperlink" Target="https://gegemon.by/acsess/pults/sony_RM-ED044.php" TargetMode="External"/><Relationship Id="rId2084" Type="http://schemas.openxmlformats.org/officeDocument/2006/relationships/hyperlink" Target="https://gegemon.by/acsess/zar/376.jpg" TargetMode="External"/><Relationship Id="rId2291" Type="http://schemas.openxmlformats.org/officeDocument/2006/relationships/hyperlink" Target="https://gegemon.by/acsess/pults_2/kivi_RC18.php" TargetMode="External"/><Relationship Id="rId3135" Type="http://schemas.openxmlformats.org/officeDocument/2006/relationships/hyperlink" Target="https://gegemon.by/acsess/cable/182.php" TargetMode="External"/><Relationship Id="rId3342" Type="http://schemas.openxmlformats.org/officeDocument/2006/relationships/hyperlink" Target="https://gegemon.by/acsess/bat/532.png" TargetMode="External"/><Relationship Id="rId3787" Type="http://schemas.openxmlformats.org/officeDocument/2006/relationships/hyperlink" Target="https://gegemon.by/acsess/tele/223.jpg" TargetMode="External"/><Relationship Id="rId3994" Type="http://schemas.openxmlformats.org/officeDocument/2006/relationships/hyperlink" Target="https://gegemon.by/acsess/cable/638.jpg" TargetMode="External"/><Relationship Id="rId263" Type="http://schemas.openxmlformats.org/officeDocument/2006/relationships/hyperlink" Target="https://gegemon.by/acsess/akb/lg_P920.php" TargetMode="External"/><Relationship Id="rId470" Type="http://schemas.openxmlformats.org/officeDocument/2006/relationships/hyperlink" Target="https://gegemon.by/acsess/paper/14.php" TargetMode="External"/><Relationship Id="rId2151" Type="http://schemas.openxmlformats.org/officeDocument/2006/relationships/hyperlink" Target="https://gegemon.by/acsess/flash/218_35.jpg" TargetMode="External"/><Relationship Id="rId2389" Type="http://schemas.openxmlformats.org/officeDocument/2006/relationships/hyperlink" Target="https://gegemon.by/acsess/1/1063.jpg" TargetMode="External"/><Relationship Id="rId2596" Type="http://schemas.openxmlformats.org/officeDocument/2006/relationships/hyperlink" Target="https://gegemon.by/acsess/paper/13.php" TargetMode="External"/><Relationship Id="rId3202" Type="http://schemas.openxmlformats.org/officeDocument/2006/relationships/hyperlink" Target="https://gegemon.by/acsess/bat/500.jpg" TargetMode="External"/><Relationship Id="rId3647" Type="http://schemas.openxmlformats.org/officeDocument/2006/relationships/hyperlink" Target="https://gegemon.by/acsess/pults_2/TCL_RC802N_YAI4.php" TargetMode="External"/><Relationship Id="rId3854" Type="http://schemas.openxmlformats.org/officeDocument/2006/relationships/hyperlink" Target="https://gegemon.by/acsess/zar/727.jpg" TargetMode="External"/><Relationship Id="rId123" Type="http://schemas.openxmlformats.org/officeDocument/2006/relationships/hyperlink" Target="https://gegemon.by/acsess/akb/lg_L90.php" TargetMode="External"/><Relationship Id="rId330" Type="http://schemas.openxmlformats.org/officeDocument/2006/relationships/hyperlink" Target="https://gegemon.by/acsess/akb/lg_G2.php" TargetMode="External"/><Relationship Id="rId568" Type="http://schemas.openxmlformats.org/officeDocument/2006/relationships/hyperlink" Target="https://gegemon.by/acsess/pults/philips_996590000449.php" TargetMode="External"/><Relationship Id="rId775" Type="http://schemas.openxmlformats.org/officeDocument/2006/relationships/hyperlink" Target="https://gegemon.by/acsess/akb/fly_BL7203.php" TargetMode="External"/><Relationship Id="rId982" Type="http://schemas.openxmlformats.org/officeDocument/2006/relationships/hyperlink" Target="https://gegemon.by/acsess/tele/50.php" TargetMode="External"/><Relationship Id="rId1198" Type="http://schemas.openxmlformats.org/officeDocument/2006/relationships/hyperlink" Target="https://gegemon.by/acsess/pults/sharp_G1042PESA.php" TargetMode="External"/><Relationship Id="rId2011" Type="http://schemas.openxmlformats.org/officeDocument/2006/relationships/hyperlink" Target="https://gegemon.by/acsess/case/26.php" TargetMode="External"/><Relationship Id="rId2249" Type="http://schemas.openxmlformats.org/officeDocument/2006/relationships/hyperlink" Target="https://gegemon.by/acsess/zar/433.jpg" TargetMode="External"/><Relationship Id="rId2456" Type="http://schemas.openxmlformats.org/officeDocument/2006/relationships/hyperlink" Target="https://gegemon.by/acsess/1/1103.php" TargetMode="External"/><Relationship Id="rId2663" Type="http://schemas.openxmlformats.org/officeDocument/2006/relationships/hyperlink" Target="https://gegemon.by/acsess/pults_2/rolsen_LC01-AR011A.php" TargetMode="External"/><Relationship Id="rId2870" Type="http://schemas.openxmlformats.org/officeDocument/2006/relationships/hyperlink" Target="https://gegemon.by/acsess/comp/311.jpg" TargetMode="External"/><Relationship Id="rId3507" Type="http://schemas.openxmlformats.org/officeDocument/2006/relationships/hyperlink" Target="https://gegemon.by/acsess/1/1164.jpg" TargetMode="External"/><Relationship Id="rId3714" Type="http://schemas.openxmlformats.org/officeDocument/2006/relationships/hyperlink" Target="https://gegemon.by/acsess/pults/supra_SDT-92.php" TargetMode="External"/><Relationship Id="rId3921" Type="http://schemas.openxmlformats.org/officeDocument/2006/relationships/hyperlink" Target="https://gegemon.by/acsess/1/1216.jpg" TargetMode="External"/><Relationship Id="rId428" Type="http://schemas.openxmlformats.org/officeDocument/2006/relationships/hyperlink" Target="https://gegemon.by/acsess/pults/philips_1683701.php" TargetMode="External"/><Relationship Id="rId635" Type="http://schemas.openxmlformats.org/officeDocument/2006/relationships/hyperlink" Target="https://gegemon.by/acsess/flash/64.php" TargetMode="External"/><Relationship Id="rId842" Type="http://schemas.openxmlformats.org/officeDocument/2006/relationships/hyperlink" Target="https://gegemon.by/acsess/pults/hor_RC6-7.php" TargetMode="External"/><Relationship Id="rId1058" Type="http://schemas.openxmlformats.org/officeDocument/2006/relationships/hyperlink" Target="https://gegemon.by/acsess/bat/269.php" TargetMode="External"/><Relationship Id="rId1265" Type="http://schemas.openxmlformats.org/officeDocument/2006/relationships/hyperlink" Target="https://gegemon.by/acsess/flash/81.php" TargetMode="External"/><Relationship Id="rId1472" Type="http://schemas.openxmlformats.org/officeDocument/2006/relationships/hyperlink" Target="https://www.youtube.com/watch?v=ID53mq-h3PM" TargetMode="External"/><Relationship Id="rId2109" Type="http://schemas.openxmlformats.org/officeDocument/2006/relationships/hyperlink" Target="https://gegemon.by/acsess/cable/329.jpg" TargetMode="External"/><Relationship Id="rId2316" Type="http://schemas.openxmlformats.org/officeDocument/2006/relationships/hyperlink" Target="https://gegemon.by/acsess/akb/sam_A20s.php" TargetMode="External"/><Relationship Id="rId2523" Type="http://schemas.openxmlformats.org/officeDocument/2006/relationships/hyperlink" Target="https://gegemon.by/acsess/1/1127.jpg" TargetMode="External"/><Relationship Id="rId2730" Type="http://schemas.openxmlformats.org/officeDocument/2006/relationships/hyperlink" Target="https://gegemon.by/acsess/zar/530.php" TargetMode="External"/><Relationship Id="rId2968" Type="http://schemas.openxmlformats.org/officeDocument/2006/relationships/hyperlink" Target="https://gegemon.by/acsess/cable/195.php" TargetMode="External"/><Relationship Id="rId4183" Type="http://schemas.openxmlformats.org/officeDocument/2006/relationships/hyperlink" Target="https://gegemon.by/acsess/cable/661_2.jpg" TargetMode="External"/><Relationship Id="rId702" Type="http://schemas.openxmlformats.org/officeDocument/2006/relationships/hyperlink" Target="https://gegemon.by/acsess/pults/pan_EUR7621010.php" TargetMode="External"/><Relationship Id="rId1125" Type="http://schemas.openxmlformats.org/officeDocument/2006/relationships/hyperlink" Target="https://gegemon.by/acsess/flash/131.php" TargetMode="External"/><Relationship Id="rId1332" Type="http://schemas.openxmlformats.org/officeDocument/2006/relationships/hyperlink" Target="https://gegemon.by/bat_un.php" TargetMode="External"/><Relationship Id="rId1777" Type="http://schemas.openxmlformats.org/officeDocument/2006/relationships/hyperlink" Target="https://gegemon.by/acsess/case/26.php" TargetMode="External"/><Relationship Id="rId1984" Type="http://schemas.openxmlformats.org/officeDocument/2006/relationships/hyperlink" Target="https://gegemon.by/acsess/case/26.php" TargetMode="External"/><Relationship Id="rId2828" Type="http://schemas.openxmlformats.org/officeDocument/2006/relationships/hyperlink" Target="https://gegemon.by/acsess/cable/572.jpg" TargetMode="External"/><Relationship Id="rId4390" Type="http://schemas.openxmlformats.org/officeDocument/2006/relationships/hyperlink" Target="https://gegemon.by/acsess/pults/huayu_RM-F989.php" TargetMode="External"/><Relationship Id="rId69" Type="http://schemas.openxmlformats.org/officeDocument/2006/relationships/hyperlink" Target="https://gegemon.by/acsess/akb_foto/canon_NB-3L.php" TargetMode="External"/><Relationship Id="rId1637" Type="http://schemas.openxmlformats.org/officeDocument/2006/relationships/hyperlink" Target="https://gegemon.by/acsess/pults/bbk_EN025-05R.php" TargetMode="External"/><Relationship Id="rId1844" Type="http://schemas.openxmlformats.org/officeDocument/2006/relationships/hyperlink" Target="https://gegemon.by/acsess/case/98.php" TargetMode="External"/><Relationship Id="rId3297" Type="http://schemas.openxmlformats.org/officeDocument/2006/relationships/hyperlink" Target="https://gegemon.by/acsess/bat/522.jpg" TargetMode="External"/><Relationship Id="rId4043" Type="http://schemas.openxmlformats.org/officeDocument/2006/relationships/hyperlink" Target="https://gegemon.by/acsess/cable/187_4.jpg" TargetMode="External"/><Relationship Id="rId4250" Type="http://schemas.openxmlformats.org/officeDocument/2006/relationships/hyperlink" Target="https://gegemon.by/acsess/pults_2/yandex_BT-RC1935-01.php" TargetMode="External"/><Relationship Id="rId4348" Type="http://schemas.openxmlformats.org/officeDocument/2006/relationships/hyperlink" Target="https://gegemon.by/acsess/pults/mystery_MTV-2622.php" TargetMode="External"/><Relationship Id="rId1704" Type="http://schemas.openxmlformats.org/officeDocument/2006/relationships/hyperlink" Target="https://gegemon.by/acsess/paper/40.jpg" TargetMode="External"/><Relationship Id="rId3157" Type="http://schemas.openxmlformats.org/officeDocument/2006/relationships/hyperlink" Target="https://gegemon.by/acsess/cable/222.php" TargetMode="External"/><Relationship Id="rId4110" Type="http://schemas.openxmlformats.org/officeDocument/2006/relationships/hyperlink" Target="https://gegemon.by/acsess/zar/765.jpg" TargetMode="External"/><Relationship Id="rId285" Type="http://schemas.openxmlformats.org/officeDocument/2006/relationships/hyperlink" Target="https://gegemon.by/acsess/pults/lg_AKB73615307.php" TargetMode="External"/><Relationship Id="rId1911" Type="http://schemas.openxmlformats.org/officeDocument/2006/relationships/hyperlink" Target="https://gegemon.by/acsess/case/26.php" TargetMode="External"/><Relationship Id="rId3364" Type="http://schemas.openxmlformats.org/officeDocument/2006/relationships/hyperlink" Target="https://gegemon.by/acsess/comp/353.jpg" TargetMode="External"/><Relationship Id="rId3571" Type="http://schemas.openxmlformats.org/officeDocument/2006/relationships/hyperlink" Target="https://gegemon.by/acsess/flash/356.jpg" TargetMode="External"/><Relationship Id="rId3669" Type="http://schemas.openxmlformats.org/officeDocument/2006/relationships/hyperlink" Target="https://gegemon.by/acsess/pults/sony_RMF-TX520E.php" TargetMode="External"/><Relationship Id="rId4208" Type="http://schemas.openxmlformats.org/officeDocument/2006/relationships/hyperlink" Target="https://gegemon.by/acsess/cable/663.jpg" TargetMode="External"/><Relationship Id="rId4415" Type="http://schemas.openxmlformats.org/officeDocument/2006/relationships/hyperlink" Target="https://gegemon.by/acsess/pults_2/kivi_KT1712_orig.php" TargetMode="External"/><Relationship Id="rId492" Type="http://schemas.openxmlformats.org/officeDocument/2006/relationships/hyperlink" Target="http://www.gegemon.by/acsess/flash/53.php" TargetMode="External"/><Relationship Id="rId797" Type="http://schemas.openxmlformats.org/officeDocument/2006/relationships/hyperlink" Target="https://gegemon.by/bat_un.php" TargetMode="External"/><Relationship Id="rId2173" Type="http://schemas.openxmlformats.org/officeDocument/2006/relationships/hyperlink" Target="https://gegemon.by/acsess/flash/218_6.jpg" TargetMode="External"/><Relationship Id="rId2380" Type="http://schemas.openxmlformats.org/officeDocument/2006/relationships/hyperlink" Target="https://gegemon.by/acsess/akb/151.jpg" TargetMode="External"/><Relationship Id="rId2478" Type="http://schemas.openxmlformats.org/officeDocument/2006/relationships/hyperlink" Target="https://gegemon.by/acsess/pults/hor_RC7-8.php" TargetMode="External"/><Relationship Id="rId3017" Type="http://schemas.openxmlformats.org/officeDocument/2006/relationships/hyperlink" Target="https://gegemon.by/acsess/cable/544.jpg" TargetMode="External"/><Relationship Id="rId3224" Type="http://schemas.openxmlformats.org/officeDocument/2006/relationships/hyperlink" Target="https://gegemon.by/acsess/cable/580.jpg" TargetMode="External"/><Relationship Id="rId3431" Type="http://schemas.openxmlformats.org/officeDocument/2006/relationships/hyperlink" Target="https://gegemon.by/acsess/zar/677.jpg" TargetMode="External"/><Relationship Id="rId3876" Type="http://schemas.openxmlformats.org/officeDocument/2006/relationships/hyperlink" Target="https://gegemon.by/acsess/bat/673.jpg" TargetMode="External"/><Relationship Id="rId145" Type="http://schemas.openxmlformats.org/officeDocument/2006/relationships/hyperlink" Target="https://gegemon.by/acsess/pults/philips_RM-670C.php" TargetMode="External"/><Relationship Id="rId352" Type="http://schemas.openxmlformats.org/officeDocument/2006/relationships/hyperlink" Target="https://gegemon.by/acsess/akb/nokia_BL-4YW.php" TargetMode="External"/><Relationship Id="rId1287" Type="http://schemas.openxmlformats.org/officeDocument/2006/relationships/hyperlink" Target="https://gegemon.by/acsess/flash/93.php" TargetMode="External"/><Relationship Id="rId2033" Type="http://schemas.openxmlformats.org/officeDocument/2006/relationships/hyperlink" Target="https://gegemon.by/acsess/case/4.php" TargetMode="External"/><Relationship Id="rId2240" Type="http://schemas.openxmlformats.org/officeDocument/2006/relationships/hyperlink" Target="https://gegemon.by/acsess/case/26.php" TargetMode="External"/><Relationship Id="rId2685" Type="http://schemas.openxmlformats.org/officeDocument/2006/relationships/hyperlink" Target="https://gegemon.by/acsess/pults/irc_sat.php" TargetMode="External"/><Relationship Id="rId2892" Type="http://schemas.openxmlformats.org/officeDocument/2006/relationships/hyperlink" Target="https://gegemon.by/acsess/case/98.php" TargetMode="External"/><Relationship Id="rId3529" Type="http://schemas.openxmlformats.org/officeDocument/2006/relationships/hyperlink" Target="https://gegemon.by/acsess/tele/59_2.jpg" TargetMode="External"/><Relationship Id="rId3736" Type="http://schemas.openxmlformats.org/officeDocument/2006/relationships/hyperlink" Target="https://gegemon.by/acsess/comp/374.jpg" TargetMode="External"/><Relationship Id="rId3943" Type="http://schemas.openxmlformats.org/officeDocument/2006/relationships/hyperlink" Target="https://gegemon.by/acsess/zar/623.php" TargetMode="External"/><Relationship Id="rId212" Type="http://schemas.openxmlformats.org/officeDocument/2006/relationships/hyperlink" Target="http://www.gegemon.by/acsess/akb/prestigio_5000.php" TargetMode="External"/><Relationship Id="rId657" Type="http://schemas.openxmlformats.org/officeDocument/2006/relationships/hyperlink" Target="https://gegemon.by/acsess/pults/sam_BN59-01039A.php" TargetMode="External"/><Relationship Id="rId864" Type="http://schemas.openxmlformats.org/officeDocument/2006/relationships/hyperlink" Target="https://gegemon.by/acsess/case/20.php" TargetMode="External"/><Relationship Id="rId1494" Type="http://schemas.openxmlformats.org/officeDocument/2006/relationships/hyperlink" Target="https://gegemon.by/acsess/case/80.php" TargetMode="External"/><Relationship Id="rId1799" Type="http://schemas.openxmlformats.org/officeDocument/2006/relationships/hyperlink" Target="https://gegemon.by/acsess/case/98.php" TargetMode="External"/><Relationship Id="rId2100" Type="http://schemas.openxmlformats.org/officeDocument/2006/relationships/hyperlink" Target="https://gegemon.by/acsess/pults_2/odeon_DVP-202.php" TargetMode="External"/><Relationship Id="rId2338" Type="http://schemas.openxmlformats.org/officeDocument/2006/relationships/hyperlink" Target="https://gegemon.by/acsess/bat/426.php" TargetMode="External"/><Relationship Id="rId2545" Type="http://schemas.openxmlformats.org/officeDocument/2006/relationships/hyperlink" Target="https://gegemon.by/acsess/zar/502.php" TargetMode="External"/><Relationship Id="rId2752" Type="http://schemas.openxmlformats.org/officeDocument/2006/relationships/hyperlink" Target="https://gegemon.by/acsess/pults/sam_RM-L1088_2.jpg" TargetMode="External"/><Relationship Id="rId3803" Type="http://schemas.openxmlformats.org/officeDocument/2006/relationships/hyperlink" Target="https://gegemon.by/acsess/comp/381.webp" TargetMode="External"/><Relationship Id="rId517" Type="http://schemas.openxmlformats.org/officeDocument/2006/relationships/hyperlink" Target="https://gegemon.by/acsess/pults/sam_AA59-00638A.php" TargetMode="External"/><Relationship Id="rId724" Type="http://schemas.openxmlformats.org/officeDocument/2006/relationships/hyperlink" Target="https://gegemon.by/acsess/akb/iphone_8g.php" TargetMode="External"/><Relationship Id="rId931" Type="http://schemas.openxmlformats.org/officeDocument/2006/relationships/hyperlink" Target="https://gegemon.by/acsess/akb/lg_H836.php" TargetMode="External"/><Relationship Id="rId1147" Type="http://schemas.openxmlformats.org/officeDocument/2006/relationships/hyperlink" Target="https://gegemon.by/acsess/pults/jvc_RM-C1285.php" TargetMode="External"/><Relationship Id="rId1354" Type="http://schemas.openxmlformats.org/officeDocument/2006/relationships/hyperlink" Target="https://gegemon.by/acsess/akb/sam_D820.php" TargetMode="External"/><Relationship Id="rId1561" Type="http://schemas.openxmlformats.org/officeDocument/2006/relationships/hyperlink" Target="https://gegemon.by/video/1001.php" TargetMode="External"/><Relationship Id="rId2405" Type="http://schemas.openxmlformats.org/officeDocument/2006/relationships/hyperlink" Target="https://gegemon.by/acsess/case/51_3.php" TargetMode="External"/><Relationship Id="rId2612" Type="http://schemas.openxmlformats.org/officeDocument/2006/relationships/hyperlink" Target="https://gegemon.by/video/1023.php" TargetMode="External"/><Relationship Id="rId4065" Type="http://schemas.openxmlformats.org/officeDocument/2006/relationships/hyperlink" Target="https://gegemon.by/acsess/flash/403.jpg" TargetMode="External"/><Relationship Id="rId4272" Type="http://schemas.openxmlformats.org/officeDocument/2006/relationships/hyperlink" Target="https://gegemon.by/acsess/bat/735.webp" TargetMode="External"/><Relationship Id="rId60" Type="http://schemas.openxmlformats.org/officeDocument/2006/relationships/hyperlink" Target="https://gegemon.by/acsess/akb/HTC_T8585.php" TargetMode="External"/><Relationship Id="rId1007" Type="http://schemas.openxmlformats.org/officeDocument/2006/relationships/hyperlink" Target="https://gegemon.by/acsess/pults/openbox_AS2.php" TargetMode="External"/><Relationship Id="rId1214" Type="http://schemas.openxmlformats.org/officeDocument/2006/relationships/hyperlink" Target="https://gegemon.by/acsess/pults/toshiba_CT-8022.php" TargetMode="External"/><Relationship Id="rId1421" Type="http://schemas.openxmlformats.org/officeDocument/2006/relationships/hyperlink" Target="https://gegemon.by/acsess/nau/166.php" TargetMode="External"/><Relationship Id="rId1659" Type="http://schemas.openxmlformats.org/officeDocument/2006/relationships/hyperlink" Target="https://gegemon.by/acsess/paper/41.php" TargetMode="External"/><Relationship Id="rId1866" Type="http://schemas.openxmlformats.org/officeDocument/2006/relationships/hyperlink" Target="https://gegemon.by/acsess/case/98.php" TargetMode="External"/><Relationship Id="rId2917" Type="http://schemas.openxmlformats.org/officeDocument/2006/relationships/hyperlink" Target="https://gegemon.by/acsess/screen/24.php" TargetMode="External"/><Relationship Id="rId3081" Type="http://schemas.openxmlformats.org/officeDocument/2006/relationships/hyperlink" Target="https://gegemon.by/acsess/screen/24.php" TargetMode="External"/><Relationship Id="rId4132" Type="http://schemas.openxmlformats.org/officeDocument/2006/relationships/hyperlink" Target="https://gegemon.by/acsess/cable/507.jpg" TargetMode="External"/><Relationship Id="rId1519" Type="http://schemas.openxmlformats.org/officeDocument/2006/relationships/hyperlink" Target="https://gegemon.by/acsess/1/298.jpg" TargetMode="External"/><Relationship Id="rId1726" Type="http://schemas.openxmlformats.org/officeDocument/2006/relationships/hyperlink" Target="https://gegemon.by/acsess/screen/45_2.php" TargetMode="External"/><Relationship Id="rId1933" Type="http://schemas.openxmlformats.org/officeDocument/2006/relationships/hyperlink" Target="https://gegemon.by/acsess/case/26.php" TargetMode="External"/><Relationship Id="rId3179" Type="http://schemas.openxmlformats.org/officeDocument/2006/relationships/hyperlink" Target="https://gegemon.by/acsess/cable/139.php" TargetMode="External"/><Relationship Id="rId3386" Type="http://schemas.openxmlformats.org/officeDocument/2006/relationships/hyperlink" Target="https://gegemon.by/acsess/bat/570.jpg" TargetMode="External"/><Relationship Id="rId3593" Type="http://schemas.openxmlformats.org/officeDocument/2006/relationships/hyperlink" Target="https://gegemon.by/acsess/bat/625.jpg" TargetMode="External"/><Relationship Id="rId4437" Type="http://schemas.openxmlformats.org/officeDocument/2006/relationships/hyperlink" Target="https://gegemon.by/acsess/cable/661_2.jpg" TargetMode="External"/><Relationship Id="rId18" Type="http://schemas.openxmlformats.org/officeDocument/2006/relationships/hyperlink" Target="https://gegemon.by/acsess/akb/sam_i8160.php" TargetMode="External"/><Relationship Id="rId2195" Type="http://schemas.openxmlformats.org/officeDocument/2006/relationships/hyperlink" Target="https://gegemon.by/acsess/pults_2/cond_K-SM1356.php" TargetMode="External"/><Relationship Id="rId3039" Type="http://schemas.openxmlformats.org/officeDocument/2006/relationships/hyperlink" Target="https://gegemon.by/acsess/bat/488.jpg" TargetMode="External"/><Relationship Id="rId3246" Type="http://schemas.openxmlformats.org/officeDocument/2006/relationships/hyperlink" Target="https://gegemon.by/acsess/pults_2/hyundai_H-LED32FS5004.php" TargetMode="External"/><Relationship Id="rId3453" Type="http://schemas.openxmlformats.org/officeDocument/2006/relationships/hyperlink" Target="https://gegemon.by/acsess/tele/32.php" TargetMode="External"/><Relationship Id="rId3898" Type="http://schemas.openxmlformats.org/officeDocument/2006/relationships/hyperlink" Target="https://gegemon.by/acsess/comp/392.jpg" TargetMode="External"/><Relationship Id="rId167" Type="http://schemas.openxmlformats.org/officeDocument/2006/relationships/hyperlink" Target="https://gegemon.by/acsess/akb/nokia_BP-5L.php" TargetMode="External"/><Relationship Id="rId374" Type="http://schemas.openxmlformats.org/officeDocument/2006/relationships/hyperlink" Target="https://gegemon.by/acsess/akb/lg_L7.php" TargetMode="External"/><Relationship Id="rId581" Type="http://schemas.openxmlformats.org/officeDocument/2006/relationships/hyperlink" Target="https://gegemon.by/acsess/akb_foto/canon_NB-4L.php" TargetMode="External"/><Relationship Id="rId2055" Type="http://schemas.openxmlformats.org/officeDocument/2006/relationships/hyperlink" Target="https://gegemon.by/acsess/screen/26.php" TargetMode="External"/><Relationship Id="rId2262" Type="http://schemas.openxmlformats.org/officeDocument/2006/relationships/hyperlink" Target="https://gegemon.by/acsess/akb/47.php" TargetMode="External"/><Relationship Id="rId3106" Type="http://schemas.openxmlformats.org/officeDocument/2006/relationships/hyperlink" Target="https://gegemon.by/acsess/comp/318.jpg" TargetMode="External"/><Relationship Id="rId3660" Type="http://schemas.openxmlformats.org/officeDocument/2006/relationships/hyperlink" Target="https://gegemon.by/acsess/pults/38.jpg" TargetMode="External"/><Relationship Id="rId3758" Type="http://schemas.openxmlformats.org/officeDocument/2006/relationships/hyperlink" Target="https://gegemon.by/acsess/zar/note_lenovo_22.webp" TargetMode="External"/><Relationship Id="rId3965" Type="http://schemas.openxmlformats.org/officeDocument/2006/relationships/hyperlink" Target="https://gegemon.by/acsess/zar/746.jpg" TargetMode="External"/><Relationship Id="rId234" Type="http://schemas.openxmlformats.org/officeDocument/2006/relationships/hyperlink" Target="https://gegemon.by/acsess/pults/daewoo_RM-827DC.php" TargetMode="External"/><Relationship Id="rId679" Type="http://schemas.openxmlformats.org/officeDocument/2006/relationships/hyperlink" Target="https://gegemon.by/acsess/pults/pan_N2QAJB000142.php" TargetMode="External"/><Relationship Id="rId886" Type="http://schemas.openxmlformats.org/officeDocument/2006/relationships/hyperlink" Target="https://gegemon.by/acsess/pults/lg_RM-B938.php" TargetMode="External"/><Relationship Id="rId2567" Type="http://schemas.openxmlformats.org/officeDocument/2006/relationships/hyperlink" Target="https://gegemon.by/acsess/nau/228.jpg" TargetMode="External"/><Relationship Id="rId2774" Type="http://schemas.openxmlformats.org/officeDocument/2006/relationships/hyperlink" Target="https://gegemon.by/acsess/1/1209.jpg" TargetMode="External"/><Relationship Id="rId3313" Type="http://schemas.openxmlformats.org/officeDocument/2006/relationships/hyperlink" Target="https://gegemon.by/acsess/cable/590.jpg" TargetMode="External"/><Relationship Id="rId3520" Type="http://schemas.openxmlformats.org/officeDocument/2006/relationships/hyperlink" Target="https://gegemon.by/acsess/1/1349.jpg" TargetMode="External"/><Relationship Id="rId3618" Type="http://schemas.openxmlformats.org/officeDocument/2006/relationships/hyperlink" Target="https://gegemon.by/new.php" TargetMode="External"/><Relationship Id="rId2" Type="http://schemas.openxmlformats.org/officeDocument/2006/relationships/hyperlink" Target="http://www.gegemon.by/acsess/zar/zar%2027.html" TargetMode="External"/><Relationship Id="rId441" Type="http://schemas.openxmlformats.org/officeDocument/2006/relationships/hyperlink" Target="http://www.gegemon.by/acsess/pults/irc_19.php" TargetMode="External"/><Relationship Id="rId539" Type="http://schemas.openxmlformats.org/officeDocument/2006/relationships/hyperlink" Target="https://gegemon.by/acsess/akb/sam_i9300.php" TargetMode="External"/><Relationship Id="rId746" Type="http://schemas.openxmlformats.org/officeDocument/2006/relationships/hyperlink" Target="https://gegemon.by/acsess/pults/vestel_RM-L1200.php" TargetMode="External"/><Relationship Id="rId1071" Type="http://schemas.openxmlformats.org/officeDocument/2006/relationships/hyperlink" Target="http://www.gegemon.by/acsess/1/357.html" TargetMode="External"/><Relationship Id="rId1169" Type="http://schemas.openxmlformats.org/officeDocument/2006/relationships/hyperlink" Target="https://gegemon.by/acsess/pults/sharp_GA481WJSA.php" TargetMode="External"/><Relationship Id="rId1376" Type="http://schemas.openxmlformats.org/officeDocument/2006/relationships/hyperlink" Target="https://gegemon.by/acsess/1/774.jpg" TargetMode="External"/><Relationship Id="rId1583" Type="http://schemas.openxmlformats.org/officeDocument/2006/relationships/hyperlink" Target="https://gegemon.by/video/1002.php" TargetMode="External"/><Relationship Id="rId2122" Type="http://schemas.openxmlformats.org/officeDocument/2006/relationships/hyperlink" Target="https://gegemon.by/acsess/pults/22.jpg" TargetMode="External"/><Relationship Id="rId2427" Type="http://schemas.openxmlformats.org/officeDocument/2006/relationships/hyperlink" Target="https://gegemon.by/acsess/pults/rolsen_RM-L1365.php" TargetMode="External"/><Relationship Id="rId2981" Type="http://schemas.openxmlformats.org/officeDocument/2006/relationships/hyperlink" Target="https://gegemon.by/acsess/pults/lg_AN-MR19BA-IR.php" TargetMode="External"/><Relationship Id="rId3825" Type="http://schemas.openxmlformats.org/officeDocument/2006/relationships/hyperlink" Target="https://gegemon.by/acsess/akb/223.php" TargetMode="External"/><Relationship Id="rId301" Type="http://schemas.openxmlformats.org/officeDocument/2006/relationships/hyperlink" Target="https://gegemon.by/acsess/pults/toshiba_CT-90326.php" TargetMode="External"/><Relationship Id="rId953" Type="http://schemas.openxmlformats.org/officeDocument/2006/relationships/hyperlink" Target="https://gegemon.by/acsess/case/112_1.php" TargetMode="External"/><Relationship Id="rId1029" Type="http://schemas.openxmlformats.org/officeDocument/2006/relationships/hyperlink" Target="https://gegemon.by/acsess/1/1069.jpg" TargetMode="External"/><Relationship Id="rId1236" Type="http://schemas.openxmlformats.org/officeDocument/2006/relationships/hyperlink" Target="https://gegemon.by/acsess/pults/toshiba_CT-90296.php" TargetMode="External"/><Relationship Id="rId1790" Type="http://schemas.openxmlformats.org/officeDocument/2006/relationships/hyperlink" Target="https://gegemon.by/acsess/case/26.php" TargetMode="External"/><Relationship Id="rId1888" Type="http://schemas.openxmlformats.org/officeDocument/2006/relationships/hyperlink" Target="https://gegemon.by/acsess/case/26.php" TargetMode="External"/><Relationship Id="rId2634" Type="http://schemas.openxmlformats.org/officeDocument/2006/relationships/hyperlink" Target="https://gegemon.by/acsess/pults_2/xiaomi_mi_ver_1.php" TargetMode="External"/><Relationship Id="rId2841" Type="http://schemas.openxmlformats.org/officeDocument/2006/relationships/hyperlink" Target="https://gegemon.by/acsess/pults_2/xiaomi_mi_ver_7.php" TargetMode="External"/><Relationship Id="rId2939" Type="http://schemas.openxmlformats.org/officeDocument/2006/relationships/hyperlink" Target="https://gegemon.by/acsess/bat/464.jpg" TargetMode="External"/><Relationship Id="rId4087" Type="http://schemas.openxmlformats.org/officeDocument/2006/relationships/hyperlink" Target="https://xenium-mobile.ru/novinki/mobilnyj-telefon-xenium-x160" TargetMode="External"/><Relationship Id="rId4294" Type="http://schemas.openxmlformats.org/officeDocument/2006/relationships/hyperlink" Target="https://gegemon.by/acsess/cable/11.php" TargetMode="External"/><Relationship Id="rId82" Type="http://schemas.openxmlformats.org/officeDocument/2006/relationships/hyperlink" Target="https://gegemon.by/acsess/akb/nokia_BV-5JW.php" TargetMode="External"/><Relationship Id="rId606" Type="http://schemas.openxmlformats.org/officeDocument/2006/relationships/hyperlink" Target="https://gegemon.by/acsess/pults/irc_225.php" TargetMode="External"/><Relationship Id="rId813" Type="http://schemas.openxmlformats.org/officeDocument/2006/relationships/hyperlink" Target="https://gegemon.by/bat_un.php" TargetMode="External"/><Relationship Id="rId1443" Type="http://schemas.openxmlformats.org/officeDocument/2006/relationships/hyperlink" Target="https://gegemon.by/acsess/screen/24.php" TargetMode="External"/><Relationship Id="rId1650" Type="http://schemas.openxmlformats.org/officeDocument/2006/relationships/hyperlink" Target="https://gegemon.by/acsess/zar/352.php" TargetMode="External"/><Relationship Id="rId1748" Type="http://schemas.openxmlformats.org/officeDocument/2006/relationships/hyperlink" Target="https://gegemon.by/video/1001.php" TargetMode="External"/><Relationship Id="rId2701" Type="http://schemas.openxmlformats.org/officeDocument/2006/relationships/hyperlink" Target="https://gegemon.by/acsess/cable/481.jpg" TargetMode="External"/><Relationship Id="rId4154" Type="http://schemas.openxmlformats.org/officeDocument/2006/relationships/hyperlink" Target="https://gegemon.by/acsess/comp/409.jpg" TargetMode="External"/><Relationship Id="rId4361" Type="http://schemas.openxmlformats.org/officeDocument/2006/relationships/hyperlink" Target="https://gegemon.by/acsess/pults/lg_AKB72914208_orig.php" TargetMode="External"/><Relationship Id="rId1303" Type="http://schemas.openxmlformats.org/officeDocument/2006/relationships/hyperlink" Target="https://gegemon.by/acsess/pults/sam_AA59-00560A.php" TargetMode="External"/><Relationship Id="rId1510" Type="http://schemas.openxmlformats.org/officeDocument/2006/relationships/hyperlink" Target="https://gegemon.by/acsess/1/298.jpg" TargetMode="External"/><Relationship Id="rId1955" Type="http://schemas.openxmlformats.org/officeDocument/2006/relationships/hyperlink" Target="https://gegemon.by/acsess/case/26.php" TargetMode="External"/><Relationship Id="rId3170" Type="http://schemas.openxmlformats.org/officeDocument/2006/relationships/hyperlink" Target="https://gegemon.by/acsess/cable/426.jpg" TargetMode="External"/><Relationship Id="rId4014" Type="http://schemas.openxmlformats.org/officeDocument/2006/relationships/hyperlink" Target="https://gegemon.by/acsess/zar/758.jpg" TargetMode="External"/><Relationship Id="rId4221" Type="http://schemas.openxmlformats.org/officeDocument/2006/relationships/hyperlink" Target="https://gegemon.by/acsess/flash/410.jpg" TargetMode="External"/><Relationship Id="rId1608" Type="http://schemas.openxmlformats.org/officeDocument/2006/relationships/hyperlink" Target="https://gegemon.by/acsess/case/90.php" TargetMode="External"/><Relationship Id="rId1815" Type="http://schemas.openxmlformats.org/officeDocument/2006/relationships/hyperlink" Target="https://gegemon.by/acsess/case/98.php" TargetMode="External"/><Relationship Id="rId3030" Type="http://schemas.openxmlformats.org/officeDocument/2006/relationships/hyperlink" Target="https://gegemon.by/acsess/bat/486.jpg" TargetMode="External"/><Relationship Id="rId3268" Type="http://schemas.openxmlformats.org/officeDocument/2006/relationships/hyperlink" Target="https://gegemon.by/acsess/flash/277.jpg" TargetMode="External"/><Relationship Id="rId3475" Type="http://schemas.openxmlformats.org/officeDocument/2006/relationships/hyperlink" Target="https://catalog.onliner.by/multimeter/unitrend/ut15c" TargetMode="External"/><Relationship Id="rId3682" Type="http://schemas.openxmlformats.org/officeDocument/2006/relationships/hyperlink" Target="https://gegemon.by/acsess/pults_2/y6.webp" TargetMode="External"/><Relationship Id="rId4319" Type="http://schemas.openxmlformats.org/officeDocument/2006/relationships/hyperlink" Target="https://gegemon.by/acsess/port/635.webp" TargetMode="External"/><Relationship Id="rId189" Type="http://schemas.openxmlformats.org/officeDocument/2006/relationships/hyperlink" Target="https://gegemon.by/acsess/pults/sony_RM-D998.php" TargetMode="External"/><Relationship Id="rId396" Type="http://schemas.openxmlformats.org/officeDocument/2006/relationships/hyperlink" Target="http://www.gegemon.by/acsess/1/348.html" TargetMode="External"/><Relationship Id="rId2077" Type="http://schemas.openxmlformats.org/officeDocument/2006/relationships/hyperlink" Target="https://gegemon.by/video/1015.php" TargetMode="External"/><Relationship Id="rId2284" Type="http://schemas.openxmlformats.org/officeDocument/2006/relationships/hyperlink" Target="https://gegemon.by/acsess/pults_2/thomson_RC311S.php" TargetMode="External"/><Relationship Id="rId2491" Type="http://schemas.openxmlformats.org/officeDocument/2006/relationships/hyperlink" Target="https://gegemon.by/acsess/pults/hor_RC6-7.php" TargetMode="External"/><Relationship Id="rId3128" Type="http://schemas.openxmlformats.org/officeDocument/2006/relationships/hyperlink" Target="https://gegemon.by/acsess/cable/342.php" TargetMode="External"/><Relationship Id="rId3335" Type="http://schemas.openxmlformats.org/officeDocument/2006/relationships/hyperlink" Target="https://gegemon.by/acsess/akb/206.jpg" TargetMode="External"/><Relationship Id="rId3542" Type="http://schemas.openxmlformats.org/officeDocument/2006/relationships/hyperlink" Target="https://gegemon.by/acsess/pults/sam_RM-L1611.php" TargetMode="External"/><Relationship Id="rId3987" Type="http://schemas.openxmlformats.org/officeDocument/2006/relationships/hyperlink" Target="https://gegemon.by/acsess/port/585.jpg" TargetMode="External"/><Relationship Id="rId256" Type="http://schemas.openxmlformats.org/officeDocument/2006/relationships/hyperlink" Target="https://gegemon.by/acsess/pults/lg_AKB72914293.php" TargetMode="External"/><Relationship Id="rId463" Type="http://schemas.openxmlformats.org/officeDocument/2006/relationships/hyperlink" Target="https://gegemon.by/acsess/akb/ZTE_L3.php" TargetMode="External"/><Relationship Id="rId670" Type="http://schemas.openxmlformats.org/officeDocument/2006/relationships/hyperlink" Target="https://gegemon.by/acsess/pults/lg_AKB75055702.php" TargetMode="External"/><Relationship Id="rId1093" Type="http://schemas.openxmlformats.org/officeDocument/2006/relationships/hyperlink" Target="https://gegemon.by/acsess/case/49_2.php" TargetMode="External"/><Relationship Id="rId2144" Type="http://schemas.openxmlformats.org/officeDocument/2006/relationships/hyperlink" Target="https://gegemon.by/acsess/flash/218_6.jpg" TargetMode="External"/><Relationship Id="rId2351" Type="http://schemas.openxmlformats.org/officeDocument/2006/relationships/hyperlink" Target="https://gegemon.by/acsess/flash/98.php" TargetMode="External"/><Relationship Id="rId2589" Type="http://schemas.openxmlformats.org/officeDocument/2006/relationships/hyperlink" Target="https://gegemon.by/acsess/bat/452.jpg" TargetMode="External"/><Relationship Id="rId2796" Type="http://schemas.openxmlformats.org/officeDocument/2006/relationships/hyperlink" Target="https://gegemon.by/acsess/port/405.php" TargetMode="External"/><Relationship Id="rId3402" Type="http://schemas.openxmlformats.org/officeDocument/2006/relationships/hyperlink" Target="https://gegemon.by/acsess/screen/24.php" TargetMode="External"/><Relationship Id="rId3847" Type="http://schemas.openxmlformats.org/officeDocument/2006/relationships/hyperlink" Target="https://gegemon.by/acsess/port/567_2.jpg" TargetMode="External"/><Relationship Id="rId116" Type="http://schemas.openxmlformats.org/officeDocument/2006/relationships/hyperlink" Target="https://gegemon.by/acsess/pults/lg_6710V00090A.php" TargetMode="External"/><Relationship Id="rId323" Type="http://schemas.openxmlformats.org/officeDocument/2006/relationships/hyperlink" Target="https://gegemon.by/acsess/akb/huawei_U8650.php" TargetMode="External"/><Relationship Id="rId530" Type="http://schemas.openxmlformats.org/officeDocument/2006/relationships/hyperlink" Target="https://gegemon.by/acsess/akb/ZTE_A510.php" TargetMode="External"/><Relationship Id="rId768" Type="http://schemas.openxmlformats.org/officeDocument/2006/relationships/hyperlink" Target="https://gegemon.by/acsess/bat/197.php" TargetMode="External"/><Relationship Id="rId975" Type="http://schemas.openxmlformats.org/officeDocument/2006/relationships/hyperlink" Target="https://gegemon.by/acsess/pults/sony_RM-ED037.php" TargetMode="External"/><Relationship Id="rId1160" Type="http://schemas.openxmlformats.org/officeDocument/2006/relationships/hyperlink" Target="https://gegemon.by/acsess/pults/sharp_G1085PESA.php" TargetMode="External"/><Relationship Id="rId1398" Type="http://schemas.openxmlformats.org/officeDocument/2006/relationships/hyperlink" Target="https://gegemon.by/acsess/screen/31.php" TargetMode="External"/><Relationship Id="rId2004" Type="http://schemas.openxmlformats.org/officeDocument/2006/relationships/hyperlink" Target="https://gegemon.by/acsess/case/26.php" TargetMode="External"/><Relationship Id="rId2211" Type="http://schemas.openxmlformats.org/officeDocument/2006/relationships/hyperlink" Target="https://gegemon.by/acsess/cable/366.jpg" TargetMode="External"/><Relationship Id="rId2449" Type="http://schemas.openxmlformats.org/officeDocument/2006/relationships/hyperlink" Target="https://gegemon.by/acsess/1/1098.php" TargetMode="External"/><Relationship Id="rId2656" Type="http://schemas.openxmlformats.org/officeDocument/2006/relationships/hyperlink" Target="https://gegemon.by/acsess/pults/GS-9305B.php" TargetMode="External"/><Relationship Id="rId2863" Type="http://schemas.openxmlformats.org/officeDocument/2006/relationships/hyperlink" Target="https://gegemon.by/acsess/new/32.jpg" TargetMode="External"/><Relationship Id="rId3707" Type="http://schemas.openxmlformats.org/officeDocument/2006/relationships/hyperlink" Target="https://gegemon.by/acsess/comp/148.jpg" TargetMode="External"/><Relationship Id="rId3914" Type="http://schemas.openxmlformats.org/officeDocument/2006/relationships/hyperlink" Target="https://gegemon.by/acsess/comp/397.jpg" TargetMode="External"/><Relationship Id="rId628" Type="http://schemas.openxmlformats.org/officeDocument/2006/relationships/hyperlink" Target="https://gegemon.by/acsess/flash/64.php" TargetMode="External"/><Relationship Id="rId835" Type="http://schemas.openxmlformats.org/officeDocument/2006/relationships/hyperlink" Target="https://gegemon.by/bat_un.php" TargetMode="External"/><Relationship Id="rId1258" Type="http://schemas.openxmlformats.org/officeDocument/2006/relationships/hyperlink" Target="https://gegemon.by/acsess/pults/toshiba_SE-R0319.php" TargetMode="External"/><Relationship Id="rId1465" Type="http://schemas.openxmlformats.org/officeDocument/2006/relationships/hyperlink" Target="https://gegemon.by/acsess/screen/42.php" TargetMode="External"/><Relationship Id="rId1672" Type="http://schemas.openxmlformats.org/officeDocument/2006/relationships/hyperlink" Target="https://gegemon.by/acsess/paper/43.php" TargetMode="External"/><Relationship Id="rId2309" Type="http://schemas.openxmlformats.org/officeDocument/2006/relationships/hyperlink" Target="https://gegemon.by/acsess/case/98.php" TargetMode="External"/><Relationship Id="rId2516" Type="http://schemas.openxmlformats.org/officeDocument/2006/relationships/hyperlink" Target="https://gegemon.by/acsess/tele/126_2.jpg" TargetMode="External"/><Relationship Id="rId2723" Type="http://schemas.openxmlformats.org/officeDocument/2006/relationships/hyperlink" Target="https://gegemon.by/acsess/1/971.jpg" TargetMode="External"/><Relationship Id="rId4176" Type="http://schemas.openxmlformats.org/officeDocument/2006/relationships/hyperlink" Target="https://gegemon.by/acsess/pults/sam_RM-G2700.php" TargetMode="External"/><Relationship Id="rId1020" Type="http://schemas.openxmlformats.org/officeDocument/2006/relationships/hyperlink" Target="https://gegemon.by/acsess/1/447_4.jpg" TargetMode="External"/><Relationship Id="rId1118" Type="http://schemas.openxmlformats.org/officeDocument/2006/relationships/hyperlink" Target="https://gegemon.by/acsess/1/639.jpg" TargetMode="External"/><Relationship Id="rId1325" Type="http://schemas.openxmlformats.org/officeDocument/2006/relationships/hyperlink" Target="https://gegemon.by/acsess/screen/24.php" TargetMode="External"/><Relationship Id="rId1532" Type="http://schemas.openxmlformats.org/officeDocument/2006/relationships/hyperlink" Target="https://gegemon.by/acsess/1/298.jpg" TargetMode="External"/><Relationship Id="rId1977" Type="http://schemas.openxmlformats.org/officeDocument/2006/relationships/hyperlink" Target="https://gegemon.by/acsess/case/26.php" TargetMode="External"/><Relationship Id="rId2930" Type="http://schemas.openxmlformats.org/officeDocument/2006/relationships/hyperlink" Target="https://gegemon.by/acsess/zar/573.jpg" TargetMode="External"/><Relationship Id="rId4383" Type="http://schemas.openxmlformats.org/officeDocument/2006/relationships/hyperlink" Target="https://gegemon.by/acsess/bat/751.jpg" TargetMode="External"/><Relationship Id="rId902" Type="http://schemas.openxmlformats.org/officeDocument/2006/relationships/hyperlink" Target="https://gegemon.by/acsess/pults/8.php" TargetMode="External"/><Relationship Id="rId1837" Type="http://schemas.openxmlformats.org/officeDocument/2006/relationships/hyperlink" Target="https://gegemon.by/acsess/case/98.php" TargetMode="External"/><Relationship Id="rId3192" Type="http://schemas.openxmlformats.org/officeDocument/2006/relationships/hyperlink" Target="https://gegemon.by/acsess/cable/115.php" TargetMode="External"/><Relationship Id="rId3497" Type="http://schemas.openxmlformats.org/officeDocument/2006/relationships/hyperlink" Target="https://gegemon.by/acsess/1/1111.jpg" TargetMode="External"/><Relationship Id="rId4036" Type="http://schemas.openxmlformats.org/officeDocument/2006/relationships/hyperlink" Target="https://gegemon.by/acsess/flash/373.jpg" TargetMode="External"/><Relationship Id="rId4243" Type="http://schemas.openxmlformats.org/officeDocument/2006/relationships/hyperlink" Target="https://gegemon.by/acsess/pults/lg_AKB76046605.php" TargetMode="External"/><Relationship Id="rId4450" Type="http://schemas.openxmlformats.org/officeDocument/2006/relationships/hyperlink" Target="https://gegemon.by/acsess/cable/681.webp" TargetMode="External"/><Relationship Id="rId31" Type="http://schemas.openxmlformats.org/officeDocument/2006/relationships/hyperlink" Target="https://gegemon.by/acsess/akb/sam_i9000.php" TargetMode="External"/><Relationship Id="rId2099" Type="http://schemas.openxmlformats.org/officeDocument/2006/relationships/hyperlink" Target="https://gegemon.by/acsess/pults_2/odeon_DVP-100.php" TargetMode="External"/><Relationship Id="rId3052" Type="http://schemas.openxmlformats.org/officeDocument/2006/relationships/hyperlink" Target="https://gegemon.by/acsess/cable/568.jpg" TargetMode="External"/><Relationship Id="rId4103" Type="http://schemas.openxmlformats.org/officeDocument/2006/relationships/hyperlink" Target="https://gegemon.by/acsess/flash/363_2.webp" TargetMode="External"/><Relationship Id="rId4310" Type="http://schemas.openxmlformats.org/officeDocument/2006/relationships/hyperlink" Target="https://catalog.onliner.by/mobile/nokia/6300" TargetMode="External"/><Relationship Id="rId180" Type="http://schemas.openxmlformats.org/officeDocument/2006/relationships/hyperlink" Target="https://gegemon.by/acsess/pults/sam_BN59-00602A.php" TargetMode="External"/><Relationship Id="rId278" Type="http://schemas.openxmlformats.org/officeDocument/2006/relationships/hyperlink" Target="https://gegemon.by/acsess/akb/sam_G9250.php" TargetMode="External"/><Relationship Id="rId1904" Type="http://schemas.openxmlformats.org/officeDocument/2006/relationships/hyperlink" Target="https://gegemon.by/acsess/case/26.php" TargetMode="External"/><Relationship Id="rId3357" Type="http://schemas.openxmlformats.org/officeDocument/2006/relationships/hyperlink" Target="https://gegemon.by/acsess/tele/173.jpg" TargetMode="External"/><Relationship Id="rId3564" Type="http://schemas.openxmlformats.org/officeDocument/2006/relationships/hyperlink" Target="https://gegemon.by/acsess/flash/355.jpg" TargetMode="External"/><Relationship Id="rId3771" Type="http://schemas.openxmlformats.org/officeDocument/2006/relationships/hyperlink" Target="https://catalog.onliner.by/mobile/meizu/mblu21464gtb" TargetMode="External"/><Relationship Id="rId4408" Type="http://schemas.openxmlformats.org/officeDocument/2006/relationships/hyperlink" Target="https://www.mercusys.com/ru/product/details/ac12g/" TargetMode="External"/><Relationship Id="rId485" Type="http://schemas.openxmlformats.org/officeDocument/2006/relationships/hyperlink" Target="http://www.gegemon.by/acsess/nau/31.php" TargetMode="External"/><Relationship Id="rId692" Type="http://schemas.openxmlformats.org/officeDocument/2006/relationships/hyperlink" Target="https://gegemon.by/acsess/pults/openbox_S6.php" TargetMode="External"/><Relationship Id="rId2166" Type="http://schemas.openxmlformats.org/officeDocument/2006/relationships/hyperlink" Target="https://gegemon.by/acsess/cable/201.php" TargetMode="External"/><Relationship Id="rId2373" Type="http://schemas.openxmlformats.org/officeDocument/2006/relationships/hyperlink" Target="https://gegemon.by/acsess/case/110_3.php" TargetMode="External"/><Relationship Id="rId2580" Type="http://schemas.openxmlformats.org/officeDocument/2006/relationships/hyperlink" Target="https://gegemon.by/acsess/cable/463.jpg" TargetMode="External"/><Relationship Id="rId3217" Type="http://schemas.openxmlformats.org/officeDocument/2006/relationships/hyperlink" Target="https://gegemon.by/acsess/pults_2/kivi_RC30.php" TargetMode="External"/><Relationship Id="rId3424" Type="http://schemas.openxmlformats.org/officeDocument/2006/relationships/hyperlink" Target="https://gegemon.by/acsess/port/519.jpg" TargetMode="External"/><Relationship Id="rId3631" Type="http://schemas.openxmlformats.org/officeDocument/2006/relationships/hyperlink" Target="https://gegemon.by/acsess/cable/628.jpg" TargetMode="External"/><Relationship Id="rId3869" Type="http://schemas.openxmlformats.org/officeDocument/2006/relationships/hyperlink" Target="https://gegemon.by/acsess/zar/730.jpg" TargetMode="External"/><Relationship Id="rId138" Type="http://schemas.openxmlformats.org/officeDocument/2006/relationships/hyperlink" Target="https://gegemon.by/acsess/pults/pan_EUR7717010.php" TargetMode="External"/><Relationship Id="rId345" Type="http://schemas.openxmlformats.org/officeDocument/2006/relationships/hyperlink" Target="https://gegemon.by/acsess/akb/sony_D5803.php" TargetMode="External"/><Relationship Id="rId552" Type="http://schemas.openxmlformats.org/officeDocument/2006/relationships/hyperlink" Target="https://gegemon.by/acsess/pults/hor_HOF-55.php" TargetMode="External"/><Relationship Id="rId997" Type="http://schemas.openxmlformats.org/officeDocument/2006/relationships/hyperlink" Target="https://gegemon.by/acsess/case/44_2.php" TargetMode="External"/><Relationship Id="rId1182" Type="http://schemas.openxmlformats.org/officeDocument/2006/relationships/hyperlink" Target="https://gegemon.by/acsess/pults/sharp_GB139WJN1.php" TargetMode="External"/><Relationship Id="rId2026" Type="http://schemas.openxmlformats.org/officeDocument/2006/relationships/hyperlink" Target="https://gegemon.by/acsess/case/26.php" TargetMode="External"/><Relationship Id="rId2233" Type="http://schemas.openxmlformats.org/officeDocument/2006/relationships/hyperlink" Target="https://gegemon.by/acsess/bat/397.jpg" TargetMode="External"/><Relationship Id="rId2440" Type="http://schemas.openxmlformats.org/officeDocument/2006/relationships/hyperlink" Target="https://gegemon.by/acsess/screen/24.php" TargetMode="External"/><Relationship Id="rId2678" Type="http://schemas.openxmlformats.org/officeDocument/2006/relationships/hyperlink" Target="https://gegemon.by/acsess/flash/287_11" TargetMode="External"/><Relationship Id="rId2885" Type="http://schemas.openxmlformats.org/officeDocument/2006/relationships/hyperlink" Target="https://gegemon.by/acsess/case/98.php" TargetMode="External"/><Relationship Id="rId3729" Type="http://schemas.openxmlformats.org/officeDocument/2006/relationships/hyperlink" Target="https://gegemon.by/acsess/pults/irc_269.php" TargetMode="External"/><Relationship Id="rId3936" Type="http://schemas.openxmlformats.org/officeDocument/2006/relationships/hyperlink" Target="https://gegemon.by/acsess/pults/sam_BN59-01393J.php" TargetMode="External"/><Relationship Id="rId205" Type="http://schemas.openxmlformats.org/officeDocument/2006/relationships/hyperlink" Target="https://gegemon.by/acsess/pults/thomson_RM-549T.php" TargetMode="External"/><Relationship Id="rId412" Type="http://schemas.openxmlformats.org/officeDocument/2006/relationships/hyperlink" Target="https://gegemon.by/acsess/pults/zala_2.php" TargetMode="External"/><Relationship Id="rId857" Type="http://schemas.openxmlformats.org/officeDocument/2006/relationships/hyperlink" Target="https://gegemon.by/acsess/pults/sam_AA59-00741A.php" TargetMode="External"/><Relationship Id="rId1042" Type="http://schemas.openxmlformats.org/officeDocument/2006/relationships/hyperlink" Target="https://gegemon.by/acsess/pults/7.php" TargetMode="External"/><Relationship Id="rId1487" Type="http://schemas.openxmlformats.org/officeDocument/2006/relationships/hyperlink" Target="https://gegemon.by/acsess/screen/75.php" TargetMode="External"/><Relationship Id="rId1694" Type="http://schemas.openxmlformats.org/officeDocument/2006/relationships/hyperlink" Target="https://gegemon.by/video/1011.php" TargetMode="External"/><Relationship Id="rId2300" Type="http://schemas.openxmlformats.org/officeDocument/2006/relationships/hyperlink" Target="https://gegemon.by/acsess/1/978.php" TargetMode="External"/><Relationship Id="rId2538" Type="http://schemas.openxmlformats.org/officeDocument/2006/relationships/hyperlink" Target="https://gegemon.by/acsess/zar/497.php" TargetMode="External"/><Relationship Id="rId2745" Type="http://schemas.openxmlformats.org/officeDocument/2006/relationships/hyperlink" Target="https://gegemon.by/acsess/nau/239.jpg" TargetMode="External"/><Relationship Id="rId2952" Type="http://schemas.openxmlformats.org/officeDocument/2006/relationships/hyperlink" Target="https://gegemon.by/acsess/pults/lg_RM-L810_2.jpg" TargetMode="External"/><Relationship Id="rId4198" Type="http://schemas.openxmlformats.org/officeDocument/2006/relationships/hyperlink" Target="https://gegemon.by/acsess/nau/251.jpg" TargetMode="External"/><Relationship Id="rId717" Type="http://schemas.openxmlformats.org/officeDocument/2006/relationships/hyperlink" Target="https://gegemon.by/acsess/akb/philips_AB1400.php" TargetMode="External"/><Relationship Id="rId924" Type="http://schemas.openxmlformats.org/officeDocument/2006/relationships/hyperlink" Target="https://gegemon.by/acsess/port/110_3.jpg" TargetMode="External"/><Relationship Id="rId1347" Type="http://schemas.openxmlformats.org/officeDocument/2006/relationships/hyperlink" Target="https://gegemon.by/acsess/zar/319.php" TargetMode="External"/><Relationship Id="rId1554" Type="http://schemas.openxmlformats.org/officeDocument/2006/relationships/hyperlink" Target="https://gegemon.by/video/1001.php" TargetMode="External"/><Relationship Id="rId1761" Type="http://schemas.openxmlformats.org/officeDocument/2006/relationships/hyperlink" Target="https://gegemon.by/acsess/screen/26.php" TargetMode="External"/><Relationship Id="rId1999" Type="http://schemas.openxmlformats.org/officeDocument/2006/relationships/hyperlink" Target="https://gegemon.by/acsess/case/26.php" TargetMode="External"/><Relationship Id="rId2605" Type="http://schemas.openxmlformats.org/officeDocument/2006/relationships/hyperlink" Target="https://gegemon.by/acsess/paper/16.php" TargetMode="External"/><Relationship Id="rId2812" Type="http://schemas.openxmlformats.org/officeDocument/2006/relationships/hyperlink" Target="https://gegemon.by/bat_un.php" TargetMode="External"/><Relationship Id="rId4058" Type="http://schemas.openxmlformats.org/officeDocument/2006/relationships/hyperlink" Target="https://gegemon.by/acsess/flash/392.webp" TargetMode="External"/><Relationship Id="rId4265" Type="http://schemas.openxmlformats.org/officeDocument/2006/relationships/hyperlink" Target="https://gegemon.by/acsess/cable/670.jpg" TargetMode="External"/><Relationship Id="rId53" Type="http://schemas.openxmlformats.org/officeDocument/2006/relationships/hyperlink" Target="https://gegemon.by/acsess/akb/HTC_A6262.php" TargetMode="External"/><Relationship Id="rId1207" Type="http://schemas.openxmlformats.org/officeDocument/2006/relationships/hyperlink" Target="https://gegemon.by/acsess/pults/sharp_GA779WJSA.php" TargetMode="External"/><Relationship Id="rId1414" Type="http://schemas.openxmlformats.org/officeDocument/2006/relationships/hyperlink" Target="https://gegemon.by/acsess/case/26.php" TargetMode="External"/><Relationship Id="rId1621" Type="http://schemas.openxmlformats.org/officeDocument/2006/relationships/hyperlink" Target="https://gegemon.by/acsess/screen/95.php" TargetMode="External"/><Relationship Id="rId1859" Type="http://schemas.openxmlformats.org/officeDocument/2006/relationships/hyperlink" Target="https://gegemon.by/acsess/case/98.php" TargetMode="External"/><Relationship Id="rId3074" Type="http://schemas.openxmlformats.org/officeDocument/2006/relationships/hyperlink" Target="https://gegemon.by/acsess/case/bamper.jpg" TargetMode="External"/><Relationship Id="rId4125" Type="http://schemas.openxmlformats.org/officeDocument/2006/relationships/hyperlink" Target="https://gegemon.by/acsess/pults/lg_AKB76045106_orig.webp" TargetMode="External"/><Relationship Id="rId1719" Type="http://schemas.openxmlformats.org/officeDocument/2006/relationships/hyperlink" Target="https://gegemon.by/acsess/pults/hor_H-LCDVD3200.php" TargetMode="External"/><Relationship Id="rId1926" Type="http://schemas.openxmlformats.org/officeDocument/2006/relationships/hyperlink" Target="https://gegemon.by/acsess/case/26.php" TargetMode="External"/><Relationship Id="rId3281" Type="http://schemas.openxmlformats.org/officeDocument/2006/relationships/hyperlink" Target="https://gegemon.by/acsess/1/1288.jpg" TargetMode="External"/><Relationship Id="rId3379" Type="http://schemas.openxmlformats.org/officeDocument/2006/relationships/hyperlink" Target="https://gegemon.by/acsess/cable/606.jpg" TargetMode="External"/><Relationship Id="rId3586" Type="http://schemas.openxmlformats.org/officeDocument/2006/relationships/hyperlink" Target="https://gegemon.by/acsess/bat/618.jpg" TargetMode="External"/><Relationship Id="rId3793" Type="http://schemas.openxmlformats.org/officeDocument/2006/relationships/hyperlink" Target="https://gegemon.by/acsess/bat/652.jpg" TargetMode="External"/><Relationship Id="rId4332" Type="http://schemas.openxmlformats.org/officeDocument/2006/relationships/hyperlink" Target="https://gegemon.by/acsess/pults/sony_RMT-TX100D_orig.php" TargetMode="External"/><Relationship Id="rId2090" Type="http://schemas.openxmlformats.org/officeDocument/2006/relationships/hyperlink" Target="https://gegemon.by/acsess/screen/100.php" TargetMode="External"/><Relationship Id="rId2188" Type="http://schemas.openxmlformats.org/officeDocument/2006/relationships/hyperlink" Target="https://t.me/radiotovars" TargetMode="External"/><Relationship Id="rId2395" Type="http://schemas.openxmlformats.org/officeDocument/2006/relationships/hyperlink" Target="https://gegemon.by/acsess/case/26.php" TargetMode="External"/><Relationship Id="rId3141" Type="http://schemas.openxmlformats.org/officeDocument/2006/relationships/hyperlink" Target="https://gegemon.by/acsess/cable/522.jpg" TargetMode="External"/><Relationship Id="rId3239" Type="http://schemas.openxmlformats.org/officeDocument/2006/relationships/hyperlink" Target="https://gegemon.by/acsess/flash/93.php" TargetMode="External"/><Relationship Id="rId3446" Type="http://schemas.openxmlformats.org/officeDocument/2006/relationships/hyperlink" Target="https://gegemon.by/acsess/zar/691.jpg" TargetMode="External"/><Relationship Id="rId367" Type="http://schemas.openxmlformats.org/officeDocument/2006/relationships/hyperlink" Target="https://gegemon.by/acsess/akb/sam_J7_16.php" TargetMode="External"/><Relationship Id="rId574" Type="http://schemas.openxmlformats.org/officeDocument/2006/relationships/hyperlink" Target="https://gegemon.by/acsess/cable/148.php" TargetMode="External"/><Relationship Id="rId2048" Type="http://schemas.openxmlformats.org/officeDocument/2006/relationships/hyperlink" Target="https://gegemon.by/acsess/1/890.jpg" TargetMode="External"/><Relationship Id="rId2255" Type="http://schemas.openxmlformats.org/officeDocument/2006/relationships/hyperlink" Target="https://gegemon.by/acsess/akb/47.php" TargetMode="External"/><Relationship Id="rId3001" Type="http://schemas.openxmlformats.org/officeDocument/2006/relationships/hyperlink" Target="https://gegemon.by/acsess/zar/593.jpg" TargetMode="External"/><Relationship Id="rId3653" Type="http://schemas.openxmlformats.org/officeDocument/2006/relationships/hyperlink" Target="https://gegemon.by/new.php" TargetMode="External"/><Relationship Id="rId3860" Type="http://schemas.openxmlformats.org/officeDocument/2006/relationships/hyperlink" Target="https://gegemon.by/acsess/nau/280_1.jpg" TargetMode="External"/><Relationship Id="rId3958" Type="http://schemas.openxmlformats.org/officeDocument/2006/relationships/hyperlink" Target="https://gegemon.by/acsess/disk/53_2.jpg" TargetMode="External"/><Relationship Id="rId227" Type="http://schemas.openxmlformats.org/officeDocument/2006/relationships/hyperlink" Target="https://gegemon.by/acsess/pults/daewoo_RM-515DC.php" TargetMode="External"/><Relationship Id="rId781" Type="http://schemas.openxmlformats.org/officeDocument/2006/relationships/hyperlink" Target="https://gegemon.by/bat_un.php" TargetMode="External"/><Relationship Id="rId879" Type="http://schemas.openxmlformats.org/officeDocument/2006/relationships/hyperlink" Target="https://gegemon.by/acsess/case/31.php" TargetMode="External"/><Relationship Id="rId2462" Type="http://schemas.openxmlformats.org/officeDocument/2006/relationships/hyperlink" Target="https://gegemon.by/acsess/cable/431.jpg" TargetMode="External"/><Relationship Id="rId2767" Type="http://schemas.openxmlformats.org/officeDocument/2006/relationships/hyperlink" Target="https://gegemon.by/acsess/pults/philips_RM-L1220_3.jpg" TargetMode="External"/><Relationship Id="rId3306" Type="http://schemas.openxmlformats.org/officeDocument/2006/relationships/hyperlink" Target="https://gegemon.by/acsess/case/124.jpg" TargetMode="External"/><Relationship Id="rId3513" Type="http://schemas.openxmlformats.org/officeDocument/2006/relationships/hyperlink" Target="https://gegemon.by/acsess/1/1334.jpg" TargetMode="External"/><Relationship Id="rId3720" Type="http://schemas.openxmlformats.org/officeDocument/2006/relationships/hyperlink" Target="https://gegemon.by/acsess/disk/50.jpg" TargetMode="External"/><Relationship Id="rId434" Type="http://schemas.openxmlformats.org/officeDocument/2006/relationships/hyperlink" Target="https://gegemon.by/acsess/pults/irc_78.php" TargetMode="External"/><Relationship Id="rId641" Type="http://schemas.openxmlformats.org/officeDocument/2006/relationships/hyperlink" Target="https://gegemon.by/acsess/flash/65.php" TargetMode="External"/><Relationship Id="rId739" Type="http://schemas.openxmlformats.org/officeDocument/2006/relationships/hyperlink" Target="https://gegemon.by/acsess/pults/lg_AKB74455416.php" TargetMode="External"/><Relationship Id="rId1064" Type="http://schemas.openxmlformats.org/officeDocument/2006/relationships/hyperlink" Target="https://gegemon.by/acsess/zar/268.php" TargetMode="External"/><Relationship Id="rId1271" Type="http://schemas.openxmlformats.org/officeDocument/2006/relationships/hyperlink" Target="https://gegemon.by/acsess/akb/ZTE_S7.php" TargetMode="External"/><Relationship Id="rId1369" Type="http://schemas.openxmlformats.org/officeDocument/2006/relationships/hyperlink" Target="https://gegemon.by/acsess/flash/47.php" TargetMode="External"/><Relationship Id="rId1576" Type="http://schemas.openxmlformats.org/officeDocument/2006/relationships/hyperlink" Target="https://gegemon.by/video/1001.php" TargetMode="External"/><Relationship Id="rId2115" Type="http://schemas.openxmlformats.org/officeDocument/2006/relationships/hyperlink" Target="https://gegemon.by/acsess/1/906.jpg" TargetMode="External"/><Relationship Id="rId2322" Type="http://schemas.openxmlformats.org/officeDocument/2006/relationships/hyperlink" Target="https://gegemon.by/acsess/1/1004.jpg" TargetMode="External"/><Relationship Id="rId2974" Type="http://schemas.openxmlformats.org/officeDocument/2006/relationships/hyperlink" Target="http://www.gegemon.by/acsess/1/357.html" TargetMode="External"/><Relationship Id="rId3818" Type="http://schemas.openxmlformats.org/officeDocument/2006/relationships/hyperlink" Target="https://gegemon.by/acsess/flash/367.jpg" TargetMode="External"/><Relationship Id="rId501" Type="http://schemas.openxmlformats.org/officeDocument/2006/relationships/hyperlink" Target="https://gegemon.by/acsess/akb/XIAOMI_BM47.php" TargetMode="External"/><Relationship Id="rId946" Type="http://schemas.openxmlformats.org/officeDocument/2006/relationships/hyperlink" Target="http://www.gegemon.by/acsess/screen/8.html" TargetMode="External"/><Relationship Id="rId1131" Type="http://schemas.openxmlformats.org/officeDocument/2006/relationships/hyperlink" Target="https://gegemon.by/acsess/pults/jvc_RM-C333.php" TargetMode="External"/><Relationship Id="rId1229" Type="http://schemas.openxmlformats.org/officeDocument/2006/relationships/hyperlink" Target="https://gegemon.by/acsess/pults/toshiba_CT-90229.php" TargetMode="External"/><Relationship Id="rId1783" Type="http://schemas.openxmlformats.org/officeDocument/2006/relationships/hyperlink" Target="https://gegemon.by/acsess/case/26.php" TargetMode="External"/><Relationship Id="rId1990" Type="http://schemas.openxmlformats.org/officeDocument/2006/relationships/hyperlink" Target="https://gegemon.by/acsess/case/26.php" TargetMode="External"/><Relationship Id="rId2627" Type="http://schemas.openxmlformats.org/officeDocument/2006/relationships/hyperlink" Target="https://gegemon.by/acsess/nau/232.jpg" TargetMode="External"/><Relationship Id="rId2834" Type="http://schemas.openxmlformats.org/officeDocument/2006/relationships/hyperlink" Target="https://gegemon.by/acsess/pults/mts_DS300A.php" TargetMode="External"/><Relationship Id="rId4287" Type="http://schemas.openxmlformats.org/officeDocument/2006/relationships/hyperlink" Target="https://gegemon.by/acsess/comp/413.jpg" TargetMode="External"/><Relationship Id="rId75" Type="http://schemas.openxmlformats.org/officeDocument/2006/relationships/hyperlink" Target="https://gegemon.by/acsess/akb/lg_C395.php" TargetMode="External"/><Relationship Id="rId806" Type="http://schemas.openxmlformats.org/officeDocument/2006/relationships/hyperlink" Target="https://gegemon.by/bat_un.php" TargetMode="External"/><Relationship Id="rId1436" Type="http://schemas.openxmlformats.org/officeDocument/2006/relationships/hyperlink" Target="https://gegemon.by/acsess/akb/fly_BL4027.php" TargetMode="External"/><Relationship Id="rId1643" Type="http://schemas.openxmlformats.org/officeDocument/2006/relationships/hyperlink" Target="https://gegemon.by/acsess/pults/bbk_LT1703.php" TargetMode="External"/><Relationship Id="rId1850" Type="http://schemas.openxmlformats.org/officeDocument/2006/relationships/hyperlink" Target="https://gegemon.by/acsess/case/98.php" TargetMode="External"/><Relationship Id="rId2901" Type="http://schemas.openxmlformats.org/officeDocument/2006/relationships/hyperlink" Target="https://gegemon.by/acsess/case/98.php" TargetMode="External"/><Relationship Id="rId3096" Type="http://schemas.openxmlformats.org/officeDocument/2006/relationships/hyperlink" Target="https://gegemon.by/acsess/1/1257.jpg" TargetMode="External"/><Relationship Id="rId4147" Type="http://schemas.openxmlformats.org/officeDocument/2006/relationships/hyperlink" Target="https://gegemon.by/acsess/pults/toshiba_CT-95002_orig.php" TargetMode="External"/><Relationship Id="rId4354" Type="http://schemas.openxmlformats.org/officeDocument/2006/relationships/hyperlink" Target="https://gegemon.by/acsess/pults/sony_RMT-TX200E_orig.php" TargetMode="External"/><Relationship Id="rId1503" Type="http://schemas.openxmlformats.org/officeDocument/2006/relationships/hyperlink" Target="https://gegemon.by/acsess/1/298.jpg" TargetMode="External"/><Relationship Id="rId1710" Type="http://schemas.openxmlformats.org/officeDocument/2006/relationships/hyperlink" Target="https://gegemon.by/acsess/zar/357.php" TargetMode="External"/><Relationship Id="rId1948" Type="http://schemas.openxmlformats.org/officeDocument/2006/relationships/hyperlink" Target="https://gegemon.by/acsess/case/26.php" TargetMode="External"/><Relationship Id="rId3163" Type="http://schemas.openxmlformats.org/officeDocument/2006/relationships/hyperlink" Target="https://gegemon.by/acsess/cable/426.jpg" TargetMode="External"/><Relationship Id="rId3370" Type="http://schemas.openxmlformats.org/officeDocument/2006/relationships/hyperlink" Target="https://gegemon.by/acsess/1/298.jpg" TargetMode="External"/><Relationship Id="rId4007" Type="http://schemas.openxmlformats.org/officeDocument/2006/relationships/hyperlink" Target="https://gegemon.by/acsess/port/608.jpg" TargetMode="External"/><Relationship Id="rId4214" Type="http://schemas.openxmlformats.org/officeDocument/2006/relationships/hyperlink" Target="https://gegemon.by/acsess/flash/408.jpg" TargetMode="External"/><Relationship Id="rId4421" Type="http://schemas.openxmlformats.org/officeDocument/2006/relationships/hyperlink" Target="https://gegemon.by/acsess/flash/371_8.webp" TargetMode="External"/><Relationship Id="rId291" Type="http://schemas.openxmlformats.org/officeDocument/2006/relationships/hyperlink" Target="https://gegemon.by/acsess/pults/lg_AKB73715686.php" TargetMode="External"/><Relationship Id="rId1808" Type="http://schemas.openxmlformats.org/officeDocument/2006/relationships/hyperlink" Target="https://gegemon.by/acsess/case/98.php" TargetMode="External"/><Relationship Id="rId3023" Type="http://schemas.openxmlformats.org/officeDocument/2006/relationships/hyperlink" Target="https://gegemon.by/acsess/cable/551.jpg" TargetMode="External"/><Relationship Id="rId3468" Type="http://schemas.openxmlformats.org/officeDocument/2006/relationships/hyperlink" Target="https://gegemon.by/acsess/1/1249.jpg" TargetMode="External"/><Relationship Id="rId3675" Type="http://schemas.openxmlformats.org/officeDocument/2006/relationships/hyperlink" Target="https://gegemon.by/acsess/bat/637.webp" TargetMode="External"/><Relationship Id="rId3882" Type="http://schemas.openxmlformats.org/officeDocument/2006/relationships/hyperlink" Target="https://gegemon.by/acsess/zar/733.jpg" TargetMode="External"/><Relationship Id="rId151" Type="http://schemas.openxmlformats.org/officeDocument/2006/relationships/hyperlink" Target="https://gegemon.by/acsess/pults/philips_RC-19335003.php" TargetMode="External"/><Relationship Id="rId389" Type="http://schemas.openxmlformats.org/officeDocument/2006/relationships/hyperlink" Target="https://gegemon.by/acsess/pults/GM707.php" TargetMode="External"/><Relationship Id="rId596" Type="http://schemas.openxmlformats.org/officeDocument/2006/relationships/hyperlink" Target="https://gegemon.by/acsess/pults/sam_AA59-00581A.php" TargetMode="External"/><Relationship Id="rId2277" Type="http://schemas.openxmlformats.org/officeDocument/2006/relationships/hyperlink" Target="https://gegemon.by/acsess/akb/47.php" TargetMode="External"/><Relationship Id="rId2484" Type="http://schemas.openxmlformats.org/officeDocument/2006/relationships/hyperlink" Target="https://gegemon.by/acsess/pults/hor_YC-53-5.php" TargetMode="External"/><Relationship Id="rId2691" Type="http://schemas.openxmlformats.org/officeDocument/2006/relationships/hyperlink" Target="https://gegemon.by/acsess/nau/197.jpg" TargetMode="External"/><Relationship Id="rId3230" Type="http://schemas.openxmlformats.org/officeDocument/2006/relationships/hyperlink" Target="https://gegemon.by/acsess/pults_2/TCL_RC901V_FMRD.php" TargetMode="External"/><Relationship Id="rId3328" Type="http://schemas.openxmlformats.org/officeDocument/2006/relationships/hyperlink" Target="https://gegemon.by/acsess/1/1310.jpg" TargetMode="External"/><Relationship Id="rId3535" Type="http://schemas.openxmlformats.org/officeDocument/2006/relationships/hyperlink" Target="https://gegemon.by/acsess/pults/lg_AKB76036208.php" TargetMode="External"/><Relationship Id="rId3742" Type="http://schemas.openxmlformats.org/officeDocument/2006/relationships/hyperlink" Target="https://gegemon.by/acsess/zar/note_asus_20.jpg" TargetMode="External"/><Relationship Id="rId249" Type="http://schemas.openxmlformats.org/officeDocument/2006/relationships/hyperlink" Target="https://gegemon.by/acsess/cable/108.php" TargetMode="External"/><Relationship Id="rId456" Type="http://schemas.openxmlformats.org/officeDocument/2006/relationships/hyperlink" Target="https://gegemon.by/acsess/pults/philips_RM-L1128_3.jpg" TargetMode="External"/><Relationship Id="rId663" Type="http://schemas.openxmlformats.org/officeDocument/2006/relationships/hyperlink" Target="https://gegemon.by/acsess/pults/sony_RMT-TX102D.php" TargetMode="External"/><Relationship Id="rId870" Type="http://schemas.openxmlformats.org/officeDocument/2006/relationships/hyperlink" Target="http://www.gegemon.by/acsess/case/4.php" TargetMode="External"/><Relationship Id="rId1086" Type="http://schemas.openxmlformats.org/officeDocument/2006/relationships/hyperlink" Target="https://gegemon.by/acsess/zar/273.php" TargetMode="External"/><Relationship Id="rId1293" Type="http://schemas.openxmlformats.org/officeDocument/2006/relationships/hyperlink" Target="https://gegemon.by/acsess/pults/sam_AA59-00370A.php" TargetMode="External"/><Relationship Id="rId2137" Type="http://schemas.openxmlformats.org/officeDocument/2006/relationships/hyperlink" Target="https://gegemon.by/acsess/1/921.jpg" TargetMode="External"/><Relationship Id="rId2344" Type="http://schemas.openxmlformats.org/officeDocument/2006/relationships/hyperlink" Target="https://gegemon.by/acsess/case/9_3.php" TargetMode="External"/><Relationship Id="rId2551" Type="http://schemas.openxmlformats.org/officeDocument/2006/relationships/hyperlink" Target="https://gegemon.by/acsess/cable/452.jpg" TargetMode="External"/><Relationship Id="rId2789" Type="http://schemas.openxmlformats.org/officeDocument/2006/relationships/hyperlink" Target="https://gegemon.by/acsess/pults/huayu_RM-P1375.php" TargetMode="External"/><Relationship Id="rId2996" Type="http://schemas.openxmlformats.org/officeDocument/2006/relationships/hyperlink" Target="https://gegemon.by/acsess/comp/324.jpg" TargetMode="External"/><Relationship Id="rId109" Type="http://schemas.openxmlformats.org/officeDocument/2006/relationships/hyperlink" Target="https://gegemon.by/acsess/pults/bbk_LED100.php" TargetMode="External"/><Relationship Id="rId316" Type="http://schemas.openxmlformats.org/officeDocument/2006/relationships/hyperlink" Target="http://www.gegemon.by/acsess/akb/prestigio_4505.php" TargetMode="External"/><Relationship Id="rId523" Type="http://schemas.openxmlformats.org/officeDocument/2006/relationships/hyperlink" Target="https://gegemon.by/acsess/pults/irc_01.php" TargetMode="External"/><Relationship Id="rId968" Type="http://schemas.openxmlformats.org/officeDocument/2006/relationships/hyperlink" Target="https://gegemon.by/acsess/pults/sony_RM-ED020.php" TargetMode="External"/><Relationship Id="rId1153" Type="http://schemas.openxmlformats.org/officeDocument/2006/relationships/hyperlink" Target="https://gegemon.by/acsess/pults/sharp_076B0RV011.php" TargetMode="External"/><Relationship Id="rId1598" Type="http://schemas.openxmlformats.org/officeDocument/2006/relationships/hyperlink" Target="https://gegemon.by/video/1001.php" TargetMode="External"/><Relationship Id="rId2204" Type="http://schemas.openxmlformats.org/officeDocument/2006/relationships/hyperlink" Target="https://gegemon.by/acsess/port/285.php" TargetMode="External"/><Relationship Id="rId2649" Type="http://schemas.openxmlformats.org/officeDocument/2006/relationships/hyperlink" Target="https://gegemon.by/acsess/pults_2/rolsen_RC-1153038.php" TargetMode="External"/><Relationship Id="rId2856" Type="http://schemas.openxmlformats.org/officeDocument/2006/relationships/hyperlink" Target="https://gegemon.by/acsess/nau/291.jpg" TargetMode="External"/><Relationship Id="rId3602" Type="http://schemas.openxmlformats.org/officeDocument/2006/relationships/hyperlink" Target="https://gegemon.by/acsess/cable/650.webp" TargetMode="External"/><Relationship Id="rId3907" Type="http://schemas.openxmlformats.org/officeDocument/2006/relationships/hyperlink" Target="https://gegemon.by/acsess/bat/684.webp" TargetMode="External"/><Relationship Id="rId97" Type="http://schemas.openxmlformats.org/officeDocument/2006/relationships/hyperlink" Target="https://gegemon.by/acsess/akb/HTC_desire_X.php" TargetMode="External"/><Relationship Id="rId730" Type="http://schemas.openxmlformats.org/officeDocument/2006/relationships/hyperlink" Target="https://gegemon.by/acsess/zar/167.php" TargetMode="External"/><Relationship Id="rId828" Type="http://schemas.openxmlformats.org/officeDocument/2006/relationships/hyperlink" Target="https://gegemon.by/bat_un.php" TargetMode="External"/><Relationship Id="rId1013" Type="http://schemas.openxmlformats.org/officeDocument/2006/relationships/hyperlink" Target="https://gegemon.by/acsess/pults/14.php" TargetMode="External"/><Relationship Id="rId1360" Type="http://schemas.openxmlformats.org/officeDocument/2006/relationships/hyperlink" Target="https://gegemon.by/acsess/screen/25.php" TargetMode="External"/><Relationship Id="rId1458" Type="http://schemas.openxmlformats.org/officeDocument/2006/relationships/hyperlink" Target="https://gegemon.by/acsess/bat/345.php" TargetMode="External"/><Relationship Id="rId1665" Type="http://schemas.openxmlformats.org/officeDocument/2006/relationships/hyperlink" Target="https://gegemon.by/acsess/paper/11.php" TargetMode="External"/><Relationship Id="rId1872" Type="http://schemas.openxmlformats.org/officeDocument/2006/relationships/hyperlink" Target="https://gegemon.by/acsess/case/98.php" TargetMode="External"/><Relationship Id="rId2411" Type="http://schemas.openxmlformats.org/officeDocument/2006/relationships/hyperlink" Target="https://gegemon.by/acsess/zar/466.php" TargetMode="External"/><Relationship Id="rId2509" Type="http://schemas.openxmlformats.org/officeDocument/2006/relationships/hyperlink" Target="https://gegemon.by/acsess/pults_2/harper_NH400UD.php" TargetMode="External"/><Relationship Id="rId2716" Type="http://schemas.openxmlformats.org/officeDocument/2006/relationships/hyperlink" Target="https://cloud.mail.ru/public/nPE6/o5HyVdsjE" TargetMode="External"/><Relationship Id="rId4071" Type="http://schemas.openxmlformats.org/officeDocument/2006/relationships/hyperlink" Target="https://gegemon.by/acsess/cable/183.php" TargetMode="External"/><Relationship Id="rId4169" Type="http://schemas.openxmlformats.org/officeDocument/2006/relationships/hyperlink" Target="https://gegemon.by/acsess/cable/572.jpg" TargetMode="External"/><Relationship Id="rId1220" Type="http://schemas.openxmlformats.org/officeDocument/2006/relationships/hyperlink" Target="https://gegemon.by/acsess/pults/toshiba_CT-871.php" TargetMode="External"/><Relationship Id="rId1318" Type="http://schemas.openxmlformats.org/officeDocument/2006/relationships/hyperlink" Target="https://gegemon.by/acsess/pults/sam_BN59-00705A.php" TargetMode="External"/><Relationship Id="rId1525" Type="http://schemas.openxmlformats.org/officeDocument/2006/relationships/hyperlink" Target="https://gegemon.by/acsess/1/298.jpg" TargetMode="External"/><Relationship Id="rId2923" Type="http://schemas.openxmlformats.org/officeDocument/2006/relationships/hyperlink" Target="https://gegemon.by/acsess/screen/24.php" TargetMode="External"/><Relationship Id="rId4376" Type="http://schemas.openxmlformats.org/officeDocument/2006/relationships/hyperlink" Target="https://gegemon.by/acsess/1/1414.webp" TargetMode="External"/><Relationship Id="rId1732" Type="http://schemas.openxmlformats.org/officeDocument/2006/relationships/hyperlink" Target="https://gegemon.by/acsess/screen/64.php" TargetMode="External"/><Relationship Id="rId3185" Type="http://schemas.openxmlformats.org/officeDocument/2006/relationships/hyperlink" Target="https://gegemon.by/acsess/cable/11.php" TargetMode="External"/><Relationship Id="rId3392" Type="http://schemas.openxmlformats.org/officeDocument/2006/relationships/hyperlink" Target="http://www.gegemon.by/acsess/tele/195.php" TargetMode="External"/><Relationship Id="rId4029" Type="http://schemas.openxmlformats.org/officeDocument/2006/relationships/hyperlink" Target="https://gegemon.by/acsess/nau/285.jpg" TargetMode="External"/><Relationship Id="rId4236" Type="http://schemas.openxmlformats.org/officeDocument/2006/relationships/hyperlink" Target="https://gegemon.by/acsess/zar/779.jpg" TargetMode="External"/><Relationship Id="rId4443" Type="http://schemas.openxmlformats.org/officeDocument/2006/relationships/hyperlink" Target="https://gegemon.by/acsess/tele/232.jpg" TargetMode="External"/><Relationship Id="rId24" Type="http://schemas.openxmlformats.org/officeDocument/2006/relationships/hyperlink" Target="https://gegemon.by/acsess/akb_foto/nikon_EN-EL11.php" TargetMode="External"/><Relationship Id="rId2299" Type="http://schemas.openxmlformats.org/officeDocument/2006/relationships/hyperlink" Target="https://gegemon.by/acsess/screen/26.php" TargetMode="External"/><Relationship Id="rId3045" Type="http://schemas.openxmlformats.org/officeDocument/2006/relationships/hyperlink" Target="https://gegemon.by/acsess/cable/560.jpg" TargetMode="External"/><Relationship Id="rId3252" Type="http://schemas.openxmlformats.org/officeDocument/2006/relationships/hyperlink" Target="https://gegemon.by/acsess/paper/13.php" TargetMode="External"/><Relationship Id="rId3697" Type="http://schemas.openxmlformats.org/officeDocument/2006/relationships/hyperlink" Target="https://gegemon.by/acsess/bat/644.webp" TargetMode="External"/><Relationship Id="rId4303" Type="http://schemas.openxmlformats.org/officeDocument/2006/relationships/hyperlink" Target="https://catalog.onliner.by/dram/kingspec/ks4800d5p11016g" TargetMode="External"/><Relationship Id="rId173" Type="http://schemas.openxmlformats.org/officeDocument/2006/relationships/hyperlink" Target="https://gegemon.by/acsess/pults/sam_AA59-00104N.php" TargetMode="External"/><Relationship Id="rId380" Type="http://schemas.openxmlformats.org/officeDocument/2006/relationships/hyperlink" Target="https://gegemon.by/acsess/pults/irc_07.php" TargetMode="External"/><Relationship Id="rId2061" Type="http://schemas.openxmlformats.org/officeDocument/2006/relationships/hyperlink" Target="https://gegemon.by/video/1001.php" TargetMode="External"/><Relationship Id="rId3112" Type="http://schemas.openxmlformats.org/officeDocument/2006/relationships/hyperlink" Target="https://gegemon.by/acsess/1/1260.php" TargetMode="External"/><Relationship Id="rId3557" Type="http://schemas.openxmlformats.org/officeDocument/2006/relationships/hyperlink" Target="https://gegemon.by/acsess/flash/349.jpg" TargetMode="External"/><Relationship Id="rId3764" Type="http://schemas.openxmlformats.org/officeDocument/2006/relationships/hyperlink" Target="https://gegemon.by/acsess/zar/note_acer_6.jpg" TargetMode="External"/><Relationship Id="rId3971" Type="http://schemas.openxmlformats.org/officeDocument/2006/relationships/hyperlink" Target="https://gegemon.by/acsess/flash/356_2.jpg" TargetMode="External"/><Relationship Id="rId240" Type="http://schemas.openxmlformats.org/officeDocument/2006/relationships/hyperlink" Target="http://www.gegemon.by/acsess/cable/59.html" TargetMode="External"/><Relationship Id="rId478" Type="http://schemas.openxmlformats.org/officeDocument/2006/relationships/hyperlink" Target="https://gegemon.by/acsess/cable/132.php" TargetMode="External"/><Relationship Id="rId685" Type="http://schemas.openxmlformats.org/officeDocument/2006/relationships/hyperlink" Target="https://gegemon.by/acsess/pults/pan_N2QAYB000752.php" TargetMode="External"/><Relationship Id="rId892" Type="http://schemas.openxmlformats.org/officeDocument/2006/relationships/hyperlink" Target="https://gegemon.by/acsess/pults/7.php" TargetMode="External"/><Relationship Id="rId2159" Type="http://schemas.openxmlformats.org/officeDocument/2006/relationships/hyperlink" Target="https://gegemon.by/acsess/pults/jvc_RM-L1552.php" TargetMode="External"/><Relationship Id="rId2366" Type="http://schemas.openxmlformats.org/officeDocument/2006/relationships/hyperlink" Target="https://gegemon.by/acsess/case/109.jpg" TargetMode="External"/><Relationship Id="rId2573" Type="http://schemas.openxmlformats.org/officeDocument/2006/relationships/hyperlink" Target="http://www.gegemon.by/acsess/cable/32.html" TargetMode="External"/><Relationship Id="rId2780" Type="http://schemas.openxmlformats.org/officeDocument/2006/relationships/hyperlink" Target="https://gegemon.by/acsess/pults/philips_RM-L1285_2.jpg" TargetMode="External"/><Relationship Id="rId3417" Type="http://schemas.openxmlformats.org/officeDocument/2006/relationships/hyperlink" Target="https://gegemon.by/acsess/zar/668.jpg" TargetMode="External"/><Relationship Id="rId3624" Type="http://schemas.openxmlformats.org/officeDocument/2006/relationships/hyperlink" Target="https://pult-irc.ru/ch341a.php" TargetMode="External"/><Relationship Id="rId3831" Type="http://schemas.openxmlformats.org/officeDocument/2006/relationships/hyperlink" Target="https://gegemon.by/acsess/akb/228.php" TargetMode="External"/><Relationship Id="rId100" Type="http://schemas.openxmlformats.org/officeDocument/2006/relationships/hyperlink" Target="https://gegemon.by/acsess/akb_foto/nikon_EN-EL8.php" TargetMode="External"/><Relationship Id="rId338" Type="http://schemas.openxmlformats.org/officeDocument/2006/relationships/hyperlink" Target="https://gegemon.by/acsess/akb/lenovo_BL229.php" TargetMode="External"/><Relationship Id="rId545" Type="http://schemas.openxmlformats.org/officeDocument/2006/relationships/hyperlink" Target="https://gegemon.by/acsess/akb/nokia_BL-5C.php" TargetMode="External"/><Relationship Id="rId752" Type="http://schemas.openxmlformats.org/officeDocument/2006/relationships/hyperlink" Target="https://gegemon.by/acsess/flash/38.php" TargetMode="External"/><Relationship Id="rId1175" Type="http://schemas.openxmlformats.org/officeDocument/2006/relationships/hyperlink" Target="https://gegemon.by/acsess/case/55.jpg" TargetMode="External"/><Relationship Id="rId1382" Type="http://schemas.openxmlformats.org/officeDocument/2006/relationships/hyperlink" Target="https://gegemon.by/acsess/flash/175.php" TargetMode="External"/><Relationship Id="rId2019" Type="http://schemas.openxmlformats.org/officeDocument/2006/relationships/hyperlink" Target="https://gegemon.by/acsess/case/26.php" TargetMode="External"/><Relationship Id="rId2226" Type="http://schemas.openxmlformats.org/officeDocument/2006/relationships/hyperlink" Target="https://gegemon.by/acsess/pults/lg_RM-L2022.php" TargetMode="External"/><Relationship Id="rId2433" Type="http://schemas.openxmlformats.org/officeDocument/2006/relationships/hyperlink" Target="https://gegemon.by/acsess/pults_2/shivaki_RC-21.php" TargetMode="External"/><Relationship Id="rId2640" Type="http://schemas.openxmlformats.org/officeDocument/2006/relationships/hyperlink" Target="https://gegemon.by/acsess/akb/158.php" TargetMode="External"/><Relationship Id="rId2878" Type="http://schemas.openxmlformats.org/officeDocument/2006/relationships/hyperlink" Target="https://gegemon.by/acsess/zar/349.jpg" TargetMode="External"/><Relationship Id="rId3929" Type="http://schemas.openxmlformats.org/officeDocument/2006/relationships/hyperlink" Target="https://gegemon.by/acsess/pults/lg_AKB75855502.php" TargetMode="External"/><Relationship Id="rId4093" Type="http://schemas.openxmlformats.org/officeDocument/2006/relationships/hyperlink" Target="https://gegemon.by/acsess/cable/183.php" TargetMode="External"/><Relationship Id="rId405" Type="http://schemas.openxmlformats.org/officeDocument/2006/relationships/hyperlink" Target="https://gegemon.by/acsess/pults/lg_AKB74915325.php" TargetMode="External"/><Relationship Id="rId612" Type="http://schemas.openxmlformats.org/officeDocument/2006/relationships/hyperlink" Target="https://gegemon.by/acsess/akb/XIAOMI_BN31.php" TargetMode="External"/><Relationship Id="rId1035" Type="http://schemas.openxmlformats.org/officeDocument/2006/relationships/hyperlink" Target="https://gegemon.by/acsess/cable/178.php" TargetMode="External"/><Relationship Id="rId1242" Type="http://schemas.openxmlformats.org/officeDocument/2006/relationships/hyperlink" Target="https://gegemon.by/acsess/pults/toshiba_CT-90300.php" TargetMode="External"/><Relationship Id="rId1687" Type="http://schemas.openxmlformats.org/officeDocument/2006/relationships/hyperlink" Target="https://gegemon.by/acsess/pults/GM905.php" TargetMode="External"/><Relationship Id="rId1894" Type="http://schemas.openxmlformats.org/officeDocument/2006/relationships/hyperlink" Target="https://gegemon.by/acsess/case/26.php" TargetMode="External"/><Relationship Id="rId2500" Type="http://schemas.openxmlformats.org/officeDocument/2006/relationships/hyperlink" Target="https://gegemon.by/acsess/cable/123.php" TargetMode="External"/><Relationship Id="rId2738" Type="http://schemas.openxmlformats.org/officeDocument/2006/relationships/hyperlink" Target="https://gegemon.by/acsess/cable/496.jpg" TargetMode="External"/><Relationship Id="rId2945" Type="http://schemas.openxmlformats.org/officeDocument/2006/relationships/hyperlink" Target="https://gegemon.by/acsess/cable/529.jpg" TargetMode="External"/><Relationship Id="rId4398" Type="http://schemas.openxmlformats.org/officeDocument/2006/relationships/hyperlink" Target="https://gegemon.by/acsess/pults_2/polar_RM-P3070.php" TargetMode="External"/><Relationship Id="rId917" Type="http://schemas.openxmlformats.org/officeDocument/2006/relationships/hyperlink" Target="https://gegemon.by/acsess/bat/223.php" TargetMode="External"/><Relationship Id="rId1102" Type="http://schemas.openxmlformats.org/officeDocument/2006/relationships/hyperlink" Target="https://gegemon.by/acsess/akb/94.php" TargetMode="External"/><Relationship Id="rId1547" Type="http://schemas.openxmlformats.org/officeDocument/2006/relationships/hyperlink" Target="https://gegemon.by/acsess/screen/84.php" TargetMode="External"/><Relationship Id="rId1754" Type="http://schemas.openxmlformats.org/officeDocument/2006/relationships/hyperlink" Target="https://gegemon.by/acsess/screen/26.php" TargetMode="External"/><Relationship Id="rId1961" Type="http://schemas.openxmlformats.org/officeDocument/2006/relationships/hyperlink" Target="https://gegemon.by/acsess/case/26.php" TargetMode="External"/><Relationship Id="rId2805" Type="http://schemas.openxmlformats.org/officeDocument/2006/relationships/hyperlink" Target="https://gegemon.by/acsess/zar/540.php" TargetMode="External"/><Relationship Id="rId4160" Type="http://schemas.openxmlformats.org/officeDocument/2006/relationships/hyperlink" Target="https://cloud.mail.ru/public/bejc/seSqUucQF" TargetMode="External"/><Relationship Id="rId4258" Type="http://schemas.openxmlformats.org/officeDocument/2006/relationships/hyperlink" Target="https://gegemon.by/acsess/cable/118.php" TargetMode="External"/><Relationship Id="rId46" Type="http://schemas.openxmlformats.org/officeDocument/2006/relationships/hyperlink" Target="https://gegemon.by/acsess/akb/lenovo_BL205.php" TargetMode="External"/><Relationship Id="rId1407" Type="http://schemas.openxmlformats.org/officeDocument/2006/relationships/hyperlink" Target="https://gegemon.by/acsess/port/262.php" TargetMode="External"/><Relationship Id="rId1614" Type="http://schemas.openxmlformats.org/officeDocument/2006/relationships/hyperlink" Target="https://gegemon.by/acsess/bat/371.php" TargetMode="External"/><Relationship Id="rId1821" Type="http://schemas.openxmlformats.org/officeDocument/2006/relationships/hyperlink" Target="https://gegemon.by/acsess/case/98.php" TargetMode="External"/><Relationship Id="rId3067" Type="http://schemas.openxmlformats.org/officeDocument/2006/relationships/hyperlink" Target="https://gegemon.by/acsess/case/bamper.jpg" TargetMode="External"/><Relationship Id="rId3274" Type="http://schemas.openxmlformats.org/officeDocument/2006/relationships/hyperlink" Target="https://gegemon.by/acsess/zar/644.jpg" TargetMode="External"/><Relationship Id="rId4020" Type="http://schemas.openxmlformats.org/officeDocument/2006/relationships/hyperlink" Target="https://gegemon.by/acsess/1/1397.jpg" TargetMode="External"/><Relationship Id="rId4118" Type="http://schemas.openxmlformats.org/officeDocument/2006/relationships/hyperlink" Target="https://gegemon.by/acsess/bat/714.jpg" TargetMode="External"/><Relationship Id="rId195" Type="http://schemas.openxmlformats.org/officeDocument/2006/relationships/hyperlink" Target="https://gegemon.by/acsess/pults/sony_RM-887.php" TargetMode="External"/><Relationship Id="rId1919" Type="http://schemas.openxmlformats.org/officeDocument/2006/relationships/hyperlink" Target="https://gegemon.by/acsess/case/26.php" TargetMode="External"/><Relationship Id="rId3481" Type="http://schemas.openxmlformats.org/officeDocument/2006/relationships/hyperlink" Target="https://gegemon.by/acsess/1/1180.jpg" TargetMode="External"/><Relationship Id="rId3579" Type="http://schemas.openxmlformats.org/officeDocument/2006/relationships/hyperlink" Target="https://gegemon.by/acsess/bat/598_2.jpg" TargetMode="External"/><Relationship Id="rId3786" Type="http://schemas.openxmlformats.org/officeDocument/2006/relationships/hyperlink" Target="https://gegemon.by/acsess/akb/190_8.jpg" TargetMode="External"/><Relationship Id="rId4325" Type="http://schemas.openxmlformats.org/officeDocument/2006/relationships/hyperlink" Target="https://gegemon.by/acsess/flash/434.webp" TargetMode="External"/><Relationship Id="rId2083" Type="http://schemas.openxmlformats.org/officeDocument/2006/relationships/hyperlink" Target="https://gegemon.by/acsess/zar/374.jpg" TargetMode="External"/><Relationship Id="rId2290" Type="http://schemas.openxmlformats.org/officeDocument/2006/relationships/hyperlink" Target="https://gegemon.by/acsess/pults_2/kivi_KT-1346A.php" TargetMode="External"/><Relationship Id="rId2388" Type="http://schemas.openxmlformats.org/officeDocument/2006/relationships/hyperlink" Target="https://gegemon.by/acsess/1/1063.jpg" TargetMode="External"/><Relationship Id="rId2595" Type="http://schemas.openxmlformats.org/officeDocument/2006/relationships/hyperlink" Target="https://gegemon.by/acsess/paper/13.php" TargetMode="External"/><Relationship Id="rId3134" Type="http://schemas.openxmlformats.org/officeDocument/2006/relationships/hyperlink" Target="https://gegemon.by/acsess/cable/343.php" TargetMode="External"/><Relationship Id="rId3341" Type="http://schemas.openxmlformats.org/officeDocument/2006/relationships/hyperlink" Target="https://gegemon.by/acsess/bat/529.jpg" TargetMode="External"/><Relationship Id="rId3439" Type="http://schemas.openxmlformats.org/officeDocument/2006/relationships/hyperlink" Target="https://gegemon.by/acsess/1/1325_2.jpg" TargetMode="External"/><Relationship Id="rId3993" Type="http://schemas.openxmlformats.org/officeDocument/2006/relationships/hyperlink" Target="https://gegemon.by/acsess/akb/165.jpg" TargetMode="External"/><Relationship Id="rId262" Type="http://schemas.openxmlformats.org/officeDocument/2006/relationships/hyperlink" Target="https://gegemon.by/acsess/akb/HTC_desire_816.php" TargetMode="External"/><Relationship Id="rId567" Type="http://schemas.openxmlformats.org/officeDocument/2006/relationships/hyperlink" Target="https://gegemon.by/acsess/pults/toshiba_CT-90288.php" TargetMode="External"/><Relationship Id="rId1197" Type="http://schemas.openxmlformats.org/officeDocument/2006/relationships/hyperlink" Target="https://gegemon.by/acsess/pults/sharp_G1169PESA.php" TargetMode="External"/><Relationship Id="rId2150" Type="http://schemas.openxmlformats.org/officeDocument/2006/relationships/hyperlink" Target="https://gegemon.by/acsess/pults/24.jpg" TargetMode="External"/><Relationship Id="rId2248" Type="http://schemas.openxmlformats.org/officeDocument/2006/relationships/hyperlink" Target="https://gegemon.by/acsess/pults_2/thomson_RC0Q0036.php" TargetMode="External"/><Relationship Id="rId3201" Type="http://schemas.openxmlformats.org/officeDocument/2006/relationships/hyperlink" Target="https://gegemon.by/bat_un.php" TargetMode="External"/><Relationship Id="rId3646" Type="http://schemas.openxmlformats.org/officeDocument/2006/relationships/hyperlink" Target="https://gegemon.by/acsess/pults_2/TCL_RC802N_YAI2.php" TargetMode="External"/><Relationship Id="rId3853" Type="http://schemas.openxmlformats.org/officeDocument/2006/relationships/hyperlink" Target="https://gegemon.by/acsess/zar/725.jpg" TargetMode="External"/><Relationship Id="rId122" Type="http://schemas.openxmlformats.org/officeDocument/2006/relationships/hyperlink" Target="https://gegemon.by/acsess/akb/lenovo_BL211.php" TargetMode="External"/><Relationship Id="rId774" Type="http://schemas.openxmlformats.org/officeDocument/2006/relationships/hyperlink" Target="https://gegemon.by/acsess/akb/fly_BL3819.php" TargetMode="External"/><Relationship Id="rId981" Type="http://schemas.openxmlformats.org/officeDocument/2006/relationships/hyperlink" Target="https://gegemon.by/acsess/pults/sony_RMT-TX300E.php" TargetMode="External"/><Relationship Id="rId1057" Type="http://schemas.openxmlformats.org/officeDocument/2006/relationships/hyperlink" Target="https://gegemon.by/acsess/bat/266.php" TargetMode="External"/><Relationship Id="rId2010" Type="http://schemas.openxmlformats.org/officeDocument/2006/relationships/hyperlink" Target="https://gegemon.by/acsess/case/26.php" TargetMode="External"/><Relationship Id="rId2455" Type="http://schemas.openxmlformats.org/officeDocument/2006/relationships/hyperlink" Target="https://cloud.mail.ru/public/ARwy/RXE8DvHnQ" TargetMode="External"/><Relationship Id="rId2662" Type="http://schemas.openxmlformats.org/officeDocument/2006/relationships/hyperlink" Target="https://gegemon.by/acsess/pults_2/rolsen_KRC-6163CR.php" TargetMode="External"/><Relationship Id="rId3506" Type="http://schemas.openxmlformats.org/officeDocument/2006/relationships/hyperlink" Target="https://gegemon.by/acsess/1/1128.jpg" TargetMode="External"/><Relationship Id="rId3713" Type="http://schemas.openxmlformats.org/officeDocument/2006/relationships/hyperlink" Target="https://gegemon.by/acsess/pults_2/xiaomi_mi_ver_6.php" TargetMode="External"/><Relationship Id="rId3920" Type="http://schemas.openxmlformats.org/officeDocument/2006/relationships/hyperlink" Target="https://gegemon.by/acsess/comp/398.jpg" TargetMode="External"/><Relationship Id="rId427" Type="http://schemas.openxmlformats.org/officeDocument/2006/relationships/hyperlink" Target="https://gegemon.by/acsess/pults/sam_RM-L808.php" TargetMode="External"/><Relationship Id="rId634" Type="http://schemas.openxmlformats.org/officeDocument/2006/relationships/hyperlink" Target="https://gegemon.by/acsess/flash/64.php" TargetMode="External"/><Relationship Id="rId841" Type="http://schemas.openxmlformats.org/officeDocument/2006/relationships/hyperlink" Target="https://gegemon.by/acsess/zar/188.php" TargetMode="External"/><Relationship Id="rId1264" Type="http://schemas.openxmlformats.org/officeDocument/2006/relationships/hyperlink" Target="https://gegemon.by/acsess/case/60_1.php" TargetMode="External"/><Relationship Id="rId1471" Type="http://schemas.openxmlformats.org/officeDocument/2006/relationships/hyperlink" Target="https://gegemon.by/acsess/screen/41.php" TargetMode="External"/><Relationship Id="rId1569" Type="http://schemas.openxmlformats.org/officeDocument/2006/relationships/hyperlink" Target="https://gegemon.by/video/1001.php" TargetMode="External"/><Relationship Id="rId2108" Type="http://schemas.openxmlformats.org/officeDocument/2006/relationships/hyperlink" Target="https://gegemon.by/acsess/zar/391.jpg" TargetMode="External"/><Relationship Id="rId2315" Type="http://schemas.openxmlformats.org/officeDocument/2006/relationships/hyperlink" Target="https://gegemon.by/acsess/akb/sam_A01.php" TargetMode="External"/><Relationship Id="rId2522" Type="http://schemas.openxmlformats.org/officeDocument/2006/relationships/hyperlink" Target="https://gegemon.by/acsess/1/1126.jpg" TargetMode="External"/><Relationship Id="rId2967" Type="http://schemas.openxmlformats.org/officeDocument/2006/relationships/hyperlink" Target="https://gegemon.by/acsess/pults_2/TCL_RC260.php" TargetMode="External"/><Relationship Id="rId4182" Type="http://schemas.openxmlformats.org/officeDocument/2006/relationships/hyperlink" Target="https://gegemon.by/acsess/akb/249_2.webp" TargetMode="External"/><Relationship Id="rId701" Type="http://schemas.openxmlformats.org/officeDocument/2006/relationships/hyperlink" Target="https://gegemon.by/acsess/pults/pan_EUR646925.php" TargetMode="External"/><Relationship Id="rId939" Type="http://schemas.openxmlformats.org/officeDocument/2006/relationships/hyperlink" Target="https://gegemon.by/acsess/flash/98.php" TargetMode="External"/><Relationship Id="rId1124" Type="http://schemas.openxmlformats.org/officeDocument/2006/relationships/hyperlink" Target="https://gegemon.by/acsess/pults/zala_5.php" TargetMode="External"/><Relationship Id="rId1331" Type="http://schemas.openxmlformats.org/officeDocument/2006/relationships/hyperlink" Target="https://gegemon.by/bat_un.php" TargetMode="External"/><Relationship Id="rId1776" Type="http://schemas.openxmlformats.org/officeDocument/2006/relationships/hyperlink" Target="https://gegemon.by/acsess/case/26.php" TargetMode="External"/><Relationship Id="rId1983" Type="http://schemas.openxmlformats.org/officeDocument/2006/relationships/hyperlink" Target="https://gegemon.by/acsess/case/26.php" TargetMode="External"/><Relationship Id="rId2827" Type="http://schemas.openxmlformats.org/officeDocument/2006/relationships/hyperlink" Target="https://gegemon.by/acsess/pults_2/blaupunkt_K2E272-004.php" TargetMode="External"/><Relationship Id="rId4042" Type="http://schemas.openxmlformats.org/officeDocument/2006/relationships/hyperlink" Target="https://gegemon.by/acsess/flash/68.php" TargetMode="External"/><Relationship Id="rId68" Type="http://schemas.openxmlformats.org/officeDocument/2006/relationships/hyperlink" Target="https://gegemon.by/acsess/akb/nokia_BL-5CT.php" TargetMode="External"/><Relationship Id="rId1429" Type="http://schemas.openxmlformats.org/officeDocument/2006/relationships/hyperlink" Target="https://gegemon.by/acsess/cable/498.jpg" TargetMode="External"/><Relationship Id="rId1636" Type="http://schemas.openxmlformats.org/officeDocument/2006/relationships/hyperlink" Target="https://gegemon.by/acsess/akb_foto/canon_NB-11L.php" TargetMode="External"/><Relationship Id="rId1843" Type="http://schemas.openxmlformats.org/officeDocument/2006/relationships/hyperlink" Target="https://gegemon.by/acsess/case/98.php" TargetMode="External"/><Relationship Id="rId3089" Type="http://schemas.openxmlformats.org/officeDocument/2006/relationships/hyperlink" Target="https://gegemon.by/acsess/screen/25.php" TargetMode="External"/><Relationship Id="rId3296" Type="http://schemas.openxmlformats.org/officeDocument/2006/relationships/hyperlink" Target="https://gegemon.by/acsess/bat/520.jpg" TargetMode="External"/><Relationship Id="rId4347" Type="http://schemas.openxmlformats.org/officeDocument/2006/relationships/hyperlink" Target="https://gegemon.by/acsess/pults/hor_RM-K9550.php" TargetMode="External"/><Relationship Id="rId1703" Type="http://schemas.openxmlformats.org/officeDocument/2006/relationships/hyperlink" Target="https://gegemon.by/acsess/comp/76.php" TargetMode="External"/><Relationship Id="rId1910" Type="http://schemas.openxmlformats.org/officeDocument/2006/relationships/hyperlink" Target="https://gegemon.by/acsess/case/26.php" TargetMode="External"/><Relationship Id="rId3156" Type="http://schemas.openxmlformats.org/officeDocument/2006/relationships/hyperlink" Target="https://gegemon.by/acsess/cable/183.php" TargetMode="External"/><Relationship Id="rId3363" Type="http://schemas.openxmlformats.org/officeDocument/2006/relationships/hyperlink" Target="https://gegemon.by/acsess/comp/352.jpg" TargetMode="External"/><Relationship Id="rId4207" Type="http://schemas.openxmlformats.org/officeDocument/2006/relationships/hyperlink" Target="https://gegemon.by/acsess/cable/663.jpg" TargetMode="External"/><Relationship Id="rId4414" Type="http://schemas.openxmlformats.org/officeDocument/2006/relationships/hyperlink" Target="http://gegemon.by/acsess/flash/36.php" TargetMode="External"/><Relationship Id="rId284" Type="http://schemas.openxmlformats.org/officeDocument/2006/relationships/hyperlink" Target="https://gegemon.by/acsess/pults/lg_AKB73615306.php" TargetMode="External"/><Relationship Id="rId491" Type="http://schemas.openxmlformats.org/officeDocument/2006/relationships/hyperlink" Target="https://gegemon.by/acsess/case/9_1.php" TargetMode="External"/><Relationship Id="rId2172" Type="http://schemas.openxmlformats.org/officeDocument/2006/relationships/hyperlink" Target="https://gegemon.by/acsess/flash/218_4.jpg" TargetMode="External"/><Relationship Id="rId3016" Type="http://schemas.openxmlformats.org/officeDocument/2006/relationships/hyperlink" Target="https://gegemon.by/acsess/cable/543.jpg" TargetMode="External"/><Relationship Id="rId3223" Type="http://schemas.openxmlformats.org/officeDocument/2006/relationships/hyperlink" Target="https://gegemon.by/acsess/cable/183.php" TargetMode="External"/><Relationship Id="rId3570" Type="http://schemas.openxmlformats.org/officeDocument/2006/relationships/hyperlink" Target="https://gegemon.by/acsess/bat/595.webp" TargetMode="External"/><Relationship Id="rId3668" Type="http://schemas.openxmlformats.org/officeDocument/2006/relationships/hyperlink" Target="https://gegemon.by/acsess/pults/sony_RMF-TX500U.php" TargetMode="External"/><Relationship Id="rId3875" Type="http://schemas.openxmlformats.org/officeDocument/2006/relationships/hyperlink" Target="https://gegemon.by/acsess/disk/51.jpg" TargetMode="External"/><Relationship Id="rId144" Type="http://schemas.openxmlformats.org/officeDocument/2006/relationships/hyperlink" Target="https://gegemon.by/acsess/pults/philips_RM-120C.php" TargetMode="External"/><Relationship Id="rId589" Type="http://schemas.openxmlformats.org/officeDocument/2006/relationships/hyperlink" Target="https://gegemon.by/acsess/akb_foto/samsung_SLB-937.php" TargetMode="External"/><Relationship Id="rId796" Type="http://schemas.openxmlformats.org/officeDocument/2006/relationships/hyperlink" Target="https://gegemon.by/bat_un.php" TargetMode="External"/><Relationship Id="rId2477" Type="http://schemas.openxmlformats.org/officeDocument/2006/relationships/hyperlink" Target="https://gegemon.by/acsess/pults/hor_RC6-7.php" TargetMode="External"/><Relationship Id="rId2684" Type="http://schemas.openxmlformats.org/officeDocument/2006/relationships/hyperlink" Target="https://gegemon.by/acsess/pults/irc_316.php" TargetMode="External"/><Relationship Id="rId3430" Type="http://schemas.openxmlformats.org/officeDocument/2006/relationships/hyperlink" Target="https://gegemon.by/acsess/zar/676.jpg" TargetMode="External"/><Relationship Id="rId3528" Type="http://schemas.openxmlformats.org/officeDocument/2006/relationships/hyperlink" Target="https://gegemon.by/acsess/flash/286_4.jpg" TargetMode="External"/><Relationship Id="rId3735" Type="http://schemas.openxmlformats.org/officeDocument/2006/relationships/hyperlink" Target="https://gegemon.by/acsess/comp/373.jpg" TargetMode="External"/><Relationship Id="rId351" Type="http://schemas.openxmlformats.org/officeDocument/2006/relationships/hyperlink" Target="https://gegemon.by/acsess/akb/lg_L70.php" TargetMode="External"/><Relationship Id="rId449" Type="http://schemas.openxmlformats.org/officeDocument/2006/relationships/hyperlink" Target="https://gegemon.by/acsess/bat/42.php" TargetMode="External"/><Relationship Id="rId656" Type="http://schemas.openxmlformats.org/officeDocument/2006/relationships/hyperlink" Target="https://gegemon.by/acsess/pults/sam_BN59-01040A.php" TargetMode="External"/><Relationship Id="rId863" Type="http://schemas.openxmlformats.org/officeDocument/2006/relationships/hyperlink" Target="https://gegemon.by/acsess/akb/microsoft_BV-5J.php" TargetMode="External"/><Relationship Id="rId1079" Type="http://schemas.openxmlformats.org/officeDocument/2006/relationships/hyperlink" Target="https://gegemon.by/acsess/flash/131.php" TargetMode="External"/><Relationship Id="rId1286" Type="http://schemas.openxmlformats.org/officeDocument/2006/relationships/hyperlink" Target="https://gegemon.by/acsess/flash/93.php" TargetMode="External"/><Relationship Id="rId1493" Type="http://schemas.openxmlformats.org/officeDocument/2006/relationships/hyperlink" Target="https://gegemon.by/acsess/screen/76.php" TargetMode="External"/><Relationship Id="rId2032" Type="http://schemas.openxmlformats.org/officeDocument/2006/relationships/hyperlink" Target="https://gegemon.by/acsess/case/4.php" TargetMode="External"/><Relationship Id="rId2337" Type="http://schemas.openxmlformats.org/officeDocument/2006/relationships/hyperlink" Target="https://gegemon.by/acsess/bat/424.jpg" TargetMode="External"/><Relationship Id="rId2544" Type="http://schemas.openxmlformats.org/officeDocument/2006/relationships/hyperlink" Target="https://gegemon.by/acsess/zar/501.php" TargetMode="External"/><Relationship Id="rId2891" Type="http://schemas.openxmlformats.org/officeDocument/2006/relationships/hyperlink" Target="https://gegemon.by/acsess/case/98.php" TargetMode="External"/><Relationship Id="rId2989" Type="http://schemas.openxmlformats.org/officeDocument/2006/relationships/hyperlink" Target="https://gegemon.by/acsess/akb/189.php" TargetMode="External"/><Relationship Id="rId3942" Type="http://schemas.openxmlformats.org/officeDocument/2006/relationships/hyperlink" Target="https://gegemon.by/acsess/zar/623.php" TargetMode="External"/><Relationship Id="rId211" Type="http://schemas.openxmlformats.org/officeDocument/2006/relationships/hyperlink" Target="http://www.gegemon.by/acsess/akb/prestigio_3540.php" TargetMode="External"/><Relationship Id="rId309" Type="http://schemas.openxmlformats.org/officeDocument/2006/relationships/hyperlink" Target="http://www.gegemon.by/acsess/zar/zar%20101.html" TargetMode="External"/><Relationship Id="rId516" Type="http://schemas.openxmlformats.org/officeDocument/2006/relationships/hyperlink" Target="https://gegemon.by/acsess/akb/lenovo_BL259.php" TargetMode="External"/><Relationship Id="rId1146" Type="http://schemas.openxmlformats.org/officeDocument/2006/relationships/hyperlink" Target="https://gegemon.by/acsess/pults/jvc_RM-C1281.php" TargetMode="External"/><Relationship Id="rId1798" Type="http://schemas.openxmlformats.org/officeDocument/2006/relationships/hyperlink" Target="https://gegemon.by/acsess/case/98.php" TargetMode="External"/><Relationship Id="rId2751" Type="http://schemas.openxmlformats.org/officeDocument/2006/relationships/hyperlink" Target="https://gegemon.by/acsess/pults/lg_RM-L1162_2.jpg" TargetMode="External"/><Relationship Id="rId2849" Type="http://schemas.openxmlformats.org/officeDocument/2006/relationships/hyperlink" Target="https://gegemon.by/acsess/port/419.jpg" TargetMode="External"/><Relationship Id="rId3802" Type="http://schemas.openxmlformats.org/officeDocument/2006/relationships/hyperlink" Target="https://gegemon.by/acsess/port/443_2.jpg" TargetMode="External"/><Relationship Id="rId723" Type="http://schemas.openxmlformats.org/officeDocument/2006/relationships/hyperlink" Target="https://gegemon.by/acsess/akb/iphone_7g.php" TargetMode="External"/><Relationship Id="rId930" Type="http://schemas.openxmlformats.org/officeDocument/2006/relationships/hyperlink" Target="https://gegemon.by/acsess/akb/huawei_HB396285ECW.php" TargetMode="External"/><Relationship Id="rId1006" Type="http://schemas.openxmlformats.org/officeDocument/2006/relationships/hyperlink" Target="https://gegemon.by/bat_un.php" TargetMode="External"/><Relationship Id="rId1353" Type="http://schemas.openxmlformats.org/officeDocument/2006/relationships/hyperlink" Target="https://gegemon.by/acsess/pults/sam_RM-G1800.php" TargetMode="External"/><Relationship Id="rId1560" Type="http://schemas.openxmlformats.org/officeDocument/2006/relationships/hyperlink" Target="https://gegemon.by/video/1001.php" TargetMode="External"/><Relationship Id="rId1658" Type="http://schemas.openxmlformats.org/officeDocument/2006/relationships/hyperlink" Target="https://gegemon.by/acsess/paper/41.php" TargetMode="External"/><Relationship Id="rId1865" Type="http://schemas.openxmlformats.org/officeDocument/2006/relationships/hyperlink" Target="https://gegemon.by/acsess/case/98.php" TargetMode="External"/><Relationship Id="rId2404" Type="http://schemas.openxmlformats.org/officeDocument/2006/relationships/hyperlink" Target="https://gegemon.by/acsess/case/51_2.php" TargetMode="External"/><Relationship Id="rId2611" Type="http://schemas.openxmlformats.org/officeDocument/2006/relationships/hyperlink" Target="https://gegemon.by/acsess/paper/53.jpg" TargetMode="External"/><Relationship Id="rId2709" Type="http://schemas.openxmlformats.org/officeDocument/2006/relationships/hyperlink" Target="https://gegemon.by/acsess/pults/vit_CX510-DTV.php" TargetMode="External"/><Relationship Id="rId4064" Type="http://schemas.openxmlformats.org/officeDocument/2006/relationships/hyperlink" Target="https://gegemon.by/acsess/flash/402.webp" TargetMode="External"/><Relationship Id="rId4271" Type="http://schemas.openxmlformats.org/officeDocument/2006/relationships/hyperlink" Target="https://gegemon.by/acsess/bat/734.webp" TargetMode="External"/><Relationship Id="rId1213" Type="http://schemas.openxmlformats.org/officeDocument/2006/relationships/hyperlink" Target="https://gegemon.by/acsess/pults/toshiba_CT-8013.php" TargetMode="External"/><Relationship Id="rId1420" Type="http://schemas.openxmlformats.org/officeDocument/2006/relationships/hyperlink" Target="http://www.gegemon.by/acsess/case/5.html" TargetMode="External"/><Relationship Id="rId1518" Type="http://schemas.openxmlformats.org/officeDocument/2006/relationships/hyperlink" Target="https://gegemon.by/acsess/1/298.jpg" TargetMode="External"/><Relationship Id="rId2916" Type="http://schemas.openxmlformats.org/officeDocument/2006/relationships/hyperlink" Target="https://gegemon.by/acsess/screen/24.php" TargetMode="External"/><Relationship Id="rId3080" Type="http://schemas.openxmlformats.org/officeDocument/2006/relationships/hyperlink" Target="https://gegemon.by/acsess/screen/24.php" TargetMode="External"/><Relationship Id="rId4131" Type="http://schemas.openxmlformats.org/officeDocument/2006/relationships/hyperlink" Target="https://gegemon.by/acsess/cable/309.jpg" TargetMode="External"/><Relationship Id="rId4369" Type="http://schemas.openxmlformats.org/officeDocument/2006/relationships/hyperlink" Target="https://gegemon.by/acsess/bat/748.png" TargetMode="External"/><Relationship Id="rId1725" Type="http://schemas.openxmlformats.org/officeDocument/2006/relationships/hyperlink" Target="https://gegemon.by/acsess/case/71.php" TargetMode="External"/><Relationship Id="rId1932" Type="http://schemas.openxmlformats.org/officeDocument/2006/relationships/hyperlink" Target="https://gegemon.by/acsess/case/26.php" TargetMode="External"/><Relationship Id="rId3178" Type="http://schemas.openxmlformats.org/officeDocument/2006/relationships/hyperlink" Target="https://gegemon.by/acsess/cable/139.php" TargetMode="External"/><Relationship Id="rId3385" Type="http://schemas.openxmlformats.org/officeDocument/2006/relationships/hyperlink" Target="https://gegemon.by/acsess/tele/193.jpg" TargetMode="External"/><Relationship Id="rId3592" Type="http://schemas.openxmlformats.org/officeDocument/2006/relationships/hyperlink" Target="https://gegemon.by/acsess/zar/702.jpg" TargetMode="External"/><Relationship Id="rId4229" Type="http://schemas.openxmlformats.org/officeDocument/2006/relationships/hyperlink" Target="https://gegemon.by/acsess/1/1407.webp" TargetMode="External"/><Relationship Id="rId4436" Type="http://schemas.openxmlformats.org/officeDocument/2006/relationships/hyperlink" Target="https://gegemon.by/acsess/cable/680.jpg" TargetMode="External"/><Relationship Id="rId17" Type="http://schemas.openxmlformats.org/officeDocument/2006/relationships/hyperlink" Target="https://gegemon.by/acsess/akb/sam_S5830.php" TargetMode="External"/><Relationship Id="rId2194" Type="http://schemas.openxmlformats.org/officeDocument/2006/relationships/hyperlink" Target="https://gegemon.by/acsess/pults_2/cond_K-HS1512.php" TargetMode="External"/><Relationship Id="rId3038" Type="http://schemas.openxmlformats.org/officeDocument/2006/relationships/hyperlink" Target="https://gegemon.by/acsess/pults/GM501.php" TargetMode="External"/><Relationship Id="rId3245" Type="http://schemas.openxmlformats.org/officeDocument/2006/relationships/hyperlink" Target="https://gegemon.by/acsess/pults_2/hyundai_H-LED32FS5004.php" TargetMode="External"/><Relationship Id="rId3452" Type="http://schemas.openxmlformats.org/officeDocument/2006/relationships/hyperlink" Target="https://gegemon.by/acsess/zar/note_dell_6.jpg" TargetMode="External"/><Relationship Id="rId3897" Type="http://schemas.openxmlformats.org/officeDocument/2006/relationships/hyperlink" Target="https://gegemon.by/acsess/tele/230.webp" TargetMode="External"/><Relationship Id="rId166" Type="http://schemas.openxmlformats.org/officeDocument/2006/relationships/hyperlink" Target="https://gegemon.by/acsess/akb/nokia_BL-6X.php" TargetMode="External"/><Relationship Id="rId373" Type="http://schemas.openxmlformats.org/officeDocument/2006/relationships/hyperlink" Target="https://gegemon.by/acsess/pults/sony_RM-ED040.php" TargetMode="External"/><Relationship Id="rId580" Type="http://schemas.openxmlformats.org/officeDocument/2006/relationships/hyperlink" Target="https://gegemon.by/acsess/cable/151.php" TargetMode="External"/><Relationship Id="rId2054" Type="http://schemas.openxmlformats.org/officeDocument/2006/relationships/hyperlink" Target="https://gegemon.by/acsess/screen/26.php" TargetMode="External"/><Relationship Id="rId2261" Type="http://schemas.openxmlformats.org/officeDocument/2006/relationships/hyperlink" Target="https://gegemon.by/acsess/akb/47.php" TargetMode="External"/><Relationship Id="rId2499" Type="http://schemas.openxmlformats.org/officeDocument/2006/relationships/hyperlink" Target="https://gegemon.by/acsess/pults_2/shivaki_RC-813.php" TargetMode="External"/><Relationship Id="rId3105" Type="http://schemas.openxmlformats.org/officeDocument/2006/relationships/hyperlink" Target="https://gegemon.by/acsess/pults/lg_AKB76036901.php" TargetMode="External"/><Relationship Id="rId3312" Type="http://schemas.openxmlformats.org/officeDocument/2006/relationships/hyperlink" Target="https://gegemon.by/acsess/zar/652.jpg" TargetMode="External"/><Relationship Id="rId3757" Type="http://schemas.openxmlformats.org/officeDocument/2006/relationships/hyperlink" Target="https://gegemon.by/acsess/zar/note_lenovo_20.jpg" TargetMode="External"/><Relationship Id="rId3964" Type="http://schemas.openxmlformats.org/officeDocument/2006/relationships/hyperlink" Target="https://gegemon.by/acsess/pults/NTV_VA1020.php" TargetMode="External"/><Relationship Id="rId1" Type="http://schemas.openxmlformats.org/officeDocument/2006/relationships/hyperlink" Target="http://www.gegemon.by/acsess/zar/585.jpg" TargetMode="External"/><Relationship Id="rId233" Type="http://schemas.openxmlformats.org/officeDocument/2006/relationships/hyperlink" Target="https://gegemon.by/acsess/pults/daewoo_RM-675DC.php" TargetMode="External"/><Relationship Id="rId440" Type="http://schemas.openxmlformats.org/officeDocument/2006/relationships/hyperlink" Target="http://www.gegemon.by/acsess/pults/irc_17.php" TargetMode="External"/><Relationship Id="rId678" Type="http://schemas.openxmlformats.org/officeDocument/2006/relationships/hyperlink" Target="https://gegemon.by/acsess/pults/lg_AKB73975786.php" TargetMode="External"/><Relationship Id="rId885" Type="http://schemas.openxmlformats.org/officeDocument/2006/relationships/hyperlink" Target="https://gegemon.by/acsess/pults/lg_RM-913CB.php" TargetMode="External"/><Relationship Id="rId1070" Type="http://schemas.openxmlformats.org/officeDocument/2006/relationships/hyperlink" Target="https://gegemon.by/acsess/pults/sam_00055G.php" TargetMode="External"/><Relationship Id="rId2121" Type="http://schemas.openxmlformats.org/officeDocument/2006/relationships/hyperlink" Target="https://gegemon.by/acsess/pults/7.php" TargetMode="External"/><Relationship Id="rId2359" Type="http://schemas.openxmlformats.org/officeDocument/2006/relationships/hyperlink" Target="https://gegemon.by/acsess/pults/sky_94.php" TargetMode="External"/><Relationship Id="rId2566" Type="http://schemas.openxmlformats.org/officeDocument/2006/relationships/hyperlink" Target="https://gegemon.by/acsess/nau/227.jpg" TargetMode="External"/><Relationship Id="rId2773" Type="http://schemas.openxmlformats.org/officeDocument/2006/relationships/hyperlink" Target="https://gegemon.by/acsess/1/1208.jpg" TargetMode="External"/><Relationship Id="rId2980" Type="http://schemas.openxmlformats.org/officeDocument/2006/relationships/hyperlink" Target="https://gegemon.by/acsess/pults/lg_MR20.php" TargetMode="External"/><Relationship Id="rId3617" Type="http://schemas.openxmlformats.org/officeDocument/2006/relationships/hyperlink" Target="https://gegemon.by/acsess/pults_2/x1.php" TargetMode="External"/><Relationship Id="rId3824" Type="http://schemas.openxmlformats.org/officeDocument/2006/relationships/hyperlink" Target="https://gegemon.by/acsess/cable/342.php" TargetMode="External"/><Relationship Id="rId300" Type="http://schemas.openxmlformats.org/officeDocument/2006/relationships/hyperlink" Target="https://gegemon.by/acsess/pults/philips_242254901361.php" TargetMode="External"/><Relationship Id="rId538" Type="http://schemas.openxmlformats.org/officeDocument/2006/relationships/hyperlink" Target="https://gegemon.by/acsess/akb/sam_G530H.php" TargetMode="External"/><Relationship Id="rId745" Type="http://schemas.openxmlformats.org/officeDocument/2006/relationships/hyperlink" Target="https://gegemon.by/acsess/flash/38.php" TargetMode="External"/><Relationship Id="rId952" Type="http://schemas.openxmlformats.org/officeDocument/2006/relationships/hyperlink" Target="https://gegemon.by/acsess/case/32_3.php" TargetMode="External"/><Relationship Id="rId1168" Type="http://schemas.openxmlformats.org/officeDocument/2006/relationships/hyperlink" Target="https://gegemon.by/acsess/case/54.png" TargetMode="External"/><Relationship Id="rId1375" Type="http://schemas.openxmlformats.org/officeDocument/2006/relationships/hyperlink" Target="https://gegemon.by/acsess/1/774.jpg" TargetMode="External"/><Relationship Id="rId1582" Type="http://schemas.openxmlformats.org/officeDocument/2006/relationships/hyperlink" Target="https://gegemon.by/video/1002.php" TargetMode="External"/><Relationship Id="rId2219" Type="http://schemas.openxmlformats.org/officeDocument/2006/relationships/hyperlink" Target="https://gegemon.by/acsess/tele/114.jpg" TargetMode="External"/><Relationship Id="rId2426" Type="http://schemas.openxmlformats.org/officeDocument/2006/relationships/hyperlink" Target="https://gegemon.by/acsess/screen/60.php" TargetMode="External"/><Relationship Id="rId2633" Type="http://schemas.openxmlformats.org/officeDocument/2006/relationships/hyperlink" Target="https://gegemon.by/acsess/port/383.jpg" TargetMode="External"/><Relationship Id="rId4086" Type="http://schemas.openxmlformats.org/officeDocument/2006/relationships/hyperlink" Target="https://gegemon.by/acsess/nau/58.php" TargetMode="External"/><Relationship Id="rId81" Type="http://schemas.openxmlformats.org/officeDocument/2006/relationships/hyperlink" Target="https://gegemon.by/acsess/akb/huawei_P6.php" TargetMode="External"/><Relationship Id="rId605" Type="http://schemas.openxmlformats.org/officeDocument/2006/relationships/hyperlink" Target="https://gegemon.by/acsess/pults/irc_151.php" TargetMode="External"/><Relationship Id="rId812" Type="http://schemas.openxmlformats.org/officeDocument/2006/relationships/hyperlink" Target="https://gegemon.by/bat_un.php" TargetMode="External"/><Relationship Id="rId1028" Type="http://schemas.openxmlformats.org/officeDocument/2006/relationships/hyperlink" Target="https://gegemon.by/acsess/nau/130.php" TargetMode="External"/><Relationship Id="rId1235" Type="http://schemas.openxmlformats.org/officeDocument/2006/relationships/hyperlink" Target="https://gegemon.by/acsess/pults/toshiba_CT-90287.php" TargetMode="External"/><Relationship Id="rId1442" Type="http://schemas.openxmlformats.org/officeDocument/2006/relationships/hyperlink" Target="https://gegemon.by/acsess/screen/24.php" TargetMode="External"/><Relationship Id="rId1887" Type="http://schemas.openxmlformats.org/officeDocument/2006/relationships/hyperlink" Target="https://gegemon.by/acsess/case/26.php" TargetMode="External"/><Relationship Id="rId2840" Type="http://schemas.openxmlformats.org/officeDocument/2006/relationships/hyperlink" Target="https://gegemon.by/acsess/pults_2/xiaomi_mi_ver_5.php" TargetMode="External"/><Relationship Id="rId2938" Type="http://schemas.openxmlformats.org/officeDocument/2006/relationships/hyperlink" Target="https://gegemon.by/acsess/pults/pan_EUR7628010.php" TargetMode="External"/><Relationship Id="rId4293" Type="http://schemas.openxmlformats.org/officeDocument/2006/relationships/hyperlink" Target="https://gegemon.by/acsess/flash/422.webp" TargetMode="External"/><Relationship Id="rId1302" Type="http://schemas.openxmlformats.org/officeDocument/2006/relationships/hyperlink" Target="https://gegemon.by/acsess/pults/sam_AA59-00508A.php" TargetMode="External"/><Relationship Id="rId1747" Type="http://schemas.openxmlformats.org/officeDocument/2006/relationships/hyperlink" Target="https://gegemon.by/acsess/screen/26.php" TargetMode="External"/><Relationship Id="rId1954" Type="http://schemas.openxmlformats.org/officeDocument/2006/relationships/hyperlink" Target="https://gegemon.by/acsess/case/26.php" TargetMode="External"/><Relationship Id="rId2700" Type="http://schemas.openxmlformats.org/officeDocument/2006/relationships/hyperlink" Target="https://gegemon.by/acsess/cable/480.jpg" TargetMode="External"/><Relationship Id="rId4153" Type="http://schemas.openxmlformats.org/officeDocument/2006/relationships/hyperlink" Target="https://gegemon.by/acsess/zar/769.jpg" TargetMode="External"/><Relationship Id="rId4360" Type="http://schemas.openxmlformats.org/officeDocument/2006/relationships/hyperlink" Target="https://gegemon.by/acsess/pults/sam_BN59-01242A_orig.php" TargetMode="External"/><Relationship Id="rId39" Type="http://schemas.openxmlformats.org/officeDocument/2006/relationships/hyperlink" Target="https://gegemon.by/acsess/akb/nokia_BP-5T.php" TargetMode="External"/><Relationship Id="rId1607" Type="http://schemas.openxmlformats.org/officeDocument/2006/relationships/hyperlink" Target="https://gegemon.by/acsess/case/89.php" TargetMode="External"/><Relationship Id="rId1814" Type="http://schemas.openxmlformats.org/officeDocument/2006/relationships/hyperlink" Target="https://gegemon.by/acsess/case/98.php" TargetMode="External"/><Relationship Id="rId3267" Type="http://schemas.openxmlformats.org/officeDocument/2006/relationships/hyperlink" Target="https://gegemon.by/acsess/flash/325.jpg" TargetMode="External"/><Relationship Id="rId4013" Type="http://schemas.openxmlformats.org/officeDocument/2006/relationships/hyperlink" Target="https://gegemon.by/acsess/port/615.jpg" TargetMode="External"/><Relationship Id="rId4220" Type="http://schemas.openxmlformats.org/officeDocument/2006/relationships/hyperlink" Target="https://gegemon.by/acsess/flash/409.jpg" TargetMode="External"/><Relationship Id="rId188" Type="http://schemas.openxmlformats.org/officeDocument/2006/relationships/hyperlink" Target="https://gegemon.by/acsess/pults/sony_RM-1025A.php" TargetMode="External"/><Relationship Id="rId395" Type="http://schemas.openxmlformats.org/officeDocument/2006/relationships/hyperlink" Target="http://www.gegemon.by/acsess/1/287.html" TargetMode="External"/><Relationship Id="rId2076" Type="http://schemas.openxmlformats.org/officeDocument/2006/relationships/hyperlink" Target="https://gegemon.by/video/1015.php" TargetMode="External"/><Relationship Id="rId3474" Type="http://schemas.openxmlformats.org/officeDocument/2006/relationships/hyperlink" Target="https://gegemon.by/acsess/1/686.php" TargetMode="External"/><Relationship Id="rId3681" Type="http://schemas.openxmlformats.org/officeDocument/2006/relationships/hyperlink" Target="https://gegemon.by/acsess/pults_2/y5.jpg" TargetMode="External"/><Relationship Id="rId3779" Type="http://schemas.openxmlformats.org/officeDocument/2006/relationships/hyperlink" Target="https://gegemon.by/acsess/zar/note_hp_27.jpg" TargetMode="External"/><Relationship Id="rId4318" Type="http://schemas.openxmlformats.org/officeDocument/2006/relationships/hyperlink" Target="https://gegemon.by/acsess/port/634.webp" TargetMode="External"/><Relationship Id="rId2283" Type="http://schemas.openxmlformats.org/officeDocument/2006/relationships/hyperlink" Target="https://gegemon.by/acsess/pults_2/thomson_RC311_FUI2.php" TargetMode="External"/><Relationship Id="rId2490" Type="http://schemas.openxmlformats.org/officeDocument/2006/relationships/hyperlink" Target="https://gegemon.by/acsess/pults/hor_RC6-7-5.php" TargetMode="External"/><Relationship Id="rId2588" Type="http://schemas.openxmlformats.org/officeDocument/2006/relationships/hyperlink" Target="https://gegemon.by/acsess/akb/XIAOMI_BN51.php" TargetMode="External"/><Relationship Id="rId3127" Type="http://schemas.openxmlformats.org/officeDocument/2006/relationships/hyperlink" Target="https://gegemon.by/acsess/cable/342.php" TargetMode="External"/><Relationship Id="rId3334" Type="http://schemas.openxmlformats.org/officeDocument/2006/relationships/hyperlink" Target="https://gegemon.by/acsess/akb/205.jpg" TargetMode="External"/><Relationship Id="rId3541" Type="http://schemas.openxmlformats.org/officeDocument/2006/relationships/hyperlink" Target="https://gegemon.by/acsess/pults/sam_RM-G2200.php" TargetMode="External"/><Relationship Id="rId3986" Type="http://schemas.openxmlformats.org/officeDocument/2006/relationships/hyperlink" Target="https://gegemon.by/acsess/port/584.jpg" TargetMode="External"/><Relationship Id="rId255" Type="http://schemas.openxmlformats.org/officeDocument/2006/relationships/hyperlink" Target="https://gegemon.by/acsess/pults/lg_AKB72914271.php" TargetMode="External"/><Relationship Id="rId462" Type="http://schemas.openxmlformats.org/officeDocument/2006/relationships/hyperlink" Target="https://gegemon.by/acsess/pults/philips_RM-627C.php" TargetMode="External"/><Relationship Id="rId1092" Type="http://schemas.openxmlformats.org/officeDocument/2006/relationships/hyperlink" Target="https://gegemon.by/acsess/case/49_1.php" TargetMode="External"/><Relationship Id="rId1397" Type="http://schemas.openxmlformats.org/officeDocument/2006/relationships/hyperlink" Target="https://gegemon.by/acsess/screen/33.php" TargetMode="External"/><Relationship Id="rId2143" Type="http://schemas.openxmlformats.org/officeDocument/2006/relationships/hyperlink" Target="https://gegemon.by/acsess/flash/218_6.jpg" TargetMode="External"/><Relationship Id="rId2350" Type="http://schemas.openxmlformats.org/officeDocument/2006/relationships/hyperlink" Target="http://www.gegemon.by/acsess/case/4.php" TargetMode="External"/><Relationship Id="rId2795" Type="http://schemas.openxmlformats.org/officeDocument/2006/relationships/hyperlink" Target="https://gegemon.by/acsess/1/504.php" TargetMode="External"/><Relationship Id="rId3401" Type="http://schemas.openxmlformats.org/officeDocument/2006/relationships/hyperlink" Target="https://gegemon.by/acsess/screen/25.php" TargetMode="External"/><Relationship Id="rId3639" Type="http://schemas.openxmlformats.org/officeDocument/2006/relationships/hyperlink" Target="https://gegemon.by/acsess/cable/106.php" TargetMode="External"/><Relationship Id="rId3846" Type="http://schemas.openxmlformats.org/officeDocument/2006/relationships/hyperlink" Target="https://gegemon.by/acsess/port/566_2.webp" TargetMode="External"/><Relationship Id="rId115" Type="http://schemas.openxmlformats.org/officeDocument/2006/relationships/hyperlink" Target="https://gegemon.by/acsess/pults/lg_6710V00070A.php" TargetMode="External"/><Relationship Id="rId322" Type="http://schemas.openxmlformats.org/officeDocument/2006/relationships/hyperlink" Target="https://gegemon.by/acsess/akb/huawei_HB5V1.php" TargetMode="External"/><Relationship Id="rId767" Type="http://schemas.openxmlformats.org/officeDocument/2006/relationships/hyperlink" Target="https://gegemon.by/acsess/bat/192.php" TargetMode="External"/><Relationship Id="rId974" Type="http://schemas.openxmlformats.org/officeDocument/2006/relationships/hyperlink" Target="https://gegemon.by/acsess/pults/sony_RM-ED036.php" TargetMode="External"/><Relationship Id="rId2003" Type="http://schemas.openxmlformats.org/officeDocument/2006/relationships/hyperlink" Target="https://gegemon.by/acsess/case/26.php" TargetMode="External"/><Relationship Id="rId2210" Type="http://schemas.openxmlformats.org/officeDocument/2006/relationships/hyperlink" Target="https://gegemon.by/acsess/cable/357.jpg" TargetMode="External"/><Relationship Id="rId2448" Type="http://schemas.openxmlformats.org/officeDocument/2006/relationships/hyperlink" Target="https://gegemon.by/acsess/1/1097.php" TargetMode="External"/><Relationship Id="rId2655" Type="http://schemas.openxmlformats.org/officeDocument/2006/relationships/hyperlink" Target="https://gegemon.by/acsess/screen/26.php" TargetMode="External"/><Relationship Id="rId2862" Type="http://schemas.openxmlformats.org/officeDocument/2006/relationships/hyperlink" Target="https://gegemon.by/acsess/new/31.jpg" TargetMode="External"/><Relationship Id="rId3706" Type="http://schemas.openxmlformats.org/officeDocument/2006/relationships/hyperlink" Target="https://gegemon.by/acsess/pults/hor_JKT-106B-2.php" TargetMode="External"/><Relationship Id="rId3913" Type="http://schemas.openxmlformats.org/officeDocument/2006/relationships/hyperlink" Target="https://gegemon.by/acsess/tele/232.jpg" TargetMode="External"/><Relationship Id="rId627" Type="http://schemas.openxmlformats.org/officeDocument/2006/relationships/hyperlink" Target="https://gegemon.by/acsess/flash/64.php" TargetMode="External"/><Relationship Id="rId834" Type="http://schemas.openxmlformats.org/officeDocument/2006/relationships/hyperlink" Target="https://gegemon.by/bat_un.php" TargetMode="External"/><Relationship Id="rId1257" Type="http://schemas.openxmlformats.org/officeDocument/2006/relationships/hyperlink" Target="https://gegemon.by/acsess/pults/toshiba_SE-R0301.php" TargetMode="External"/><Relationship Id="rId1464" Type="http://schemas.openxmlformats.org/officeDocument/2006/relationships/hyperlink" Target="https://gegemon.by/acsess/screen/35.php" TargetMode="External"/><Relationship Id="rId1671" Type="http://schemas.openxmlformats.org/officeDocument/2006/relationships/hyperlink" Target="https://gegemon.by/acsess/paper/43.php" TargetMode="External"/><Relationship Id="rId2308" Type="http://schemas.openxmlformats.org/officeDocument/2006/relationships/hyperlink" Target="https://gegemon.by/acsess/zar/793.webp" TargetMode="External"/><Relationship Id="rId2515" Type="http://schemas.openxmlformats.org/officeDocument/2006/relationships/hyperlink" Target="http://www.gegemon.by/acsess/zar/89.html" TargetMode="External"/><Relationship Id="rId2722" Type="http://schemas.openxmlformats.org/officeDocument/2006/relationships/hyperlink" Target="https://gegemon.by/acsess/pults/hor_22LE5610D.php" TargetMode="External"/><Relationship Id="rId4175" Type="http://schemas.openxmlformats.org/officeDocument/2006/relationships/hyperlink" Target="https://gegemon.by/acsess/pults/sam_BN59-01178G.php" TargetMode="External"/><Relationship Id="rId4382" Type="http://schemas.openxmlformats.org/officeDocument/2006/relationships/hyperlink" Target="https://gegemon.by/acsess/bat/750.webp" TargetMode="External"/><Relationship Id="rId901" Type="http://schemas.openxmlformats.org/officeDocument/2006/relationships/hyperlink" Target="https://gegemon.by/acsess/pults/sam_AH59-01695N.php" TargetMode="External"/><Relationship Id="rId1117" Type="http://schemas.openxmlformats.org/officeDocument/2006/relationships/hyperlink" Target="https://gegemon.by/acsess/1/634.jpg" TargetMode="External"/><Relationship Id="rId1324" Type="http://schemas.openxmlformats.org/officeDocument/2006/relationships/hyperlink" Target="https://gegemon.by/acsess/screen/24.php" TargetMode="External"/><Relationship Id="rId1531" Type="http://schemas.openxmlformats.org/officeDocument/2006/relationships/hyperlink" Target="https://gegemon.by/acsess/1/298.jpg" TargetMode="External"/><Relationship Id="rId1769" Type="http://schemas.openxmlformats.org/officeDocument/2006/relationships/hyperlink" Target="https://gegemon.by/acsess/case/26.php" TargetMode="External"/><Relationship Id="rId1976" Type="http://schemas.openxmlformats.org/officeDocument/2006/relationships/hyperlink" Target="https://gegemon.by/acsess/case/26.php" TargetMode="External"/><Relationship Id="rId3191" Type="http://schemas.openxmlformats.org/officeDocument/2006/relationships/hyperlink" Target="https://gegemon.by/acsess/cable/111.php" TargetMode="External"/><Relationship Id="rId4035" Type="http://schemas.openxmlformats.org/officeDocument/2006/relationships/hyperlink" Target="https://gegemon.by/acsess/comp/403.webp" TargetMode="External"/><Relationship Id="rId4242" Type="http://schemas.openxmlformats.org/officeDocument/2006/relationships/hyperlink" Target="https://gegemon.by/acsess/pults/sony_BT-SN05.php" TargetMode="External"/><Relationship Id="rId30" Type="http://schemas.openxmlformats.org/officeDocument/2006/relationships/hyperlink" Target="https://gegemon.by/acsess/akb/se_BA900.php" TargetMode="External"/><Relationship Id="rId1629" Type="http://schemas.openxmlformats.org/officeDocument/2006/relationships/hyperlink" Target="https://gegemon.by/acsess/screen/25.php" TargetMode="External"/><Relationship Id="rId1836" Type="http://schemas.openxmlformats.org/officeDocument/2006/relationships/hyperlink" Target="https://gegemon.by/acsess/case/98.php" TargetMode="External"/><Relationship Id="rId3289" Type="http://schemas.openxmlformats.org/officeDocument/2006/relationships/hyperlink" Target="https://gegemon.by/acsess/bat/509.png" TargetMode="External"/><Relationship Id="rId3496" Type="http://schemas.openxmlformats.org/officeDocument/2006/relationships/hyperlink" Target="https://gegemon.by/acsess/1/1135.php" TargetMode="External"/><Relationship Id="rId1903" Type="http://schemas.openxmlformats.org/officeDocument/2006/relationships/hyperlink" Target="https://gegemon.by/acsess/case/26.php" TargetMode="External"/><Relationship Id="rId2098" Type="http://schemas.openxmlformats.org/officeDocument/2006/relationships/hyperlink" Target="https://gegemon.by/acsess/pults_2/TCL_RC802N_YAI2.php" TargetMode="External"/><Relationship Id="rId3051" Type="http://schemas.openxmlformats.org/officeDocument/2006/relationships/hyperlink" Target="https://gegemon.by/acsess/cable/564.jpg" TargetMode="External"/><Relationship Id="rId3149" Type="http://schemas.openxmlformats.org/officeDocument/2006/relationships/hyperlink" Target="https://gegemon.by/acsess/cable/183.php" TargetMode="External"/><Relationship Id="rId3356" Type="http://schemas.openxmlformats.org/officeDocument/2006/relationships/hyperlink" Target="https://gegemon.by/acsess/tele/173.jpg" TargetMode="External"/><Relationship Id="rId3563" Type="http://schemas.openxmlformats.org/officeDocument/2006/relationships/hyperlink" Target="https://gegemon.by/acsess/flash/350.jpg" TargetMode="External"/><Relationship Id="rId4102" Type="http://schemas.openxmlformats.org/officeDocument/2006/relationships/hyperlink" Target="https://gegemon.by/acsess/flash/405.webp" TargetMode="External"/><Relationship Id="rId4407" Type="http://schemas.openxmlformats.org/officeDocument/2006/relationships/hyperlink" Target="https://gegemon.by/acsess/1/1414.webp" TargetMode="External"/><Relationship Id="rId277" Type="http://schemas.openxmlformats.org/officeDocument/2006/relationships/hyperlink" Target="https://gegemon.by/acsess/akb/sam_G920.php" TargetMode="External"/><Relationship Id="rId484" Type="http://schemas.openxmlformats.org/officeDocument/2006/relationships/hyperlink" Target="http://www.gegemon.by/acsess/nau/31.php" TargetMode="External"/><Relationship Id="rId2165" Type="http://schemas.openxmlformats.org/officeDocument/2006/relationships/hyperlink" Target="https://gegemon.by/acsess/cable/201.php" TargetMode="External"/><Relationship Id="rId3009" Type="http://schemas.openxmlformats.org/officeDocument/2006/relationships/hyperlink" Target="https://gegemon.by/acsess/zar/597.jpg" TargetMode="External"/><Relationship Id="rId3216" Type="http://schemas.openxmlformats.org/officeDocument/2006/relationships/hyperlink" Target="https://gegemon.by/acsess/cable/139.php" TargetMode="External"/><Relationship Id="rId3770" Type="http://schemas.openxmlformats.org/officeDocument/2006/relationships/hyperlink" Target="https://yandex.by/search/?text=MEIZU+%D1%81%D0%B5%D1%80%D0%B2%D0%B8%D1%81-%D1%86%D0%B5%D0%BD%D1%82%D1%80+%D0%B2+%D0%BC%D0%B8%D0%BD%D1%81%D0%BA%D0%B5&amp;lr=157" TargetMode="External"/><Relationship Id="rId3868" Type="http://schemas.openxmlformats.org/officeDocument/2006/relationships/hyperlink" Target="https://gegemon.by/acsess/comp/385.jpg" TargetMode="External"/><Relationship Id="rId137" Type="http://schemas.openxmlformats.org/officeDocument/2006/relationships/hyperlink" Target="https://gegemon.by/acsess/pults/pan_RM-D920.php" TargetMode="External"/><Relationship Id="rId344" Type="http://schemas.openxmlformats.org/officeDocument/2006/relationships/hyperlink" Target="http://www.gegemon.by/acsess/akb/prestigio_3501.php" TargetMode="External"/><Relationship Id="rId691" Type="http://schemas.openxmlformats.org/officeDocument/2006/relationships/hyperlink" Target="https://gegemon.by/acsess/pults/openbox_F-300.php" TargetMode="External"/><Relationship Id="rId789" Type="http://schemas.openxmlformats.org/officeDocument/2006/relationships/hyperlink" Target="https://gegemon.by/bat_un.php" TargetMode="External"/><Relationship Id="rId996" Type="http://schemas.openxmlformats.org/officeDocument/2006/relationships/hyperlink" Target="https://gegemon.by/acsess/case/38_2.php" TargetMode="External"/><Relationship Id="rId2025" Type="http://schemas.openxmlformats.org/officeDocument/2006/relationships/hyperlink" Target="https://gegemon.by/acsess/case/26.php" TargetMode="External"/><Relationship Id="rId2372" Type="http://schemas.openxmlformats.org/officeDocument/2006/relationships/hyperlink" Target="https://gegemon.by/acsess/case/110_2.php" TargetMode="External"/><Relationship Id="rId2677" Type="http://schemas.openxmlformats.org/officeDocument/2006/relationships/hyperlink" Target="https://gegemon.by/acsess/flash/287_14.jpg" TargetMode="External"/><Relationship Id="rId2884" Type="http://schemas.openxmlformats.org/officeDocument/2006/relationships/hyperlink" Target="https://gegemon.by/acsess/case/98.php" TargetMode="External"/><Relationship Id="rId3423" Type="http://schemas.openxmlformats.org/officeDocument/2006/relationships/hyperlink" Target="https://gegemon.by/acsess/akb/213.jpg" TargetMode="External"/><Relationship Id="rId3630" Type="http://schemas.openxmlformats.org/officeDocument/2006/relationships/hyperlink" Target="https://gegemon.by/acsess/cable/631.jpg" TargetMode="External"/><Relationship Id="rId3728" Type="http://schemas.openxmlformats.org/officeDocument/2006/relationships/hyperlink" Target="https://gegemon.by/acsess/pults/irc_212.php" TargetMode="External"/><Relationship Id="rId551" Type="http://schemas.openxmlformats.org/officeDocument/2006/relationships/hyperlink" Target="https://gegemon.by/acsess/pults/hor_210.php" TargetMode="External"/><Relationship Id="rId649" Type="http://schemas.openxmlformats.org/officeDocument/2006/relationships/hyperlink" Target="https://gegemon.by/acsess/pults/sony_RM-715A.php" TargetMode="External"/><Relationship Id="rId856" Type="http://schemas.openxmlformats.org/officeDocument/2006/relationships/hyperlink" Target="https://gegemon.by/acsess/pults/lg_AKB73655802.php" TargetMode="External"/><Relationship Id="rId1181" Type="http://schemas.openxmlformats.org/officeDocument/2006/relationships/hyperlink" Target="https://gegemon.by/acsess/pults/sharp_GB067WJSA.php" TargetMode="External"/><Relationship Id="rId1279" Type="http://schemas.openxmlformats.org/officeDocument/2006/relationships/hyperlink" Target="https://gegemon.by/acsess/akb/XIAOMI_BM4A.php" TargetMode="External"/><Relationship Id="rId1486" Type="http://schemas.openxmlformats.org/officeDocument/2006/relationships/hyperlink" Target="https://gegemon.by/acsess/screen/46.php" TargetMode="External"/><Relationship Id="rId2232" Type="http://schemas.openxmlformats.org/officeDocument/2006/relationships/hyperlink" Target="https://gegemon.by/acsess/zar/430.jpg" TargetMode="External"/><Relationship Id="rId2537" Type="http://schemas.openxmlformats.org/officeDocument/2006/relationships/hyperlink" Target="https://gegemon.by/acsess/zar/496.php" TargetMode="External"/><Relationship Id="rId3935" Type="http://schemas.openxmlformats.org/officeDocument/2006/relationships/hyperlink" Target="https://gegemon.by/acsess/pults_2/xiaomi_BT-MIRU01.php" TargetMode="External"/><Relationship Id="rId204" Type="http://schemas.openxmlformats.org/officeDocument/2006/relationships/hyperlink" Target="https://gegemon.by/acsess/pults/supra_RM-L1042.php" TargetMode="External"/><Relationship Id="rId411" Type="http://schemas.openxmlformats.org/officeDocument/2006/relationships/hyperlink" Target="https://gegemon.by/acsess/pults/sony_RM-ED062.php" TargetMode="External"/><Relationship Id="rId509" Type="http://schemas.openxmlformats.org/officeDocument/2006/relationships/hyperlink" Target="http://www.gegemon.by/acsess/case/10.php" TargetMode="External"/><Relationship Id="rId1041" Type="http://schemas.openxmlformats.org/officeDocument/2006/relationships/hyperlink" Target="https://gegemon.by/acsess/pults/7.php" TargetMode="External"/><Relationship Id="rId1139" Type="http://schemas.openxmlformats.org/officeDocument/2006/relationships/hyperlink" Target="https://gegemon.by/acsess/pults/jvc_RM-C498.php" TargetMode="External"/><Relationship Id="rId1346" Type="http://schemas.openxmlformats.org/officeDocument/2006/relationships/hyperlink" Target="https://gegemon.by/acsess/akb/sam_A700.php" TargetMode="External"/><Relationship Id="rId1693" Type="http://schemas.openxmlformats.org/officeDocument/2006/relationships/hyperlink" Target="https://gegemon.by/video/1010.php" TargetMode="External"/><Relationship Id="rId1998" Type="http://schemas.openxmlformats.org/officeDocument/2006/relationships/hyperlink" Target="https://gegemon.by/acsess/case/26.php" TargetMode="External"/><Relationship Id="rId2744" Type="http://schemas.openxmlformats.org/officeDocument/2006/relationships/hyperlink" Target="https://gegemon.by/acsess/zar/533.php" TargetMode="External"/><Relationship Id="rId2951" Type="http://schemas.openxmlformats.org/officeDocument/2006/relationships/hyperlink" Target="https://gegemon.by/acsess/pults/WV_T40.php" TargetMode="External"/><Relationship Id="rId4197" Type="http://schemas.openxmlformats.org/officeDocument/2006/relationships/hyperlink" Target="https://gegemon.by/acsess/nau/251_3.jpg" TargetMode="External"/><Relationship Id="rId716" Type="http://schemas.openxmlformats.org/officeDocument/2006/relationships/hyperlink" Target="https://gegemon.by/acsess/akb/philips_AB5300.php" TargetMode="External"/><Relationship Id="rId923" Type="http://schemas.openxmlformats.org/officeDocument/2006/relationships/hyperlink" Target="https://gegemon.by/acsess/pults/sam_RM-L1088.php" TargetMode="External"/><Relationship Id="rId1553" Type="http://schemas.openxmlformats.org/officeDocument/2006/relationships/hyperlink" Target="https://gegemon.by/acsess/bat/348.jpg" TargetMode="External"/><Relationship Id="rId1760" Type="http://schemas.openxmlformats.org/officeDocument/2006/relationships/hyperlink" Target="https://gegemon.by/video/1001.php" TargetMode="External"/><Relationship Id="rId1858" Type="http://schemas.openxmlformats.org/officeDocument/2006/relationships/hyperlink" Target="https://gegemon.by/acsess/case/98.php" TargetMode="External"/><Relationship Id="rId2604" Type="http://schemas.openxmlformats.org/officeDocument/2006/relationships/hyperlink" Target="https://gegemon.by/acsess/paper/16.php" TargetMode="External"/><Relationship Id="rId2811" Type="http://schemas.openxmlformats.org/officeDocument/2006/relationships/hyperlink" Target="https://gegemon.by/acsess/zar/542.php" TargetMode="External"/><Relationship Id="rId4057" Type="http://schemas.openxmlformats.org/officeDocument/2006/relationships/hyperlink" Target="https://gegemon.by/acsess/flash/391.jpg" TargetMode="External"/><Relationship Id="rId4264" Type="http://schemas.openxmlformats.org/officeDocument/2006/relationships/hyperlink" Target="https://gegemon.by/acsess/cable/668.jpg" TargetMode="External"/><Relationship Id="rId52" Type="http://schemas.openxmlformats.org/officeDocument/2006/relationships/hyperlink" Target="https://gegemon.by/acsess/akb/HTC_A510e.php" TargetMode="External"/><Relationship Id="rId1206" Type="http://schemas.openxmlformats.org/officeDocument/2006/relationships/hyperlink" Target="https://gegemon.by/acsess/pults/sharp_G0676CESA.php" TargetMode="External"/><Relationship Id="rId1413" Type="http://schemas.openxmlformats.org/officeDocument/2006/relationships/hyperlink" Target="http://www.gegemon.by/acsess/case/4.php" TargetMode="External"/><Relationship Id="rId1620" Type="http://schemas.openxmlformats.org/officeDocument/2006/relationships/hyperlink" Target="https://gegemon.by/acsess/cable/219.php" TargetMode="External"/><Relationship Id="rId2909" Type="http://schemas.openxmlformats.org/officeDocument/2006/relationships/hyperlink" Target="https://gegemon.by/acsess/screen/24.php" TargetMode="External"/><Relationship Id="rId3073" Type="http://schemas.openxmlformats.org/officeDocument/2006/relationships/hyperlink" Target="https://gegemon.by/acsess/case/bamper.jpg" TargetMode="External"/><Relationship Id="rId3280" Type="http://schemas.openxmlformats.org/officeDocument/2006/relationships/hyperlink" Target="https://gegemon.by/acsess/1/1287.jpg" TargetMode="External"/><Relationship Id="rId4124" Type="http://schemas.openxmlformats.org/officeDocument/2006/relationships/hyperlink" Target="https://gegemon.by/acsess/comp/408.jpg" TargetMode="External"/><Relationship Id="rId4331" Type="http://schemas.openxmlformats.org/officeDocument/2006/relationships/hyperlink" Target="https://gegemon.by/acsess/pults/sam_BN59-01315G_orig.php" TargetMode="External"/><Relationship Id="rId1718" Type="http://schemas.openxmlformats.org/officeDocument/2006/relationships/hyperlink" Target="https://gegemon.by/acsess/screen/96.php" TargetMode="External"/><Relationship Id="rId1925" Type="http://schemas.openxmlformats.org/officeDocument/2006/relationships/hyperlink" Target="https://gegemon.by/acsess/case/26.php" TargetMode="External"/><Relationship Id="rId3140" Type="http://schemas.openxmlformats.org/officeDocument/2006/relationships/hyperlink" Target="https://gegemon.by/acsess/cable/494.jpg" TargetMode="External"/><Relationship Id="rId3378" Type="http://schemas.openxmlformats.org/officeDocument/2006/relationships/hyperlink" Target="https://gegemon.by/acsess/cable/605.jpg" TargetMode="External"/><Relationship Id="rId3585" Type="http://schemas.openxmlformats.org/officeDocument/2006/relationships/hyperlink" Target="https://gegemon.by/acsess/bat/612.jpg" TargetMode="External"/><Relationship Id="rId3792" Type="http://schemas.openxmlformats.org/officeDocument/2006/relationships/hyperlink" Target="https://gegemon.by/acsess/zar/note_dell_13.jpg" TargetMode="External"/><Relationship Id="rId4429" Type="http://schemas.openxmlformats.org/officeDocument/2006/relationships/hyperlink" Target="https://gegemon.by/acsess/port/639.webp" TargetMode="External"/><Relationship Id="rId299" Type="http://schemas.openxmlformats.org/officeDocument/2006/relationships/hyperlink" Target="https://gegemon.by/acsess/pults/philips_242254900903.php" TargetMode="External"/><Relationship Id="rId2187" Type="http://schemas.openxmlformats.org/officeDocument/2006/relationships/hyperlink" Target="https://invite.viber.com/?g2=AQBa%2B6W%2F28y7j0mWq8BEmDTTBDOQpY%2Fl4AAzU3cFuJhNXwdRdbOaxAbVbChx8FFd" TargetMode="External"/><Relationship Id="rId2394" Type="http://schemas.openxmlformats.org/officeDocument/2006/relationships/hyperlink" Target="https://gegemon.by/acsess/case/26.php" TargetMode="External"/><Relationship Id="rId3238" Type="http://schemas.openxmlformats.org/officeDocument/2006/relationships/hyperlink" Target="https://gegemon.by/acsess/bat/504.jpg" TargetMode="External"/><Relationship Id="rId3445" Type="http://schemas.openxmlformats.org/officeDocument/2006/relationships/hyperlink" Target="https://gegemon.by/acsess/zar/690.jpg" TargetMode="External"/><Relationship Id="rId3652" Type="http://schemas.openxmlformats.org/officeDocument/2006/relationships/hyperlink" Target="https://gegemon.by/new.php" TargetMode="External"/><Relationship Id="rId159" Type="http://schemas.openxmlformats.org/officeDocument/2006/relationships/hyperlink" Target="https://gegemon.by/acsess/pults/sam_RM-L898.php" TargetMode="External"/><Relationship Id="rId366" Type="http://schemas.openxmlformats.org/officeDocument/2006/relationships/hyperlink" Target="https://gegemon.by/acsess/akb/sam_J1_16.php" TargetMode="External"/><Relationship Id="rId573" Type="http://schemas.openxmlformats.org/officeDocument/2006/relationships/hyperlink" Target="https://gegemon.by/acsess/akb_foto/casio_NP-120.php" TargetMode="External"/><Relationship Id="rId780" Type="http://schemas.openxmlformats.org/officeDocument/2006/relationships/hyperlink" Target="https://gegemon.by/bat_un.php" TargetMode="External"/><Relationship Id="rId2047" Type="http://schemas.openxmlformats.org/officeDocument/2006/relationships/hyperlink" Target="https://gegemon.by/acsess/1/887.jpg" TargetMode="External"/><Relationship Id="rId2254" Type="http://schemas.openxmlformats.org/officeDocument/2006/relationships/hyperlink" Target="https://gegemon.by/acsess/pults_2/thomson_RC1994925.php" TargetMode="External"/><Relationship Id="rId2461" Type="http://schemas.openxmlformats.org/officeDocument/2006/relationships/hyperlink" Target="https://gegemon.by/acsess/cable/430.jpg" TargetMode="External"/><Relationship Id="rId2699" Type="http://schemas.openxmlformats.org/officeDocument/2006/relationships/hyperlink" Target="https://gegemon.by/acsess/1/1176.jpg" TargetMode="External"/><Relationship Id="rId3000" Type="http://schemas.openxmlformats.org/officeDocument/2006/relationships/hyperlink" Target="https://gegemon.by/acsess/port/444_2.jpg" TargetMode="External"/><Relationship Id="rId3305" Type="http://schemas.openxmlformats.org/officeDocument/2006/relationships/hyperlink" Target="https://gegemon.by/acsess/case/123.jpg" TargetMode="External"/><Relationship Id="rId3512" Type="http://schemas.openxmlformats.org/officeDocument/2006/relationships/hyperlink" Target="https://gegemon.by/acsess/1/1333.jpg" TargetMode="External"/><Relationship Id="rId3957" Type="http://schemas.openxmlformats.org/officeDocument/2006/relationships/hyperlink" Target="https://gegemon.by/acsess/disk/53.webp" TargetMode="External"/><Relationship Id="rId226" Type="http://schemas.openxmlformats.org/officeDocument/2006/relationships/hyperlink" Target="https://gegemon.by/acsess/pults/rolsen_RM-563.php" TargetMode="External"/><Relationship Id="rId433" Type="http://schemas.openxmlformats.org/officeDocument/2006/relationships/hyperlink" Target="http://www.gegemon.by/acsess/nau/37.php" TargetMode="External"/><Relationship Id="rId878" Type="http://schemas.openxmlformats.org/officeDocument/2006/relationships/hyperlink" Target="https://gegemon.by/acsess/case/26.php" TargetMode="External"/><Relationship Id="rId1063" Type="http://schemas.openxmlformats.org/officeDocument/2006/relationships/hyperlink" Target="https://gegemon.by/acsess/pults/lg_URC1399.php" TargetMode="External"/><Relationship Id="rId1270" Type="http://schemas.openxmlformats.org/officeDocument/2006/relationships/hyperlink" Target="https://gegemon.by/acsess/akb/ZTE_L4.php" TargetMode="External"/><Relationship Id="rId2114" Type="http://schemas.openxmlformats.org/officeDocument/2006/relationships/hyperlink" Target="https://gegemon.by/acsess/1/904.jpg" TargetMode="External"/><Relationship Id="rId2559" Type="http://schemas.openxmlformats.org/officeDocument/2006/relationships/hyperlink" Target="https://gegemon.by/acsess/pults/hor_32LE5317D.php" TargetMode="External"/><Relationship Id="rId2766" Type="http://schemas.openxmlformats.org/officeDocument/2006/relationships/hyperlink" Target="https://gegemon.by/acsess/cable/503.jpg" TargetMode="External"/><Relationship Id="rId2973" Type="http://schemas.openxmlformats.org/officeDocument/2006/relationships/hyperlink" Target="https://gegemon.by/acsess/pults_2/TCL_RC802N_YLI4.php" TargetMode="External"/><Relationship Id="rId3817" Type="http://schemas.openxmlformats.org/officeDocument/2006/relationships/hyperlink" Target="https://gegemon.by/acsess/comp/73.php" TargetMode="External"/><Relationship Id="rId640" Type="http://schemas.openxmlformats.org/officeDocument/2006/relationships/hyperlink" Target="https://gegemon.by/acsess/flash/64.php" TargetMode="External"/><Relationship Id="rId738" Type="http://schemas.openxmlformats.org/officeDocument/2006/relationships/hyperlink" Target="https://gegemon.by/acsess/pults/lg_AKB74455409.php" TargetMode="External"/><Relationship Id="rId945" Type="http://schemas.openxmlformats.org/officeDocument/2006/relationships/hyperlink" Target="https://gegemon.by/acsess/flash/98.php" TargetMode="External"/><Relationship Id="rId1368" Type="http://schemas.openxmlformats.org/officeDocument/2006/relationships/hyperlink" Target="https://gegemon.by/acsess/flash/47.php" TargetMode="External"/><Relationship Id="rId1575" Type="http://schemas.openxmlformats.org/officeDocument/2006/relationships/hyperlink" Target="https://gegemon.by/video/1001.php" TargetMode="External"/><Relationship Id="rId1782" Type="http://schemas.openxmlformats.org/officeDocument/2006/relationships/hyperlink" Target="https://gegemon.by/acsess/case/26.php" TargetMode="External"/><Relationship Id="rId2321" Type="http://schemas.openxmlformats.org/officeDocument/2006/relationships/hyperlink" Target="https://gegemon.by/acsess/akb/143.jpg" TargetMode="External"/><Relationship Id="rId2419" Type="http://schemas.openxmlformats.org/officeDocument/2006/relationships/hyperlink" Target="https://gegemon.by/acsess/pults/pan_RM-L1700.php" TargetMode="External"/><Relationship Id="rId2626" Type="http://schemas.openxmlformats.org/officeDocument/2006/relationships/hyperlink" Target="https://gegemon.by/new.php" TargetMode="External"/><Relationship Id="rId2833" Type="http://schemas.openxmlformats.org/officeDocument/2006/relationships/hyperlink" Target="https://gegemon.by/acsess/zar/557.php" TargetMode="External"/><Relationship Id="rId4079" Type="http://schemas.openxmlformats.org/officeDocument/2006/relationships/hyperlink" Target="https://gegemon.by/acsess/zar/763.jpg" TargetMode="External"/><Relationship Id="rId4286" Type="http://schemas.openxmlformats.org/officeDocument/2006/relationships/hyperlink" Target="https://gegemon.by/acsess/zar/769.jpg" TargetMode="External"/><Relationship Id="rId74" Type="http://schemas.openxmlformats.org/officeDocument/2006/relationships/hyperlink" Target="https://gegemon.by/acsess/akb/sam_N9000.php" TargetMode="External"/><Relationship Id="rId500" Type="http://schemas.openxmlformats.org/officeDocument/2006/relationships/hyperlink" Target="https://gegemon.by/acsess/akb/XIAOMI_BM44.php" TargetMode="External"/><Relationship Id="rId805" Type="http://schemas.openxmlformats.org/officeDocument/2006/relationships/hyperlink" Target="https://gegemon.by/bat_un.php" TargetMode="External"/><Relationship Id="rId1130" Type="http://schemas.openxmlformats.org/officeDocument/2006/relationships/hyperlink" Target="https://gegemon.by/acsess/pults/jvc_RM-C220.php" TargetMode="External"/><Relationship Id="rId1228" Type="http://schemas.openxmlformats.org/officeDocument/2006/relationships/hyperlink" Target="https://gegemon.by/acsess/pults/toshiba_CT-90210.php" TargetMode="External"/><Relationship Id="rId1435" Type="http://schemas.openxmlformats.org/officeDocument/2006/relationships/hyperlink" Target="https://gegemon.by/acsess/akb/106.jpg" TargetMode="External"/><Relationship Id="rId1642" Type="http://schemas.openxmlformats.org/officeDocument/2006/relationships/hyperlink" Target="https://gegemon.by/acsess/pults/bbk_RC1529.php" TargetMode="External"/><Relationship Id="rId1947" Type="http://schemas.openxmlformats.org/officeDocument/2006/relationships/hyperlink" Target="https://gegemon.by/acsess/case/26.php" TargetMode="External"/><Relationship Id="rId2900" Type="http://schemas.openxmlformats.org/officeDocument/2006/relationships/hyperlink" Target="https://gegemon.by/acsess/case/98.php" TargetMode="External"/><Relationship Id="rId3095" Type="http://schemas.openxmlformats.org/officeDocument/2006/relationships/hyperlink" Target="https://gegemon.by/acsess/screen/24.php" TargetMode="External"/><Relationship Id="rId4146" Type="http://schemas.openxmlformats.org/officeDocument/2006/relationships/hyperlink" Target="https://gegemon.by/acsess/pults/toshiba_CT-90444_orig.php" TargetMode="External"/><Relationship Id="rId4353" Type="http://schemas.openxmlformats.org/officeDocument/2006/relationships/hyperlink" Target="https://gegemon.by/acsess/pults/sony_RMT-TX100D_orig.php" TargetMode="External"/><Relationship Id="rId1502" Type="http://schemas.openxmlformats.org/officeDocument/2006/relationships/hyperlink" Target="https://gegemon.by/acsess/nau/162.php" TargetMode="External"/><Relationship Id="rId1807" Type="http://schemas.openxmlformats.org/officeDocument/2006/relationships/hyperlink" Target="https://gegemon.by/acsess/case/98.php" TargetMode="External"/><Relationship Id="rId3162" Type="http://schemas.openxmlformats.org/officeDocument/2006/relationships/hyperlink" Target="https://gegemon.by/acsess/cable/425.jpg" TargetMode="External"/><Relationship Id="rId4006" Type="http://schemas.openxmlformats.org/officeDocument/2006/relationships/hyperlink" Target="https://gegemon.by/acsess/zar/757.jpg" TargetMode="External"/><Relationship Id="rId4213" Type="http://schemas.openxmlformats.org/officeDocument/2006/relationships/hyperlink" Target="https://gegemon.by/acsess/flash/407.jpg" TargetMode="External"/><Relationship Id="rId4420" Type="http://schemas.openxmlformats.org/officeDocument/2006/relationships/hyperlink" Target="https://gegemon.by/acsess/flash/371_7.webp" TargetMode="External"/><Relationship Id="rId290" Type="http://schemas.openxmlformats.org/officeDocument/2006/relationships/hyperlink" Target="https://gegemon.by/acsess/pults/lg_AKB73715634.php" TargetMode="External"/><Relationship Id="rId388" Type="http://schemas.openxmlformats.org/officeDocument/2006/relationships/hyperlink" Target="https://gegemon.by/acsess/pults/zala_4.php" TargetMode="External"/><Relationship Id="rId2069" Type="http://schemas.openxmlformats.org/officeDocument/2006/relationships/hyperlink" Target="https://gegemon.by/acsess/pults_2/haier_HTR-A18H.php" TargetMode="External"/><Relationship Id="rId3022" Type="http://schemas.openxmlformats.org/officeDocument/2006/relationships/hyperlink" Target="https://gegemon.by/acsess/cable/550.jpg" TargetMode="External"/><Relationship Id="rId3467" Type="http://schemas.openxmlformats.org/officeDocument/2006/relationships/hyperlink" Target="https://catalog.onliner.by/laserdistmeter/sndway/swt60" TargetMode="External"/><Relationship Id="rId3674" Type="http://schemas.openxmlformats.org/officeDocument/2006/relationships/hyperlink" Target="https://gegemon.by/acsess/bat/636.webp" TargetMode="External"/><Relationship Id="rId3881" Type="http://schemas.openxmlformats.org/officeDocument/2006/relationships/hyperlink" Target="https://gegemon.by/acsess/zar/732.jpg" TargetMode="External"/><Relationship Id="rId150" Type="http://schemas.openxmlformats.org/officeDocument/2006/relationships/hyperlink" Target="https://gegemon.by/acsess/pults/philips_RM-PH07.php" TargetMode="External"/><Relationship Id="rId595" Type="http://schemas.openxmlformats.org/officeDocument/2006/relationships/hyperlink" Target="https://gegemon.by/acsess/pults/philips_RC-21.php" TargetMode="External"/><Relationship Id="rId2276" Type="http://schemas.openxmlformats.org/officeDocument/2006/relationships/hyperlink" Target="https://gegemon.by/acsess/akb/47.php" TargetMode="External"/><Relationship Id="rId2483" Type="http://schemas.openxmlformats.org/officeDocument/2006/relationships/hyperlink" Target="https://gegemon.by/acsess/pults/hor_RC-21b.php" TargetMode="External"/><Relationship Id="rId2690" Type="http://schemas.openxmlformats.org/officeDocument/2006/relationships/hyperlink" Target="https://gegemon.by/acsess/nau/197.jpg" TargetMode="External"/><Relationship Id="rId3327" Type="http://schemas.openxmlformats.org/officeDocument/2006/relationships/hyperlink" Target="https://gegemon.by/acsess/1/1309.jpg" TargetMode="External"/><Relationship Id="rId3534" Type="http://schemas.openxmlformats.org/officeDocument/2006/relationships/hyperlink" Target="https://gegemon.by/acsess/pults/lg_AKB76043107.php" TargetMode="External"/><Relationship Id="rId3741" Type="http://schemas.openxmlformats.org/officeDocument/2006/relationships/hyperlink" Target="https://gegemon.by/acsess/zar/note_asus_19.php" TargetMode="External"/><Relationship Id="rId3979" Type="http://schemas.openxmlformats.org/officeDocument/2006/relationships/hyperlink" Target="https://gegemon.by/acsess/port/390.jpg" TargetMode="External"/><Relationship Id="rId248" Type="http://schemas.openxmlformats.org/officeDocument/2006/relationships/hyperlink" Target="https://gegemon.by/acsess/pults/lg_AKB72914265.php" TargetMode="External"/><Relationship Id="rId455" Type="http://schemas.openxmlformats.org/officeDocument/2006/relationships/hyperlink" Target="https://gegemon.by/acsess/akb/sam_G530H.php" TargetMode="External"/><Relationship Id="rId662" Type="http://schemas.openxmlformats.org/officeDocument/2006/relationships/hyperlink" Target="https://gegemon.by/acsess/pults/sony_RM-D764.php" TargetMode="External"/><Relationship Id="rId1085" Type="http://schemas.openxmlformats.org/officeDocument/2006/relationships/hyperlink" Target="https://gegemon.by/acsess/pults/sam_00055H.php" TargetMode="External"/><Relationship Id="rId1292" Type="http://schemas.openxmlformats.org/officeDocument/2006/relationships/hyperlink" Target="https://gegemon.by/acsess/akb/se_BA700.php" TargetMode="External"/><Relationship Id="rId2136" Type="http://schemas.openxmlformats.org/officeDocument/2006/relationships/hyperlink" Target="https://gegemon.by/acsess/tele/103.jpg" TargetMode="External"/><Relationship Id="rId2343" Type="http://schemas.openxmlformats.org/officeDocument/2006/relationships/hyperlink" Target="https://gegemon.by/acsess/case/9_2.php" TargetMode="External"/><Relationship Id="rId2550" Type="http://schemas.openxmlformats.org/officeDocument/2006/relationships/hyperlink" Target="https://gegemon.by/acsess/zar/503.jpg" TargetMode="External"/><Relationship Id="rId2788" Type="http://schemas.openxmlformats.org/officeDocument/2006/relationships/hyperlink" Target="https://gegemon.by/acsess/1/262.jpg" TargetMode="External"/><Relationship Id="rId2995" Type="http://schemas.openxmlformats.org/officeDocument/2006/relationships/hyperlink" Target="https://gegemon.by/acsess/comp/150.jpg" TargetMode="External"/><Relationship Id="rId3601" Type="http://schemas.openxmlformats.org/officeDocument/2006/relationships/hyperlink" Target="https://gegemon.by/acsess/flash/358.jpg" TargetMode="External"/><Relationship Id="rId3839" Type="http://schemas.openxmlformats.org/officeDocument/2006/relationships/hyperlink" Target="https://gegemon.by/acsess/bat/669.webp" TargetMode="External"/><Relationship Id="rId108" Type="http://schemas.openxmlformats.org/officeDocument/2006/relationships/hyperlink" Target="https://gegemon.by/acsess/pults/bbk_FSA-1806.php" TargetMode="External"/><Relationship Id="rId315" Type="http://schemas.openxmlformats.org/officeDocument/2006/relationships/hyperlink" Target="https://gegemon.by/acsess/akb/lenovo_BL233.php" TargetMode="External"/><Relationship Id="rId522" Type="http://schemas.openxmlformats.org/officeDocument/2006/relationships/hyperlink" Target="https://gegemon.by/acsess/pults/irc_14.php" TargetMode="External"/><Relationship Id="rId967" Type="http://schemas.openxmlformats.org/officeDocument/2006/relationships/hyperlink" Target="https://gegemon.by/acsess/pults/sony_RM-ED016.php" TargetMode="External"/><Relationship Id="rId1152" Type="http://schemas.openxmlformats.org/officeDocument/2006/relationships/hyperlink" Target="https://gegemon.by/acsess/pults/jvc_RM-C2020.php" TargetMode="External"/><Relationship Id="rId1597" Type="http://schemas.openxmlformats.org/officeDocument/2006/relationships/hyperlink" Target="https://gegemon.by/video/1001.php" TargetMode="External"/><Relationship Id="rId2203" Type="http://schemas.openxmlformats.org/officeDocument/2006/relationships/hyperlink" Target="https://gegemon.by/acsess/pults/sky_57_mini.php" TargetMode="External"/><Relationship Id="rId2410" Type="http://schemas.openxmlformats.org/officeDocument/2006/relationships/hyperlink" Target="https://gegemon.by/acsess/zar/465.php" TargetMode="External"/><Relationship Id="rId2648" Type="http://schemas.openxmlformats.org/officeDocument/2006/relationships/hyperlink" Target="https://gegemon.by/acsess/pults_2/rolsen_KEX2C-C4.php" TargetMode="External"/><Relationship Id="rId2855" Type="http://schemas.openxmlformats.org/officeDocument/2006/relationships/hyperlink" Target="https://gegemon.by/acsess/nau/249.jpg" TargetMode="External"/><Relationship Id="rId3906" Type="http://schemas.openxmlformats.org/officeDocument/2006/relationships/hyperlink" Target="https://gegemon.by/acsess/bat/683.jpg" TargetMode="External"/><Relationship Id="rId96" Type="http://schemas.openxmlformats.org/officeDocument/2006/relationships/hyperlink" Target="https://gegemon.by/acsess/akb/HTC_desire_SV.php" TargetMode="External"/><Relationship Id="rId827" Type="http://schemas.openxmlformats.org/officeDocument/2006/relationships/hyperlink" Target="https://gegemon.by/bat_un.php" TargetMode="External"/><Relationship Id="rId1012" Type="http://schemas.openxmlformats.org/officeDocument/2006/relationships/hyperlink" Target="https://gegemon.by/acsess/pults/12.php" TargetMode="External"/><Relationship Id="rId1457" Type="http://schemas.openxmlformats.org/officeDocument/2006/relationships/hyperlink" Target="https://gegemon.by/acsess/pults/philips_242254990477.php" TargetMode="External"/><Relationship Id="rId1664" Type="http://schemas.openxmlformats.org/officeDocument/2006/relationships/hyperlink" Target="https://gegemon.by/acsess/paper/11.php" TargetMode="External"/><Relationship Id="rId1871" Type="http://schemas.openxmlformats.org/officeDocument/2006/relationships/hyperlink" Target="https://gegemon.by/acsess/case/98.php" TargetMode="External"/><Relationship Id="rId2508" Type="http://schemas.openxmlformats.org/officeDocument/2006/relationships/hyperlink" Target="https://gegemon.by/acsess/flash/270.jpg" TargetMode="External"/><Relationship Id="rId2715" Type="http://schemas.openxmlformats.org/officeDocument/2006/relationships/hyperlink" Target="https://gegemon.by/acsess/cable/485.jpg" TargetMode="External"/><Relationship Id="rId2922" Type="http://schemas.openxmlformats.org/officeDocument/2006/relationships/hyperlink" Target="https://gegemon.by/acsess/screen/24.php" TargetMode="External"/><Relationship Id="rId4070" Type="http://schemas.openxmlformats.org/officeDocument/2006/relationships/hyperlink" Target="https://gegemon.by/acsess/comp/378.jpg" TargetMode="External"/><Relationship Id="rId4168" Type="http://schemas.openxmlformats.org/officeDocument/2006/relationships/hyperlink" Target="https://gegemon.by/acsess/cable/13.php" TargetMode="External"/><Relationship Id="rId4375" Type="http://schemas.openxmlformats.org/officeDocument/2006/relationships/hyperlink" Target="https://gegemon.by/acsess/comp/415.jpg" TargetMode="External"/><Relationship Id="rId1317" Type="http://schemas.openxmlformats.org/officeDocument/2006/relationships/hyperlink" Target="https://gegemon.by/acsess/pults/sam_BN59-00685A.php" TargetMode="External"/><Relationship Id="rId1524" Type="http://schemas.openxmlformats.org/officeDocument/2006/relationships/hyperlink" Target="https://gegemon.by/acsess/1/298.jpg" TargetMode="External"/><Relationship Id="rId1731" Type="http://schemas.openxmlformats.org/officeDocument/2006/relationships/hyperlink" Target="https://gegemon.by/acsess/screen/65.php" TargetMode="External"/><Relationship Id="rId1969" Type="http://schemas.openxmlformats.org/officeDocument/2006/relationships/hyperlink" Target="https://gegemon.by/acsess/case/26.php" TargetMode="External"/><Relationship Id="rId3184" Type="http://schemas.openxmlformats.org/officeDocument/2006/relationships/hyperlink" Target="https://gegemon.by/acsess/cable/11.php" TargetMode="External"/><Relationship Id="rId4028" Type="http://schemas.openxmlformats.org/officeDocument/2006/relationships/hyperlink" Target="https://gegemon.by/acsess/bat/706.jpg" TargetMode="External"/><Relationship Id="rId4235" Type="http://schemas.openxmlformats.org/officeDocument/2006/relationships/hyperlink" Target="https://gegemon.by/acsess/zar/778.jpg" TargetMode="External"/><Relationship Id="rId23" Type="http://schemas.openxmlformats.org/officeDocument/2006/relationships/hyperlink" Target="https://gegemon.by/acsess/akb_foto/nikon_EN-EL12.php" TargetMode="External"/><Relationship Id="rId1829" Type="http://schemas.openxmlformats.org/officeDocument/2006/relationships/hyperlink" Target="https://gegemon.by/acsess/case/98.php" TargetMode="External"/><Relationship Id="rId3391" Type="http://schemas.openxmlformats.org/officeDocument/2006/relationships/hyperlink" Target="https://gegemon.by/acsess/flash/235.jpg" TargetMode="External"/><Relationship Id="rId3489" Type="http://schemas.openxmlformats.org/officeDocument/2006/relationships/hyperlink" Target="https://gegemon.by/acsess/1/836.jpg" TargetMode="External"/><Relationship Id="rId3696" Type="http://schemas.openxmlformats.org/officeDocument/2006/relationships/hyperlink" Target="https://gegemon.by/acsess/bat/643.jpg" TargetMode="External"/><Relationship Id="rId4442" Type="http://schemas.openxmlformats.org/officeDocument/2006/relationships/hyperlink" Target="https://gegemon.by/acsess/pults/lg_AKB75055701_orig.php" TargetMode="External"/><Relationship Id="rId2298" Type="http://schemas.openxmlformats.org/officeDocument/2006/relationships/hyperlink" Target="https://gegemon.by/acsess/screen/26.php" TargetMode="External"/><Relationship Id="rId3044" Type="http://schemas.openxmlformats.org/officeDocument/2006/relationships/hyperlink" Target="https://gegemon.by/acsess/cable/559.jpg" TargetMode="External"/><Relationship Id="rId3251" Type="http://schemas.openxmlformats.org/officeDocument/2006/relationships/hyperlink" Target="https://gegemon.by/acsess/pults/hor_RC-21b_rec.php" TargetMode="External"/><Relationship Id="rId3349" Type="http://schemas.openxmlformats.org/officeDocument/2006/relationships/hyperlink" Target="https://gegemon.by/acsess/zar/656.jpg" TargetMode="External"/><Relationship Id="rId3556" Type="http://schemas.openxmlformats.org/officeDocument/2006/relationships/hyperlink" Target="https://gegemon.by/acsess/flash/347.jpg" TargetMode="External"/><Relationship Id="rId4302" Type="http://schemas.openxmlformats.org/officeDocument/2006/relationships/hyperlink" Target="https://gegemon.by/acsess/flash/423.webp" TargetMode="External"/><Relationship Id="rId172" Type="http://schemas.openxmlformats.org/officeDocument/2006/relationships/hyperlink" Target="https://gegemon.by/acsess/pults/sam_AA59-00104D.php" TargetMode="External"/><Relationship Id="rId477" Type="http://schemas.openxmlformats.org/officeDocument/2006/relationships/hyperlink" Target="http://www.gegemon.by/acsess/cable/131.php" TargetMode="External"/><Relationship Id="rId684" Type="http://schemas.openxmlformats.org/officeDocument/2006/relationships/hyperlink" Target="https://gegemon.by/acsess/pults/pan_N2QAYB000666.php" TargetMode="External"/><Relationship Id="rId2060" Type="http://schemas.openxmlformats.org/officeDocument/2006/relationships/hyperlink" Target="https://gegemon.by/acsess/pults/openbox_S1.php" TargetMode="External"/><Relationship Id="rId2158" Type="http://schemas.openxmlformats.org/officeDocument/2006/relationships/hyperlink" Target="https://gegemon.by/acsess/pults/philips_RM-L1660.php" TargetMode="External"/><Relationship Id="rId2365" Type="http://schemas.openxmlformats.org/officeDocument/2006/relationships/hyperlink" Target="https://gegemon.by/acsess/case/109.jpg" TargetMode="External"/><Relationship Id="rId3111" Type="http://schemas.openxmlformats.org/officeDocument/2006/relationships/hyperlink" Target="https://gegemon.by/acsess/1/1259.jpg" TargetMode="External"/><Relationship Id="rId3209" Type="http://schemas.openxmlformats.org/officeDocument/2006/relationships/hyperlink" Target="https://gegemon.by/acsess/flash/131.php" TargetMode="External"/><Relationship Id="rId3763" Type="http://schemas.openxmlformats.org/officeDocument/2006/relationships/hyperlink" Target="https://gegemon.by/acsess/zar/note_samsung_12.jpg" TargetMode="External"/><Relationship Id="rId3970" Type="http://schemas.openxmlformats.org/officeDocument/2006/relationships/hyperlink" Target="https://gegemon.by/acsess/zar/note_apple_1.php" TargetMode="External"/><Relationship Id="rId337" Type="http://schemas.openxmlformats.org/officeDocument/2006/relationships/hyperlink" Target="https://gegemon.by/acsess/pults/pan_RM-D1170.php" TargetMode="External"/><Relationship Id="rId891" Type="http://schemas.openxmlformats.org/officeDocument/2006/relationships/hyperlink" Target="https://gegemon.by/acsess/pults/7.php" TargetMode="External"/><Relationship Id="rId989" Type="http://schemas.openxmlformats.org/officeDocument/2006/relationships/hyperlink" Target="https://gegemon.by/acsess/pults/GM737.php" TargetMode="External"/><Relationship Id="rId2018" Type="http://schemas.openxmlformats.org/officeDocument/2006/relationships/hyperlink" Target="https://gegemon.by/acsess/case/26.php" TargetMode="External"/><Relationship Id="rId2572" Type="http://schemas.openxmlformats.org/officeDocument/2006/relationships/hyperlink" Target="https://gegemon.by/acsess/zar/508.php" TargetMode="External"/><Relationship Id="rId2877" Type="http://schemas.openxmlformats.org/officeDocument/2006/relationships/hyperlink" Target="https://gegemon.by/acsess/zar/349.jpg" TargetMode="External"/><Relationship Id="rId3416" Type="http://schemas.openxmlformats.org/officeDocument/2006/relationships/hyperlink" Target="https://gegemon.by/acsess/zar/667.jpg" TargetMode="External"/><Relationship Id="rId3623" Type="http://schemas.openxmlformats.org/officeDocument/2006/relationships/hyperlink" Target="https://pult-irc.ru/" TargetMode="External"/><Relationship Id="rId3830" Type="http://schemas.openxmlformats.org/officeDocument/2006/relationships/hyperlink" Target="https://gegemon.by/acsess/akb/229.php" TargetMode="External"/><Relationship Id="rId544" Type="http://schemas.openxmlformats.org/officeDocument/2006/relationships/hyperlink" Target="https://gegemon.by/acsess/cable/144.php" TargetMode="External"/><Relationship Id="rId751" Type="http://schemas.openxmlformats.org/officeDocument/2006/relationships/hyperlink" Target="https://gegemon.by/acsess/flash/38.php" TargetMode="External"/><Relationship Id="rId849" Type="http://schemas.openxmlformats.org/officeDocument/2006/relationships/hyperlink" Target="https://gegemon.by/acsess/akb/XIAOMI_BN36.php" TargetMode="External"/><Relationship Id="rId1174" Type="http://schemas.openxmlformats.org/officeDocument/2006/relationships/hyperlink" Target="https://gegemon.by/acsess/case/55.jpg" TargetMode="External"/><Relationship Id="rId1381" Type="http://schemas.openxmlformats.org/officeDocument/2006/relationships/hyperlink" Target="https://gegemon.by/acsess/pults/irc_91.php" TargetMode="External"/><Relationship Id="rId1479" Type="http://schemas.openxmlformats.org/officeDocument/2006/relationships/hyperlink" Target="https://gegemon.by/acsess/screen/48.php" TargetMode="External"/><Relationship Id="rId1686" Type="http://schemas.openxmlformats.org/officeDocument/2006/relationships/hyperlink" Target="https://gegemon.by/video/1008.php" TargetMode="External"/><Relationship Id="rId2225" Type="http://schemas.openxmlformats.org/officeDocument/2006/relationships/hyperlink" Target="https://gegemon.by/acsess/pults/lg_RM-L931.php" TargetMode="External"/><Relationship Id="rId2432" Type="http://schemas.openxmlformats.org/officeDocument/2006/relationships/hyperlink" Target="https://gegemon.by/acsess/pults_2/shivaki_RC-2040.php" TargetMode="External"/><Relationship Id="rId3928" Type="http://schemas.openxmlformats.org/officeDocument/2006/relationships/hyperlink" Target="https://gegemon.by/acsess/pults_2/kivi_RC50.php" TargetMode="External"/><Relationship Id="rId4092" Type="http://schemas.openxmlformats.org/officeDocument/2006/relationships/hyperlink" Target="https://bq.ru/catalog/mobilnaya-elektronika/telefony/telefon-bq-2839-point/" TargetMode="External"/><Relationship Id="rId404" Type="http://schemas.openxmlformats.org/officeDocument/2006/relationships/hyperlink" Target="https://gegemon.by/acsess/pults/lg_AKB74915324.php" TargetMode="External"/><Relationship Id="rId611" Type="http://schemas.openxmlformats.org/officeDocument/2006/relationships/hyperlink" Target="https://gegemon.by/acsess/cable/171.php" TargetMode="External"/><Relationship Id="rId1034" Type="http://schemas.openxmlformats.org/officeDocument/2006/relationships/hyperlink" Target="https://gegemon.by/acsess/zar/237_2.jpg" TargetMode="External"/><Relationship Id="rId1241" Type="http://schemas.openxmlformats.org/officeDocument/2006/relationships/hyperlink" Target="https://gegemon.by/acsess/screen/24.php" TargetMode="External"/><Relationship Id="rId1339" Type="http://schemas.openxmlformats.org/officeDocument/2006/relationships/hyperlink" Target="https://gegemon.by/acsess/pults/sam_BN59-01315B.php" TargetMode="External"/><Relationship Id="rId1893" Type="http://schemas.openxmlformats.org/officeDocument/2006/relationships/hyperlink" Target="https://gegemon.by/acsess/case/26.php" TargetMode="External"/><Relationship Id="rId2737" Type="http://schemas.openxmlformats.org/officeDocument/2006/relationships/hyperlink" Target="https://gegemon.by/acsess/cable/495.jpg" TargetMode="External"/><Relationship Id="rId2944" Type="http://schemas.openxmlformats.org/officeDocument/2006/relationships/hyperlink" Target="https://gegemon.by/acsess/zar/580.jpg" TargetMode="External"/><Relationship Id="rId4397" Type="http://schemas.openxmlformats.org/officeDocument/2006/relationships/hyperlink" Target="https://gegemon.by/acsess/bat/761.jpg" TargetMode="External"/><Relationship Id="rId709" Type="http://schemas.openxmlformats.org/officeDocument/2006/relationships/hyperlink" Target="https://gegemon.by/acsess/pults/pan_EUR641952M.php" TargetMode="External"/><Relationship Id="rId916" Type="http://schemas.openxmlformats.org/officeDocument/2006/relationships/hyperlink" Target="https://gegemon.by/acsess/pults/hor_RC-D3-02.php" TargetMode="External"/><Relationship Id="rId1101" Type="http://schemas.openxmlformats.org/officeDocument/2006/relationships/hyperlink" Target="https://gegemon.by/acsess/akb/90.php" TargetMode="External"/><Relationship Id="rId1546" Type="http://schemas.openxmlformats.org/officeDocument/2006/relationships/hyperlink" Target="https://gegemon.by/acsess/1/298.jpg" TargetMode="External"/><Relationship Id="rId1753" Type="http://schemas.openxmlformats.org/officeDocument/2006/relationships/hyperlink" Target="https://gegemon.by/acsess/screen/26.php" TargetMode="External"/><Relationship Id="rId1960" Type="http://schemas.openxmlformats.org/officeDocument/2006/relationships/hyperlink" Target="https://gegemon.by/acsess/case/26.php" TargetMode="External"/><Relationship Id="rId2804" Type="http://schemas.openxmlformats.org/officeDocument/2006/relationships/hyperlink" Target="https://gegemon.by/acsess/pults/vit_RC13.php" TargetMode="External"/><Relationship Id="rId4257" Type="http://schemas.openxmlformats.org/officeDocument/2006/relationships/hyperlink" Target="https://gegemon.by/acsess/cable/667.jpg" TargetMode="External"/><Relationship Id="rId45" Type="http://schemas.openxmlformats.org/officeDocument/2006/relationships/hyperlink" Target="https://gegemon.by/acsess/akb/lenovo_BL196.php" TargetMode="External"/><Relationship Id="rId1406" Type="http://schemas.openxmlformats.org/officeDocument/2006/relationships/hyperlink" Target="https://gegemon.by/acsess/zar/336.php" TargetMode="External"/><Relationship Id="rId1613" Type="http://schemas.openxmlformats.org/officeDocument/2006/relationships/hyperlink" Target="https://gegemon.by/acsess/bat/363.php" TargetMode="External"/><Relationship Id="rId1820" Type="http://schemas.openxmlformats.org/officeDocument/2006/relationships/hyperlink" Target="https://gegemon.by/acsess/case/98.php" TargetMode="External"/><Relationship Id="rId3066" Type="http://schemas.openxmlformats.org/officeDocument/2006/relationships/hyperlink" Target="https://gegemon.by/acsess/case/bamper.jpg" TargetMode="External"/><Relationship Id="rId3273" Type="http://schemas.openxmlformats.org/officeDocument/2006/relationships/hyperlink" Target="https://gegemon.by/acsess/1/1280.jpg" TargetMode="External"/><Relationship Id="rId3480" Type="http://schemas.openxmlformats.org/officeDocument/2006/relationships/hyperlink" Target="https://catalog.onliner.by/multimeter/unitrend/ut603" TargetMode="External"/><Relationship Id="rId4117" Type="http://schemas.openxmlformats.org/officeDocument/2006/relationships/hyperlink" Target="https://gegemon.by/acsess/bat/715.jpg" TargetMode="External"/><Relationship Id="rId4324" Type="http://schemas.openxmlformats.org/officeDocument/2006/relationships/hyperlink" Target="https://catalog.onliner.by/dram/kingston/kvr24n17s84" TargetMode="External"/><Relationship Id="rId194" Type="http://schemas.openxmlformats.org/officeDocument/2006/relationships/hyperlink" Target="https://gegemon.by/acsess/pults/sony_RM-870.php" TargetMode="External"/><Relationship Id="rId1918" Type="http://schemas.openxmlformats.org/officeDocument/2006/relationships/hyperlink" Target="https://gegemon.by/acsess/case/26.php" TargetMode="External"/><Relationship Id="rId2082" Type="http://schemas.openxmlformats.org/officeDocument/2006/relationships/hyperlink" Target="https://gegemon.by/acsess/zar/373.jpg" TargetMode="External"/><Relationship Id="rId3133" Type="http://schemas.openxmlformats.org/officeDocument/2006/relationships/hyperlink" Target="https://gegemon.by/acsess/cable/343.php" TargetMode="External"/><Relationship Id="rId3578" Type="http://schemas.openxmlformats.org/officeDocument/2006/relationships/hyperlink" Target="https://gegemon.by/acsess/bat/597.jpg" TargetMode="External"/><Relationship Id="rId3785" Type="http://schemas.openxmlformats.org/officeDocument/2006/relationships/hyperlink" Target="https://gegemon.by/acsess/akb/190_7.jpg" TargetMode="External"/><Relationship Id="rId3992" Type="http://schemas.openxmlformats.org/officeDocument/2006/relationships/hyperlink" Target="https://gegemon.by/acsess/port/593.jpg" TargetMode="External"/><Relationship Id="rId261" Type="http://schemas.openxmlformats.org/officeDocument/2006/relationships/hyperlink" Target="https://gegemon.by/acsess/pults/lg_AKB72976002.php" TargetMode="External"/><Relationship Id="rId499" Type="http://schemas.openxmlformats.org/officeDocument/2006/relationships/hyperlink" Target="https://gegemon.by/acsess/akb/XIAOMI_BM49.php" TargetMode="External"/><Relationship Id="rId2387" Type="http://schemas.openxmlformats.org/officeDocument/2006/relationships/hyperlink" Target="https://gegemon.by/acsess/comp/243_7.jpg" TargetMode="External"/><Relationship Id="rId2594" Type="http://schemas.openxmlformats.org/officeDocument/2006/relationships/hyperlink" Target="https://gegemon.by/acsess/akb/XIAOMI_BN62.php" TargetMode="External"/><Relationship Id="rId3340" Type="http://schemas.openxmlformats.org/officeDocument/2006/relationships/hyperlink" Target="https://gegemon.by/acsess/bat/547.png" TargetMode="External"/><Relationship Id="rId3438" Type="http://schemas.openxmlformats.org/officeDocument/2006/relationships/hyperlink" Target="https://gegemon.by/acsess/zar/683.jpg" TargetMode="External"/><Relationship Id="rId3645" Type="http://schemas.openxmlformats.org/officeDocument/2006/relationships/hyperlink" Target="https://gegemon.by/acsess/pults/philips_PH-V3.php" TargetMode="External"/><Relationship Id="rId3852" Type="http://schemas.openxmlformats.org/officeDocument/2006/relationships/hyperlink" Target="https://gegemon.by/acsess/zar/724.jpg" TargetMode="External"/><Relationship Id="rId359" Type="http://schemas.openxmlformats.org/officeDocument/2006/relationships/hyperlink" Target="https://gegemon.by/acsess/akb/lenovo_BL246.php" TargetMode="External"/><Relationship Id="rId566" Type="http://schemas.openxmlformats.org/officeDocument/2006/relationships/hyperlink" Target="https://gegemon.by/acsess/akb/zopo.php" TargetMode="External"/><Relationship Id="rId773" Type="http://schemas.openxmlformats.org/officeDocument/2006/relationships/hyperlink" Target="https://gegemon.by/acsess/akb/sony_E5.php" TargetMode="External"/><Relationship Id="rId1196" Type="http://schemas.openxmlformats.org/officeDocument/2006/relationships/hyperlink" Target="https://gegemon.by/acsess/pults/sharp_RM-L1589.php" TargetMode="External"/><Relationship Id="rId2247" Type="http://schemas.openxmlformats.org/officeDocument/2006/relationships/hyperlink" Target="https://gegemon.by/acsess/pults_2/thomson_R166D.php" TargetMode="External"/><Relationship Id="rId2454" Type="http://schemas.openxmlformats.org/officeDocument/2006/relationships/hyperlink" Target="https://gegemon.by/acsess/1/1102.jpg" TargetMode="External"/><Relationship Id="rId2899" Type="http://schemas.openxmlformats.org/officeDocument/2006/relationships/hyperlink" Target="https://gegemon.by/acsess/case/98.php" TargetMode="External"/><Relationship Id="rId3200" Type="http://schemas.openxmlformats.org/officeDocument/2006/relationships/hyperlink" Target="https://gegemon.by/acsess/pults/hor_RC-21b.php" TargetMode="External"/><Relationship Id="rId3505" Type="http://schemas.openxmlformats.org/officeDocument/2006/relationships/hyperlink" Target="https://gegemon.by/acsess/1/569.png" TargetMode="External"/><Relationship Id="rId121" Type="http://schemas.openxmlformats.org/officeDocument/2006/relationships/hyperlink" Target="https://gegemon.by/acsess/pults/pan_EUR646932.php" TargetMode="External"/><Relationship Id="rId219" Type="http://schemas.openxmlformats.org/officeDocument/2006/relationships/hyperlink" Target="https://gegemon.by/acsess/pults/sharp_RM-L865.php" TargetMode="External"/><Relationship Id="rId426" Type="http://schemas.openxmlformats.org/officeDocument/2006/relationships/hyperlink" Target="http://www.gegemon.by/acsess/case/7.html" TargetMode="External"/><Relationship Id="rId633" Type="http://schemas.openxmlformats.org/officeDocument/2006/relationships/hyperlink" Target="https://gegemon.by/acsess/flash/64.php" TargetMode="External"/><Relationship Id="rId980" Type="http://schemas.openxmlformats.org/officeDocument/2006/relationships/hyperlink" Target="https://gegemon.by/acsess/pults/sony_RMT-TX101P.php" TargetMode="External"/><Relationship Id="rId1056" Type="http://schemas.openxmlformats.org/officeDocument/2006/relationships/hyperlink" Target="https://gegemon.by/acsess/1/592.jpg" TargetMode="External"/><Relationship Id="rId1263" Type="http://schemas.openxmlformats.org/officeDocument/2006/relationships/hyperlink" Target="https://gegemon.by/acsess/case/57.jpg" TargetMode="External"/><Relationship Id="rId2107" Type="http://schemas.openxmlformats.org/officeDocument/2006/relationships/hyperlink" Target="https://gegemon.by/acsess/zar/390.jpg" TargetMode="External"/><Relationship Id="rId2314" Type="http://schemas.openxmlformats.org/officeDocument/2006/relationships/hyperlink" Target="https://gegemon.by/acsess/port/304.php" TargetMode="External"/><Relationship Id="rId2661" Type="http://schemas.openxmlformats.org/officeDocument/2006/relationships/hyperlink" Target="https://gegemon.by/acsess/pults_2/rolsen_WH-55A-3.php" TargetMode="External"/><Relationship Id="rId2759" Type="http://schemas.openxmlformats.org/officeDocument/2006/relationships/hyperlink" Target="https://gegemon.by/acsess/pults/lg_AKB75675303.php" TargetMode="External"/><Relationship Id="rId2966" Type="http://schemas.openxmlformats.org/officeDocument/2006/relationships/hyperlink" Target="https://gegemon.by/acsess/pults/supra_RCF23b.php" TargetMode="External"/><Relationship Id="rId3712" Type="http://schemas.openxmlformats.org/officeDocument/2006/relationships/hyperlink" Target="https://gegemon.by/acsess/pults_2/xiaomi_xmrm-010.php" TargetMode="External"/><Relationship Id="rId840" Type="http://schemas.openxmlformats.org/officeDocument/2006/relationships/hyperlink" Target="https://gegemon.by/acsess/zar/186.php" TargetMode="External"/><Relationship Id="rId938" Type="http://schemas.openxmlformats.org/officeDocument/2006/relationships/hyperlink" Target="https://gegemon.by/acsess/flash/98.php" TargetMode="External"/><Relationship Id="rId1470" Type="http://schemas.openxmlformats.org/officeDocument/2006/relationships/hyperlink" Target="https://gegemon.by/acsess/screen/40.php" TargetMode="External"/><Relationship Id="rId1568" Type="http://schemas.openxmlformats.org/officeDocument/2006/relationships/hyperlink" Target="https://gegemon.by/video/1001.php" TargetMode="External"/><Relationship Id="rId1775" Type="http://schemas.openxmlformats.org/officeDocument/2006/relationships/hyperlink" Target="https://gegemon.by/acsess/case/26.php" TargetMode="External"/><Relationship Id="rId2521" Type="http://schemas.openxmlformats.org/officeDocument/2006/relationships/hyperlink" Target="https://gegemon.by/acsess/1/1125.jpg" TargetMode="External"/><Relationship Id="rId2619" Type="http://schemas.openxmlformats.org/officeDocument/2006/relationships/hyperlink" Target="https://gegemon.by/acsess/port/371.php" TargetMode="External"/><Relationship Id="rId2826" Type="http://schemas.openxmlformats.org/officeDocument/2006/relationships/hyperlink" Target="https://gegemon.by/acsess/pults_2/blaupunkt_HE-V2.php" TargetMode="External"/><Relationship Id="rId4181" Type="http://schemas.openxmlformats.org/officeDocument/2006/relationships/hyperlink" Target="https://gegemon.by/acsess/akb/249.jpg" TargetMode="External"/><Relationship Id="rId4279" Type="http://schemas.openxmlformats.org/officeDocument/2006/relationships/hyperlink" Target="https://gegemon.by/acsess/port/332.jpg" TargetMode="External"/><Relationship Id="rId67" Type="http://schemas.openxmlformats.org/officeDocument/2006/relationships/hyperlink" Target="https://gegemon.by/acsess/akb/nokia_BL-4CT.php" TargetMode="External"/><Relationship Id="rId700" Type="http://schemas.openxmlformats.org/officeDocument/2006/relationships/hyperlink" Target="https://gegemon.by/acsess/pults/pan_EUR7717030.php" TargetMode="External"/><Relationship Id="rId1123" Type="http://schemas.openxmlformats.org/officeDocument/2006/relationships/hyperlink" Target="https://gegemon.by/acsess/bat/289.jpg" TargetMode="External"/><Relationship Id="rId1330" Type="http://schemas.openxmlformats.org/officeDocument/2006/relationships/hyperlink" Target="https://gegemon.by/acsess/cable/173.php" TargetMode="External"/><Relationship Id="rId1428" Type="http://schemas.openxmlformats.org/officeDocument/2006/relationships/hyperlink" Target="https://gegemon.by/acsess/cable/296.jpg" TargetMode="External"/><Relationship Id="rId1635" Type="http://schemas.openxmlformats.org/officeDocument/2006/relationships/hyperlink" Target="https://gegemon.by/acsess/akb_foto/samsung_SLB-1037.php" TargetMode="External"/><Relationship Id="rId1982" Type="http://schemas.openxmlformats.org/officeDocument/2006/relationships/hyperlink" Target="https://gegemon.by/acsess/case/26.php" TargetMode="External"/><Relationship Id="rId3088" Type="http://schemas.openxmlformats.org/officeDocument/2006/relationships/hyperlink" Target="https://gegemon.by/acsess/screen/25.php" TargetMode="External"/><Relationship Id="rId4041" Type="http://schemas.openxmlformats.org/officeDocument/2006/relationships/hyperlink" Target="https://gegemon.by/acsess/zar/762.jpg" TargetMode="External"/><Relationship Id="rId1842" Type="http://schemas.openxmlformats.org/officeDocument/2006/relationships/hyperlink" Target="https://gegemon.by/acsess/case/98.php" TargetMode="External"/><Relationship Id="rId3295" Type="http://schemas.openxmlformats.org/officeDocument/2006/relationships/hyperlink" Target="https://gegemon.by/acsess/bat/519.jpg" TargetMode="External"/><Relationship Id="rId4139" Type="http://schemas.openxmlformats.org/officeDocument/2006/relationships/hyperlink" Target="https://gegemon.by/acsess/port/628.jpg" TargetMode="External"/><Relationship Id="rId4346" Type="http://schemas.openxmlformats.org/officeDocument/2006/relationships/hyperlink" Target="https://gegemon.by/acsess/cable/676.jpg" TargetMode="External"/><Relationship Id="rId1702" Type="http://schemas.openxmlformats.org/officeDocument/2006/relationships/hyperlink" Target="https://gegemon.by/acsess/comp/76.php" TargetMode="External"/><Relationship Id="rId3155" Type="http://schemas.openxmlformats.org/officeDocument/2006/relationships/hyperlink" Target="https://gegemon.by/acsess/cable/183.php" TargetMode="External"/><Relationship Id="rId3362" Type="http://schemas.openxmlformats.org/officeDocument/2006/relationships/hyperlink" Target="https://gegemon.by/acsess/1/1314.jpg" TargetMode="External"/><Relationship Id="rId4206" Type="http://schemas.openxmlformats.org/officeDocument/2006/relationships/hyperlink" Target="https://gegemon.by/acsess/cable/662.jpg" TargetMode="External"/><Relationship Id="rId4413" Type="http://schemas.openxmlformats.org/officeDocument/2006/relationships/hyperlink" Target="http://gegemon.by/acsess/flash/36.php" TargetMode="External"/><Relationship Id="rId283" Type="http://schemas.openxmlformats.org/officeDocument/2006/relationships/hyperlink" Target="https://gegemon.by/acsess/pults/lg_AKB73615303.php" TargetMode="External"/><Relationship Id="rId490" Type="http://schemas.openxmlformats.org/officeDocument/2006/relationships/hyperlink" Target="http://www.gegemon.by/acsess/nau/52.php" TargetMode="External"/><Relationship Id="rId2171" Type="http://schemas.openxmlformats.org/officeDocument/2006/relationships/hyperlink" Target="https://gegemon.by/acsess/flash/218_34.jpg" TargetMode="External"/><Relationship Id="rId3015" Type="http://schemas.openxmlformats.org/officeDocument/2006/relationships/hyperlink" Target="https://gegemon.by/acsess/cable/415.jpg" TargetMode="External"/><Relationship Id="rId3222" Type="http://schemas.openxmlformats.org/officeDocument/2006/relationships/hyperlink" Target="https://gegemon.by/acsess/pults_2/dexp_AN-1603.php" TargetMode="External"/><Relationship Id="rId3667" Type="http://schemas.openxmlformats.org/officeDocument/2006/relationships/hyperlink" Target="https://gegemon.by/acsess/pults/sony_RMF-TX500E.php" TargetMode="External"/><Relationship Id="rId3874" Type="http://schemas.openxmlformats.org/officeDocument/2006/relationships/hyperlink" Target="https://gegemon.by/acsess/disk/51.jpg" TargetMode="External"/><Relationship Id="rId143" Type="http://schemas.openxmlformats.org/officeDocument/2006/relationships/hyperlink" Target="https://gegemon.by/acsess/pults/philips_RM-719C.php" TargetMode="External"/><Relationship Id="rId350" Type="http://schemas.openxmlformats.org/officeDocument/2006/relationships/hyperlink" Target="https://gegemon.by/acsess/pults/irc_21.php" TargetMode="External"/><Relationship Id="rId588" Type="http://schemas.openxmlformats.org/officeDocument/2006/relationships/hyperlink" Target="https://gegemon.by/acsess/akb_foto/panasonic_BCG10E.php" TargetMode="External"/><Relationship Id="rId795" Type="http://schemas.openxmlformats.org/officeDocument/2006/relationships/hyperlink" Target="https://gegemon.by/bat_un.php" TargetMode="External"/><Relationship Id="rId2031" Type="http://schemas.openxmlformats.org/officeDocument/2006/relationships/hyperlink" Target="https://gegemon.by/acsess/case/4.php" TargetMode="External"/><Relationship Id="rId2269" Type="http://schemas.openxmlformats.org/officeDocument/2006/relationships/hyperlink" Target="https://gegemon.by/acsess/akb/47.php" TargetMode="External"/><Relationship Id="rId2476" Type="http://schemas.openxmlformats.org/officeDocument/2006/relationships/hyperlink" Target="https://gegemon.by/acsess/pults/hor_RC6-5.php" TargetMode="External"/><Relationship Id="rId2683" Type="http://schemas.openxmlformats.org/officeDocument/2006/relationships/hyperlink" Target="https://gegemon.by/acsess/pults/irc_365.php" TargetMode="External"/><Relationship Id="rId2890" Type="http://schemas.openxmlformats.org/officeDocument/2006/relationships/hyperlink" Target="https://gegemon.by/acsess/case/98.php" TargetMode="External"/><Relationship Id="rId3527" Type="http://schemas.openxmlformats.org/officeDocument/2006/relationships/hyperlink" Target="https://gegemon.by/acsess/1/1356.jpg" TargetMode="External"/><Relationship Id="rId3734" Type="http://schemas.openxmlformats.org/officeDocument/2006/relationships/hyperlink" Target="https://gegemon.by/acsess/pults/irc_402.php" TargetMode="External"/><Relationship Id="rId3941" Type="http://schemas.openxmlformats.org/officeDocument/2006/relationships/hyperlink" Target="https://gegemon.by/acsess/comp/399_2.jpg" TargetMode="External"/><Relationship Id="rId9" Type="http://schemas.openxmlformats.org/officeDocument/2006/relationships/hyperlink" Target="https://gegemon.by/acsess/akb/lg_KC550.php" TargetMode="External"/><Relationship Id="rId210" Type="http://schemas.openxmlformats.org/officeDocument/2006/relationships/hyperlink" Target="http://www.gegemon.by/acsess/akb/prestigio_3350.php" TargetMode="External"/><Relationship Id="rId448" Type="http://schemas.openxmlformats.org/officeDocument/2006/relationships/hyperlink" Target="https://gegemon.by/acsess/bat/41.php" TargetMode="External"/><Relationship Id="rId655" Type="http://schemas.openxmlformats.org/officeDocument/2006/relationships/hyperlink" Target="https://gegemon.by/acsess/pults/sharp_GA520.php" TargetMode="External"/><Relationship Id="rId862" Type="http://schemas.openxmlformats.org/officeDocument/2006/relationships/hyperlink" Target="https://gegemon.by/acsess/case/13.php" TargetMode="External"/><Relationship Id="rId1078" Type="http://schemas.openxmlformats.org/officeDocument/2006/relationships/hyperlink" Target="https://gegemon.by/acsess/flash/131.php" TargetMode="External"/><Relationship Id="rId1285" Type="http://schemas.openxmlformats.org/officeDocument/2006/relationships/hyperlink" Target="https://gegemon.by/acsess/flash/93.php" TargetMode="External"/><Relationship Id="rId1492" Type="http://schemas.openxmlformats.org/officeDocument/2006/relationships/hyperlink" Target="https://gegemon.by/acsess/nau/168.jpg" TargetMode="External"/><Relationship Id="rId2129" Type="http://schemas.openxmlformats.org/officeDocument/2006/relationships/hyperlink" Target="https://gegemon.by/acsess/pults_2/kivi_RC80.php" TargetMode="External"/><Relationship Id="rId2336" Type="http://schemas.openxmlformats.org/officeDocument/2006/relationships/hyperlink" Target="https://gegemon.by/acsess/bat/423.php" TargetMode="External"/><Relationship Id="rId2543" Type="http://schemas.openxmlformats.org/officeDocument/2006/relationships/hyperlink" Target="https://gegemon.by/acsess/cable/450.jpg" TargetMode="External"/><Relationship Id="rId2750" Type="http://schemas.openxmlformats.org/officeDocument/2006/relationships/hyperlink" Target="https://gegemon.by/acsess/pults/lg_RM-L1162_2.jpg" TargetMode="External"/><Relationship Id="rId2988" Type="http://schemas.openxmlformats.org/officeDocument/2006/relationships/hyperlink" Target="https://gegemon.by/acsess/bat/480_5.jpg" TargetMode="External"/><Relationship Id="rId3801" Type="http://schemas.openxmlformats.org/officeDocument/2006/relationships/hyperlink" Target="https://gegemon.by/acsess/pults/lg_AKB76036201_orig.php" TargetMode="External"/><Relationship Id="rId308" Type="http://schemas.openxmlformats.org/officeDocument/2006/relationships/hyperlink" Target="https://gegemon.by/acsess/pults/lg_RM-L810.php" TargetMode="External"/><Relationship Id="rId515" Type="http://schemas.openxmlformats.org/officeDocument/2006/relationships/hyperlink" Target="https://gegemon.by/acsess/zar/132.php" TargetMode="External"/><Relationship Id="rId722" Type="http://schemas.openxmlformats.org/officeDocument/2006/relationships/hyperlink" Target="https://gegemon.by/acsess/akb/iphone_6g.php" TargetMode="External"/><Relationship Id="rId1145" Type="http://schemas.openxmlformats.org/officeDocument/2006/relationships/hyperlink" Target="https://gegemon.by/acsess/pults/jvc_RM-C1261.php" TargetMode="External"/><Relationship Id="rId1352" Type="http://schemas.openxmlformats.org/officeDocument/2006/relationships/hyperlink" Target="https://gegemon.by/acsess/pults/18.php" TargetMode="External"/><Relationship Id="rId1797" Type="http://schemas.openxmlformats.org/officeDocument/2006/relationships/hyperlink" Target="https://gegemon.by/acsess/case/98.php" TargetMode="External"/><Relationship Id="rId2403" Type="http://schemas.openxmlformats.org/officeDocument/2006/relationships/hyperlink" Target="https://gegemon.by/acsess/case/50_2.php" TargetMode="External"/><Relationship Id="rId2848" Type="http://schemas.openxmlformats.org/officeDocument/2006/relationships/hyperlink" Target="https://gegemon.by/acsess/port/419.jpg" TargetMode="External"/><Relationship Id="rId89" Type="http://schemas.openxmlformats.org/officeDocument/2006/relationships/hyperlink" Target="https://gegemon.by/acsess/akb_foto/olympus_LI-80.php" TargetMode="External"/><Relationship Id="rId1005" Type="http://schemas.openxmlformats.org/officeDocument/2006/relationships/hyperlink" Target="https://gegemon.by/acsess/1/500.php" TargetMode="External"/><Relationship Id="rId1212" Type="http://schemas.openxmlformats.org/officeDocument/2006/relationships/hyperlink" Target="https://gegemon.by/acsess/pults/toshiba_CT-8010.php" TargetMode="External"/><Relationship Id="rId1657" Type="http://schemas.openxmlformats.org/officeDocument/2006/relationships/hyperlink" Target="https://gegemon.by/acsess/paper/41.php" TargetMode="External"/><Relationship Id="rId1864" Type="http://schemas.openxmlformats.org/officeDocument/2006/relationships/hyperlink" Target="https://gegemon.by/acsess/case/98.php" TargetMode="External"/><Relationship Id="rId2610" Type="http://schemas.openxmlformats.org/officeDocument/2006/relationships/hyperlink" Target="https://gegemon.by/acsess/paper/16.php" TargetMode="External"/><Relationship Id="rId2708" Type="http://schemas.openxmlformats.org/officeDocument/2006/relationships/hyperlink" Target="https://gegemon.by/acsess/pults/vit_BK3B-C24.php" TargetMode="External"/><Relationship Id="rId2915" Type="http://schemas.openxmlformats.org/officeDocument/2006/relationships/hyperlink" Target="https://gegemon.by/acsess/screen/24.php" TargetMode="External"/><Relationship Id="rId4063" Type="http://schemas.openxmlformats.org/officeDocument/2006/relationships/hyperlink" Target="https://gegemon.by/acsess/flash/401.jpg" TargetMode="External"/><Relationship Id="rId4270" Type="http://schemas.openxmlformats.org/officeDocument/2006/relationships/hyperlink" Target="https://gegemon.by/acsess/flash/371_2.webp" TargetMode="External"/><Relationship Id="rId4368" Type="http://schemas.openxmlformats.org/officeDocument/2006/relationships/hyperlink" Target="https://gegemon.by/acsess/flash/369_2.jpg" TargetMode="External"/><Relationship Id="rId1517" Type="http://schemas.openxmlformats.org/officeDocument/2006/relationships/hyperlink" Target="https://gegemon.by/acsess/1/298.jpg" TargetMode="External"/><Relationship Id="rId1724" Type="http://schemas.openxmlformats.org/officeDocument/2006/relationships/hyperlink" Target="https://gegemon.by/acsess/case/67.php" TargetMode="External"/><Relationship Id="rId3177" Type="http://schemas.openxmlformats.org/officeDocument/2006/relationships/hyperlink" Target="https://gegemon.by/acsess/cable/139.php" TargetMode="External"/><Relationship Id="rId4130" Type="http://schemas.openxmlformats.org/officeDocument/2006/relationships/hyperlink" Target="https://gegemon.by/acsess/cable/507.jpg" TargetMode="External"/><Relationship Id="rId4228" Type="http://schemas.openxmlformats.org/officeDocument/2006/relationships/hyperlink" Target="https://gegemon.by/acsess/1/1406.jpg" TargetMode="External"/><Relationship Id="rId16" Type="http://schemas.openxmlformats.org/officeDocument/2006/relationships/hyperlink" Target="https://gegemon.by/acsess/akb/sam_C5212.php" TargetMode="External"/><Relationship Id="rId1931" Type="http://schemas.openxmlformats.org/officeDocument/2006/relationships/hyperlink" Target="https://gegemon.by/acsess/case/26.php" TargetMode="External"/><Relationship Id="rId3037" Type="http://schemas.openxmlformats.org/officeDocument/2006/relationships/hyperlink" Target="https://gegemon.by/acsess/cable/555.jpg" TargetMode="External"/><Relationship Id="rId3384" Type="http://schemas.openxmlformats.org/officeDocument/2006/relationships/hyperlink" Target="https://gegemon.by/acsess/tele/193_2.jpg" TargetMode="External"/><Relationship Id="rId3591" Type="http://schemas.openxmlformats.org/officeDocument/2006/relationships/hyperlink" Target="https://gegemon.by/acsess/port/526.jpg" TargetMode="External"/><Relationship Id="rId3689" Type="http://schemas.openxmlformats.org/officeDocument/2006/relationships/hyperlink" Target="https://gegemon.by/acsess/pults/40_1.webp" TargetMode="External"/><Relationship Id="rId3896" Type="http://schemas.openxmlformats.org/officeDocument/2006/relationships/hyperlink" Target="https://gegemon.by/acsess/nau/282.jpg" TargetMode="External"/><Relationship Id="rId4435" Type="http://schemas.openxmlformats.org/officeDocument/2006/relationships/hyperlink" Target="https://gegemon.by/acsess/cable/679.jpg" TargetMode="External"/><Relationship Id="rId2193" Type="http://schemas.openxmlformats.org/officeDocument/2006/relationships/hyperlink" Target="https://gegemon.by/acsess/pults/DVB-T2-2020.php" TargetMode="External"/><Relationship Id="rId2498" Type="http://schemas.openxmlformats.org/officeDocument/2006/relationships/hyperlink" Target="https://gegemon.by/acsess/pults_2/shivaki_RC-811.php" TargetMode="External"/><Relationship Id="rId3244" Type="http://schemas.openxmlformats.org/officeDocument/2006/relationships/hyperlink" Target="https://gegemon.by/acsess/pults_2/dexp_WH230602E.php" TargetMode="External"/><Relationship Id="rId3451" Type="http://schemas.openxmlformats.org/officeDocument/2006/relationships/hyperlink" Target="http://www.gegemon.by/acsess/zar/692.jpg" TargetMode="External"/><Relationship Id="rId3549" Type="http://schemas.openxmlformats.org/officeDocument/2006/relationships/hyperlink" Target="https://gegemon.by/acsess/akb/219.jpg" TargetMode="External"/><Relationship Id="rId165" Type="http://schemas.openxmlformats.org/officeDocument/2006/relationships/hyperlink" Target="https://gegemon.by/acsess/akb/nokia_BL-6P.php" TargetMode="External"/><Relationship Id="rId372" Type="http://schemas.openxmlformats.org/officeDocument/2006/relationships/hyperlink" Target="https://gegemon.by/acsess/pults/bbk_LT121.php" TargetMode="External"/><Relationship Id="rId677" Type="http://schemas.openxmlformats.org/officeDocument/2006/relationships/hyperlink" Target="https://gegemon.by/acsess/pults/lg_AKB73975761.php" TargetMode="External"/><Relationship Id="rId2053" Type="http://schemas.openxmlformats.org/officeDocument/2006/relationships/hyperlink" Target="https://gegemon.by/acsess/screen/99.php" TargetMode="External"/><Relationship Id="rId2260" Type="http://schemas.openxmlformats.org/officeDocument/2006/relationships/hyperlink" Target="https://gegemon.by/acsess/akb/47.php" TargetMode="External"/><Relationship Id="rId2358" Type="http://schemas.openxmlformats.org/officeDocument/2006/relationships/hyperlink" Target="https://gegemon.by/acsess/case/48_2.php" TargetMode="External"/><Relationship Id="rId3104" Type="http://schemas.openxmlformats.org/officeDocument/2006/relationships/hyperlink" Target="https://gegemon.by/acsess/case/98.php" TargetMode="External"/><Relationship Id="rId3311" Type="http://schemas.openxmlformats.org/officeDocument/2006/relationships/hyperlink" Target="https://gegemon.by/acsess/tele/189.php" TargetMode="External"/><Relationship Id="rId3756" Type="http://schemas.openxmlformats.org/officeDocument/2006/relationships/hyperlink" Target="https://gegemon.by/acsess/zar/note_lenovo_19.jpg" TargetMode="External"/><Relationship Id="rId3963" Type="http://schemas.openxmlformats.org/officeDocument/2006/relationships/hyperlink" Target="https://gegemon.by/acsess/pults_2/d-color_DC910HD.php" TargetMode="External"/><Relationship Id="rId232" Type="http://schemas.openxmlformats.org/officeDocument/2006/relationships/hyperlink" Target="http://www.gegemon.by/acsess/case/1.html" TargetMode="External"/><Relationship Id="rId884" Type="http://schemas.openxmlformats.org/officeDocument/2006/relationships/hyperlink" Target="https://gegemon.by/acsess/pults/lg_RM-G3900.php" TargetMode="External"/><Relationship Id="rId2120" Type="http://schemas.openxmlformats.org/officeDocument/2006/relationships/hyperlink" Target="https://gegemon.by/acsess/pults/7.php" TargetMode="External"/><Relationship Id="rId2565" Type="http://schemas.openxmlformats.org/officeDocument/2006/relationships/hyperlink" Target="https://gegemon.by/acsess/nau/226.jpg" TargetMode="External"/><Relationship Id="rId2772" Type="http://schemas.openxmlformats.org/officeDocument/2006/relationships/hyperlink" Target="https://gegemon.by/acsess/pults/huayu_RM-L1195_3.jpg" TargetMode="External"/><Relationship Id="rId3409" Type="http://schemas.openxmlformats.org/officeDocument/2006/relationships/hyperlink" Target="https://gegemon.by/acsess/nau/273_2.jpg" TargetMode="External"/><Relationship Id="rId3616" Type="http://schemas.openxmlformats.org/officeDocument/2006/relationships/hyperlink" Target="https://gegemon.by/new.php" TargetMode="External"/><Relationship Id="rId3823" Type="http://schemas.openxmlformats.org/officeDocument/2006/relationships/hyperlink" Target="https://gegemon.by/acsess/port/559.jpg" TargetMode="External"/><Relationship Id="rId537" Type="http://schemas.openxmlformats.org/officeDocument/2006/relationships/hyperlink" Target="https://gegemon.by/acsess/akb/sam_A710.php" TargetMode="External"/><Relationship Id="rId744" Type="http://schemas.openxmlformats.org/officeDocument/2006/relationships/hyperlink" Target="https://gegemon.by/acsess/pults/sony_RM-D959.php" TargetMode="External"/><Relationship Id="rId951" Type="http://schemas.openxmlformats.org/officeDocument/2006/relationships/hyperlink" Target="https://gegemon.by/acsess/case/32_2.php" TargetMode="External"/><Relationship Id="rId1167" Type="http://schemas.openxmlformats.org/officeDocument/2006/relationships/hyperlink" Target="https://gegemon.by/acsess/pults/sharp_GA372SA.php" TargetMode="External"/><Relationship Id="rId1374" Type="http://schemas.openxmlformats.org/officeDocument/2006/relationships/hyperlink" Target="https://gegemon.by/acsess/1/774.jpg" TargetMode="External"/><Relationship Id="rId1581" Type="http://schemas.openxmlformats.org/officeDocument/2006/relationships/hyperlink" Target="https://gegemon.by/video/1002.php" TargetMode="External"/><Relationship Id="rId1679" Type="http://schemas.openxmlformats.org/officeDocument/2006/relationships/hyperlink" Target="https://gegemon.by/acsess/paper/17.php" TargetMode="External"/><Relationship Id="rId2218" Type="http://schemas.openxmlformats.org/officeDocument/2006/relationships/hyperlink" Target="https://gegemon.by/acsess/tele/113.jpg" TargetMode="External"/><Relationship Id="rId2425" Type="http://schemas.openxmlformats.org/officeDocument/2006/relationships/hyperlink" Target="https://gegemon.by/acsess/cable/421.jpg" TargetMode="External"/><Relationship Id="rId2632" Type="http://schemas.openxmlformats.org/officeDocument/2006/relationships/hyperlink" Target="https://gegemon.by/acsess/bat/455.jpg" TargetMode="External"/><Relationship Id="rId4085" Type="http://schemas.openxmlformats.org/officeDocument/2006/relationships/hyperlink" Target="https://gegemon.by/acsess/port/623.jpg" TargetMode="External"/><Relationship Id="rId4292" Type="http://schemas.openxmlformats.org/officeDocument/2006/relationships/hyperlink" Target="https://gegemon.by/acsess/port/143.php" TargetMode="External"/><Relationship Id="rId80" Type="http://schemas.openxmlformats.org/officeDocument/2006/relationships/hyperlink" Target="https://gegemon.by/acsess/akb/huawei_G510.php" TargetMode="External"/><Relationship Id="rId604" Type="http://schemas.openxmlformats.org/officeDocument/2006/relationships/hyperlink" Target="https://gegemon.by/acsess/zar/note_samsung_6.php" TargetMode="External"/><Relationship Id="rId811" Type="http://schemas.openxmlformats.org/officeDocument/2006/relationships/hyperlink" Target="https://gegemon.by/bat_un.php" TargetMode="External"/><Relationship Id="rId1027" Type="http://schemas.openxmlformats.org/officeDocument/2006/relationships/hyperlink" Target="https://gegemon.by/acsess/1/532.php" TargetMode="External"/><Relationship Id="rId1234" Type="http://schemas.openxmlformats.org/officeDocument/2006/relationships/hyperlink" Target="https://gegemon.by/acsess/pults/toshiba_CT-90272.php" TargetMode="External"/><Relationship Id="rId1441" Type="http://schemas.openxmlformats.org/officeDocument/2006/relationships/hyperlink" Target="https://gegemon.by/acsess/screen/24.php" TargetMode="External"/><Relationship Id="rId1886" Type="http://schemas.openxmlformats.org/officeDocument/2006/relationships/hyperlink" Target="https://gegemon.by/acsess/case/26.php" TargetMode="External"/><Relationship Id="rId2937" Type="http://schemas.openxmlformats.org/officeDocument/2006/relationships/hyperlink" Target="https://gegemon.by/acsess/pults/21.jpg" TargetMode="External"/><Relationship Id="rId4152" Type="http://schemas.openxmlformats.org/officeDocument/2006/relationships/hyperlink" Target="https://catalog.onliner.by/mobile/nokia/nokia11023ch" TargetMode="External"/><Relationship Id="rId909" Type="http://schemas.openxmlformats.org/officeDocument/2006/relationships/hyperlink" Target="https://gegemon.by/acsess/akb/ZTE_T320.php" TargetMode="External"/><Relationship Id="rId1301" Type="http://schemas.openxmlformats.org/officeDocument/2006/relationships/hyperlink" Target="https://gegemon.by/acsess/pults/sam_AA59-00507A.php" TargetMode="External"/><Relationship Id="rId1539" Type="http://schemas.openxmlformats.org/officeDocument/2006/relationships/hyperlink" Target="https://gegemon.by/acsess/1/298.jpg" TargetMode="External"/><Relationship Id="rId1746" Type="http://schemas.openxmlformats.org/officeDocument/2006/relationships/hyperlink" Target="https://gegemon.by/acsess/screen/26.php" TargetMode="External"/><Relationship Id="rId1953" Type="http://schemas.openxmlformats.org/officeDocument/2006/relationships/hyperlink" Target="https://gegemon.by/acsess/case/26.php" TargetMode="External"/><Relationship Id="rId3199" Type="http://schemas.openxmlformats.org/officeDocument/2006/relationships/hyperlink" Target="https://gegemon.by/acsess/zar/624.jpg" TargetMode="External"/><Relationship Id="rId38" Type="http://schemas.openxmlformats.org/officeDocument/2006/relationships/hyperlink" Target="https://gegemon.by/acsess/akb/se_BA950.php" TargetMode="External"/><Relationship Id="rId1606" Type="http://schemas.openxmlformats.org/officeDocument/2006/relationships/hyperlink" Target="https://gegemon.by/acsess/1/849.jpg" TargetMode="External"/><Relationship Id="rId1813" Type="http://schemas.openxmlformats.org/officeDocument/2006/relationships/hyperlink" Target="https://gegemon.by/acsess/case/98.php" TargetMode="External"/><Relationship Id="rId3059" Type="http://schemas.openxmlformats.org/officeDocument/2006/relationships/hyperlink" Target="https://gegemon.by/acsess/comp/333.jpg" TargetMode="External"/><Relationship Id="rId3266" Type="http://schemas.openxmlformats.org/officeDocument/2006/relationships/hyperlink" Target="https://gegemon.by/acsess/pults_2/harper_AL46D.php" TargetMode="External"/><Relationship Id="rId3473" Type="http://schemas.openxmlformats.org/officeDocument/2006/relationships/hyperlink" Target="https://gegemon.by/acsess/1/1093.jpg" TargetMode="External"/><Relationship Id="rId4012" Type="http://schemas.openxmlformats.org/officeDocument/2006/relationships/hyperlink" Target="https://gegemon.by/acsess/port/614.jpg" TargetMode="External"/><Relationship Id="rId4317" Type="http://schemas.openxmlformats.org/officeDocument/2006/relationships/hyperlink" Target="https://gegemon.by/acsess/port/417_2.webp" TargetMode="External"/><Relationship Id="rId187" Type="http://schemas.openxmlformats.org/officeDocument/2006/relationships/hyperlink" Target="https://gegemon.by/acsess/pults/sony_RM-001A.php" TargetMode="External"/><Relationship Id="rId394" Type="http://schemas.openxmlformats.org/officeDocument/2006/relationships/hyperlink" Target="https://gegemon.by/acsess/1/259.jpg" TargetMode="External"/><Relationship Id="rId2075" Type="http://schemas.openxmlformats.org/officeDocument/2006/relationships/hyperlink" Target="https://gegemon.by/video/1015.php" TargetMode="External"/><Relationship Id="rId2282" Type="http://schemas.openxmlformats.org/officeDocument/2006/relationships/hyperlink" Target="https://gegemon.by/acsess/pults_2/thomson_RC311.php" TargetMode="External"/><Relationship Id="rId3126" Type="http://schemas.openxmlformats.org/officeDocument/2006/relationships/hyperlink" Target="https://gegemon.by/acsess/cable/342.php" TargetMode="External"/><Relationship Id="rId3680" Type="http://schemas.openxmlformats.org/officeDocument/2006/relationships/hyperlink" Target="https://gegemon.by/acsess/pults_2/y4.jpg" TargetMode="External"/><Relationship Id="rId3778" Type="http://schemas.openxmlformats.org/officeDocument/2006/relationships/hyperlink" Target="https://gegemon.by/acsess/zar/note_hp_26.jpg" TargetMode="External"/><Relationship Id="rId3985" Type="http://schemas.openxmlformats.org/officeDocument/2006/relationships/hyperlink" Target="https://gegemon.by/acsess/port/583.jpg" TargetMode="External"/><Relationship Id="rId254" Type="http://schemas.openxmlformats.org/officeDocument/2006/relationships/hyperlink" Target="https://gegemon.by/acsess/akb/lenovo_BL243.php" TargetMode="External"/><Relationship Id="rId699" Type="http://schemas.openxmlformats.org/officeDocument/2006/relationships/hyperlink" Target="https://gegemon.by/acsess/pults/pan_EUR7651150.php" TargetMode="External"/><Relationship Id="rId1091" Type="http://schemas.openxmlformats.org/officeDocument/2006/relationships/hyperlink" Target="https://gegemon.by/acsess/1/500.php" TargetMode="External"/><Relationship Id="rId2587" Type="http://schemas.openxmlformats.org/officeDocument/2006/relationships/hyperlink" Target="https://gegemon.by/acsess/akb/XIAOMI_BN49.php" TargetMode="External"/><Relationship Id="rId2794" Type="http://schemas.openxmlformats.org/officeDocument/2006/relationships/hyperlink" Target="https://gegemon.by/acsess/akb/176.jpg" TargetMode="External"/><Relationship Id="rId3333" Type="http://schemas.openxmlformats.org/officeDocument/2006/relationships/hyperlink" Target="https://gegemon.by/acsess/akb/204.jpg" TargetMode="External"/><Relationship Id="rId3540" Type="http://schemas.openxmlformats.org/officeDocument/2006/relationships/hyperlink" Target="https://gegemon.by/acsess/1/1104.jpg" TargetMode="External"/><Relationship Id="rId3638" Type="http://schemas.openxmlformats.org/officeDocument/2006/relationships/hyperlink" Target="https://gegemon.by/acsess/pults_2/y2.jpg" TargetMode="External"/><Relationship Id="rId3845" Type="http://schemas.openxmlformats.org/officeDocument/2006/relationships/hyperlink" Target="https://gegemon.by/acsess/cable/183.php" TargetMode="External"/><Relationship Id="rId114" Type="http://schemas.openxmlformats.org/officeDocument/2006/relationships/hyperlink" Target="https://gegemon.by/acsess/pults/lg_6710V00017H.php" TargetMode="External"/><Relationship Id="rId461" Type="http://schemas.openxmlformats.org/officeDocument/2006/relationships/hyperlink" Target="https://gegemon.by/acsess/akb/HTC_one_X.php" TargetMode="External"/><Relationship Id="rId559" Type="http://schemas.openxmlformats.org/officeDocument/2006/relationships/hyperlink" Target="https://gegemon.by/acsess/zar/140.php" TargetMode="External"/><Relationship Id="rId766" Type="http://schemas.openxmlformats.org/officeDocument/2006/relationships/hyperlink" Target="https://gegemon.by/acsess/bat/191.php" TargetMode="External"/><Relationship Id="rId1189" Type="http://schemas.openxmlformats.org/officeDocument/2006/relationships/hyperlink" Target="https://gegemon.by/acsess/pults/sharp_RC1912.php" TargetMode="External"/><Relationship Id="rId1396" Type="http://schemas.openxmlformats.org/officeDocument/2006/relationships/hyperlink" Target="https://gegemon.by/acsess/port/255.php" TargetMode="External"/><Relationship Id="rId2142" Type="http://schemas.openxmlformats.org/officeDocument/2006/relationships/hyperlink" Target="https://gegemon.by/acsess/flash/218_6.jpg" TargetMode="External"/><Relationship Id="rId2447" Type="http://schemas.openxmlformats.org/officeDocument/2006/relationships/hyperlink" Target="https://gegemon.by/acsess/1/1095.php" TargetMode="External"/><Relationship Id="rId3400" Type="http://schemas.openxmlformats.org/officeDocument/2006/relationships/hyperlink" Target="https://t.me/videoobzors/4" TargetMode="External"/><Relationship Id="rId321" Type="http://schemas.openxmlformats.org/officeDocument/2006/relationships/hyperlink" Target="https://gegemon.by/acsess/akb/huawei_HB5R1V.php" TargetMode="External"/><Relationship Id="rId419" Type="http://schemas.openxmlformats.org/officeDocument/2006/relationships/hyperlink" Target="https://gegemon.by/acsess/zar/note_hp_1.php" TargetMode="External"/><Relationship Id="rId626" Type="http://schemas.openxmlformats.org/officeDocument/2006/relationships/hyperlink" Target="https://gegemon.by/acsess/flash/64.php" TargetMode="External"/><Relationship Id="rId973" Type="http://schemas.openxmlformats.org/officeDocument/2006/relationships/hyperlink" Target="https://gegemon.by/acsess/pults/sony_RM-ED033.php" TargetMode="External"/><Relationship Id="rId1049" Type="http://schemas.openxmlformats.org/officeDocument/2006/relationships/hyperlink" Target="https://gegemon.by/acsess/1/560.php" TargetMode="External"/><Relationship Id="rId1256" Type="http://schemas.openxmlformats.org/officeDocument/2006/relationships/hyperlink" Target="https://gegemon.by/acsess/pults/toshiba_DC-G1U.php" TargetMode="External"/><Relationship Id="rId2002" Type="http://schemas.openxmlformats.org/officeDocument/2006/relationships/hyperlink" Target="https://gegemon.by/acsess/case/26.php" TargetMode="External"/><Relationship Id="rId2307" Type="http://schemas.openxmlformats.org/officeDocument/2006/relationships/hyperlink" Target="https://gegemon.by/acsess/zar/443.jpg" TargetMode="External"/><Relationship Id="rId2654" Type="http://schemas.openxmlformats.org/officeDocument/2006/relationships/hyperlink" Target="https://gegemon.by/video/1002.php" TargetMode="External"/><Relationship Id="rId2861" Type="http://schemas.openxmlformats.org/officeDocument/2006/relationships/hyperlink" Target="https://gegemon.by/acsess/new/30.jpg" TargetMode="External"/><Relationship Id="rId2959" Type="http://schemas.openxmlformats.org/officeDocument/2006/relationships/hyperlink" Target="https://gegemon.by/acsess/zar/581.jpg" TargetMode="External"/><Relationship Id="rId3705" Type="http://schemas.openxmlformats.org/officeDocument/2006/relationships/hyperlink" Target="https://gegemon.by/acsess/pults/skyworth_RM-L1659.php" TargetMode="External"/><Relationship Id="rId3912" Type="http://schemas.openxmlformats.org/officeDocument/2006/relationships/hyperlink" Target="https://gegemon.by/acsess/pults/sam_BN59-01303A_orig.php" TargetMode="External"/><Relationship Id="rId833" Type="http://schemas.openxmlformats.org/officeDocument/2006/relationships/hyperlink" Target="https://gegemon.by/bat_un.php" TargetMode="External"/><Relationship Id="rId1116" Type="http://schemas.openxmlformats.org/officeDocument/2006/relationships/hyperlink" Target="https://gegemon.by/acsess/case/52.jpg" TargetMode="External"/><Relationship Id="rId1463" Type="http://schemas.openxmlformats.org/officeDocument/2006/relationships/hyperlink" Target="https://gegemon.by/acsess/screen/32.php" TargetMode="External"/><Relationship Id="rId1670" Type="http://schemas.openxmlformats.org/officeDocument/2006/relationships/hyperlink" Target="https://gegemon.by/acsess/paper/43.php" TargetMode="External"/><Relationship Id="rId1768" Type="http://schemas.openxmlformats.org/officeDocument/2006/relationships/hyperlink" Target="https://gegemon.by/acsess/case/26.php" TargetMode="External"/><Relationship Id="rId2514" Type="http://schemas.openxmlformats.org/officeDocument/2006/relationships/hyperlink" Target="http://www.gegemon.by/acsess/zar/azar%2027.html" TargetMode="External"/><Relationship Id="rId2721" Type="http://schemas.openxmlformats.org/officeDocument/2006/relationships/hyperlink" Target="https://gegemon.by/acsess/pults/hor_RC-510M.php" TargetMode="External"/><Relationship Id="rId2819" Type="http://schemas.openxmlformats.org/officeDocument/2006/relationships/hyperlink" Target="https://gegemon.by/bat_un.php" TargetMode="External"/><Relationship Id="rId4174" Type="http://schemas.openxmlformats.org/officeDocument/2006/relationships/hyperlink" Target="https://gegemon.by/acsess/pults/sam_BN59-01178B.php" TargetMode="External"/><Relationship Id="rId4381" Type="http://schemas.openxmlformats.org/officeDocument/2006/relationships/hyperlink" Target="https://gegemon.by/acsess/bat/749.webp" TargetMode="External"/><Relationship Id="rId900" Type="http://schemas.openxmlformats.org/officeDocument/2006/relationships/hyperlink" Target="https://gegemon.by/acsess/pults/sam_AA59-00795A.php" TargetMode="External"/><Relationship Id="rId1323" Type="http://schemas.openxmlformats.org/officeDocument/2006/relationships/hyperlink" Target="https://gegemon.by/acsess/screen/24.php" TargetMode="External"/><Relationship Id="rId1530" Type="http://schemas.openxmlformats.org/officeDocument/2006/relationships/hyperlink" Target="https://gegemon.by/acsess/1/298.jpg" TargetMode="External"/><Relationship Id="rId1628" Type="http://schemas.openxmlformats.org/officeDocument/2006/relationships/hyperlink" Target="https://gegemon.by/acsess/screen/25.php" TargetMode="External"/><Relationship Id="rId1975" Type="http://schemas.openxmlformats.org/officeDocument/2006/relationships/hyperlink" Target="https://gegemon.by/acsess/case/26.php" TargetMode="External"/><Relationship Id="rId3190" Type="http://schemas.openxmlformats.org/officeDocument/2006/relationships/hyperlink" Target="https://gegemon.by/acsess/cable/187.php" TargetMode="External"/><Relationship Id="rId4034" Type="http://schemas.openxmlformats.org/officeDocument/2006/relationships/hyperlink" Target="https://gegemon.by/acsess/1/1402.jpg" TargetMode="External"/><Relationship Id="rId4241" Type="http://schemas.openxmlformats.org/officeDocument/2006/relationships/hyperlink" Target="https://gegemon.by/acsess/pults/GI_HOF12E148GPD5.php" TargetMode="External"/><Relationship Id="rId1835" Type="http://schemas.openxmlformats.org/officeDocument/2006/relationships/hyperlink" Target="https://gegemon.by/acsess/case/98.php" TargetMode="External"/><Relationship Id="rId3050" Type="http://schemas.openxmlformats.org/officeDocument/2006/relationships/hyperlink" Target="https://gegemon.by/acsess/cable/566.jpg" TargetMode="External"/><Relationship Id="rId3288" Type="http://schemas.openxmlformats.org/officeDocument/2006/relationships/hyperlink" Target="https://gegemon.by/acsess/zar/436.jpg" TargetMode="External"/><Relationship Id="rId3495" Type="http://schemas.openxmlformats.org/officeDocument/2006/relationships/hyperlink" Target="https://gegemon.by/acsess/1/1134.php" TargetMode="External"/><Relationship Id="rId4101" Type="http://schemas.openxmlformats.org/officeDocument/2006/relationships/hyperlink" Target="https://gegemon.by/acsess/akb/248.jpg" TargetMode="External"/><Relationship Id="rId4339" Type="http://schemas.openxmlformats.org/officeDocument/2006/relationships/hyperlink" Target="https://gegemon.by/acsess/bat/742.jpg" TargetMode="External"/><Relationship Id="rId1902" Type="http://schemas.openxmlformats.org/officeDocument/2006/relationships/hyperlink" Target="https://gegemon.by/acsess/case/26.php" TargetMode="External"/><Relationship Id="rId2097" Type="http://schemas.openxmlformats.org/officeDocument/2006/relationships/hyperlink" Target="https://gegemon.by/acsess/pults_2/TCL_RC311_FMI2.php" TargetMode="External"/><Relationship Id="rId3148" Type="http://schemas.openxmlformats.org/officeDocument/2006/relationships/hyperlink" Target="https://gegemon.by/acsess/cable/186.php" TargetMode="External"/><Relationship Id="rId3355" Type="http://schemas.openxmlformats.org/officeDocument/2006/relationships/hyperlink" Target="https://gegemon.by/acsess/tele/171.jpg" TargetMode="External"/><Relationship Id="rId3562" Type="http://schemas.openxmlformats.org/officeDocument/2006/relationships/hyperlink" Target="https://gegemon.by/acsess/flash/349_2.jpg" TargetMode="External"/><Relationship Id="rId4406" Type="http://schemas.openxmlformats.org/officeDocument/2006/relationships/hyperlink" Target="https://gegemon.by/acsess/1/1414.webp" TargetMode="External"/><Relationship Id="rId276" Type="http://schemas.openxmlformats.org/officeDocument/2006/relationships/hyperlink" Target="https://gegemon.by/acsess/akb/nokia_BV-T5A.php" TargetMode="External"/><Relationship Id="rId483" Type="http://schemas.openxmlformats.org/officeDocument/2006/relationships/hyperlink" Target="http://www.gegemon.by/acsess/nau/31.php" TargetMode="External"/><Relationship Id="rId690" Type="http://schemas.openxmlformats.org/officeDocument/2006/relationships/hyperlink" Target="https://gegemon.by/acsess/nau/83_2.jpg" TargetMode="External"/><Relationship Id="rId2164" Type="http://schemas.openxmlformats.org/officeDocument/2006/relationships/hyperlink" Target="https://gegemon.by/acsess/1/927.jpg" TargetMode="External"/><Relationship Id="rId2371" Type="http://schemas.openxmlformats.org/officeDocument/2006/relationships/hyperlink" Target="https://gegemon.by/acsess/case/44_1.php" TargetMode="External"/><Relationship Id="rId3008" Type="http://schemas.openxmlformats.org/officeDocument/2006/relationships/hyperlink" Target="https://gegemon.by/acsess/port/416_2.jpg" TargetMode="External"/><Relationship Id="rId3215" Type="http://schemas.openxmlformats.org/officeDocument/2006/relationships/hyperlink" Target="https://catalog.onliner.by/mobile/bq/bq2455gold" TargetMode="External"/><Relationship Id="rId3422" Type="http://schemas.openxmlformats.org/officeDocument/2006/relationships/hyperlink" Target="https://gegemon.by/acsess/akb/212.jpg" TargetMode="External"/><Relationship Id="rId3867" Type="http://schemas.openxmlformats.org/officeDocument/2006/relationships/hyperlink" Target="https://gegemon.by/acsess/pults/GM707_new.php" TargetMode="External"/><Relationship Id="rId136" Type="http://schemas.openxmlformats.org/officeDocument/2006/relationships/hyperlink" Target="https://gegemon.by/acsess/pults/pan_RM-520M.php" TargetMode="External"/><Relationship Id="rId343" Type="http://schemas.openxmlformats.org/officeDocument/2006/relationships/hyperlink" Target="http://www.gegemon.by/acsess/akb/prestigio_5430.php" TargetMode="External"/><Relationship Id="rId550" Type="http://schemas.openxmlformats.org/officeDocument/2006/relationships/hyperlink" Target="https://gegemon.by/acsess/pults/hor_YC-53-5.php" TargetMode="External"/><Relationship Id="rId788" Type="http://schemas.openxmlformats.org/officeDocument/2006/relationships/hyperlink" Target="https://gegemon.by/bat_un.php" TargetMode="External"/><Relationship Id="rId995" Type="http://schemas.openxmlformats.org/officeDocument/2006/relationships/hyperlink" Target="https://gegemon.by/acsess/screen/17.php" TargetMode="External"/><Relationship Id="rId1180" Type="http://schemas.openxmlformats.org/officeDocument/2006/relationships/hyperlink" Target="https://gegemon.by/acsess/pults/sharp_GB042WJSA.php" TargetMode="External"/><Relationship Id="rId2024" Type="http://schemas.openxmlformats.org/officeDocument/2006/relationships/hyperlink" Target="https://gegemon.by/acsess/case/26.php" TargetMode="External"/><Relationship Id="rId2231" Type="http://schemas.openxmlformats.org/officeDocument/2006/relationships/hyperlink" Target="https://gegemon.by/acsess/zar/429.php" TargetMode="External"/><Relationship Id="rId2469" Type="http://schemas.openxmlformats.org/officeDocument/2006/relationships/hyperlink" Target="https://gegemon.by/acsess/zar/159.php" TargetMode="External"/><Relationship Id="rId2676" Type="http://schemas.openxmlformats.org/officeDocument/2006/relationships/hyperlink" Target="https://gegemon.by/acsess/flash/287_9.jpg" TargetMode="External"/><Relationship Id="rId2883" Type="http://schemas.openxmlformats.org/officeDocument/2006/relationships/hyperlink" Target="https://gegemon.by/acsess/zar/569.php" TargetMode="External"/><Relationship Id="rId3727" Type="http://schemas.openxmlformats.org/officeDocument/2006/relationships/hyperlink" Target="https://gegemon.by/acsess/pults/irc_101.php" TargetMode="External"/><Relationship Id="rId3934" Type="http://schemas.openxmlformats.org/officeDocument/2006/relationships/hyperlink" Target="https://gegemon.by/acsess/pults_2/xiaomi_mi_ver_20.php" TargetMode="External"/><Relationship Id="rId203" Type="http://schemas.openxmlformats.org/officeDocument/2006/relationships/hyperlink" Target="https://gegemon.by/acsess/pults/sony_RM-ED060.php" TargetMode="External"/><Relationship Id="rId648" Type="http://schemas.openxmlformats.org/officeDocument/2006/relationships/hyperlink" Target="https://gegemon.by/acsess/cable/173.php" TargetMode="External"/><Relationship Id="rId855" Type="http://schemas.openxmlformats.org/officeDocument/2006/relationships/hyperlink" Target="https://gegemon.by/acsess/pults/sky_57.php" TargetMode="External"/><Relationship Id="rId1040" Type="http://schemas.openxmlformats.org/officeDocument/2006/relationships/hyperlink" Target="https://gegemon.by/acsess/pults/7.php" TargetMode="External"/><Relationship Id="rId1278" Type="http://schemas.openxmlformats.org/officeDocument/2006/relationships/hyperlink" Target="https://gegemon.by/acsess/akb/XIAOMI_BN3A.php" TargetMode="External"/><Relationship Id="rId1485" Type="http://schemas.openxmlformats.org/officeDocument/2006/relationships/hyperlink" Target="https://gegemon.by/acsess/screen/44.php" TargetMode="External"/><Relationship Id="rId1692" Type="http://schemas.openxmlformats.org/officeDocument/2006/relationships/hyperlink" Target="https://gegemon.by/video/1009.php" TargetMode="External"/><Relationship Id="rId2329" Type="http://schemas.openxmlformats.org/officeDocument/2006/relationships/hyperlink" Target="https://gegemon.by/acsess/bat/421.jpg" TargetMode="External"/><Relationship Id="rId2536" Type="http://schemas.openxmlformats.org/officeDocument/2006/relationships/hyperlink" Target="https://gegemon.by/acsess/zar/494.php" TargetMode="External"/><Relationship Id="rId2743" Type="http://schemas.openxmlformats.org/officeDocument/2006/relationships/hyperlink" Target="https://gegemon.by/acsess/1/1193.jpg" TargetMode="External"/><Relationship Id="rId4196" Type="http://schemas.openxmlformats.org/officeDocument/2006/relationships/hyperlink" Target="https://gegemon.by/acsess/pults/DVB-T2_2-2025.webp" TargetMode="External"/><Relationship Id="rId410" Type="http://schemas.openxmlformats.org/officeDocument/2006/relationships/hyperlink" Target="https://gegemon.by/acsess/pults/vit_RC-5.php" TargetMode="External"/><Relationship Id="rId508" Type="http://schemas.openxmlformats.org/officeDocument/2006/relationships/hyperlink" Target="http://www.gegemon.by/acsess/case/10.php" TargetMode="External"/><Relationship Id="rId715" Type="http://schemas.openxmlformats.org/officeDocument/2006/relationships/hyperlink" Target="https://gegemon.by/acsess/akb/iphone_6s.php" TargetMode="External"/><Relationship Id="rId922" Type="http://schemas.openxmlformats.org/officeDocument/2006/relationships/hyperlink" Target="https://gegemon.by/acsess/pults/sam_RM-L1015.php" TargetMode="External"/><Relationship Id="rId1138" Type="http://schemas.openxmlformats.org/officeDocument/2006/relationships/hyperlink" Target="https://gegemon.by/acsess/pults/jvc_RM-C495.php" TargetMode="External"/><Relationship Id="rId1345" Type="http://schemas.openxmlformats.org/officeDocument/2006/relationships/hyperlink" Target="https://gegemon.by/bat_un.php" TargetMode="External"/><Relationship Id="rId1552" Type="http://schemas.openxmlformats.org/officeDocument/2006/relationships/hyperlink" Target="https://gegemon.by/acsess/port/268.php" TargetMode="External"/><Relationship Id="rId1997" Type="http://schemas.openxmlformats.org/officeDocument/2006/relationships/hyperlink" Target="https://gegemon.by/acsess/case/26.php" TargetMode="External"/><Relationship Id="rId2603" Type="http://schemas.openxmlformats.org/officeDocument/2006/relationships/hyperlink" Target="https://gegemon.by/acsess/cable/475.jpg" TargetMode="External"/><Relationship Id="rId2950" Type="http://schemas.openxmlformats.org/officeDocument/2006/relationships/hyperlink" Target="https://gegemon.by/acsess/pults/WV_T38.php" TargetMode="External"/><Relationship Id="rId4056" Type="http://schemas.openxmlformats.org/officeDocument/2006/relationships/hyperlink" Target="https://gegemon.by/acsess/flash/390.jpg" TargetMode="External"/><Relationship Id="rId1205" Type="http://schemas.openxmlformats.org/officeDocument/2006/relationships/hyperlink" Target="https://gegemon.by/acsess/pults/sharp_G1135PESA.php" TargetMode="External"/><Relationship Id="rId1857" Type="http://schemas.openxmlformats.org/officeDocument/2006/relationships/hyperlink" Target="https://gegemon.by/acsess/case/98.php" TargetMode="External"/><Relationship Id="rId2810" Type="http://schemas.openxmlformats.org/officeDocument/2006/relationships/hyperlink" Target="https://gegemon.by/acsess/tele/164.jpg" TargetMode="External"/><Relationship Id="rId2908" Type="http://schemas.openxmlformats.org/officeDocument/2006/relationships/hyperlink" Target="https://gegemon.by/acsess/1/259.jpg" TargetMode="External"/><Relationship Id="rId4263" Type="http://schemas.openxmlformats.org/officeDocument/2006/relationships/hyperlink" Target="https://gegemon.by/acsess/bat/733.jpg" TargetMode="External"/><Relationship Id="rId51" Type="http://schemas.openxmlformats.org/officeDocument/2006/relationships/hyperlink" Target="https://gegemon.by/acsess/akb/nokia_BL-5K.php" TargetMode="External"/><Relationship Id="rId1412" Type="http://schemas.openxmlformats.org/officeDocument/2006/relationships/hyperlink" Target="http://www.gegemon.by/acsess/case/4.php" TargetMode="External"/><Relationship Id="rId1717" Type="http://schemas.openxmlformats.org/officeDocument/2006/relationships/hyperlink" Target="https://gegemon.by/acsess/pults/hor_RC-A3-01.php" TargetMode="External"/><Relationship Id="rId1924" Type="http://schemas.openxmlformats.org/officeDocument/2006/relationships/hyperlink" Target="https://gegemon.by/acsess/case/26.php" TargetMode="External"/><Relationship Id="rId3072" Type="http://schemas.openxmlformats.org/officeDocument/2006/relationships/hyperlink" Target="https://gegemon.by/acsess/case/bamper.jpg" TargetMode="External"/><Relationship Id="rId3377" Type="http://schemas.openxmlformats.org/officeDocument/2006/relationships/hyperlink" Target="https://gegemon.by/acsess/flash/339.jpg" TargetMode="External"/><Relationship Id="rId4123" Type="http://schemas.openxmlformats.org/officeDocument/2006/relationships/hyperlink" Target="https://gegemon.by/acsess/bat/716.jpg" TargetMode="External"/><Relationship Id="rId4330" Type="http://schemas.openxmlformats.org/officeDocument/2006/relationships/hyperlink" Target="https://gegemon.by/acsess/pults/sam_BN59-01259B_orig.php" TargetMode="External"/><Relationship Id="rId298" Type="http://schemas.openxmlformats.org/officeDocument/2006/relationships/hyperlink" Target="https://gegemon.by/acsess/pults/philips_242254900901.php" TargetMode="External"/><Relationship Id="rId3584" Type="http://schemas.openxmlformats.org/officeDocument/2006/relationships/hyperlink" Target="https://gegemon.by/acsess/bat/610.jpg" TargetMode="External"/><Relationship Id="rId3791" Type="http://schemas.openxmlformats.org/officeDocument/2006/relationships/hyperlink" Target="https://gegemon.by/acsess/zar/note_dell_12.jpg" TargetMode="External"/><Relationship Id="rId3889" Type="http://schemas.openxmlformats.org/officeDocument/2006/relationships/hyperlink" Target="https://gegemon.by/acsess/bat/679.jpg" TargetMode="External"/><Relationship Id="rId4428" Type="http://schemas.openxmlformats.org/officeDocument/2006/relationships/hyperlink" Target="https://gegemon.by/acsess/bat/766.webp" TargetMode="External"/><Relationship Id="rId158" Type="http://schemas.openxmlformats.org/officeDocument/2006/relationships/hyperlink" Target="https://gegemon.by/acsess/pults/sam_RM-D1078.php" TargetMode="External"/><Relationship Id="rId2186" Type="http://schemas.openxmlformats.org/officeDocument/2006/relationships/hyperlink" Target="https://gegemon.by/acsess/zar/413.jpg" TargetMode="External"/><Relationship Id="rId2393" Type="http://schemas.openxmlformats.org/officeDocument/2006/relationships/hyperlink" Target="https://gegemon.by/acsess/zar/458.jpg" TargetMode="External"/><Relationship Id="rId2698" Type="http://schemas.openxmlformats.org/officeDocument/2006/relationships/hyperlink" Target="https://gegemon.by/acsess/zar/519.jpg" TargetMode="External"/><Relationship Id="rId3237" Type="http://schemas.openxmlformats.org/officeDocument/2006/relationships/hyperlink" Target="https://catalog.onliner.by/mobile/bq/bq2455blue" TargetMode="External"/><Relationship Id="rId3444" Type="http://schemas.openxmlformats.org/officeDocument/2006/relationships/hyperlink" Target="http://www.gegemon.by/acsess/zar/685.jpg" TargetMode="External"/><Relationship Id="rId3651" Type="http://schemas.openxmlformats.org/officeDocument/2006/relationships/hyperlink" Target="https://gegemon.by/acsess/pults_2/TCL_RC901V_FMRD.php" TargetMode="External"/><Relationship Id="rId365" Type="http://schemas.openxmlformats.org/officeDocument/2006/relationships/hyperlink" Target="https://gegemon.by/acsess/akb/huawei_P8_lite.php" TargetMode="External"/><Relationship Id="rId572" Type="http://schemas.openxmlformats.org/officeDocument/2006/relationships/hyperlink" Target="https://gegemon.by/acsess/tele/32.php" TargetMode="External"/><Relationship Id="rId2046" Type="http://schemas.openxmlformats.org/officeDocument/2006/relationships/hyperlink" Target="https://gegemon.by/acsess/1/889.jpg" TargetMode="External"/><Relationship Id="rId2253" Type="http://schemas.openxmlformats.org/officeDocument/2006/relationships/hyperlink" Target="https://gegemon.by/acsess/pults_2/thomson_RC1994301.php" TargetMode="External"/><Relationship Id="rId2460" Type="http://schemas.openxmlformats.org/officeDocument/2006/relationships/hyperlink" Target="https://gegemon.by/acsess/cable/430.jpg" TargetMode="External"/><Relationship Id="rId3304" Type="http://schemas.openxmlformats.org/officeDocument/2006/relationships/hyperlink" Target="https://gegemon.by/acsess/case/122.jpg" TargetMode="External"/><Relationship Id="rId3511" Type="http://schemas.openxmlformats.org/officeDocument/2006/relationships/hyperlink" Target="https://gegemon.by/acsess/1/1332.jpg" TargetMode="External"/><Relationship Id="rId3749" Type="http://schemas.openxmlformats.org/officeDocument/2006/relationships/hyperlink" Target="https://gegemon.by/acsess/zar/note_asus_24.jpg" TargetMode="External"/><Relationship Id="rId3956" Type="http://schemas.openxmlformats.org/officeDocument/2006/relationships/hyperlink" Target="https://gegemon.by/acsess/zar/743.jpg" TargetMode="External"/><Relationship Id="rId225" Type="http://schemas.openxmlformats.org/officeDocument/2006/relationships/hyperlink" Target="https://gegemon.by/acsess/pults/pioneer_RM-D2014.php" TargetMode="External"/><Relationship Id="rId432" Type="http://schemas.openxmlformats.org/officeDocument/2006/relationships/hyperlink" Target="https://gegemon.by/acsess/pults/GS-8306.php" TargetMode="External"/><Relationship Id="rId877" Type="http://schemas.openxmlformats.org/officeDocument/2006/relationships/hyperlink" Target="https://gegemon.by/acsess/case/28.php" TargetMode="External"/><Relationship Id="rId1062" Type="http://schemas.openxmlformats.org/officeDocument/2006/relationships/hyperlink" Target="https://gegemon.by/acsess/akb/XIAOMI_BN47.php" TargetMode="External"/><Relationship Id="rId2113" Type="http://schemas.openxmlformats.org/officeDocument/2006/relationships/hyperlink" Target="https://gegemon.by/acsess/flash/21.php" TargetMode="External"/><Relationship Id="rId2320" Type="http://schemas.openxmlformats.org/officeDocument/2006/relationships/hyperlink" Target="https://gegemon.by/acsess/akb/sam_A70.php" TargetMode="External"/><Relationship Id="rId2558" Type="http://schemas.openxmlformats.org/officeDocument/2006/relationships/hyperlink" Target="https://gegemon.by/acsess/pults/hor_32LCD840.php" TargetMode="External"/><Relationship Id="rId2765" Type="http://schemas.openxmlformats.org/officeDocument/2006/relationships/hyperlink" Target="https://gegemon.by/new.php" TargetMode="External"/><Relationship Id="rId2972" Type="http://schemas.openxmlformats.org/officeDocument/2006/relationships/hyperlink" Target="https://gegemon.by/acsess/cable/532.jpg" TargetMode="External"/><Relationship Id="rId3609" Type="http://schemas.openxmlformats.org/officeDocument/2006/relationships/hyperlink" Target="https://gegemon.by/new.php" TargetMode="External"/><Relationship Id="rId3816" Type="http://schemas.openxmlformats.org/officeDocument/2006/relationships/hyperlink" Target="https://gegemon.by/acsess/bat/658.webp" TargetMode="External"/><Relationship Id="rId737" Type="http://schemas.openxmlformats.org/officeDocument/2006/relationships/hyperlink" Target="https://gegemon.by/acsess/akb_foto/sony_NP-BX1.php" TargetMode="External"/><Relationship Id="rId944" Type="http://schemas.openxmlformats.org/officeDocument/2006/relationships/hyperlink" Target="https://gegemon.by/acsess/flash/98.php" TargetMode="External"/><Relationship Id="rId1367" Type="http://schemas.openxmlformats.org/officeDocument/2006/relationships/hyperlink" Target="https://gegemon.by/acsess/flash/47.php" TargetMode="External"/><Relationship Id="rId1574" Type="http://schemas.openxmlformats.org/officeDocument/2006/relationships/hyperlink" Target="https://gegemon.by/video/1001.php" TargetMode="External"/><Relationship Id="rId1781" Type="http://schemas.openxmlformats.org/officeDocument/2006/relationships/hyperlink" Target="https://gegemon.by/acsess/case/26.php" TargetMode="External"/><Relationship Id="rId2418" Type="http://schemas.openxmlformats.org/officeDocument/2006/relationships/hyperlink" Target="https://gegemon.by/acsess/flash/64.php" TargetMode="External"/><Relationship Id="rId2625" Type="http://schemas.openxmlformats.org/officeDocument/2006/relationships/hyperlink" Target="https://gegemon.by/acsess/1/1155.jpg" TargetMode="External"/><Relationship Id="rId2832" Type="http://schemas.openxmlformats.org/officeDocument/2006/relationships/hyperlink" Target="https://gegemon.by/acsess/pults/hor_RB34H-C1.php" TargetMode="External"/><Relationship Id="rId4078" Type="http://schemas.openxmlformats.org/officeDocument/2006/relationships/hyperlink" Target="https://gegemon.by/acsess/tele/233.php" TargetMode="External"/><Relationship Id="rId4285" Type="http://schemas.openxmlformats.org/officeDocument/2006/relationships/hyperlink" Target="https://gegemon.by/acsess/zar/787.jpg" TargetMode="External"/><Relationship Id="rId73" Type="http://schemas.openxmlformats.org/officeDocument/2006/relationships/hyperlink" Target="https://gegemon.by/acsess/akb/huawei_G730.php" TargetMode="External"/><Relationship Id="rId804" Type="http://schemas.openxmlformats.org/officeDocument/2006/relationships/hyperlink" Target="https://gegemon.by/bat_un.php" TargetMode="External"/><Relationship Id="rId1227" Type="http://schemas.openxmlformats.org/officeDocument/2006/relationships/hyperlink" Target="https://gegemon.by/acsess/pults/toshiba_CT-90128.php" TargetMode="External"/><Relationship Id="rId1434" Type="http://schemas.openxmlformats.org/officeDocument/2006/relationships/hyperlink" Target="https://gegemon.by/acsess/akb/105.jpg" TargetMode="External"/><Relationship Id="rId1641" Type="http://schemas.openxmlformats.org/officeDocument/2006/relationships/hyperlink" Target="https://gegemon.by/acsess/pults/bbk_LEX510.php" TargetMode="External"/><Relationship Id="rId1879" Type="http://schemas.openxmlformats.org/officeDocument/2006/relationships/hyperlink" Target="https://gegemon.by/acsess/case/98.php" TargetMode="External"/><Relationship Id="rId3094" Type="http://schemas.openxmlformats.org/officeDocument/2006/relationships/hyperlink" Target="https://gegemon.by/acsess/screen/24.php" TargetMode="External"/><Relationship Id="rId4145" Type="http://schemas.openxmlformats.org/officeDocument/2006/relationships/hyperlink" Target="https://gegemon.by/acsess/pults/toshiba_CT-90427_orig.php" TargetMode="External"/><Relationship Id="rId1501" Type="http://schemas.openxmlformats.org/officeDocument/2006/relationships/hyperlink" Target="https://gegemon.by/acsess/screen/83.php" TargetMode="External"/><Relationship Id="rId1739" Type="http://schemas.openxmlformats.org/officeDocument/2006/relationships/hyperlink" Target="https://gegemon.by/acsess/screen/76_2.php" TargetMode="External"/><Relationship Id="rId1946" Type="http://schemas.openxmlformats.org/officeDocument/2006/relationships/hyperlink" Target="https://gegemon.by/acsess/case/26.php" TargetMode="External"/><Relationship Id="rId3399" Type="http://schemas.openxmlformats.org/officeDocument/2006/relationships/hyperlink" Target="https://t.me/videoobzors/2" TargetMode="External"/><Relationship Id="rId4005" Type="http://schemas.openxmlformats.org/officeDocument/2006/relationships/hyperlink" Target="https://gegemon.by/acsess/zar/756.jpg" TargetMode="External"/><Relationship Id="rId4352" Type="http://schemas.openxmlformats.org/officeDocument/2006/relationships/hyperlink" Target="https://gegemon.by/acsess/pults_2/kivi_RM-L1917.php" TargetMode="External"/><Relationship Id="rId1806" Type="http://schemas.openxmlformats.org/officeDocument/2006/relationships/hyperlink" Target="https://gegemon.by/acsess/case/98.php" TargetMode="External"/><Relationship Id="rId3161" Type="http://schemas.openxmlformats.org/officeDocument/2006/relationships/hyperlink" Target="https://gegemon.by/acsess/cable/425.jpg" TargetMode="External"/><Relationship Id="rId3259" Type="http://schemas.openxmlformats.org/officeDocument/2006/relationships/hyperlink" Target="https://gegemon.by/acsess/port/488.jpg" TargetMode="External"/><Relationship Id="rId3466" Type="http://schemas.openxmlformats.org/officeDocument/2006/relationships/hyperlink" Target="https://catalog.onliner.by/laserdistmeter/sndway/swt40" TargetMode="External"/><Relationship Id="rId4212" Type="http://schemas.openxmlformats.org/officeDocument/2006/relationships/hyperlink" Target="https://gegemon.by/acsess/cable/664.jpg" TargetMode="External"/><Relationship Id="rId387" Type="http://schemas.openxmlformats.org/officeDocument/2006/relationships/hyperlink" Target="https://gegemon.by/acsess/pults/zala.php" TargetMode="External"/><Relationship Id="rId594" Type="http://schemas.openxmlformats.org/officeDocument/2006/relationships/hyperlink" Target="https://gegemon.by/acsess/pults/philips_RC-2034301.php" TargetMode="External"/><Relationship Id="rId2068" Type="http://schemas.openxmlformats.org/officeDocument/2006/relationships/hyperlink" Target="https://gegemon.by/acsess/pults_2/haier_HTR-A18EN.php" TargetMode="External"/><Relationship Id="rId2275" Type="http://schemas.openxmlformats.org/officeDocument/2006/relationships/hyperlink" Target="https://gegemon.by/acsess/akb/47.php" TargetMode="External"/><Relationship Id="rId3021" Type="http://schemas.openxmlformats.org/officeDocument/2006/relationships/hyperlink" Target="https://gegemon.by/acsess/cable/549.jpg" TargetMode="External"/><Relationship Id="rId3119" Type="http://schemas.openxmlformats.org/officeDocument/2006/relationships/hyperlink" Target="https://gegemon.by/acsess/tele/180.jpg" TargetMode="External"/><Relationship Id="rId3326" Type="http://schemas.openxmlformats.org/officeDocument/2006/relationships/hyperlink" Target="https://gegemon.by/acsess/1/1308.jpg" TargetMode="External"/><Relationship Id="rId3673" Type="http://schemas.openxmlformats.org/officeDocument/2006/relationships/hyperlink" Target="https://gegemon.by/acsess/comp/367.jpg" TargetMode="External"/><Relationship Id="rId3880" Type="http://schemas.openxmlformats.org/officeDocument/2006/relationships/hyperlink" Target="https://gegemon.by/acsess/zar/731.jpg" TargetMode="External"/><Relationship Id="rId3978" Type="http://schemas.openxmlformats.org/officeDocument/2006/relationships/hyperlink" Target="https://gegemon.by/acsess/1/1132.jpg" TargetMode="External"/><Relationship Id="rId247" Type="http://schemas.openxmlformats.org/officeDocument/2006/relationships/hyperlink" Target="https://gegemon.by/acsess/pults/lg_AKB72914245.php" TargetMode="External"/><Relationship Id="rId899" Type="http://schemas.openxmlformats.org/officeDocument/2006/relationships/hyperlink" Target="https://gegemon.by/acsess/pults/8.php" TargetMode="External"/><Relationship Id="rId1084" Type="http://schemas.openxmlformats.org/officeDocument/2006/relationships/hyperlink" Target="https://gegemon.by/acsess/pults/sam_00011E.php" TargetMode="External"/><Relationship Id="rId2482" Type="http://schemas.openxmlformats.org/officeDocument/2006/relationships/hyperlink" Target="https://gegemon.by/acsess/pults/hor_RC-13b.php" TargetMode="External"/><Relationship Id="rId2787" Type="http://schemas.openxmlformats.org/officeDocument/2006/relationships/hyperlink" Target="https://gegemon.by/acsess/1/262.jpg" TargetMode="External"/><Relationship Id="rId3533" Type="http://schemas.openxmlformats.org/officeDocument/2006/relationships/hyperlink" Target="https://gegemon.by/acsess/flash/338_5.jpg" TargetMode="External"/><Relationship Id="rId3740" Type="http://schemas.openxmlformats.org/officeDocument/2006/relationships/hyperlink" Target="https://gegemon.by/acsess/comp/286.jpg" TargetMode="External"/><Relationship Id="rId3838" Type="http://schemas.openxmlformats.org/officeDocument/2006/relationships/hyperlink" Target="https://gegemon.by/acsess/tele/225.jpg" TargetMode="External"/><Relationship Id="rId107" Type="http://schemas.openxmlformats.org/officeDocument/2006/relationships/hyperlink" Target="https://gegemon.by/acsess/pults/bbk_EN-21662B.php" TargetMode="External"/><Relationship Id="rId454" Type="http://schemas.openxmlformats.org/officeDocument/2006/relationships/hyperlink" Target="https://gegemon.by/acsess/cable/127.php" TargetMode="External"/><Relationship Id="rId661" Type="http://schemas.openxmlformats.org/officeDocument/2006/relationships/hyperlink" Target="https://gegemon.by/acsess/pults/sony_RM-L1370.php" TargetMode="External"/><Relationship Id="rId759" Type="http://schemas.openxmlformats.org/officeDocument/2006/relationships/hyperlink" Target="https://gegemon.by/acsess/flash/74.php" TargetMode="External"/><Relationship Id="rId966" Type="http://schemas.openxmlformats.org/officeDocument/2006/relationships/hyperlink" Target="https://gegemon.by/acsess/pults/sony_RM-ED013.php" TargetMode="External"/><Relationship Id="rId1291" Type="http://schemas.openxmlformats.org/officeDocument/2006/relationships/hyperlink" Target="https://gegemon.by/acsess/1/393.php" TargetMode="External"/><Relationship Id="rId1389" Type="http://schemas.openxmlformats.org/officeDocument/2006/relationships/hyperlink" Target="https://gegemon.by/acsess/bat/326.php" TargetMode="External"/><Relationship Id="rId1596" Type="http://schemas.openxmlformats.org/officeDocument/2006/relationships/hyperlink" Target="https://gegemon.by/acsess/screen/28.php" TargetMode="External"/><Relationship Id="rId2135" Type="http://schemas.openxmlformats.org/officeDocument/2006/relationships/hyperlink" Target="https://gegemon.by/acsess/zar/397.jpg" TargetMode="External"/><Relationship Id="rId2342" Type="http://schemas.openxmlformats.org/officeDocument/2006/relationships/hyperlink" Target="https://gegemon.by/acsess/case/52.jpg" TargetMode="External"/><Relationship Id="rId2647" Type="http://schemas.openxmlformats.org/officeDocument/2006/relationships/hyperlink" Target="https://gegemon.by/acsess/pults_2/rolsen_K10N-C19.php" TargetMode="External"/><Relationship Id="rId2994" Type="http://schemas.openxmlformats.org/officeDocument/2006/relationships/hyperlink" Target="https://gegemon.by/acsess/akb/190_6.jpg" TargetMode="External"/><Relationship Id="rId3600" Type="http://schemas.openxmlformats.org/officeDocument/2006/relationships/hyperlink" Target="https://gegemon.by/acsess/cable/342.php" TargetMode="External"/><Relationship Id="rId314" Type="http://schemas.openxmlformats.org/officeDocument/2006/relationships/hyperlink" Target="https://gegemon.by/acsess/akb/lenovo_BL217.php" TargetMode="External"/><Relationship Id="rId521" Type="http://schemas.openxmlformats.org/officeDocument/2006/relationships/hyperlink" Target="https://gegemon.by/acsess/pults/sam_BN59-01012A.php" TargetMode="External"/><Relationship Id="rId619" Type="http://schemas.openxmlformats.org/officeDocument/2006/relationships/hyperlink" Target="http://www.gegemon.by/acsess/case/4.php" TargetMode="External"/><Relationship Id="rId1151" Type="http://schemas.openxmlformats.org/officeDocument/2006/relationships/hyperlink" Target="https://gegemon.by/acsess/pults/jvc_RM-C1350.php" TargetMode="External"/><Relationship Id="rId1249" Type="http://schemas.openxmlformats.org/officeDocument/2006/relationships/hyperlink" Target="https://gegemon.by/acsess/pults/toshiba_CT-9507.php" TargetMode="External"/><Relationship Id="rId2202" Type="http://schemas.openxmlformats.org/officeDocument/2006/relationships/hyperlink" Target="https://gegemon.by/acsess/paper/44.jpg" TargetMode="External"/><Relationship Id="rId2854" Type="http://schemas.openxmlformats.org/officeDocument/2006/relationships/hyperlink" Target="https://gegemon.by/acsess/pults_2/xiaomi_mi_ver_10.php" TargetMode="External"/><Relationship Id="rId3905" Type="http://schemas.openxmlformats.org/officeDocument/2006/relationships/hyperlink" Target="https://gegemon.by/acsess/pults_2/dexp_DP-V2.php" TargetMode="External"/><Relationship Id="rId95" Type="http://schemas.openxmlformats.org/officeDocument/2006/relationships/hyperlink" Target="https://gegemon.by/acsess/pults/sam_AA59-00382A.php" TargetMode="External"/><Relationship Id="rId826" Type="http://schemas.openxmlformats.org/officeDocument/2006/relationships/hyperlink" Target="https://gegemon.by/bat_un.php" TargetMode="External"/><Relationship Id="rId1011" Type="http://schemas.openxmlformats.org/officeDocument/2006/relationships/hyperlink" Target="https://gegemon.by/acsess/pults/toshiba_CT-8054.php" TargetMode="External"/><Relationship Id="rId1109" Type="http://schemas.openxmlformats.org/officeDocument/2006/relationships/hyperlink" Target="https://gegemon.by/acsess/case/52.jpg" TargetMode="External"/><Relationship Id="rId1456" Type="http://schemas.openxmlformats.org/officeDocument/2006/relationships/hyperlink" Target="https://gegemon.by/acsess/pults/philips_242254990467.php" TargetMode="External"/><Relationship Id="rId1663" Type="http://schemas.openxmlformats.org/officeDocument/2006/relationships/hyperlink" Target="https://gegemon.by/acsess/paper/11.php" TargetMode="External"/><Relationship Id="rId1870" Type="http://schemas.openxmlformats.org/officeDocument/2006/relationships/hyperlink" Target="https://gegemon.by/acsess/case/98.php" TargetMode="External"/><Relationship Id="rId1968" Type="http://schemas.openxmlformats.org/officeDocument/2006/relationships/hyperlink" Target="https://gegemon.by/acsess/case/26.php" TargetMode="External"/><Relationship Id="rId2507" Type="http://schemas.openxmlformats.org/officeDocument/2006/relationships/hyperlink" Target="https://gegemon.by/acsess/pults_2/harper_55F470T.php" TargetMode="External"/><Relationship Id="rId2714" Type="http://schemas.openxmlformats.org/officeDocument/2006/relationships/hyperlink" Target="https://gegemon.by/acsess/cable/484.jpg" TargetMode="External"/><Relationship Id="rId2921" Type="http://schemas.openxmlformats.org/officeDocument/2006/relationships/hyperlink" Target="https://gegemon.by/acsess/screen/24.php" TargetMode="External"/><Relationship Id="rId4167" Type="http://schemas.openxmlformats.org/officeDocument/2006/relationships/hyperlink" Target="https://gegemon.by/acsess/pults/sam_BN59-01268G.php" TargetMode="External"/><Relationship Id="rId4374" Type="http://schemas.openxmlformats.org/officeDocument/2006/relationships/hyperlink" Target="https://gegemon.by/acsess/comp/414.jpg" TargetMode="External"/><Relationship Id="rId1316" Type="http://schemas.openxmlformats.org/officeDocument/2006/relationships/hyperlink" Target="https://gegemon.by/acsess/pults/sam_BN59-00684B.php" TargetMode="External"/><Relationship Id="rId1523" Type="http://schemas.openxmlformats.org/officeDocument/2006/relationships/hyperlink" Target="https://gegemon.by/acsess/1/298.jpg" TargetMode="External"/><Relationship Id="rId1730" Type="http://schemas.openxmlformats.org/officeDocument/2006/relationships/hyperlink" Target="https://gegemon.by/acsess/flash/218_3.jpg" TargetMode="External"/><Relationship Id="rId3183" Type="http://schemas.openxmlformats.org/officeDocument/2006/relationships/hyperlink" Target="https://gegemon.by/acsess/cable/11.php" TargetMode="External"/><Relationship Id="rId3390" Type="http://schemas.openxmlformats.org/officeDocument/2006/relationships/hyperlink" Target="https://gegemon.by/acsess/cable/611.jpg" TargetMode="External"/><Relationship Id="rId4027" Type="http://schemas.openxmlformats.org/officeDocument/2006/relationships/hyperlink" Target="https://gegemon.by/acsess/bat/705.jpg" TargetMode="External"/><Relationship Id="rId4234" Type="http://schemas.openxmlformats.org/officeDocument/2006/relationships/hyperlink" Target="https://gegemon.by/acsess/zar/777.webp" TargetMode="External"/><Relationship Id="rId4441" Type="http://schemas.openxmlformats.org/officeDocument/2006/relationships/hyperlink" Target="https://gegemon.by/acsess/pults/lg_AKB75055701_orig.php" TargetMode="External"/><Relationship Id="rId22" Type="http://schemas.openxmlformats.org/officeDocument/2006/relationships/hyperlink" Target="https://gegemon.by/acsess/akb/sam_i9070.php" TargetMode="External"/><Relationship Id="rId1828" Type="http://schemas.openxmlformats.org/officeDocument/2006/relationships/hyperlink" Target="https://gegemon.by/acsess/case/98.php" TargetMode="External"/><Relationship Id="rId3043" Type="http://schemas.openxmlformats.org/officeDocument/2006/relationships/hyperlink" Target="https://gegemon.by/acsess/cable/558.jpg" TargetMode="External"/><Relationship Id="rId3250" Type="http://schemas.openxmlformats.org/officeDocument/2006/relationships/hyperlink" Target="https://gegemon.by/acsess/zar/636.jpg" TargetMode="External"/><Relationship Id="rId3488" Type="http://schemas.openxmlformats.org/officeDocument/2006/relationships/hyperlink" Target="https://gegemon.by/acsess/1/835.jpg" TargetMode="External"/><Relationship Id="rId3695" Type="http://schemas.openxmlformats.org/officeDocument/2006/relationships/hyperlink" Target="https://gegemon.by/acsess/pults_2/dexp_RCR60BT.php" TargetMode="External"/><Relationship Id="rId171" Type="http://schemas.openxmlformats.org/officeDocument/2006/relationships/hyperlink" Target="https://gegemon.by/acsess/akb/se_X1.php" TargetMode="External"/><Relationship Id="rId2297" Type="http://schemas.openxmlformats.org/officeDocument/2006/relationships/hyperlink" Target="https://gegemon.by/acsess/screen/26.php" TargetMode="External"/><Relationship Id="rId3348" Type="http://schemas.openxmlformats.org/officeDocument/2006/relationships/hyperlink" Target="https://gegemon.by/acsess/1/1313_2.jpg" TargetMode="External"/><Relationship Id="rId3555" Type="http://schemas.openxmlformats.org/officeDocument/2006/relationships/hyperlink" Target="https://gegemon.by/acsess/flash/346_3.jpg" TargetMode="External"/><Relationship Id="rId3762" Type="http://schemas.openxmlformats.org/officeDocument/2006/relationships/hyperlink" Target="https://gegemon.by/acsess/pults_2/kivi_RC20_ir.webp" TargetMode="External"/><Relationship Id="rId4301" Type="http://schemas.openxmlformats.org/officeDocument/2006/relationships/hyperlink" Target="https://gegemon.by/acsess/pults/lg_AKB74115502_orig.php" TargetMode="External"/><Relationship Id="rId269" Type="http://schemas.openxmlformats.org/officeDocument/2006/relationships/hyperlink" Target="https://gegemon.by/acsess/akb/lenovo_BL222.php" TargetMode="External"/><Relationship Id="rId476" Type="http://schemas.openxmlformats.org/officeDocument/2006/relationships/hyperlink" Target="https://gegemon.by/acsess/cable/131.php" TargetMode="External"/><Relationship Id="rId683" Type="http://schemas.openxmlformats.org/officeDocument/2006/relationships/hyperlink" Target="https://gegemon.by/acsess/pults/pan_N2QAYB000604.php" TargetMode="External"/><Relationship Id="rId890" Type="http://schemas.openxmlformats.org/officeDocument/2006/relationships/hyperlink" Target="https://gegemon.by/acsess/pults/7.php" TargetMode="External"/><Relationship Id="rId2157" Type="http://schemas.openxmlformats.org/officeDocument/2006/relationships/hyperlink" Target="https://gegemon.by/acsess/pults_2/prestigio_PTV24SN04Z.php" TargetMode="External"/><Relationship Id="rId2364" Type="http://schemas.openxmlformats.org/officeDocument/2006/relationships/hyperlink" Target="https://gegemon.by/acsess/case/109.jpg" TargetMode="External"/><Relationship Id="rId2571" Type="http://schemas.openxmlformats.org/officeDocument/2006/relationships/hyperlink" Target="https://gegemon.by/acsess/port/347.jpg" TargetMode="External"/><Relationship Id="rId3110" Type="http://schemas.openxmlformats.org/officeDocument/2006/relationships/hyperlink" Target="https://gegemon.by/acsess/cable/405_2.jpg" TargetMode="External"/><Relationship Id="rId3208" Type="http://schemas.openxmlformats.org/officeDocument/2006/relationships/hyperlink" Target="https://gegemon.by/acsess/flash/131.php" TargetMode="External"/><Relationship Id="rId3415" Type="http://schemas.openxmlformats.org/officeDocument/2006/relationships/hyperlink" Target="https://gegemon.by/acsess/nau/274_4.jpg" TargetMode="External"/><Relationship Id="rId129" Type="http://schemas.openxmlformats.org/officeDocument/2006/relationships/hyperlink" Target="https://gegemon.by/acsess/pults/jvc_RM-710R.php" TargetMode="External"/><Relationship Id="rId336" Type="http://schemas.openxmlformats.org/officeDocument/2006/relationships/hyperlink" Target="https://gegemon.by/acsess/pults/philips_RM-L1225.php" TargetMode="External"/><Relationship Id="rId543" Type="http://schemas.openxmlformats.org/officeDocument/2006/relationships/hyperlink" Target="https://gegemon.by/acsess/cable/143.php" TargetMode="External"/><Relationship Id="rId988" Type="http://schemas.openxmlformats.org/officeDocument/2006/relationships/hyperlink" Target="https://gegemon.by/acsess/pults/sam_BN59-01268D.php" TargetMode="External"/><Relationship Id="rId1173" Type="http://schemas.openxmlformats.org/officeDocument/2006/relationships/hyperlink" Target="https://gegemon.by/acsess/case/55.jpg" TargetMode="External"/><Relationship Id="rId1380" Type="http://schemas.openxmlformats.org/officeDocument/2006/relationships/hyperlink" Target="https://gegemon.by/acsess/akb/nokia_BL-5C_bebat.php" TargetMode="External"/><Relationship Id="rId2017" Type="http://schemas.openxmlformats.org/officeDocument/2006/relationships/hyperlink" Target="https://gegemon.by/acsess/case/26.php" TargetMode="External"/><Relationship Id="rId2224" Type="http://schemas.openxmlformats.org/officeDocument/2006/relationships/hyperlink" Target="https://gegemon.by/acsess/pults/lg_AKB76037608.php" TargetMode="External"/><Relationship Id="rId2669" Type="http://schemas.openxmlformats.org/officeDocument/2006/relationships/hyperlink" Target="https://gegemon.by/acsess/flash/287_6.jpg" TargetMode="External"/><Relationship Id="rId2876" Type="http://schemas.openxmlformats.org/officeDocument/2006/relationships/hyperlink" Target="https://gegemon.by/acsess/zar/347.jpg" TargetMode="External"/><Relationship Id="rId3622" Type="http://schemas.openxmlformats.org/officeDocument/2006/relationships/hyperlink" Target="https://gegemon.by/acsess/cable/630.jpg" TargetMode="External"/><Relationship Id="rId3927" Type="http://schemas.openxmlformats.org/officeDocument/2006/relationships/hyperlink" Target="https://gegemon.by/acsess/pults/hor_044B2.jpg" TargetMode="External"/><Relationship Id="rId403" Type="http://schemas.openxmlformats.org/officeDocument/2006/relationships/hyperlink" Target="https://gegemon.by/acsess/pults/vit_051D.php" TargetMode="External"/><Relationship Id="rId750" Type="http://schemas.openxmlformats.org/officeDocument/2006/relationships/hyperlink" Target="https://gegemon.by/acsess/flash/38.php" TargetMode="External"/><Relationship Id="rId848" Type="http://schemas.openxmlformats.org/officeDocument/2006/relationships/hyperlink" Target="https://gegemon.by/acsess/akb/XIAOMI_BM39.php" TargetMode="External"/><Relationship Id="rId1033" Type="http://schemas.openxmlformats.org/officeDocument/2006/relationships/hyperlink" Target="https://gegemon.by/acsess/cable/224.php" TargetMode="External"/><Relationship Id="rId1478" Type="http://schemas.openxmlformats.org/officeDocument/2006/relationships/hyperlink" Target="https://gegemon.by/acsess/screen/49.php" TargetMode="External"/><Relationship Id="rId1685" Type="http://schemas.openxmlformats.org/officeDocument/2006/relationships/hyperlink" Target="https://gegemon.by/video/1007.php" TargetMode="External"/><Relationship Id="rId1892" Type="http://schemas.openxmlformats.org/officeDocument/2006/relationships/hyperlink" Target="https://gegemon.by/acsess/case/26.php" TargetMode="External"/><Relationship Id="rId2431" Type="http://schemas.openxmlformats.org/officeDocument/2006/relationships/hyperlink" Target="https://gegemon.by/acsess/pults/vit_K78.php" TargetMode="External"/><Relationship Id="rId2529" Type="http://schemas.openxmlformats.org/officeDocument/2006/relationships/hyperlink" Target="https://gegemon.by/acsess/zar/491.php" TargetMode="External"/><Relationship Id="rId2736" Type="http://schemas.openxmlformats.org/officeDocument/2006/relationships/hyperlink" Target="https://gegemon.by/acsess/cable/495.jpg" TargetMode="External"/><Relationship Id="rId4091" Type="http://schemas.openxmlformats.org/officeDocument/2006/relationships/hyperlink" Target="https://bq.ru/catalog/mobilnaya-elektronika/telefony/telefon-bq-2839-point/" TargetMode="External"/><Relationship Id="rId4189" Type="http://schemas.openxmlformats.org/officeDocument/2006/relationships/hyperlink" Target="https://gegemon.by/acsess/bat/723.webp" TargetMode="External"/><Relationship Id="rId610" Type="http://schemas.openxmlformats.org/officeDocument/2006/relationships/hyperlink" Target="https://gegemon.by/acsess/cable/169.php" TargetMode="External"/><Relationship Id="rId708" Type="http://schemas.openxmlformats.org/officeDocument/2006/relationships/hyperlink" Target="https://gegemon.by/acsess/pults/pan_EUR571101.php" TargetMode="External"/><Relationship Id="rId915" Type="http://schemas.openxmlformats.org/officeDocument/2006/relationships/hyperlink" Target="https://gegemon.by/acsess/pults/sony_RM-934.php" TargetMode="External"/><Relationship Id="rId1240" Type="http://schemas.openxmlformats.org/officeDocument/2006/relationships/hyperlink" Target="https://gegemon.by/acsess/screen/24.php" TargetMode="External"/><Relationship Id="rId1338" Type="http://schemas.openxmlformats.org/officeDocument/2006/relationships/hyperlink" Target="https://gegemon.by/bat_un.php" TargetMode="External"/><Relationship Id="rId1545" Type="http://schemas.openxmlformats.org/officeDocument/2006/relationships/hyperlink" Target="https://gegemon.by/acsess/1/298.jpg" TargetMode="External"/><Relationship Id="rId2943" Type="http://schemas.openxmlformats.org/officeDocument/2006/relationships/hyperlink" Target="https://gegemon.by/acsess/bat/467.jpg" TargetMode="External"/><Relationship Id="rId4049" Type="http://schemas.openxmlformats.org/officeDocument/2006/relationships/hyperlink" Target="https://gegemon.by/acsess/flash/381.jpg" TargetMode="External"/><Relationship Id="rId4396" Type="http://schemas.openxmlformats.org/officeDocument/2006/relationships/hyperlink" Target="https://gegemon.by/acsess/bat/760.jpg" TargetMode="External"/><Relationship Id="rId1100" Type="http://schemas.openxmlformats.org/officeDocument/2006/relationships/hyperlink" Target="https://gegemon.by/acsess/nau/145.jpg" TargetMode="External"/><Relationship Id="rId1405" Type="http://schemas.openxmlformats.org/officeDocument/2006/relationships/hyperlink" Target="https://gegemon.by/acsess/zar/335.php" TargetMode="External"/><Relationship Id="rId1752" Type="http://schemas.openxmlformats.org/officeDocument/2006/relationships/hyperlink" Target="https://gegemon.by/acsess/screen/26.php" TargetMode="External"/><Relationship Id="rId2803" Type="http://schemas.openxmlformats.org/officeDocument/2006/relationships/hyperlink" Target="https://gegemon.by/acsess/port/408.jpg" TargetMode="External"/><Relationship Id="rId4256" Type="http://schemas.openxmlformats.org/officeDocument/2006/relationships/hyperlink" Target="https://gegemon.by/acsess/bat/731.webp" TargetMode="External"/><Relationship Id="rId44" Type="http://schemas.openxmlformats.org/officeDocument/2006/relationships/hyperlink" Target="https://gegemon.by/acsess/akb/lenovo_BL169.php" TargetMode="External"/><Relationship Id="rId1612" Type="http://schemas.openxmlformats.org/officeDocument/2006/relationships/hyperlink" Target="https://gegemon.by/video/1001.php" TargetMode="External"/><Relationship Id="rId1917" Type="http://schemas.openxmlformats.org/officeDocument/2006/relationships/hyperlink" Target="https://gegemon.by/acsess/case/26.php" TargetMode="External"/><Relationship Id="rId3065" Type="http://schemas.openxmlformats.org/officeDocument/2006/relationships/hyperlink" Target="https://gegemon.by/acsess/case/bamper.jpg" TargetMode="External"/><Relationship Id="rId3272" Type="http://schemas.openxmlformats.org/officeDocument/2006/relationships/hyperlink" Target="https://gegemon.by/acsess/zar/643.jpg" TargetMode="External"/><Relationship Id="rId4116" Type="http://schemas.openxmlformats.org/officeDocument/2006/relationships/hyperlink" Target="https://gegemon.by/acsess/tele/235.php" TargetMode="External"/><Relationship Id="rId4323" Type="http://schemas.openxmlformats.org/officeDocument/2006/relationships/hyperlink" Target="https://gegemon.by/acsess/bat/738.png" TargetMode="External"/><Relationship Id="rId193" Type="http://schemas.openxmlformats.org/officeDocument/2006/relationships/hyperlink" Target="https://gegemon.by/acsess/pults/sony_RM-841.php" TargetMode="External"/><Relationship Id="rId498" Type="http://schemas.openxmlformats.org/officeDocument/2006/relationships/hyperlink" Target="https://gegemon.by/acsess/akb/XIAOMI_BN41.php" TargetMode="External"/><Relationship Id="rId2081" Type="http://schemas.openxmlformats.org/officeDocument/2006/relationships/hyperlink" Target="https://gegemon.by/acsess/screen/15.php" TargetMode="External"/><Relationship Id="rId2179" Type="http://schemas.openxmlformats.org/officeDocument/2006/relationships/hyperlink" Target="https://gegemon.by/acsess/pults_2/cond_K-1038E.php" TargetMode="External"/><Relationship Id="rId3132" Type="http://schemas.openxmlformats.org/officeDocument/2006/relationships/hyperlink" Target="https://gegemon.by/acsess/cable/436.php" TargetMode="External"/><Relationship Id="rId3577" Type="http://schemas.openxmlformats.org/officeDocument/2006/relationships/hyperlink" Target="https://gegemon.by/acsess/bat/597.jpg" TargetMode="External"/><Relationship Id="rId3784" Type="http://schemas.openxmlformats.org/officeDocument/2006/relationships/hyperlink" Target="https://gegemon.by/acsess/zar/note_dell_9.jpg" TargetMode="External"/><Relationship Id="rId3991" Type="http://schemas.openxmlformats.org/officeDocument/2006/relationships/hyperlink" Target="https://gegemon.by/acsess/zar/755.jpg" TargetMode="External"/><Relationship Id="rId260" Type="http://schemas.openxmlformats.org/officeDocument/2006/relationships/hyperlink" Target="https://gegemon.by/acsess/akb/lenovo_BL192.php" TargetMode="External"/><Relationship Id="rId2386" Type="http://schemas.openxmlformats.org/officeDocument/2006/relationships/hyperlink" Target="https://gegemon.by/acsess/comp/243_5.jpg" TargetMode="External"/><Relationship Id="rId2593" Type="http://schemas.openxmlformats.org/officeDocument/2006/relationships/hyperlink" Target="https://gegemon.by/acsess/akb/XIAOMI_BN55.php" TargetMode="External"/><Relationship Id="rId3437" Type="http://schemas.openxmlformats.org/officeDocument/2006/relationships/hyperlink" Target="https://gegemon.by/acsess/zar/682.jpg" TargetMode="External"/><Relationship Id="rId3644" Type="http://schemas.openxmlformats.org/officeDocument/2006/relationships/hyperlink" Target="https://gegemon.by/acsess/pults/34.jpg" TargetMode="External"/><Relationship Id="rId3851" Type="http://schemas.openxmlformats.org/officeDocument/2006/relationships/hyperlink" Target="https://gegemon.by/acsess/zar/723.jpg" TargetMode="External"/><Relationship Id="rId120" Type="http://schemas.openxmlformats.org/officeDocument/2006/relationships/hyperlink" Target="https://gegemon.by/acsess/pults/pan_EUR51971.php" TargetMode="External"/><Relationship Id="rId358" Type="http://schemas.openxmlformats.org/officeDocument/2006/relationships/hyperlink" Target="https://gegemon.by/acsess/akb/lenovo_BL245.php" TargetMode="External"/><Relationship Id="rId565" Type="http://schemas.openxmlformats.org/officeDocument/2006/relationships/hyperlink" Target="https://gegemon.by/acsess/cable/146.php" TargetMode="External"/><Relationship Id="rId772" Type="http://schemas.openxmlformats.org/officeDocument/2006/relationships/hyperlink" Target="https://gegemon.by/acsess/nau/89.php" TargetMode="External"/><Relationship Id="rId1195" Type="http://schemas.openxmlformats.org/officeDocument/2006/relationships/hyperlink" Target="https://gegemon.by/acsess/pults/sharp_RM-L1346.php" TargetMode="External"/><Relationship Id="rId2039" Type="http://schemas.openxmlformats.org/officeDocument/2006/relationships/hyperlink" Target="http://www.gegemon.by/acsess/cable/131.php" TargetMode="External"/><Relationship Id="rId2246" Type="http://schemas.openxmlformats.org/officeDocument/2006/relationships/hyperlink" Target="https://gegemon.by/acsess/pults/philips_RC4154403.php" TargetMode="External"/><Relationship Id="rId2453" Type="http://schemas.openxmlformats.org/officeDocument/2006/relationships/hyperlink" Target="https://gegemon.by/acsess/flash/267_2.jpg" TargetMode="External"/><Relationship Id="rId2660" Type="http://schemas.openxmlformats.org/officeDocument/2006/relationships/hyperlink" Target="https://gegemon.by/acsess/pults_2/rolsen_WH-55A.php" TargetMode="External"/><Relationship Id="rId2898" Type="http://schemas.openxmlformats.org/officeDocument/2006/relationships/hyperlink" Target="https://gegemon.by/acsess/case/98.php" TargetMode="External"/><Relationship Id="rId3504" Type="http://schemas.openxmlformats.org/officeDocument/2006/relationships/hyperlink" Target="https://gegemon.by/acsess/1/1243_2.jpg" TargetMode="External"/><Relationship Id="rId3711" Type="http://schemas.openxmlformats.org/officeDocument/2006/relationships/hyperlink" Target="https://gegemon.by/acsess/pults_2/xiaomi_mi_ver_2.php" TargetMode="External"/><Relationship Id="rId3949" Type="http://schemas.openxmlformats.org/officeDocument/2006/relationships/hyperlink" Target="https://gegemon.by/acsess/bat/695.jpg" TargetMode="External"/><Relationship Id="rId218" Type="http://schemas.openxmlformats.org/officeDocument/2006/relationships/hyperlink" Target="https://gegemon.by/acsess/pults/sharp_RM-758G.php" TargetMode="External"/><Relationship Id="rId425" Type="http://schemas.openxmlformats.org/officeDocument/2006/relationships/hyperlink" Target="http://www.gegemon.by/acsess/case/5.html" TargetMode="External"/><Relationship Id="rId632" Type="http://schemas.openxmlformats.org/officeDocument/2006/relationships/hyperlink" Target="https://gegemon.by/acsess/flash/64.php" TargetMode="External"/><Relationship Id="rId1055" Type="http://schemas.openxmlformats.org/officeDocument/2006/relationships/hyperlink" Target="https://gegemon.by/acsess/comp/100.php" TargetMode="External"/><Relationship Id="rId1262" Type="http://schemas.openxmlformats.org/officeDocument/2006/relationships/hyperlink" Target="https://gegemon.by/acsess/port/231.php" TargetMode="External"/><Relationship Id="rId2106" Type="http://schemas.openxmlformats.org/officeDocument/2006/relationships/hyperlink" Target="https://gegemon.by/acsess/zar/389.jpg" TargetMode="External"/><Relationship Id="rId2313" Type="http://schemas.openxmlformats.org/officeDocument/2006/relationships/hyperlink" Target="https://gegemon.by/acsess/bat/420.php" TargetMode="External"/><Relationship Id="rId2520" Type="http://schemas.openxmlformats.org/officeDocument/2006/relationships/hyperlink" Target="https://gegemon.by/acsess/1/1124.jpg" TargetMode="External"/><Relationship Id="rId2758" Type="http://schemas.openxmlformats.org/officeDocument/2006/relationships/hyperlink" Target="https://gegemon.by/acsess/cable/498.jpg" TargetMode="External"/><Relationship Id="rId2965" Type="http://schemas.openxmlformats.org/officeDocument/2006/relationships/hyperlink" Target="https://gegemon.by/acsess/pults/hor_H-LCDVD3200.php" TargetMode="External"/><Relationship Id="rId3809" Type="http://schemas.openxmlformats.org/officeDocument/2006/relationships/hyperlink" Target="https://gegemon.by/acsess/pults_2/d-color_DC711HD.php" TargetMode="External"/><Relationship Id="rId937" Type="http://schemas.openxmlformats.org/officeDocument/2006/relationships/hyperlink" Target="https://gegemon.by/acsess/flash/98.php" TargetMode="External"/><Relationship Id="rId1122" Type="http://schemas.openxmlformats.org/officeDocument/2006/relationships/hyperlink" Target="https://gegemon.by/acsess/port/201.php" TargetMode="External"/><Relationship Id="rId1567" Type="http://schemas.openxmlformats.org/officeDocument/2006/relationships/hyperlink" Target="https://gegemon.by/video/1001.php" TargetMode="External"/><Relationship Id="rId1774" Type="http://schemas.openxmlformats.org/officeDocument/2006/relationships/hyperlink" Target="https://gegemon.by/acsess/case/26.php" TargetMode="External"/><Relationship Id="rId1981" Type="http://schemas.openxmlformats.org/officeDocument/2006/relationships/hyperlink" Target="https://gegemon.by/acsess/case/26.php" TargetMode="External"/><Relationship Id="rId2618" Type="http://schemas.openxmlformats.org/officeDocument/2006/relationships/hyperlink" Target="https://gegemon.by/acsess/1/1154.jpg" TargetMode="External"/><Relationship Id="rId2825" Type="http://schemas.openxmlformats.org/officeDocument/2006/relationships/hyperlink" Target="https://gegemon.by/acsess/pults_2/blaupunkt_32WE965T.php" TargetMode="External"/><Relationship Id="rId4180" Type="http://schemas.openxmlformats.org/officeDocument/2006/relationships/hyperlink" Target="https://gegemon.by/acsess/bat/719.jpg" TargetMode="External"/><Relationship Id="rId4278" Type="http://schemas.openxmlformats.org/officeDocument/2006/relationships/hyperlink" Target="https://gegemon.by/acsess/1/1283.jpg" TargetMode="External"/><Relationship Id="rId66" Type="http://schemas.openxmlformats.org/officeDocument/2006/relationships/hyperlink" Target="https://gegemon.by/acsess/akb/sam_i9100.php" TargetMode="External"/><Relationship Id="rId1427" Type="http://schemas.openxmlformats.org/officeDocument/2006/relationships/hyperlink" Target="https://gegemon.by/acsess/cable/296.jpg" TargetMode="External"/><Relationship Id="rId1634" Type="http://schemas.openxmlformats.org/officeDocument/2006/relationships/hyperlink" Target="https://gegemon.by/acsess/bat/372.jpg" TargetMode="External"/><Relationship Id="rId1841" Type="http://schemas.openxmlformats.org/officeDocument/2006/relationships/hyperlink" Target="https://gegemon.by/acsess/case/98.php" TargetMode="External"/><Relationship Id="rId3087" Type="http://schemas.openxmlformats.org/officeDocument/2006/relationships/hyperlink" Target="https://gegemon.by/acsess/screen/25.php" TargetMode="External"/><Relationship Id="rId3294" Type="http://schemas.openxmlformats.org/officeDocument/2006/relationships/hyperlink" Target="https://gegemon.by/acsess/bat/518.jpg" TargetMode="External"/><Relationship Id="rId4040" Type="http://schemas.openxmlformats.org/officeDocument/2006/relationships/hyperlink" Target="https://gegemon.by/acsess/1/1403.jpg" TargetMode="External"/><Relationship Id="rId4138" Type="http://schemas.openxmlformats.org/officeDocument/2006/relationships/hyperlink" Target="https://gegemon.by/acsess/port/627.jpg" TargetMode="External"/><Relationship Id="rId4345" Type="http://schemas.openxmlformats.org/officeDocument/2006/relationships/hyperlink" Target="https://gegemon.by/acsess/1/1414.webp" TargetMode="External"/><Relationship Id="rId1939" Type="http://schemas.openxmlformats.org/officeDocument/2006/relationships/hyperlink" Target="https://gegemon.by/acsess/case/26.php" TargetMode="External"/><Relationship Id="rId3599" Type="http://schemas.openxmlformats.org/officeDocument/2006/relationships/hyperlink" Target="https://gegemon.by/acsess/zar/709.jpg" TargetMode="External"/><Relationship Id="rId1701" Type="http://schemas.openxmlformats.org/officeDocument/2006/relationships/hyperlink" Target="https://gegemon.by/acsess/akb_foto/fuji_NP-60.php" TargetMode="External"/><Relationship Id="rId3154" Type="http://schemas.openxmlformats.org/officeDocument/2006/relationships/hyperlink" Target="https://gegemon.by/acsess/cable/183.php" TargetMode="External"/><Relationship Id="rId3361" Type="http://schemas.openxmlformats.org/officeDocument/2006/relationships/hyperlink" Target="https://gegemon.by/acsess/flash/42.php" TargetMode="External"/><Relationship Id="rId3459" Type="http://schemas.openxmlformats.org/officeDocument/2006/relationships/hyperlink" Target="https://gegemon.by/acsess/bat/581_2.jpg" TargetMode="External"/><Relationship Id="rId3666" Type="http://schemas.openxmlformats.org/officeDocument/2006/relationships/hyperlink" Target="https://gegemon.by/acsess/pults/sony_RMF-TX300E.php" TargetMode="External"/><Relationship Id="rId4205" Type="http://schemas.openxmlformats.org/officeDocument/2006/relationships/hyperlink" Target="https://gegemon.by/acsess/cable/662.jpg" TargetMode="External"/><Relationship Id="rId4412" Type="http://schemas.openxmlformats.org/officeDocument/2006/relationships/hyperlink" Target="http://gegemon.by/acsess/flash/36.php" TargetMode="External"/><Relationship Id="rId282" Type="http://schemas.openxmlformats.org/officeDocument/2006/relationships/hyperlink" Target="https://gegemon.by/acsess/pults/lg_AKB73615302.php" TargetMode="External"/><Relationship Id="rId587" Type="http://schemas.openxmlformats.org/officeDocument/2006/relationships/hyperlink" Target="https://gegemon.by/acsess/cable/155.php" TargetMode="External"/><Relationship Id="rId2170" Type="http://schemas.openxmlformats.org/officeDocument/2006/relationships/hyperlink" Target="https://gegemon.by/acsess/flash/218_33.jpg" TargetMode="External"/><Relationship Id="rId2268" Type="http://schemas.openxmlformats.org/officeDocument/2006/relationships/hyperlink" Target="https://gegemon.by/acsess/akb/47.php" TargetMode="External"/><Relationship Id="rId3014" Type="http://schemas.openxmlformats.org/officeDocument/2006/relationships/hyperlink" Target="https://gegemon.by/acsess/pults/philips_RM-D1000.jpg" TargetMode="External"/><Relationship Id="rId3221" Type="http://schemas.openxmlformats.org/officeDocument/2006/relationships/hyperlink" Target="https://gegemon.by/acsess/cable/579.jpg" TargetMode="External"/><Relationship Id="rId3319" Type="http://schemas.openxmlformats.org/officeDocument/2006/relationships/hyperlink" Target="https://gegemon.by/acsess/1/510.php" TargetMode="External"/><Relationship Id="rId3873" Type="http://schemas.openxmlformats.org/officeDocument/2006/relationships/hyperlink" Target="https://gegemon.by/acsess/disk/52.jpg" TargetMode="External"/><Relationship Id="rId8" Type="http://schemas.openxmlformats.org/officeDocument/2006/relationships/hyperlink" Target="https://gegemon.by/acsess/akb/sam_D900.php" TargetMode="External"/><Relationship Id="rId142" Type="http://schemas.openxmlformats.org/officeDocument/2006/relationships/hyperlink" Target="https://gegemon.by/acsess/pults/philips_RC-2835-01.php" TargetMode="External"/><Relationship Id="rId447" Type="http://schemas.openxmlformats.org/officeDocument/2006/relationships/hyperlink" Target="http://www.gegemon.by/acsess/tele/19.php" TargetMode="External"/><Relationship Id="rId794" Type="http://schemas.openxmlformats.org/officeDocument/2006/relationships/hyperlink" Target="https://gegemon.by/bat_un.php" TargetMode="External"/><Relationship Id="rId1077" Type="http://schemas.openxmlformats.org/officeDocument/2006/relationships/hyperlink" Target="https://gegemon.by/acsess/flash/131.php" TargetMode="External"/><Relationship Id="rId2030" Type="http://schemas.openxmlformats.org/officeDocument/2006/relationships/hyperlink" Target="https://gegemon.by/acsess/case/4.php" TargetMode="External"/><Relationship Id="rId2128" Type="http://schemas.openxmlformats.org/officeDocument/2006/relationships/hyperlink" Target="https://gegemon.by/acsess/pults/irc_278.php" TargetMode="External"/><Relationship Id="rId2475" Type="http://schemas.openxmlformats.org/officeDocument/2006/relationships/hyperlink" Target="https://gegemon.by/acsess/pults/hor_RC6-7-2.php" TargetMode="External"/><Relationship Id="rId2682" Type="http://schemas.openxmlformats.org/officeDocument/2006/relationships/hyperlink" Target="https://gegemon.by/acsess/pults_2/rolsen_RDB-502.php" TargetMode="External"/><Relationship Id="rId2987" Type="http://schemas.openxmlformats.org/officeDocument/2006/relationships/hyperlink" Target="https://gegemon.by/acsess/bat/480_2.jpg" TargetMode="External"/><Relationship Id="rId3526" Type="http://schemas.openxmlformats.org/officeDocument/2006/relationships/hyperlink" Target="https://gegemon.by/acsess/1/1355.jpg" TargetMode="External"/><Relationship Id="rId3733" Type="http://schemas.openxmlformats.org/officeDocument/2006/relationships/hyperlink" Target="https://gegemon.by/acsess/pults/irc_242.php" TargetMode="External"/><Relationship Id="rId3940" Type="http://schemas.openxmlformats.org/officeDocument/2006/relationships/hyperlink" Target="https://gegemon.by/acsess/comp/399_1.jpg" TargetMode="External"/><Relationship Id="rId654" Type="http://schemas.openxmlformats.org/officeDocument/2006/relationships/hyperlink" Target="https://gegemon.by/acsess/pults/sky_100.php" TargetMode="External"/><Relationship Id="rId861" Type="http://schemas.openxmlformats.org/officeDocument/2006/relationships/hyperlink" Target="https://gegemon.by/bat_un.php" TargetMode="External"/><Relationship Id="rId959" Type="http://schemas.openxmlformats.org/officeDocument/2006/relationships/hyperlink" Target="https://gegemon.by/acsess/pults/bbk_RC026-05R.php" TargetMode="External"/><Relationship Id="rId1284" Type="http://schemas.openxmlformats.org/officeDocument/2006/relationships/hyperlink" Target="https://gegemon.by/acsess/pults/sam_AA59-00582A.php" TargetMode="External"/><Relationship Id="rId1491" Type="http://schemas.openxmlformats.org/officeDocument/2006/relationships/hyperlink" Target="https://gegemon.by/acsess/screen/57.php" TargetMode="External"/><Relationship Id="rId1589" Type="http://schemas.openxmlformats.org/officeDocument/2006/relationships/hyperlink" Target="https://gegemon.by/video/1002.php" TargetMode="External"/><Relationship Id="rId2335" Type="http://schemas.openxmlformats.org/officeDocument/2006/relationships/hyperlink" Target="https://gegemon.by/acsess/1/1041.jpg" TargetMode="External"/><Relationship Id="rId2542" Type="http://schemas.openxmlformats.org/officeDocument/2006/relationships/hyperlink" Target="https://gegemon.by/acsess/cable/449.php" TargetMode="External"/><Relationship Id="rId3800" Type="http://schemas.openxmlformats.org/officeDocument/2006/relationships/hyperlink" Target="https://gegemon.by/acsess/pults/lg_AKB76036902_orig.php" TargetMode="External"/><Relationship Id="rId307" Type="http://schemas.openxmlformats.org/officeDocument/2006/relationships/hyperlink" Target="https://gegemon.by/acsess/pults/lg_RM-406CB.php" TargetMode="External"/><Relationship Id="rId514" Type="http://schemas.openxmlformats.org/officeDocument/2006/relationships/hyperlink" Target="http://www.gegemon.by/acsess/disk/19.html" TargetMode="External"/><Relationship Id="rId721" Type="http://schemas.openxmlformats.org/officeDocument/2006/relationships/hyperlink" Target="https://gegemon.by/acsess/akb/iphone_4s.php" TargetMode="External"/><Relationship Id="rId1144" Type="http://schemas.openxmlformats.org/officeDocument/2006/relationships/hyperlink" Target="https://gegemon.by/acsess/pults/jvc_RM-C1171.php" TargetMode="External"/><Relationship Id="rId1351" Type="http://schemas.openxmlformats.org/officeDocument/2006/relationships/hyperlink" Target="https://gegemon.by/acsess/1/756.jpg" TargetMode="External"/><Relationship Id="rId1449" Type="http://schemas.openxmlformats.org/officeDocument/2006/relationships/hyperlink" Target="https://gegemon.by/acsess/screen/24.php" TargetMode="External"/><Relationship Id="rId1796" Type="http://schemas.openxmlformats.org/officeDocument/2006/relationships/hyperlink" Target="https://gegemon.by/acsess/case/98.php" TargetMode="External"/><Relationship Id="rId2402" Type="http://schemas.openxmlformats.org/officeDocument/2006/relationships/hyperlink" Target="https://gegemon.by/acsess/cable/405.jpg" TargetMode="External"/><Relationship Id="rId2847" Type="http://schemas.openxmlformats.org/officeDocument/2006/relationships/hyperlink" Target="https://gegemon.by/acsess/port/419.jpg" TargetMode="External"/><Relationship Id="rId4062" Type="http://schemas.openxmlformats.org/officeDocument/2006/relationships/hyperlink" Target="https://gegemon.by/acsess/flash/400.webp" TargetMode="External"/><Relationship Id="rId88" Type="http://schemas.openxmlformats.org/officeDocument/2006/relationships/hyperlink" Target="https://gegemon.by/acsess/akb_foto/kodak_5000.php" TargetMode="External"/><Relationship Id="rId819" Type="http://schemas.openxmlformats.org/officeDocument/2006/relationships/hyperlink" Target="https://gegemon.by/bat_un.php" TargetMode="External"/><Relationship Id="rId1004" Type="http://schemas.openxmlformats.org/officeDocument/2006/relationships/hyperlink" Target="https://gegemon.by/acsess/1/500.php" TargetMode="External"/><Relationship Id="rId1211" Type="http://schemas.openxmlformats.org/officeDocument/2006/relationships/hyperlink" Target="https://gegemon.by/acsess/pults/toshiba_CT-8007.php" TargetMode="External"/><Relationship Id="rId1656" Type="http://schemas.openxmlformats.org/officeDocument/2006/relationships/hyperlink" Target="https://gegemon.by/acsess/paper/41.php" TargetMode="External"/><Relationship Id="rId1863" Type="http://schemas.openxmlformats.org/officeDocument/2006/relationships/hyperlink" Target="https://gegemon.by/acsess/case/98.php" TargetMode="External"/><Relationship Id="rId2707" Type="http://schemas.openxmlformats.org/officeDocument/2006/relationships/hyperlink" Target="https://gegemon.by/acsess/pults_2/polar_TV2.php" TargetMode="External"/><Relationship Id="rId2914" Type="http://schemas.openxmlformats.org/officeDocument/2006/relationships/hyperlink" Target="https://gegemon.by/acsess/screen/24.php" TargetMode="External"/><Relationship Id="rId4367" Type="http://schemas.openxmlformats.org/officeDocument/2006/relationships/hyperlink" Target="https://gegemon.by/acsess/flash/371_3.jpg" TargetMode="External"/><Relationship Id="rId1309" Type="http://schemas.openxmlformats.org/officeDocument/2006/relationships/hyperlink" Target="https://gegemon.by/acsess/pults/sam_BN59-00529A.php" TargetMode="External"/><Relationship Id="rId1516" Type="http://schemas.openxmlformats.org/officeDocument/2006/relationships/hyperlink" Target="https://gegemon.by/acsess/1/298.jpg" TargetMode="External"/><Relationship Id="rId1723" Type="http://schemas.openxmlformats.org/officeDocument/2006/relationships/hyperlink" Target="https://gegemon.by/acsess/tele/100.jpg" TargetMode="External"/><Relationship Id="rId1930" Type="http://schemas.openxmlformats.org/officeDocument/2006/relationships/hyperlink" Target="https://gegemon.by/acsess/case/26.php" TargetMode="External"/><Relationship Id="rId3176" Type="http://schemas.openxmlformats.org/officeDocument/2006/relationships/hyperlink" Target="https://gegemon.by/acsess/cable/139.php" TargetMode="External"/><Relationship Id="rId3383" Type="http://schemas.openxmlformats.org/officeDocument/2006/relationships/hyperlink" Target="https://gegemon.by/acsess/tele/193_2.jpg" TargetMode="External"/><Relationship Id="rId3590" Type="http://schemas.openxmlformats.org/officeDocument/2006/relationships/hyperlink" Target="https://gegemon.by/acsess/bat/623.jpg" TargetMode="External"/><Relationship Id="rId4227" Type="http://schemas.openxmlformats.org/officeDocument/2006/relationships/hyperlink" Target="https://gegemon.by/acsess/cable/665.jpg" TargetMode="External"/><Relationship Id="rId4434" Type="http://schemas.openxmlformats.org/officeDocument/2006/relationships/hyperlink" Target="https://gegemon.by/acsess/cable/678.jpg" TargetMode="External"/><Relationship Id="rId15" Type="http://schemas.openxmlformats.org/officeDocument/2006/relationships/hyperlink" Target="https://gegemon.by/acsess/akb/sam_S3650.php" TargetMode="External"/><Relationship Id="rId2192" Type="http://schemas.openxmlformats.org/officeDocument/2006/relationships/hyperlink" Target="https://gegemon.by/acsess/pults_2/cond_K-6200.php" TargetMode="External"/><Relationship Id="rId3036" Type="http://schemas.openxmlformats.org/officeDocument/2006/relationships/hyperlink" Target="https://gegemon.by/acsess/flash/218_5.jpg" TargetMode="External"/><Relationship Id="rId3243" Type="http://schemas.openxmlformats.org/officeDocument/2006/relationships/hyperlink" Target="https://gegemon.by/acsess/pults/tricolor_AN2211.php" TargetMode="External"/><Relationship Id="rId3688" Type="http://schemas.openxmlformats.org/officeDocument/2006/relationships/hyperlink" Target="https://gegemon.by/acsess/pults/39_4.webp" TargetMode="External"/><Relationship Id="rId3895" Type="http://schemas.openxmlformats.org/officeDocument/2006/relationships/hyperlink" Target="https://gegemon.by/acsess/comp/386.jpg" TargetMode="External"/><Relationship Id="rId164" Type="http://schemas.openxmlformats.org/officeDocument/2006/relationships/hyperlink" Target="https://gegemon.by/acsess/akb/mot_C350.php" TargetMode="External"/><Relationship Id="rId371" Type="http://schemas.openxmlformats.org/officeDocument/2006/relationships/hyperlink" Target="https://gegemon.by/acsess/pults/bbk_LT117.php" TargetMode="External"/><Relationship Id="rId2052" Type="http://schemas.openxmlformats.org/officeDocument/2006/relationships/hyperlink" Target="https://gegemon.by/acsess/screen/98.php" TargetMode="External"/><Relationship Id="rId2497" Type="http://schemas.openxmlformats.org/officeDocument/2006/relationships/hyperlink" Target="https://gegemon.by/acsess/pults/hor_RC-L-06.php" TargetMode="External"/><Relationship Id="rId3450" Type="http://schemas.openxmlformats.org/officeDocument/2006/relationships/hyperlink" Target="https://gegemon.by/acsess/cable/614_2.jpg" TargetMode="External"/><Relationship Id="rId3548" Type="http://schemas.openxmlformats.org/officeDocument/2006/relationships/hyperlink" Target="https://gegemon.by/acsess/cable/140.php" TargetMode="External"/><Relationship Id="rId3755" Type="http://schemas.openxmlformats.org/officeDocument/2006/relationships/hyperlink" Target="https://gegemon.by/acsess/zar/note_lenovo_18.jpg" TargetMode="External"/><Relationship Id="rId469" Type="http://schemas.openxmlformats.org/officeDocument/2006/relationships/hyperlink" Target="http://www.gegemon.by/acsess/case/4.php" TargetMode="External"/><Relationship Id="rId676" Type="http://schemas.openxmlformats.org/officeDocument/2006/relationships/hyperlink" Target="https://gegemon.by/acsess/pults/lg_AKB73975734.php" TargetMode="External"/><Relationship Id="rId883" Type="http://schemas.openxmlformats.org/officeDocument/2006/relationships/hyperlink" Target="https://gegemon.by/acsess/zar/198.php" TargetMode="External"/><Relationship Id="rId1099" Type="http://schemas.openxmlformats.org/officeDocument/2006/relationships/hyperlink" Target="https://gegemon.by/acsess/1/620.jpg" TargetMode="External"/><Relationship Id="rId2357" Type="http://schemas.openxmlformats.org/officeDocument/2006/relationships/hyperlink" Target="https://gegemon.by/acsess/case/108_3.php" TargetMode="External"/><Relationship Id="rId2564" Type="http://schemas.openxmlformats.org/officeDocument/2006/relationships/hyperlink" Target="https://gegemon.by/acsess/nau/225.jpg" TargetMode="External"/><Relationship Id="rId3103" Type="http://schemas.openxmlformats.org/officeDocument/2006/relationships/hyperlink" Target="https://gegemon.by/acsess/case/98.php" TargetMode="External"/><Relationship Id="rId3310" Type="http://schemas.openxmlformats.org/officeDocument/2006/relationships/hyperlink" Target="https://gegemon.by/acsess/port/502.jpg" TargetMode="External"/><Relationship Id="rId3408" Type="http://schemas.openxmlformats.org/officeDocument/2006/relationships/hyperlink" Target="https://gegemon.by/acsess/nau/273.jpg" TargetMode="External"/><Relationship Id="rId3615" Type="http://schemas.openxmlformats.org/officeDocument/2006/relationships/hyperlink" Target="https://gegemon.by/new.php" TargetMode="External"/><Relationship Id="rId3962" Type="http://schemas.openxmlformats.org/officeDocument/2006/relationships/hyperlink" Target="https://gegemon.by/acsess/port/578_2.jpg" TargetMode="External"/><Relationship Id="rId231" Type="http://schemas.openxmlformats.org/officeDocument/2006/relationships/hyperlink" Target="http://www.gegemon.by/acsess/case/1.html" TargetMode="External"/><Relationship Id="rId329" Type="http://schemas.openxmlformats.org/officeDocument/2006/relationships/hyperlink" Target="http://www.gegemon.by/acsess/case/1.html" TargetMode="External"/><Relationship Id="rId536" Type="http://schemas.openxmlformats.org/officeDocument/2006/relationships/hyperlink" Target="https://gegemon.by/acsess/akb/sam_A510.php" TargetMode="External"/><Relationship Id="rId1166" Type="http://schemas.openxmlformats.org/officeDocument/2006/relationships/hyperlink" Target="https://gegemon.by/acsess/pults/sharp_GA307SA.php" TargetMode="External"/><Relationship Id="rId1373" Type="http://schemas.openxmlformats.org/officeDocument/2006/relationships/hyperlink" Target="https://gegemon.by/acsess/1/774.jpg" TargetMode="External"/><Relationship Id="rId2217" Type="http://schemas.openxmlformats.org/officeDocument/2006/relationships/hyperlink" Target="https://gegemon.by/acsess/comp/220.jpg" TargetMode="External"/><Relationship Id="rId2771" Type="http://schemas.openxmlformats.org/officeDocument/2006/relationships/hyperlink" Target="https://gegemon.by/acsess/pults/huayu_RM-L1195_3.jpg" TargetMode="External"/><Relationship Id="rId2869" Type="http://schemas.openxmlformats.org/officeDocument/2006/relationships/hyperlink" Target="https://gegemon.by/acsess/comp/309.jpg" TargetMode="External"/><Relationship Id="rId3822" Type="http://schemas.openxmlformats.org/officeDocument/2006/relationships/hyperlink" Target="https://gegemon.by/acsess/comp/384.jpg" TargetMode="External"/><Relationship Id="rId743" Type="http://schemas.openxmlformats.org/officeDocument/2006/relationships/hyperlink" Target="https://gegemon.by/acsess/flash/71.php" TargetMode="External"/><Relationship Id="rId950" Type="http://schemas.openxmlformats.org/officeDocument/2006/relationships/hyperlink" Target="https://gegemon.by/acsess/case/116_1.php" TargetMode="External"/><Relationship Id="rId1026" Type="http://schemas.openxmlformats.org/officeDocument/2006/relationships/hyperlink" Target="https://gegemon.by/acsess/zar/232.php" TargetMode="External"/><Relationship Id="rId1580" Type="http://schemas.openxmlformats.org/officeDocument/2006/relationships/hyperlink" Target="https://gegemon.by/video/1002.php" TargetMode="External"/><Relationship Id="rId1678" Type="http://schemas.openxmlformats.org/officeDocument/2006/relationships/hyperlink" Target="https://gegemon.by/acsess/paper/17.php" TargetMode="External"/><Relationship Id="rId1885" Type="http://schemas.openxmlformats.org/officeDocument/2006/relationships/hyperlink" Target="https://gegemon.by/acsess/case/26.php" TargetMode="External"/><Relationship Id="rId2424" Type="http://schemas.openxmlformats.org/officeDocument/2006/relationships/hyperlink" Target="https://gegemon.by/acsess/cable/418.jpg" TargetMode="External"/><Relationship Id="rId2631" Type="http://schemas.openxmlformats.org/officeDocument/2006/relationships/hyperlink" Target="https://gegemon.by/acsess/bat/454.jpg" TargetMode="External"/><Relationship Id="rId2729" Type="http://schemas.openxmlformats.org/officeDocument/2006/relationships/hyperlink" Target="https://gegemon.by/acsess/zar/529.php" TargetMode="External"/><Relationship Id="rId2936" Type="http://schemas.openxmlformats.org/officeDocument/2006/relationships/hyperlink" Target="https://gegemon.by/acsess/zar/579.php" TargetMode="External"/><Relationship Id="rId4084" Type="http://schemas.openxmlformats.org/officeDocument/2006/relationships/hyperlink" Target="https://gegemon.by/acsess/port/622.jpg" TargetMode="External"/><Relationship Id="rId4291" Type="http://schemas.openxmlformats.org/officeDocument/2006/relationships/hyperlink" Target="https://gegemon.by/acsess/port/143.php" TargetMode="External"/><Relationship Id="rId4389" Type="http://schemas.openxmlformats.org/officeDocument/2006/relationships/hyperlink" Target="https://gegemon.by/acsess/bat/757.jpg" TargetMode="External"/><Relationship Id="rId603" Type="http://schemas.openxmlformats.org/officeDocument/2006/relationships/hyperlink" Target="https://gegemon.by/acsess/zar/note_asus_9.php" TargetMode="External"/><Relationship Id="rId810" Type="http://schemas.openxmlformats.org/officeDocument/2006/relationships/hyperlink" Target="https://gegemon.by/bat_un.php" TargetMode="External"/><Relationship Id="rId908" Type="http://schemas.openxmlformats.org/officeDocument/2006/relationships/hyperlink" Target="https://gegemon.by/acsess/akb/ZTE_A320.php" TargetMode="External"/><Relationship Id="rId1233" Type="http://schemas.openxmlformats.org/officeDocument/2006/relationships/hyperlink" Target="https://gegemon.by/acsess/pults/toshiba_CT-90253.php" TargetMode="External"/><Relationship Id="rId1440" Type="http://schemas.openxmlformats.org/officeDocument/2006/relationships/hyperlink" Target="https://gegemon.by/acsess/akb/iphone_X.php" TargetMode="External"/><Relationship Id="rId1538" Type="http://schemas.openxmlformats.org/officeDocument/2006/relationships/hyperlink" Target="https://gegemon.by/acsess/1/298.jpg" TargetMode="External"/><Relationship Id="rId4151" Type="http://schemas.openxmlformats.org/officeDocument/2006/relationships/hyperlink" Target="https://catalog.onliner.by/mobile/nokia/n15023bl" TargetMode="External"/><Relationship Id="rId1300" Type="http://schemas.openxmlformats.org/officeDocument/2006/relationships/hyperlink" Target="https://gegemon.by/acsess/pults/sam_AA59-00484A.php" TargetMode="External"/><Relationship Id="rId1745" Type="http://schemas.openxmlformats.org/officeDocument/2006/relationships/hyperlink" Target="https://gegemon.by/acsess/screen/26.php" TargetMode="External"/><Relationship Id="rId1952" Type="http://schemas.openxmlformats.org/officeDocument/2006/relationships/hyperlink" Target="https://gegemon.by/acsess/case/26.php" TargetMode="External"/><Relationship Id="rId3198" Type="http://schemas.openxmlformats.org/officeDocument/2006/relationships/hyperlink" Target="https://gegemon.by/acsess/zar/623.php" TargetMode="External"/><Relationship Id="rId4011" Type="http://schemas.openxmlformats.org/officeDocument/2006/relationships/hyperlink" Target="https://gegemon.by/acsess/port/612.jpg" TargetMode="External"/><Relationship Id="rId4249" Type="http://schemas.openxmlformats.org/officeDocument/2006/relationships/hyperlink" Target="https://gegemon.by/acsess/new/39.jpg" TargetMode="External"/><Relationship Id="rId37" Type="http://schemas.openxmlformats.org/officeDocument/2006/relationships/hyperlink" Target="https://gegemon.by/acsess/akb/se_BA600.php" TargetMode="External"/><Relationship Id="rId1605" Type="http://schemas.openxmlformats.org/officeDocument/2006/relationships/hyperlink" Target="https://gegemon.by/acsess/screen/5.php" TargetMode="External"/><Relationship Id="rId1812" Type="http://schemas.openxmlformats.org/officeDocument/2006/relationships/hyperlink" Target="https://gegemon.by/acsess/case/98.php" TargetMode="External"/><Relationship Id="rId3058" Type="http://schemas.openxmlformats.org/officeDocument/2006/relationships/hyperlink" Target="https://gegemon.by/acsess/nau/253_2.jpg" TargetMode="External"/><Relationship Id="rId3265" Type="http://schemas.openxmlformats.org/officeDocument/2006/relationships/hyperlink" Target="https://gegemon.by/acsess/zar/642.jpg" TargetMode="External"/><Relationship Id="rId3472" Type="http://schemas.openxmlformats.org/officeDocument/2006/relationships/hyperlink" Target="https://gegemon.by/acsess/1/1091.jpg" TargetMode="External"/><Relationship Id="rId4109" Type="http://schemas.openxmlformats.org/officeDocument/2006/relationships/hyperlink" Target="https://gegemon.by/acsess/cable/657_2.jpg" TargetMode="External"/><Relationship Id="rId4316" Type="http://schemas.openxmlformats.org/officeDocument/2006/relationships/hyperlink" Target="https://gegemon.by/acsess/port/144.php" TargetMode="External"/><Relationship Id="rId186" Type="http://schemas.openxmlformats.org/officeDocument/2006/relationships/hyperlink" Target="https://gegemon.by/acsess/akb/huawei_P7.php" TargetMode="External"/><Relationship Id="rId393" Type="http://schemas.openxmlformats.org/officeDocument/2006/relationships/hyperlink" Target="https://gegemon.by/acsess/1/258.jpg" TargetMode="External"/><Relationship Id="rId2074" Type="http://schemas.openxmlformats.org/officeDocument/2006/relationships/hyperlink" Target="https://gegemon.by/video/1015.php" TargetMode="External"/><Relationship Id="rId2281" Type="http://schemas.openxmlformats.org/officeDocument/2006/relationships/hyperlink" Target="https://gegemon.by/acsess/pults_2/thomson_RC3000M11.php" TargetMode="External"/><Relationship Id="rId3125" Type="http://schemas.openxmlformats.org/officeDocument/2006/relationships/hyperlink" Target="https://gegemon.by/acsess/cable/140.php" TargetMode="External"/><Relationship Id="rId3332" Type="http://schemas.openxmlformats.org/officeDocument/2006/relationships/hyperlink" Target="https://gegemon.by/acsess/cable/597.jpg" TargetMode="External"/><Relationship Id="rId3777" Type="http://schemas.openxmlformats.org/officeDocument/2006/relationships/hyperlink" Target="https://catalog.onliner.by/smart_home/yandex/yndx00535" TargetMode="External"/><Relationship Id="rId3984" Type="http://schemas.openxmlformats.org/officeDocument/2006/relationships/hyperlink" Target="https://gegemon.by/acsess/flash/372.jpg" TargetMode="External"/><Relationship Id="rId253" Type="http://schemas.openxmlformats.org/officeDocument/2006/relationships/hyperlink" Target="https://gegemon.by/acsess/akb/lenovo_BL242.php" TargetMode="External"/><Relationship Id="rId460" Type="http://schemas.openxmlformats.org/officeDocument/2006/relationships/hyperlink" Target="https://gegemon.by/acsess/akb/ZTE_L5.php" TargetMode="External"/><Relationship Id="rId698" Type="http://schemas.openxmlformats.org/officeDocument/2006/relationships/hyperlink" Target="https://gegemon.by/acsess/pults/pan_EUR7651120.php" TargetMode="External"/><Relationship Id="rId1090" Type="http://schemas.openxmlformats.org/officeDocument/2006/relationships/hyperlink" Target="https://gegemon.by/acsess/1/500.php" TargetMode="External"/><Relationship Id="rId2141" Type="http://schemas.openxmlformats.org/officeDocument/2006/relationships/hyperlink" Target="https://gegemon.by/acsess/flash/218_4.jpg" TargetMode="External"/><Relationship Id="rId2379" Type="http://schemas.openxmlformats.org/officeDocument/2006/relationships/hyperlink" Target="https://gegemon.by/acsess/akb/151.jpg" TargetMode="External"/><Relationship Id="rId2586" Type="http://schemas.openxmlformats.org/officeDocument/2006/relationships/hyperlink" Target="https://gegemon.by/acsess/akb/XIAOMI_BN46.php" TargetMode="External"/><Relationship Id="rId2793" Type="http://schemas.openxmlformats.org/officeDocument/2006/relationships/hyperlink" Target="https://gegemon.by/acsess/tele/159.php" TargetMode="External"/><Relationship Id="rId3637" Type="http://schemas.openxmlformats.org/officeDocument/2006/relationships/hyperlink" Target="https://gegemon.by/acsess/1/1378.jpg" TargetMode="External"/><Relationship Id="rId3844" Type="http://schemas.openxmlformats.org/officeDocument/2006/relationships/hyperlink" Target="https://gegemon.by/acsess/cable/183.php" TargetMode="External"/><Relationship Id="rId113" Type="http://schemas.openxmlformats.org/officeDocument/2006/relationships/hyperlink" Target="https://gegemon.by/acsess/pults/bbk_LT-21610.php" TargetMode="External"/><Relationship Id="rId320" Type="http://schemas.openxmlformats.org/officeDocument/2006/relationships/hyperlink" Target="https://gegemon.by/acsess/akb/huawei_U8850.php" TargetMode="External"/><Relationship Id="rId558" Type="http://schemas.openxmlformats.org/officeDocument/2006/relationships/hyperlink" Target="http://www.gegemon.by/acsess/screen/8.html" TargetMode="External"/><Relationship Id="rId765" Type="http://schemas.openxmlformats.org/officeDocument/2006/relationships/hyperlink" Target="https://gegemon.by/acsess/akb_foto/samsung_SLB-11A.php" TargetMode="External"/><Relationship Id="rId972" Type="http://schemas.openxmlformats.org/officeDocument/2006/relationships/hyperlink" Target="https://gegemon.by/acsess/pults/sony_RM-ED032.php" TargetMode="External"/><Relationship Id="rId1188" Type="http://schemas.openxmlformats.org/officeDocument/2006/relationships/hyperlink" Target="https://gegemon.by/acsess/pults/sharp_RC1910.php" TargetMode="External"/><Relationship Id="rId1395" Type="http://schemas.openxmlformats.org/officeDocument/2006/relationships/hyperlink" Target="https://gegemon.by/acsess/comp/193.jpg" TargetMode="External"/><Relationship Id="rId2001" Type="http://schemas.openxmlformats.org/officeDocument/2006/relationships/hyperlink" Target="https://gegemon.by/acsess/case/26.php" TargetMode="External"/><Relationship Id="rId2239" Type="http://schemas.openxmlformats.org/officeDocument/2006/relationships/hyperlink" Target="https://gegemon.by/acsess/case/98.php" TargetMode="External"/><Relationship Id="rId2446" Type="http://schemas.openxmlformats.org/officeDocument/2006/relationships/hyperlink" Target="https://gegemon.by/acsess/flash/266_2.jpg" TargetMode="External"/><Relationship Id="rId2653" Type="http://schemas.openxmlformats.org/officeDocument/2006/relationships/hyperlink" Target="https://gegemon.by/acsess/pults_2/rolsen_RL-24E1303.php" TargetMode="External"/><Relationship Id="rId2860" Type="http://schemas.openxmlformats.org/officeDocument/2006/relationships/hyperlink" Target="https://gegemon.by/acsess/new/24.php" TargetMode="External"/><Relationship Id="rId3704" Type="http://schemas.openxmlformats.org/officeDocument/2006/relationships/hyperlink" Target="https://gegemon.by/acsess/pults_2/y8.webp" TargetMode="External"/><Relationship Id="rId418" Type="http://schemas.openxmlformats.org/officeDocument/2006/relationships/hyperlink" Target="https://gegemon.by/acsess/zar/note_acer_2.php" TargetMode="External"/><Relationship Id="rId625" Type="http://schemas.openxmlformats.org/officeDocument/2006/relationships/hyperlink" Target="https://gegemon.by/acsess/flash/64.php" TargetMode="External"/><Relationship Id="rId832" Type="http://schemas.openxmlformats.org/officeDocument/2006/relationships/hyperlink" Target="https://gegemon.by/bat_un.php" TargetMode="External"/><Relationship Id="rId1048" Type="http://schemas.openxmlformats.org/officeDocument/2006/relationships/hyperlink" Target="https://gegemon.by/acsess/zar/248.php" TargetMode="External"/><Relationship Id="rId1255" Type="http://schemas.openxmlformats.org/officeDocument/2006/relationships/hyperlink" Target="https://gegemon.by/acsess/pults/toshiba_CT-9922.php" TargetMode="External"/><Relationship Id="rId1462" Type="http://schemas.openxmlformats.org/officeDocument/2006/relationships/hyperlink" Target="https://gegemon.by/acsess/screen/30.php" TargetMode="External"/><Relationship Id="rId2306" Type="http://schemas.openxmlformats.org/officeDocument/2006/relationships/hyperlink" Target="https://gegemon.by/acsess/bat/410.php" TargetMode="External"/><Relationship Id="rId2513" Type="http://schemas.openxmlformats.org/officeDocument/2006/relationships/hyperlink" Target="https://gegemon.by/acsess/bat/442.jpg" TargetMode="External"/><Relationship Id="rId2958" Type="http://schemas.openxmlformats.org/officeDocument/2006/relationships/hyperlink" Target="https://gegemon.by/acsess/1/1237.jpg" TargetMode="External"/><Relationship Id="rId3911" Type="http://schemas.openxmlformats.org/officeDocument/2006/relationships/hyperlink" Target="https://gegemon.by/acsess/pults/sam_BN59-01199G_orig.php" TargetMode="External"/><Relationship Id="rId1115" Type="http://schemas.openxmlformats.org/officeDocument/2006/relationships/hyperlink" Target="https://gegemon.by/acsess/case/52.jpg" TargetMode="External"/><Relationship Id="rId1322" Type="http://schemas.openxmlformats.org/officeDocument/2006/relationships/hyperlink" Target="https://gegemon.by/acsess/screen/24.php" TargetMode="External"/><Relationship Id="rId1767" Type="http://schemas.openxmlformats.org/officeDocument/2006/relationships/hyperlink" Target="https://gegemon.by/acsess/case/26.php" TargetMode="External"/><Relationship Id="rId1974" Type="http://schemas.openxmlformats.org/officeDocument/2006/relationships/hyperlink" Target="https://gegemon.by/acsess/case/26.php" TargetMode="External"/><Relationship Id="rId2720" Type="http://schemas.openxmlformats.org/officeDocument/2006/relationships/hyperlink" Target="https://gegemon.by/acsess/1/1188.jpg" TargetMode="External"/><Relationship Id="rId2818" Type="http://schemas.openxmlformats.org/officeDocument/2006/relationships/hyperlink" Target="https://gegemon.by/bat_un.php" TargetMode="External"/><Relationship Id="rId4173" Type="http://schemas.openxmlformats.org/officeDocument/2006/relationships/hyperlink" Target="https://gegemon.by/acsess/port/363.jpg" TargetMode="External"/><Relationship Id="rId4380" Type="http://schemas.openxmlformats.org/officeDocument/2006/relationships/hyperlink" Target="https://gegemon.by/acsess/flash/435_2.webp" TargetMode="External"/><Relationship Id="rId59" Type="http://schemas.openxmlformats.org/officeDocument/2006/relationships/hyperlink" Target="https://gegemon.by/acsess/akb/HTC_T8282.php" TargetMode="External"/><Relationship Id="rId1627" Type="http://schemas.openxmlformats.org/officeDocument/2006/relationships/hyperlink" Target="https://gegemon.by/acsess/screen/25.php" TargetMode="External"/><Relationship Id="rId1834" Type="http://schemas.openxmlformats.org/officeDocument/2006/relationships/hyperlink" Target="https://gegemon.by/acsess/case/98.php" TargetMode="External"/><Relationship Id="rId3287" Type="http://schemas.openxmlformats.org/officeDocument/2006/relationships/hyperlink" Target="https://gegemon.by/acsess/bat/343.php" TargetMode="External"/><Relationship Id="rId4033" Type="http://schemas.openxmlformats.org/officeDocument/2006/relationships/hyperlink" Target="https://gegemon.by/acsess/1/1401_2.jpg" TargetMode="External"/><Relationship Id="rId4240" Type="http://schemas.openxmlformats.org/officeDocument/2006/relationships/hyperlink" Target="https://gegemon.by/acsess/zar/783.jpg" TargetMode="External"/><Relationship Id="rId4338" Type="http://schemas.openxmlformats.org/officeDocument/2006/relationships/hyperlink" Target="https://gegemon.by/acsess/bat/739.webp" TargetMode="External"/><Relationship Id="rId2096" Type="http://schemas.openxmlformats.org/officeDocument/2006/relationships/hyperlink" Target="https://gegemon.by/acsess/zar/note_toshiba_2.php" TargetMode="External"/><Relationship Id="rId3494" Type="http://schemas.openxmlformats.org/officeDocument/2006/relationships/hyperlink" Target="https://gegemon.by/acsess/1/1120.jpg" TargetMode="External"/><Relationship Id="rId3799" Type="http://schemas.openxmlformats.org/officeDocument/2006/relationships/hyperlink" Target="https://gegemon.by/acsess/bat/657.jpg" TargetMode="External"/><Relationship Id="rId4100" Type="http://schemas.openxmlformats.org/officeDocument/2006/relationships/hyperlink" Target="https://gegemon.by/acsess/akb/247.jpg" TargetMode="External"/><Relationship Id="rId1901" Type="http://schemas.openxmlformats.org/officeDocument/2006/relationships/hyperlink" Target="https://gegemon.by/acsess/case/26.php" TargetMode="External"/><Relationship Id="rId3147" Type="http://schemas.openxmlformats.org/officeDocument/2006/relationships/hyperlink" Target="https://gegemon.by/acsess/cable/186.php" TargetMode="External"/><Relationship Id="rId3354" Type="http://schemas.openxmlformats.org/officeDocument/2006/relationships/hyperlink" Target="https://gegemon.by/acsess/tele/171.jpg" TargetMode="External"/><Relationship Id="rId3561" Type="http://schemas.openxmlformats.org/officeDocument/2006/relationships/hyperlink" Target="https://gegemon.by/acsess/flash/347_2.jpg" TargetMode="External"/><Relationship Id="rId3659" Type="http://schemas.openxmlformats.org/officeDocument/2006/relationships/hyperlink" Target="https://gegemon.by/acsess/pults/37.jpg" TargetMode="External"/><Relationship Id="rId4405" Type="http://schemas.openxmlformats.org/officeDocument/2006/relationships/hyperlink" Target="https://gegemon.by/acsess/1/1414.webp" TargetMode="External"/><Relationship Id="rId275" Type="http://schemas.openxmlformats.org/officeDocument/2006/relationships/hyperlink" Target="https://gegemon.by/acsess/akb/nokia_BP-4GWA.php" TargetMode="External"/><Relationship Id="rId482" Type="http://schemas.openxmlformats.org/officeDocument/2006/relationships/hyperlink" Target="https://gegemon.by/acsess/akb/huawei_HB494590EBC.php" TargetMode="External"/><Relationship Id="rId2163" Type="http://schemas.openxmlformats.org/officeDocument/2006/relationships/hyperlink" Target="https://gegemon.by/acsess/1/926.jpg" TargetMode="External"/><Relationship Id="rId2370" Type="http://schemas.openxmlformats.org/officeDocument/2006/relationships/hyperlink" Target="https://gegemon.by/acsess/case/109.jpg" TargetMode="External"/><Relationship Id="rId3007" Type="http://schemas.openxmlformats.org/officeDocument/2006/relationships/hyperlink" Target="https://gegemon.by/acsess/pults/lg_RM-L1379_3.jpg" TargetMode="External"/><Relationship Id="rId3214" Type="http://schemas.openxmlformats.org/officeDocument/2006/relationships/hyperlink" Target="http://gegemon.by/acsess/telefon/BQ_service.doc" TargetMode="External"/><Relationship Id="rId3421" Type="http://schemas.openxmlformats.org/officeDocument/2006/relationships/hyperlink" Target="https://gegemon.by/acsess/cable/126.php" TargetMode="External"/><Relationship Id="rId3866" Type="http://schemas.openxmlformats.org/officeDocument/2006/relationships/hyperlink" Target="https://gegemon.by/acsess/pults_2/AOC_RC1994719.php" TargetMode="External"/><Relationship Id="rId135" Type="http://schemas.openxmlformats.org/officeDocument/2006/relationships/hyperlink" Target="https://gegemon.by/acsess/pults/lg_RM-L999.php" TargetMode="External"/><Relationship Id="rId342" Type="http://schemas.openxmlformats.org/officeDocument/2006/relationships/hyperlink" Target="http://www.gegemon.by/acsess/akb/prestigio_3404.php" TargetMode="External"/><Relationship Id="rId787" Type="http://schemas.openxmlformats.org/officeDocument/2006/relationships/hyperlink" Target="https://gegemon.by/bat_un.php" TargetMode="External"/><Relationship Id="rId994" Type="http://schemas.openxmlformats.org/officeDocument/2006/relationships/hyperlink" Target="https://gegemon.by/acsess/flash/81.php" TargetMode="External"/><Relationship Id="rId2023" Type="http://schemas.openxmlformats.org/officeDocument/2006/relationships/hyperlink" Target="https://gegemon.by/acsess/case/26.php" TargetMode="External"/><Relationship Id="rId2230" Type="http://schemas.openxmlformats.org/officeDocument/2006/relationships/hyperlink" Target="https://gegemon.by/acsess/pults/pan_536J-269002-W010_orig.php" TargetMode="External"/><Relationship Id="rId2468" Type="http://schemas.openxmlformats.org/officeDocument/2006/relationships/hyperlink" Target="https://gegemon.by/acsess/bat/265.php" TargetMode="External"/><Relationship Id="rId2675" Type="http://schemas.openxmlformats.org/officeDocument/2006/relationships/hyperlink" Target="https://gegemon.by/acsess/flash/287_8.jpg" TargetMode="External"/><Relationship Id="rId2882" Type="http://schemas.openxmlformats.org/officeDocument/2006/relationships/hyperlink" Target="https://gegemon.by/acsess/zar/346.jpg" TargetMode="External"/><Relationship Id="rId3519" Type="http://schemas.openxmlformats.org/officeDocument/2006/relationships/hyperlink" Target="https://gegemon.by/acsess/1/1348.jpg" TargetMode="External"/><Relationship Id="rId3726" Type="http://schemas.openxmlformats.org/officeDocument/2006/relationships/hyperlink" Target="https://gegemon.by/acsess/pults/irc_320.php" TargetMode="External"/><Relationship Id="rId3933" Type="http://schemas.openxmlformats.org/officeDocument/2006/relationships/hyperlink" Target="https://gegemon.by/acsess/pults/sam_BN59-01388G.php" TargetMode="External"/><Relationship Id="rId202" Type="http://schemas.openxmlformats.org/officeDocument/2006/relationships/hyperlink" Target="https://gegemon.by/acsess/pults/sony_RM-ED054.php" TargetMode="External"/><Relationship Id="rId647" Type="http://schemas.openxmlformats.org/officeDocument/2006/relationships/hyperlink" Target="https://gegemon.by/acsess/flash/65.php" TargetMode="External"/><Relationship Id="rId854" Type="http://schemas.openxmlformats.org/officeDocument/2006/relationships/hyperlink" Target="https://gegemon.by/acsess/pults/toshiba_RM-D759.php" TargetMode="External"/><Relationship Id="rId1277" Type="http://schemas.openxmlformats.org/officeDocument/2006/relationships/hyperlink" Target="https://gegemon.by/acsess/akb/XIAOMI_BM3L.php" TargetMode="External"/><Relationship Id="rId1484" Type="http://schemas.openxmlformats.org/officeDocument/2006/relationships/hyperlink" Target="https://gegemon.by/acsess/screen/74.php" TargetMode="External"/><Relationship Id="rId1691" Type="http://schemas.openxmlformats.org/officeDocument/2006/relationships/hyperlink" Target="https://gegemon.by/acsess/flash/23.php" TargetMode="External"/><Relationship Id="rId2328" Type="http://schemas.openxmlformats.org/officeDocument/2006/relationships/hyperlink" Target="https://gegemon.by/bat_un.php" TargetMode="External"/><Relationship Id="rId2535" Type="http://schemas.openxmlformats.org/officeDocument/2006/relationships/hyperlink" Target="https://gegemon.by/acsess/akb/157.php" TargetMode="External"/><Relationship Id="rId2742" Type="http://schemas.openxmlformats.org/officeDocument/2006/relationships/hyperlink" Target="https://gegemon.by/acsess/blu/47.php" TargetMode="External"/><Relationship Id="rId4195" Type="http://schemas.openxmlformats.org/officeDocument/2006/relationships/hyperlink" Target="https://gegemon.by/acsess/zar/770.webp" TargetMode="External"/><Relationship Id="rId507" Type="http://schemas.openxmlformats.org/officeDocument/2006/relationships/hyperlink" Target="https://gegemon.by/acsess/akb/microsoft_BV-T5E.php" TargetMode="External"/><Relationship Id="rId714" Type="http://schemas.openxmlformats.org/officeDocument/2006/relationships/hyperlink" Target="https://gegemon.by/acsess/akb/iphone_5s.php" TargetMode="External"/><Relationship Id="rId921" Type="http://schemas.openxmlformats.org/officeDocument/2006/relationships/hyperlink" Target="https://gegemon.by/acsess/pults/sony_RM-L1108.php" TargetMode="External"/><Relationship Id="rId1137" Type="http://schemas.openxmlformats.org/officeDocument/2006/relationships/hyperlink" Target="https://gegemon.by/acsess/pults/jvc_RM-C470.php" TargetMode="External"/><Relationship Id="rId1344" Type="http://schemas.openxmlformats.org/officeDocument/2006/relationships/hyperlink" Target="https://gegemon.by/bat_un.php" TargetMode="External"/><Relationship Id="rId1551" Type="http://schemas.openxmlformats.org/officeDocument/2006/relationships/hyperlink" Target="https://gegemon.by/acsess/screen/24.php" TargetMode="External"/><Relationship Id="rId1789" Type="http://schemas.openxmlformats.org/officeDocument/2006/relationships/hyperlink" Target="https://gegemon.by/acsess/case/26.php" TargetMode="External"/><Relationship Id="rId1996" Type="http://schemas.openxmlformats.org/officeDocument/2006/relationships/hyperlink" Target="https://gegemon.by/acsess/case/26.php" TargetMode="External"/><Relationship Id="rId2602" Type="http://schemas.openxmlformats.org/officeDocument/2006/relationships/hyperlink" Target="https://gegemon.by/acsess/cable/474.jpg" TargetMode="External"/><Relationship Id="rId4055" Type="http://schemas.openxmlformats.org/officeDocument/2006/relationships/hyperlink" Target="https://gegemon.by/acsess/flash/389.jpg" TargetMode="External"/><Relationship Id="rId4262" Type="http://schemas.openxmlformats.org/officeDocument/2006/relationships/hyperlink" Target="https://gegemon.by/acsess/bat/732.jpg" TargetMode="External"/><Relationship Id="rId50" Type="http://schemas.openxmlformats.org/officeDocument/2006/relationships/hyperlink" Target="https://gegemon.by/acsess/akb/lg_L5.php" TargetMode="External"/><Relationship Id="rId1204" Type="http://schemas.openxmlformats.org/officeDocument/2006/relationships/hyperlink" Target="https://gegemon.by/acsess/pults/sharp_G0933PESA.php" TargetMode="External"/><Relationship Id="rId1411" Type="http://schemas.openxmlformats.org/officeDocument/2006/relationships/hyperlink" Target="http://www.gegemon.by/acsess/case/4.php" TargetMode="External"/><Relationship Id="rId1649" Type="http://schemas.openxmlformats.org/officeDocument/2006/relationships/hyperlink" Target="https://gegemon.by/acsess/zar/351.php" TargetMode="External"/><Relationship Id="rId1856" Type="http://schemas.openxmlformats.org/officeDocument/2006/relationships/hyperlink" Target="https://gegemon.by/acsess/case/98.php" TargetMode="External"/><Relationship Id="rId2907" Type="http://schemas.openxmlformats.org/officeDocument/2006/relationships/hyperlink" Target="https://gegemon.by/acsess/1/258.jpg" TargetMode="External"/><Relationship Id="rId3071" Type="http://schemas.openxmlformats.org/officeDocument/2006/relationships/hyperlink" Target="https://gegemon.by/acsess/case/bamper.jpg" TargetMode="External"/><Relationship Id="rId1509" Type="http://schemas.openxmlformats.org/officeDocument/2006/relationships/hyperlink" Target="https://gegemon.by/acsess/1/298.jpg" TargetMode="External"/><Relationship Id="rId1716" Type="http://schemas.openxmlformats.org/officeDocument/2006/relationships/hyperlink" Target="https://gegemon.by/video/1002.php" TargetMode="External"/><Relationship Id="rId1923" Type="http://schemas.openxmlformats.org/officeDocument/2006/relationships/hyperlink" Target="https://gegemon.by/acsess/case/26.php" TargetMode="External"/><Relationship Id="rId3169" Type="http://schemas.openxmlformats.org/officeDocument/2006/relationships/hyperlink" Target="https://gegemon.by/acsess/cable/426.jpg" TargetMode="External"/><Relationship Id="rId3376" Type="http://schemas.openxmlformats.org/officeDocument/2006/relationships/hyperlink" Target="https://gegemon.by/acsess/flash/338.jpg" TargetMode="External"/><Relationship Id="rId3583" Type="http://schemas.openxmlformats.org/officeDocument/2006/relationships/hyperlink" Target="https://gegemon.by/acsess/bat/604.jpg" TargetMode="External"/><Relationship Id="rId4122" Type="http://schemas.openxmlformats.org/officeDocument/2006/relationships/hyperlink" Target="https://gegemon.by/acsess/port/461.jpg" TargetMode="External"/><Relationship Id="rId4427" Type="http://schemas.openxmlformats.org/officeDocument/2006/relationships/hyperlink" Target="https://gegemon.by/acsess/bat/765.webp" TargetMode="External"/><Relationship Id="rId297" Type="http://schemas.openxmlformats.org/officeDocument/2006/relationships/hyperlink" Target="https://gegemon.by/acsess/pults/lg_AKB73655822.php" TargetMode="External"/><Relationship Id="rId2185" Type="http://schemas.openxmlformats.org/officeDocument/2006/relationships/hyperlink" Target="https://gegemon.by/acsess/zar/413.jpg" TargetMode="External"/><Relationship Id="rId2392" Type="http://schemas.openxmlformats.org/officeDocument/2006/relationships/hyperlink" Target="https://gegemon.by/acsess/zar/172.php" TargetMode="External"/><Relationship Id="rId3029" Type="http://schemas.openxmlformats.org/officeDocument/2006/relationships/hyperlink" Target="https://gegemon.by/acsess/cable/553.jpg" TargetMode="External"/><Relationship Id="rId3236" Type="http://schemas.openxmlformats.org/officeDocument/2006/relationships/hyperlink" Target="http://gegemon.by/acsess/telefon/BQ_service.doc" TargetMode="External"/><Relationship Id="rId3790" Type="http://schemas.openxmlformats.org/officeDocument/2006/relationships/hyperlink" Target="https://gegemon.by/acsess/pults/jvc_RC20.php" TargetMode="External"/><Relationship Id="rId3888" Type="http://schemas.openxmlformats.org/officeDocument/2006/relationships/hyperlink" Target="https://gegemon.by/acsess/bat/678.webp" TargetMode="External"/><Relationship Id="rId157" Type="http://schemas.openxmlformats.org/officeDocument/2006/relationships/hyperlink" Target="https://gegemon.by/acsess/pults/sam_RM-179.php" TargetMode="External"/><Relationship Id="rId364" Type="http://schemas.openxmlformats.org/officeDocument/2006/relationships/hyperlink" Target="https://gegemon.by/acsess/akb/huawei_P8.php" TargetMode="External"/><Relationship Id="rId2045" Type="http://schemas.openxmlformats.org/officeDocument/2006/relationships/hyperlink" Target="https://gegemon.by/acsess/1/889.jpg" TargetMode="External"/><Relationship Id="rId2697" Type="http://schemas.openxmlformats.org/officeDocument/2006/relationships/hyperlink" Target="https://gegemon.by/acsess/pults/vit_RC19.php" TargetMode="External"/><Relationship Id="rId3443" Type="http://schemas.openxmlformats.org/officeDocument/2006/relationships/hyperlink" Target="https://gegemon.by/acsess/zar/684.jpg" TargetMode="External"/><Relationship Id="rId3650" Type="http://schemas.openxmlformats.org/officeDocument/2006/relationships/hyperlink" Target="https://gegemon.by/new.php" TargetMode="External"/><Relationship Id="rId3748" Type="http://schemas.openxmlformats.org/officeDocument/2006/relationships/hyperlink" Target="https://gegemon.by/acsess/zar/note_asus_23.jpg" TargetMode="External"/><Relationship Id="rId571" Type="http://schemas.openxmlformats.org/officeDocument/2006/relationships/hyperlink" Target="https://gegemon.by/acsess/pults/GS-8306TV.php" TargetMode="External"/><Relationship Id="rId669" Type="http://schemas.openxmlformats.org/officeDocument/2006/relationships/hyperlink" Target="https://gegemon.by/acsess/pults/lg_RM-D1318.php" TargetMode="External"/><Relationship Id="rId876" Type="http://schemas.openxmlformats.org/officeDocument/2006/relationships/hyperlink" Target="http://www.gegemon.by/acsess/1/409.php" TargetMode="External"/><Relationship Id="rId1299" Type="http://schemas.openxmlformats.org/officeDocument/2006/relationships/hyperlink" Target="https://gegemon.by/acsess/pults/sam_AA59-00483A.php" TargetMode="External"/><Relationship Id="rId2252" Type="http://schemas.openxmlformats.org/officeDocument/2006/relationships/hyperlink" Target="https://gegemon.by/acsess/pults_2/thomson_RC111TA1G.php" TargetMode="External"/><Relationship Id="rId2557" Type="http://schemas.openxmlformats.org/officeDocument/2006/relationships/hyperlink" Target="https://gegemon.by/acsess/tele/130.jpg" TargetMode="External"/><Relationship Id="rId3303" Type="http://schemas.openxmlformats.org/officeDocument/2006/relationships/hyperlink" Target="https://gegemon.by/acsess/bat/531.jpg" TargetMode="External"/><Relationship Id="rId3510" Type="http://schemas.openxmlformats.org/officeDocument/2006/relationships/hyperlink" Target="https://gegemon.by/acsess/flash/343.jpg" TargetMode="External"/><Relationship Id="rId3608" Type="http://schemas.openxmlformats.org/officeDocument/2006/relationships/hyperlink" Target="https://gegemon.by/acsess/1/873.jpg" TargetMode="External"/><Relationship Id="rId3955" Type="http://schemas.openxmlformats.org/officeDocument/2006/relationships/hyperlink" Target="https://gegemon.by/acsess/zar/742.jpg" TargetMode="External"/><Relationship Id="rId224" Type="http://schemas.openxmlformats.org/officeDocument/2006/relationships/hyperlink" Target="https://gegemon.by/acsess/pults/pioneer_RM-D761.php" TargetMode="External"/><Relationship Id="rId431" Type="http://schemas.openxmlformats.org/officeDocument/2006/relationships/hyperlink" Target="https://gegemon.by/acsess/pults/sam_AA59-00602A.php" TargetMode="External"/><Relationship Id="rId529" Type="http://schemas.openxmlformats.org/officeDocument/2006/relationships/hyperlink" Target="https://gegemon.by/acsess/akb/alc_2040.php" TargetMode="External"/><Relationship Id="rId736" Type="http://schemas.openxmlformats.org/officeDocument/2006/relationships/hyperlink" Target="https://gegemon.by/acsess/akb_foto/samsung_BP90A.php" TargetMode="External"/><Relationship Id="rId1061" Type="http://schemas.openxmlformats.org/officeDocument/2006/relationships/hyperlink" Target="https://gegemon.by/acsess/screen/24.php" TargetMode="External"/><Relationship Id="rId1159" Type="http://schemas.openxmlformats.org/officeDocument/2006/relationships/hyperlink" Target="https://gegemon.by/acsess/pults/sharp_G1077PESA.php" TargetMode="External"/><Relationship Id="rId1366" Type="http://schemas.openxmlformats.org/officeDocument/2006/relationships/hyperlink" Target="https://gegemon.by/acsess/flash/47.php" TargetMode="External"/><Relationship Id="rId2112" Type="http://schemas.openxmlformats.org/officeDocument/2006/relationships/hyperlink" Target="https://gegemon.by/acsess/pults/sony_RM-GA016.php" TargetMode="External"/><Relationship Id="rId2417" Type="http://schemas.openxmlformats.org/officeDocument/2006/relationships/hyperlink" Target="https://gegemon.by/acsess/zar/473.jpg" TargetMode="External"/><Relationship Id="rId2764" Type="http://schemas.openxmlformats.org/officeDocument/2006/relationships/hyperlink" Target="https://gegemon.by/acsess/cable/502.jpg" TargetMode="External"/><Relationship Id="rId2971" Type="http://schemas.openxmlformats.org/officeDocument/2006/relationships/hyperlink" Target="https://gegemon.by/acsess/bat/476.jpg" TargetMode="External"/><Relationship Id="rId3815" Type="http://schemas.openxmlformats.org/officeDocument/2006/relationships/hyperlink" Target="https://gegemon.by/acsess/zar/717.jpg" TargetMode="External"/><Relationship Id="rId943" Type="http://schemas.openxmlformats.org/officeDocument/2006/relationships/hyperlink" Target="https://gegemon.by/acsess/flash/98.php" TargetMode="External"/><Relationship Id="rId1019" Type="http://schemas.openxmlformats.org/officeDocument/2006/relationships/hyperlink" Target="https://gegemon.by/acsess/1/447_2.png" TargetMode="External"/><Relationship Id="rId1573" Type="http://schemas.openxmlformats.org/officeDocument/2006/relationships/hyperlink" Target="https://gegemon.by/video/1001.php" TargetMode="External"/><Relationship Id="rId1780" Type="http://schemas.openxmlformats.org/officeDocument/2006/relationships/hyperlink" Target="https://gegemon.by/acsess/case/26.php" TargetMode="External"/><Relationship Id="rId1878" Type="http://schemas.openxmlformats.org/officeDocument/2006/relationships/hyperlink" Target="https://gegemon.by/acsess/case/98.php" TargetMode="External"/><Relationship Id="rId2624" Type="http://schemas.openxmlformats.org/officeDocument/2006/relationships/hyperlink" Target="https://gegemon.by/acsess/zar/511.php" TargetMode="External"/><Relationship Id="rId2831" Type="http://schemas.openxmlformats.org/officeDocument/2006/relationships/hyperlink" Target="https://gegemon.by/acsess/zar/553.jpg" TargetMode="External"/><Relationship Id="rId2929" Type="http://schemas.openxmlformats.org/officeDocument/2006/relationships/hyperlink" Target="https://gegemon.by/acsess/zar/572.jpg" TargetMode="External"/><Relationship Id="rId4077" Type="http://schemas.openxmlformats.org/officeDocument/2006/relationships/hyperlink" Target="https://gegemon.by/acsess/bat/712.webp" TargetMode="External"/><Relationship Id="rId4284" Type="http://schemas.openxmlformats.org/officeDocument/2006/relationships/hyperlink" Target="https://gegemon.by/acsess/zar/786.jpg" TargetMode="External"/><Relationship Id="rId72" Type="http://schemas.openxmlformats.org/officeDocument/2006/relationships/hyperlink" Target="https://gegemon.by/acsess/akb/lg_L9.php" TargetMode="External"/><Relationship Id="rId803" Type="http://schemas.openxmlformats.org/officeDocument/2006/relationships/hyperlink" Target="https://gegemon.by/bat_un.php" TargetMode="External"/><Relationship Id="rId1226" Type="http://schemas.openxmlformats.org/officeDocument/2006/relationships/hyperlink" Target="https://gegemon.by/acsess/pults/zala.php" TargetMode="External"/><Relationship Id="rId1433" Type="http://schemas.openxmlformats.org/officeDocument/2006/relationships/hyperlink" Target="https://gegemon.by/acsess/akb/104.jpg" TargetMode="External"/><Relationship Id="rId1640" Type="http://schemas.openxmlformats.org/officeDocument/2006/relationships/hyperlink" Target="https://gegemon.by/acsess/pults/bbk_LEX500.php" TargetMode="External"/><Relationship Id="rId1738" Type="http://schemas.openxmlformats.org/officeDocument/2006/relationships/hyperlink" Target="https://gegemon.by/acsess/screen/36_2.php" TargetMode="External"/><Relationship Id="rId3093" Type="http://schemas.openxmlformats.org/officeDocument/2006/relationships/hyperlink" Target="https://gegemon.by/acsess/screen/24.php" TargetMode="External"/><Relationship Id="rId4144" Type="http://schemas.openxmlformats.org/officeDocument/2006/relationships/hyperlink" Target="https://gegemon.by/acsess/pults/toshiba_CT-8069_orig.php" TargetMode="External"/><Relationship Id="rId4351" Type="http://schemas.openxmlformats.org/officeDocument/2006/relationships/hyperlink" Target="https://gegemon.by/acsess/pults_2/kivi_RC20_V2.php" TargetMode="External"/><Relationship Id="rId1500" Type="http://schemas.openxmlformats.org/officeDocument/2006/relationships/hyperlink" Target="https://gegemon.by/acsess/case/87.php" TargetMode="External"/><Relationship Id="rId1945" Type="http://schemas.openxmlformats.org/officeDocument/2006/relationships/hyperlink" Target="https://gegemon.by/acsess/case/26.php" TargetMode="External"/><Relationship Id="rId3160" Type="http://schemas.openxmlformats.org/officeDocument/2006/relationships/hyperlink" Target="https://gegemon.by/acsess/cable/183.php" TargetMode="External"/><Relationship Id="rId3398" Type="http://schemas.openxmlformats.org/officeDocument/2006/relationships/hyperlink" Target="https://t.me/videoobzors/6" TargetMode="External"/><Relationship Id="rId4004" Type="http://schemas.openxmlformats.org/officeDocument/2006/relationships/hyperlink" Target="https://gegemon.by/acsess/cable/627.jpg" TargetMode="External"/><Relationship Id="rId4211" Type="http://schemas.openxmlformats.org/officeDocument/2006/relationships/hyperlink" Target="https://gegemon.by/acsess/port/631.jpg" TargetMode="External"/><Relationship Id="rId4449" Type="http://schemas.openxmlformats.org/officeDocument/2006/relationships/hyperlink" Target="https://gegemon.by/acsess/cable/323.jpg" TargetMode="External"/><Relationship Id="rId1805" Type="http://schemas.openxmlformats.org/officeDocument/2006/relationships/hyperlink" Target="https://gegemon.by/acsess/case/98.php" TargetMode="External"/><Relationship Id="rId3020" Type="http://schemas.openxmlformats.org/officeDocument/2006/relationships/hyperlink" Target="https://gegemon.by/acsess/cable/548.jpg" TargetMode="External"/><Relationship Id="rId3258" Type="http://schemas.openxmlformats.org/officeDocument/2006/relationships/hyperlink" Target="https://gegemon.by/acsess/port/486.jpg" TargetMode="External"/><Relationship Id="rId3465" Type="http://schemas.openxmlformats.org/officeDocument/2006/relationships/hyperlink" Target="https://gegemon.by/acsess/1/735.php" TargetMode="External"/><Relationship Id="rId3672" Type="http://schemas.openxmlformats.org/officeDocument/2006/relationships/hyperlink" Target="https://gegemon.by/acsess/pults/sony_RMF-TX900U.php" TargetMode="External"/><Relationship Id="rId4309" Type="http://schemas.openxmlformats.org/officeDocument/2006/relationships/hyperlink" Target="https://catalog.onliner.by/mobile/nokia/6300" TargetMode="External"/><Relationship Id="rId179" Type="http://schemas.openxmlformats.org/officeDocument/2006/relationships/hyperlink" Target="https://gegemon.by/acsess/pults/sam_AA59-10116A.php" TargetMode="External"/><Relationship Id="rId386" Type="http://schemas.openxmlformats.org/officeDocument/2006/relationships/hyperlink" Target="https://gegemon.by/acsess/pults/WV_T57.php" TargetMode="External"/><Relationship Id="rId593" Type="http://schemas.openxmlformats.org/officeDocument/2006/relationships/hyperlink" Target="https://gegemon.by/acsess/pults/lg_RM-L999_2.php" TargetMode="External"/><Relationship Id="rId2067" Type="http://schemas.openxmlformats.org/officeDocument/2006/relationships/hyperlink" Target="https://gegemon.by/acsess/pults_2/haier_HTR-A18E.php" TargetMode="External"/><Relationship Id="rId2274" Type="http://schemas.openxmlformats.org/officeDocument/2006/relationships/hyperlink" Target="https://gegemon.by/acsess/akb/47.php" TargetMode="External"/><Relationship Id="rId2481" Type="http://schemas.openxmlformats.org/officeDocument/2006/relationships/hyperlink" Target="https://gegemon.by/acsess/pults/hor_Y-72C3.php" TargetMode="External"/><Relationship Id="rId3118" Type="http://schemas.openxmlformats.org/officeDocument/2006/relationships/hyperlink" Target="https://gegemon.by/acsess/zar/621.php" TargetMode="External"/><Relationship Id="rId3325" Type="http://schemas.openxmlformats.org/officeDocument/2006/relationships/hyperlink" Target="https://gegemon.by/acsess/1/1307.jpg" TargetMode="External"/><Relationship Id="rId3532" Type="http://schemas.openxmlformats.org/officeDocument/2006/relationships/hyperlink" Target="https://gegemon.by/acsess/flash/93.php" TargetMode="External"/><Relationship Id="rId3977" Type="http://schemas.openxmlformats.org/officeDocument/2006/relationships/hyperlink" Target="https://gegemon.by/acsess/port/367.jpg" TargetMode="External"/><Relationship Id="rId246" Type="http://schemas.openxmlformats.org/officeDocument/2006/relationships/hyperlink" Target="https://gegemon.by/acsess/pults/lg_AKB72914209.php" TargetMode="External"/><Relationship Id="rId453" Type="http://schemas.openxmlformats.org/officeDocument/2006/relationships/hyperlink" Target="https://gegemon.by/acsess/paper/12.php" TargetMode="External"/><Relationship Id="rId660" Type="http://schemas.openxmlformats.org/officeDocument/2006/relationships/hyperlink" Target="http://www.gegemon.by/acsess/cable/89.html" TargetMode="External"/><Relationship Id="rId898" Type="http://schemas.openxmlformats.org/officeDocument/2006/relationships/hyperlink" Target="https://gegemon.by/acsess/comp/42.php" TargetMode="External"/><Relationship Id="rId1083" Type="http://schemas.openxmlformats.org/officeDocument/2006/relationships/hyperlink" Target="https://gegemon.by/acsess/pults/sam_00074A.php" TargetMode="External"/><Relationship Id="rId1290" Type="http://schemas.openxmlformats.org/officeDocument/2006/relationships/hyperlink" Target="https://gegemon.by/acsess/akb/se_BST-33.php" TargetMode="External"/><Relationship Id="rId2134" Type="http://schemas.openxmlformats.org/officeDocument/2006/relationships/hyperlink" Target="https://gegemon.by/acsess/port/137.php" TargetMode="External"/><Relationship Id="rId2341" Type="http://schemas.openxmlformats.org/officeDocument/2006/relationships/hyperlink" Target="https://gegemon.by/acsess/case/41_3.php" TargetMode="External"/><Relationship Id="rId2579" Type="http://schemas.openxmlformats.org/officeDocument/2006/relationships/hyperlink" Target="https://gegemon.by/acsess/cable/462.jpg" TargetMode="External"/><Relationship Id="rId2786" Type="http://schemas.openxmlformats.org/officeDocument/2006/relationships/hyperlink" Target="https://gegemon.by/acsess/1/262_2.jpg" TargetMode="External"/><Relationship Id="rId2993" Type="http://schemas.openxmlformats.org/officeDocument/2006/relationships/hyperlink" Target="https://gegemon.by/acsess/akb/190_5.php" TargetMode="External"/><Relationship Id="rId3837" Type="http://schemas.openxmlformats.org/officeDocument/2006/relationships/hyperlink" Target="https://gegemon.by/acsess/bat/666.jpg" TargetMode="External"/><Relationship Id="rId106" Type="http://schemas.openxmlformats.org/officeDocument/2006/relationships/hyperlink" Target="https://gegemon.by/acsess/pults/bbk_RM-D1177.php" TargetMode="External"/><Relationship Id="rId313" Type="http://schemas.openxmlformats.org/officeDocument/2006/relationships/hyperlink" Target="https://gegemon.by/acsess/akb/HTC_desire_700.php" TargetMode="External"/><Relationship Id="rId758" Type="http://schemas.openxmlformats.org/officeDocument/2006/relationships/hyperlink" Target="https://gegemon.by/acsess/flash/74.php" TargetMode="External"/><Relationship Id="rId965" Type="http://schemas.openxmlformats.org/officeDocument/2006/relationships/hyperlink" Target="https://gegemon.by/acsess/pults/sony_RM-ED008.php" TargetMode="External"/><Relationship Id="rId1150" Type="http://schemas.openxmlformats.org/officeDocument/2006/relationships/hyperlink" Target="https://gegemon.by/acsess/pults/jvc_RM-C1311.php" TargetMode="External"/><Relationship Id="rId1388" Type="http://schemas.openxmlformats.org/officeDocument/2006/relationships/hyperlink" Target="https://gegemon.by/acsess/bat/324.jpg" TargetMode="External"/><Relationship Id="rId1595" Type="http://schemas.openxmlformats.org/officeDocument/2006/relationships/hyperlink" Target="https://gegemon.by/acsess/screen/28.php" TargetMode="External"/><Relationship Id="rId2439" Type="http://schemas.openxmlformats.org/officeDocument/2006/relationships/hyperlink" Target="https://gegemon.by/acsess/screen/24.php" TargetMode="External"/><Relationship Id="rId2646" Type="http://schemas.openxmlformats.org/officeDocument/2006/relationships/hyperlink" Target="https://gegemon.by/acsess/pults/lg_RM-L999_2.php" TargetMode="External"/><Relationship Id="rId2853" Type="http://schemas.openxmlformats.org/officeDocument/2006/relationships/hyperlink" Target="http://www.gegemon.by/acsess/port/425.jpg" TargetMode="External"/><Relationship Id="rId3904" Type="http://schemas.openxmlformats.org/officeDocument/2006/relationships/hyperlink" Target="https://gegemon.by/acsess/zar/738.jpg" TargetMode="External"/><Relationship Id="rId4099" Type="http://schemas.openxmlformats.org/officeDocument/2006/relationships/hyperlink" Target="https://gegemon.by/acsess/akb/246.jpg" TargetMode="External"/><Relationship Id="rId94" Type="http://schemas.openxmlformats.org/officeDocument/2006/relationships/hyperlink" Target="https://gegemon.by/acsess/pults/bbk_RC026-01R.php" TargetMode="External"/><Relationship Id="rId520" Type="http://schemas.openxmlformats.org/officeDocument/2006/relationships/hyperlink" Target="https://gegemon.by/acsess/pults/sam_BN59-01005A.php" TargetMode="External"/><Relationship Id="rId618" Type="http://schemas.openxmlformats.org/officeDocument/2006/relationships/hyperlink" Target="http://www.gegemon.by/acsess/case/4.php" TargetMode="External"/><Relationship Id="rId825" Type="http://schemas.openxmlformats.org/officeDocument/2006/relationships/hyperlink" Target="https://gegemon.by/bat_un.php" TargetMode="External"/><Relationship Id="rId1248" Type="http://schemas.openxmlformats.org/officeDocument/2006/relationships/hyperlink" Target="https://gegemon.by/acsess/pults/toshiba_CT-90405.php" TargetMode="External"/><Relationship Id="rId1455" Type="http://schemas.openxmlformats.org/officeDocument/2006/relationships/hyperlink" Target="https://gegemon.by/acsess/pults/philips_242254900902.php" TargetMode="External"/><Relationship Id="rId1662" Type="http://schemas.openxmlformats.org/officeDocument/2006/relationships/hyperlink" Target="https://gegemon.by/acsess/paper/42.php" TargetMode="External"/><Relationship Id="rId2201" Type="http://schemas.openxmlformats.org/officeDocument/2006/relationships/hyperlink" Target="https://gegemon.by/acsess/zar/416.php" TargetMode="External"/><Relationship Id="rId2506" Type="http://schemas.openxmlformats.org/officeDocument/2006/relationships/hyperlink" Target="https://gegemon.by/acsess/pults_2/harper_42F660T.php" TargetMode="External"/><Relationship Id="rId1010" Type="http://schemas.openxmlformats.org/officeDocument/2006/relationships/hyperlink" Target="https://gegemon.by/acsess/comp/42.php" TargetMode="External"/><Relationship Id="rId1108" Type="http://schemas.openxmlformats.org/officeDocument/2006/relationships/hyperlink" Target="https://gegemon.by/acsess/screen/24.php" TargetMode="External"/><Relationship Id="rId1315" Type="http://schemas.openxmlformats.org/officeDocument/2006/relationships/hyperlink" Target="https://gegemon.by/acsess/pults/sam_BN59-00683A.php" TargetMode="External"/><Relationship Id="rId1967" Type="http://schemas.openxmlformats.org/officeDocument/2006/relationships/hyperlink" Target="https://gegemon.by/acsess/case/26.php" TargetMode="External"/><Relationship Id="rId2713" Type="http://schemas.openxmlformats.org/officeDocument/2006/relationships/hyperlink" Target="https://gegemon.by/acsess/1/1184.jpg" TargetMode="External"/><Relationship Id="rId2920" Type="http://schemas.openxmlformats.org/officeDocument/2006/relationships/hyperlink" Target="https://gegemon.by/acsess/port/444.jpg" TargetMode="External"/><Relationship Id="rId4166" Type="http://schemas.openxmlformats.org/officeDocument/2006/relationships/hyperlink" Target="https://gegemon.by/acsess/akb/187.jpg" TargetMode="External"/><Relationship Id="rId4373" Type="http://schemas.openxmlformats.org/officeDocument/2006/relationships/hyperlink" Target="https://gegemon.by/acsess/pults/lg_AKB75675301_orig.php" TargetMode="External"/><Relationship Id="rId1522" Type="http://schemas.openxmlformats.org/officeDocument/2006/relationships/hyperlink" Target="https://gegemon.by/acsess/1/298.jpg" TargetMode="External"/><Relationship Id="rId21" Type="http://schemas.openxmlformats.org/officeDocument/2006/relationships/hyperlink" Target="https://gegemon.by/acsess/akb/sam_S5360.php" TargetMode="External"/><Relationship Id="rId2089" Type="http://schemas.openxmlformats.org/officeDocument/2006/relationships/hyperlink" Target="https://gegemon.by/acsess/screen/100.php" TargetMode="External"/><Relationship Id="rId3487" Type="http://schemas.openxmlformats.org/officeDocument/2006/relationships/hyperlink" Target="https://gegemon.by/acsess/1/826.php" TargetMode="External"/><Relationship Id="rId3694" Type="http://schemas.openxmlformats.org/officeDocument/2006/relationships/hyperlink" Target="https://gegemon.by/acsess/pults/41_2.webp" TargetMode="External"/><Relationship Id="rId2296" Type="http://schemas.openxmlformats.org/officeDocument/2006/relationships/hyperlink" Target="https://gegemon.by/acsess/screen/26.php" TargetMode="External"/><Relationship Id="rId3347" Type="http://schemas.openxmlformats.org/officeDocument/2006/relationships/hyperlink" Target="https://gegemon.by/acsess/1/1313_1.jpg" TargetMode="External"/><Relationship Id="rId3554" Type="http://schemas.openxmlformats.org/officeDocument/2006/relationships/hyperlink" Target="https://gegemon.by/acsess/flash/346.jpg" TargetMode="External"/><Relationship Id="rId3761" Type="http://schemas.openxmlformats.org/officeDocument/2006/relationships/hyperlink" Target="https://gegemon.by/acsess/zar/note_lenovo_25.jpg" TargetMode="External"/><Relationship Id="rId268" Type="http://schemas.openxmlformats.org/officeDocument/2006/relationships/hyperlink" Target="https://gegemon.by/acsess/akb/lenovo_BL234.php" TargetMode="External"/><Relationship Id="rId475" Type="http://schemas.openxmlformats.org/officeDocument/2006/relationships/hyperlink" Target="http://www.gegemon.by/acsess/case/9_8.php" TargetMode="External"/><Relationship Id="rId682" Type="http://schemas.openxmlformats.org/officeDocument/2006/relationships/hyperlink" Target="https://gegemon.by/acsess/pults/pan_N2QAYB000572.php" TargetMode="External"/><Relationship Id="rId2156" Type="http://schemas.openxmlformats.org/officeDocument/2006/relationships/hyperlink" Target="https://gegemon.by/acsess/flash/218_32.jpg" TargetMode="External"/><Relationship Id="rId2363" Type="http://schemas.openxmlformats.org/officeDocument/2006/relationships/hyperlink" Target="https://gegemon.by/acsess/case/109.jpg" TargetMode="External"/><Relationship Id="rId2570" Type="http://schemas.openxmlformats.org/officeDocument/2006/relationships/hyperlink" Target="https://gegemon.by/acsess/port/344.php" TargetMode="External"/><Relationship Id="rId3207" Type="http://schemas.openxmlformats.org/officeDocument/2006/relationships/hyperlink" Target="https://gegemon.by/acsess/zar/626.jpg" TargetMode="External"/><Relationship Id="rId3414" Type="http://schemas.openxmlformats.org/officeDocument/2006/relationships/hyperlink" Target="https://gegemon.by/acsess/nau/274_3.jpg" TargetMode="External"/><Relationship Id="rId3621" Type="http://schemas.openxmlformats.org/officeDocument/2006/relationships/hyperlink" Target="https://gegemon.by/acsess/paper/71_2.jpg" TargetMode="External"/><Relationship Id="rId128" Type="http://schemas.openxmlformats.org/officeDocument/2006/relationships/hyperlink" Target="https://gegemon.by/acsess/pults/hitachi_RM-791B.php" TargetMode="External"/><Relationship Id="rId335" Type="http://schemas.openxmlformats.org/officeDocument/2006/relationships/hyperlink" Target="http://www.gegemon.by/acsess/case/3.html" TargetMode="External"/><Relationship Id="rId542" Type="http://schemas.openxmlformats.org/officeDocument/2006/relationships/hyperlink" Target="http://www.gegemon.by/acsess/screen/5.html" TargetMode="External"/><Relationship Id="rId1172" Type="http://schemas.openxmlformats.org/officeDocument/2006/relationships/hyperlink" Target="https://gegemon.by/acsess/pults/sharp_GB012WJSA.php" TargetMode="External"/><Relationship Id="rId2016" Type="http://schemas.openxmlformats.org/officeDocument/2006/relationships/hyperlink" Target="https://gegemon.by/acsess/case/26.php" TargetMode="External"/><Relationship Id="rId2223" Type="http://schemas.openxmlformats.org/officeDocument/2006/relationships/hyperlink" Target="https://gegemon.by/acsess/pults/sam_BN59-01315G.php" TargetMode="External"/><Relationship Id="rId2430" Type="http://schemas.openxmlformats.org/officeDocument/2006/relationships/hyperlink" Target="https://gegemon.by/acsess/pults_2/shivaki_PDP-4240.php" TargetMode="External"/><Relationship Id="rId402" Type="http://schemas.openxmlformats.org/officeDocument/2006/relationships/hyperlink" Target="https://gegemon.by/acsess/pults/lg_AKB74475481.php" TargetMode="External"/><Relationship Id="rId1032" Type="http://schemas.openxmlformats.org/officeDocument/2006/relationships/hyperlink" Target="https://gegemon.by/acsess/flash/80.php" TargetMode="External"/><Relationship Id="rId4188" Type="http://schemas.openxmlformats.org/officeDocument/2006/relationships/hyperlink" Target="https://gegemon.by/acsess/bat/722.jpg" TargetMode="External"/><Relationship Id="rId4395" Type="http://schemas.openxmlformats.org/officeDocument/2006/relationships/hyperlink" Target="https://gegemon.by/acsess/bat/759.jpg" TargetMode="External"/><Relationship Id="rId1989" Type="http://schemas.openxmlformats.org/officeDocument/2006/relationships/hyperlink" Target="https://gegemon.by/acsess/case/26.php" TargetMode="External"/><Relationship Id="rId4048" Type="http://schemas.openxmlformats.org/officeDocument/2006/relationships/hyperlink" Target="https://gegemon.by/acsess/pults/lg_AKB76039901.php" TargetMode="External"/><Relationship Id="rId4255" Type="http://schemas.openxmlformats.org/officeDocument/2006/relationships/hyperlink" Target="https://gegemon.by/acsess/zar/784.jpg" TargetMode="External"/><Relationship Id="rId1849" Type="http://schemas.openxmlformats.org/officeDocument/2006/relationships/hyperlink" Target="https://gegemon.by/acsess/case/98.php" TargetMode="External"/><Relationship Id="rId3064" Type="http://schemas.openxmlformats.org/officeDocument/2006/relationships/hyperlink" Target="https://gegemon.by/acsess/case/bamper.jpg" TargetMode="External"/><Relationship Id="rId192" Type="http://schemas.openxmlformats.org/officeDocument/2006/relationships/hyperlink" Target="https://gegemon.by/acsess/pults/sony_RM-839.php" TargetMode="External"/><Relationship Id="rId1709" Type="http://schemas.openxmlformats.org/officeDocument/2006/relationships/hyperlink" Target="https://gegemon.by/acsess/pults/hor_RC-13b.php" TargetMode="External"/><Relationship Id="rId1916" Type="http://schemas.openxmlformats.org/officeDocument/2006/relationships/hyperlink" Target="https://gegemon.by/acsess/case/26.php" TargetMode="External"/><Relationship Id="rId3271" Type="http://schemas.openxmlformats.org/officeDocument/2006/relationships/hyperlink" Target="https://gegemon.by/acsess/tele/187.php" TargetMode="External"/><Relationship Id="rId4115" Type="http://schemas.openxmlformats.org/officeDocument/2006/relationships/hyperlink" Target="https://gegemon.by/acsess/cable/658.jpg" TargetMode="External"/><Relationship Id="rId4322" Type="http://schemas.openxmlformats.org/officeDocument/2006/relationships/hyperlink" Target="https://gegemon.by/acsess/bat/737.png" TargetMode="External"/><Relationship Id="rId2080" Type="http://schemas.openxmlformats.org/officeDocument/2006/relationships/hyperlink" Target="https://gegemon.by/acsess/screen/26.php" TargetMode="External"/><Relationship Id="rId3131" Type="http://schemas.openxmlformats.org/officeDocument/2006/relationships/hyperlink" Target="https://gegemon.by/acsess/cable/435.php" TargetMode="External"/><Relationship Id="rId2897" Type="http://schemas.openxmlformats.org/officeDocument/2006/relationships/hyperlink" Target="https://gegemon.by/acsess/case/98.php" TargetMode="External"/><Relationship Id="rId3948" Type="http://schemas.openxmlformats.org/officeDocument/2006/relationships/hyperlink" Target="https://gegemon.by/acsess/bat/693.jpg" TargetMode="External"/><Relationship Id="rId869" Type="http://schemas.openxmlformats.org/officeDocument/2006/relationships/hyperlink" Target="https://gegemon.by/acsess/case/21.php" TargetMode="External"/><Relationship Id="rId1499" Type="http://schemas.openxmlformats.org/officeDocument/2006/relationships/hyperlink" Target="https://gegemon.by/acsess/screen/56_3.php" TargetMode="External"/><Relationship Id="rId729" Type="http://schemas.openxmlformats.org/officeDocument/2006/relationships/hyperlink" Target="https://gegemon.by/acsess/zar/166.php" TargetMode="External"/><Relationship Id="rId1359" Type="http://schemas.openxmlformats.org/officeDocument/2006/relationships/hyperlink" Target="https://gegemon.by/acsess/screen/25.php" TargetMode="External"/><Relationship Id="rId2757" Type="http://schemas.openxmlformats.org/officeDocument/2006/relationships/hyperlink" Target="https://gegemon.by/acsess/port/210_3.jpg" TargetMode="External"/><Relationship Id="rId2964" Type="http://schemas.openxmlformats.org/officeDocument/2006/relationships/hyperlink" Target="https://gegemon.by/acsess/tele/175.jpg" TargetMode="External"/><Relationship Id="rId3808" Type="http://schemas.openxmlformats.org/officeDocument/2006/relationships/hyperlink" Target="https://gegemon.by/acsess/pults_2/d-color_DC1502HD.php" TargetMode="External"/><Relationship Id="rId936" Type="http://schemas.openxmlformats.org/officeDocument/2006/relationships/hyperlink" Target="https://gegemon.by/acsess/flash/98.php" TargetMode="External"/><Relationship Id="rId1219" Type="http://schemas.openxmlformats.org/officeDocument/2006/relationships/hyperlink" Target="https://gegemon.by/acsess/pults/toshiba_CT-865.php" TargetMode="External"/><Relationship Id="rId1566" Type="http://schemas.openxmlformats.org/officeDocument/2006/relationships/hyperlink" Target="https://gegemon.by/video/1001.php" TargetMode="External"/><Relationship Id="rId1773" Type="http://schemas.openxmlformats.org/officeDocument/2006/relationships/hyperlink" Target="https://gegemon.by/acsess/case/26.php" TargetMode="External"/><Relationship Id="rId1980" Type="http://schemas.openxmlformats.org/officeDocument/2006/relationships/hyperlink" Target="https://gegemon.by/acsess/case/26.php" TargetMode="External"/><Relationship Id="rId2617" Type="http://schemas.openxmlformats.org/officeDocument/2006/relationships/hyperlink" Target="https://gegemon.by/acsess/1/1153.jpg" TargetMode="External"/><Relationship Id="rId2824" Type="http://schemas.openxmlformats.org/officeDocument/2006/relationships/hyperlink" Target="https://gegemon.by/acsess/pults/huayu_RM-L1195.php" TargetMode="External"/><Relationship Id="rId65" Type="http://schemas.openxmlformats.org/officeDocument/2006/relationships/hyperlink" Target="https://gegemon.by/acsess/akb/huawei_G710.php" TargetMode="External"/><Relationship Id="rId1426" Type="http://schemas.openxmlformats.org/officeDocument/2006/relationships/hyperlink" Target="https://gegemon.by/acsess/zar/340.jpg" TargetMode="External"/><Relationship Id="rId1633" Type="http://schemas.openxmlformats.org/officeDocument/2006/relationships/hyperlink" Target="https://gegemon.by/acsess/screen/24.php" TargetMode="External"/><Relationship Id="rId1840" Type="http://schemas.openxmlformats.org/officeDocument/2006/relationships/hyperlink" Target="https://gegemon.by/acsess/case/98.php" TargetMode="External"/><Relationship Id="rId1700" Type="http://schemas.openxmlformats.org/officeDocument/2006/relationships/hyperlink" Target="https://gegemon.by/acsess/akb_foto/fuji_NP-50.php" TargetMode="External"/><Relationship Id="rId3598" Type="http://schemas.openxmlformats.org/officeDocument/2006/relationships/hyperlink" Target="https://gegemon.by/acsess/zar/708.jpg" TargetMode="External"/><Relationship Id="rId3458" Type="http://schemas.openxmlformats.org/officeDocument/2006/relationships/hyperlink" Target="https://gegemon.by/acsess/cable/619.jpg" TargetMode="External"/><Relationship Id="rId3665" Type="http://schemas.openxmlformats.org/officeDocument/2006/relationships/hyperlink" Target="https://gegemon.by/acsess/zar/713.jpg" TargetMode="External"/><Relationship Id="rId3872" Type="http://schemas.openxmlformats.org/officeDocument/2006/relationships/hyperlink" Target="https://gegemon.by/acsess/disk/52.jpg" TargetMode="External"/><Relationship Id="rId379" Type="http://schemas.openxmlformats.org/officeDocument/2006/relationships/hyperlink" Target="https://gegemon.by/acsess/pults/irc_06.php" TargetMode="External"/><Relationship Id="rId586" Type="http://schemas.openxmlformats.org/officeDocument/2006/relationships/hyperlink" Target="https://gegemon.by/acsess/cable/153.php" TargetMode="External"/><Relationship Id="rId793" Type="http://schemas.openxmlformats.org/officeDocument/2006/relationships/hyperlink" Target="https://gegemon.by/bat_un.php" TargetMode="External"/><Relationship Id="rId2267" Type="http://schemas.openxmlformats.org/officeDocument/2006/relationships/hyperlink" Target="https://gegemon.by/acsess/akb/47.php" TargetMode="External"/><Relationship Id="rId2474" Type="http://schemas.openxmlformats.org/officeDocument/2006/relationships/hyperlink" Target="https://gegemon.by/acsess/pults/hor_RC-D3-02.php" TargetMode="External"/><Relationship Id="rId2681" Type="http://schemas.openxmlformats.org/officeDocument/2006/relationships/hyperlink" Target="https://gegemon.by/acsess/pults/irc_129.php" TargetMode="External"/><Relationship Id="rId3318" Type="http://schemas.openxmlformats.org/officeDocument/2006/relationships/hyperlink" Target="https://gegemon.by/acsess/cable/146.php" TargetMode="External"/><Relationship Id="rId3525" Type="http://schemas.openxmlformats.org/officeDocument/2006/relationships/hyperlink" Target="https://gegemon.by/acsess/1/1354.jpg" TargetMode="External"/><Relationship Id="rId239" Type="http://schemas.openxmlformats.org/officeDocument/2006/relationships/hyperlink" Target="http://www.gegemon.by/acsess/cable/38.html" TargetMode="External"/><Relationship Id="rId446" Type="http://schemas.openxmlformats.org/officeDocument/2006/relationships/hyperlink" Target="https://gegemon.by/acsess/pults/philips_RM-L1220.php" TargetMode="External"/><Relationship Id="rId653" Type="http://schemas.openxmlformats.org/officeDocument/2006/relationships/hyperlink" Target="https://gegemon.by/acsess/pults/sony_RM-ED009.php" TargetMode="External"/><Relationship Id="rId1076" Type="http://schemas.openxmlformats.org/officeDocument/2006/relationships/hyperlink" Target="https://gegemon.by/acsess/flash/131.php" TargetMode="External"/><Relationship Id="rId1283" Type="http://schemas.openxmlformats.org/officeDocument/2006/relationships/hyperlink" Target="https://gegemon.by/acsess/pults/sam_AA59-00465A.php" TargetMode="External"/><Relationship Id="rId1490" Type="http://schemas.openxmlformats.org/officeDocument/2006/relationships/hyperlink" Target="https://gegemon.by/acsess/screen/47.php" TargetMode="External"/><Relationship Id="rId2127" Type="http://schemas.openxmlformats.org/officeDocument/2006/relationships/hyperlink" Target="https://gegemon.by/acsess/pults/irc_413.php" TargetMode="External"/><Relationship Id="rId2334" Type="http://schemas.openxmlformats.org/officeDocument/2006/relationships/hyperlink" Target="https://gegemon.by/acsess/akb/sam_M51.php" TargetMode="External"/><Relationship Id="rId3732" Type="http://schemas.openxmlformats.org/officeDocument/2006/relationships/hyperlink" Target="https://gegemon.by/acsess/pults/irc_324.php" TargetMode="External"/><Relationship Id="rId306" Type="http://schemas.openxmlformats.org/officeDocument/2006/relationships/hyperlink" Target="https://gegemon.by/acsess/pults/lg_RM-002CB.php" TargetMode="External"/><Relationship Id="rId860" Type="http://schemas.openxmlformats.org/officeDocument/2006/relationships/hyperlink" Target="https://gegemon.by/bat_un.php" TargetMode="External"/><Relationship Id="rId1143" Type="http://schemas.openxmlformats.org/officeDocument/2006/relationships/hyperlink" Target="https://gegemon.by/acsess/pults/jvc_RM-C1150.php" TargetMode="External"/><Relationship Id="rId2541" Type="http://schemas.openxmlformats.org/officeDocument/2006/relationships/hyperlink" Target="https://gegemon.by/acsess/nau/217.jpg" TargetMode="External"/><Relationship Id="rId4299" Type="http://schemas.openxmlformats.org/officeDocument/2006/relationships/hyperlink" Target="https://gegemon.by/acsess/1/1412.webp" TargetMode="External"/><Relationship Id="rId513" Type="http://schemas.openxmlformats.org/officeDocument/2006/relationships/hyperlink" Target="https://gegemon.by/acsess/akb/huawei_P9.php" TargetMode="External"/><Relationship Id="rId720" Type="http://schemas.openxmlformats.org/officeDocument/2006/relationships/hyperlink" Target="https://gegemon.by/acsess/akb/philips_AB2000JWML.php" TargetMode="External"/><Relationship Id="rId1350" Type="http://schemas.openxmlformats.org/officeDocument/2006/relationships/hyperlink" Target="https://gegemon.by/acsess/zar/322.php" TargetMode="External"/><Relationship Id="rId2401" Type="http://schemas.openxmlformats.org/officeDocument/2006/relationships/hyperlink" Target="https://gegemon.by/acsess/zar/462.jpg" TargetMode="External"/><Relationship Id="rId4159" Type="http://schemas.openxmlformats.org/officeDocument/2006/relationships/hyperlink" Target="https://gegemon.by/acsess/1/1404.jpg" TargetMode="External"/><Relationship Id="rId1003" Type="http://schemas.openxmlformats.org/officeDocument/2006/relationships/hyperlink" Target="https://gegemon.by/acsess/bat/237.php" TargetMode="External"/><Relationship Id="rId1210" Type="http://schemas.openxmlformats.org/officeDocument/2006/relationships/hyperlink" Target="https://gegemon.by/acsess/pults/toshiba_CT-8002.php" TargetMode="External"/><Relationship Id="rId4366" Type="http://schemas.openxmlformats.org/officeDocument/2006/relationships/hyperlink" Target="https://gegemon.by/acsess/flash/371_4.jpg" TargetMode="External"/><Relationship Id="rId3175" Type="http://schemas.openxmlformats.org/officeDocument/2006/relationships/hyperlink" Target="https://gegemon.by/acsess/cable/138.php" TargetMode="External"/><Relationship Id="rId3382" Type="http://schemas.openxmlformats.org/officeDocument/2006/relationships/hyperlink" Target="https://gegemon.by/acsess/tele/193_2.jpg" TargetMode="External"/><Relationship Id="rId4019" Type="http://schemas.openxmlformats.org/officeDocument/2006/relationships/hyperlink" Target="https://gegemon.by/acsess/1/1396.jpg" TargetMode="External"/><Relationship Id="rId4226" Type="http://schemas.openxmlformats.org/officeDocument/2006/relationships/hyperlink" Target="https://remo-zavod.ru/index.php?route=product/product&amp;path=128_131&amp;product_id=633" TargetMode="External"/><Relationship Id="rId4433" Type="http://schemas.openxmlformats.org/officeDocument/2006/relationships/hyperlink" Target="https://gegemon.by/acsess/zar/792.jpg" TargetMode="External"/><Relationship Id="rId2191" Type="http://schemas.openxmlformats.org/officeDocument/2006/relationships/hyperlink" Target="https://gegemon.by/acsess/zar/415.php" TargetMode="External"/><Relationship Id="rId3035" Type="http://schemas.openxmlformats.org/officeDocument/2006/relationships/hyperlink" Target="https://gegemon.by/acsess/flash/218_5.jpg" TargetMode="External"/><Relationship Id="rId3242" Type="http://schemas.openxmlformats.org/officeDocument/2006/relationships/hyperlink" Target="https://gegemon.by/acsess/flash/310_3.jpg" TargetMode="External"/><Relationship Id="rId163" Type="http://schemas.openxmlformats.org/officeDocument/2006/relationships/hyperlink" Target="https://gegemon.by/acsess/akb/HTC_desire_616.php" TargetMode="External"/><Relationship Id="rId370" Type="http://schemas.openxmlformats.org/officeDocument/2006/relationships/hyperlink" Target="https://gegemon.by/acsess/pults/sam_AA59-00104C.php" TargetMode="External"/><Relationship Id="rId2051" Type="http://schemas.openxmlformats.org/officeDocument/2006/relationships/hyperlink" Target="https://gegemon.by/acsess/comp/201.jpg" TargetMode="External"/><Relationship Id="rId3102" Type="http://schemas.openxmlformats.org/officeDocument/2006/relationships/hyperlink" Target="https://gegemon.by/acsess/case/98.php" TargetMode="External"/><Relationship Id="rId230" Type="http://schemas.openxmlformats.org/officeDocument/2006/relationships/hyperlink" Target="http://www.gegemon.by/acsess/case/1.html" TargetMode="External"/><Relationship Id="rId2868" Type="http://schemas.openxmlformats.org/officeDocument/2006/relationships/hyperlink" Target="https://gegemon.by/acsess/nau/250.jpg" TargetMode="External"/><Relationship Id="rId3919" Type="http://schemas.openxmlformats.org/officeDocument/2006/relationships/hyperlink" Target="https://gegemon.by/acsess/1/1190.jpg" TargetMode="External"/><Relationship Id="rId4083" Type="http://schemas.openxmlformats.org/officeDocument/2006/relationships/hyperlink" Target="https://gegemon.by/acsess/cable/184.php" TargetMode="External"/><Relationship Id="rId1677" Type="http://schemas.openxmlformats.org/officeDocument/2006/relationships/hyperlink" Target="https://gegemon.by/acsess/paper/17.php" TargetMode="External"/><Relationship Id="rId1884" Type="http://schemas.openxmlformats.org/officeDocument/2006/relationships/hyperlink" Target="https://gegemon.by/acsess/case/98.php" TargetMode="External"/><Relationship Id="rId2728" Type="http://schemas.openxmlformats.org/officeDocument/2006/relationships/hyperlink" Target="https://gegemon.by/acsess/pults/akai_RC01-S512.php" TargetMode="External"/><Relationship Id="rId2935" Type="http://schemas.openxmlformats.org/officeDocument/2006/relationships/hyperlink" Target="https://gegemon.by/acsess/zar/578.php" TargetMode="External"/><Relationship Id="rId4290" Type="http://schemas.openxmlformats.org/officeDocument/2006/relationships/hyperlink" Target="https://gegemon.by/acsess/port/472_3.webp" TargetMode="External"/><Relationship Id="rId907" Type="http://schemas.openxmlformats.org/officeDocument/2006/relationships/hyperlink" Target="https://gegemon.by/acsess/flash/81.php" TargetMode="External"/><Relationship Id="rId1537" Type="http://schemas.openxmlformats.org/officeDocument/2006/relationships/hyperlink" Target="https://gegemon.by/acsess/1/298.jpg" TargetMode="External"/><Relationship Id="rId1744" Type="http://schemas.openxmlformats.org/officeDocument/2006/relationships/hyperlink" Target="https://gegemon.by/acsess/screen/56_2.php" TargetMode="External"/><Relationship Id="rId1951" Type="http://schemas.openxmlformats.org/officeDocument/2006/relationships/hyperlink" Target="https://gegemon.by/acsess/case/26.php" TargetMode="External"/><Relationship Id="rId4150" Type="http://schemas.openxmlformats.org/officeDocument/2006/relationships/hyperlink" Target="https://catalog.onliner.by/mobile/nokia/n1062018b" TargetMode="External"/><Relationship Id="rId36" Type="http://schemas.openxmlformats.org/officeDocument/2006/relationships/hyperlink" Target="https://gegemon.by/acsess/akb/sam_i9500.php" TargetMode="External"/><Relationship Id="rId1604" Type="http://schemas.openxmlformats.org/officeDocument/2006/relationships/hyperlink" Target="https://gegemon.by/acsess/screen/5.php" TargetMode="External"/><Relationship Id="rId4010" Type="http://schemas.openxmlformats.org/officeDocument/2006/relationships/hyperlink" Target="https://gegemon.by/acsess/port/611.jpg" TargetMode="External"/><Relationship Id="rId1811" Type="http://schemas.openxmlformats.org/officeDocument/2006/relationships/hyperlink" Target="https://gegemon.by/acsess/case/98.php" TargetMode="External"/><Relationship Id="rId3569" Type="http://schemas.openxmlformats.org/officeDocument/2006/relationships/hyperlink" Target="https://gegemon.by/acsess/zar/701.jpg" TargetMode="External"/><Relationship Id="rId697" Type="http://schemas.openxmlformats.org/officeDocument/2006/relationships/hyperlink" Target="https://gegemon.by/acsess/pults/pan_EUR7651110.php" TargetMode="External"/><Relationship Id="rId2378" Type="http://schemas.openxmlformats.org/officeDocument/2006/relationships/hyperlink" Target="https://gegemon.by/acsess/case/111_4.php" TargetMode="External"/><Relationship Id="rId3429" Type="http://schemas.openxmlformats.org/officeDocument/2006/relationships/hyperlink" Target="https://gegemon.by/acsess/zar/675.jpg" TargetMode="External"/><Relationship Id="rId3776" Type="http://schemas.openxmlformats.org/officeDocument/2006/relationships/hyperlink" Target="https://catalog.onliner.by/lightbulb/yandex/yndx00551" TargetMode="External"/><Relationship Id="rId3983" Type="http://schemas.openxmlformats.org/officeDocument/2006/relationships/hyperlink" Target="https://gegemon.by/acsess/flash/371.jpg" TargetMode="External"/><Relationship Id="rId1187" Type="http://schemas.openxmlformats.org/officeDocument/2006/relationships/hyperlink" Target="https://gegemon.by/acsess/pults/sharp_LC-40UG7252E.php" TargetMode="External"/><Relationship Id="rId2585" Type="http://schemas.openxmlformats.org/officeDocument/2006/relationships/hyperlink" Target="https://gegemon.by/acsess/zar/note_hp_11.php" TargetMode="External"/><Relationship Id="rId2792" Type="http://schemas.openxmlformats.org/officeDocument/2006/relationships/hyperlink" Target="https://gegemon.by/acsess/tele/159.php" TargetMode="External"/><Relationship Id="rId3636" Type="http://schemas.openxmlformats.org/officeDocument/2006/relationships/hyperlink" Target="https://gegemon.by/acsess/1/1377.webp" TargetMode="External"/><Relationship Id="rId3843" Type="http://schemas.openxmlformats.org/officeDocument/2006/relationships/hyperlink" Target="https://gegemon.by/acsess/1/1388.jpg" TargetMode="External"/><Relationship Id="rId557" Type="http://schemas.openxmlformats.org/officeDocument/2006/relationships/hyperlink" Target="https://gegemon.by/acsess/pults/hor_Y-72C3.php" TargetMode="External"/><Relationship Id="rId764" Type="http://schemas.openxmlformats.org/officeDocument/2006/relationships/hyperlink" Target="https://gegemon.by/acsess/pults/sony_RM-ED017.php" TargetMode="External"/><Relationship Id="rId971" Type="http://schemas.openxmlformats.org/officeDocument/2006/relationships/hyperlink" Target="https://gegemon.by/acsess/pults/sony_RM-ED031.php" TargetMode="External"/><Relationship Id="rId1394" Type="http://schemas.openxmlformats.org/officeDocument/2006/relationships/hyperlink" Target="https://gegemon.by/acsess/cable/284_2.jpg" TargetMode="External"/><Relationship Id="rId2238" Type="http://schemas.openxmlformats.org/officeDocument/2006/relationships/hyperlink" Target="http://www.gegemon.by/acsess/case/jekod.html" TargetMode="External"/><Relationship Id="rId2445" Type="http://schemas.openxmlformats.org/officeDocument/2006/relationships/hyperlink" Target="https://gegemon.by/acsess/flash/266_1.jpg" TargetMode="External"/><Relationship Id="rId2652" Type="http://schemas.openxmlformats.org/officeDocument/2006/relationships/hyperlink" Target="https://gegemon.by/acsess/pults_2/rolsen_RL-19E1301GU.php" TargetMode="External"/><Relationship Id="rId3703" Type="http://schemas.openxmlformats.org/officeDocument/2006/relationships/hyperlink" Target="https://gegemon.by/acsess/pults/toshiba_CT-95038.php" TargetMode="External"/><Relationship Id="rId3910" Type="http://schemas.openxmlformats.org/officeDocument/2006/relationships/hyperlink" Target="https://gegemon.by/acsess/flash/98.php" TargetMode="External"/><Relationship Id="rId417" Type="http://schemas.openxmlformats.org/officeDocument/2006/relationships/hyperlink" Target="https://gegemon.by/acsess/zar/note_acer_1.php" TargetMode="External"/><Relationship Id="rId624" Type="http://schemas.openxmlformats.org/officeDocument/2006/relationships/hyperlink" Target="https://gegemon.by/acsess/zar/note_lenovo_7.php" TargetMode="External"/><Relationship Id="rId831" Type="http://schemas.openxmlformats.org/officeDocument/2006/relationships/hyperlink" Target="https://gegemon.by/bat_un.php" TargetMode="External"/><Relationship Id="rId1047" Type="http://schemas.openxmlformats.org/officeDocument/2006/relationships/hyperlink" Target="https://gegemon.by/acsess/zar/246.php" TargetMode="External"/><Relationship Id="rId1254" Type="http://schemas.openxmlformats.org/officeDocument/2006/relationships/hyperlink" Target="https://gegemon.by/acsess/pults/toshiba_CT-9881.php" TargetMode="External"/><Relationship Id="rId1461" Type="http://schemas.openxmlformats.org/officeDocument/2006/relationships/hyperlink" Target="https://gegemon.by/acsess/pults/20.php" TargetMode="External"/><Relationship Id="rId2305" Type="http://schemas.openxmlformats.org/officeDocument/2006/relationships/hyperlink" Target="https://gegemon.by/acsess/1/995.jpg" TargetMode="External"/><Relationship Id="rId2512" Type="http://schemas.openxmlformats.org/officeDocument/2006/relationships/hyperlink" Target="https://gegemon.by/acsess/bat/437.jpg" TargetMode="External"/><Relationship Id="rId1114" Type="http://schemas.openxmlformats.org/officeDocument/2006/relationships/hyperlink" Target="https://gegemon.by/acsess/case/52.jpg" TargetMode="External"/><Relationship Id="rId1321" Type="http://schemas.openxmlformats.org/officeDocument/2006/relationships/hyperlink" Target="https://gegemon.by/bat_un.php" TargetMode="External"/><Relationship Id="rId3079" Type="http://schemas.openxmlformats.org/officeDocument/2006/relationships/hyperlink" Target="https://gegemon.by/acsess/screen/24.php" TargetMode="External"/><Relationship Id="rId3286" Type="http://schemas.openxmlformats.org/officeDocument/2006/relationships/hyperlink" Target="https://gegemon.by/acsess/bat/341.php" TargetMode="External"/><Relationship Id="rId3493" Type="http://schemas.openxmlformats.org/officeDocument/2006/relationships/hyperlink" Target="https://gegemon.by/acsess/1/1119.jpg" TargetMode="External"/><Relationship Id="rId4337" Type="http://schemas.openxmlformats.org/officeDocument/2006/relationships/hyperlink" Target="https://gegemon.by/acsess/bat/740.webp" TargetMode="External"/><Relationship Id="rId2095" Type="http://schemas.openxmlformats.org/officeDocument/2006/relationships/hyperlink" Target="https://gegemon.by/acsess/1/900.jpg" TargetMode="External"/><Relationship Id="rId3146" Type="http://schemas.openxmlformats.org/officeDocument/2006/relationships/hyperlink" Target="https://gegemon.by/acsess/cable/186.php" TargetMode="External"/><Relationship Id="rId3353" Type="http://schemas.openxmlformats.org/officeDocument/2006/relationships/hyperlink" Target="https://gegemon.by/acsess/tele/172.jpg" TargetMode="External"/><Relationship Id="rId274" Type="http://schemas.openxmlformats.org/officeDocument/2006/relationships/hyperlink" Target="http://www.gegemon.by/acsess/akb/prestigio_4020.php" TargetMode="External"/><Relationship Id="rId481" Type="http://schemas.openxmlformats.org/officeDocument/2006/relationships/hyperlink" Target="https://gegemon.by/acsess/akb/huawei_HB4242B4EBW.php" TargetMode="External"/><Relationship Id="rId2162" Type="http://schemas.openxmlformats.org/officeDocument/2006/relationships/hyperlink" Target="https://gegemon.by/acsess/1/925.jpg" TargetMode="External"/><Relationship Id="rId3006" Type="http://schemas.openxmlformats.org/officeDocument/2006/relationships/hyperlink" Target="https://gegemon.by/acsess/pults/lg_RM-L1379_3.jpg" TargetMode="External"/><Relationship Id="rId3560" Type="http://schemas.openxmlformats.org/officeDocument/2006/relationships/hyperlink" Target="https://gegemon.by/acsess/cable/626.jpg" TargetMode="External"/><Relationship Id="rId4404" Type="http://schemas.openxmlformats.org/officeDocument/2006/relationships/hyperlink" Target="https://gegemon.by/acsess/zar/791.jpg" TargetMode="External"/><Relationship Id="rId134" Type="http://schemas.openxmlformats.org/officeDocument/2006/relationships/hyperlink" Target="https://gegemon.by/acsess/pults/lg_RM-L930.php" TargetMode="External"/><Relationship Id="rId3213" Type="http://schemas.openxmlformats.org/officeDocument/2006/relationships/hyperlink" Target="https://gegemon.by/acsess/cable/578.jpg" TargetMode="External"/><Relationship Id="rId3420" Type="http://schemas.openxmlformats.org/officeDocument/2006/relationships/hyperlink" Target="https://gegemon.by/acsess/1/1324_2.jpg" TargetMode="External"/><Relationship Id="rId341" Type="http://schemas.openxmlformats.org/officeDocument/2006/relationships/hyperlink" Target="http://www.gegemon.by/acsess/case/3.html" TargetMode="External"/><Relationship Id="rId2022" Type="http://schemas.openxmlformats.org/officeDocument/2006/relationships/hyperlink" Target="https://gegemon.by/acsess/case/26.php" TargetMode="External"/><Relationship Id="rId2979" Type="http://schemas.openxmlformats.org/officeDocument/2006/relationships/hyperlink" Target="https://gegemon.by/acsess/pults_2/TCL_RC802V_FNR1.php" TargetMode="External"/><Relationship Id="rId201" Type="http://schemas.openxmlformats.org/officeDocument/2006/relationships/hyperlink" Target="https://gegemon.by/acsess/pults/sony_RM-ED053.php" TargetMode="External"/><Relationship Id="rId1788" Type="http://schemas.openxmlformats.org/officeDocument/2006/relationships/hyperlink" Target="https://gegemon.by/acsess/case/26.php" TargetMode="External"/><Relationship Id="rId1995" Type="http://schemas.openxmlformats.org/officeDocument/2006/relationships/hyperlink" Target="https://gegemon.by/acsess/case/26.php" TargetMode="External"/><Relationship Id="rId2839" Type="http://schemas.openxmlformats.org/officeDocument/2006/relationships/hyperlink" Target="https://gegemon.by/acsess/zar/561.jpg" TargetMode="External"/><Relationship Id="rId4194" Type="http://schemas.openxmlformats.org/officeDocument/2006/relationships/hyperlink" Target="https://gegemon.by/acsess/cable/199.php" TargetMode="External"/><Relationship Id="rId1648" Type="http://schemas.openxmlformats.org/officeDocument/2006/relationships/hyperlink" Target="https://gegemon.by/acsess/zar/350.php" TargetMode="External"/><Relationship Id="rId4054" Type="http://schemas.openxmlformats.org/officeDocument/2006/relationships/hyperlink" Target="https://gegemon.by/acsess/flash/387.webp" TargetMode="External"/><Relationship Id="rId4261" Type="http://schemas.openxmlformats.org/officeDocument/2006/relationships/hyperlink" Target="https://gegemon.by/acsess/1/1410.jpg" TargetMode="External"/><Relationship Id="rId1508" Type="http://schemas.openxmlformats.org/officeDocument/2006/relationships/hyperlink" Target="https://gegemon.by/acsess/1/298.jpg" TargetMode="External"/><Relationship Id="rId1855" Type="http://schemas.openxmlformats.org/officeDocument/2006/relationships/hyperlink" Target="https://gegemon.by/acsess/case/98.php" TargetMode="External"/><Relationship Id="rId2906" Type="http://schemas.openxmlformats.org/officeDocument/2006/relationships/hyperlink" Target="https://gegemon.by/acsess/zar/570_2.jpg" TargetMode="External"/><Relationship Id="rId3070" Type="http://schemas.openxmlformats.org/officeDocument/2006/relationships/hyperlink" Target="https://gegemon.by/acsess/case/bamper.jpg" TargetMode="External"/><Relationship Id="rId4121" Type="http://schemas.openxmlformats.org/officeDocument/2006/relationships/hyperlink" Target="https://gegemon.by/acsess/port/137.php" TargetMode="External"/><Relationship Id="rId1715" Type="http://schemas.openxmlformats.org/officeDocument/2006/relationships/hyperlink" Target="https://gegemon.by/acsess/zar/363.php" TargetMode="External"/><Relationship Id="rId1922" Type="http://schemas.openxmlformats.org/officeDocument/2006/relationships/hyperlink" Target="https://gegemon.by/acsess/case/26.php" TargetMode="External"/><Relationship Id="rId3887" Type="http://schemas.openxmlformats.org/officeDocument/2006/relationships/hyperlink" Target="https://gegemon.by/acsess/bat/676.jpg" TargetMode="External"/><Relationship Id="rId2489" Type="http://schemas.openxmlformats.org/officeDocument/2006/relationships/hyperlink" Target="https://gegemon.by/acsess/pults/hor_RC-5R.php" TargetMode="External"/><Relationship Id="rId2696" Type="http://schemas.openxmlformats.org/officeDocument/2006/relationships/hyperlink" Target="https://gegemon.by/acsess/pults/dream_sky_DSR-1350.php" TargetMode="External"/><Relationship Id="rId3747" Type="http://schemas.openxmlformats.org/officeDocument/2006/relationships/hyperlink" Target="https://gegemon.by/acsess/zar/note_asus_23.jpg" TargetMode="External"/><Relationship Id="rId3954" Type="http://schemas.openxmlformats.org/officeDocument/2006/relationships/hyperlink" Target="https://gegemon.by/acsess/zar/741.jpg" TargetMode="External"/><Relationship Id="rId668" Type="http://schemas.openxmlformats.org/officeDocument/2006/relationships/hyperlink" Target="https://gegemon.by/acsess/pults/lg_RM-D1296.php" TargetMode="External"/><Relationship Id="rId875" Type="http://schemas.openxmlformats.org/officeDocument/2006/relationships/hyperlink" Target="http://www.gegemon.by/acsess/1/409.php" TargetMode="External"/><Relationship Id="rId1298" Type="http://schemas.openxmlformats.org/officeDocument/2006/relationships/hyperlink" Target="https://gegemon.by/acsess/akb/sony_Z.php" TargetMode="External"/><Relationship Id="rId2349" Type="http://schemas.openxmlformats.org/officeDocument/2006/relationships/hyperlink" Target="https://gegemon.by/acsess/case/4.php" TargetMode="External"/><Relationship Id="rId2556" Type="http://schemas.openxmlformats.org/officeDocument/2006/relationships/hyperlink" Target="https://gegemon.by/acsess/pults_2/shivaki_BT-0419B.php" TargetMode="External"/><Relationship Id="rId2763" Type="http://schemas.openxmlformats.org/officeDocument/2006/relationships/hyperlink" Target="https://gegemon.by/acsess/cable/501.jpg" TargetMode="External"/><Relationship Id="rId2970" Type="http://schemas.openxmlformats.org/officeDocument/2006/relationships/hyperlink" Target="https://gegemon.by/acsess/cable/197.php" TargetMode="External"/><Relationship Id="rId3607" Type="http://schemas.openxmlformats.org/officeDocument/2006/relationships/hyperlink" Target="https://gegemon.by/acsess/1/872_1.jpg" TargetMode="External"/><Relationship Id="rId3814" Type="http://schemas.openxmlformats.org/officeDocument/2006/relationships/hyperlink" Target="https://gegemon.by/acsess/port/556.jpg" TargetMode="External"/><Relationship Id="rId528" Type="http://schemas.openxmlformats.org/officeDocument/2006/relationships/hyperlink" Target="https://gegemon.by/acsess/pults/sam_RM-016.php" TargetMode="External"/><Relationship Id="rId735" Type="http://schemas.openxmlformats.org/officeDocument/2006/relationships/hyperlink" Target="https://gegemon.by/acsess/akb_foto/samsung_BP88A.php" TargetMode="External"/><Relationship Id="rId942" Type="http://schemas.openxmlformats.org/officeDocument/2006/relationships/hyperlink" Target="https://gegemon.by/acsess/flash/98.php" TargetMode="External"/><Relationship Id="rId1158" Type="http://schemas.openxmlformats.org/officeDocument/2006/relationships/hyperlink" Target="https://gegemon.by/acsess/pults/sharp_G1071SA.php" TargetMode="External"/><Relationship Id="rId1365" Type="http://schemas.openxmlformats.org/officeDocument/2006/relationships/hyperlink" Target="https://gegemon.by/acsess/flash/47.php" TargetMode="External"/><Relationship Id="rId1572" Type="http://schemas.openxmlformats.org/officeDocument/2006/relationships/hyperlink" Target="https://gegemon.by/video/1001.php" TargetMode="External"/><Relationship Id="rId2209" Type="http://schemas.openxmlformats.org/officeDocument/2006/relationships/hyperlink" Target="https://gegemon.by/acsess/pults/sony_RMT-TX310E.php" TargetMode="External"/><Relationship Id="rId2416" Type="http://schemas.openxmlformats.org/officeDocument/2006/relationships/hyperlink" Target="https://gegemon.by/acsess/zar/472.jpg" TargetMode="External"/><Relationship Id="rId2623" Type="http://schemas.openxmlformats.org/officeDocument/2006/relationships/hyperlink" Target="https://gegemon.by/acsess/nau/230.jpg" TargetMode="External"/><Relationship Id="rId1018" Type="http://schemas.openxmlformats.org/officeDocument/2006/relationships/hyperlink" Target="https://gegemon.by/acsess/1/447_3.png" TargetMode="External"/><Relationship Id="rId1225" Type="http://schemas.openxmlformats.org/officeDocument/2006/relationships/hyperlink" Target="https://gegemon.by/acsess/screen/25.php" TargetMode="External"/><Relationship Id="rId1432" Type="http://schemas.openxmlformats.org/officeDocument/2006/relationships/hyperlink" Target="https://gegemon.by/acsess/case/65_5.php" TargetMode="External"/><Relationship Id="rId2830" Type="http://schemas.openxmlformats.org/officeDocument/2006/relationships/hyperlink" Target="https://gegemon.by/acsess/zar/552.jpg" TargetMode="External"/><Relationship Id="rId71" Type="http://schemas.openxmlformats.org/officeDocument/2006/relationships/hyperlink" Target="https://gegemon.by/acsess/akb/sam_G900.php" TargetMode="External"/><Relationship Id="rId802" Type="http://schemas.openxmlformats.org/officeDocument/2006/relationships/hyperlink" Target="https://gegemon.by/bat_un.php" TargetMode="External"/><Relationship Id="rId3397" Type="http://schemas.openxmlformats.org/officeDocument/2006/relationships/hyperlink" Target="https://t.me/videoobzors/8" TargetMode="External"/><Relationship Id="rId4448" Type="http://schemas.openxmlformats.org/officeDocument/2006/relationships/hyperlink" Target="https://gegemon.by/acsess/cable/326.jpg" TargetMode="External"/><Relationship Id="rId178" Type="http://schemas.openxmlformats.org/officeDocument/2006/relationships/hyperlink" Target="https://gegemon.by/acsess/akb/lenovo_BL219.php" TargetMode="External"/><Relationship Id="rId3257" Type="http://schemas.openxmlformats.org/officeDocument/2006/relationships/hyperlink" Target="https://gegemon.by/acsess/port/485.jpg" TargetMode="External"/><Relationship Id="rId3464" Type="http://schemas.openxmlformats.org/officeDocument/2006/relationships/hyperlink" Target="https://gegemon.by/acsess/1/734.php" TargetMode="External"/><Relationship Id="rId3671" Type="http://schemas.openxmlformats.org/officeDocument/2006/relationships/hyperlink" Target="https://gegemon.by/acsess/pults/sony_RMF-TX800P.php" TargetMode="External"/><Relationship Id="rId4308" Type="http://schemas.openxmlformats.org/officeDocument/2006/relationships/hyperlink" Target="https://market.yandex.ru/card/knopochnyy-telefon-mxmid-g880-pro-s-dvumya-sim-kartami-dlya-pozhilykh-lyudey-funktsiya-2g-sotovyy-telefon-chernyy/103743586385?do-waremd5=BHGAIJ_OM_v9webm0iyVHg&amp;clid=703&amp;ogV=-10" TargetMode="External"/><Relationship Id="rId385" Type="http://schemas.openxmlformats.org/officeDocument/2006/relationships/hyperlink" Target="https://gegemon.by/acsess/akb/sony_Z3.php" TargetMode="External"/><Relationship Id="rId592" Type="http://schemas.openxmlformats.org/officeDocument/2006/relationships/hyperlink" Target="https://gegemon.by/acsess/akb/XIAOMI_BM36.php" TargetMode="External"/><Relationship Id="rId2066" Type="http://schemas.openxmlformats.org/officeDocument/2006/relationships/hyperlink" Target="https://gegemon.by/acsess/cable/13.php" TargetMode="External"/><Relationship Id="rId2273" Type="http://schemas.openxmlformats.org/officeDocument/2006/relationships/hyperlink" Target="https://gegemon.by/acsess/akb/47.php" TargetMode="External"/><Relationship Id="rId2480" Type="http://schemas.openxmlformats.org/officeDocument/2006/relationships/hyperlink" Target="https://gegemon.by/acsess/pults/hor_Y-72C2.php" TargetMode="External"/><Relationship Id="rId3117" Type="http://schemas.openxmlformats.org/officeDocument/2006/relationships/hyperlink" Target="https://gegemon.by/acsess/zar/584_8.jpg" TargetMode="External"/><Relationship Id="rId3324" Type="http://schemas.openxmlformats.org/officeDocument/2006/relationships/hyperlink" Target="https://gegemon.by/acsess/1/1299.jpg" TargetMode="External"/><Relationship Id="rId3531" Type="http://schemas.openxmlformats.org/officeDocument/2006/relationships/hyperlink" Target="https://gegemon.by/acsess/cable/623.jpg" TargetMode="External"/><Relationship Id="rId245" Type="http://schemas.openxmlformats.org/officeDocument/2006/relationships/hyperlink" Target="https://gegemon.by/acsess/zar/1.jpg" TargetMode="External"/><Relationship Id="rId452" Type="http://schemas.openxmlformats.org/officeDocument/2006/relationships/hyperlink" Target="https://www.gegemon.by/acsess/zar/note_asus_4.php" TargetMode="External"/><Relationship Id="rId1082" Type="http://schemas.openxmlformats.org/officeDocument/2006/relationships/hyperlink" Target="https://gegemon.by/acsess/pults/sam_00071Q.php" TargetMode="External"/><Relationship Id="rId2133" Type="http://schemas.openxmlformats.org/officeDocument/2006/relationships/hyperlink" Target="https://gegemon.by/acsess/comp/74.php" TargetMode="External"/><Relationship Id="rId2340" Type="http://schemas.openxmlformats.org/officeDocument/2006/relationships/hyperlink" Target="https://gegemon.by/acsess/akb/148.jpg" TargetMode="External"/><Relationship Id="rId105" Type="http://schemas.openxmlformats.org/officeDocument/2006/relationships/hyperlink" Target="https://gegemon.by/acsess/akb/nokia_BN-02.php" TargetMode="External"/><Relationship Id="rId312" Type="http://schemas.openxmlformats.org/officeDocument/2006/relationships/hyperlink" Target="https://gegemon.by/acsess/akb/lg_D855.php" TargetMode="External"/><Relationship Id="rId2200" Type="http://schemas.openxmlformats.org/officeDocument/2006/relationships/hyperlink" Target="https://gegemon.by/acsess/akb/sam_A750.php" TargetMode="External"/><Relationship Id="rId4098" Type="http://schemas.openxmlformats.org/officeDocument/2006/relationships/hyperlink" Target="https://gegemon.by/acsess/akb/244.jpg" TargetMode="External"/><Relationship Id="rId1899" Type="http://schemas.openxmlformats.org/officeDocument/2006/relationships/hyperlink" Target="https://gegemon.by/acsess/case/26.php" TargetMode="External"/><Relationship Id="rId4165" Type="http://schemas.openxmlformats.org/officeDocument/2006/relationships/hyperlink" Target="https://gegemon.by/acsess/bat/717_2.jpg" TargetMode="External"/><Relationship Id="rId4372" Type="http://schemas.openxmlformats.org/officeDocument/2006/relationships/hyperlink" Target="https://gegemon.by/acsess/pults/lg_AKB75675301_orig.php" TargetMode="External"/><Relationship Id="rId1759" Type="http://schemas.openxmlformats.org/officeDocument/2006/relationships/hyperlink" Target="https://gegemon.by/acsess/screen/26.php" TargetMode="External"/><Relationship Id="rId1966" Type="http://schemas.openxmlformats.org/officeDocument/2006/relationships/hyperlink" Target="https://gegemon.by/acsess/case/26.php" TargetMode="External"/><Relationship Id="rId3181" Type="http://schemas.openxmlformats.org/officeDocument/2006/relationships/hyperlink" Target="https://gegemon.by/acsess/cable/139.php" TargetMode="External"/><Relationship Id="rId4025" Type="http://schemas.openxmlformats.org/officeDocument/2006/relationships/hyperlink" Target="https://gegemon.by/acsess/bat/703.jpg" TargetMode="External"/><Relationship Id="rId1619" Type="http://schemas.openxmlformats.org/officeDocument/2006/relationships/hyperlink" Target="https://gegemon.by/acsess/screen/94.php" TargetMode="External"/><Relationship Id="rId1826" Type="http://schemas.openxmlformats.org/officeDocument/2006/relationships/hyperlink" Target="https://gegemon.by/acsess/case/98.php" TargetMode="External"/><Relationship Id="rId4232" Type="http://schemas.openxmlformats.org/officeDocument/2006/relationships/hyperlink" Target="https://gegemon.by/acsess/zar/775.webp" TargetMode="External"/><Relationship Id="rId3041" Type="http://schemas.openxmlformats.org/officeDocument/2006/relationships/hyperlink" Target="https://gegemon.by/acsess/cable/556.jpg" TargetMode="External"/><Relationship Id="rId3998" Type="http://schemas.openxmlformats.org/officeDocument/2006/relationships/hyperlink" Target="https://gegemon.by/acsess/cable/647.jpg" TargetMode="External"/><Relationship Id="rId3858" Type="http://schemas.openxmlformats.org/officeDocument/2006/relationships/hyperlink" Target="https://gegemon.by/acsess/zar/729.jpg" TargetMode="External"/><Relationship Id="rId779" Type="http://schemas.openxmlformats.org/officeDocument/2006/relationships/hyperlink" Target="https://gegemon.by/bat_un.php" TargetMode="External"/><Relationship Id="rId986" Type="http://schemas.openxmlformats.org/officeDocument/2006/relationships/hyperlink" Target="https://gegemon.by/acsess/pults/sam_BN59-01178F.php" TargetMode="External"/><Relationship Id="rId2667" Type="http://schemas.openxmlformats.org/officeDocument/2006/relationships/hyperlink" Target="https://gegemon.by/acsess/flash/287_1.jpg" TargetMode="External"/><Relationship Id="rId3718" Type="http://schemas.openxmlformats.org/officeDocument/2006/relationships/hyperlink" Target="https://gegemon.by/acsess/pults/huayu_G7_PRO-022B.php" TargetMode="External"/><Relationship Id="rId639" Type="http://schemas.openxmlformats.org/officeDocument/2006/relationships/hyperlink" Target="https://gegemon.by/acsess/flash/64.php" TargetMode="External"/><Relationship Id="rId1269" Type="http://schemas.openxmlformats.org/officeDocument/2006/relationships/hyperlink" Target="https://gegemon.by/acsess/akb/ZTE_L4_pro.php" TargetMode="External"/><Relationship Id="rId1476" Type="http://schemas.openxmlformats.org/officeDocument/2006/relationships/hyperlink" Target="https://gegemon.by/acsess/screen/54.php" TargetMode="External"/><Relationship Id="rId2874" Type="http://schemas.openxmlformats.org/officeDocument/2006/relationships/hyperlink" Target="https://gegemon.by/acsess/zar/460.jpg" TargetMode="External"/><Relationship Id="rId3925" Type="http://schemas.openxmlformats.org/officeDocument/2006/relationships/hyperlink" Target="http://www.gegemon.by/acsess/1/409.php" TargetMode="External"/><Relationship Id="rId846" Type="http://schemas.openxmlformats.org/officeDocument/2006/relationships/hyperlink" Target="https://gegemon.by/acsess/akb/XIAOMI_BM22.php" TargetMode="External"/><Relationship Id="rId1129" Type="http://schemas.openxmlformats.org/officeDocument/2006/relationships/hyperlink" Target="https://gegemon.by/acsess/pults/jvc_RM-C90.php" TargetMode="External"/><Relationship Id="rId1683" Type="http://schemas.openxmlformats.org/officeDocument/2006/relationships/hyperlink" Target="https://gegemon.by/acsess/comp/198.jpg" TargetMode="External"/><Relationship Id="rId1890" Type="http://schemas.openxmlformats.org/officeDocument/2006/relationships/hyperlink" Target="https://gegemon.by/acsess/case/26.php" TargetMode="External"/><Relationship Id="rId2527" Type="http://schemas.openxmlformats.org/officeDocument/2006/relationships/hyperlink" Target="https://gegemon.by/acsess/cable/443.php" TargetMode="External"/><Relationship Id="rId2734" Type="http://schemas.openxmlformats.org/officeDocument/2006/relationships/hyperlink" Target="https://gegemon.by/acsess/cable/495.jpg" TargetMode="External"/><Relationship Id="rId2941" Type="http://schemas.openxmlformats.org/officeDocument/2006/relationships/hyperlink" Target="https://gegemon.by/acsess/akb/huawei_E5573.php" TargetMode="External"/><Relationship Id="rId706" Type="http://schemas.openxmlformats.org/officeDocument/2006/relationships/hyperlink" Target="https://gegemon.by/acsess/akb/lenovo_BL190.php" TargetMode="External"/><Relationship Id="rId913" Type="http://schemas.openxmlformats.org/officeDocument/2006/relationships/hyperlink" Target="https://gegemon.by/acsess/comp/57.php" TargetMode="External"/><Relationship Id="rId1336" Type="http://schemas.openxmlformats.org/officeDocument/2006/relationships/hyperlink" Target="https://gegemon.by/bat_un.php" TargetMode="External"/><Relationship Id="rId1543" Type="http://schemas.openxmlformats.org/officeDocument/2006/relationships/hyperlink" Target="https://gegemon.by/acsess/1/298.jpg" TargetMode="External"/><Relationship Id="rId1750" Type="http://schemas.openxmlformats.org/officeDocument/2006/relationships/hyperlink" Target="https://gegemon.by/acsess/screen/26.php" TargetMode="External"/><Relationship Id="rId2801" Type="http://schemas.openxmlformats.org/officeDocument/2006/relationships/hyperlink" Target="https://gegemon.by/acsess/flash/287_19.jpg" TargetMode="External"/><Relationship Id="rId42" Type="http://schemas.openxmlformats.org/officeDocument/2006/relationships/hyperlink" Target="https://gegemon.by/acsess/cable/88.php" TargetMode="External"/><Relationship Id="rId1403" Type="http://schemas.openxmlformats.org/officeDocument/2006/relationships/hyperlink" Target="http://www.gegemon.by/acsess/screen/5.html" TargetMode="External"/><Relationship Id="rId1610" Type="http://schemas.openxmlformats.org/officeDocument/2006/relationships/hyperlink" Target="https://gegemon.by/acsess/case/73.php" TargetMode="External"/><Relationship Id="rId3368" Type="http://schemas.openxmlformats.org/officeDocument/2006/relationships/hyperlink" Target="https://gegemon.by/acsess/zar/663.jpg" TargetMode="External"/><Relationship Id="rId3575" Type="http://schemas.openxmlformats.org/officeDocument/2006/relationships/hyperlink" Target="https://gegemon.by/acsess/flash/356_2.jpg" TargetMode="External"/><Relationship Id="rId3782" Type="http://schemas.openxmlformats.org/officeDocument/2006/relationships/hyperlink" Target="https://gegemon.by/acsess/zar/note_hp_2.php" TargetMode="External"/><Relationship Id="rId4419" Type="http://schemas.openxmlformats.org/officeDocument/2006/relationships/hyperlink" Target="https://gegemon.by/acsess/flash/371_6.webp" TargetMode="External"/><Relationship Id="rId289" Type="http://schemas.openxmlformats.org/officeDocument/2006/relationships/hyperlink" Target="https://gegemon.by/acsess/pults/lg_AKB73715622.php" TargetMode="External"/><Relationship Id="rId496" Type="http://schemas.openxmlformats.org/officeDocument/2006/relationships/hyperlink" Target="https://gegemon.by/acsess/akb/XIAOMI_BM45.php" TargetMode="External"/><Relationship Id="rId2177" Type="http://schemas.openxmlformats.org/officeDocument/2006/relationships/hyperlink" Target="https://gegemon.by/acsess/1/935.jpg" TargetMode="External"/><Relationship Id="rId2384" Type="http://schemas.openxmlformats.org/officeDocument/2006/relationships/hyperlink" Target="https://gegemon.by/acsess/comp/243_3.jpg" TargetMode="External"/><Relationship Id="rId2591" Type="http://schemas.openxmlformats.org/officeDocument/2006/relationships/hyperlink" Target="https://gegemon.by/acsess/cable/429.jpg" TargetMode="External"/><Relationship Id="rId3228" Type="http://schemas.openxmlformats.org/officeDocument/2006/relationships/hyperlink" Target="https://gegemon.by/acsess/zar/631.jpg" TargetMode="External"/><Relationship Id="rId3435" Type="http://schemas.openxmlformats.org/officeDocument/2006/relationships/hyperlink" Target="https://gegemon.by/acsess/zar/679.jpg" TargetMode="External"/><Relationship Id="rId3642" Type="http://schemas.openxmlformats.org/officeDocument/2006/relationships/hyperlink" Target="https://gegemon.by/acsess/pults/lg_AKB76039909_orig.php" TargetMode="External"/><Relationship Id="rId149" Type="http://schemas.openxmlformats.org/officeDocument/2006/relationships/hyperlink" Target="https://gegemon.by/acsess/pults/philips_RM-L1125.php" TargetMode="External"/><Relationship Id="rId356" Type="http://schemas.openxmlformats.org/officeDocument/2006/relationships/hyperlink" Target="https://gegemon.by/acsess/akb/HTC_desire_210.php" TargetMode="External"/><Relationship Id="rId563" Type="http://schemas.openxmlformats.org/officeDocument/2006/relationships/hyperlink" Target="https://gegemon.by/acsess/akb_foto/sony_NP-BK1.php" TargetMode="External"/><Relationship Id="rId770" Type="http://schemas.openxmlformats.org/officeDocument/2006/relationships/hyperlink" Target="https://gegemon.by/acsess/cable/180.php" TargetMode="External"/><Relationship Id="rId1193" Type="http://schemas.openxmlformats.org/officeDocument/2006/relationships/hyperlink" Target="https://gegemon.by/acsess/pults/toshiba_CT-32F2.php" TargetMode="External"/><Relationship Id="rId2037" Type="http://schemas.openxmlformats.org/officeDocument/2006/relationships/hyperlink" Target="https://gegemon.by/acsess/case/4.php" TargetMode="External"/><Relationship Id="rId2244" Type="http://schemas.openxmlformats.org/officeDocument/2006/relationships/hyperlink" Target="https://gegemon.by/acsess/case/26.php" TargetMode="External"/><Relationship Id="rId2451" Type="http://schemas.openxmlformats.org/officeDocument/2006/relationships/hyperlink" Target="https://gegemon.by/acsess/port/348.php" TargetMode="External"/><Relationship Id="rId216" Type="http://schemas.openxmlformats.org/officeDocument/2006/relationships/hyperlink" Target="https://gegemon.by/acsess/pults/lg_AKB72914020.php" TargetMode="External"/><Relationship Id="rId423" Type="http://schemas.openxmlformats.org/officeDocument/2006/relationships/hyperlink" Target="https://gegemon.by/acsess/akb/nokia_BV-L4A.php" TargetMode="External"/><Relationship Id="rId1053" Type="http://schemas.openxmlformats.org/officeDocument/2006/relationships/hyperlink" Target="https://gegemon.by/acsess/zar/265.php" TargetMode="External"/><Relationship Id="rId1260" Type="http://schemas.openxmlformats.org/officeDocument/2006/relationships/hyperlink" Target="https://gegemon.by/acsess/pults/toshiba_WC-G1R.php" TargetMode="External"/><Relationship Id="rId2104" Type="http://schemas.openxmlformats.org/officeDocument/2006/relationships/hyperlink" Target="https://gegemon.by/acsess/zar/387.jpg" TargetMode="External"/><Relationship Id="rId3502" Type="http://schemas.openxmlformats.org/officeDocument/2006/relationships/hyperlink" Target="https://gegemon.by/acsess/1/237.php" TargetMode="External"/><Relationship Id="rId630" Type="http://schemas.openxmlformats.org/officeDocument/2006/relationships/hyperlink" Target="https://gegemon.by/acsess/flash/64.php" TargetMode="External"/><Relationship Id="rId2311" Type="http://schemas.openxmlformats.org/officeDocument/2006/relationships/hyperlink" Target="https://gegemon.by/acsess/case/26.php" TargetMode="External"/><Relationship Id="rId4069" Type="http://schemas.openxmlformats.org/officeDocument/2006/relationships/hyperlink" Target="https://gegemon.by/acsess/comp/203.jpg" TargetMode="External"/><Relationship Id="rId1120" Type="http://schemas.openxmlformats.org/officeDocument/2006/relationships/hyperlink" Target="https://gegemon.by/acsess/cable/233.jpg" TargetMode="External"/><Relationship Id="rId4276" Type="http://schemas.openxmlformats.org/officeDocument/2006/relationships/hyperlink" Target="https://gegemon.by/acsess/tele/240.webp" TargetMode="External"/><Relationship Id="rId1937" Type="http://schemas.openxmlformats.org/officeDocument/2006/relationships/hyperlink" Target="https://gegemon.by/acsess/case/26.php" TargetMode="External"/><Relationship Id="rId3085" Type="http://schemas.openxmlformats.org/officeDocument/2006/relationships/hyperlink" Target="https://gegemon.by/acsess/screen/24.php" TargetMode="External"/><Relationship Id="rId3292" Type="http://schemas.openxmlformats.org/officeDocument/2006/relationships/hyperlink" Target="https://gegemon.by/bat_un.php" TargetMode="External"/><Relationship Id="rId4136" Type="http://schemas.openxmlformats.org/officeDocument/2006/relationships/hyperlink" Target="https://gegemon.by/acsess/pults/lg_AKB76043110.php" TargetMode="External"/><Relationship Id="rId4343" Type="http://schemas.openxmlformats.org/officeDocument/2006/relationships/hyperlink" Target="https://gegemon.by/acsess/bat/745.webp" TargetMode="External"/><Relationship Id="rId3152" Type="http://schemas.openxmlformats.org/officeDocument/2006/relationships/hyperlink" Target="https://gegemon.by/acsess/cable/183.php" TargetMode="External"/><Relationship Id="rId4203" Type="http://schemas.openxmlformats.org/officeDocument/2006/relationships/hyperlink" Target="https://gegemon.by/acsess/zar/772.jpg" TargetMode="External"/><Relationship Id="rId4410" Type="http://schemas.openxmlformats.org/officeDocument/2006/relationships/hyperlink" Target="https://gegemon.by/acsess/flash/180.php" TargetMode="External"/><Relationship Id="rId280" Type="http://schemas.openxmlformats.org/officeDocument/2006/relationships/hyperlink" Target="https://gegemon.by/acsess/1/319.jpg" TargetMode="External"/><Relationship Id="rId3012" Type="http://schemas.openxmlformats.org/officeDocument/2006/relationships/hyperlink" Target="https://gegemon.by/acsess/zar/603.jpg" TargetMode="External"/><Relationship Id="rId140" Type="http://schemas.openxmlformats.org/officeDocument/2006/relationships/hyperlink" Target="https://gegemon.by/acsess/pults/philips_996590009443.php" TargetMode="External"/><Relationship Id="rId3969" Type="http://schemas.openxmlformats.org/officeDocument/2006/relationships/hyperlink" Target="https://gegemon.by/acsess/zar/754.jpg" TargetMode="External"/><Relationship Id="rId6" Type="http://schemas.openxmlformats.org/officeDocument/2006/relationships/hyperlink" Target="https://gegemon.by/acsess/akb/nokia_BL-4C.php" TargetMode="External"/><Relationship Id="rId2778" Type="http://schemas.openxmlformats.org/officeDocument/2006/relationships/hyperlink" Target="https://catalog.onliner.by/photopaper/svetocopy/9083978" TargetMode="External"/><Relationship Id="rId2985" Type="http://schemas.openxmlformats.org/officeDocument/2006/relationships/hyperlink" Target="https://gegemon.by/acsess/zar/590.jpg" TargetMode="External"/><Relationship Id="rId3829" Type="http://schemas.openxmlformats.org/officeDocument/2006/relationships/hyperlink" Target="https://gegemon.by/acsess/akb/227.php" TargetMode="External"/><Relationship Id="rId957" Type="http://schemas.openxmlformats.org/officeDocument/2006/relationships/hyperlink" Target="https://gegemon.by/acsess/bat/230.php" TargetMode="External"/><Relationship Id="rId1587" Type="http://schemas.openxmlformats.org/officeDocument/2006/relationships/hyperlink" Target="https://gegemon.by/video/1002.php" TargetMode="External"/><Relationship Id="rId1794" Type="http://schemas.openxmlformats.org/officeDocument/2006/relationships/hyperlink" Target="https://gegemon.by/acsess/case/26.php" TargetMode="External"/><Relationship Id="rId2638" Type="http://schemas.openxmlformats.org/officeDocument/2006/relationships/hyperlink" Target="https://gegemon.by/acsess/pults_2/rolsen_37M10-6.php" TargetMode="External"/><Relationship Id="rId2845" Type="http://schemas.openxmlformats.org/officeDocument/2006/relationships/hyperlink" Target="https://gegemon.by/acsess/zar/565.jpg" TargetMode="External"/><Relationship Id="rId86" Type="http://schemas.openxmlformats.org/officeDocument/2006/relationships/hyperlink" Target="https://gegemon.by/acsess/akb_foto/samsung_BP70A.php" TargetMode="External"/><Relationship Id="rId817" Type="http://schemas.openxmlformats.org/officeDocument/2006/relationships/hyperlink" Target="https://gegemon.by/bat_un.php" TargetMode="External"/><Relationship Id="rId1447" Type="http://schemas.openxmlformats.org/officeDocument/2006/relationships/hyperlink" Target="https://gegemon.by/acsess/pults/vit_051D.php" TargetMode="External"/><Relationship Id="rId1654" Type="http://schemas.openxmlformats.org/officeDocument/2006/relationships/hyperlink" Target="https://gegemon.by/acsess/cable/305.jpg" TargetMode="External"/><Relationship Id="rId1861" Type="http://schemas.openxmlformats.org/officeDocument/2006/relationships/hyperlink" Target="https://gegemon.by/acsess/case/98.php" TargetMode="External"/><Relationship Id="rId2705" Type="http://schemas.openxmlformats.org/officeDocument/2006/relationships/hyperlink" Target="https://gegemon.by/acsess/1/1182.jpg" TargetMode="External"/><Relationship Id="rId2912" Type="http://schemas.openxmlformats.org/officeDocument/2006/relationships/hyperlink" Target="https://gegemon.by/acsess/screen/24.php" TargetMode="External"/><Relationship Id="rId4060" Type="http://schemas.openxmlformats.org/officeDocument/2006/relationships/hyperlink" Target="https://gegemon.by/acsess/flash/395.webp" TargetMode="External"/><Relationship Id="rId1307" Type="http://schemas.openxmlformats.org/officeDocument/2006/relationships/hyperlink" Target="https://gegemon.by/acsess/pults/sam_BN59-00507A.php" TargetMode="External"/><Relationship Id="rId1514" Type="http://schemas.openxmlformats.org/officeDocument/2006/relationships/hyperlink" Target="https://gegemon.by/acsess/1/298.jpg" TargetMode="External"/><Relationship Id="rId1721" Type="http://schemas.openxmlformats.org/officeDocument/2006/relationships/hyperlink" Target="https://gegemon.by/acsess/nau/176.jpg" TargetMode="External"/><Relationship Id="rId13" Type="http://schemas.openxmlformats.org/officeDocument/2006/relationships/hyperlink" Target="https://gegemon.by/acsess/akb/ZTE_roamer.php" TargetMode="External"/><Relationship Id="rId3479" Type="http://schemas.openxmlformats.org/officeDocument/2006/relationships/hyperlink" Target="https://catalog.onliner.by/multimeter/unitrend/ut136b" TargetMode="External"/><Relationship Id="rId3686" Type="http://schemas.openxmlformats.org/officeDocument/2006/relationships/hyperlink" Target="https://gegemon.by/acsess/pults/39_2.webp" TargetMode="External"/><Relationship Id="rId2288" Type="http://schemas.openxmlformats.org/officeDocument/2006/relationships/hyperlink" Target="https://gegemon.by/acsess/pults_2/thomson_T15E01MT.php" TargetMode="External"/><Relationship Id="rId2495" Type="http://schemas.openxmlformats.org/officeDocument/2006/relationships/hyperlink" Target="https://gegemon.by/acsess/pults/hor_H-LCD1510.php" TargetMode="External"/><Relationship Id="rId3339" Type="http://schemas.openxmlformats.org/officeDocument/2006/relationships/hyperlink" Target="https://gegemon.by/acsess/bat/545.png" TargetMode="External"/><Relationship Id="rId3893" Type="http://schemas.openxmlformats.org/officeDocument/2006/relationships/hyperlink" Target="https://gegemon.by/acsess/pults/sam_3F14_00034_980.php" TargetMode="External"/><Relationship Id="rId467" Type="http://schemas.openxmlformats.org/officeDocument/2006/relationships/hyperlink" Target="http://www.gegemon.by/acsess/akb/222.jpg" TargetMode="External"/><Relationship Id="rId1097" Type="http://schemas.openxmlformats.org/officeDocument/2006/relationships/hyperlink" Target="https://gegemon.by/acsess/pults/pan_TX-24DR300.php" TargetMode="External"/><Relationship Id="rId2148" Type="http://schemas.openxmlformats.org/officeDocument/2006/relationships/hyperlink" Target="https://gegemon.by/acsess/pults_2/TCL_RM-B2X.php" TargetMode="External"/><Relationship Id="rId3546" Type="http://schemas.openxmlformats.org/officeDocument/2006/relationships/hyperlink" Target="https://gegemon.by/acsess/pults_2/haier_RM-L1313.php" TargetMode="External"/><Relationship Id="rId3753" Type="http://schemas.openxmlformats.org/officeDocument/2006/relationships/hyperlink" Target="https://gegemon.by/acsess/zar/note_lenovo_16.jpg" TargetMode="External"/><Relationship Id="rId3960" Type="http://schemas.openxmlformats.org/officeDocument/2006/relationships/hyperlink" Target="https://gegemon.by/acsess/port/577_2.jpg" TargetMode="External"/><Relationship Id="rId674" Type="http://schemas.openxmlformats.org/officeDocument/2006/relationships/hyperlink" Target="https://gegemon.by/acsess/pults/lg_AKB73715659.php" TargetMode="External"/><Relationship Id="rId881" Type="http://schemas.openxmlformats.org/officeDocument/2006/relationships/hyperlink" Target="https://gegemon.by/acsess/zar/196.php" TargetMode="External"/><Relationship Id="rId2355" Type="http://schemas.openxmlformats.org/officeDocument/2006/relationships/hyperlink" Target="https://gegemon.by/acsess/case/107_2.php" TargetMode="External"/><Relationship Id="rId2562" Type="http://schemas.openxmlformats.org/officeDocument/2006/relationships/hyperlink" Target="https://gegemon.by/acsess/pults/hor_K27.php" TargetMode="External"/><Relationship Id="rId3406" Type="http://schemas.openxmlformats.org/officeDocument/2006/relationships/hyperlink" Target="https://gegemon.by/acsess/nau/114.php" TargetMode="External"/><Relationship Id="rId3613" Type="http://schemas.openxmlformats.org/officeDocument/2006/relationships/hyperlink" Target="https://gegemon.by/new.php" TargetMode="External"/><Relationship Id="rId3820" Type="http://schemas.openxmlformats.org/officeDocument/2006/relationships/hyperlink" Target="https://gegemon.by/acsess/flash/369.webp" TargetMode="External"/><Relationship Id="rId327" Type="http://schemas.openxmlformats.org/officeDocument/2006/relationships/hyperlink" Target="https://gegemon.by/acsess/akb/HTC_one.php" TargetMode="External"/><Relationship Id="rId534" Type="http://schemas.openxmlformats.org/officeDocument/2006/relationships/hyperlink" Target="https://gegemon.by/acsess/zar/137.php" TargetMode="External"/><Relationship Id="rId741" Type="http://schemas.openxmlformats.org/officeDocument/2006/relationships/hyperlink" Target="https://gegemon.by/acsess/pults/lg_AKB74475404.php" TargetMode="External"/><Relationship Id="rId1164" Type="http://schemas.openxmlformats.org/officeDocument/2006/relationships/hyperlink" Target="https://gegemon.by/acsess/pults/sharp_GA152WJSA.php" TargetMode="External"/><Relationship Id="rId1371" Type="http://schemas.openxmlformats.org/officeDocument/2006/relationships/hyperlink" Target="https://gegemon.by/acsess/1/774.jpg" TargetMode="External"/><Relationship Id="rId2008" Type="http://schemas.openxmlformats.org/officeDocument/2006/relationships/hyperlink" Target="https://gegemon.by/acsess/case/26.php" TargetMode="External"/><Relationship Id="rId2215" Type="http://schemas.openxmlformats.org/officeDocument/2006/relationships/hyperlink" Target="https://gegemon.by/acsess/cable/369.jpg" TargetMode="External"/><Relationship Id="rId2422" Type="http://schemas.openxmlformats.org/officeDocument/2006/relationships/hyperlink" Target="https://gegemon.by/acsess/pults_2/shivaki_BT-0534.php" TargetMode="External"/><Relationship Id="rId601" Type="http://schemas.openxmlformats.org/officeDocument/2006/relationships/hyperlink" Target="https://gegemon.by/acsess/akb/huawei_Y7.php" TargetMode="External"/><Relationship Id="rId1024" Type="http://schemas.openxmlformats.org/officeDocument/2006/relationships/hyperlink" Target="http://www.gegemon.by/acsess/1/209.html" TargetMode="External"/><Relationship Id="rId1231" Type="http://schemas.openxmlformats.org/officeDocument/2006/relationships/hyperlink" Target="https://gegemon.by/acsess/nau/152.php" TargetMode="External"/><Relationship Id="rId4387" Type="http://schemas.openxmlformats.org/officeDocument/2006/relationships/hyperlink" Target="https://gegemon.by/acsess/bat/755.jpg" TargetMode="External"/><Relationship Id="rId3196" Type="http://schemas.openxmlformats.org/officeDocument/2006/relationships/hyperlink" Target="https://gegemon.by/acsess/cable/542.jpg" TargetMode="External"/><Relationship Id="rId4247" Type="http://schemas.openxmlformats.org/officeDocument/2006/relationships/hyperlink" Target="https://gegemon.by/acsess/disk/50.jpg" TargetMode="External"/><Relationship Id="rId3056" Type="http://schemas.openxmlformats.org/officeDocument/2006/relationships/hyperlink" Target="https://gegemon.by/acsess/cable/569.jpg" TargetMode="External"/><Relationship Id="rId3263" Type="http://schemas.openxmlformats.org/officeDocument/2006/relationships/hyperlink" Target="https://gegemon.by/acsess/zar/641.jpg" TargetMode="External"/><Relationship Id="rId3470" Type="http://schemas.openxmlformats.org/officeDocument/2006/relationships/hyperlink" Target="https://gegemon.by/acsess/1/930.jpg" TargetMode="External"/><Relationship Id="rId4107" Type="http://schemas.openxmlformats.org/officeDocument/2006/relationships/hyperlink" Target="https://gegemon.by/acsess/cable/655_2.jpg" TargetMode="External"/><Relationship Id="rId4314" Type="http://schemas.openxmlformats.org/officeDocument/2006/relationships/hyperlink" Target="https://gegemon.by/acsess/disk/56.jpg" TargetMode="External"/><Relationship Id="rId184" Type="http://schemas.openxmlformats.org/officeDocument/2006/relationships/hyperlink" Target="https://gegemon.by/acsess/akb/nokia_BN-01.php" TargetMode="External"/><Relationship Id="rId391" Type="http://schemas.openxmlformats.org/officeDocument/2006/relationships/hyperlink" Target="https://gegemon.by/acsess/pults/GI_S-2020.php" TargetMode="External"/><Relationship Id="rId1908" Type="http://schemas.openxmlformats.org/officeDocument/2006/relationships/hyperlink" Target="https://gegemon.by/acsess/case/26.php" TargetMode="External"/><Relationship Id="rId2072" Type="http://schemas.openxmlformats.org/officeDocument/2006/relationships/hyperlink" Target="https://gegemon.by/acsess/pults_2/haier_HTR-A10.php" TargetMode="External"/><Relationship Id="rId3123" Type="http://schemas.openxmlformats.org/officeDocument/2006/relationships/hyperlink" Target="https://gegemon.by/acsess/cable/140.php" TargetMode="External"/><Relationship Id="rId251" Type="http://schemas.openxmlformats.org/officeDocument/2006/relationships/hyperlink" Target="https://gegemon.by/acsess/akb/sam_J7.php" TargetMode="External"/><Relationship Id="rId3330" Type="http://schemas.openxmlformats.org/officeDocument/2006/relationships/hyperlink" Target="https://gegemon.by/acsess/tele/191.jpg" TargetMode="External"/><Relationship Id="rId2889" Type="http://schemas.openxmlformats.org/officeDocument/2006/relationships/hyperlink" Target="https://gegemon.by/acsess/case/98.php" TargetMode="External"/><Relationship Id="rId111" Type="http://schemas.openxmlformats.org/officeDocument/2006/relationships/hyperlink" Target="https://gegemon.by/acsess/pults/bbk_LT115.php" TargetMode="External"/><Relationship Id="rId1698" Type="http://schemas.openxmlformats.org/officeDocument/2006/relationships/hyperlink" Target="https://gegemon.by/acsess/pults/sony_RMT-TX200P.php" TargetMode="External"/><Relationship Id="rId2749" Type="http://schemas.openxmlformats.org/officeDocument/2006/relationships/hyperlink" Target="https://gegemon.by/acsess/pults/lg_RM-L1162_2.jpg" TargetMode="External"/><Relationship Id="rId2956" Type="http://schemas.openxmlformats.org/officeDocument/2006/relationships/hyperlink" Target="https://gegemon.by/acsess/flash/298.jpg" TargetMode="External"/><Relationship Id="rId928" Type="http://schemas.openxmlformats.org/officeDocument/2006/relationships/hyperlink" Target="https://gegemon.by/acsess/paper/16.php" TargetMode="External"/><Relationship Id="rId1558" Type="http://schemas.openxmlformats.org/officeDocument/2006/relationships/hyperlink" Target="https://gegemon.by/video/1001.php" TargetMode="External"/><Relationship Id="rId1765" Type="http://schemas.openxmlformats.org/officeDocument/2006/relationships/hyperlink" Target="https://gegemon.by/acsess/case/26.php" TargetMode="External"/><Relationship Id="rId2609" Type="http://schemas.openxmlformats.org/officeDocument/2006/relationships/hyperlink" Target="https://gegemon.by/acsess/akb/XIAOMI_BN52.php" TargetMode="External"/><Relationship Id="rId4171" Type="http://schemas.openxmlformats.org/officeDocument/2006/relationships/hyperlink" Target="https://gegemon.by/acsess/cable/330.jpg" TargetMode="External"/><Relationship Id="rId57" Type="http://schemas.openxmlformats.org/officeDocument/2006/relationships/hyperlink" Target="https://gegemon.by/acsess/akb/HTC_G14.php" TargetMode="External"/><Relationship Id="rId1418" Type="http://schemas.openxmlformats.org/officeDocument/2006/relationships/hyperlink" Target="https://gegemon.by/acsess/case/26.php" TargetMode="External"/><Relationship Id="rId1972" Type="http://schemas.openxmlformats.org/officeDocument/2006/relationships/hyperlink" Target="https://gegemon.by/acsess/case/26.php" TargetMode="External"/><Relationship Id="rId2816" Type="http://schemas.openxmlformats.org/officeDocument/2006/relationships/hyperlink" Target="https://gegemon.by/bat_un.php" TargetMode="External"/><Relationship Id="rId4031" Type="http://schemas.openxmlformats.org/officeDocument/2006/relationships/hyperlink" Target="https://gegemon.by/acsess/1/1400_2.jpg" TargetMode="External"/><Relationship Id="rId1625" Type="http://schemas.openxmlformats.org/officeDocument/2006/relationships/hyperlink" Target="https://gegemon.by/acsess/screen/25.php" TargetMode="External"/><Relationship Id="rId1832" Type="http://schemas.openxmlformats.org/officeDocument/2006/relationships/hyperlink" Target="https://gegemon.by/acsess/case/98.php" TargetMode="External"/><Relationship Id="rId3797" Type="http://schemas.openxmlformats.org/officeDocument/2006/relationships/hyperlink" Target="https://gegemon.by/acsess/bat/654.jpg" TargetMode="External"/><Relationship Id="rId2399" Type="http://schemas.openxmlformats.org/officeDocument/2006/relationships/hyperlink" Target="https://gegemon.by/acsess/case/114_2.php" TargetMode="External"/><Relationship Id="rId3657" Type="http://schemas.openxmlformats.org/officeDocument/2006/relationships/hyperlink" Target="https://gegemon.by/acsess/pults_2/xiaomi_mi_ver_9.php" TargetMode="External"/><Relationship Id="rId3864" Type="http://schemas.openxmlformats.org/officeDocument/2006/relationships/hyperlink" Target="https://gegemon.by/acsess/cable/637.webp" TargetMode="External"/><Relationship Id="rId578" Type="http://schemas.openxmlformats.org/officeDocument/2006/relationships/hyperlink" Target="https://gegemon.by/acsess/cable/149.php" TargetMode="External"/><Relationship Id="rId785" Type="http://schemas.openxmlformats.org/officeDocument/2006/relationships/hyperlink" Target="https://gegemon.by/bat_un.php" TargetMode="External"/><Relationship Id="rId992" Type="http://schemas.openxmlformats.org/officeDocument/2006/relationships/hyperlink" Target="https://gegemon.by/acsess/pults/philips_RM-D727.php" TargetMode="External"/><Relationship Id="rId2259" Type="http://schemas.openxmlformats.org/officeDocument/2006/relationships/hyperlink" Target="https://gegemon.by/acsess/akb/47.php" TargetMode="External"/><Relationship Id="rId2466" Type="http://schemas.openxmlformats.org/officeDocument/2006/relationships/hyperlink" Target="https://gegemon.by/acsess/zar/485.php" TargetMode="External"/><Relationship Id="rId2673" Type="http://schemas.openxmlformats.org/officeDocument/2006/relationships/hyperlink" Target="https://gegemon.by/acsess/flash/287_10.jpg" TargetMode="External"/><Relationship Id="rId2880" Type="http://schemas.openxmlformats.org/officeDocument/2006/relationships/hyperlink" Target="https://gegemon.by/acsess/zar/347.jpg" TargetMode="External"/><Relationship Id="rId3517" Type="http://schemas.openxmlformats.org/officeDocument/2006/relationships/hyperlink" Target="https://gegemon.by/acsess/1/1339.jpg" TargetMode="External"/><Relationship Id="rId3724" Type="http://schemas.openxmlformats.org/officeDocument/2006/relationships/hyperlink" Target="https://gegemon.by/acsess/port/537_2.webp" TargetMode="External"/><Relationship Id="rId3931" Type="http://schemas.openxmlformats.org/officeDocument/2006/relationships/hyperlink" Target="https://gegemon.by/acsess/port/573_1.webp" TargetMode="External"/><Relationship Id="rId438" Type="http://schemas.openxmlformats.org/officeDocument/2006/relationships/hyperlink" Target="https://gegemon.by/acsess/pults/irc_153.php" TargetMode="External"/><Relationship Id="rId645" Type="http://schemas.openxmlformats.org/officeDocument/2006/relationships/hyperlink" Target="https://gegemon.by/acsess/flash/65.php" TargetMode="External"/><Relationship Id="rId852" Type="http://schemas.openxmlformats.org/officeDocument/2006/relationships/hyperlink" Target="https://gegemon.by/acsess/akb/XIAOMI_BN44.php" TargetMode="External"/><Relationship Id="rId1068" Type="http://schemas.openxmlformats.org/officeDocument/2006/relationships/hyperlink" Target="https://gegemon.by/acsess/flash/128_1.jpg" TargetMode="External"/><Relationship Id="rId1275" Type="http://schemas.openxmlformats.org/officeDocument/2006/relationships/hyperlink" Target="https://gegemon.by/acsess/akb/XIAOMI_BM3J.php" TargetMode="External"/><Relationship Id="rId1482" Type="http://schemas.openxmlformats.org/officeDocument/2006/relationships/hyperlink" Target="https://gegemon.by/acsess/screen/70.php" TargetMode="External"/><Relationship Id="rId2119" Type="http://schemas.openxmlformats.org/officeDocument/2006/relationships/hyperlink" Target="https://gegemon.by/acsess/pults/sony_RM-GA015.php" TargetMode="External"/><Relationship Id="rId2326" Type="http://schemas.openxmlformats.org/officeDocument/2006/relationships/hyperlink" Target="https://gegemon.by/bat_un.php" TargetMode="External"/><Relationship Id="rId2533" Type="http://schemas.openxmlformats.org/officeDocument/2006/relationships/hyperlink" Target="https://gegemon.by/acsess/akb/156.php" TargetMode="External"/><Relationship Id="rId2740" Type="http://schemas.openxmlformats.org/officeDocument/2006/relationships/hyperlink" Target="https://gegemon.by/acsess/cable/496.jpg" TargetMode="External"/><Relationship Id="rId505" Type="http://schemas.openxmlformats.org/officeDocument/2006/relationships/hyperlink" Target="http://www.gegemon.by/acsess/bat/99.php" TargetMode="External"/><Relationship Id="rId712" Type="http://schemas.openxmlformats.org/officeDocument/2006/relationships/hyperlink" Target="https://gegemon.by/acsess/akb/iphone_5.php" TargetMode="External"/><Relationship Id="rId1135" Type="http://schemas.openxmlformats.org/officeDocument/2006/relationships/hyperlink" Target="https://gegemon.by/acsess/pults/jvc_RM-C439.php" TargetMode="External"/><Relationship Id="rId1342" Type="http://schemas.openxmlformats.org/officeDocument/2006/relationships/hyperlink" Target="https://gegemon.by/acsess/akb/sam_A300.php" TargetMode="External"/><Relationship Id="rId1202" Type="http://schemas.openxmlformats.org/officeDocument/2006/relationships/hyperlink" Target="https://gegemon.by/acsess/zar/296.jpg" TargetMode="External"/><Relationship Id="rId2600" Type="http://schemas.openxmlformats.org/officeDocument/2006/relationships/hyperlink" Target="https://gegemon.by/acsess/paper/13.php" TargetMode="External"/><Relationship Id="rId4358" Type="http://schemas.openxmlformats.org/officeDocument/2006/relationships/hyperlink" Target="https://gegemon.by/acsess/pults/sam_BN59-01303A_orig.php" TargetMode="External"/><Relationship Id="rId3167" Type="http://schemas.openxmlformats.org/officeDocument/2006/relationships/hyperlink" Target="https://gegemon.by/acsess/cable/426.jpg" TargetMode="External"/><Relationship Id="rId295" Type="http://schemas.openxmlformats.org/officeDocument/2006/relationships/hyperlink" Target="https://gegemon.by/acsess/pults/lg_AKB73975729.php" TargetMode="External"/><Relationship Id="rId3374" Type="http://schemas.openxmlformats.org/officeDocument/2006/relationships/hyperlink" Target="https://gegemon.by/acsess/port/506.jpg" TargetMode="External"/><Relationship Id="rId3581" Type="http://schemas.openxmlformats.org/officeDocument/2006/relationships/hyperlink" Target="https://gegemon.by/acsess/bat/570_2.jpg" TargetMode="External"/><Relationship Id="rId4218" Type="http://schemas.openxmlformats.org/officeDocument/2006/relationships/hyperlink" Target="https://gegemon.by/acsess/bat/729.webp" TargetMode="External"/><Relationship Id="rId4425" Type="http://schemas.openxmlformats.org/officeDocument/2006/relationships/hyperlink" Target="https://gegemon.by/acsess/bat/763.webp" TargetMode="External"/><Relationship Id="rId2183" Type="http://schemas.openxmlformats.org/officeDocument/2006/relationships/hyperlink" Target="https://gegemon.by/acsess/port/240_2.jpg" TargetMode="External"/><Relationship Id="rId2390" Type="http://schemas.openxmlformats.org/officeDocument/2006/relationships/hyperlink" Target="https://gegemon.by/acsess/comp/248.jpg" TargetMode="External"/><Relationship Id="rId3027" Type="http://schemas.openxmlformats.org/officeDocument/2006/relationships/hyperlink" Target="https://gegemon.by/acsess/port/461.jpg" TargetMode="External"/><Relationship Id="rId3234" Type="http://schemas.openxmlformats.org/officeDocument/2006/relationships/hyperlink" Target="https://gegemon.by/acsess/cable/183.php" TargetMode="External"/><Relationship Id="rId3441" Type="http://schemas.openxmlformats.org/officeDocument/2006/relationships/hyperlink" Target="https://gegemon.by/acsess/1/1326_2.jpg" TargetMode="External"/><Relationship Id="rId155" Type="http://schemas.openxmlformats.org/officeDocument/2006/relationships/hyperlink" Target="https://gegemon.by/acsess/pults/master_CAR_RC-820J.php" TargetMode="External"/><Relationship Id="rId362" Type="http://schemas.openxmlformats.org/officeDocument/2006/relationships/hyperlink" Target="https://gegemon.by/acsess/akb/XIAOMI_BM46.php" TargetMode="External"/><Relationship Id="rId2043" Type="http://schemas.openxmlformats.org/officeDocument/2006/relationships/hyperlink" Target="https://gegemon.by/acsess/1/886.jpg" TargetMode="External"/><Relationship Id="rId2250" Type="http://schemas.openxmlformats.org/officeDocument/2006/relationships/hyperlink" Target="https://gegemon.by/acsess/pults/huayu_RM-L1195_3.jpg" TargetMode="External"/><Relationship Id="rId3301" Type="http://schemas.openxmlformats.org/officeDocument/2006/relationships/hyperlink" Target="https://gegemon.by/acsess/bat/527.jpg" TargetMode="External"/><Relationship Id="rId222" Type="http://schemas.openxmlformats.org/officeDocument/2006/relationships/hyperlink" Target="https://gegemon.by/acsess/pults/lg_AKB72914066.php" TargetMode="External"/><Relationship Id="rId2110" Type="http://schemas.openxmlformats.org/officeDocument/2006/relationships/hyperlink" Target="https://gegemon.by/acsess/cable/330.jpg" TargetMode="External"/><Relationship Id="rId4075" Type="http://schemas.openxmlformats.org/officeDocument/2006/relationships/hyperlink" Target="https://gegemon.by/acsess/bat/710.jpg" TargetMode="External"/><Relationship Id="rId4282" Type="http://schemas.openxmlformats.org/officeDocument/2006/relationships/hyperlink" Target="https://gegemon.by/acsess/port/632.jpg" TargetMode="External"/><Relationship Id="rId1669" Type="http://schemas.openxmlformats.org/officeDocument/2006/relationships/hyperlink" Target="https://gegemon.by/acsess/paper/43.php" TargetMode="External"/><Relationship Id="rId1876" Type="http://schemas.openxmlformats.org/officeDocument/2006/relationships/hyperlink" Target="https://gegemon.by/acsess/case/98.php" TargetMode="External"/><Relationship Id="rId2927" Type="http://schemas.openxmlformats.org/officeDocument/2006/relationships/hyperlink" Target="http://gegemon.by/acsess/telefon/BQ_service.doc" TargetMode="External"/><Relationship Id="rId3091" Type="http://schemas.openxmlformats.org/officeDocument/2006/relationships/hyperlink" Target="https://gegemon.by/acsess/screen/25.php" TargetMode="External"/><Relationship Id="rId4142" Type="http://schemas.openxmlformats.org/officeDocument/2006/relationships/hyperlink" Target="https://gegemon.by/acsess/pults/lg_AKB74115502_orig.php" TargetMode="External"/><Relationship Id="rId1529" Type="http://schemas.openxmlformats.org/officeDocument/2006/relationships/hyperlink" Target="https://gegemon.by/acsess/1/298.jpg" TargetMode="External"/><Relationship Id="rId1736" Type="http://schemas.openxmlformats.org/officeDocument/2006/relationships/hyperlink" Target="https://gegemon.by/acsess/screen/31_2.php" TargetMode="External"/><Relationship Id="rId1943" Type="http://schemas.openxmlformats.org/officeDocument/2006/relationships/hyperlink" Target="https://gegemon.by/acsess/case/26.php" TargetMode="External"/><Relationship Id="rId28" Type="http://schemas.openxmlformats.org/officeDocument/2006/relationships/hyperlink" Target="https://gegemon.by/acsess/akb/sam_i9190.php" TargetMode="External"/><Relationship Id="rId1803" Type="http://schemas.openxmlformats.org/officeDocument/2006/relationships/hyperlink" Target="https://gegemon.by/acsess/case/26.php" TargetMode="External"/><Relationship Id="rId4002" Type="http://schemas.openxmlformats.org/officeDocument/2006/relationships/hyperlink" Target="https://gegemon.by/acsess/cable/649.jpg" TargetMode="External"/><Relationship Id="rId3768" Type="http://schemas.openxmlformats.org/officeDocument/2006/relationships/hyperlink" Target="https://gegemon.by/acsess/zar/note_acer_11.jpg" TargetMode="External"/><Relationship Id="rId3975" Type="http://schemas.openxmlformats.org/officeDocument/2006/relationships/hyperlink" Target="https://gegemon.by/acsess/port/338.php" TargetMode="External"/><Relationship Id="rId689" Type="http://schemas.openxmlformats.org/officeDocument/2006/relationships/hyperlink" Target="https://gegemon.by/acsess/pults/pan_N2QAYB000543.php" TargetMode="External"/><Relationship Id="rId896" Type="http://schemas.openxmlformats.org/officeDocument/2006/relationships/hyperlink" Target="https://gegemon.by/acsess/pults/irc_138.php" TargetMode="External"/><Relationship Id="rId2577" Type="http://schemas.openxmlformats.org/officeDocument/2006/relationships/hyperlink" Target="https://gegemon.by/acsess/cable/459.jpg" TargetMode="External"/><Relationship Id="rId2784" Type="http://schemas.openxmlformats.org/officeDocument/2006/relationships/hyperlink" Target="https://gegemon.by/acsess/cable/513.jpg" TargetMode="External"/><Relationship Id="rId3628" Type="http://schemas.openxmlformats.org/officeDocument/2006/relationships/hyperlink" Target="https://gegemon.by/acsess/pults_2/x2.php" TargetMode="External"/><Relationship Id="rId549" Type="http://schemas.openxmlformats.org/officeDocument/2006/relationships/hyperlink" Target="https://gegemon.by/acsess/pults/hor_RC-21b.php" TargetMode="External"/><Relationship Id="rId756" Type="http://schemas.openxmlformats.org/officeDocument/2006/relationships/hyperlink" Target="https://gegemon.by/acsess/flash/38.php" TargetMode="External"/><Relationship Id="rId1179" Type="http://schemas.openxmlformats.org/officeDocument/2006/relationships/hyperlink" Target="https://gegemon.by/acsess/port/211.php" TargetMode="External"/><Relationship Id="rId1386" Type="http://schemas.openxmlformats.org/officeDocument/2006/relationships/hyperlink" Target="https://gegemon.by/acsess/akb/mot_V3.php" TargetMode="External"/><Relationship Id="rId1593" Type="http://schemas.openxmlformats.org/officeDocument/2006/relationships/hyperlink" Target="https://gegemon.by/video/1001.php" TargetMode="External"/><Relationship Id="rId2437" Type="http://schemas.openxmlformats.org/officeDocument/2006/relationships/hyperlink" Target="https://gegemon.by/acsess/screen/24.php" TargetMode="External"/><Relationship Id="rId2991" Type="http://schemas.openxmlformats.org/officeDocument/2006/relationships/hyperlink" Target="https://gegemon.by/acsess/akb/190_2.jpg" TargetMode="External"/><Relationship Id="rId3835" Type="http://schemas.openxmlformats.org/officeDocument/2006/relationships/hyperlink" Target="https://gegemon.by/acsess/bat/664.jpg" TargetMode="External"/><Relationship Id="rId409" Type="http://schemas.openxmlformats.org/officeDocument/2006/relationships/hyperlink" Target="https://gegemon.by/acsess/pults/lg_AKB74915365.php" TargetMode="External"/><Relationship Id="rId963" Type="http://schemas.openxmlformats.org/officeDocument/2006/relationships/hyperlink" Target="https://gegemon.by/acsess/pults/bbk_RC019-02R.php" TargetMode="External"/><Relationship Id="rId1039" Type="http://schemas.openxmlformats.org/officeDocument/2006/relationships/hyperlink" Target="https://gegemon.by/acsess/cable/227.php" TargetMode="External"/><Relationship Id="rId1246" Type="http://schemas.openxmlformats.org/officeDocument/2006/relationships/hyperlink" Target="https://gegemon.by/acsess/pults/toshiba_CT-90356.php" TargetMode="External"/><Relationship Id="rId2644" Type="http://schemas.openxmlformats.org/officeDocument/2006/relationships/hyperlink" Target="https://gegemon.by/acsess/zar/513.jpg" TargetMode="External"/><Relationship Id="rId2851" Type="http://schemas.openxmlformats.org/officeDocument/2006/relationships/hyperlink" Target="https://gegemon.by/acsess/1/1225.jpg" TargetMode="External"/><Relationship Id="rId3902" Type="http://schemas.openxmlformats.org/officeDocument/2006/relationships/hyperlink" Target="https://gegemon.by/acsess/zar/736.jpg" TargetMode="External"/><Relationship Id="rId92" Type="http://schemas.openxmlformats.org/officeDocument/2006/relationships/hyperlink" Target="https://gegemon.by/acsess/pults/sony_RM-816.php" TargetMode="External"/><Relationship Id="rId616" Type="http://schemas.openxmlformats.org/officeDocument/2006/relationships/hyperlink" Target="https://gegemon.by/acsess/akb_foto/casio_NP-70.php" TargetMode="External"/><Relationship Id="rId823" Type="http://schemas.openxmlformats.org/officeDocument/2006/relationships/hyperlink" Target="https://gegemon.by/bat_un.php" TargetMode="External"/><Relationship Id="rId1453" Type="http://schemas.openxmlformats.org/officeDocument/2006/relationships/hyperlink" Target="https://gegemon.by/acsess/screen/24.php" TargetMode="External"/><Relationship Id="rId1660" Type="http://schemas.openxmlformats.org/officeDocument/2006/relationships/hyperlink" Target="https://gegemon.by/acsess/paper/42.php" TargetMode="External"/><Relationship Id="rId2504" Type="http://schemas.openxmlformats.org/officeDocument/2006/relationships/hyperlink" Target="https://gegemon.by/acsess/pults_2/shivaki_RC-815.php" TargetMode="External"/><Relationship Id="rId2711" Type="http://schemas.openxmlformats.org/officeDocument/2006/relationships/hyperlink" Target="https://gegemon.by/acsess/pults/vit_D44.php" TargetMode="External"/><Relationship Id="rId1106" Type="http://schemas.openxmlformats.org/officeDocument/2006/relationships/hyperlink" Target="https://gegemon.by/acsess/1/629.jpg" TargetMode="External"/><Relationship Id="rId1313" Type="http://schemas.openxmlformats.org/officeDocument/2006/relationships/hyperlink" Target="https://gegemon.by/acsess/pults/sam_BN59-00609A.php" TargetMode="External"/><Relationship Id="rId1520" Type="http://schemas.openxmlformats.org/officeDocument/2006/relationships/hyperlink" Target="https://gegemon.by/acsess/1/298.jpg" TargetMode="External"/><Relationship Id="rId3278" Type="http://schemas.openxmlformats.org/officeDocument/2006/relationships/hyperlink" Target="https://gegemon.by/acsess/1/1285.jpg" TargetMode="External"/><Relationship Id="rId3485" Type="http://schemas.openxmlformats.org/officeDocument/2006/relationships/hyperlink" Target="https://gegemon.by/acsess/1/962.jpg" TargetMode="External"/><Relationship Id="rId3692" Type="http://schemas.openxmlformats.org/officeDocument/2006/relationships/hyperlink" Target="https://gegemon.by/acsess/pults/40_4.webp" TargetMode="External"/><Relationship Id="rId4329" Type="http://schemas.openxmlformats.org/officeDocument/2006/relationships/hyperlink" Target="https://gegemon.by/acsess/pults/sam_BN59-01242A_orig.php" TargetMode="External"/><Relationship Id="rId199" Type="http://schemas.openxmlformats.org/officeDocument/2006/relationships/hyperlink" Target="https://gegemon.by/acsess/pults/sony_RM-ED050.php" TargetMode="External"/><Relationship Id="rId2087" Type="http://schemas.openxmlformats.org/officeDocument/2006/relationships/hyperlink" Target="https://gegemon.by/acsess/screen/100.php" TargetMode="External"/><Relationship Id="rId2294" Type="http://schemas.openxmlformats.org/officeDocument/2006/relationships/hyperlink" Target="https://gegemon.by/bat_un.php" TargetMode="External"/><Relationship Id="rId3138" Type="http://schemas.openxmlformats.org/officeDocument/2006/relationships/hyperlink" Target="https://gegemon.by/acsess/cable/447.jpg" TargetMode="External"/><Relationship Id="rId3345" Type="http://schemas.openxmlformats.org/officeDocument/2006/relationships/hyperlink" Target="https://gegemon.by/acsess/cable/598.jpg" TargetMode="External"/><Relationship Id="rId3552" Type="http://schemas.openxmlformats.org/officeDocument/2006/relationships/hyperlink" Target="https://gegemon.by/acsess/zar/359.php" TargetMode="External"/><Relationship Id="rId266" Type="http://schemas.openxmlformats.org/officeDocument/2006/relationships/hyperlink" Target="https://gegemon.by/acsess/akb/lenovo_BL216.php" TargetMode="External"/><Relationship Id="rId473" Type="http://schemas.openxmlformats.org/officeDocument/2006/relationships/hyperlink" Target="https://gegemon.by/acsess/akb/HTC_desire_620.php" TargetMode="External"/><Relationship Id="rId680" Type="http://schemas.openxmlformats.org/officeDocument/2006/relationships/hyperlink" Target="https://gegemon.by/acsess/pults/pan_N2QAYB000006.php" TargetMode="External"/><Relationship Id="rId2154" Type="http://schemas.openxmlformats.org/officeDocument/2006/relationships/hyperlink" Target="https://gegemon.by/acsess/flash/218_36.jpg" TargetMode="External"/><Relationship Id="rId2361" Type="http://schemas.openxmlformats.org/officeDocument/2006/relationships/hyperlink" Target="https://gegemon.by/acsess/case/60_4.php" TargetMode="External"/><Relationship Id="rId3205" Type="http://schemas.openxmlformats.org/officeDocument/2006/relationships/hyperlink" Target="https://gegemon.by/acsess/pults_2/xiaomi_mi_ver_14.php" TargetMode="External"/><Relationship Id="rId3412" Type="http://schemas.openxmlformats.org/officeDocument/2006/relationships/hyperlink" Target="https://gegemon.by/acsess/nau/274_1.jpg" TargetMode="External"/><Relationship Id="rId126" Type="http://schemas.openxmlformats.org/officeDocument/2006/relationships/hyperlink" Target="https://gegemon.by/acsess/akb/lenovo_BL189.php" TargetMode="External"/><Relationship Id="rId333" Type="http://schemas.openxmlformats.org/officeDocument/2006/relationships/hyperlink" Target="http://www.gegemon.by/acsess/case/3.html" TargetMode="External"/><Relationship Id="rId540" Type="http://schemas.openxmlformats.org/officeDocument/2006/relationships/hyperlink" Target="https://gegemon.by/acsess/paper/17.php" TargetMode="External"/><Relationship Id="rId1170" Type="http://schemas.openxmlformats.org/officeDocument/2006/relationships/hyperlink" Target="https://gegemon.by/acsess/pults/sharp_GA574WJSA.php" TargetMode="External"/><Relationship Id="rId2014" Type="http://schemas.openxmlformats.org/officeDocument/2006/relationships/hyperlink" Target="https://gegemon.by/acsess/case/26.php" TargetMode="External"/><Relationship Id="rId2221" Type="http://schemas.openxmlformats.org/officeDocument/2006/relationships/hyperlink" Target="https://gegemon.by/acsess/zar/425.jpg" TargetMode="External"/><Relationship Id="rId1030" Type="http://schemas.openxmlformats.org/officeDocument/2006/relationships/hyperlink" Target="https://gegemon.by/acsess/flash/53.php" TargetMode="External"/><Relationship Id="rId4186" Type="http://schemas.openxmlformats.org/officeDocument/2006/relationships/hyperlink" Target="https://gegemon.by/acsess/bat/720.webp" TargetMode="External"/><Relationship Id="rId400" Type="http://schemas.openxmlformats.org/officeDocument/2006/relationships/hyperlink" Target="https://gegemon.by/acsess/pults/lg_AKB74475401.php" TargetMode="External"/><Relationship Id="rId1987" Type="http://schemas.openxmlformats.org/officeDocument/2006/relationships/hyperlink" Target="https://gegemon.by/acsess/case/26.php" TargetMode="External"/><Relationship Id="rId4393" Type="http://schemas.openxmlformats.org/officeDocument/2006/relationships/hyperlink" Target="https://gegemon.by/acsess/bat/758.jpg" TargetMode="External"/><Relationship Id="rId1847" Type="http://schemas.openxmlformats.org/officeDocument/2006/relationships/hyperlink" Target="https://gegemon.by/acsess/case/98.php" TargetMode="External"/><Relationship Id="rId4046" Type="http://schemas.openxmlformats.org/officeDocument/2006/relationships/hyperlink" Target="https://gegemon.by/acsess/flash/379.jpg" TargetMode="External"/><Relationship Id="rId4253" Type="http://schemas.openxmlformats.org/officeDocument/2006/relationships/hyperlink" Target="https://gegemon.by/acsess/pults/changer_dvd.php" TargetMode="External"/><Relationship Id="rId1707" Type="http://schemas.openxmlformats.org/officeDocument/2006/relationships/hyperlink" Target="https://gegemon.by/acsess/bat/378.jpg" TargetMode="External"/><Relationship Id="rId3062" Type="http://schemas.openxmlformats.org/officeDocument/2006/relationships/hyperlink" Target="https://gegemon.by/acsess/case/bamper.jpg" TargetMode="External"/><Relationship Id="rId4113" Type="http://schemas.openxmlformats.org/officeDocument/2006/relationships/hyperlink" Target="https://gegemon.by/acsess/nau/288.jpg" TargetMode="External"/><Relationship Id="rId4320" Type="http://schemas.openxmlformats.org/officeDocument/2006/relationships/hyperlink" Target="https://gegemon.by/acsess/port/636.webp" TargetMode="External"/><Relationship Id="rId190" Type="http://schemas.openxmlformats.org/officeDocument/2006/relationships/hyperlink" Target="https://gegemon.by/acsess/pults/sony_RM-L1185.php" TargetMode="External"/><Relationship Id="rId1914" Type="http://schemas.openxmlformats.org/officeDocument/2006/relationships/hyperlink" Target="https://gegemon.by/acsess/case/26.php" TargetMode="External"/><Relationship Id="rId3879" Type="http://schemas.openxmlformats.org/officeDocument/2006/relationships/hyperlink" Target="https://gegemon.by/acsess/flash/345_2.jpg" TargetMode="External"/><Relationship Id="rId2688" Type="http://schemas.openxmlformats.org/officeDocument/2006/relationships/hyperlink" Target="https://gegemon.by/acsess/zar/516.jpg" TargetMode="External"/><Relationship Id="rId2895" Type="http://schemas.openxmlformats.org/officeDocument/2006/relationships/hyperlink" Target="https://gegemon.by/acsess/case/98.php" TargetMode="External"/><Relationship Id="rId3739" Type="http://schemas.openxmlformats.org/officeDocument/2006/relationships/hyperlink" Target="https://gegemon.by/acsess/pults_2/cond_KT-E08.jpg" TargetMode="External"/><Relationship Id="rId3946" Type="http://schemas.openxmlformats.org/officeDocument/2006/relationships/hyperlink" Target="https://gegemon.by/acsess/bat/691.jpg" TargetMode="External"/><Relationship Id="rId867" Type="http://schemas.openxmlformats.org/officeDocument/2006/relationships/hyperlink" Target="https://gegemon.by/acsess/case/22.php" TargetMode="External"/><Relationship Id="rId1497" Type="http://schemas.openxmlformats.org/officeDocument/2006/relationships/hyperlink" Target="https://gegemon.by/acsess/screen/50_3.php" TargetMode="External"/><Relationship Id="rId2548" Type="http://schemas.openxmlformats.org/officeDocument/2006/relationships/hyperlink" Target="https://gegemon.by/acsess/port/362.jpg" TargetMode="External"/><Relationship Id="rId2755" Type="http://schemas.openxmlformats.org/officeDocument/2006/relationships/hyperlink" Target="https://gegemon.by/acsess/pults/sam_RM-D1078_2.jpg" TargetMode="External"/><Relationship Id="rId2962" Type="http://schemas.openxmlformats.org/officeDocument/2006/relationships/hyperlink" Target="https://gegemon.by/acsess/zar/584_6.jpg" TargetMode="External"/><Relationship Id="rId3806" Type="http://schemas.openxmlformats.org/officeDocument/2006/relationships/hyperlink" Target="https://gegemon.by/acsess/pults_2/d-color_DC1302HD.php" TargetMode="External"/><Relationship Id="rId727" Type="http://schemas.openxmlformats.org/officeDocument/2006/relationships/hyperlink" Target="https://gegemon.by/acsess/flash/70.php" TargetMode="External"/><Relationship Id="rId934" Type="http://schemas.openxmlformats.org/officeDocument/2006/relationships/hyperlink" Target="https://gegemon.by/acsess/flash/98.php" TargetMode="External"/><Relationship Id="rId1357" Type="http://schemas.openxmlformats.org/officeDocument/2006/relationships/hyperlink" Target="https://gegemon.by/acsess/flash/81.php" TargetMode="External"/><Relationship Id="rId1564" Type="http://schemas.openxmlformats.org/officeDocument/2006/relationships/hyperlink" Target="https://gegemon.by/video/1001.php" TargetMode="External"/><Relationship Id="rId1771" Type="http://schemas.openxmlformats.org/officeDocument/2006/relationships/hyperlink" Target="https://gegemon.by/acsess/case/26.php" TargetMode="External"/><Relationship Id="rId2408" Type="http://schemas.openxmlformats.org/officeDocument/2006/relationships/hyperlink" Target="https://gegemon.by/acsess/pults/lg_RM-L1726.php" TargetMode="External"/><Relationship Id="rId2615" Type="http://schemas.openxmlformats.org/officeDocument/2006/relationships/hyperlink" Target="https://gegemon.by/acsess/1/1151.jpg" TargetMode="External"/><Relationship Id="rId2822" Type="http://schemas.openxmlformats.org/officeDocument/2006/relationships/hyperlink" Target="https://gegemon.by/acsess/zar/544.php" TargetMode="External"/><Relationship Id="rId63" Type="http://schemas.openxmlformats.org/officeDocument/2006/relationships/hyperlink" Target="https://gegemon.by/acsess/akb/nokia_BP-4W.php" TargetMode="External"/><Relationship Id="rId1217" Type="http://schemas.openxmlformats.org/officeDocument/2006/relationships/hyperlink" Target="https://gegemon.by/acsess/pults/toshiba_CT-841.php" TargetMode="External"/><Relationship Id="rId1424" Type="http://schemas.openxmlformats.org/officeDocument/2006/relationships/hyperlink" Target="https://gegemon.by/acsess/bat/333.jpg" TargetMode="External"/><Relationship Id="rId1631" Type="http://schemas.openxmlformats.org/officeDocument/2006/relationships/hyperlink" Target="http://www.gegemon.by/acsess/pults/zala.php" TargetMode="External"/><Relationship Id="rId3389" Type="http://schemas.openxmlformats.org/officeDocument/2006/relationships/hyperlink" Target="https://gegemon.by/acsess/bat/574.jpg" TargetMode="External"/><Relationship Id="rId3596" Type="http://schemas.openxmlformats.org/officeDocument/2006/relationships/hyperlink" Target="https://gegemon.by/acsess/tele/136.php" TargetMode="External"/><Relationship Id="rId2198" Type="http://schemas.openxmlformats.org/officeDocument/2006/relationships/hyperlink" Target="https://gegemon.by/acsess/akb/huawei_Y6_Pro.php" TargetMode="External"/><Relationship Id="rId3249" Type="http://schemas.openxmlformats.org/officeDocument/2006/relationships/hyperlink" Target="https://gegemon.by/acsess/screen/19_1.jpg" TargetMode="External"/><Relationship Id="rId3456" Type="http://schemas.openxmlformats.org/officeDocument/2006/relationships/hyperlink" Target="https://gegemon.by/acsess/cable/617.jpg" TargetMode="External"/><Relationship Id="rId377" Type="http://schemas.openxmlformats.org/officeDocument/2006/relationships/hyperlink" Target="https://gegemon.by/acsess/pults/irc_18.php" TargetMode="External"/><Relationship Id="rId584" Type="http://schemas.openxmlformats.org/officeDocument/2006/relationships/hyperlink" Target="https://gegemon.by/acsess/akb_foto/canon_LP-E5.php" TargetMode="External"/><Relationship Id="rId2058" Type="http://schemas.openxmlformats.org/officeDocument/2006/relationships/hyperlink" Target="https://gegemon.by/acsess/1/896.jpg" TargetMode="External"/><Relationship Id="rId2265" Type="http://schemas.openxmlformats.org/officeDocument/2006/relationships/hyperlink" Target="https://gegemon.by/acsess/akb/47.php" TargetMode="External"/><Relationship Id="rId3109" Type="http://schemas.openxmlformats.org/officeDocument/2006/relationships/hyperlink" Target="https://gegemon.by/acsess/cable/167_2.jpg" TargetMode="External"/><Relationship Id="rId3663" Type="http://schemas.openxmlformats.org/officeDocument/2006/relationships/hyperlink" Target="https://gegemon.by/acsess/pults/pan_PN-V2.php" TargetMode="External"/><Relationship Id="rId3870" Type="http://schemas.openxmlformats.org/officeDocument/2006/relationships/hyperlink" Target="https://gegemon.by/acsess/tele/227.jpg" TargetMode="External"/><Relationship Id="rId237" Type="http://schemas.openxmlformats.org/officeDocument/2006/relationships/hyperlink" Target="http://www.gegemon.by/acsess/cable/36.html" TargetMode="External"/><Relationship Id="rId791" Type="http://schemas.openxmlformats.org/officeDocument/2006/relationships/hyperlink" Target="https://gegemon.by/bat_un.php" TargetMode="External"/><Relationship Id="rId1074" Type="http://schemas.openxmlformats.org/officeDocument/2006/relationships/hyperlink" Target="https://gegemon.by/acsess/pults/sam_00062K.php" TargetMode="External"/><Relationship Id="rId2472" Type="http://schemas.openxmlformats.org/officeDocument/2006/relationships/hyperlink" Target="https://gegemon.by/acsess/flash/267_5.jpg" TargetMode="External"/><Relationship Id="rId3316" Type="http://schemas.openxmlformats.org/officeDocument/2006/relationships/hyperlink" Target="https://gegemon.by/price.xlsx" TargetMode="External"/><Relationship Id="rId3523" Type="http://schemas.openxmlformats.org/officeDocument/2006/relationships/hyperlink" Target="https://gegemon.by/acsess/1/1352.jpg" TargetMode="External"/><Relationship Id="rId3730" Type="http://schemas.openxmlformats.org/officeDocument/2006/relationships/hyperlink" Target="https://gegemon.by/acsess/pults/irc_191.php" TargetMode="External"/><Relationship Id="rId444" Type="http://schemas.openxmlformats.org/officeDocument/2006/relationships/hyperlink" Target="https://gegemon.by/acsess/pults/irc_23.php" TargetMode="External"/><Relationship Id="rId651" Type="http://schemas.openxmlformats.org/officeDocument/2006/relationships/hyperlink" Target="https://gegemon.by/acsess/pults/sony_RM-ED034.php" TargetMode="External"/><Relationship Id="rId1281" Type="http://schemas.openxmlformats.org/officeDocument/2006/relationships/hyperlink" Target="https://gegemon.by/acsess/pults/lg_AKB75675312.php" TargetMode="External"/><Relationship Id="rId2125" Type="http://schemas.openxmlformats.org/officeDocument/2006/relationships/hyperlink" Target="https://gegemon.by/acsess/pults/irc_145.php" TargetMode="External"/><Relationship Id="rId2332" Type="http://schemas.openxmlformats.org/officeDocument/2006/relationships/hyperlink" Target="https://gegemon.by/acsess/akb/sam_A71.php" TargetMode="External"/><Relationship Id="rId304" Type="http://schemas.openxmlformats.org/officeDocument/2006/relationships/hyperlink" Target="https://gegemon.by/acsess/pults/vit_H-LCD2200.php" TargetMode="External"/><Relationship Id="rId511" Type="http://schemas.openxmlformats.org/officeDocument/2006/relationships/hyperlink" Target="http://www.gegemon.by/acsess/case/10.php" TargetMode="External"/><Relationship Id="rId1141" Type="http://schemas.openxmlformats.org/officeDocument/2006/relationships/hyperlink" Target="https://gegemon.by/acsess/pults/jvc_RM-C1023.php" TargetMode="External"/><Relationship Id="rId4297" Type="http://schemas.openxmlformats.org/officeDocument/2006/relationships/hyperlink" Target="https://gegemon.by/acsess/1/1411.jpg" TargetMode="External"/><Relationship Id="rId1001" Type="http://schemas.openxmlformats.org/officeDocument/2006/relationships/hyperlink" Target="https://gegemon.by/acsess/bat/232.php" TargetMode="External"/><Relationship Id="rId4157" Type="http://schemas.openxmlformats.org/officeDocument/2006/relationships/hyperlink" Target="https://gegemon.by/acsess/1/1404.jpg" TargetMode="External"/><Relationship Id="rId4364" Type="http://schemas.openxmlformats.org/officeDocument/2006/relationships/hyperlink" Target="https://gegemon.by/acsess/bat/746.jpg" TargetMode="External"/><Relationship Id="rId1958" Type="http://schemas.openxmlformats.org/officeDocument/2006/relationships/hyperlink" Target="https://gegemon.by/acsess/case/26.php" TargetMode="External"/><Relationship Id="rId3173" Type="http://schemas.openxmlformats.org/officeDocument/2006/relationships/hyperlink" Target="https://gegemon.by/acsess/cable/138.php" TargetMode="External"/><Relationship Id="rId3380" Type="http://schemas.openxmlformats.org/officeDocument/2006/relationships/hyperlink" Target="https://gegemon.by/acsess/cable/607.jpg" TargetMode="External"/><Relationship Id="rId4017" Type="http://schemas.openxmlformats.org/officeDocument/2006/relationships/hyperlink" Target="https://gegemon.by/acsess/zar/761.jpg" TargetMode="External"/><Relationship Id="rId4224" Type="http://schemas.openxmlformats.org/officeDocument/2006/relationships/hyperlink" Target="https://gegemon.by/acsess/flash/413.webp" TargetMode="External"/><Relationship Id="rId4431" Type="http://schemas.openxmlformats.org/officeDocument/2006/relationships/hyperlink" Target="https://gegemon.by/acsess/pults_2/hyundai_RM-P7060.php" TargetMode="External"/><Relationship Id="rId1818" Type="http://schemas.openxmlformats.org/officeDocument/2006/relationships/hyperlink" Target="https://gegemon.by/acsess/case/98.php" TargetMode="External"/><Relationship Id="rId3033" Type="http://schemas.openxmlformats.org/officeDocument/2006/relationships/hyperlink" Target="https://gegemon.by/acsess/flash/218_5.jpg" TargetMode="External"/><Relationship Id="rId3240" Type="http://schemas.openxmlformats.org/officeDocument/2006/relationships/hyperlink" Target="https://gegemon.by/acsess/flash/93.php" TargetMode="External"/><Relationship Id="rId161" Type="http://schemas.openxmlformats.org/officeDocument/2006/relationships/hyperlink" Target="https://gegemon.by/acsess/pults/sam_RM-766.php" TargetMode="External"/><Relationship Id="rId2799" Type="http://schemas.openxmlformats.org/officeDocument/2006/relationships/hyperlink" Target="https://gegemon.by/acsess/flash/287_17.jpg" TargetMode="External"/><Relationship Id="rId3100" Type="http://schemas.openxmlformats.org/officeDocument/2006/relationships/hyperlink" Target="https://gegemon.by/acsess/case/98.php" TargetMode="External"/><Relationship Id="rId978" Type="http://schemas.openxmlformats.org/officeDocument/2006/relationships/hyperlink" Target="https://gegemon.by/acsess/pults/sony_RMT-TX100D.php" TargetMode="External"/><Relationship Id="rId2659" Type="http://schemas.openxmlformats.org/officeDocument/2006/relationships/hyperlink" Target="https://gegemon.by/acsess/case/98.php" TargetMode="External"/><Relationship Id="rId2866" Type="http://schemas.openxmlformats.org/officeDocument/2006/relationships/hyperlink" Target="http://gegemon.by/acsess/telefon/BQ_service.doc" TargetMode="External"/><Relationship Id="rId3917" Type="http://schemas.openxmlformats.org/officeDocument/2006/relationships/hyperlink" Target="https://gegemon.by/acsess/tele/139.php" TargetMode="External"/><Relationship Id="rId838" Type="http://schemas.openxmlformats.org/officeDocument/2006/relationships/hyperlink" Target="https://gegemon.by/bat_un.php" TargetMode="External"/><Relationship Id="rId1468" Type="http://schemas.openxmlformats.org/officeDocument/2006/relationships/hyperlink" Target="https://gegemon.by/acsess/screen/38.php" TargetMode="External"/><Relationship Id="rId1675" Type="http://schemas.openxmlformats.org/officeDocument/2006/relationships/hyperlink" Target="https://gegemon.by/acsess/paper/17.php" TargetMode="External"/><Relationship Id="rId1882" Type="http://schemas.openxmlformats.org/officeDocument/2006/relationships/hyperlink" Target="https://gegemon.by/acsess/case/98.php" TargetMode="External"/><Relationship Id="rId2519" Type="http://schemas.openxmlformats.org/officeDocument/2006/relationships/hyperlink" Target="https://gegemon.by/acsess/1/1123.jpg" TargetMode="External"/><Relationship Id="rId2726" Type="http://schemas.openxmlformats.org/officeDocument/2006/relationships/hyperlink" Target="https://gegemon.by/acsess/comp/292.jpg" TargetMode="External"/><Relationship Id="rId4081" Type="http://schemas.openxmlformats.org/officeDocument/2006/relationships/hyperlink" Target="https://gegemon.by/acsess/cable/654.webp" TargetMode="External"/><Relationship Id="rId1328" Type="http://schemas.openxmlformats.org/officeDocument/2006/relationships/hyperlink" Target="https://gegemon.by/acsess/akb/sam_S8300.php" TargetMode="External"/><Relationship Id="rId1535" Type="http://schemas.openxmlformats.org/officeDocument/2006/relationships/hyperlink" Target="https://gegemon.by/acsess/1/298.jpg" TargetMode="External"/><Relationship Id="rId2933" Type="http://schemas.openxmlformats.org/officeDocument/2006/relationships/hyperlink" Target="https://gegemon.by/acsess/flash/287_20.jpg" TargetMode="External"/><Relationship Id="rId905" Type="http://schemas.openxmlformats.org/officeDocument/2006/relationships/hyperlink" Target="https://gegemon.by/acsess/cable/197.php" TargetMode="External"/><Relationship Id="rId1742" Type="http://schemas.openxmlformats.org/officeDocument/2006/relationships/hyperlink" Target="https://gegemon.by/acsess/screen/53_2.php" TargetMode="External"/><Relationship Id="rId34" Type="http://schemas.openxmlformats.org/officeDocument/2006/relationships/hyperlink" Target="https://gegemon.by/acsess/akb/sam_N7100.php" TargetMode="External"/><Relationship Id="rId1602" Type="http://schemas.openxmlformats.org/officeDocument/2006/relationships/hyperlink" Target="https://gegemon.by/acsess/screen/5.php" TargetMode="External"/><Relationship Id="rId3567" Type="http://schemas.openxmlformats.org/officeDocument/2006/relationships/hyperlink" Target="https://gegemon.by/acsess/zar/699.jpg" TargetMode="External"/><Relationship Id="rId3774" Type="http://schemas.openxmlformats.org/officeDocument/2006/relationships/hyperlink" Target="https://gegemon.by/acsess/zar/note_dell_7.jpg" TargetMode="External"/><Relationship Id="rId3981" Type="http://schemas.openxmlformats.org/officeDocument/2006/relationships/hyperlink" Target="https://gegemon.by/acsess/port/580.jpg" TargetMode="External"/><Relationship Id="rId488" Type="http://schemas.openxmlformats.org/officeDocument/2006/relationships/hyperlink" Target="http://www.gegemon.by/acsess/nau/52.php" TargetMode="External"/><Relationship Id="rId695" Type="http://schemas.openxmlformats.org/officeDocument/2006/relationships/hyperlink" Target="https://gegemon.by/acsess/pults/pan_EUR7628030.php" TargetMode="External"/><Relationship Id="rId2169" Type="http://schemas.openxmlformats.org/officeDocument/2006/relationships/hyperlink" Target="https://gegemon.by/acsess/1/934.jpg" TargetMode="External"/><Relationship Id="rId2376" Type="http://schemas.openxmlformats.org/officeDocument/2006/relationships/hyperlink" Target="https://gegemon.by/acsess/case/111_2.php" TargetMode="External"/><Relationship Id="rId2583" Type="http://schemas.openxmlformats.org/officeDocument/2006/relationships/hyperlink" Target="https://gegemon.by/acsess/cable/466.jpg" TargetMode="External"/><Relationship Id="rId2790" Type="http://schemas.openxmlformats.org/officeDocument/2006/relationships/hyperlink" Target="https://gegemon.by/acsess/pults/sam_RM-L919_3.jpg" TargetMode="External"/><Relationship Id="rId3427" Type="http://schemas.openxmlformats.org/officeDocument/2006/relationships/hyperlink" Target="https://gegemon.by/acsess/zar/673.jpg" TargetMode="External"/><Relationship Id="rId3634" Type="http://schemas.openxmlformats.org/officeDocument/2006/relationships/hyperlink" Target="https://gegemon.by/acsess/1/1376.webp" TargetMode="External"/><Relationship Id="rId3841" Type="http://schemas.openxmlformats.org/officeDocument/2006/relationships/hyperlink" Target="https://www.3m.com/3M/en_US/p/d/b40072023/" TargetMode="External"/><Relationship Id="rId348" Type="http://schemas.openxmlformats.org/officeDocument/2006/relationships/hyperlink" Target="https://gegemon.by/acsess/akb/lenovo_BL203.php" TargetMode="External"/><Relationship Id="rId555" Type="http://schemas.openxmlformats.org/officeDocument/2006/relationships/hyperlink" Target="https://gegemon.by/acsess/pults/hor_LTV-32L40B.php" TargetMode="External"/><Relationship Id="rId762" Type="http://schemas.openxmlformats.org/officeDocument/2006/relationships/hyperlink" Target="https://gegemon.by/acsess/pults/sony_RM-ED022.php" TargetMode="External"/><Relationship Id="rId1185" Type="http://schemas.openxmlformats.org/officeDocument/2006/relationships/hyperlink" Target="https://gegemon.by/acsess/pults/sharp_GJ220.php" TargetMode="External"/><Relationship Id="rId1392" Type="http://schemas.openxmlformats.org/officeDocument/2006/relationships/hyperlink" Target="https://gegemon.by/acsess/bat/329.jpg" TargetMode="External"/><Relationship Id="rId2029" Type="http://schemas.openxmlformats.org/officeDocument/2006/relationships/hyperlink" Target="https://gegemon.by/acsess/case/4.php" TargetMode="External"/><Relationship Id="rId2236" Type="http://schemas.openxmlformats.org/officeDocument/2006/relationships/hyperlink" Target="https://gegemon.by/acsess/pults/irc_30.php" TargetMode="External"/><Relationship Id="rId2443" Type="http://schemas.openxmlformats.org/officeDocument/2006/relationships/hyperlink" Target="https://gegemon.by/acsess/pults/sony_RM-L1690.php" TargetMode="External"/><Relationship Id="rId2650" Type="http://schemas.openxmlformats.org/officeDocument/2006/relationships/hyperlink" Target="https://gegemon.by/acsess/pults_2/rolsen_RC-7.php" TargetMode="External"/><Relationship Id="rId3701" Type="http://schemas.openxmlformats.org/officeDocument/2006/relationships/hyperlink" Target="https://gegemon.by/acsess/pults/grundig_RM-L1721.php" TargetMode="External"/><Relationship Id="rId208" Type="http://schemas.openxmlformats.org/officeDocument/2006/relationships/hyperlink" Target="https://gegemon.by/acsess/pults/toshiba_RM-L1028.php" TargetMode="External"/><Relationship Id="rId415" Type="http://schemas.openxmlformats.org/officeDocument/2006/relationships/hyperlink" Target="https://gegemon.by/acsess/zar/note_asus_1.php" TargetMode="External"/><Relationship Id="rId622" Type="http://schemas.openxmlformats.org/officeDocument/2006/relationships/hyperlink" Target="https://gegemon.by/acsess/cable/172.php" TargetMode="External"/><Relationship Id="rId1045" Type="http://schemas.openxmlformats.org/officeDocument/2006/relationships/hyperlink" Target="https://www.gegemon.by/acsess/screen/22.jpg" TargetMode="External"/><Relationship Id="rId1252" Type="http://schemas.openxmlformats.org/officeDocument/2006/relationships/hyperlink" Target="https://gegemon.by/acsess/zar/note_lenovo_5.php" TargetMode="External"/><Relationship Id="rId2303" Type="http://schemas.openxmlformats.org/officeDocument/2006/relationships/hyperlink" Target="https://gegemon.by/acsess/bat/407.jpg" TargetMode="External"/><Relationship Id="rId2510" Type="http://schemas.openxmlformats.org/officeDocument/2006/relationships/hyperlink" Target="https://gegemon.by/acsess/bat/435.jpg" TargetMode="External"/><Relationship Id="rId1112" Type="http://schemas.openxmlformats.org/officeDocument/2006/relationships/hyperlink" Target="https://gegemon.by/acsess/case/52.jpg" TargetMode="External"/><Relationship Id="rId4268" Type="http://schemas.openxmlformats.org/officeDocument/2006/relationships/hyperlink" Target="https://gegemon.by/acsess/cable/673.jpg" TargetMode="External"/><Relationship Id="rId3077" Type="http://schemas.openxmlformats.org/officeDocument/2006/relationships/hyperlink" Target="https://gegemon.by/acsess/screen/24.php" TargetMode="External"/><Relationship Id="rId3284" Type="http://schemas.openxmlformats.org/officeDocument/2006/relationships/hyperlink" Target="https://gegemon.by/acsess/pults/sony_RM-L1275_2.jpg" TargetMode="External"/><Relationship Id="rId4128" Type="http://schemas.openxmlformats.org/officeDocument/2006/relationships/hyperlink" Target="https://gegemon.by/acsess/cable/310.jpg" TargetMode="External"/><Relationship Id="rId1929" Type="http://schemas.openxmlformats.org/officeDocument/2006/relationships/hyperlink" Target="https://gegemon.by/acsess/case/26.php" TargetMode="External"/><Relationship Id="rId2093" Type="http://schemas.openxmlformats.org/officeDocument/2006/relationships/hyperlink" Target="https://gegemon.by/acsess/pults_2/TCL_RC2000E02_Y.php" TargetMode="External"/><Relationship Id="rId3491" Type="http://schemas.openxmlformats.org/officeDocument/2006/relationships/hyperlink" Target="https://gegemon.by/acsess/1/1117.jpg" TargetMode="External"/><Relationship Id="rId4335" Type="http://schemas.openxmlformats.org/officeDocument/2006/relationships/hyperlink" Target="https://gegemon.by/acsess/pults/lg_AKB76045106.php" TargetMode="External"/><Relationship Id="rId3144" Type="http://schemas.openxmlformats.org/officeDocument/2006/relationships/hyperlink" Target="https://gegemon.by/acsess/cable/516.jpg" TargetMode="External"/><Relationship Id="rId3351" Type="http://schemas.openxmlformats.org/officeDocument/2006/relationships/hyperlink" Target="https://gegemon.by/acsess/tele/170.jpg" TargetMode="External"/><Relationship Id="rId4402" Type="http://schemas.openxmlformats.org/officeDocument/2006/relationships/hyperlink" Target="https://gegemon.by/acsess/cable/677.webp" TargetMode="External"/><Relationship Id="rId272" Type="http://schemas.openxmlformats.org/officeDocument/2006/relationships/hyperlink" Target="https://gegemon.by/acsess/akb/explay_Golf.php" TargetMode="External"/><Relationship Id="rId2160" Type="http://schemas.openxmlformats.org/officeDocument/2006/relationships/hyperlink" Target="https://gegemon.by/acsess/1/923.jpg" TargetMode="External"/><Relationship Id="rId3004" Type="http://schemas.openxmlformats.org/officeDocument/2006/relationships/hyperlink" Target="https://gegemon.by/acsess/zar/595.jpg" TargetMode="External"/><Relationship Id="rId3211" Type="http://schemas.openxmlformats.org/officeDocument/2006/relationships/hyperlink" Target="https://gegemon.by/acsess/1/1267.jpg" TargetMode="External"/><Relationship Id="rId132" Type="http://schemas.openxmlformats.org/officeDocument/2006/relationships/hyperlink" Target="https://gegemon.by/acsess/pults/lg_RM-L859_2.php" TargetMode="External"/><Relationship Id="rId2020" Type="http://schemas.openxmlformats.org/officeDocument/2006/relationships/hyperlink" Target="https://gegemon.by/acsess/case/26.php" TargetMode="External"/><Relationship Id="rId1579" Type="http://schemas.openxmlformats.org/officeDocument/2006/relationships/hyperlink" Target="https://gegemon.by/video/1002.php" TargetMode="External"/><Relationship Id="rId2977" Type="http://schemas.openxmlformats.org/officeDocument/2006/relationships/hyperlink" Target="https://gegemon.by/acsess/cable/533.jpg" TargetMode="External"/><Relationship Id="rId4192" Type="http://schemas.openxmlformats.org/officeDocument/2006/relationships/hyperlink" Target="https://gegemon.by/acsess/flash/356_3.jpg" TargetMode="External"/><Relationship Id="rId949" Type="http://schemas.openxmlformats.org/officeDocument/2006/relationships/hyperlink" Target="https://gegemon.by/acsess/case/115_1.php" TargetMode="External"/><Relationship Id="rId1786" Type="http://schemas.openxmlformats.org/officeDocument/2006/relationships/hyperlink" Target="https://gegemon.by/acsess/case/26.php" TargetMode="External"/><Relationship Id="rId1993" Type="http://schemas.openxmlformats.org/officeDocument/2006/relationships/hyperlink" Target="https://gegemon.by/acsess/case/26.php" TargetMode="External"/><Relationship Id="rId2837" Type="http://schemas.openxmlformats.org/officeDocument/2006/relationships/hyperlink" Target="https://gegemon.by/acsess/zar/559.jpg" TargetMode="External"/><Relationship Id="rId4052" Type="http://schemas.openxmlformats.org/officeDocument/2006/relationships/hyperlink" Target="https://gegemon.by/acsess/port/619.jpg" TargetMode="External"/><Relationship Id="rId78" Type="http://schemas.openxmlformats.org/officeDocument/2006/relationships/hyperlink" Target="https://gegemon.by/acsess/akb/lg_F240.php" TargetMode="External"/><Relationship Id="rId809" Type="http://schemas.openxmlformats.org/officeDocument/2006/relationships/hyperlink" Target="https://gegemon.by/bat_un.php" TargetMode="External"/><Relationship Id="rId1439" Type="http://schemas.openxmlformats.org/officeDocument/2006/relationships/hyperlink" Target="https://gegemon.by/acsess/akb/fly_BL4257.php" TargetMode="External"/><Relationship Id="rId1646" Type="http://schemas.openxmlformats.org/officeDocument/2006/relationships/hyperlink" Target="https://gegemon.by/acsess/pults/bbk_RC2603.php" TargetMode="External"/><Relationship Id="rId1853" Type="http://schemas.openxmlformats.org/officeDocument/2006/relationships/hyperlink" Target="https://gegemon.by/acsess/case/98.php" TargetMode="External"/><Relationship Id="rId2904" Type="http://schemas.openxmlformats.org/officeDocument/2006/relationships/hyperlink" Target="https://gegemon.by/acsess/comp/318.jpg" TargetMode="External"/><Relationship Id="rId1506" Type="http://schemas.openxmlformats.org/officeDocument/2006/relationships/hyperlink" Target="https://gegemon.by/acsess/1/298.jpg" TargetMode="External"/><Relationship Id="rId1713" Type="http://schemas.openxmlformats.org/officeDocument/2006/relationships/hyperlink" Target="https://gegemon.by/acsess/cable/318.jpg" TargetMode="External"/><Relationship Id="rId1920" Type="http://schemas.openxmlformats.org/officeDocument/2006/relationships/hyperlink" Target="https://gegemon.by/acsess/case/26.php" TargetMode="External"/><Relationship Id="rId3678" Type="http://schemas.openxmlformats.org/officeDocument/2006/relationships/hyperlink" Target="https://gegemon.by/acsess/pults_2/hyundai_CH-VER.3.php" TargetMode="External"/><Relationship Id="rId3885" Type="http://schemas.openxmlformats.org/officeDocument/2006/relationships/hyperlink" Target="https://gegemon.by/acsess/bat/675_2.webp" TargetMode="External"/><Relationship Id="rId599" Type="http://schemas.openxmlformats.org/officeDocument/2006/relationships/hyperlink" Target="https://gegemon.by/acsess/pults/zala_3.php" TargetMode="External"/><Relationship Id="rId2487" Type="http://schemas.openxmlformats.org/officeDocument/2006/relationships/hyperlink" Target="https://gegemon.by/acsess/pults/hor_HOF-12.php" TargetMode="External"/><Relationship Id="rId2694" Type="http://schemas.openxmlformats.org/officeDocument/2006/relationships/hyperlink" Target="https://gegemon.by/acsess/zar/518.jpg" TargetMode="External"/><Relationship Id="rId3538" Type="http://schemas.openxmlformats.org/officeDocument/2006/relationships/hyperlink" Target="https://gegemon.by/acsess/pults/sam_BN59-01363A.php" TargetMode="External"/><Relationship Id="rId3745" Type="http://schemas.openxmlformats.org/officeDocument/2006/relationships/hyperlink" Target="https://gegemon.by/acsess/zar/note_asus_22.png" TargetMode="External"/><Relationship Id="rId459" Type="http://schemas.openxmlformats.org/officeDocument/2006/relationships/hyperlink" Target="https://gegemon.by/acsess/pults/vit_K16.php" TargetMode="External"/><Relationship Id="rId666" Type="http://schemas.openxmlformats.org/officeDocument/2006/relationships/hyperlink" Target="https://gegemon.by/acsess/pults/pan_RM-L1268.php" TargetMode="External"/><Relationship Id="rId873" Type="http://schemas.openxmlformats.org/officeDocument/2006/relationships/hyperlink" Target="http://www.gegemon.by/acsess/tele/165.php" TargetMode="External"/><Relationship Id="rId1089" Type="http://schemas.openxmlformats.org/officeDocument/2006/relationships/hyperlink" Target="https://gegemon.by/acsess/1/616.jpg" TargetMode="External"/><Relationship Id="rId1296" Type="http://schemas.openxmlformats.org/officeDocument/2006/relationships/hyperlink" Target="https://gegemon.by/acsess/pults/sam_AA59-00401C.php" TargetMode="External"/><Relationship Id="rId2347" Type="http://schemas.openxmlformats.org/officeDocument/2006/relationships/hyperlink" Target="https://gegemon.by/acsess/case/104_7.php" TargetMode="External"/><Relationship Id="rId2554" Type="http://schemas.openxmlformats.org/officeDocument/2006/relationships/hyperlink" Target="https://gegemon.by/acsess/pults/jvc_RM-C530.php" TargetMode="External"/><Relationship Id="rId3952" Type="http://schemas.openxmlformats.org/officeDocument/2006/relationships/hyperlink" Target="https://gegemon.by/acsess/bat/436.jpg" TargetMode="External"/><Relationship Id="rId319" Type="http://schemas.openxmlformats.org/officeDocument/2006/relationships/hyperlink" Target="https://gegemon.by/acsess/akb/lg_H818.php" TargetMode="External"/><Relationship Id="rId526" Type="http://schemas.openxmlformats.org/officeDocument/2006/relationships/hyperlink" Target="https://gegemon.by/acsess/pults/irc_22.php" TargetMode="External"/><Relationship Id="rId1156" Type="http://schemas.openxmlformats.org/officeDocument/2006/relationships/hyperlink" Target="https://gegemon.by/acsess/pults/sharp_G0927AJ.php" TargetMode="External"/><Relationship Id="rId1363" Type="http://schemas.openxmlformats.org/officeDocument/2006/relationships/hyperlink" Target="https://gegemon.by/acsess/zar/note_lenovo_8.php" TargetMode="External"/><Relationship Id="rId2207" Type="http://schemas.openxmlformats.org/officeDocument/2006/relationships/hyperlink" Target="https://gegemon.by/acsess/zar/note_dell_5.php" TargetMode="External"/><Relationship Id="rId2761" Type="http://schemas.openxmlformats.org/officeDocument/2006/relationships/hyperlink" Target="http://www.gegemon.by/acsess/tele/19.php" TargetMode="External"/><Relationship Id="rId3605" Type="http://schemas.openxmlformats.org/officeDocument/2006/relationships/hyperlink" Target="https://gegemon.by/acsess/port/531.jpg" TargetMode="External"/><Relationship Id="rId3812" Type="http://schemas.openxmlformats.org/officeDocument/2006/relationships/hyperlink" Target="https://gegemon.by/acsess/1/1380.jpg" TargetMode="External"/><Relationship Id="rId733" Type="http://schemas.openxmlformats.org/officeDocument/2006/relationships/hyperlink" Target="https://gegemon.by/acsess/zar/170.php" TargetMode="External"/><Relationship Id="rId940" Type="http://schemas.openxmlformats.org/officeDocument/2006/relationships/hyperlink" Target="https://gegemon.by/acsess/flash/98.php" TargetMode="External"/><Relationship Id="rId1016" Type="http://schemas.openxmlformats.org/officeDocument/2006/relationships/hyperlink" Target="https://gegemon.by/acsess/zar/226.php" TargetMode="External"/><Relationship Id="rId1570" Type="http://schemas.openxmlformats.org/officeDocument/2006/relationships/hyperlink" Target="https://gegemon.by/video/1001.php" TargetMode="External"/><Relationship Id="rId2414" Type="http://schemas.openxmlformats.org/officeDocument/2006/relationships/hyperlink" Target="https://gegemon.by/acsess/zar/468.php" TargetMode="External"/><Relationship Id="rId2621" Type="http://schemas.openxmlformats.org/officeDocument/2006/relationships/hyperlink" Target="https://gegemon.by/acsess/port/378.jpg" TargetMode="External"/><Relationship Id="rId800" Type="http://schemas.openxmlformats.org/officeDocument/2006/relationships/hyperlink" Target="https://gegemon.by/bat_un.php" TargetMode="External"/><Relationship Id="rId1223" Type="http://schemas.openxmlformats.org/officeDocument/2006/relationships/hyperlink" Target="https://gegemon.by/acsess/pults/toshiba_CT-90119.php" TargetMode="External"/><Relationship Id="rId1430" Type="http://schemas.openxmlformats.org/officeDocument/2006/relationships/hyperlink" Target="https://gegemon.by/acsess/case/64_5.php" TargetMode="External"/><Relationship Id="rId4379" Type="http://schemas.openxmlformats.org/officeDocument/2006/relationships/hyperlink" Target="https://gegemon.by/acsess/flash/435.webp" TargetMode="External"/><Relationship Id="rId3188" Type="http://schemas.openxmlformats.org/officeDocument/2006/relationships/hyperlink" Target="https://gegemon.by/acsess/cable/14.php" TargetMode="External"/><Relationship Id="rId3395" Type="http://schemas.openxmlformats.org/officeDocument/2006/relationships/hyperlink" Target="https://gegemon.by/acsess/nau/269.jpg" TargetMode="External"/><Relationship Id="rId4239" Type="http://schemas.openxmlformats.org/officeDocument/2006/relationships/hyperlink" Target="https://gegemon.by/acsess/zar/782.jpg" TargetMode="External"/><Relationship Id="rId4446" Type="http://schemas.openxmlformats.org/officeDocument/2006/relationships/hyperlink" Target="https://gegemon.by/acsess/cable/323.jpg" TargetMode="External"/><Relationship Id="rId3048" Type="http://schemas.openxmlformats.org/officeDocument/2006/relationships/hyperlink" Target="https://gegemon.by/acsess/cable/563.jpg" TargetMode="External"/><Relationship Id="rId3255" Type="http://schemas.openxmlformats.org/officeDocument/2006/relationships/hyperlink" Target="https://gegemon.by/acsess/cable/342.php" TargetMode="External"/><Relationship Id="rId3462" Type="http://schemas.openxmlformats.org/officeDocument/2006/relationships/hyperlink" Target="https://gegemon.by/acsess/bat/584_2.jpg" TargetMode="External"/><Relationship Id="rId4306" Type="http://schemas.openxmlformats.org/officeDocument/2006/relationships/hyperlink" Target="https://catalog.onliner.by/ssd/kingspec/ksp4120" TargetMode="External"/><Relationship Id="rId176" Type="http://schemas.openxmlformats.org/officeDocument/2006/relationships/hyperlink" Target="https://gegemon.by/acsess/pults/sam_AA59-00603A.php" TargetMode="External"/><Relationship Id="rId383" Type="http://schemas.openxmlformats.org/officeDocument/2006/relationships/hyperlink" Target="https://gegemon.by/acsess/pults/irc_12.php" TargetMode="External"/><Relationship Id="rId590" Type="http://schemas.openxmlformats.org/officeDocument/2006/relationships/hyperlink" Target="https://gegemon.by/acsess/1/431.php" TargetMode="External"/><Relationship Id="rId2064" Type="http://schemas.openxmlformats.org/officeDocument/2006/relationships/hyperlink" Target="https://gegemon.by/acsess/screen/26.php" TargetMode="External"/><Relationship Id="rId2271" Type="http://schemas.openxmlformats.org/officeDocument/2006/relationships/hyperlink" Target="https://gegemon.by/acsess/akb/47.php" TargetMode="External"/><Relationship Id="rId3115" Type="http://schemas.openxmlformats.org/officeDocument/2006/relationships/hyperlink" Target="https://gegemon.by/acsess/zar/619.jpg" TargetMode="External"/><Relationship Id="rId3322" Type="http://schemas.openxmlformats.org/officeDocument/2006/relationships/hyperlink" Target="https://gegemon.by/acsess/cable/596.jpg" TargetMode="External"/><Relationship Id="rId243" Type="http://schemas.openxmlformats.org/officeDocument/2006/relationships/hyperlink" Target="http://www.gegemon.by/acsess/1/241.html" TargetMode="External"/><Relationship Id="rId450" Type="http://schemas.openxmlformats.org/officeDocument/2006/relationships/hyperlink" Target="https://gegemon.by/acsess/bat/47_1.php" TargetMode="External"/><Relationship Id="rId1080" Type="http://schemas.openxmlformats.org/officeDocument/2006/relationships/hyperlink" Target="https://gegemon.by/acsess/flash/131.php" TargetMode="External"/><Relationship Id="rId2131" Type="http://schemas.openxmlformats.org/officeDocument/2006/relationships/hyperlink" Target="https://gegemon.by/acsess/pults_2/xiaomi_mi_ver_3_tv_box.php" TargetMode="External"/><Relationship Id="rId103" Type="http://schemas.openxmlformats.org/officeDocument/2006/relationships/hyperlink" Target="https://gegemon.by/acsess/akb_foto/samsung_SLB-07A.php" TargetMode="External"/><Relationship Id="rId310" Type="http://schemas.openxmlformats.org/officeDocument/2006/relationships/hyperlink" Target="https://gegemon.by/acsess/akb/huawei_G750.php" TargetMode="External"/><Relationship Id="rId4096" Type="http://schemas.openxmlformats.org/officeDocument/2006/relationships/hyperlink" Target="https://gegemon.by/acsess/cable/183.php" TargetMode="External"/><Relationship Id="rId1897" Type="http://schemas.openxmlformats.org/officeDocument/2006/relationships/hyperlink" Target="https://gegemon.by/acsess/case/26.php" TargetMode="External"/><Relationship Id="rId2948" Type="http://schemas.openxmlformats.org/officeDocument/2006/relationships/hyperlink" Target="https://gegemon.by/acsess/case/110.jpg" TargetMode="External"/><Relationship Id="rId1757" Type="http://schemas.openxmlformats.org/officeDocument/2006/relationships/hyperlink" Target="https://gegemon.by/acsess/screen/26.php" TargetMode="External"/><Relationship Id="rId1964" Type="http://schemas.openxmlformats.org/officeDocument/2006/relationships/hyperlink" Target="https://gegemon.by/acsess/case/26.php" TargetMode="External"/><Relationship Id="rId2808" Type="http://schemas.openxmlformats.org/officeDocument/2006/relationships/hyperlink" Target="https://gegemon.by/acsess/tele/162.jpg" TargetMode="External"/><Relationship Id="rId4163" Type="http://schemas.openxmlformats.org/officeDocument/2006/relationships/hyperlink" Target="https://gegemon.by/acsess/cable/660.webp" TargetMode="External"/><Relationship Id="rId4370" Type="http://schemas.openxmlformats.org/officeDocument/2006/relationships/hyperlink" Target="https://market.yandex.ru/card/knopochnyy-telefon-mxmid-g880-pro-s-dvumya-sim-kartami-dlya-pozhilykh-lyudey-funktsiya-2g-sotovyy-telefon-chernyy/103743586385?do-waremd5=BHGAIJ_OM_v9webm0iyVHg&amp;clid=703&amp;ogV=-10" TargetMode="External"/><Relationship Id="rId49" Type="http://schemas.openxmlformats.org/officeDocument/2006/relationships/hyperlink" Target="https://gegemon.by/acsess/akb/lg_KS660.php" TargetMode="External"/><Relationship Id="rId1617" Type="http://schemas.openxmlformats.org/officeDocument/2006/relationships/hyperlink" Target="https://gegemon.by/acsess/screen/92.php" TargetMode="External"/><Relationship Id="rId1824" Type="http://schemas.openxmlformats.org/officeDocument/2006/relationships/hyperlink" Target="https://gegemon.by/acsess/case/98.php" TargetMode="External"/><Relationship Id="rId4023" Type="http://schemas.openxmlformats.org/officeDocument/2006/relationships/hyperlink" Target="https://gegemon.by/acsess/1/1398.jpg" TargetMode="External"/><Relationship Id="rId4230" Type="http://schemas.openxmlformats.org/officeDocument/2006/relationships/hyperlink" Target="https://gegemon.by/acsess/1/1408.webp" TargetMode="External"/><Relationship Id="rId3789" Type="http://schemas.openxmlformats.org/officeDocument/2006/relationships/hyperlink" Target="https://gegemon.by/acsess/zar/note_dell_11.webp" TargetMode="External"/><Relationship Id="rId2598" Type="http://schemas.openxmlformats.org/officeDocument/2006/relationships/hyperlink" Target="https://gegemon.by/acsess/paper/13.php" TargetMode="External"/><Relationship Id="rId3996" Type="http://schemas.openxmlformats.org/officeDocument/2006/relationships/hyperlink" Target="https://gegemon.by/acsess/cable/645.jpg" TargetMode="External"/><Relationship Id="rId3649" Type="http://schemas.openxmlformats.org/officeDocument/2006/relationships/hyperlink" Target="https://gegemon.by/acsess/pults_2/TCL_RC802V_FNR1.php" TargetMode="External"/><Relationship Id="rId3856" Type="http://schemas.openxmlformats.org/officeDocument/2006/relationships/hyperlink" Target="https://gegemon.by/acsess/akb/237.php" TargetMode="External"/><Relationship Id="rId777" Type="http://schemas.openxmlformats.org/officeDocument/2006/relationships/hyperlink" Target="https://gegemon.by/acsess/akb/asus_A400CG.php" TargetMode="External"/><Relationship Id="rId984" Type="http://schemas.openxmlformats.org/officeDocument/2006/relationships/hyperlink" Target="https://gegemon.by/acsess/pults/huayu_RM-L1120.php" TargetMode="External"/><Relationship Id="rId2458" Type="http://schemas.openxmlformats.org/officeDocument/2006/relationships/hyperlink" Target="https://gegemon.by/acsess/zar/470.jpg" TargetMode="External"/><Relationship Id="rId2665" Type="http://schemas.openxmlformats.org/officeDocument/2006/relationships/hyperlink" Target="https://gegemon.by/acsess/pults_2/rolsen_RC-7_DVD.php" TargetMode="External"/><Relationship Id="rId2872" Type="http://schemas.openxmlformats.org/officeDocument/2006/relationships/hyperlink" Target="https://gegemon.by/acsess/flash/288.php" TargetMode="External"/><Relationship Id="rId3509" Type="http://schemas.openxmlformats.org/officeDocument/2006/relationships/hyperlink" Target="https://gegemon.by/acsess/cable/621.jpg" TargetMode="External"/><Relationship Id="rId3716" Type="http://schemas.openxmlformats.org/officeDocument/2006/relationships/hyperlink" Target="https://gegemon.by/acsess/cable/632.jpg" TargetMode="External"/><Relationship Id="rId3923" Type="http://schemas.openxmlformats.org/officeDocument/2006/relationships/hyperlink" Target="https://gegemon.by/acsess/bat/686.jpg" TargetMode="External"/><Relationship Id="rId637" Type="http://schemas.openxmlformats.org/officeDocument/2006/relationships/hyperlink" Target="https://gegemon.by/acsess/flash/64.php" TargetMode="External"/><Relationship Id="rId844" Type="http://schemas.openxmlformats.org/officeDocument/2006/relationships/hyperlink" Target="https://gegemon.by/acsess/akb/XIAOMI_BM33.php" TargetMode="External"/><Relationship Id="rId1267" Type="http://schemas.openxmlformats.org/officeDocument/2006/relationships/hyperlink" Target="https://gegemon.by/acsess/akb/ZTE_Skate.php" TargetMode="External"/><Relationship Id="rId1474" Type="http://schemas.openxmlformats.org/officeDocument/2006/relationships/hyperlink" Target="https://gegemon.by/acsess/pults/sam_RM-L800.php" TargetMode="External"/><Relationship Id="rId1681" Type="http://schemas.openxmlformats.org/officeDocument/2006/relationships/hyperlink" Target="https://gegemon.by/acsess/paper/17.php" TargetMode="External"/><Relationship Id="rId2318" Type="http://schemas.openxmlformats.org/officeDocument/2006/relationships/hyperlink" Target="https://gegemon.by/acsess/akb/sam_A32.php" TargetMode="External"/><Relationship Id="rId2525" Type="http://schemas.openxmlformats.org/officeDocument/2006/relationships/hyperlink" Target="https://gegemon.by/acsess/pults_2/shivaki_RC-817.php" TargetMode="External"/><Relationship Id="rId2732" Type="http://schemas.openxmlformats.org/officeDocument/2006/relationships/hyperlink" Target="https://gegemon.by/acsess/pults/sony_RMT-TX200E.php" TargetMode="External"/><Relationship Id="rId704" Type="http://schemas.openxmlformats.org/officeDocument/2006/relationships/hyperlink" Target="https://gegemon.by/acsess/akb/lenovo_BL260.php" TargetMode="External"/><Relationship Id="rId911" Type="http://schemas.openxmlformats.org/officeDocument/2006/relationships/hyperlink" Target="https://gegemon.by/acsess/akb/nokia_BV-T5C.php" TargetMode="External"/><Relationship Id="rId1127" Type="http://schemas.openxmlformats.org/officeDocument/2006/relationships/hyperlink" Target="https://gegemon.by/acsess/pults/jvc_KT1157-HH.php" TargetMode="External"/><Relationship Id="rId1334" Type="http://schemas.openxmlformats.org/officeDocument/2006/relationships/hyperlink" Target="https://gegemon.by/bat_un.php" TargetMode="External"/><Relationship Id="rId1541" Type="http://schemas.openxmlformats.org/officeDocument/2006/relationships/hyperlink" Target="https://gegemon.by/acsess/1/298.jpg" TargetMode="External"/><Relationship Id="rId40" Type="http://schemas.openxmlformats.org/officeDocument/2006/relationships/hyperlink" Target="https://gegemon.by/acsess/akb/sam_J600.php" TargetMode="External"/><Relationship Id="rId1401" Type="http://schemas.openxmlformats.org/officeDocument/2006/relationships/hyperlink" Target="https://gegemon.by/acsess/screen/56.php" TargetMode="External"/><Relationship Id="rId3299" Type="http://schemas.openxmlformats.org/officeDocument/2006/relationships/hyperlink" Target="https://gegemon.by/acsess/bat/525.jpg" TargetMode="External"/><Relationship Id="rId3159" Type="http://schemas.openxmlformats.org/officeDocument/2006/relationships/hyperlink" Target="https://gegemon.by/acsess/cable/183.php" TargetMode="External"/><Relationship Id="rId3366" Type="http://schemas.openxmlformats.org/officeDocument/2006/relationships/hyperlink" Target="https://gegemon.by/acsess/zar/660.jpg" TargetMode="External"/><Relationship Id="rId3573" Type="http://schemas.openxmlformats.org/officeDocument/2006/relationships/hyperlink" Target="https://gegemon.by/acsess/flash/338_4.jpg" TargetMode="External"/><Relationship Id="rId4417" Type="http://schemas.openxmlformats.org/officeDocument/2006/relationships/hyperlink" Target="https://gegemon.by/acsess/cable/182.php" TargetMode="External"/><Relationship Id="rId287" Type="http://schemas.openxmlformats.org/officeDocument/2006/relationships/hyperlink" Target="https://gegemon.by/acsess/pults/lg_AKB73715601.php" TargetMode="External"/><Relationship Id="rId494" Type="http://schemas.openxmlformats.org/officeDocument/2006/relationships/hyperlink" Target="https://gegemon.by/acsess/cable/134.jpg" TargetMode="External"/><Relationship Id="rId2175" Type="http://schemas.openxmlformats.org/officeDocument/2006/relationships/hyperlink" Target="https://gegemon.by/acsess/flash/234.jpg" TargetMode="External"/><Relationship Id="rId2382" Type="http://schemas.openxmlformats.org/officeDocument/2006/relationships/hyperlink" Target="https://gegemon.by/acsess/zar/452.jpg" TargetMode="External"/><Relationship Id="rId3019" Type="http://schemas.openxmlformats.org/officeDocument/2006/relationships/hyperlink" Target="https://gegemon.by/acsess/cable/547.jpg" TargetMode="External"/><Relationship Id="rId3226" Type="http://schemas.openxmlformats.org/officeDocument/2006/relationships/hyperlink" Target="https://gegemon.by/acsess/flash/309.jpg" TargetMode="External"/><Relationship Id="rId3780" Type="http://schemas.openxmlformats.org/officeDocument/2006/relationships/hyperlink" Target="https://gegemon.by/acsess/zar/note_hp_18.php" TargetMode="External"/><Relationship Id="rId147" Type="http://schemas.openxmlformats.org/officeDocument/2006/relationships/hyperlink" Target="https://gegemon.by/acsess/pults/philips_RM-D1110.php" TargetMode="External"/><Relationship Id="rId354" Type="http://schemas.openxmlformats.org/officeDocument/2006/relationships/hyperlink" Target="https://gegemon.by/acsess/akb/lenovo_BL225.php" TargetMode="External"/><Relationship Id="rId1191" Type="http://schemas.openxmlformats.org/officeDocument/2006/relationships/hyperlink" Target="https://gegemon.by/acsess/cable/246.jpg" TargetMode="External"/><Relationship Id="rId2035" Type="http://schemas.openxmlformats.org/officeDocument/2006/relationships/hyperlink" Target="https://gegemon.by/acsess/case/4.php" TargetMode="External"/><Relationship Id="rId3433" Type="http://schemas.openxmlformats.org/officeDocument/2006/relationships/hyperlink" Target="https://catalog.onliner.by/mobile/bq/bq1416circlebl" TargetMode="External"/><Relationship Id="rId3640" Type="http://schemas.openxmlformats.org/officeDocument/2006/relationships/hyperlink" Target="https://gegemon.by/acsess/pults/lg_AKB75375611_orig.php" TargetMode="External"/><Relationship Id="rId561" Type="http://schemas.openxmlformats.org/officeDocument/2006/relationships/hyperlink" Target="https://gegemon.by/acsess/akb/XIAOMI_BM41.php" TargetMode="External"/><Relationship Id="rId2242" Type="http://schemas.openxmlformats.org/officeDocument/2006/relationships/hyperlink" Target="https://gegemon.by/acsess/case/26.php" TargetMode="External"/><Relationship Id="rId3500" Type="http://schemas.openxmlformats.org/officeDocument/2006/relationships/hyperlink" Target="https://gegemon.by/acsess/1/237.php" TargetMode="External"/><Relationship Id="rId214" Type="http://schemas.openxmlformats.org/officeDocument/2006/relationships/hyperlink" Target="http://www.gegemon.by/acsess/akb/prestigio_5500.php" TargetMode="External"/><Relationship Id="rId421" Type="http://schemas.openxmlformats.org/officeDocument/2006/relationships/hyperlink" Target="https://gegemon.by/acsess/tele/13.php" TargetMode="External"/><Relationship Id="rId1051" Type="http://schemas.openxmlformats.org/officeDocument/2006/relationships/hyperlink" Target="https://gegemon.by/acsess/zar/258.php" TargetMode="External"/><Relationship Id="rId2102" Type="http://schemas.openxmlformats.org/officeDocument/2006/relationships/hyperlink" Target="https://gegemon.by/acsess/screen/24.php" TargetMode="External"/><Relationship Id="rId1868" Type="http://schemas.openxmlformats.org/officeDocument/2006/relationships/hyperlink" Target="https://gegemon.by/acsess/case/98.php" TargetMode="External"/><Relationship Id="rId4067" Type="http://schemas.openxmlformats.org/officeDocument/2006/relationships/hyperlink" Target="https://gegemon.by/acsess/akb/242.jpg" TargetMode="External"/><Relationship Id="rId4274" Type="http://schemas.openxmlformats.org/officeDocument/2006/relationships/hyperlink" Target="https://gegemon.by/acsess/comp/412.jpg" TargetMode="External"/><Relationship Id="rId2919" Type="http://schemas.openxmlformats.org/officeDocument/2006/relationships/hyperlink" Target="https://gegemon.by/acsess/port/139.php" TargetMode="External"/><Relationship Id="rId3083" Type="http://schemas.openxmlformats.org/officeDocument/2006/relationships/hyperlink" Target="https://gegemon.by/acsess/screen/24.php" TargetMode="External"/><Relationship Id="rId3290" Type="http://schemas.openxmlformats.org/officeDocument/2006/relationships/hyperlink" Target="https://gegemon.by/acsess/bat/510.png" TargetMode="External"/><Relationship Id="rId4134" Type="http://schemas.openxmlformats.org/officeDocument/2006/relationships/hyperlink" Target="https://gegemon.by/acsess/paper/73.webp" TargetMode="External"/><Relationship Id="rId4341" Type="http://schemas.openxmlformats.org/officeDocument/2006/relationships/hyperlink" Target="https://gegemon.by/acsess/bat/743.jpg" TargetMode="External"/><Relationship Id="rId1728" Type="http://schemas.openxmlformats.org/officeDocument/2006/relationships/hyperlink" Target="https://gegemon.by/acsess/screen/82_2.php" TargetMode="External"/><Relationship Id="rId1935" Type="http://schemas.openxmlformats.org/officeDocument/2006/relationships/hyperlink" Target="https://gegemon.by/acsess/case/26.php" TargetMode="External"/><Relationship Id="rId3150" Type="http://schemas.openxmlformats.org/officeDocument/2006/relationships/hyperlink" Target="https://gegemon.by/acsess/cable/183.php" TargetMode="External"/><Relationship Id="rId4201" Type="http://schemas.openxmlformats.org/officeDocument/2006/relationships/hyperlink" Target="https://gegemon.by/acsess/screen/101.jpg" TargetMode="External"/><Relationship Id="rId3010" Type="http://schemas.openxmlformats.org/officeDocument/2006/relationships/hyperlink" Target="https://gegemon.by/acsess/zar/599.jpg" TargetMode="External"/><Relationship Id="rId3967" Type="http://schemas.openxmlformats.org/officeDocument/2006/relationships/hyperlink" Target="https://gegemon.by/acsess/zar/751.jpg" TargetMode="External"/><Relationship Id="rId4" Type="http://schemas.openxmlformats.org/officeDocument/2006/relationships/hyperlink" Target="https://gegemon.by/acsess/akb/nokia_BL-5B.php" TargetMode="External"/><Relationship Id="rId888" Type="http://schemas.openxmlformats.org/officeDocument/2006/relationships/hyperlink" Target="https://gegemon.by/acsess/pults/7.php" TargetMode="External"/><Relationship Id="rId2569" Type="http://schemas.openxmlformats.org/officeDocument/2006/relationships/hyperlink" Target="https://gegemon.by/acsess/port/325.php" TargetMode="External"/><Relationship Id="rId2776" Type="http://schemas.openxmlformats.org/officeDocument/2006/relationships/hyperlink" Target="https://gegemon.by/acsess/1/1213.jpg" TargetMode="External"/><Relationship Id="rId2983" Type="http://schemas.openxmlformats.org/officeDocument/2006/relationships/hyperlink" Target="https://gegemon.by/acsess/zar/588.php" TargetMode="External"/><Relationship Id="rId3827" Type="http://schemas.openxmlformats.org/officeDocument/2006/relationships/hyperlink" Target="https://gegemon.by/acsess/akb/225.php" TargetMode="External"/><Relationship Id="rId748" Type="http://schemas.openxmlformats.org/officeDocument/2006/relationships/hyperlink" Target="https://gegemon.by/acsess/pults/pan_SBAR20026A.php" TargetMode="External"/><Relationship Id="rId955" Type="http://schemas.openxmlformats.org/officeDocument/2006/relationships/hyperlink" Target="https://gegemon.by/acsess/case/112_3.php" TargetMode="External"/><Relationship Id="rId1378" Type="http://schemas.openxmlformats.org/officeDocument/2006/relationships/hyperlink" Target="https://gegemon.by/acsess/1/774.jpg" TargetMode="External"/><Relationship Id="rId1585" Type="http://schemas.openxmlformats.org/officeDocument/2006/relationships/hyperlink" Target="https://gegemon.by/video/1002.php" TargetMode="External"/><Relationship Id="rId1792" Type="http://schemas.openxmlformats.org/officeDocument/2006/relationships/hyperlink" Target="https://gegemon.by/acsess/case/26.php" TargetMode="External"/><Relationship Id="rId2429" Type="http://schemas.openxmlformats.org/officeDocument/2006/relationships/hyperlink" Target="https://gegemon.by/acsess/pults/sam_RM-L1619.php" TargetMode="External"/><Relationship Id="rId2636" Type="http://schemas.openxmlformats.org/officeDocument/2006/relationships/hyperlink" Target="https://gegemon.by/acsess/pults_2/rolsen_EN-31603B.php" TargetMode="External"/><Relationship Id="rId2843" Type="http://schemas.openxmlformats.org/officeDocument/2006/relationships/hyperlink" Target="https://gegemon.by/acsess/zar/563.php" TargetMode="External"/><Relationship Id="rId84" Type="http://schemas.openxmlformats.org/officeDocument/2006/relationships/hyperlink" Target="https://gegemon.by/acsess/akb/sam_S7710.php" TargetMode="External"/><Relationship Id="rId608" Type="http://schemas.openxmlformats.org/officeDocument/2006/relationships/hyperlink" Target="https://gegemon.by/acsess/cable/167.php" TargetMode="External"/><Relationship Id="rId815" Type="http://schemas.openxmlformats.org/officeDocument/2006/relationships/hyperlink" Target="https://gegemon.by/bat_un.php" TargetMode="External"/><Relationship Id="rId1238" Type="http://schemas.openxmlformats.org/officeDocument/2006/relationships/hyperlink" Target="https://gegemon.by/acsess/screen/24.php" TargetMode="External"/><Relationship Id="rId1445" Type="http://schemas.openxmlformats.org/officeDocument/2006/relationships/hyperlink" Target="https://gegemon.by/acsess/pults/vit_H-LCDVD2200.php" TargetMode="External"/><Relationship Id="rId1652" Type="http://schemas.openxmlformats.org/officeDocument/2006/relationships/hyperlink" Target="https://gegemon.by/acsess/akb_foto/olympus_LI-40.php" TargetMode="External"/><Relationship Id="rId1305" Type="http://schemas.openxmlformats.org/officeDocument/2006/relationships/hyperlink" Target="https://gegemon.by/acsess/pults/sam_AA59-00818A.php" TargetMode="External"/><Relationship Id="rId2703" Type="http://schemas.openxmlformats.org/officeDocument/2006/relationships/hyperlink" Target="https://gegemon.by/acsess/zar/521.jpg" TargetMode="External"/><Relationship Id="rId2910" Type="http://schemas.openxmlformats.org/officeDocument/2006/relationships/hyperlink" Target="https://gegemon.by/acsess/screen/24.php" TargetMode="External"/><Relationship Id="rId1512" Type="http://schemas.openxmlformats.org/officeDocument/2006/relationships/hyperlink" Target="https://gegemon.by/acsess/1/298.jpg" TargetMode="External"/><Relationship Id="rId11" Type="http://schemas.openxmlformats.org/officeDocument/2006/relationships/hyperlink" Target="https://gegemon.by/acsess/akb/huawei_U8230.php" TargetMode="External"/><Relationship Id="rId398" Type="http://schemas.openxmlformats.org/officeDocument/2006/relationships/hyperlink" Target="https://gegemon.by/acsess/pults/NTV_1HD.php" TargetMode="External"/><Relationship Id="rId2079" Type="http://schemas.openxmlformats.org/officeDocument/2006/relationships/hyperlink" Target="https://gegemon.by/acsess/screen/26.php" TargetMode="External"/><Relationship Id="rId3477" Type="http://schemas.openxmlformats.org/officeDocument/2006/relationships/hyperlink" Target="https://catalog.onliner.by/multimeter/unitrend/ut120a" TargetMode="External"/><Relationship Id="rId3684" Type="http://schemas.openxmlformats.org/officeDocument/2006/relationships/hyperlink" Target="https://gegemon.by/acsess/pults/sam_RM-2200_V7.webp" TargetMode="External"/><Relationship Id="rId3891" Type="http://schemas.openxmlformats.org/officeDocument/2006/relationships/hyperlink" Target="https://gegemon.by/acsess/pults_2/kivi_RC90.php" TargetMode="External"/><Relationship Id="rId2286" Type="http://schemas.openxmlformats.org/officeDocument/2006/relationships/hyperlink" Target="https://gegemon.by/acsess/pults_2/thomson_RCT311_TAM1.php" TargetMode="External"/><Relationship Id="rId2493" Type="http://schemas.openxmlformats.org/officeDocument/2006/relationships/hyperlink" Target="https://gegemon.by/acsess/pults/hor_GW-2A.php" TargetMode="External"/><Relationship Id="rId3337" Type="http://schemas.openxmlformats.org/officeDocument/2006/relationships/hyperlink" Target="https://gegemon.by/acsess/bat/543.png" TargetMode="External"/><Relationship Id="rId3544" Type="http://schemas.openxmlformats.org/officeDocument/2006/relationships/hyperlink" Target="https://gegemon.by/acsess/pults/vit_RC20.php" TargetMode="External"/><Relationship Id="rId3751" Type="http://schemas.openxmlformats.org/officeDocument/2006/relationships/hyperlink" Target="https://gegemon.by/acsess/cable/633.jpg" TargetMode="External"/><Relationship Id="rId258" Type="http://schemas.openxmlformats.org/officeDocument/2006/relationships/hyperlink" Target="https://gegemon.by/acsess/pults/lg_AKB72915269.php" TargetMode="External"/><Relationship Id="rId465" Type="http://schemas.openxmlformats.org/officeDocument/2006/relationships/hyperlink" Target="https://gegemon.by/acsess/akb/lenovo_BL250.php" TargetMode="External"/><Relationship Id="rId672" Type="http://schemas.openxmlformats.org/officeDocument/2006/relationships/hyperlink" Target="https://gegemon.by/acsess/pults/lg_AKB75095312.php" TargetMode="External"/><Relationship Id="rId1095" Type="http://schemas.openxmlformats.org/officeDocument/2006/relationships/hyperlink" Target="https://gegemon.by/acsess/case/50_1.php" TargetMode="External"/><Relationship Id="rId2146" Type="http://schemas.openxmlformats.org/officeDocument/2006/relationships/hyperlink" Target="https://gegemon.by/acsess/flash/218_7.jpg" TargetMode="External"/><Relationship Id="rId2353" Type="http://schemas.openxmlformats.org/officeDocument/2006/relationships/hyperlink" Target="https://gegemon.by/acsess/case/106_3.php" TargetMode="External"/><Relationship Id="rId2560" Type="http://schemas.openxmlformats.org/officeDocument/2006/relationships/hyperlink" Target="https://gegemon.by/acsess/pults/hor_43LE7512D.php" TargetMode="External"/><Relationship Id="rId3404" Type="http://schemas.openxmlformats.org/officeDocument/2006/relationships/hyperlink" Target="https://gegemon.by/acsess/akb/210.jpg" TargetMode="External"/><Relationship Id="rId3611" Type="http://schemas.openxmlformats.org/officeDocument/2006/relationships/hyperlink" Target="https://gegemon.by/new.php" TargetMode="External"/><Relationship Id="rId118" Type="http://schemas.openxmlformats.org/officeDocument/2006/relationships/hyperlink" Target="https://gegemon.by/acsess/pults/pan_EUR501310.php" TargetMode="External"/><Relationship Id="rId325" Type="http://schemas.openxmlformats.org/officeDocument/2006/relationships/hyperlink" Target="https://gegemon.by/acsess/akb/huawei_U8815.php" TargetMode="External"/><Relationship Id="rId532" Type="http://schemas.openxmlformats.org/officeDocument/2006/relationships/hyperlink" Target="https://gegemon.by/acsess/akb/ZTE_V7.php" TargetMode="External"/><Relationship Id="rId1162" Type="http://schemas.openxmlformats.org/officeDocument/2006/relationships/hyperlink" Target="https://gegemon.by/acsess/pults/sharp_G1342SA.php" TargetMode="External"/><Relationship Id="rId2006" Type="http://schemas.openxmlformats.org/officeDocument/2006/relationships/hyperlink" Target="https://gegemon.by/acsess/case/26.php" TargetMode="External"/><Relationship Id="rId2213" Type="http://schemas.openxmlformats.org/officeDocument/2006/relationships/hyperlink" Target="https://gegemon.by/acsess/cable/368.jpg" TargetMode="External"/><Relationship Id="rId2420" Type="http://schemas.openxmlformats.org/officeDocument/2006/relationships/hyperlink" Target="https://gegemon.by/acsess/pults/pan_RM-L1720.php" TargetMode="External"/><Relationship Id="rId1022" Type="http://schemas.openxmlformats.org/officeDocument/2006/relationships/hyperlink" Target="https://gegemon.by/acsess/1/447_2.jpg" TargetMode="External"/><Relationship Id="rId4178" Type="http://schemas.openxmlformats.org/officeDocument/2006/relationships/hyperlink" Target="https://gegemon.by/acsess/pults/sam_RM-L1570.php" TargetMode="External"/><Relationship Id="rId4385" Type="http://schemas.openxmlformats.org/officeDocument/2006/relationships/hyperlink" Target="https://gegemon.by/acsess/bat/753.webp" TargetMode="External"/><Relationship Id="rId1979" Type="http://schemas.openxmlformats.org/officeDocument/2006/relationships/hyperlink" Target="https://gegemon.by/acsess/case/26.php" TargetMode="External"/><Relationship Id="rId3194" Type="http://schemas.openxmlformats.org/officeDocument/2006/relationships/hyperlink" Target="https://gegemon.by/acsess/cable/109.php" TargetMode="External"/><Relationship Id="rId4038" Type="http://schemas.openxmlformats.org/officeDocument/2006/relationships/hyperlink" Target="https://gegemon.by/acsess/flash/374.jpg" TargetMode="External"/><Relationship Id="rId4245" Type="http://schemas.openxmlformats.org/officeDocument/2006/relationships/hyperlink" Target="https://gegemon.by/acsess/blu/32.webp" TargetMode="External"/><Relationship Id="rId1839" Type="http://schemas.openxmlformats.org/officeDocument/2006/relationships/hyperlink" Target="https://gegemon.by/acsess/case/98.php" TargetMode="External"/><Relationship Id="rId3054" Type="http://schemas.openxmlformats.org/officeDocument/2006/relationships/hyperlink" Target="https://gegemon.by/acsess/1/319.jpg" TargetMode="External"/><Relationship Id="rId4452" Type="http://schemas.openxmlformats.org/officeDocument/2006/relationships/drawing" Target="../drawings/drawing1.xml"/><Relationship Id="rId182" Type="http://schemas.openxmlformats.org/officeDocument/2006/relationships/hyperlink" Target="https://gegemon.by/acsess/pults/sam_MF59-00215A.php" TargetMode="External"/><Relationship Id="rId1906" Type="http://schemas.openxmlformats.org/officeDocument/2006/relationships/hyperlink" Target="https://gegemon.by/acsess/case/26.php" TargetMode="External"/><Relationship Id="rId3261" Type="http://schemas.openxmlformats.org/officeDocument/2006/relationships/hyperlink" Target="https://gegemon.by/acsess/cable/588.jpg" TargetMode="External"/><Relationship Id="rId4105" Type="http://schemas.openxmlformats.org/officeDocument/2006/relationships/hyperlink" Target="https://gegemon.by/acsess/cable/656_2.jpg" TargetMode="External"/><Relationship Id="rId4312" Type="http://schemas.openxmlformats.org/officeDocument/2006/relationships/hyperlink" Target="https://gegemon.by/acsess/telefon/1/20.jpg" TargetMode="External"/><Relationship Id="rId2070" Type="http://schemas.openxmlformats.org/officeDocument/2006/relationships/hyperlink" Target="https://gegemon.by/acsess/pults_2/haier_HTR-U27E.php" TargetMode="External"/><Relationship Id="rId3121" Type="http://schemas.openxmlformats.org/officeDocument/2006/relationships/hyperlink" Target="https://gegemon.by/acsess/zar/622.jpg" TargetMode="External"/><Relationship Id="rId999" Type="http://schemas.openxmlformats.org/officeDocument/2006/relationships/hyperlink" Target="https://gegemon.by/acsess/cable/219.php" TargetMode="External"/><Relationship Id="rId2887" Type="http://schemas.openxmlformats.org/officeDocument/2006/relationships/hyperlink" Target="https://gegemon.by/acsess/case/98.php" TargetMode="External"/><Relationship Id="rId859" Type="http://schemas.openxmlformats.org/officeDocument/2006/relationships/hyperlink" Target="https://gegemon.by/bat_un.php" TargetMode="External"/><Relationship Id="rId1489" Type="http://schemas.openxmlformats.org/officeDocument/2006/relationships/hyperlink" Target="https://gegemon.by/acsess/1/833.jpg" TargetMode="External"/><Relationship Id="rId1696" Type="http://schemas.openxmlformats.org/officeDocument/2006/relationships/hyperlink" Target="https://gegemon.by/acsess/akb_foto/pentax_68.php" TargetMode="External"/><Relationship Id="rId3938" Type="http://schemas.openxmlformats.org/officeDocument/2006/relationships/hyperlink" Target="https://gegemon.by/acsess/pults/skyworth_RM-L1592.php" TargetMode="External"/><Relationship Id="rId1349" Type="http://schemas.openxmlformats.org/officeDocument/2006/relationships/hyperlink" Target="https://gegemon.by/acsess/zar/321.php" TargetMode="External"/><Relationship Id="rId2747" Type="http://schemas.openxmlformats.org/officeDocument/2006/relationships/hyperlink" Target="https://gegemon.by/acsess/comp/299.jpg" TargetMode="External"/><Relationship Id="rId2954" Type="http://schemas.openxmlformats.org/officeDocument/2006/relationships/hyperlink" Target="https://gegemon.by/acsess/pults/lg_AKB76040309.php" TargetMode="External"/><Relationship Id="rId719" Type="http://schemas.openxmlformats.org/officeDocument/2006/relationships/hyperlink" Target="https://gegemon.by/acsess/akb/philips_AB2000.php" TargetMode="External"/><Relationship Id="rId926" Type="http://schemas.openxmlformats.org/officeDocument/2006/relationships/hyperlink" Target="https://gegemon.by/acsess/pults/toshiba_CT-90430.php" TargetMode="External"/><Relationship Id="rId1556" Type="http://schemas.openxmlformats.org/officeDocument/2006/relationships/hyperlink" Target="https://gegemon.by/video/1001.php" TargetMode="External"/><Relationship Id="rId1763" Type="http://schemas.openxmlformats.org/officeDocument/2006/relationships/hyperlink" Target="https://gegemon.by/acsess/case/26.php" TargetMode="External"/><Relationship Id="rId1970" Type="http://schemas.openxmlformats.org/officeDocument/2006/relationships/hyperlink" Target="https://gegemon.by/acsess/case/26.php" TargetMode="External"/><Relationship Id="rId2607" Type="http://schemas.openxmlformats.org/officeDocument/2006/relationships/hyperlink" Target="https://gegemon.by/acsess/cable/219_2.jpg" TargetMode="External"/><Relationship Id="rId2814" Type="http://schemas.openxmlformats.org/officeDocument/2006/relationships/hyperlink" Target="https://gegemon.by/bat_un.php" TargetMode="External"/><Relationship Id="rId55" Type="http://schemas.openxmlformats.org/officeDocument/2006/relationships/hyperlink" Target="https://gegemon.by/acsess/akb/HTC_A9191.php" TargetMode="External"/><Relationship Id="rId1209" Type="http://schemas.openxmlformats.org/officeDocument/2006/relationships/hyperlink" Target="https://gegemon.by/acsess/zar/278.php" TargetMode="External"/><Relationship Id="rId1416" Type="http://schemas.openxmlformats.org/officeDocument/2006/relationships/hyperlink" Target="https://gegemon.by/acsess/case/26.php" TargetMode="External"/><Relationship Id="rId1623" Type="http://schemas.openxmlformats.org/officeDocument/2006/relationships/hyperlink" Target="https://gegemon.by/acsess/screen/25.php" TargetMode="External"/><Relationship Id="rId1830" Type="http://schemas.openxmlformats.org/officeDocument/2006/relationships/hyperlink" Target="https://gegemon.by/acsess/case/98.php" TargetMode="External"/><Relationship Id="rId3588" Type="http://schemas.openxmlformats.org/officeDocument/2006/relationships/hyperlink" Target="https://gegemon.by/acsess/bat/620.jpg" TargetMode="External"/><Relationship Id="rId3795" Type="http://schemas.openxmlformats.org/officeDocument/2006/relationships/hyperlink" Target="https://gegemon.by/acsess/zar/note_toshiba_6.jpg" TargetMode="External"/><Relationship Id="rId2397" Type="http://schemas.openxmlformats.org/officeDocument/2006/relationships/hyperlink" Target="https://gegemon.by/acsess/case/26.php" TargetMode="External"/><Relationship Id="rId3448" Type="http://schemas.openxmlformats.org/officeDocument/2006/relationships/hyperlink" Target="https://gegemon.by/acsess/bat/580.jpg" TargetMode="External"/><Relationship Id="rId3655" Type="http://schemas.openxmlformats.org/officeDocument/2006/relationships/hyperlink" Target="https://gegemon.by/new.php" TargetMode="External"/><Relationship Id="rId3862" Type="http://schemas.openxmlformats.org/officeDocument/2006/relationships/hyperlink" Target="https://gegemon.by/acsess/pults_2/xiaomi_mi_D79C100215AC3_orig.php" TargetMode="External"/><Relationship Id="rId369" Type="http://schemas.openxmlformats.org/officeDocument/2006/relationships/hyperlink" Target="https://gegemon.by/acsess/pults/sam_AA59-00104B.php" TargetMode="External"/><Relationship Id="rId576" Type="http://schemas.openxmlformats.org/officeDocument/2006/relationships/hyperlink" Target="https://gegemon.by/acsess/akb_foto/casio_NP-60.php" TargetMode="External"/><Relationship Id="rId783" Type="http://schemas.openxmlformats.org/officeDocument/2006/relationships/hyperlink" Target="https://gegemon.by/bat_un.php" TargetMode="External"/><Relationship Id="rId990" Type="http://schemas.openxmlformats.org/officeDocument/2006/relationships/hyperlink" Target="https://gegemon.by/acsess/pults/WV_T62A.php" TargetMode="External"/><Relationship Id="rId2257" Type="http://schemas.openxmlformats.org/officeDocument/2006/relationships/hyperlink" Target="https://gegemon.by/acsess/akb/47.php" TargetMode="External"/><Relationship Id="rId2464" Type="http://schemas.openxmlformats.org/officeDocument/2006/relationships/hyperlink" Target="https://gegemon.by/acsess/1/1109.jpg" TargetMode="External"/><Relationship Id="rId2671" Type="http://schemas.openxmlformats.org/officeDocument/2006/relationships/hyperlink" Target="https://gegemon.by/acsess/flash/287_4.jpg" TargetMode="External"/><Relationship Id="rId3308" Type="http://schemas.openxmlformats.org/officeDocument/2006/relationships/hyperlink" Target="https://gegemon.by/acsess/1/1295.jpg" TargetMode="External"/><Relationship Id="rId3515" Type="http://schemas.openxmlformats.org/officeDocument/2006/relationships/hyperlink" Target="https://gegemon.by/acsess/1/1337.jpg" TargetMode="External"/><Relationship Id="rId229" Type="http://schemas.openxmlformats.org/officeDocument/2006/relationships/hyperlink" Target="https://gegemon.by/acsess/akb/lg_D820.php" TargetMode="External"/><Relationship Id="rId436" Type="http://schemas.openxmlformats.org/officeDocument/2006/relationships/hyperlink" Target="https://gegemon.by/acsess/pults/irc_04.php" TargetMode="External"/><Relationship Id="rId643" Type="http://schemas.openxmlformats.org/officeDocument/2006/relationships/hyperlink" Target="https://gegemon.by/acsess/flash/65.php" TargetMode="External"/><Relationship Id="rId1066" Type="http://schemas.openxmlformats.org/officeDocument/2006/relationships/hyperlink" Target="https://gegemon.by/acsess/pults/pan_RM-L1378.php" TargetMode="External"/><Relationship Id="rId1273" Type="http://schemas.openxmlformats.org/officeDocument/2006/relationships/hyperlink" Target="https://gegemon.by/acsess/pults/irc_134.php" TargetMode="External"/><Relationship Id="rId1480" Type="http://schemas.openxmlformats.org/officeDocument/2006/relationships/hyperlink" Target="https://gegemon.by/acsess/screen/45.php" TargetMode="External"/><Relationship Id="rId2117" Type="http://schemas.openxmlformats.org/officeDocument/2006/relationships/hyperlink" Target="https://gegemon.by/acsess/cable/337.jpg" TargetMode="External"/><Relationship Id="rId2324" Type="http://schemas.openxmlformats.org/officeDocument/2006/relationships/hyperlink" Target="https://gegemon.by/acsess/1/1007.jpg" TargetMode="External"/><Relationship Id="rId3722" Type="http://schemas.openxmlformats.org/officeDocument/2006/relationships/hyperlink" Target="https://gegemon.by/acsess/port/535.jpg" TargetMode="External"/><Relationship Id="rId850" Type="http://schemas.openxmlformats.org/officeDocument/2006/relationships/hyperlink" Target="https://gegemon.by/acsess/akb/XIAOMI_BN42.php" TargetMode="External"/><Relationship Id="rId1133" Type="http://schemas.openxmlformats.org/officeDocument/2006/relationships/hyperlink" Target="https://gegemon.by/acsess/pults/jvc_RM-C364GY.php" TargetMode="External"/><Relationship Id="rId2531" Type="http://schemas.openxmlformats.org/officeDocument/2006/relationships/hyperlink" Target="https://gegemon.by/acsess/1/1070.php" TargetMode="External"/><Relationship Id="rId4289" Type="http://schemas.openxmlformats.org/officeDocument/2006/relationships/hyperlink" Target="https://catalog.onliner.by/mobile/nokia/105ds2017b" TargetMode="External"/><Relationship Id="rId503" Type="http://schemas.openxmlformats.org/officeDocument/2006/relationships/hyperlink" Target="https://gegemon.by/acsess/akb/XIAOMI_BN40.php" TargetMode="External"/><Relationship Id="rId710" Type="http://schemas.openxmlformats.org/officeDocument/2006/relationships/hyperlink" Target="https://gegemon.by/acsess/pults/pan_EUR644660.php" TargetMode="External"/><Relationship Id="rId1340" Type="http://schemas.openxmlformats.org/officeDocument/2006/relationships/hyperlink" Target="https://gegemon.by/bat_un.php" TargetMode="External"/><Relationship Id="rId3098" Type="http://schemas.openxmlformats.org/officeDocument/2006/relationships/hyperlink" Target="https://gegemon.by/acsess/case/26.php" TargetMode="External"/><Relationship Id="rId1200" Type="http://schemas.openxmlformats.org/officeDocument/2006/relationships/hyperlink" Target="https://gegemon.by/acsess/cable/252.jpg" TargetMode="External"/><Relationship Id="rId4149" Type="http://schemas.openxmlformats.org/officeDocument/2006/relationships/hyperlink" Target="https://catalog.onliner.by/mobile/nokia/105ds2017b" TargetMode="External"/><Relationship Id="rId4356" Type="http://schemas.openxmlformats.org/officeDocument/2006/relationships/hyperlink" Target="https://gegemon.by/acsess/pults/sony_RM-ED052_orig.php" TargetMode="External"/><Relationship Id="rId3165" Type="http://schemas.openxmlformats.org/officeDocument/2006/relationships/hyperlink" Target="https://gegemon.by/acsess/cable/505.jpg" TargetMode="External"/><Relationship Id="rId3372" Type="http://schemas.openxmlformats.org/officeDocument/2006/relationships/hyperlink" Target="https://gegemon.by/acsess/1/298.jpg" TargetMode="External"/><Relationship Id="rId4009" Type="http://schemas.openxmlformats.org/officeDocument/2006/relationships/hyperlink" Target="https://gegemon.by/acsess/port/610.jpg" TargetMode="External"/><Relationship Id="rId4216" Type="http://schemas.openxmlformats.org/officeDocument/2006/relationships/hyperlink" Target="https://gegemon.by/acsess/bat/727.webp" TargetMode="External"/><Relationship Id="rId4423" Type="http://schemas.openxmlformats.org/officeDocument/2006/relationships/hyperlink" Target="https://gegemon.by/acsess/pults/zala_6.php" TargetMode="External"/><Relationship Id="rId293" Type="http://schemas.openxmlformats.org/officeDocument/2006/relationships/hyperlink" Target="https://gegemon.by/acsess/pults/lg_AKB73756564.php" TargetMode="External"/><Relationship Id="rId2181" Type="http://schemas.openxmlformats.org/officeDocument/2006/relationships/hyperlink" Target="https://gegemon.by/acsess/zar/405.jpg" TargetMode="External"/><Relationship Id="rId3025" Type="http://schemas.openxmlformats.org/officeDocument/2006/relationships/hyperlink" Target="https://bq.ru/catalog/mobilnaya-elektronika/telefony/telefon-bq-2839-point/" TargetMode="External"/><Relationship Id="rId3232" Type="http://schemas.openxmlformats.org/officeDocument/2006/relationships/hyperlink" Target="https://gegemon.by/acsess/pults/hor_DP-V2.php" TargetMode="External"/><Relationship Id="rId153" Type="http://schemas.openxmlformats.org/officeDocument/2006/relationships/hyperlink" Target="https://gegemon.by/acsess/pults/philips_RC7805.php" TargetMode="External"/><Relationship Id="rId360" Type="http://schemas.openxmlformats.org/officeDocument/2006/relationships/hyperlink" Target="https://gegemon.by/acsess/akb/lenovo_BL256.php" TargetMode="External"/><Relationship Id="rId2041" Type="http://schemas.openxmlformats.org/officeDocument/2006/relationships/hyperlink" Target="https://gegemon.by/acsess/1/885.jpg" TargetMode="External"/><Relationship Id="rId220" Type="http://schemas.openxmlformats.org/officeDocument/2006/relationships/hyperlink" Target="https://gegemon.by/acsess/pults/sharp_RM-L1026.php" TargetMode="External"/><Relationship Id="rId2998" Type="http://schemas.openxmlformats.org/officeDocument/2006/relationships/hyperlink" Target="https://gegemon.by/acsess/cable/537.jpg" TargetMode="External"/><Relationship Id="rId2858" Type="http://schemas.openxmlformats.org/officeDocument/2006/relationships/hyperlink" Target="https://gegemon.by/acsess/new/24.php" TargetMode="External"/><Relationship Id="rId3909" Type="http://schemas.openxmlformats.org/officeDocument/2006/relationships/hyperlink" Target="https://gegemon.by/acsess/tele/231.jpg" TargetMode="External"/><Relationship Id="rId4073" Type="http://schemas.openxmlformats.org/officeDocument/2006/relationships/hyperlink" Target="https://gegemon.by/acsess/bat/708.jpg" TargetMode="External"/><Relationship Id="rId99" Type="http://schemas.openxmlformats.org/officeDocument/2006/relationships/hyperlink" Target="https://gegemon.by/acsess/akb_foto/panasonic_S001.php" TargetMode="External"/><Relationship Id="rId1667" Type="http://schemas.openxmlformats.org/officeDocument/2006/relationships/hyperlink" Target="https://gegemon.by/acsess/paper/43.php" TargetMode="External"/><Relationship Id="rId1874" Type="http://schemas.openxmlformats.org/officeDocument/2006/relationships/hyperlink" Target="https://gegemon.by/acsess/case/98.php" TargetMode="External"/><Relationship Id="rId2718" Type="http://schemas.openxmlformats.org/officeDocument/2006/relationships/hyperlink" Target="https://gegemon.by/acsess/1/1185.jpg" TargetMode="External"/><Relationship Id="rId2925" Type="http://schemas.openxmlformats.org/officeDocument/2006/relationships/hyperlink" Target="https://gegemon.by/acsess/screen/24.php" TargetMode="External"/><Relationship Id="rId4280" Type="http://schemas.openxmlformats.org/officeDocument/2006/relationships/hyperlink" Target="https://gegemon.by/acsess/flash/418.jpg" TargetMode="External"/><Relationship Id="rId1527" Type="http://schemas.openxmlformats.org/officeDocument/2006/relationships/hyperlink" Target="https://gegemon.by/acsess/1/298.jpg" TargetMode="External"/><Relationship Id="rId1734" Type="http://schemas.openxmlformats.org/officeDocument/2006/relationships/hyperlink" Target="https://gegemon.by/acsess/screen/61.php" TargetMode="External"/><Relationship Id="rId1941" Type="http://schemas.openxmlformats.org/officeDocument/2006/relationships/hyperlink" Target="https://gegemon.by/acsess/case/26.php" TargetMode="External"/><Relationship Id="rId4140" Type="http://schemas.openxmlformats.org/officeDocument/2006/relationships/hyperlink" Target="https://gegemon.by/acsess/port/629.jpg" TargetMode="External"/><Relationship Id="rId26" Type="http://schemas.openxmlformats.org/officeDocument/2006/relationships/hyperlink" Target="https://gegemon.by/acsess/akb_foto/olympus_LI-70.php" TargetMode="External"/><Relationship Id="rId3699" Type="http://schemas.openxmlformats.org/officeDocument/2006/relationships/hyperlink" Target="https://gegemon.by/acsess/bat/646.jpg" TargetMode="External"/><Relationship Id="rId4000" Type="http://schemas.openxmlformats.org/officeDocument/2006/relationships/hyperlink" Target="https://gegemon.by/acsess/port/606.webp" TargetMode="External"/><Relationship Id="rId1801" Type="http://schemas.openxmlformats.org/officeDocument/2006/relationships/hyperlink" Target="https://gegemon.by/acsess/case/98.php" TargetMode="External"/><Relationship Id="rId3559" Type="http://schemas.openxmlformats.org/officeDocument/2006/relationships/hyperlink" Target="https://gegemon.by/acsess/zar/149.php" TargetMode="External"/><Relationship Id="rId687" Type="http://schemas.openxmlformats.org/officeDocument/2006/relationships/hyperlink" Target="https://gegemon.by/acsess/pults/pan_N2QAJB000080.php" TargetMode="External"/><Relationship Id="rId2368" Type="http://schemas.openxmlformats.org/officeDocument/2006/relationships/hyperlink" Target="https://gegemon.by/acsess/case/109.jpg" TargetMode="External"/><Relationship Id="rId3766" Type="http://schemas.openxmlformats.org/officeDocument/2006/relationships/hyperlink" Target="https://gegemon.by/acsess/zar/note_acer_9.jpg" TargetMode="External"/><Relationship Id="rId3973" Type="http://schemas.openxmlformats.org/officeDocument/2006/relationships/hyperlink" Target="https://gegemon.by/acsess/port/293.php" TargetMode="External"/><Relationship Id="rId894" Type="http://schemas.openxmlformats.org/officeDocument/2006/relationships/hyperlink" Target="https://gegemon.by/acsess/pults/7.php" TargetMode="External"/><Relationship Id="rId1177" Type="http://schemas.openxmlformats.org/officeDocument/2006/relationships/hyperlink" Target="https://gegemon.by/acsess/case/55.jpg" TargetMode="External"/><Relationship Id="rId2575" Type="http://schemas.openxmlformats.org/officeDocument/2006/relationships/hyperlink" Target="https://gegemon.by/acsess/cable/457.jpg" TargetMode="External"/><Relationship Id="rId2782" Type="http://schemas.openxmlformats.org/officeDocument/2006/relationships/hyperlink" Target="https://gegemon.by/acsess/cable/512.jpg" TargetMode="External"/><Relationship Id="rId3419" Type="http://schemas.openxmlformats.org/officeDocument/2006/relationships/hyperlink" Target="https://gegemon.by/acsess/1/1324.png" TargetMode="External"/><Relationship Id="rId3626" Type="http://schemas.openxmlformats.org/officeDocument/2006/relationships/hyperlink" Target="https://gegemon.by/bat_un.php" TargetMode="External"/><Relationship Id="rId3833" Type="http://schemas.openxmlformats.org/officeDocument/2006/relationships/hyperlink" Target="https://gegemon.by/acsess/akb/92.php" TargetMode="External"/><Relationship Id="rId547" Type="http://schemas.openxmlformats.org/officeDocument/2006/relationships/hyperlink" Target="https://gegemon.by/acsess/akb/huawei_Mate8.php" TargetMode="External"/><Relationship Id="rId754" Type="http://schemas.openxmlformats.org/officeDocument/2006/relationships/hyperlink" Target="https://gegemon.by/acsess/flash/38.php" TargetMode="External"/><Relationship Id="rId961" Type="http://schemas.openxmlformats.org/officeDocument/2006/relationships/hyperlink" Target="https://gegemon.by/acsess/pults/bbk_RC138.php" TargetMode="External"/><Relationship Id="rId1384" Type="http://schemas.openxmlformats.org/officeDocument/2006/relationships/hyperlink" Target="https://gegemon.by/acsess/pults/19.jpg" TargetMode="External"/><Relationship Id="rId1591" Type="http://schemas.openxmlformats.org/officeDocument/2006/relationships/hyperlink" Target="https://gegemon.by/acsess/bat/350.php" TargetMode="External"/><Relationship Id="rId2228" Type="http://schemas.openxmlformats.org/officeDocument/2006/relationships/hyperlink" Target="https://gegemon.by/acsess/pults/daewoo_RM-L1576.php" TargetMode="External"/><Relationship Id="rId2435" Type="http://schemas.openxmlformats.org/officeDocument/2006/relationships/hyperlink" Target="https://gegemon.by/acsess/screen/24.php" TargetMode="External"/><Relationship Id="rId2642" Type="http://schemas.openxmlformats.org/officeDocument/2006/relationships/hyperlink" Target="https://gegemon.by/acsess/pults_2/rolsen_K10B-C1.php" TargetMode="External"/><Relationship Id="rId3900" Type="http://schemas.openxmlformats.org/officeDocument/2006/relationships/hyperlink" Target="https://gegemon.by/acsess/comp/395.jpg" TargetMode="External"/><Relationship Id="rId90" Type="http://schemas.openxmlformats.org/officeDocument/2006/relationships/hyperlink" Target="https://gegemon.by/acsess/akb_foto/casio_NP-20.php" TargetMode="External"/><Relationship Id="rId407" Type="http://schemas.openxmlformats.org/officeDocument/2006/relationships/hyperlink" Target="https://gegemon.by/acsess/pults/lg_AKB74915346.php" TargetMode="External"/><Relationship Id="rId614" Type="http://schemas.openxmlformats.org/officeDocument/2006/relationships/hyperlink" Target="https://gegemon.by/acsess/akb_foto/nikon_EN-EL21.php" TargetMode="External"/><Relationship Id="rId821" Type="http://schemas.openxmlformats.org/officeDocument/2006/relationships/hyperlink" Target="https://gegemon.by/acsess/akb_foto/nikon_EN-EL10.php" TargetMode="External"/><Relationship Id="rId1037" Type="http://schemas.openxmlformats.org/officeDocument/2006/relationships/hyperlink" Target="https://gegemon.by/acsess/case/46.jpg" TargetMode="External"/><Relationship Id="rId1244" Type="http://schemas.openxmlformats.org/officeDocument/2006/relationships/hyperlink" Target="https://gegemon.by/acsess/pults/toshiba_CT-90345.php" TargetMode="External"/><Relationship Id="rId1451" Type="http://schemas.openxmlformats.org/officeDocument/2006/relationships/hyperlink" Target="https://gegemon.by/acsess/screen/24.php" TargetMode="External"/><Relationship Id="rId2502" Type="http://schemas.openxmlformats.org/officeDocument/2006/relationships/hyperlink" Target="https://gegemon.by/acsess/screen/24.php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tabColor rgb="FF00B050"/>
    <outlinePr summaryBelow="0"/>
  </sheetPr>
  <dimension ref="A1:AA5295"/>
  <sheetViews>
    <sheetView tabSelected="1" zoomScaleNormal="100" workbookViewId="0">
      <selection activeCell="A709" sqref="A709"/>
    </sheetView>
  </sheetViews>
  <sheetFormatPr defaultRowHeight="12.75" outlineLevelRow="1" x14ac:dyDescent="0.2"/>
  <cols>
    <col min="1" max="1" width="9.7109375" style="1" customWidth="1"/>
    <col min="2" max="2" width="22.7109375" style="1" customWidth="1"/>
    <col min="3" max="3" width="15.7109375" style="1" hidden="1" customWidth="1"/>
    <col min="4" max="4" width="61.7109375" style="1" customWidth="1"/>
    <col min="5" max="5" width="15.7109375" style="1" customWidth="1"/>
    <col min="6" max="6" width="6.7109375" style="1" customWidth="1"/>
    <col min="7" max="9" width="7.7109375" customWidth="1"/>
    <col min="10" max="12" width="8.7109375" hidden="1" customWidth="1"/>
    <col min="13" max="13" width="7.7109375" customWidth="1"/>
    <col min="14" max="15" width="7.7109375" style="36" customWidth="1"/>
    <col min="16" max="18" width="7.7109375" style="36" hidden="1" customWidth="1"/>
    <col min="19" max="19" width="16.7109375" customWidth="1"/>
    <col min="20" max="20" width="7.7109375" customWidth="1"/>
    <col min="21" max="21" width="10.42578125" hidden="1" customWidth="1"/>
    <col min="23" max="24" width="7.140625" customWidth="1"/>
  </cols>
  <sheetData>
    <row r="1" spans="1:19" ht="14.25" customHeight="1" x14ac:dyDescent="0.25">
      <c r="A1" s="83"/>
      <c r="B1" s="83"/>
      <c r="C1" s="34"/>
      <c r="D1" s="83"/>
      <c r="E1" s="32"/>
      <c r="F1" s="32"/>
      <c r="G1" s="33"/>
      <c r="H1" s="33"/>
      <c r="I1" s="33"/>
      <c r="J1" s="33"/>
      <c r="K1" s="33"/>
      <c r="L1" s="33"/>
      <c r="M1" s="33"/>
      <c r="N1" s="322"/>
      <c r="O1" s="322"/>
      <c r="P1" s="322"/>
      <c r="Q1" s="322"/>
      <c r="R1" s="322"/>
      <c r="S1" s="33"/>
    </row>
    <row r="2" spans="1:19" ht="18" customHeight="1" x14ac:dyDescent="0.3">
      <c r="A2" s="932" t="s">
        <v>7133</v>
      </c>
      <c r="B2" s="932"/>
      <c r="C2" s="933"/>
      <c r="D2" s="933"/>
      <c r="E2" s="933"/>
      <c r="F2" s="933"/>
      <c r="G2" s="933"/>
      <c r="H2" s="933"/>
      <c r="I2" s="933"/>
      <c r="J2" s="933"/>
      <c r="K2" s="933"/>
      <c r="L2" s="933"/>
      <c r="M2" s="933"/>
      <c r="N2" s="933"/>
      <c r="O2" s="933"/>
      <c r="P2" s="933"/>
      <c r="Q2" s="933"/>
      <c r="R2" s="933"/>
      <c r="S2" s="933"/>
    </row>
    <row r="3" spans="1:19" ht="18" customHeight="1" x14ac:dyDescent="0.25">
      <c r="A3" s="934" t="s">
        <v>1266</v>
      </c>
      <c r="B3" s="934"/>
      <c r="C3" s="933"/>
      <c r="D3" s="933"/>
      <c r="E3" s="933"/>
      <c r="F3" s="933"/>
      <c r="G3" s="933"/>
      <c r="H3" s="933"/>
      <c r="I3" s="933"/>
      <c r="J3" s="933"/>
      <c r="K3" s="933"/>
      <c r="L3" s="933"/>
      <c r="M3" s="933"/>
      <c r="N3" s="933"/>
      <c r="O3" s="933"/>
      <c r="P3" s="933"/>
      <c r="Q3" s="933"/>
      <c r="R3" s="933"/>
      <c r="S3" s="933"/>
    </row>
    <row r="4" spans="1:19" ht="15" customHeight="1" x14ac:dyDescent="0.25">
      <c r="A4" s="934" t="s">
        <v>1267</v>
      </c>
      <c r="B4" s="934"/>
      <c r="C4" s="933"/>
      <c r="D4" s="933"/>
      <c r="E4" s="933"/>
      <c r="F4" s="933"/>
      <c r="G4" s="933"/>
      <c r="H4" s="933"/>
      <c r="I4" s="933"/>
      <c r="J4" s="933"/>
      <c r="K4" s="933"/>
      <c r="L4" s="933"/>
      <c r="M4" s="933"/>
      <c r="N4" s="933"/>
      <c r="O4" s="933"/>
      <c r="P4" s="933"/>
      <c r="Q4" s="933"/>
      <c r="R4" s="933"/>
      <c r="S4" s="933"/>
    </row>
    <row r="5" spans="1:19" ht="15" customHeight="1" x14ac:dyDescent="0.25">
      <c r="A5" s="934" t="s">
        <v>1772</v>
      </c>
      <c r="B5" s="934"/>
      <c r="C5" s="933"/>
      <c r="D5" s="933"/>
      <c r="E5" s="933"/>
      <c r="F5" s="933"/>
      <c r="G5" s="933"/>
      <c r="H5" s="933"/>
      <c r="I5" s="933"/>
      <c r="J5" s="933"/>
      <c r="K5" s="933"/>
      <c r="L5" s="933"/>
      <c r="M5" s="933"/>
      <c r="N5" s="933"/>
      <c r="O5" s="933"/>
      <c r="P5" s="933"/>
      <c r="Q5" s="933"/>
      <c r="R5" s="933"/>
      <c r="S5" s="933"/>
    </row>
    <row r="6" spans="1:19" ht="26.25" customHeight="1" x14ac:dyDescent="0.3">
      <c r="A6" s="938" t="s">
        <v>1268</v>
      </c>
      <c r="B6" s="938"/>
      <c r="C6" s="933"/>
      <c r="D6" s="933"/>
      <c r="E6" s="933"/>
      <c r="F6" s="933"/>
      <c r="G6" s="933"/>
      <c r="H6" s="933"/>
      <c r="I6" s="933"/>
      <c r="J6" s="933"/>
      <c r="K6" s="933"/>
      <c r="L6" s="933"/>
      <c r="M6" s="933"/>
      <c r="N6" s="933"/>
      <c r="O6" s="933"/>
      <c r="P6" s="933"/>
      <c r="Q6" s="933"/>
      <c r="R6" s="933"/>
      <c r="S6" s="933"/>
    </row>
    <row r="7" spans="1:19" ht="21.95" customHeight="1" x14ac:dyDescent="0.3">
      <c r="A7" s="937" t="s">
        <v>1269</v>
      </c>
      <c r="B7" s="937"/>
      <c r="C7" s="933"/>
      <c r="D7" s="933"/>
      <c r="E7" s="933"/>
      <c r="F7" s="933"/>
      <c r="G7" s="933"/>
      <c r="H7" s="933"/>
      <c r="I7" s="933"/>
      <c r="J7" s="933"/>
      <c r="K7" s="933"/>
      <c r="L7" s="933"/>
      <c r="M7" s="933"/>
      <c r="N7" s="933"/>
      <c r="O7" s="933"/>
      <c r="P7" s="933"/>
      <c r="Q7" s="933"/>
      <c r="R7" s="933"/>
      <c r="S7" s="933"/>
    </row>
    <row r="8" spans="1:19" ht="9.9499999999999993" customHeight="1" x14ac:dyDescent="0.3">
      <c r="A8" s="388"/>
      <c r="B8" s="388"/>
      <c r="C8" s="388"/>
      <c r="D8" s="387"/>
      <c r="E8" s="33"/>
      <c r="F8" s="33"/>
      <c r="G8" s="33"/>
      <c r="H8" s="33"/>
      <c r="I8" s="33"/>
      <c r="J8" s="33"/>
      <c r="K8" s="33"/>
      <c r="L8" s="33"/>
      <c r="M8" s="33"/>
      <c r="N8" s="322"/>
      <c r="O8" s="322"/>
      <c r="P8" s="322"/>
      <c r="Q8" s="322"/>
      <c r="R8" s="322"/>
      <c r="S8" s="33"/>
    </row>
    <row r="9" spans="1:19" ht="12.75" customHeight="1" x14ac:dyDescent="0.25">
      <c r="A9" s="936" t="s">
        <v>1270</v>
      </c>
      <c r="B9" s="936"/>
      <c r="C9" s="933"/>
      <c r="D9" s="933"/>
      <c r="E9" s="933"/>
      <c r="F9" s="933"/>
      <c r="G9" s="933"/>
      <c r="H9" s="933"/>
      <c r="I9" s="933"/>
      <c r="J9" s="933"/>
      <c r="K9" s="933"/>
      <c r="L9" s="933"/>
      <c r="M9" s="933"/>
      <c r="N9" s="933"/>
      <c r="O9" s="933"/>
      <c r="P9" s="933"/>
      <c r="Q9" s="933"/>
      <c r="R9" s="933"/>
      <c r="S9" s="933"/>
    </row>
    <row r="10" spans="1:19" ht="4.5" customHeight="1" x14ac:dyDescent="0.2">
      <c r="A10" s="33"/>
      <c r="B10" s="33"/>
      <c r="C10" s="33"/>
      <c r="D10" s="33"/>
      <c r="E10" s="33"/>
      <c r="F10" s="33"/>
      <c r="G10" s="33"/>
      <c r="H10" s="33"/>
      <c r="I10" s="33"/>
      <c r="J10" s="33"/>
      <c r="K10" s="33"/>
      <c r="L10" s="33"/>
      <c r="M10" s="33"/>
      <c r="N10" s="322"/>
      <c r="O10" s="322"/>
      <c r="P10" s="322"/>
      <c r="Q10" s="322"/>
      <c r="R10" s="322"/>
      <c r="S10" s="33"/>
    </row>
    <row r="11" spans="1:19" ht="13.5" customHeight="1" x14ac:dyDescent="0.25">
      <c r="A11" s="936" t="s">
        <v>1769</v>
      </c>
      <c r="B11" s="936"/>
      <c r="C11" s="933"/>
      <c r="D11" s="933"/>
      <c r="E11" s="933"/>
      <c r="F11" s="933"/>
      <c r="G11" s="933"/>
      <c r="H11" s="933"/>
      <c r="I11" s="933"/>
      <c r="J11" s="933"/>
      <c r="K11" s="933"/>
      <c r="L11" s="933"/>
      <c r="M11" s="933"/>
      <c r="N11" s="933"/>
      <c r="O11" s="933"/>
      <c r="P11" s="933"/>
      <c r="Q11" s="933"/>
      <c r="R11" s="933"/>
      <c r="S11" s="933"/>
    </row>
    <row r="12" spans="1:19" ht="14.25" customHeight="1" x14ac:dyDescent="0.25">
      <c r="A12" s="935" t="s">
        <v>1271</v>
      </c>
      <c r="B12" s="935"/>
      <c r="C12" s="933"/>
      <c r="D12" s="933"/>
      <c r="E12" s="933"/>
      <c r="F12" s="933"/>
      <c r="G12" s="933"/>
      <c r="H12" s="933"/>
      <c r="I12" s="933"/>
      <c r="J12" s="933"/>
      <c r="K12" s="933"/>
      <c r="L12" s="933"/>
      <c r="M12" s="933"/>
      <c r="N12" s="933"/>
      <c r="O12" s="933"/>
      <c r="P12" s="933"/>
      <c r="Q12" s="933"/>
      <c r="R12" s="933"/>
      <c r="S12" s="933"/>
    </row>
    <row r="13" spans="1:19" ht="8.1" customHeight="1" x14ac:dyDescent="0.2">
      <c r="A13" s="33"/>
      <c r="B13" s="33"/>
      <c r="C13" s="33"/>
      <c r="D13" s="33"/>
      <c r="E13" s="33"/>
      <c r="F13" s="33"/>
      <c r="G13" s="33"/>
      <c r="H13" s="33"/>
      <c r="I13" s="33"/>
      <c r="J13" s="33"/>
      <c r="K13" s="33"/>
      <c r="L13" s="33"/>
      <c r="M13" s="33"/>
      <c r="N13" s="322"/>
      <c r="O13" s="322"/>
      <c r="P13" s="322"/>
      <c r="Q13" s="322"/>
      <c r="R13" s="322"/>
      <c r="S13" s="33"/>
    </row>
    <row r="15" spans="1:19" ht="20.100000000000001" customHeight="1" x14ac:dyDescent="0.3">
      <c r="A15" s="931" t="s">
        <v>10919</v>
      </c>
      <c r="B15" s="931"/>
      <c r="C15" s="931"/>
      <c r="D15" s="931"/>
      <c r="E15" s="931"/>
      <c r="F15" s="931"/>
      <c r="G15" s="931"/>
      <c r="H15" s="931"/>
      <c r="I15" s="931"/>
      <c r="J15" s="931"/>
      <c r="K15" s="931"/>
      <c r="L15" s="931"/>
      <c r="M15" s="931"/>
      <c r="N15" s="931"/>
      <c r="O15" s="931"/>
      <c r="P15" s="931"/>
      <c r="Q15" s="931"/>
      <c r="R15" s="931"/>
      <c r="S15" s="931"/>
    </row>
    <row r="16" spans="1:19" ht="20.100000000000001" customHeight="1" x14ac:dyDescent="0.3">
      <c r="A16" s="929" t="s">
        <v>1272</v>
      </c>
      <c r="B16" s="929"/>
      <c r="C16" s="930"/>
      <c r="D16" s="930"/>
      <c r="E16" s="930"/>
      <c r="F16" s="930"/>
      <c r="G16" s="930"/>
      <c r="H16" s="930"/>
      <c r="I16" s="930"/>
      <c r="J16" s="930"/>
      <c r="K16" s="930"/>
      <c r="L16" s="930"/>
      <c r="M16" s="930"/>
      <c r="N16" s="930"/>
      <c r="O16" s="930"/>
      <c r="P16" s="930"/>
      <c r="Q16" s="930"/>
      <c r="R16" s="930"/>
      <c r="S16" s="930"/>
    </row>
    <row r="17" spans="1:21" ht="9.9499999999999993" customHeight="1" thickBot="1" x14ac:dyDescent="0.35">
      <c r="D17" s="23"/>
    </row>
    <row r="18" spans="1:21" ht="24.95" customHeight="1" collapsed="1" thickBot="1" x14ac:dyDescent="0.25">
      <c r="A18" s="380" t="s">
        <v>2381</v>
      </c>
      <c r="B18" s="600"/>
      <c r="C18" s="381"/>
      <c r="D18" s="381"/>
      <c r="E18" s="381"/>
      <c r="F18" s="381"/>
      <c r="G18" s="381"/>
      <c r="H18" s="381"/>
      <c r="I18" s="381"/>
      <c r="J18" s="381"/>
      <c r="K18" s="381"/>
      <c r="L18" s="381"/>
      <c r="M18" s="381"/>
      <c r="N18" s="381"/>
      <c r="O18" s="381"/>
      <c r="P18" s="381"/>
      <c r="Q18" s="381"/>
      <c r="R18" s="381"/>
      <c r="S18" s="382"/>
    </row>
    <row r="19" spans="1:21" ht="20.100000000000001" hidden="1" customHeight="1" outlineLevel="1" thickBot="1" x14ac:dyDescent="0.25">
      <c r="A19" s="3" t="s">
        <v>3737</v>
      </c>
      <c r="B19" s="3" t="s">
        <v>33</v>
      </c>
      <c r="C19" s="3"/>
      <c r="D19" s="3" t="s">
        <v>17</v>
      </c>
      <c r="E19" s="3" t="s">
        <v>2746</v>
      </c>
      <c r="F19" s="84"/>
      <c r="G19" s="85" t="s">
        <v>487</v>
      </c>
      <c r="H19" s="3" t="s">
        <v>488</v>
      </c>
      <c r="I19" s="3" t="s">
        <v>495</v>
      </c>
      <c r="J19" s="123">
        <v>-0.02</v>
      </c>
      <c r="K19" s="123">
        <v>-0.03</v>
      </c>
      <c r="L19" s="123">
        <v>-0.04</v>
      </c>
      <c r="M19" s="3" t="s">
        <v>18</v>
      </c>
      <c r="N19" s="3" t="s">
        <v>489</v>
      </c>
      <c r="O19" s="3" t="s">
        <v>486</v>
      </c>
      <c r="P19" s="124" t="s">
        <v>1924</v>
      </c>
      <c r="Q19" s="124" t="s">
        <v>1930</v>
      </c>
      <c r="R19" s="124" t="s">
        <v>1931</v>
      </c>
      <c r="S19" s="3" t="s">
        <v>34</v>
      </c>
    </row>
    <row r="20" spans="1:21" ht="69.95" hidden="1" customHeight="1" outlineLevel="1" x14ac:dyDescent="0.2">
      <c r="A20" s="643" t="s">
        <v>5545</v>
      </c>
      <c r="B20" s="166" t="s">
        <v>19</v>
      </c>
      <c r="C20" s="302"/>
      <c r="D20" s="587" t="s">
        <v>2223</v>
      </c>
      <c r="E20" s="118"/>
      <c r="F20" s="166" t="s">
        <v>4</v>
      </c>
      <c r="G20" s="590">
        <v>3</v>
      </c>
      <c r="H20" s="592">
        <v>2</v>
      </c>
      <c r="I20" s="167">
        <v>1.9</v>
      </c>
      <c r="J20" s="168">
        <f t="shared" ref="J20:J21" si="0">I20*0.98</f>
        <v>1.8619999999999999</v>
      </c>
      <c r="K20" s="168">
        <f t="shared" ref="K20:K21" si="1">I20*0.97</f>
        <v>1.843</v>
      </c>
      <c r="L20" s="168">
        <f t="shared" ref="L20:L21" si="2">I20*0.96</f>
        <v>1.8239999999999998</v>
      </c>
      <c r="M20" s="169"/>
      <c r="N20" s="167">
        <f>H20*M20</f>
        <v>0</v>
      </c>
      <c r="O20" s="591">
        <f>I20*M20</f>
        <v>0</v>
      </c>
      <c r="P20" s="591">
        <f>J20*M20</f>
        <v>0</v>
      </c>
      <c r="Q20" s="591">
        <f>K20*M20</f>
        <v>0</v>
      </c>
      <c r="R20" s="591">
        <f>L20*M20</f>
        <v>0</v>
      </c>
      <c r="S20" s="118" t="s">
        <v>5</v>
      </c>
      <c r="T20" s="170" t="s">
        <v>723</v>
      </c>
    </row>
    <row r="21" spans="1:21" ht="69.95" hidden="1" customHeight="1" outlineLevel="1" x14ac:dyDescent="0.2">
      <c r="A21" s="644" t="s">
        <v>10035</v>
      </c>
      <c r="B21" s="128" t="s">
        <v>447</v>
      </c>
      <c r="C21" s="53"/>
      <c r="D21" s="93" t="s">
        <v>10431</v>
      </c>
      <c r="E21" s="288"/>
      <c r="F21" s="82" t="s">
        <v>4</v>
      </c>
      <c r="G21" s="183">
        <v>13</v>
      </c>
      <c r="H21" s="107">
        <v>9</v>
      </c>
      <c r="I21" s="205">
        <v>8.8000000000000007</v>
      </c>
      <c r="J21" s="162">
        <f t="shared" si="0"/>
        <v>8.6240000000000006</v>
      </c>
      <c r="K21" s="162">
        <f t="shared" si="1"/>
        <v>8.5359999999999996</v>
      </c>
      <c r="L21" s="162">
        <f t="shared" si="2"/>
        <v>8.4480000000000004</v>
      </c>
      <c r="M21" s="141"/>
      <c r="N21" s="98">
        <f>H21*M21</f>
        <v>0</v>
      </c>
      <c r="O21" s="217">
        <f>I21*M21</f>
        <v>0</v>
      </c>
      <c r="P21" s="217">
        <f>J21*M21</f>
        <v>0</v>
      </c>
      <c r="Q21" s="217">
        <f>K21*M21</f>
        <v>0</v>
      </c>
      <c r="R21" s="217">
        <f>L21*M21</f>
        <v>0</v>
      </c>
      <c r="S21" s="30" t="s">
        <v>5</v>
      </c>
      <c r="T21" s="170" t="s">
        <v>723</v>
      </c>
    </row>
    <row r="22" spans="1:21" ht="69.95" hidden="1" customHeight="1" outlineLevel="1" x14ac:dyDescent="0.2">
      <c r="A22" s="602" t="s">
        <v>3718</v>
      </c>
      <c r="B22" s="64" t="s">
        <v>1610</v>
      </c>
      <c r="C22" s="222"/>
      <c r="D22" s="96" t="s">
        <v>1836</v>
      </c>
      <c r="E22" s="193"/>
      <c r="F22" s="64" t="s">
        <v>4</v>
      </c>
      <c r="G22" s="99">
        <v>10</v>
      </c>
      <c r="H22" s="99">
        <v>7</v>
      </c>
      <c r="I22" s="235">
        <v>6.8</v>
      </c>
      <c r="J22" s="162">
        <f t="shared" ref="J22:J40" si="3">I22*0.98</f>
        <v>6.6639999999999997</v>
      </c>
      <c r="K22" s="162">
        <f t="shared" ref="K22:K40" si="4">I22*0.97</f>
        <v>6.5960000000000001</v>
      </c>
      <c r="L22" s="162">
        <f t="shared" ref="L22:L40" si="5">I22*0.96</f>
        <v>6.5279999999999996</v>
      </c>
      <c r="M22" s="141"/>
      <c r="N22" s="209">
        <f>H22*M22</f>
        <v>0</v>
      </c>
      <c r="O22" s="217">
        <f>I22*M22</f>
        <v>0</v>
      </c>
      <c r="P22" s="246">
        <f>J22*M22</f>
        <v>0</v>
      </c>
      <c r="Q22" s="246">
        <f>K22*M22</f>
        <v>0</v>
      </c>
      <c r="R22" s="246">
        <f>L22*M22</f>
        <v>0</v>
      </c>
      <c r="S22" s="30" t="s">
        <v>5</v>
      </c>
      <c r="T22" s="170" t="s">
        <v>723</v>
      </c>
    </row>
    <row r="23" spans="1:21" ht="69.95" hidden="1" customHeight="1" outlineLevel="1" x14ac:dyDescent="0.2">
      <c r="A23" s="602" t="s">
        <v>3772</v>
      </c>
      <c r="B23" s="82" t="s">
        <v>384</v>
      </c>
      <c r="C23" s="128"/>
      <c r="D23" s="412" t="s">
        <v>10217</v>
      </c>
      <c r="E23" s="232"/>
      <c r="F23" s="82" t="s">
        <v>4</v>
      </c>
      <c r="G23" s="130">
        <v>3</v>
      </c>
      <c r="H23" s="205">
        <v>1.35</v>
      </c>
      <c r="I23" s="205">
        <v>1.3</v>
      </c>
      <c r="J23" s="162">
        <f t="shared" si="3"/>
        <v>1.274</v>
      </c>
      <c r="K23" s="162">
        <f t="shared" si="4"/>
        <v>1.2609999999999999</v>
      </c>
      <c r="L23" s="162">
        <f t="shared" si="5"/>
        <v>1.248</v>
      </c>
      <c r="M23" s="141"/>
      <c r="N23" s="130">
        <f>H23*M23</f>
        <v>0</v>
      </c>
      <c r="O23" s="217">
        <f>I23*M23</f>
        <v>0</v>
      </c>
      <c r="P23" s="246">
        <f>J23*M23</f>
        <v>0</v>
      </c>
      <c r="Q23" s="246">
        <f>K23*M23</f>
        <v>0</v>
      </c>
      <c r="R23" s="246">
        <f>L23*M23</f>
        <v>0</v>
      </c>
      <c r="S23" s="30" t="s">
        <v>5</v>
      </c>
      <c r="T23" s="119" t="s">
        <v>723</v>
      </c>
    </row>
    <row r="24" spans="1:21" ht="69.95" hidden="1" customHeight="1" outlineLevel="1" thickBot="1" x14ac:dyDescent="0.25">
      <c r="A24" s="644" t="s">
        <v>5200</v>
      </c>
      <c r="B24" s="197" t="s">
        <v>45</v>
      </c>
      <c r="C24" s="7"/>
      <c r="D24" s="25" t="s">
        <v>791</v>
      </c>
      <c r="E24" s="55"/>
      <c r="F24" s="7" t="s">
        <v>4</v>
      </c>
      <c r="G24" s="211">
        <v>1.2</v>
      </c>
      <c r="H24" s="139">
        <v>0.6</v>
      </c>
      <c r="I24" s="98">
        <v>0.55000000000000004</v>
      </c>
      <c r="J24" s="161">
        <f t="shared" si="3"/>
        <v>0.53900000000000003</v>
      </c>
      <c r="K24" s="161">
        <f t="shared" si="4"/>
        <v>0.53349999999999997</v>
      </c>
      <c r="L24" s="161">
        <f t="shared" si="5"/>
        <v>0.52800000000000002</v>
      </c>
      <c r="M24" s="152"/>
      <c r="N24" s="211">
        <f>H24*M24</f>
        <v>0</v>
      </c>
      <c r="O24" s="217">
        <f>I24*M24</f>
        <v>0</v>
      </c>
      <c r="P24" s="217">
        <f>J24*M24</f>
        <v>0</v>
      </c>
      <c r="Q24" s="217">
        <f>K24*M24</f>
        <v>0</v>
      </c>
      <c r="R24" s="98">
        <f>L24*M24</f>
        <v>0</v>
      </c>
      <c r="S24" s="18" t="s">
        <v>5</v>
      </c>
      <c r="T24" s="170" t="s">
        <v>723</v>
      </c>
    </row>
    <row r="25" spans="1:21" s="56" customFormat="1" ht="69.95" hidden="1" customHeight="1" outlineLevel="1" x14ac:dyDescent="0.2">
      <c r="A25" s="644" t="s">
        <v>5246</v>
      </c>
      <c r="B25" s="82" t="s">
        <v>2070</v>
      </c>
      <c r="C25" s="279"/>
      <c r="D25" s="580" t="s">
        <v>10077</v>
      </c>
      <c r="E25" s="166"/>
      <c r="F25" s="82" t="s">
        <v>4</v>
      </c>
      <c r="G25" s="321">
        <v>25</v>
      </c>
      <c r="H25" s="180">
        <v>20.5</v>
      </c>
      <c r="I25" s="578">
        <v>20</v>
      </c>
      <c r="J25" s="174">
        <f t="shared" si="3"/>
        <v>19.600000000000001</v>
      </c>
      <c r="K25" s="174">
        <f t="shared" si="4"/>
        <v>19.399999999999999</v>
      </c>
      <c r="L25" s="174">
        <f t="shared" si="5"/>
        <v>19.2</v>
      </c>
      <c r="M25" s="152"/>
      <c r="N25" s="99">
        <f>H25*M25</f>
        <v>0</v>
      </c>
      <c r="O25" s="216">
        <f>I25*M25</f>
        <v>0</v>
      </c>
      <c r="P25" s="216">
        <f>J25*M25</f>
        <v>0</v>
      </c>
      <c r="Q25" s="216">
        <f>K25*M25</f>
        <v>0</v>
      </c>
      <c r="R25" s="216">
        <f>L25*M25</f>
        <v>0</v>
      </c>
      <c r="S25" s="102" t="s">
        <v>5</v>
      </c>
      <c r="T25" s="170" t="s">
        <v>723</v>
      </c>
    </row>
    <row r="26" spans="1:21" s="56" customFormat="1" ht="69.95" hidden="1" customHeight="1" outlineLevel="1" x14ac:dyDescent="0.2">
      <c r="A26" s="644" t="s">
        <v>5257</v>
      </c>
      <c r="B26" s="86" t="s">
        <v>21</v>
      </c>
      <c r="C26" s="279"/>
      <c r="D26" s="432" t="s">
        <v>1207</v>
      </c>
      <c r="E26" s="64"/>
      <c r="F26" s="82" t="s">
        <v>4</v>
      </c>
      <c r="G26" s="321">
        <v>1</v>
      </c>
      <c r="H26" s="180">
        <v>0.42</v>
      </c>
      <c r="I26" s="180">
        <v>0.4</v>
      </c>
      <c r="J26" s="162">
        <f t="shared" si="3"/>
        <v>0.39200000000000002</v>
      </c>
      <c r="K26" s="162">
        <f t="shared" si="4"/>
        <v>0.38800000000000001</v>
      </c>
      <c r="L26" s="162">
        <f t="shared" si="5"/>
        <v>0.38400000000000001</v>
      </c>
      <c r="M26" s="152"/>
      <c r="N26" s="99">
        <f>H26*M26</f>
        <v>0</v>
      </c>
      <c r="O26" s="217">
        <f>I26*M26</f>
        <v>0</v>
      </c>
      <c r="P26" s="246">
        <f>J26*M26</f>
        <v>0</v>
      </c>
      <c r="Q26" s="246">
        <f>K26*M26</f>
        <v>0</v>
      </c>
      <c r="R26" s="246">
        <f>L26*M26</f>
        <v>0</v>
      </c>
      <c r="S26" s="30" t="s">
        <v>5</v>
      </c>
      <c r="T26" s="170" t="s">
        <v>723</v>
      </c>
    </row>
    <row r="27" spans="1:21" s="56" customFormat="1" ht="69.95" hidden="1" customHeight="1" outlineLevel="1" x14ac:dyDescent="0.2">
      <c r="A27" s="644" t="s">
        <v>5280</v>
      </c>
      <c r="B27" s="86" t="s">
        <v>21</v>
      </c>
      <c r="C27" s="279"/>
      <c r="D27" s="432" t="s">
        <v>9897</v>
      </c>
      <c r="E27" s="64"/>
      <c r="F27" s="82" t="s">
        <v>4</v>
      </c>
      <c r="G27" s="321">
        <v>1</v>
      </c>
      <c r="H27" s="180">
        <v>0.42</v>
      </c>
      <c r="I27" s="180">
        <v>0.4</v>
      </c>
      <c r="J27" s="162">
        <f t="shared" si="3"/>
        <v>0.39200000000000002</v>
      </c>
      <c r="K27" s="162">
        <f t="shared" si="4"/>
        <v>0.38800000000000001</v>
      </c>
      <c r="L27" s="162">
        <f t="shared" si="5"/>
        <v>0.38400000000000001</v>
      </c>
      <c r="M27" s="152"/>
      <c r="N27" s="99">
        <f>H27*M27</f>
        <v>0</v>
      </c>
      <c r="O27" s="217">
        <f>I27*M27</f>
        <v>0</v>
      </c>
      <c r="P27" s="246">
        <f>J27*M27</f>
        <v>0</v>
      </c>
      <c r="Q27" s="246">
        <f>K27*M27</f>
        <v>0</v>
      </c>
      <c r="R27" s="246">
        <f>L27*M27</f>
        <v>0</v>
      </c>
      <c r="S27" s="30" t="s">
        <v>5</v>
      </c>
      <c r="T27" s="170" t="s">
        <v>723</v>
      </c>
    </row>
    <row r="28" spans="1:21" s="56" customFormat="1" ht="69.95" hidden="1" customHeight="1" outlineLevel="1" x14ac:dyDescent="0.2">
      <c r="A28" s="644" t="s">
        <v>5281</v>
      </c>
      <c r="B28" s="86" t="s">
        <v>21</v>
      </c>
      <c r="C28" s="279"/>
      <c r="D28" s="432" t="s">
        <v>9898</v>
      </c>
      <c r="E28" s="64"/>
      <c r="F28" s="82" t="s">
        <v>4</v>
      </c>
      <c r="G28" s="321">
        <v>1</v>
      </c>
      <c r="H28" s="180">
        <v>0.42</v>
      </c>
      <c r="I28" s="180">
        <v>0.4</v>
      </c>
      <c r="J28" s="162">
        <f t="shared" si="3"/>
        <v>0.39200000000000002</v>
      </c>
      <c r="K28" s="162">
        <f t="shared" si="4"/>
        <v>0.38800000000000001</v>
      </c>
      <c r="L28" s="162">
        <f t="shared" si="5"/>
        <v>0.38400000000000001</v>
      </c>
      <c r="M28" s="152"/>
      <c r="N28" s="99">
        <f>H28*M28</f>
        <v>0</v>
      </c>
      <c r="O28" s="217">
        <f>I28*M28</f>
        <v>0</v>
      </c>
      <c r="P28" s="246">
        <f>J28*M28</f>
        <v>0</v>
      </c>
      <c r="Q28" s="246">
        <f>K28*M28</f>
        <v>0</v>
      </c>
      <c r="R28" s="246">
        <f>L28*M28</f>
        <v>0</v>
      </c>
      <c r="S28" s="30" t="s">
        <v>5</v>
      </c>
      <c r="T28" s="170" t="s">
        <v>723</v>
      </c>
    </row>
    <row r="29" spans="1:21" s="56" customFormat="1" ht="69.95" hidden="1" customHeight="1" outlineLevel="1" x14ac:dyDescent="0.2">
      <c r="A29" s="644" t="s">
        <v>5295</v>
      </c>
      <c r="B29" s="106" t="s">
        <v>21</v>
      </c>
      <c r="C29" s="306"/>
      <c r="D29" s="298" t="s">
        <v>9545</v>
      </c>
      <c r="E29" s="424"/>
      <c r="F29" s="64" t="s">
        <v>4</v>
      </c>
      <c r="G29" s="136">
        <v>1</v>
      </c>
      <c r="H29" s="107">
        <v>0.31</v>
      </c>
      <c r="I29" s="107">
        <v>0.3</v>
      </c>
      <c r="J29" s="162">
        <f t="shared" si="3"/>
        <v>0.29399999999999998</v>
      </c>
      <c r="K29" s="162">
        <f t="shared" si="4"/>
        <v>0.29099999999999998</v>
      </c>
      <c r="L29" s="162">
        <f t="shared" si="5"/>
        <v>0.28799999999999998</v>
      </c>
      <c r="M29" s="152"/>
      <c r="N29" s="98">
        <f>H29*M29</f>
        <v>0</v>
      </c>
      <c r="O29" s="217">
        <f>I29*M29</f>
        <v>0</v>
      </c>
      <c r="P29" s="246">
        <f>J29*M29</f>
        <v>0</v>
      </c>
      <c r="Q29" s="246">
        <f>K29*M29</f>
        <v>0</v>
      </c>
      <c r="R29" s="246">
        <f>L29*M29</f>
        <v>0</v>
      </c>
      <c r="S29" s="30" t="s">
        <v>5</v>
      </c>
      <c r="T29" s="170" t="s">
        <v>723</v>
      </c>
    </row>
    <row r="30" spans="1:21" ht="69.95" hidden="1" customHeight="1" outlineLevel="1" x14ac:dyDescent="0.2">
      <c r="A30" s="644" t="s">
        <v>10112</v>
      </c>
      <c r="B30" s="86" t="s">
        <v>21</v>
      </c>
      <c r="C30" s="279"/>
      <c r="D30" s="432" t="s">
        <v>10114</v>
      </c>
      <c r="E30" s="64"/>
      <c r="F30" s="64" t="s">
        <v>4</v>
      </c>
      <c r="G30" s="321">
        <v>1.5</v>
      </c>
      <c r="H30" s="578">
        <v>0.41</v>
      </c>
      <c r="I30" s="235">
        <v>0.4</v>
      </c>
      <c r="J30" s="162">
        <f t="shared" si="3"/>
        <v>0.39200000000000002</v>
      </c>
      <c r="K30" s="162">
        <f t="shared" si="4"/>
        <v>0.38800000000000001</v>
      </c>
      <c r="L30" s="162">
        <f t="shared" si="5"/>
        <v>0.38400000000000001</v>
      </c>
      <c r="M30" s="141"/>
      <c r="N30" s="99">
        <f>H30*M30</f>
        <v>0</v>
      </c>
      <c r="O30" s="217">
        <f>I30*M30</f>
        <v>0</v>
      </c>
      <c r="P30" s="246">
        <f>J30*M30</f>
        <v>0</v>
      </c>
      <c r="Q30" s="246">
        <f>K30*M30</f>
        <v>0</v>
      </c>
      <c r="R30" s="246">
        <f>L30*M30</f>
        <v>0</v>
      </c>
      <c r="S30" s="30" t="s">
        <v>5</v>
      </c>
      <c r="T30" s="170" t="s">
        <v>723</v>
      </c>
      <c r="U30" s="56"/>
    </row>
    <row r="31" spans="1:21" ht="69.95" hidden="1" customHeight="1" outlineLevel="1" x14ac:dyDescent="0.2">
      <c r="A31" s="644" t="s">
        <v>5576</v>
      </c>
      <c r="B31" s="199" t="s">
        <v>125</v>
      </c>
      <c r="C31" s="199"/>
      <c r="D31" s="53" t="s">
        <v>784</v>
      </c>
      <c r="E31" s="64"/>
      <c r="F31" s="7" t="s">
        <v>4</v>
      </c>
      <c r="G31" s="209">
        <v>2</v>
      </c>
      <c r="H31" s="107">
        <v>1.1499999999999999</v>
      </c>
      <c r="I31" s="107">
        <v>1.1000000000000001</v>
      </c>
      <c r="J31" s="162">
        <f t="shared" si="3"/>
        <v>1.0780000000000001</v>
      </c>
      <c r="K31" s="162">
        <f t="shared" si="4"/>
        <v>1.0669999999999999</v>
      </c>
      <c r="L31" s="162">
        <f t="shared" si="5"/>
        <v>1.056</v>
      </c>
      <c r="M31" s="141"/>
      <c r="N31" s="207">
        <f>H31*M31</f>
        <v>0</v>
      </c>
      <c r="O31" s="217">
        <f>I31*M31</f>
        <v>0</v>
      </c>
      <c r="P31" s="246">
        <f>J31*M31</f>
        <v>0</v>
      </c>
      <c r="Q31" s="246">
        <f>K31*M31</f>
        <v>0</v>
      </c>
      <c r="R31" s="246">
        <f>L31*M31</f>
        <v>0</v>
      </c>
      <c r="S31" s="28" t="s">
        <v>5</v>
      </c>
      <c r="T31" s="170" t="s">
        <v>723</v>
      </c>
    </row>
    <row r="32" spans="1:21" ht="69.95" hidden="1" customHeight="1" outlineLevel="1" x14ac:dyDescent="0.2">
      <c r="A32" s="644" t="s">
        <v>9314</v>
      </c>
      <c r="B32" s="342" t="s">
        <v>6960</v>
      </c>
      <c r="C32" s="151"/>
      <c r="D32" s="412" t="s">
        <v>10904</v>
      </c>
      <c r="E32" s="232"/>
      <c r="F32" s="286" t="s">
        <v>4</v>
      </c>
      <c r="G32" s="299">
        <v>10</v>
      </c>
      <c r="H32" s="99">
        <v>8</v>
      </c>
      <c r="I32" s="235">
        <v>7.8</v>
      </c>
      <c r="J32" s="162">
        <f t="shared" si="3"/>
        <v>7.6440000000000001</v>
      </c>
      <c r="K32" s="162">
        <f t="shared" si="4"/>
        <v>7.5659999999999998</v>
      </c>
      <c r="L32" s="162">
        <f t="shared" si="5"/>
        <v>7.4879999999999995</v>
      </c>
      <c r="M32" s="141"/>
      <c r="N32" s="207">
        <f>H32*M32</f>
        <v>0</v>
      </c>
      <c r="O32" s="216">
        <f>I32*M32</f>
        <v>0</v>
      </c>
      <c r="P32" s="246">
        <f>J32*M32</f>
        <v>0</v>
      </c>
      <c r="Q32" s="246">
        <f>K32*M32</f>
        <v>0</v>
      </c>
      <c r="R32" s="246">
        <f>L32*M32</f>
        <v>0</v>
      </c>
      <c r="S32" s="30" t="s">
        <v>5</v>
      </c>
      <c r="T32" s="170" t="s">
        <v>723</v>
      </c>
    </row>
    <row r="33" spans="1:20" ht="69.95" hidden="1" customHeight="1" outlineLevel="1" x14ac:dyDescent="0.2">
      <c r="A33" s="644" t="s">
        <v>5698</v>
      </c>
      <c r="B33" s="64" t="s">
        <v>136</v>
      </c>
      <c r="C33" s="195"/>
      <c r="D33" s="53" t="s">
        <v>1305</v>
      </c>
      <c r="E33" s="7"/>
      <c r="F33" s="7" t="s">
        <v>4</v>
      </c>
      <c r="G33" s="211">
        <v>4</v>
      </c>
      <c r="H33" s="177">
        <v>1.9</v>
      </c>
      <c r="I33" s="177">
        <v>1.8</v>
      </c>
      <c r="J33" s="161">
        <f t="shared" si="3"/>
        <v>1.764</v>
      </c>
      <c r="K33" s="161">
        <f t="shared" si="4"/>
        <v>1.746</v>
      </c>
      <c r="L33" s="161">
        <f t="shared" si="5"/>
        <v>1.728</v>
      </c>
      <c r="M33" s="152"/>
      <c r="N33" s="208">
        <f>H33*M33</f>
        <v>0</v>
      </c>
      <c r="O33" s="217">
        <f>I33*M33</f>
        <v>0</v>
      </c>
      <c r="P33" s="246">
        <f>J33*M33</f>
        <v>0</v>
      </c>
      <c r="Q33" s="246">
        <f>K33*M33</f>
        <v>0</v>
      </c>
      <c r="R33" s="246">
        <f>L33*M33</f>
        <v>0</v>
      </c>
      <c r="S33" s="13" t="s">
        <v>5</v>
      </c>
      <c r="T33" s="170" t="s">
        <v>723</v>
      </c>
    </row>
    <row r="34" spans="1:20" ht="69.95" hidden="1" customHeight="1" outlineLevel="1" x14ac:dyDescent="0.2">
      <c r="A34" s="644" t="s">
        <v>5720</v>
      </c>
      <c r="B34" s="64" t="s">
        <v>136</v>
      </c>
      <c r="C34" s="195"/>
      <c r="D34" s="53" t="s">
        <v>1273</v>
      </c>
      <c r="E34" s="55"/>
      <c r="F34" s="7" t="s">
        <v>4</v>
      </c>
      <c r="G34" s="211">
        <v>2.5</v>
      </c>
      <c r="H34" s="177">
        <v>1.5</v>
      </c>
      <c r="I34" s="177">
        <v>1.45</v>
      </c>
      <c r="J34" s="161">
        <f t="shared" si="3"/>
        <v>1.421</v>
      </c>
      <c r="K34" s="161">
        <f t="shared" si="4"/>
        <v>1.4064999999999999</v>
      </c>
      <c r="L34" s="161">
        <f t="shared" si="5"/>
        <v>1.3919999999999999</v>
      </c>
      <c r="M34" s="141"/>
      <c r="N34" s="208">
        <f>H34*M34</f>
        <v>0</v>
      </c>
      <c r="O34" s="65">
        <f>I34*M34</f>
        <v>0</v>
      </c>
      <c r="P34" s="246">
        <f>J34*M34</f>
        <v>0</v>
      </c>
      <c r="Q34" s="246">
        <f>K34*M34</f>
        <v>0</v>
      </c>
      <c r="R34" s="246">
        <f>L34*M34</f>
        <v>0</v>
      </c>
      <c r="S34" s="13" t="s">
        <v>5</v>
      </c>
      <c r="T34" s="170" t="s">
        <v>723</v>
      </c>
    </row>
    <row r="35" spans="1:20" ht="69.95" hidden="1" customHeight="1" outlineLevel="1" x14ac:dyDescent="0.2">
      <c r="A35" s="644" t="s">
        <v>5898</v>
      </c>
      <c r="B35" s="64" t="s">
        <v>136</v>
      </c>
      <c r="C35" s="104"/>
      <c r="D35" s="69" t="s">
        <v>2073</v>
      </c>
      <c r="E35" s="64"/>
      <c r="F35" s="7" t="s">
        <v>4</v>
      </c>
      <c r="G35" s="183">
        <v>3</v>
      </c>
      <c r="H35" s="98">
        <v>1.5</v>
      </c>
      <c r="I35" s="98">
        <v>1.45</v>
      </c>
      <c r="J35" s="162">
        <f t="shared" si="3"/>
        <v>1.421</v>
      </c>
      <c r="K35" s="162">
        <f t="shared" si="4"/>
        <v>1.4064999999999999</v>
      </c>
      <c r="L35" s="162">
        <f t="shared" si="5"/>
        <v>1.3919999999999999</v>
      </c>
      <c r="M35" s="152"/>
      <c r="N35" s="209">
        <f>H35*M35</f>
        <v>0</v>
      </c>
      <c r="O35" s="217">
        <f>I35*M35</f>
        <v>0</v>
      </c>
      <c r="P35" s="246">
        <f>J35*M35</f>
        <v>0</v>
      </c>
      <c r="Q35" s="246">
        <f>K35*M35</f>
        <v>0</v>
      </c>
      <c r="R35" s="246">
        <f>L35*M35</f>
        <v>0</v>
      </c>
      <c r="S35" s="30" t="s">
        <v>5</v>
      </c>
      <c r="T35" s="170" t="s">
        <v>723</v>
      </c>
    </row>
    <row r="36" spans="1:20" ht="69.95" hidden="1" customHeight="1" outlineLevel="1" x14ac:dyDescent="0.2">
      <c r="A36" s="644" t="s">
        <v>5910</v>
      </c>
      <c r="B36" s="64" t="s">
        <v>136</v>
      </c>
      <c r="C36" s="104"/>
      <c r="D36" s="69" t="s">
        <v>2075</v>
      </c>
      <c r="E36" s="64"/>
      <c r="F36" s="64" t="s">
        <v>4</v>
      </c>
      <c r="G36" s="209">
        <v>4</v>
      </c>
      <c r="H36" s="98">
        <v>1.8</v>
      </c>
      <c r="I36" s="98">
        <v>1.7</v>
      </c>
      <c r="J36" s="162">
        <f t="shared" si="3"/>
        <v>1.6659999999999999</v>
      </c>
      <c r="K36" s="162">
        <f t="shared" si="4"/>
        <v>1.649</v>
      </c>
      <c r="L36" s="162">
        <f t="shared" si="5"/>
        <v>1.6319999999999999</v>
      </c>
      <c r="M36" s="152"/>
      <c r="N36" s="209">
        <f>H36*M36</f>
        <v>0</v>
      </c>
      <c r="O36" s="217">
        <f>I36*M36</f>
        <v>0</v>
      </c>
      <c r="P36" s="246">
        <f>J36*M36</f>
        <v>0</v>
      </c>
      <c r="Q36" s="246">
        <f>K36*M36</f>
        <v>0</v>
      </c>
      <c r="R36" s="246">
        <f>L36*M36</f>
        <v>0</v>
      </c>
      <c r="S36" s="30" t="s">
        <v>5</v>
      </c>
      <c r="T36" s="170" t="s">
        <v>723</v>
      </c>
    </row>
    <row r="37" spans="1:20" ht="69.95" hidden="1" customHeight="1" outlineLevel="1" x14ac:dyDescent="0.2">
      <c r="A37" s="644" t="s">
        <v>6132</v>
      </c>
      <c r="B37" s="64" t="s">
        <v>136</v>
      </c>
      <c r="C37" s="104"/>
      <c r="D37" s="298" t="s">
        <v>10524</v>
      </c>
      <c r="E37" s="64"/>
      <c r="F37" s="64" t="s">
        <v>4</v>
      </c>
      <c r="G37" s="183">
        <v>3</v>
      </c>
      <c r="H37" s="107">
        <v>1.45</v>
      </c>
      <c r="I37" s="107">
        <v>1.4</v>
      </c>
      <c r="J37" s="162">
        <f t="shared" si="3"/>
        <v>1.3719999999999999</v>
      </c>
      <c r="K37" s="162">
        <f t="shared" si="4"/>
        <v>1.3579999999999999</v>
      </c>
      <c r="L37" s="162">
        <f t="shared" si="5"/>
        <v>1.3439999999999999</v>
      </c>
      <c r="M37" s="152"/>
      <c r="N37" s="209">
        <f>H37*M37</f>
        <v>0</v>
      </c>
      <c r="O37" s="217">
        <f>I37*M37</f>
        <v>0</v>
      </c>
      <c r="P37" s="246">
        <f>J37*M37</f>
        <v>0</v>
      </c>
      <c r="Q37" s="246">
        <f>K37*M37</f>
        <v>0</v>
      </c>
      <c r="R37" s="246">
        <f>L37*M37</f>
        <v>0</v>
      </c>
      <c r="S37" s="30" t="s">
        <v>5</v>
      </c>
      <c r="T37" s="170" t="s">
        <v>723</v>
      </c>
    </row>
    <row r="38" spans="1:20" ht="69.95" hidden="1" customHeight="1" outlineLevel="1" x14ac:dyDescent="0.2">
      <c r="A38" s="644" t="s">
        <v>6122</v>
      </c>
      <c r="B38" s="64" t="s">
        <v>136</v>
      </c>
      <c r="C38" s="195"/>
      <c r="D38" s="69" t="s">
        <v>2074</v>
      </c>
      <c r="E38" s="64"/>
      <c r="F38" s="64" t="s">
        <v>4</v>
      </c>
      <c r="G38" s="183">
        <v>4</v>
      </c>
      <c r="H38" s="107">
        <v>2.1</v>
      </c>
      <c r="I38" s="107">
        <v>2</v>
      </c>
      <c r="J38" s="162">
        <f t="shared" ref="J38" si="6">I38*0.98</f>
        <v>1.96</v>
      </c>
      <c r="K38" s="162">
        <f t="shared" ref="K38" si="7">I38*0.97</f>
        <v>1.94</v>
      </c>
      <c r="L38" s="162">
        <f t="shared" ref="L38" si="8">I38*0.96</f>
        <v>1.92</v>
      </c>
      <c r="M38" s="152"/>
      <c r="N38" s="209">
        <f>H38*M38</f>
        <v>0</v>
      </c>
      <c r="O38" s="217">
        <f>I38*M38</f>
        <v>0</v>
      </c>
      <c r="P38" s="246">
        <f>J38*M38</f>
        <v>0</v>
      </c>
      <c r="Q38" s="246">
        <f>K38*M38</f>
        <v>0</v>
      </c>
      <c r="R38" s="246">
        <f>L38*M38</f>
        <v>0</v>
      </c>
      <c r="S38" s="30" t="s">
        <v>5</v>
      </c>
      <c r="T38" s="170" t="s">
        <v>723</v>
      </c>
    </row>
    <row r="39" spans="1:20" ht="69.95" hidden="1" customHeight="1" outlineLevel="1" x14ac:dyDescent="0.2">
      <c r="A39" s="242" t="s">
        <v>6472</v>
      </c>
      <c r="B39" s="64" t="s">
        <v>136</v>
      </c>
      <c r="C39" s="53"/>
      <c r="D39" s="53" t="s">
        <v>2220</v>
      </c>
      <c r="E39" s="214"/>
      <c r="F39" s="7" t="s">
        <v>4</v>
      </c>
      <c r="G39" s="211">
        <v>3</v>
      </c>
      <c r="H39" s="107">
        <v>1.45</v>
      </c>
      <c r="I39" s="107">
        <v>1.4</v>
      </c>
      <c r="J39" s="161">
        <f t="shared" si="3"/>
        <v>1.3719999999999999</v>
      </c>
      <c r="K39" s="161">
        <f t="shared" si="4"/>
        <v>1.3579999999999999</v>
      </c>
      <c r="L39" s="161">
        <f t="shared" si="5"/>
        <v>1.3439999999999999</v>
      </c>
      <c r="M39" s="152"/>
      <c r="N39" s="208">
        <f>H39*M39</f>
        <v>0</v>
      </c>
      <c r="O39" s="65">
        <f>I39*M39</f>
        <v>0</v>
      </c>
      <c r="P39" s="246">
        <f>J39*M39</f>
        <v>0</v>
      </c>
      <c r="Q39" s="246">
        <f>K39*M39</f>
        <v>0</v>
      </c>
      <c r="R39" s="246">
        <f>L39*M39</f>
        <v>0</v>
      </c>
      <c r="S39" s="13" t="s">
        <v>5</v>
      </c>
      <c r="T39" s="119" t="s">
        <v>723</v>
      </c>
    </row>
    <row r="40" spans="1:20" ht="69.95" hidden="1" customHeight="1" outlineLevel="1" thickBot="1" x14ac:dyDescent="0.25">
      <c r="A40" s="242" t="s">
        <v>6473</v>
      </c>
      <c r="B40" s="104" t="s">
        <v>136</v>
      </c>
      <c r="C40" s="195"/>
      <c r="D40" s="195" t="s">
        <v>2221</v>
      </c>
      <c r="E40" s="202"/>
      <c r="F40" s="202" t="s">
        <v>4</v>
      </c>
      <c r="G40" s="605">
        <v>3</v>
      </c>
      <c r="H40" s="107">
        <v>1.45</v>
      </c>
      <c r="I40" s="107">
        <v>1.4</v>
      </c>
      <c r="J40" s="258">
        <f t="shared" si="3"/>
        <v>1.3719999999999999</v>
      </c>
      <c r="K40" s="258">
        <f t="shared" si="4"/>
        <v>1.3579999999999999</v>
      </c>
      <c r="L40" s="258">
        <f t="shared" si="5"/>
        <v>1.3439999999999999</v>
      </c>
      <c r="M40" s="152"/>
      <c r="N40" s="471">
        <f>H40*M40</f>
        <v>0</v>
      </c>
      <c r="O40" s="246">
        <f>I40*M40</f>
        <v>0</v>
      </c>
      <c r="P40" s="246">
        <f>J40*M40</f>
        <v>0</v>
      </c>
      <c r="Q40" s="246">
        <f>K40*M40</f>
        <v>0</v>
      </c>
      <c r="R40" s="246">
        <f>L40*M40</f>
        <v>0</v>
      </c>
      <c r="S40" s="12" t="s">
        <v>5</v>
      </c>
      <c r="T40" s="119" t="s">
        <v>723</v>
      </c>
    </row>
    <row r="41" spans="1:20" ht="24.95" customHeight="1" thickBot="1" x14ac:dyDescent="0.25">
      <c r="A41" s="380" t="s">
        <v>8506</v>
      </c>
      <c r="B41" s="600"/>
      <c r="C41" s="381"/>
      <c r="D41" s="381"/>
      <c r="E41" s="381"/>
      <c r="F41" s="381"/>
      <c r="G41" s="381"/>
      <c r="H41" s="381"/>
      <c r="I41" s="381"/>
      <c r="J41" s="381"/>
      <c r="K41" s="381"/>
      <c r="L41" s="381"/>
      <c r="M41" s="381"/>
      <c r="N41" s="381"/>
      <c r="O41" s="381"/>
      <c r="P41" s="381"/>
      <c r="Q41" s="381"/>
      <c r="R41" s="381"/>
      <c r="S41" s="382"/>
    </row>
    <row r="42" spans="1:20" ht="20.100000000000001" customHeight="1" collapsed="1" thickBot="1" x14ac:dyDescent="0.25">
      <c r="A42" s="384" t="s">
        <v>8507</v>
      </c>
      <c r="B42" s="601"/>
      <c r="C42" s="368"/>
      <c r="D42" s="369"/>
      <c r="E42" s="369"/>
      <c r="F42" s="369"/>
      <c r="G42" s="370"/>
      <c r="H42" s="370"/>
      <c r="I42" s="370"/>
      <c r="J42" s="370"/>
      <c r="K42" s="370"/>
      <c r="L42" s="370"/>
      <c r="M42" s="370"/>
      <c r="N42" s="370"/>
      <c r="O42" s="370"/>
      <c r="P42" s="370"/>
      <c r="Q42" s="370"/>
      <c r="R42" s="370"/>
      <c r="S42" s="371"/>
    </row>
    <row r="43" spans="1:20" ht="20.100000000000001" hidden="1" customHeight="1" outlineLevel="1" thickBot="1" x14ac:dyDescent="0.25">
      <c r="A43" s="3" t="s">
        <v>3737</v>
      </c>
      <c r="B43" s="3" t="s">
        <v>33</v>
      </c>
      <c r="C43" s="3"/>
      <c r="D43" s="3" t="s">
        <v>17</v>
      </c>
      <c r="E43" s="3" t="s">
        <v>2746</v>
      </c>
      <c r="F43" s="84"/>
      <c r="G43" s="85" t="s">
        <v>487</v>
      </c>
      <c r="H43" s="3" t="s">
        <v>488</v>
      </c>
      <c r="I43" s="3" t="s">
        <v>495</v>
      </c>
      <c r="J43" s="123">
        <v>-0.02</v>
      </c>
      <c r="K43" s="123">
        <v>-0.03</v>
      </c>
      <c r="L43" s="123">
        <v>-0.04</v>
      </c>
      <c r="M43" s="3" t="s">
        <v>18</v>
      </c>
      <c r="N43" s="3" t="s">
        <v>489</v>
      </c>
      <c r="O43" s="3" t="s">
        <v>486</v>
      </c>
      <c r="P43" s="124" t="s">
        <v>1924</v>
      </c>
      <c r="Q43" s="124" t="s">
        <v>1930</v>
      </c>
      <c r="R43" s="124" t="s">
        <v>1931</v>
      </c>
      <c r="S43" s="3" t="s">
        <v>34</v>
      </c>
    </row>
    <row r="44" spans="1:20" ht="69.95" hidden="1" customHeight="1" outlineLevel="1" thickBot="1" x14ac:dyDescent="0.25">
      <c r="A44" s="602" t="s">
        <v>8508</v>
      </c>
      <c r="B44" s="278" t="s">
        <v>8509</v>
      </c>
      <c r="C44" s="306"/>
      <c r="D44" s="93" t="s">
        <v>8513</v>
      </c>
      <c r="E44" s="128"/>
      <c r="F44" s="64" t="s">
        <v>4</v>
      </c>
      <c r="G44" s="98">
        <v>16</v>
      </c>
      <c r="H44" s="280">
        <v>12.2</v>
      </c>
      <c r="I44" s="107">
        <v>11.9</v>
      </c>
      <c r="J44" s="162">
        <f t="shared" ref="J44:J45" si="9">I44*0.98</f>
        <v>11.662000000000001</v>
      </c>
      <c r="K44" s="162">
        <f t="shared" ref="K44:K45" si="10">I44*0.97</f>
        <v>11.542999999999999</v>
      </c>
      <c r="L44" s="162">
        <f t="shared" ref="L44:L45" si="11">I44*0.96</f>
        <v>11.423999999999999</v>
      </c>
      <c r="M44" s="140"/>
      <c r="N44" s="217">
        <f>H44*M44</f>
        <v>0</v>
      </c>
      <c r="O44" s="217">
        <f>I44*M44</f>
        <v>0</v>
      </c>
      <c r="P44" s="246">
        <f>J44*M44</f>
        <v>0</v>
      </c>
      <c r="Q44" s="246">
        <f>K44*M44</f>
        <v>0</v>
      </c>
      <c r="R44" s="246">
        <f>L44*M44</f>
        <v>0</v>
      </c>
      <c r="S44" s="30" t="s">
        <v>5</v>
      </c>
      <c r="T44" s="100"/>
    </row>
    <row r="45" spans="1:20" ht="69.95" hidden="1" customHeight="1" outlineLevel="1" thickBot="1" x14ac:dyDescent="0.25">
      <c r="A45" s="602" t="s">
        <v>8634</v>
      </c>
      <c r="B45" s="278" t="s">
        <v>8511</v>
      </c>
      <c r="C45" s="306"/>
      <c r="D45" s="93" t="s">
        <v>8635</v>
      </c>
      <c r="E45" s="128"/>
      <c r="F45" s="64" t="s">
        <v>4</v>
      </c>
      <c r="G45" s="98">
        <v>10</v>
      </c>
      <c r="H45" s="280">
        <v>8.4</v>
      </c>
      <c r="I45" s="107">
        <v>8.1999999999999993</v>
      </c>
      <c r="J45" s="162">
        <f t="shared" si="9"/>
        <v>8.0359999999999996</v>
      </c>
      <c r="K45" s="162">
        <f t="shared" si="10"/>
        <v>7.9539999999999988</v>
      </c>
      <c r="L45" s="162">
        <f t="shared" si="11"/>
        <v>7.871999999999999</v>
      </c>
      <c r="M45" s="140"/>
      <c r="N45" s="217">
        <f>H45*M45</f>
        <v>0</v>
      </c>
      <c r="O45" s="217">
        <f>I45*M45</f>
        <v>0</v>
      </c>
      <c r="P45" s="246">
        <f>J45*M45</f>
        <v>0</v>
      </c>
      <c r="Q45" s="246">
        <f>K45*M45</f>
        <v>0</v>
      </c>
      <c r="R45" s="246">
        <f>L45*M45</f>
        <v>0</v>
      </c>
      <c r="S45" s="30" t="s">
        <v>5</v>
      </c>
      <c r="T45" s="100"/>
    </row>
    <row r="46" spans="1:20" ht="69.95" hidden="1" customHeight="1" outlineLevel="1" thickBot="1" x14ac:dyDescent="0.25">
      <c r="A46" s="602" t="s">
        <v>8510</v>
      </c>
      <c r="B46" s="278" t="s">
        <v>8511</v>
      </c>
      <c r="C46" s="306"/>
      <c r="D46" s="93" t="s">
        <v>8512</v>
      </c>
      <c r="E46" s="128"/>
      <c r="F46" s="64" t="s">
        <v>4</v>
      </c>
      <c r="G46" s="98">
        <v>15.5</v>
      </c>
      <c r="H46" s="280">
        <v>11.9</v>
      </c>
      <c r="I46" s="107">
        <v>11.6</v>
      </c>
      <c r="J46" s="162">
        <f t="shared" ref="J46" si="12">I46*0.98</f>
        <v>11.368</v>
      </c>
      <c r="K46" s="162">
        <f t="shared" ref="K46" si="13">I46*0.97</f>
        <v>11.251999999999999</v>
      </c>
      <c r="L46" s="162">
        <f t="shared" ref="L46" si="14">I46*0.96</f>
        <v>11.135999999999999</v>
      </c>
      <c r="M46" s="140"/>
      <c r="N46" s="217">
        <f>H46*M46</f>
        <v>0</v>
      </c>
      <c r="O46" s="217">
        <f>I46*M46</f>
        <v>0</v>
      </c>
      <c r="P46" s="246">
        <f>J46*M46</f>
        <v>0</v>
      </c>
      <c r="Q46" s="246">
        <f>K46*M46</f>
        <v>0</v>
      </c>
      <c r="R46" s="246">
        <f>L46*M46</f>
        <v>0</v>
      </c>
      <c r="S46" s="30" t="s">
        <v>5</v>
      </c>
      <c r="T46" s="100"/>
    </row>
    <row r="47" spans="1:20" ht="69.95" hidden="1" customHeight="1" outlineLevel="1" thickBot="1" x14ac:dyDescent="0.25">
      <c r="A47" s="602" t="s">
        <v>8516</v>
      </c>
      <c r="B47" s="278" t="s">
        <v>8514</v>
      </c>
      <c r="C47" s="306"/>
      <c r="D47" s="93" t="s">
        <v>8515</v>
      </c>
      <c r="E47" s="128"/>
      <c r="F47" s="64" t="s">
        <v>4</v>
      </c>
      <c r="G47" s="98">
        <v>23</v>
      </c>
      <c r="H47" s="280">
        <v>18.3</v>
      </c>
      <c r="I47" s="107">
        <v>18</v>
      </c>
      <c r="J47" s="162">
        <f t="shared" ref="J47:J48" si="15">I47*0.98</f>
        <v>17.64</v>
      </c>
      <c r="K47" s="162">
        <f t="shared" ref="K47:K48" si="16">I47*0.97</f>
        <v>17.46</v>
      </c>
      <c r="L47" s="162">
        <f t="shared" ref="L47:L48" si="17">I47*0.96</f>
        <v>17.28</v>
      </c>
      <c r="M47" s="140"/>
      <c r="N47" s="217">
        <f>H47*M47</f>
        <v>0</v>
      </c>
      <c r="O47" s="217">
        <f>I47*M47</f>
        <v>0</v>
      </c>
      <c r="P47" s="246">
        <f>J47*M47</f>
        <v>0</v>
      </c>
      <c r="Q47" s="246">
        <f>K47*M47</f>
        <v>0</v>
      </c>
      <c r="R47" s="246">
        <f>L47*M47</f>
        <v>0</v>
      </c>
      <c r="S47" s="30" t="s">
        <v>5</v>
      </c>
      <c r="T47" s="100"/>
    </row>
    <row r="48" spans="1:20" ht="69.95" hidden="1" customHeight="1" outlineLevel="1" thickBot="1" x14ac:dyDescent="0.25">
      <c r="A48" s="602" t="s">
        <v>8636</v>
      </c>
      <c r="B48" s="278" t="s">
        <v>8728</v>
      </c>
      <c r="C48" s="306"/>
      <c r="D48" s="93" t="s">
        <v>8637</v>
      </c>
      <c r="E48" s="128"/>
      <c r="F48" s="64" t="s">
        <v>4</v>
      </c>
      <c r="G48" s="98">
        <v>30</v>
      </c>
      <c r="H48" s="280">
        <v>25.5</v>
      </c>
      <c r="I48" s="107">
        <v>25</v>
      </c>
      <c r="J48" s="162">
        <f t="shared" si="15"/>
        <v>24.5</v>
      </c>
      <c r="K48" s="162">
        <f t="shared" si="16"/>
        <v>24.25</v>
      </c>
      <c r="L48" s="162">
        <f t="shared" si="17"/>
        <v>24</v>
      </c>
      <c r="M48" s="140"/>
      <c r="N48" s="217">
        <f>H48*M48</f>
        <v>0</v>
      </c>
      <c r="O48" s="217">
        <f>I48*M48</f>
        <v>0</v>
      </c>
      <c r="P48" s="246">
        <f>J48*M48</f>
        <v>0</v>
      </c>
      <c r="Q48" s="246">
        <f>K48*M48</f>
        <v>0</v>
      </c>
      <c r="R48" s="246">
        <f>L48*M48</f>
        <v>0</v>
      </c>
      <c r="S48" s="30" t="s">
        <v>5</v>
      </c>
      <c r="T48" s="100"/>
    </row>
    <row r="49" spans="1:21" ht="69.95" hidden="1" customHeight="1" outlineLevel="1" thickBot="1" x14ac:dyDescent="0.25">
      <c r="A49" s="602" t="s">
        <v>8517</v>
      </c>
      <c r="B49" s="278" t="s">
        <v>8518</v>
      </c>
      <c r="C49" s="306"/>
      <c r="D49" s="93" t="s">
        <v>8519</v>
      </c>
      <c r="E49" s="128"/>
      <c r="F49" s="64" t="s">
        <v>4</v>
      </c>
      <c r="G49" s="98">
        <v>23</v>
      </c>
      <c r="H49" s="280">
        <v>18.3</v>
      </c>
      <c r="I49" s="107">
        <v>18</v>
      </c>
      <c r="J49" s="162">
        <f t="shared" ref="J49" si="18">I49*0.98</f>
        <v>17.64</v>
      </c>
      <c r="K49" s="162">
        <f t="shared" ref="K49" si="19">I49*0.97</f>
        <v>17.46</v>
      </c>
      <c r="L49" s="162">
        <f t="shared" ref="L49" si="20">I49*0.96</f>
        <v>17.28</v>
      </c>
      <c r="M49" s="140"/>
      <c r="N49" s="217">
        <f>H49*M49</f>
        <v>0</v>
      </c>
      <c r="O49" s="217">
        <f>I49*M49</f>
        <v>0</v>
      </c>
      <c r="P49" s="246">
        <f>J49*M49</f>
        <v>0</v>
      </c>
      <c r="Q49" s="246">
        <f>K49*M49</f>
        <v>0</v>
      </c>
      <c r="R49" s="246">
        <f>L49*M49</f>
        <v>0</v>
      </c>
      <c r="S49" s="30" t="s">
        <v>5</v>
      </c>
      <c r="T49" s="100"/>
    </row>
    <row r="50" spans="1:21" ht="20.100000000000001" customHeight="1" collapsed="1" thickBot="1" x14ac:dyDescent="0.25">
      <c r="A50" s="384" t="s">
        <v>8590</v>
      </c>
      <c r="B50" s="601"/>
      <c r="C50" s="368"/>
      <c r="D50" s="369"/>
      <c r="E50" s="369"/>
      <c r="F50" s="369"/>
      <c r="G50" s="370"/>
      <c r="H50" s="370"/>
      <c r="I50" s="370"/>
      <c r="J50" s="370"/>
      <c r="K50" s="370"/>
      <c r="L50" s="370"/>
      <c r="M50" s="370"/>
      <c r="N50" s="370"/>
      <c r="O50" s="370"/>
      <c r="P50" s="370"/>
      <c r="Q50" s="370"/>
      <c r="R50" s="370"/>
      <c r="S50" s="371"/>
    </row>
    <row r="51" spans="1:21" ht="20.100000000000001" hidden="1" customHeight="1" outlineLevel="1" thickBot="1" x14ac:dyDescent="0.25">
      <c r="A51" s="4" t="s">
        <v>3737</v>
      </c>
      <c r="B51" s="4" t="s">
        <v>33</v>
      </c>
      <c r="C51" s="4"/>
      <c r="D51" s="4" t="s">
        <v>17</v>
      </c>
      <c r="E51" s="4" t="s">
        <v>2746</v>
      </c>
      <c r="F51" s="35"/>
      <c r="G51" s="39" t="s">
        <v>487</v>
      </c>
      <c r="H51" s="4" t="s">
        <v>488</v>
      </c>
      <c r="I51" s="4" t="s">
        <v>495</v>
      </c>
      <c r="J51" s="135">
        <v>-0.02</v>
      </c>
      <c r="K51" s="135">
        <v>-0.03</v>
      </c>
      <c r="L51" s="135">
        <v>-0.04</v>
      </c>
      <c r="M51" s="4" t="s">
        <v>18</v>
      </c>
      <c r="N51" s="4" t="s">
        <v>489</v>
      </c>
      <c r="O51" s="4" t="s">
        <v>486</v>
      </c>
      <c r="P51" s="29" t="s">
        <v>1924</v>
      </c>
      <c r="Q51" s="29" t="s">
        <v>1930</v>
      </c>
      <c r="R51" s="29" t="s">
        <v>1931</v>
      </c>
      <c r="S51" s="4" t="s">
        <v>34</v>
      </c>
    </row>
    <row r="52" spans="1:21" s="56" customFormat="1" ht="69.95" hidden="1" customHeight="1" outlineLevel="1" thickBot="1" x14ac:dyDescent="0.25">
      <c r="A52" s="650" t="s">
        <v>8632</v>
      </c>
      <c r="B52" s="193" t="s">
        <v>114</v>
      </c>
      <c r="C52" s="721"/>
      <c r="D52" s="279" t="s">
        <v>8633</v>
      </c>
      <c r="E52" s="722"/>
      <c r="F52" s="213" t="s">
        <v>4</v>
      </c>
      <c r="G52" s="89">
        <v>55</v>
      </c>
      <c r="H52" s="99">
        <v>52</v>
      </c>
      <c r="I52" s="99">
        <v>51.5</v>
      </c>
      <c r="J52" s="174">
        <f t="shared" ref="J52" si="21">I52*0.98</f>
        <v>50.47</v>
      </c>
      <c r="K52" s="174">
        <f t="shared" ref="K52" si="22">I52*0.97</f>
        <v>49.954999999999998</v>
      </c>
      <c r="L52" s="174">
        <f t="shared" ref="L52" si="23">I52*0.96</f>
        <v>49.44</v>
      </c>
      <c r="M52" s="152"/>
      <c r="N52" s="99">
        <f>H52*M52</f>
        <v>0</v>
      </c>
      <c r="O52" s="216">
        <f>I52*M52</f>
        <v>0</v>
      </c>
      <c r="P52" s="216">
        <f>J52*M52</f>
        <v>0</v>
      </c>
      <c r="Q52" s="216">
        <f>K52*M52</f>
        <v>0</v>
      </c>
      <c r="R52" s="216">
        <f>L52*M52</f>
        <v>0</v>
      </c>
      <c r="S52" s="102" t="s">
        <v>5</v>
      </c>
      <c r="T52" s="100"/>
    </row>
    <row r="53" spans="1:21" s="56" customFormat="1" ht="69.95" hidden="1" customHeight="1" outlineLevel="1" thickBot="1" x14ac:dyDescent="0.25">
      <c r="A53" s="650" t="s">
        <v>8591</v>
      </c>
      <c r="B53" s="193" t="s">
        <v>114</v>
      </c>
      <c r="C53" s="721"/>
      <c r="D53" s="279" t="s">
        <v>8592</v>
      </c>
      <c r="E53" s="722"/>
      <c r="F53" s="213" t="s">
        <v>4</v>
      </c>
      <c r="G53" s="89">
        <v>90</v>
      </c>
      <c r="H53" s="99">
        <v>76</v>
      </c>
      <c r="I53" s="99">
        <v>75</v>
      </c>
      <c r="J53" s="174">
        <f t="shared" ref="J53" si="24">I53*0.98</f>
        <v>73.5</v>
      </c>
      <c r="K53" s="174">
        <f t="shared" ref="K53" si="25">I53*0.97</f>
        <v>72.75</v>
      </c>
      <c r="L53" s="174">
        <f t="shared" ref="L53" si="26">I53*0.96</f>
        <v>72</v>
      </c>
      <c r="M53" s="152"/>
      <c r="N53" s="99">
        <f>H53*M53</f>
        <v>0</v>
      </c>
      <c r="O53" s="216">
        <f>I53*M53</f>
        <v>0</v>
      </c>
      <c r="P53" s="216">
        <f>J53*M53</f>
        <v>0</v>
      </c>
      <c r="Q53" s="216">
        <f>K53*M53</f>
        <v>0</v>
      </c>
      <c r="R53" s="216">
        <f>L53*M53</f>
        <v>0</v>
      </c>
      <c r="S53" s="102" t="s">
        <v>5</v>
      </c>
      <c r="T53" s="100"/>
    </row>
    <row r="54" spans="1:21" ht="20.100000000000001" customHeight="1" collapsed="1" thickBot="1" x14ac:dyDescent="0.25">
      <c r="A54" s="384" t="s">
        <v>8727</v>
      </c>
      <c r="B54" s="601"/>
      <c r="C54" s="368"/>
      <c r="D54" s="369"/>
      <c r="E54" s="369"/>
      <c r="F54" s="369"/>
      <c r="G54" s="370"/>
      <c r="H54" s="749"/>
      <c r="I54" s="749"/>
      <c r="J54" s="370"/>
      <c r="K54" s="370"/>
      <c r="L54" s="370"/>
      <c r="M54" s="370"/>
      <c r="N54" s="370"/>
      <c r="O54" s="370"/>
      <c r="P54" s="370"/>
      <c r="Q54" s="370"/>
      <c r="R54" s="370"/>
      <c r="S54" s="371"/>
    </row>
    <row r="55" spans="1:21" ht="20.100000000000001" hidden="1" customHeight="1" outlineLevel="1" thickBot="1" x14ac:dyDescent="0.25">
      <c r="A55" s="4" t="s">
        <v>3737</v>
      </c>
      <c r="B55" s="4" t="s">
        <v>33</v>
      </c>
      <c r="C55" s="4"/>
      <c r="D55" s="4" t="s">
        <v>17</v>
      </c>
      <c r="E55" s="4" t="s">
        <v>2746</v>
      </c>
      <c r="F55" s="35"/>
      <c r="G55" s="39" t="s">
        <v>487</v>
      </c>
      <c r="H55" s="4" t="s">
        <v>488</v>
      </c>
      <c r="I55" s="4" t="s">
        <v>495</v>
      </c>
      <c r="J55" s="135">
        <v>-0.02</v>
      </c>
      <c r="K55" s="135">
        <v>-0.03</v>
      </c>
      <c r="L55" s="135">
        <v>-0.04</v>
      </c>
      <c r="M55" s="4" t="s">
        <v>18</v>
      </c>
      <c r="N55" s="4" t="s">
        <v>489</v>
      </c>
      <c r="O55" s="4" t="s">
        <v>486</v>
      </c>
      <c r="P55" s="29" t="s">
        <v>1924</v>
      </c>
      <c r="Q55" s="29" t="s">
        <v>1930</v>
      </c>
      <c r="R55" s="29" t="s">
        <v>1931</v>
      </c>
      <c r="S55" s="4" t="s">
        <v>34</v>
      </c>
    </row>
    <row r="56" spans="1:21" s="56" customFormat="1" ht="69.95" hidden="1" customHeight="1" outlineLevel="1" thickBot="1" x14ac:dyDescent="0.25">
      <c r="A56" s="650" t="s">
        <v>8725</v>
      </c>
      <c r="B56" s="193" t="s">
        <v>8511</v>
      </c>
      <c r="C56" s="721"/>
      <c r="D56" s="477" t="s">
        <v>8729</v>
      </c>
      <c r="E56" s="722"/>
      <c r="F56" s="213" t="s">
        <v>4</v>
      </c>
      <c r="G56" s="89">
        <v>9</v>
      </c>
      <c r="H56" s="99">
        <v>6.8</v>
      </c>
      <c r="I56" s="99">
        <v>6.6</v>
      </c>
      <c r="J56" s="174">
        <f t="shared" ref="J56" si="27">I56*0.98</f>
        <v>6.468</v>
      </c>
      <c r="K56" s="174">
        <f t="shared" ref="K56" si="28">I56*0.97</f>
        <v>6.4019999999999992</v>
      </c>
      <c r="L56" s="174">
        <f t="shared" ref="L56" si="29">I56*0.96</f>
        <v>6.3359999999999994</v>
      </c>
      <c r="M56" s="152"/>
      <c r="N56" s="99">
        <f>H56*M56</f>
        <v>0</v>
      </c>
      <c r="O56" s="216">
        <f>I56*M56</f>
        <v>0</v>
      </c>
      <c r="P56" s="216">
        <f>J56*M56</f>
        <v>0</v>
      </c>
      <c r="Q56" s="216">
        <f>K56*M56</f>
        <v>0</v>
      </c>
      <c r="R56" s="216">
        <f>L56*M56</f>
        <v>0</v>
      </c>
      <c r="S56" s="30" t="s">
        <v>5</v>
      </c>
      <c r="T56" s="100"/>
    </row>
    <row r="57" spans="1:21" ht="24.95" customHeight="1" thickBot="1" x14ac:dyDescent="0.25">
      <c r="A57" s="606" t="s">
        <v>3348</v>
      </c>
      <c r="B57" s="607"/>
      <c r="C57" s="608"/>
      <c r="D57" s="608"/>
      <c r="E57" s="608"/>
      <c r="F57" s="608"/>
      <c r="G57" s="608"/>
      <c r="H57" s="608"/>
      <c r="I57" s="608"/>
      <c r="J57" s="608"/>
      <c r="K57" s="608"/>
      <c r="L57" s="608"/>
      <c r="M57" s="608"/>
      <c r="N57" s="608"/>
      <c r="O57" s="608"/>
      <c r="P57" s="608"/>
      <c r="Q57" s="608"/>
      <c r="R57" s="608"/>
      <c r="S57" s="609"/>
    </row>
    <row r="58" spans="1:21" ht="20.100000000000001" customHeight="1" collapsed="1" thickBot="1" x14ac:dyDescent="0.25">
      <c r="A58" s="384" t="s">
        <v>3351</v>
      </c>
      <c r="B58" s="601"/>
      <c r="C58" s="368"/>
      <c r="D58" s="369"/>
      <c r="E58" s="369"/>
      <c r="F58" s="369"/>
      <c r="G58" s="370"/>
      <c r="H58" s="370"/>
      <c r="I58" s="370"/>
      <c r="J58" s="370"/>
      <c r="K58" s="370"/>
      <c r="L58" s="370"/>
      <c r="M58" s="370"/>
      <c r="N58" s="370"/>
      <c r="O58" s="370"/>
      <c r="P58" s="370"/>
      <c r="Q58" s="370"/>
      <c r="R58" s="370"/>
      <c r="S58" s="371"/>
      <c r="U58">
        <v>2.87</v>
      </c>
    </row>
    <row r="59" spans="1:21" ht="20.100000000000001" hidden="1" customHeight="1" outlineLevel="1" thickBot="1" x14ac:dyDescent="0.25">
      <c r="A59" s="3" t="s">
        <v>3737</v>
      </c>
      <c r="B59" s="3" t="s">
        <v>33</v>
      </c>
      <c r="C59" s="3"/>
      <c r="D59" s="3" t="s">
        <v>17</v>
      </c>
      <c r="E59" s="3" t="s">
        <v>2746</v>
      </c>
      <c r="F59" s="84"/>
      <c r="G59" s="85" t="s">
        <v>487</v>
      </c>
      <c r="H59" s="3" t="s">
        <v>488</v>
      </c>
      <c r="I59" s="3" t="s">
        <v>495</v>
      </c>
      <c r="J59" s="123">
        <v>-0.02</v>
      </c>
      <c r="K59" s="123">
        <v>-0.03</v>
      </c>
      <c r="L59" s="123">
        <v>-0.04</v>
      </c>
      <c r="M59" s="3" t="s">
        <v>18</v>
      </c>
      <c r="N59" s="3" t="s">
        <v>489</v>
      </c>
      <c r="O59" s="3" t="s">
        <v>486</v>
      </c>
      <c r="P59" s="124" t="s">
        <v>1924</v>
      </c>
      <c r="Q59" s="124" t="s">
        <v>1930</v>
      </c>
      <c r="R59" s="124" t="s">
        <v>1931</v>
      </c>
      <c r="S59" s="3" t="s">
        <v>34</v>
      </c>
    </row>
    <row r="60" spans="1:21" ht="69.95" hidden="1" customHeight="1" outlineLevel="1" thickBot="1" x14ac:dyDescent="0.25">
      <c r="A60" s="602" t="s">
        <v>3529</v>
      </c>
      <c r="B60" s="222" t="s">
        <v>27</v>
      </c>
      <c r="C60" s="222"/>
      <c r="D60" s="53" t="s">
        <v>661</v>
      </c>
      <c r="E60" s="64"/>
      <c r="F60" s="64" t="s">
        <v>4</v>
      </c>
      <c r="G60" s="98">
        <f t="shared" ref="G60" si="30">H60*1.3</f>
        <v>4.0949999999999998</v>
      </c>
      <c r="H60" s="107">
        <v>3.15</v>
      </c>
      <c r="I60" s="107">
        <v>3.1</v>
      </c>
      <c r="J60" s="162">
        <f t="shared" ref="J60:J78" si="31">I60*0.98</f>
        <v>3.0379999999999998</v>
      </c>
      <c r="K60" s="162">
        <f t="shared" ref="K60:K78" si="32">I60*0.97</f>
        <v>3.0070000000000001</v>
      </c>
      <c r="L60" s="162">
        <f t="shared" ref="L60:L78" si="33">I60*0.96</f>
        <v>2.976</v>
      </c>
      <c r="M60" s="140"/>
      <c r="N60" s="217">
        <f>H60*M60</f>
        <v>0</v>
      </c>
      <c r="O60" s="217">
        <f>I60*M60</f>
        <v>0</v>
      </c>
      <c r="P60" s="246">
        <f>J60*M60</f>
        <v>0</v>
      </c>
      <c r="Q60" s="246">
        <f>K60*M60</f>
        <v>0</v>
      </c>
      <c r="R60" s="246">
        <f>L60*M60</f>
        <v>0</v>
      </c>
      <c r="S60" s="28" t="s">
        <v>5</v>
      </c>
      <c r="T60" s="100"/>
    </row>
    <row r="61" spans="1:21" ht="69.95" hidden="1" customHeight="1" outlineLevel="1" thickBot="1" x14ac:dyDescent="0.25">
      <c r="A61" s="602" t="s">
        <v>3530</v>
      </c>
      <c r="B61" s="222" t="s">
        <v>27</v>
      </c>
      <c r="C61" s="222"/>
      <c r="D61" s="53" t="s">
        <v>411</v>
      </c>
      <c r="E61" s="64"/>
      <c r="F61" s="64" t="s">
        <v>4</v>
      </c>
      <c r="G61" s="98">
        <f>H61*1.3</f>
        <v>4.3550000000000004</v>
      </c>
      <c r="H61" s="107">
        <v>3.35</v>
      </c>
      <c r="I61" s="107">
        <v>3.3</v>
      </c>
      <c r="J61" s="162">
        <f t="shared" si="31"/>
        <v>3.234</v>
      </c>
      <c r="K61" s="162">
        <f t="shared" si="32"/>
        <v>3.2009999999999996</v>
      </c>
      <c r="L61" s="162">
        <f t="shared" si="33"/>
        <v>3.1679999999999997</v>
      </c>
      <c r="M61" s="141"/>
      <c r="N61" s="217">
        <f>H61*M61</f>
        <v>0</v>
      </c>
      <c r="O61" s="217">
        <f>I61*M61</f>
        <v>0</v>
      </c>
      <c r="P61" s="246">
        <f>J61*M61</f>
        <v>0</v>
      </c>
      <c r="Q61" s="246">
        <f>K61*M61</f>
        <v>0</v>
      </c>
      <c r="R61" s="246">
        <f>L61*M61</f>
        <v>0</v>
      </c>
      <c r="S61" s="28" t="s">
        <v>5</v>
      </c>
      <c r="T61" s="100"/>
    </row>
    <row r="62" spans="1:21" ht="69.95" hidden="1" customHeight="1" outlineLevel="1" thickBot="1" x14ac:dyDescent="0.25">
      <c r="A62" s="602" t="s">
        <v>3532</v>
      </c>
      <c r="B62" s="222" t="s">
        <v>27</v>
      </c>
      <c r="C62" s="222"/>
      <c r="D62" s="53" t="s">
        <v>525</v>
      </c>
      <c r="E62" s="64"/>
      <c r="F62" s="64" t="s">
        <v>4</v>
      </c>
      <c r="G62" s="98">
        <f>H62*1.3</f>
        <v>4.0949999999999998</v>
      </c>
      <c r="H62" s="107">
        <v>3.15</v>
      </c>
      <c r="I62" s="107">
        <v>3.1</v>
      </c>
      <c r="J62" s="162">
        <f t="shared" si="31"/>
        <v>3.0379999999999998</v>
      </c>
      <c r="K62" s="162">
        <f t="shared" si="32"/>
        <v>3.0070000000000001</v>
      </c>
      <c r="L62" s="162">
        <f t="shared" si="33"/>
        <v>2.976</v>
      </c>
      <c r="M62" s="141"/>
      <c r="N62" s="217">
        <f>H62*M62</f>
        <v>0</v>
      </c>
      <c r="O62" s="217">
        <f>I62*M62</f>
        <v>0</v>
      </c>
      <c r="P62" s="246">
        <f>J62*M62</f>
        <v>0</v>
      </c>
      <c r="Q62" s="246">
        <f>K62*M62</f>
        <v>0</v>
      </c>
      <c r="R62" s="246">
        <f>L62*M62</f>
        <v>0</v>
      </c>
      <c r="S62" s="28" t="s">
        <v>5</v>
      </c>
      <c r="T62" s="100"/>
    </row>
    <row r="63" spans="1:21" ht="69.95" hidden="1" customHeight="1" outlineLevel="1" thickBot="1" x14ac:dyDescent="0.25">
      <c r="A63" s="602" t="s">
        <v>3533</v>
      </c>
      <c r="B63" s="222" t="s">
        <v>27</v>
      </c>
      <c r="C63" s="222"/>
      <c r="D63" s="93" t="s">
        <v>448</v>
      </c>
      <c r="E63" s="64"/>
      <c r="F63" s="64" t="s">
        <v>4</v>
      </c>
      <c r="G63" s="98">
        <f t="shared" ref="G63" si="34">H63*1.3</f>
        <v>4.4850000000000003</v>
      </c>
      <c r="H63" s="107">
        <v>3.45</v>
      </c>
      <c r="I63" s="107">
        <v>3.4</v>
      </c>
      <c r="J63" s="162">
        <f t="shared" si="31"/>
        <v>3.3319999999999999</v>
      </c>
      <c r="K63" s="162">
        <f t="shared" si="32"/>
        <v>3.298</v>
      </c>
      <c r="L63" s="162">
        <f t="shared" si="33"/>
        <v>3.2639999999999998</v>
      </c>
      <c r="M63" s="141"/>
      <c r="N63" s="217">
        <f>H63*M63</f>
        <v>0</v>
      </c>
      <c r="O63" s="217">
        <f>I63*M63</f>
        <v>0</v>
      </c>
      <c r="P63" s="246">
        <f>J63*M63</f>
        <v>0</v>
      </c>
      <c r="Q63" s="246">
        <f>K63*M63</f>
        <v>0</v>
      </c>
      <c r="R63" s="246">
        <f>L63*M63</f>
        <v>0</v>
      </c>
      <c r="S63" s="28" t="s">
        <v>5</v>
      </c>
      <c r="T63" s="100"/>
    </row>
    <row r="64" spans="1:21" ht="69.95" hidden="1" customHeight="1" outlineLevel="1" thickBot="1" x14ac:dyDescent="0.25">
      <c r="A64" s="667" t="s">
        <v>10212</v>
      </c>
      <c r="B64" s="752" t="s">
        <v>27</v>
      </c>
      <c r="C64" s="670" t="s">
        <v>10214</v>
      </c>
      <c r="D64" s="736" t="s">
        <v>10213</v>
      </c>
      <c r="E64" s="670"/>
      <c r="F64" s="670" t="s">
        <v>4</v>
      </c>
      <c r="G64" s="674">
        <f t="shared" ref="G64" si="35">H64*1.3</f>
        <v>4.6800000000000006</v>
      </c>
      <c r="H64" s="781">
        <v>3.6</v>
      </c>
      <c r="I64" s="851">
        <v>3.5</v>
      </c>
      <c r="J64" s="676">
        <f t="shared" si="31"/>
        <v>3.4299999999999997</v>
      </c>
      <c r="K64" s="676">
        <f t="shared" si="32"/>
        <v>3.395</v>
      </c>
      <c r="L64" s="676">
        <f t="shared" si="33"/>
        <v>3.36</v>
      </c>
      <c r="M64" s="677"/>
      <c r="N64" s="678">
        <f>H64*M64</f>
        <v>0</v>
      </c>
      <c r="O64" s="678">
        <f>I64*M64</f>
        <v>0</v>
      </c>
      <c r="P64" s="679">
        <f>J64*M64</f>
        <v>0</v>
      </c>
      <c r="Q64" s="679">
        <f>K64*M64</f>
        <v>0</v>
      </c>
      <c r="R64" s="679">
        <f>L64*M64</f>
        <v>0</v>
      </c>
      <c r="S64" s="680" t="s">
        <v>5</v>
      </c>
      <c r="T64" s="100" t="s">
        <v>1702</v>
      </c>
    </row>
    <row r="65" spans="1:20" ht="69.95" hidden="1" customHeight="1" outlineLevel="1" thickBot="1" x14ac:dyDescent="0.25">
      <c r="A65" s="132" t="s">
        <v>7257</v>
      </c>
      <c r="B65" s="222" t="s">
        <v>27</v>
      </c>
      <c r="C65" s="222"/>
      <c r="D65" s="93" t="s">
        <v>7258</v>
      </c>
      <c r="E65" s="64"/>
      <c r="F65" s="64" t="s">
        <v>4</v>
      </c>
      <c r="G65" s="98">
        <f t="shared" ref="G65" si="36">H65*1.3</f>
        <v>6.63</v>
      </c>
      <c r="H65" s="107">
        <v>5.0999999999999996</v>
      </c>
      <c r="I65" s="98">
        <v>5</v>
      </c>
      <c r="J65" s="162">
        <f t="shared" ref="J65:J68" si="37">I65*0.98</f>
        <v>4.9000000000000004</v>
      </c>
      <c r="K65" s="162">
        <f t="shared" ref="K65:K68" si="38">I65*0.97</f>
        <v>4.8499999999999996</v>
      </c>
      <c r="L65" s="162">
        <f t="shared" ref="L65:L68" si="39">I65*0.96</f>
        <v>4.8</v>
      </c>
      <c r="M65" s="141"/>
      <c r="N65" s="217">
        <f>H65*M65</f>
        <v>0</v>
      </c>
      <c r="O65" s="217">
        <f>I65*M65</f>
        <v>0</v>
      </c>
      <c r="P65" s="246">
        <f>J65*M65</f>
        <v>0</v>
      </c>
      <c r="Q65" s="246">
        <f>K65*M65</f>
        <v>0</v>
      </c>
      <c r="R65" s="246">
        <f>L65*M65</f>
        <v>0</v>
      </c>
      <c r="S65" s="28" t="s">
        <v>5</v>
      </c>
      <c r="T65" s="100"/>
    </row>
    <row r="66" spans="1:20" ht="69.95" hidden="1" customHeight="1" outlineLevel="1" thickBot="1" x14ac:dyDescent="0.25">
      <c r="A66" s="132" t="s">
        <v>6907</v>
      </c>
      <c r="B66" s="222" t="s">
        <v>27</v>
      </c>
      <c r="C66" s="222"/>
      <c r="D66" s="93" t="s">
        <v>6908</v>
      </c>
      <c r="E66" s="64"/>
      <c r="F66" s="64" t="s">
        <v>4</v>
      </c>
      <c r="G66" s="98">
        <f t="shared" ref="G66:G68" si="40">H66*1.3</f>
        <v>6.8250000000000002</v>
      </c>
      <c r="H66" s="107">
        <v>5.25</v>
      </c>
      <c r="I66" s="98">
        <v>5.15</v>
      </c>
      <c r="J66" s="162">
        <f t="shared" si="37"/>
        <v>5.0470000000000006</v>
      </c>
      <c r="K66" s="162">
        <f t="shared" si="38"/>
        <v>4.9954999999999998</v>
      </c>
      <c r="L66" s="162">
        <f t="shared" si="39"/>
        <v>4.944</v>
      </c>
      <c r="M66" s="141"/>
      <c r="N66" s="217">
        <f>H66*M66</f>
        <v>0</v>
      </c>
      <c r="O66" s="217">
        <f>I66*M66</f>
        <v>0</v>
      </c>
      <c r="P66" s="246">
        <f>J66*M66</f>
        <v>0</v>
      </c>
      <c r="Q66" s="246">
        <f>K66*M66</f>
        <v>0</v>
      </c>
      <c r="R66" s="246">
        <f>L66*M66</f>
        <v>0</v>
      </c>
      <c r="S66" s="28" t="s">
        <v>5</v>
      </c>
      <c r="T66" s="100"/>
    </row>
    <row r="67" spans="1:20" ht="69.95" hidden="1" customHeight="1" outlineLevel="1" thickBot="1" x14ac:dyDescent="0.25">
      <c r="A67" s="132" t="s">
        <v>10839</v>
      </c>
      <c r="B67" s="222" t="s">
        <v>27</v>
      </c>
      <c r="C67" s="222"/>
      <c r="D67" s="93" t="s">
        <v>10837</v>
      </c>
      <c r="E67" s="64"/>
      <c r="F67" s="64" t="s">
        <v>4</v>
      </c>
      <c r="G67" s="98">
        <f t="shared" si="40"/>
        <v>6.7600000000000007</v>
      </c>
      <c r="H67" s="107">
        <v>5.2</v>
      </c>
      <c r="I67" s="98">
        <v>5.0999999999999996</v>
      </c>
      <c r="J67" s="162">
        <f t="shared" si="37"/>
        <v>4.9979999999999993</v>
      </c>
      <c r="K67" s="162">
        <f t="shared" si="38"/>
        <v>4.9469999999999992</v>
      </c>
      <c r="L67" s="162">
        <f t="shared" si="39"/>
        <v>4.8959999999999999</v>
      </c>
      <c r="M67" s="141"/>
      <c r="N67" s="217">
        <f>H67*M67</f>
        <v>0</v>
      </c>
      <c r="O67" s="217">
        <f>I67*M67</f>
        <v>0</v>
      </c>
      <c r="P67" s="246">
        <f>J67*M67</f>
        <v>0</v>
      </c>
      <c r="Q67" s="246">
        <f>K67*M67</f>
        <v>0</v>
      </c>
      <c r="R67" s="246">
        <f>L67*M67</f>
        <v>0</v>
      </c>
      <c r="S67" s="30" t="s">
        <v>5</v>
      </c>
      <c r="T67" s="100"/>
    </row>
    <row r="68" spans="1:20" ht="69.95" hidden="1" customHeight="1" outlineLevel="1" thickBot="1" x14ac:dyDescent="0.25">
      <c r="A68" s="132" t="s">
        <v>10840</v>
      </c>
      <c r="B68" s="222" t="s">
        <v>27</v>
      </c>
      <c r="C68" s="222"/>
      <c r="D68" s="93" t="s">
        <v>10838</v>
      </c>
      <c r="E68" s="64"/>
      <c r="F68" s="64" t="s">
        <v>4</v>
      </c>
      <c r="G68" s="98">
        <f t="shared" si="40"/>
        <v>6.9550000000000001</v>
      </c>
      <c r="H68" s="107">
        <v>5.35</v>
      </c>
      <c r="I68" s="98">
        <v>5.25</v>
      </c>
      <c r="J68" s="162">
        <f t="shared" si="37"/>
        <v>5.1449999999999996</v>
      </c>
      <c r="K68" s="162">
        <f t="shared" si="38"/>
        <v>5.0925000000000002</v>
      </c>
      <c r="L68" s="162">
        <f t="shared" si="39"/>
        <v>5.04</v>
      </c>
      <c r="M68" s="141"/>
      <c r="N68" s="217">
        <f>H68*M68</f>
        <v>0</v>
      </c>
      <c r="O68" s="217">
        <f>I68*M68</f>
        <v>0</v>
      </c>
      <c r="P68" s="246">
        <f>J68*M68</f>
        <v>0</v>
      </c>
      <c r="Q68" s="246">
        <f>K68*M68</f>
        <v>0</v>
      </c>
      <c r="R68" s="246">
        <f>L68*M68</f>
        <v>0</v>
      </c>
      <c r="S68" s="30" t="s">
        <v>5</v>
      </c>
      <c r="T68" s="100"/>
    </row>
    <row r="69" spans="1:20" ht="69.95" hidden="1" customHeight="1" outlineLevel="1" thickBot="1" x14ac:dyDescent="0.25">
      <c r="A69" s="132" t="s">
        <v>6851</v>
      </c>
      <c r="B69" s="222" t="s">
        <v>27</v>
      </c>
      <c r="C69" s="195"/>
      <c r="D69" s="93" t="s">
        <v>6852</v>
      </c>
      <c r="E69" s="64"/>
      <c r="F69" s="64" t="s">
        <v>4</v>
      </c>
      <c r="G69" s="98">
        <f t="shared" ref="G69" si="41">H69*1.3</f>
        <v>8.06</v>
      </c>
      <c r="H69" s="107">
        <v>6.2</v>
      </c>
      <c r="I69" s="98">
        <v>6.1</v>
      </c>
      <c r="J69" s="162">
        <f t="shared" ref="J69" si="42">I69*0.98</f>
        <v>5.9779999999999998</v>
      </c>
      <c r="K69" s="162">
        <f t="shared" ref="K69" si="43">I69*0.97</f>
        <v>5.9169999999999998</v>
      </c>
      <c r="L69" s="162">
        <f t="shared" ref="L69" si="44">I69*0.96</f>
        <v>5.8559999999999999</v>
      </c>
      <c r="M69" s="141"/>
      <c r="N69" s="217">
        <f>H69*M69</f>
        <v>0</v>
      </c>
      <c r="O69" s="217">
        <f>I69*M69</f>
        <v>0</v>
      </c>
      <c r="P69" s="246">
        <f>J69*M69</f>
        <v>0</v>
      </c>
      <c r="Q69" s="246">
        <f>K69*M69</f>
        <v>0</v>
      </c>
      <c r="R69" s="246">
        <f>L69*M69</f>
        <v>0</v>
      </c>
      <c r="S69" s="28" t="s">
        <v>5</v>
      </c>
      <c r="T69" s="100"/>
    </row>
    <row r="70" spans="1:20" ht="69.95" hidden="1" customHeight="1" outlineLevel="1" thickBot="1" x14ac:dyDescent="0.25">
      <c r="A70" s="602" t="s">
        <v>6839</v>
      </c>
      <c r="B70" s="222" t="s">
        <v>27</v>
      </c>
      <c r="C70" s="222"/>
      <c r="D70" s="53" t="s">
        <v>482</v>
      </c>
      <c r="E70" s="64"/>
      <c r="F70" s="64" t="s">
        <v>4</v>
      </c>
      <c r="G70" s="98">
        <f t="shared" ref="G70:G80" si="45">H70*1.3</f>
        <v>4.875</v>
      </c>
      <c r="H70" s="107">
        <v>3.75</v>
      </c>
      <c r="I70" s="107">
        <v>3.7</v>
      </c>
      <c r="J70" s="162">
        <f t="shared" si="31"/>
        <v>3.6259999999999999</v>
      </c>
      <c r="K70" s="162">
        <f t="shared" si="32"/>
        <v>3.589</v>
      </c>
      <c r="L70" s="162">
        <f t="shared" si="33"/>
        <v>3.552</v>
      </c>
      <c r="M70" s="141"/>
      <c r="N70" s="217">
        <f>H70*M70</f>
        <v>0</v>
      </c>
      <c r="O70" s="217">
        <f>I70*M70</f>
        <v>0</v>
      </c>
      <c r="P70" s="246">
        <f>J70*M70</f>
        <v>0</v>
      </c>
      <c r="Q70" s="246">
        <f>K70*M70</f>
        <v>0</v>
      </c>
      <c r="R70" s="246">
        <f>L70*M70</f>
        <v>0</v>
      </c>
      <c r="S70" s="28" t="s">
        <v>5</v>
      </c>
      <c r="T70" s="100"/>
    </row>
    <row r="71" spans="1:20" ht="69.95" hidden="1" customHeight="1" outlineLevel="1" thickBot="1" x14ac:dyDescent="0.25">
      <c r="A71" s="602" t="s">
        <v>6840</v>
      </c>
      <c r="B71" s="222" t="s">
        <v>27</v>
      </c>
      <c r="C71" s="222"/>
      <c r="D71" s="53" t="s">
        <v>621</v>
      </c>
      <c r="E71" s="64"/>
      <c r="F71" s="64" t="s">
        <v>4</v>
      </c>
      <c r="G71" s="98">
        <f>H71*1.3</f>
        <v>5.0049999999999999</v>
      </c>
      <c r="H71" s="107">
        <v>3.85</v>
      </c>
      <c r="I71" s="107">
        <v>3.8</v>
      </c>
      <c r="J71" s="162">
        <f t="shared" si="31"/>
        <v>3.7239999999999998</v>
      </c>
      <c r="K71" s="162">
        <f t="shared" si="32"/>
        <v>3.6859999999999999</v>
      </c>
      <c r="L71" s="162">
        <f t="shared" si="33"/>
        <v>3.6479999999999997</v>
      </c>
      <c r="M71" s="141"/>
      <c r="N71" s="217">
        <f>H71*M71</f>
        <v>0</v>
      </c>
      <c r="O71" s="217">
        <f>I71*M71</f>
        <v>0</v>
      </c>
      <c r="P71" s="246">
        <f>J71*M71</f>
        <v>0</v>
      </c>
      <c r="Q71" s="246">
        <f>K71*M71</f>
        <v>0</v>
      </c>
      <c r="R71" s="246">
        <f>L71*M71</f>
        <v>0</v>
      </c>
      <c r="S71" s="28" t="s">
        <v>5</v>
      </c>
      <c r="T71" s="100"/>
    </row>
    <row r="72" spans="1:20" ht="69.95" hidden="1" customHeight="1" outlineLevel="1" thickBot="1" x14ac:dyDescent="0.25">
      <c r="A72" s="132" t="s">
        <v>8752</v>
      </c>
      <c r="B72" s="222" t="s">
        <v>27</v>
      </c>
      <c r="C72" s="222"/>
      <c r="D72" s="93" t="s">
        <v>8751</v>
      </c>
      <c r="E72" s="64"/>
      <c r="F72" s="64" t="s">
        <v>4</v>
      </c>
      <c r="G72" s="98">
        <f t="shared" ref="G72" si="46">H72*1.3</f>
        <v>6.5650000000000004</v>
      </c>
      <c r="H72" s="107">
        <v>5.05</v>
      </c>
      <c r="I72" s="98">
        <v>5</v>
      </c>
      <c r="J72" s="162">
        <f>I72*0.98</f>
        <v>4.9000000000000004</v>
      </c>
      <c r="K72" s="162">
        <f t="shared" si="32"/>
        <v>4.8499999999999996</v>
      </c>
      <c r="L72" s="162">
        <f t="shared" si="33"/>
        <v>4.8</v>
      </c>
      <c r="M72" s="141"/>
      <c r="N72" s="217">
        <f>H72*M72</f>
        <v>0</v>
      </c>
      <c r="O72" s="217">
        <f>I72*M72</f>
        <v>0</v>
      </c>
      <c r="P72" s="246">
        <f>J72*M72</f>
        <v>0</v>
      </c>
      <c r="Q72" s="246">
        <f>K72*M72</f>
        <v>0</v>
      </c>
      <c r="R72" s="246">
        <f>L72*M72</f>
        <v>0</v>
      </c>
      <c r="S72" s="28" t="s">
        <v>5</v>
      </c>
      <c r="T72" s="100"/>
    </row>
    <row r="73" spans="1:20" ht="69.95" hidden="1" customHeight="1" outlineLevel="1" thickBot="1" x14ac:dyDescent="0.25">
      <c r="A73" s="132" t="s">
        <v>10664</v>
      </c>
      <c r="B73" s="222" t="s">
        <v>27</v>
      </c>
      <c r="C73" s="222"/>
      <c r="D73" s="93" t="s">
        <v>10663</v>
      </c>
      <c r="E73" s="64"/>
      <c r="F73" s="64" t="s">
        <v>4</v>
      </c>
      <c r="G73" s="98">
        <f t="shared" ref="G73" si="47">H73*1.3</f>
        <v>6.8250000000000002</v>
      </c>
      <c r="H73" s="107">
        <v>5.25</v>
      </c>
      <c r="I73" s="98">
        <v>5.15</v>
      </c>
      <c r="J73" s="162">
        <f>I73*0.98</f>
        <v>5.0470000000000006</v>
      </c>
      <c r="K73" s="162">
        <f t="shared" ref="K73" si="48">I73*0.97</f>
        <v>4.9954999999999998</v>
      </c>
      <c r="L73" s="162">
        <f t="shared" ref="L73" si="49">I73*0.96</f>
        <v>4.944</v>
      </c>
      <c r="M73" s="141"/>
      <c r="N73" s="217">
        <f>H73*M73</f>
        <v>0</v>
      </c>
      <c r="O73" s="217">
        <f>I73*M73</f>
        <v>0</v>
      </c>
      <c r="P73" s="246">
        <f>J73*M73</f>
        <v>0</v>
      </c>
      <c r="Q73" s="246">
        <f>K73*M73</f>
        <v>0</v>
      </c>
      <c r="R73" s="246">
        <f>L73*M73</f>
        <v>0</v>
      </c>
      <c r="S73" s="28" t="s">
        <v>5</v>
      </c>
      <c r="T73" s="100"/>
    </row>
    <row r="74" spans="1:20" ht="69.95" hidden="1" customHeight="1" outlineLevel="1" thickBot="1" x14ac:dyDescent="0.25">
      <c r="A74" s="132" t="s">
        <v>7350</v>
      </c>
      <c r="B74" s="222" t="s">
        <v>27</v>
      </c>
      <c r="C74" s="222"/>
      <c r="D74" s="93" t="s">
        <v>8853</v>
      </c>
      <c r="E74" s="64"/>
      <c r="F74" s="64" t="s">
        <v>4</v>
      </c>
      <c r="G74" s="98">
        <f>H74*1.3</f>
        <v>7.2149999999999999</v>
      </c>
      <c r="H74" s="107">
        <v>5.55</v>
      </c>
      <c r="I74" s="107">
        <v>5.5</v>
      </c>
      <c r="J74" s="162">
        <f>I74*0.98</f>
        <v>5.39</v>
      </c>
      <c r="K74" s="162">
        <f t="shared" si="32"/>
        <v>5.335</v>
      </c>
      <c r="L74" s="162">
        <f t="shared" si="33"/>
        <v>5.2799999999999994</v>
      </c>
      <c r="M74" s="141"/>
      <c r="N74" s="217">
        <f>H74*M74</f>
        <v>0</v>
      </c>
      <c r="O74" s="217">
        <f>I74*M74</f>
        <v>0</v>
      </c>
      <c r="P74" s="246">
        <f>J74*M74</f>
        <v>0</v>
      </c>
      <c r="Q74" s="246">
        <f>K74*M74</f>
        <v>0</v>
      </c>
      <c r="R74" s="246">
        <f>L74*M74</f>
        <v>0</v>
      </c>
      <c r="S74" s="28" t="s">
        <v>5</v>
      </c>
      <c r="T74" s="100"/>
    </row>
    <row r="75" spans="1:20" ht="69.95" hidden="1" customHeight="1" outlineLevel="1" thickBot="1" x14ac:dyDescent="0.25">
      <c r="A75" s="132" t="s">
        <v>7351</v>
      </c>
      <c r="B75" s="222" t="s">
        <v>27</v>
      </c>
      <c r="C75" s="222"/>
      <c r="D75" s="93" t="s">
        <v>7349</v>
      </c>
      <c r="E75" s="64"/>
      <c r="F75" s="64" t="s">
        <v>4</v>
      </c>
      <c r="G75" s="98">
        <f>H75*1.3</f>
        <v>7.41</v>
      </c>
      <c r="H75" s="107">
        <v>5.7</v>
      </c>
      <c r="I75" s="98">
        <v>5.65</v>
      </c>
      <c r="J75" s="162">
        <f t="shared" ref="J75:J77" si="50">I75*0.98</f>
        <v>5.5369999999999999</v>
      </c>
      <c r="K75" s="162">
        <f t="shared" si="32"/>
        <v>5.4805000000000001</v>
      </c>
      <c r="L75" s="162">
        <f t="shared" si="33"/>
        <v>5.4240000000000004</v>
      </c>
      <c r="M75" s="141"/>
      <c r="N75" s="217">
        <f>H75*M75</f>
        <v>0</v>
      </c>
      <c r="O75" s="217">
        <f>I75*M75</f>
        <v>0</v>
      </c>
      <c r="P75" s="246">
        <f>J75*M75</f>
        <v>0</v>
      </c>
      <c r="Q75" s="246">
        <f>K75*M75</f>
        <v>0</v>
      </c>
      <c r="R75" s="246">
        <f>L75*M75</f>
        <v>0</v>
      </c>
      <c r="S75" s="28" t="s">
        <v>5</v>
      </c>
      <c r="T75" s="100"/>
    </row>
    <row r="76" spans="1:20" ht="69.95" hidden="1" customHeight="1" outlineLevel="1" thickBot="1" x14ac:dyDescent="0.25">
      <c r="A76" s="132" t="s">
        <v>10385</v>
      </c>
      <c r="B76" s="222" t="s">
        <v>27</v>
      </c>
      <c r="C76" s="222"/>
      <c r="D76" s="93" t="s">
        <v>10384</v>
      </c>
      <c r="E76" s="64"/>
      <c r="F76" s="64" t="s">
        <v>4</v>
      </c>
      <c r="G76" s="98">
        <f>H76*1.3</f>
        <v>9.1</v>
      </c>
      <c r="H76" s="107">
        <v>7</v>
      </c>
      <c r="I76" s="98">
        <v>6.95</v>
      </c>
      <c r="J76" s="162">
        <f t="shared" ref="J76" si="51">I76*0.98</f>
        <v>6.8109999999999999</v>
      </c>
      <c r="K76" s="162">
        <f t="shared" ref="K76" si="52">I76*0.97</f>
        <v>6.7415000000000003</v>
      </c>
      <c r="L76" s="162">
        <f t="shared" ref="L76" si="53">I76*0.96</f>
        <v>6.6719999999999997</v>
      </c>
      <c r="M76" s="141"/>
      <c r="N76" s="217">
        <f>H76*M76</f>
        <v>0</v>
      </c>
      <c r="O76" s="217">
        <f>I76*M76</f>
        <v>0</v>
      </c>
      <c r="P76" s="217">
        <f>J76*M76</f>
        <v>0</v>
      </c>
      <c r="Q76" s="217">
        <f>K76*M76</f>
        <v>0</v>
      </c>
      <c r="R76" s="217">
        <f>L76*M76</f>
        <v>0</v>
      </c>
      <c r="S76" s="30" t="s">
        <v>5</v>
      </c>
      <c r="T76" s="100"/>
    </row>
    <row r="77" spans="1:20" ht="69.95" hidden="1" customHeight="1" outlineLevel="1" thickBot="1" x14ac:dyDescent="0.25">
      <c r="A77" s="132" t="s">
        <v>9555</v>
      </c>
      <c r="B77" s="222" t="s">
        <v>27</v>
      </c>
      <c r="C77" s="222"/>
      <c r="D77" s="93" t="s">
        <v>9556</v>
      </c>
      <c r="E77" s="64"/>
      <c r="F77" s="64" t="s">
        <v>4</v>
      </c>
      <c r="G77" s="98">
        <f>H77*1.3</f>
        <v>9.3600000000000012</v>
      </c>
      <c r="H77" s="107">
        <v>7.2</v>
      </c>
      <c r="I77" s="98">
        <v>7.1</v>
      </c>
      <c r="J77" s="162">
        <f t="shared" si="50"/>
        <v>6.9579999999999993</v>
      </c>
      <c r="K77" s="162">
        <f t="shared" si="32"/>
        <v>6.8869999999999996</v>
      </c>
      <c r="L77" s="162">
        <f t="shared" si="33"/>
        <v>6.8159999999999998</v>
      </c>
      <c r="M77" s="141"/>
      <c r="N77" s="217">
        <f>H77*M77</f>
        <v>0</v>
      </c>
      <c r="O77" s="217">
        <f>I77*M77</f>
        <v>0</v>
      </c>
      <c r="P77" s="217">
        <f>J77*M77</f>
        <v>0</v>
      </c>
      <c r="Q77" s="217">
        <f>K77*M77</f>
        <v>0</v>
      </c>
      <c r="R77" s="217">
        <f>L77*M77</f>
        <v>0</v>
      </c>
      <c r="S77" s="30" t="s">
        <v>5</v>
      </c>
      <c r="T77" s="100"/>
    </row>
    <row r="78" spans="1:20" ht="69.95" hidden="1" customHeight="1" outlineLevel="1" thickBot="1" x14ac:dyDescent="0.25">
      <c r="A78" s="602" t="s">
        <v>7304</v>
      </c>
      <c r="B78" s="222" t="s">
        <v>27</v>
      </c>
      <c r="C78" s="222"/>
      <c r="D78" s="93" t="s">
        <v>7305</v>
      </c>
      <c r="E78" s="64"/>
      <c r="F78" s="64" t="s">
        <v>4</v>
      </c>
      <c r="G78" s="98">
        <f t="shared" ref="G78" si="54">H78*1.3</f>
        <v>16.38</v>
      </c>
      <c r="H78" s="107">
        <v>12.6</v>
      </c>
      <c r="I78" s="98">
        <v>12.4</v>
      </c>
      <c r="J78" s="162">
        <f t="shared" si="31"/>
        <v>12.151999999999999</v>
      </c>
      <c r="K78" s="162">
        <f t="shared" si="32"/>
        <v>12.028</v>
      </c>
      <c r="L78" s="162">
        <f t="shared" si="33"/>
        <v>11.904</v>
      </c>
      <c r="M78" s="141"/>
      <c r="N78" s="217">
        <f>H78*M78</f>
        <v>0</v>
      </c>
      <c r="O78" s="217">
        <f>I78*M78</f>
        <v>0</v>
      </c>
      <c r="P78" s="246">
        <f>J78*M78</f>
        <v>0</v>
      </c>
      <c r="Q78" s="246">
        <f>K78*M78</f>
        <v>0</v>
      </c>
      <c r="R78" s="246">
        <f>L78*M78</f>
        <v>0</v>
      </c>
      <c r="S78" s="28" t="s">
        <v>5</v>
      </c>
      <c r="T78" s="100"/>
    </row>
    <row r="79" spans="1:20" ht="69.95" hidden="1" customHeight="1" outlineLevel="1" thickBot="1" x14ac:dyDescent="0.25">
      <c r="A79" s="602" t="s">
        <v>3531</v>
      </c>
      <c r="B79" s="222" t="s">
        <v>27</v>
      </c>
      <c r="C79" s="222"/>
      <c r="D79" s="53" t="s">
        <v>548</v>
      </c>
      <c r="E79" s="64"/>
      <c r="F79" s="64" t="s">
        <v>4</v>
      </c>
      <c r="G79" s="98">
        <f t="shared" si="45"/>
        <v>10.4</v>
      </c>
      <c r="H79" s="107">
        <v>8</v>
      </c>
      <c r="I79" s="98">
        <v>7.9</v>
      </c>
      <c r="J79" s="162">
        <f t="shared" ref="J79:J105" si="55">I79*0.98</f>
        <v>7.742</v>
      </c>
      <c r="K79" s="162">
        <f t="shared" ref="K79:K105" si="56">I79*0.97</f>
        <v>7.6630000000000003</v>
      </c>
      <c r="L79" s="162">
        <f t="shared" ref="L79:L105" si="57">I79*0.96</f>
        <v>7.5839999999999996</v>
      </c>
      <c r="M79" s="141"/>
      <c r="N79" s="217">
        <f>H79*M79</f>
        <v>0</v>
      </c>
      <c r="O79" s="217">
        <f>I79*M79</f>
        <v>0</v>
      </c>
      <c r="P79" s="246">
        <f>J79*M79</f>
        <v>0</v>
      </c>
      <c r="Q79" s="246">
        <f>K79*M79</f>
        <v>0</v>
      </c>
      <c r="R79" s="246">
        <f>L79*M79</f>
        <v>0</v>
      </c>
      <c r="S79" s="28" t="s">
        <v>5</v>
      </c>
      <c r="T79" s="100"/>
    </row>
    <row r="80" spans="1:20" ht="69.95" hidden="1" customHeight="1" outlineLevel="1" thickBot="1" x14ac:dyDescent="0.25">
      <c r="A80" s="602" t="s">
        <v>3534</v>
      </c>
      <c r="B80" s="222" t="s">
        <v>27</v>
      </c>
      <c r="C80" s="222"/>
      <c r="D80" s="93" t="s">
        <v>10456</v>
      </c>
      <c r="E80" s="64"/>
      <c r="F80" s="64" t="s">
        <v>4</v>
      </c>
      <c r="G80" s="98">
        <f t="shared" si="45"/>
        <v>11.895000000000001</v>
      </c>
      <c r="H80" s="107">
        <v>9.15</v>
      </c>
      <c r="I80" s="98">
        <v>9.0500000000000007</v>
      </c>
      <c r="J80" s="162">
        <f t="shared" si="55"/>
        <v>8.8689999999999998</v>
      </c>
      <c r="K80" s="162">
        <f t="shared" si="56"/>
        <v>8.7785000000000011</v>
      </c>
      <c r="L80" s="162">
        <f t="shared" si="57"/>
        <v>8.6880000000000006</v>
      </c>
      <c r="M80" s="141"/>
      <c r="N80" s="217">
        <f>H80*M80</f>
        <v>0</v>
      </c>
      <c r="O80" s="217">
        <f>I80*M80</f>
        <v>0</v>
      </c>
      <c r="P80" s="246">
        <f>J80*M80</f>
        <v>0</v>
      </c>
      <c r="Q80" s="246">
        <f>K80*M80</f>
        <v>0</v>
      </c>
      <c r="R80" s="246">
        <f>L80*M80</f>
        <v>0</v>
      </c>
      <c r="S80" s="28" t="s">
        <v>5</v>
      </c>
      <c r="T80" s="100"/>
    </row>
    <row r="81" spans="1:20" ht="69.95" hidden="1" customHeight="1" outlineLevel="1" thickBot="1" x14ac:dyDescent="0.25">
      <c r="A81" s="602" t="s">
        <v>5618</v>
      </c>
      <c r="B81" s="222" t="s">
        <v>27</v>
      </c>
      <c r="C81" s="222"/>
      <c r="D81" s="93" t="s">
        <v>10457</v>
      </c>
      <c r="E81" s="64"/>
      <c r="F81" s="64" t="s">
        <v>4</v>
      </c>
      <c r="G81" s="98">
        <f>H81*1.3</f>
        <v>12.090000000000002</v>
      </c>
      <c r="H81" s="107">
        <v>9.3000000000000007</v>
      </c>
      <c r="I81" s="98">
        <v>9.1999999999999993</v>
      </c>
      <c r="J81" s="162">
        <f t="shared" si="55"/>
        <v>9.016</v>
      </c>
      <c r="K81" s="162">
        <f t="shared" si="56"/>
        <v>8.9239999999999995</v>
      </c>
      <c r="L81" s="162">
        <f t="shared" si="57"/>
        <v>8.831999999999999</v>
      </c>
      <c r="M81" s="141"/>
      <c r="N81" s="217">
        <f>H81*M81</f>
        <v>0</v>
      </c>
      <c r="O81" s="217">
        <f>I81*M81</f>
        <v>0</v>
      </c>
      <c r="P81" s="246">
        <f>J81*M81</f>
        <v>0</v>
      </c>
      <c r="Q81" s="246">
        <f>K81*M81</f>
        <v>0</v>
      </c>
      <c r="R81" s="246">
        <f>L81*M81</f>
        <v>0</v>
      </c>
      <c r="S81" s="28" t="s">
        <v>5</v>
      </c>
      <c r="T81" s="100"/>
    </row>
    <row r="82" spans="1:20" ht="69.95" hidden="1" customHeight="1" outlineLevel="1" thickBot="1" x14ac:dyDescent="0.25">
      <c r="A82" s="667" t="s">
        <v>10907</v>
      </c>
      <c r="B82" s="752" t="s">
        <v>27</v>
      </c>
      <c r="C82" s="670" t="s">
        <v>10906</v>
      </c>
      <c r="D82" s="736" t="s">
        <v>10908</v>
      </c>
      <c r="E82" s="670"/>
      <c r="F82" s="670" t="s">
        <v>4</v>
      </c>
      <c r="G82" s="674">
        <f t="shared" ref="G82" si="58">H82*1.3</f>
        <v>7.2799999999999994</v>
      </c>
      <c r="H82" s="781">
        <v>5.6</v>
      </c>
      <c r="I82" s="851">
        <v>5.4</v>
      </c>
      <c r="J82" s="676">
        <f t="shared" ref="J82:J84" si="59">I82*0.98</f>
        <v>5.2919999999999998</v>
      </c>
      <c r="K82" s="676">
        <f t="shared" ref="K82:K84" si="60">I82*0.97</f>
        <v>5.2380000000000004</v>
      </c>
      <c r="L82" s="676">
        <f t="shared" ref="L82:L84" si="61">I82*0.96</f>
        <v>5.1840000000000002</v>
      </c>
      <c r="M82" s="677"/>
      <c r="N82" s="678">
        <f>H82*M82</f>
        <v>0</v>
      </c>
      <c r="O82" s="678">
        <f>I82*M82</f>
        <v>0</v>
      </c>
      <c r="P82" s="679">
        <f>J82*M82</f>
        <v>0</v>
      </c>
      <c r="Q82" s="679">
        <f>K82*M82</f>
        <v>0</v>
      </c>
      <c r="R82" s="679">
        <f>L82*M82</f>
        <v>0</v>
      </c>
      <c r="S82" s="680" t="s">
        <v>5</v>
      </c>
      <c r="T82" s="100" t="s">
        <v>1702</v>
      </c>
    </row>
    <row r="83" spans="1:20" ht="69.95" hidden="1" customHeight="1" outlineLevel="1" thickBot="1" x14ac:dyDescent="0.25">
      <c r="A83" s="132" t="s">
        <v>9889</v>
      </c>
      <c r="B83" s="222" t="s">
        <v>27</v>
      </c>
      <c r="C83" s="222"/>
      <c r="D83" s="93" t="s">
        <v>9890</v>
      </c>
      <c r="E83" s="64"/>
      <c r="F83" s="64" t="s">
        <v>4</v>
      </c>
      <c r="G83" s="98">
        <f t="shared" ref="G83" si="62">H83*1.3</f>
        <v>9.620000000000001</v>
      </c>
      <c r="H83" s="107">
        <v>7.4</v>
      </c>
      <c r="I83" s="98">
        <v>7.3</v>
      </c>
      <c r="J83" s="162">
        <f t="shared" ref="J83" si="63">I83*0.98</f>
        <v>7.1539999999999999</v>
      </c>
      <c r="K83" s="162">
        <f t="shared" ref="K83" si="64">I83*0.97</f>
        <v>7.0809999999999995</v>
      </c>
      <c r="L83" s="162">
        <f t="shared" ref="L83" si="65">I83*0.96</f>
        <v>7.008</v>
      </c>
      <c r="M83" s="141"/>
      <c r="N83" s="217">
        <f>H83*M83</f>
        <v>0</v>
      </c>
      <c r="O83" s="217">
        <f>I83*M83</f>
        <v>0</v>
      </c>
      <c r="P83" s="246">
        <f>J83*M83</f>
        <v>0</v>
      </c>
      <c r="Q83" s="246">
        <f>K83*M83</f>
        <v>0</v>
      </c>
      <c r="R83" s="246">
        <f>L83*M83</f>
        <v>0</v>
      </c>
      <c r="S83" s="28" t="s">
        <v>5</v>
      </c>
      <c r="T83" s="100"/>
    </row>
    <row r="84" spans="1:20" ht="69.95" hidden="1" customHeight="1" outlineLevel="1" thickBot="1" x14ac:dyDescent="0.25">
      <c r="A84" s="132" t="s">
        <v>7496</v>
      </c>
      <c r="B84" s="222" t="s">
        <v>27</v>
      </c>
      <c r="C84" s="222"/>
      <c r="D84" s="93" t="s">
        <v>7495</v>
      </c>
      <c r="E84" s="64"/>
      <c r="F84" s="64" t="s">
        <v>4</v>
      </c>
      <c r="G84" s="98">
        <f t="shared" ref="G84" si="66">H84*1.3</f>
        <v>9.8149999999999995</v>
      </c>
      <c r="H84" s="107">
        <v>7.55</v>
      </c>
      <c r="I84" s="98">
        <v>7.45</v>
      </c>
      <c r="J84" s="162">
        <f t="shared" si="59"/>
        <v>7.3010000000000002</v>
      </c>
      <c r="K84" s="162">
        <f t="shared" si="60"/>
        <v>7.2264999999999997</v>
      </c>
      <c r="L84" s="162">
        <f t="shared" si="61"/>
        <v>7.1520000000000001</v>
      </c>
      <c r="M84" s="141"/>
      <c r="N84" s="217">
        <f>H84*M84</f>
        <v>0</v>
      </c>
      <c r="O84" s="217">
        <f>I84*M84</f>
        <v>0</v>
      </c>
      <c r="P84" s="246">
        <f>J84*M84</f>
        <v>0</v>
      </c>
      <c r="Q84" s="246">
        <f>K84*M84</f>
        <v>0</v>
      </c>
      <c r="R84" s="246">
        <f>L84*M84</f>
        <v>0</v>
      </c>
      <c r="S84" s="28" t="s">
        <v>5</v>
      </c>
      <c r="T84" s="100"/>
    </row>
    <row r="85" spans="1:20" ht="69.95" hidden="1" customHeight="1" outlineLevel="1" thickBot="1" x14ac:dyDescent="0.25">
      <c r="A85" s="132" t="s">
        <v>6909</v>
      </c>
      <c r="B85" s="222" t="s">
        <v>27</v>
      </c>
      <c r="C85" s="222"/>
      <c r="D85" s="93" t="s">
        <v>8846</v>
      </c>
      <c r="E85" s="64"/>
      <c r="F85" s="64" t="s">
        <v>4</v>
      </c>
      <c r="G85" s="98">
        <f t="shared" ref="G85" si="67">H85*1.3</f>
        <v>10.335000000000001</v>
      </c>
      <c r="H85" s="107">
        <v>7.95</v>
      </c>
      <c r="I85" s="927">
        <v>7.85</v>
      </c>
      <c r="J85" s="162">
        <f t="shared" si="55"/>
        <v>7.6929999999999996</v>
      </c>
      <c r="K85" s="162">
        <f t="shared" si="56"/>
        <v>7.6144999999999996</v>
      </c>
      <c r="L85" s="162">
        <f t="shared" si="57"/>
        <v>7.5359999999999996</v>
      </c>
      <c r="M85" s="141"/>
      <c r="N85" s="217">
        <f>H85*M85</f>
        <v>0</v>
      </c>
      <c r="O85" s="217">
        <f>I85*M85</f>
        <v>0</v>
      </c>
      <c r="P85" s="246">
        <f>J85*M85</f>
        <v>0</v>
      </c>
      <c r="Q85" s="246">
        <f>K85*M85</f>
        <v>0</v>
      </c>
      <c r="R85" s="246">
        <f>L85*M85</f>
        <v>0</v>
      </c>
      <c r="S85" s="28" t="s">
        <v>5</v>
      </c>
      <c r="T85" s="100"/>
    </row>
    <row r="86" spans="1:20" ht="69.95" hidden="1" customHeight="1" outlineLevel="1" thickBot="1" x14ac:dyDescent="0.25">
      <c r="A86" s="132" t="s">
        <v>7104</v>
      </c>
      <c r="B86" s="222" t="s">
        <v>27</v>
      </c>
      <c r="C86" s="222"/>
      <c r="D86" s="93" t="s">
        <v>7103</v>
      </c>
      <c r="E86" s="64"/>
      <c r="F86" s="64" t="s">
        <v>4</v>
      </c>
      <c r="G86" s="98">
        <f t="shared" ref="G86" si="68">H86*1.3</f>
        <v>10.53</v>
      </c>
      <c r="H86" s="107">
        <v>8.1</v>
      </c>
      <c r="I86" s="98">
        <v>8</v>
      </c>
      <c r="J86" s="162">
        <f t="shared" ref="J86:J88" si="69">I86*0.98</f>
        <v>7.84</v>
      </c>
      <c r="K86" s="162">
        <f t="shared" ref="K86:K88" si="70">I86*0.97</f>
        <v>7.76</v>
      </c>
      <c r="L86" s="162">
        <f t="shared" ref="L86:L88" si="71">I86*0.96</f>
        <v>7.68</v>
      </c>
      <c r="M86" s="141"/>
      <c r="N86" s="217">
        <f>H86*M86</f>
        <v>0</v>
      </c>
      <c r="O86" s="217">
        <f>I86*M86</f>
        <v>0</v>
      </c>
      <c r="P86" s="246">
        <f>J86*M86</f>
        <v>0</v>
      </c>
      <c r="Q86" s="246">
        <f>K86*M86</f>
        <v>0</v>
      </c>
      <c r="R86" s="246">
        <f>L86*M86</f>
        <v>0</v>
      </c>
      <c r="S86" s="28" t="s">
        <v>5</v>
      </c>
      <c r="T86" s="100"/>
    </row>
    <row r="87" spans="1:20" ht="69.95" hidden="1" customHeight="1" outlineLevel="1" thickBot="1" x14ac:dyDescent="0.25">
      <c r="A87" s="132" t="s">
        <v>10659</v>
      </c>
      <c r="B87" s="222" t="s">
        <v>27</v>
      </c>
      <c r="C87" s="222"/>
      <c r="D87" s="93" t="s">
        <v>10661</v>
      </c>
      <c r="E87" s="64"/>
      <c r="F87" s="64" t="s">
        <v>4</v>
      </c>
      <c r="G87" s="98">
        <f>H87*1.3</f>
        <v>10.790000000000001</v>
      </c>
      <c r="H87" s="107">
        <v>8.3000000000000007</v>
      </c>
      <c r="I87" s="98">
        <v>8.1999999999999993</v>
      </c>
      <c r="J87" s="162">
        <f t="shared" si="69"/>
        <v>8.0359999999999996</v>
      </c>
      <c r="K87" s="162">
        <f t="shared" si="70"/>
        <v>7.9539999999999988</v>
      </c>
      <c r="L87" s="162">
        <f t="shared" si="71"/>
        <v>7.871999999999999</v>
      </c>
      <c r="M87" s="141"/>
      <c r="N87" s="217">
        <f>H87*M87</f>
        <v>0</v>
      </c>
      <c r="O87" s="217">
        <f>I87*M87</f>
        <v>0</v>
      </c>
      <c r="P87" s="217">
        <f>J87*M87</f>
        <v>0</v>
      </c>
      <c r="Q87" s="217">
        <f>K87*M87</f>
        <v>0</v>
      </c>
      <c r="R87" s="217">
        <f>L87*M87</f>
        <v>0</v>
      </c>
      <c r="S87" s="30" t="s">
        <v>5</v>
      </c>
      <c r="T87" s="100"/>
    </row>
    <row r="88" spans="1:20" ht="69.95" hidden="1" customHeight="1" outlineLevel="1" thickBot="1" x14ac:dyDescent="0.25">
      <c r="A88" s="132" t="s">
        <v>10660</v>
      </c>
      <c r="B88" s="222" t="s">
        <v>27</v>
      </c>
      <c r="C88" s="222"/>
      <c r="D88" s="93" t="s">
        <v>10662</v>
      </c>
      <c r="E88" s="64"/>
      <c r="F88" s="64" t="s">
        <v>4</v>
      </c>
      <c r="G88" s="98">
        <f>H88*1.3</f>
        <v>10.984999999999999</v>
      </c>
      <c r="H88" s="107">
        <v>8.4499999999999993</v>
      </c>
      <c r="I88" s="98">
        <v>8.35</v>
      </c>
      <c r="J88" s="162">
        <f t="shared" si="69"/>
        <v>8.1829999999999998</v>
      </c>
      <c r="K88" s="162">
        <f t="shared" si="70"/>
        <v>8.099499999999999</v>
      </c>
      <c r="L88" s="162">
        <f t="shared" si="71"/>
        <v>8.016</v>
      </c>
      <c r="M88" s="141"/>
      <c r="N88" s="217">
        <f>H88*M88</f>
        <v>0</v>
      </c>
      <c r="O88" s="217">
        <f>I88*M88</f>
        <v>0</v>
      </c>
      <c r="P88" s="217">
        <f>J88*M88</f>
        <v>0</v>
      </c>
      <c r="Q88" s="217">
        <f>K88*M88</f>
        <v>0</v>
      </c>
      <c r="R88" s="217">
        <f>L88*M88</f>
        <v>0</v>
      </c>
      <c r="S88" s="30" t="s">
        <v>5</v>
      </c>
      <c r="T88" s="100"/>
    </row>
    <row r="89" spans="1:20" ht="69.95" hidden="1" customHeight="1" outlineLevel="1" thickBot="1" x14ac:dyDescent="0.25">
      <c r="A89" s="602" t="s">
        <v>3535</v>
      </c>
      <c r="B89" s="222" t="s">
        <v>27</v>
      </c>
      <c r="C89" s="222"/>
      <c r="D89" s="53" t="s">
        <v>570</v>
      </c>
      <c r="E89" s="64"/>
      <c r="F89" s="64" t="s">
        <v>4</v>
      </c>
      <c r="G89" s="98">
        <f t="shared" ref="G89:G97" si="72">H89*1.3</f>
        <v>14.82</v>
      </c>
      <c r="H89" s="107">
        <v>11.4</v>
      </c>
      <c r="I89" s="98">
        <v>11.3</v>
      </c>
      <c r="J89" s="162">
        <f t="shared" si="55"/>
        <v>11.074</v>
      </c>
      <c r="K89" s="162">
        <f t="shared" si="56"/>
        <v>10.961</v>
      </c>
      <c r="L89" s="162">
        <f t="shared" si="57"/>
        <v>10.848000000000001</v>
      </c>
      <c r="M89" s="141"/>
      <c r="N89" s="217">
        <f>H89*M89</f>
        <v>0</v>
      </c>
      <c r="O89" s="217">
        <f>I89*M89</f>
        <v>0</v>
      </c>
      <c r="P89" s="246">
        <f>J89*M89</f>
        <v>0</v>
      </c>
      <c r="Q89" s="246">
        <f>K89*M89</f>
        <v>0</v>
      </c>
      <c r="R89" s="246">
        <f>L89*M89</f>
        <v>0</v>
      </c>
      <c r="S89" s="28" t="s">
        <v>5</v>
      </c>
      <c r="T89" s="100"/>
    </row>
    <row r="90" spans="1:20" ht="69.95" hidden="1" customHeight="1" outlineLevel="1" thickBot="1" x14ac:dyDescent="0.25">
      <c r="A90" s="132" t="s">
        <v>6939</v>
      </c>
      <c r="B90" s="222" t="s">
        <v>27</v>
      </c>
      <c r="C90" s="222"/>
      <c r="D90" s="53" t="s">
        <v>412</v>
      </c>
      <c r="E90" s="64"/>
      <c r="F90" s="64" t="s">
        <v>4</v>
      </c>
      <c r="G90" s="98">
        <f t="shared" si="72"/>
        <v>8.254999999999999</v>
      </c>
      <c r="H90" s="223">
        <v>6.35</v>
      </c>
      <c r="I90" s="107">
        <v>6.25</v>
      </c>
      <c r="J90" s="162">
        <f t="shared" si="55"/>
        <v>6.125</v>
      </c>
      <c r="K90" s="162">
        <f t="shared" si="56"/>
        <v>6.0625</v>
      </c>
      <c r="L90" s="162">
        <f t="shared" si="57"/>
        <v>6</v>
      </c>
      <c r="M90" s="141"/>
      <c r="N90" s="217">
        <f>H90*M90</f>
        <v>0</v>
      </c>
      <c r="O90" s="217">
        <f>I90*M90</f>
        <v>0</v>
      </c>
      <c r="P90" s="246">
        <f>J90*M90</f>
        <v>0</v>
      </c>
      <c r="Q90" s="246">
        <f>K90*M90</f>
        <v>0</v>
      </c>
      <c r="R90" s="246">
        <f>L90*M90</f>
        <v>0</v>
      </c>
      <c r="S90" s="28" t="s">
        <v>5</v>
      </c>
      <c r="T90" s="100"/>
    </row>
    <row r="91" spans="1:20" ht="69.95" hidden="1" customHeight="1" outlineLevel="1" thickBot="1" x14ac:dyDescent="0.25">
      <c r="A91" s="602" t="s">
        <v>3536</v>
      </c>
      <c r="B91" s="222" t="s">
        <v>27</v>
      </c>
      <c r="C91" s="222"/>
      <c r="D91" s="93" t="s">
        <v>10458</v>
      </c>
      <c r="E91" s="64"/>
      <c r="F91" s="64" t="s">
        <v>4</v>
      </c>
      <c r="G91" s="98">
        <f t="shared" si="72"/>
        <v>21.255000000000003</v>
      </c>
      <c r="H91" s="107">
        <v>16.350000000000001</v>
      </c>
      <c r="I91" s="98">
        <v>16.2</v>
      </c>
      <c r="J91" s="162">
        <f t="shared" si="55"/>
        <v>15.875999999999999</v>
      </c>
      <c r="K91" s="162">
        <f t="shared" si="56"/>
        <v>15.713999999999999</v>
      </c>
      <c r="L91" s="162">
        <f t="shared" si="57"/>
        <v>15.552</v>
      </c>
      <c r="M91" s="141"/>
      <c r="N91" s="217">
        <f>H91*M91</f>
        <v>0</v>
      </c>
      <c r="O91" s="217">
        <f>I91*M91</f>
        <v>0</v>
      </c>
      <c r="P91" s="246">
        <f>J91*M91</f>
        <v>0</v>
      </c>
      <c r="Q91" s="246">
        <f>K91*M91</f>
        <v>0</v>
      </c>
      <c r="R91" s="246">
        <f>L91*M91</f>
        <v>0</v>
      </c>
      <c r="S91" s="28" t="s">
        <v>5</v>
      </c>
      <c r="T91" s="100"/>
    </row>
    <row r="92" spans="1:20" ht="69.95" hidden="1" customHeight="1" outlineLevel="1" thickBot="1" x14ac:dyDescent="0.25">
      <c r="A92" s="602" t="s">
        <v>3537</v>
      </c>
      <c r="B92" s="222" t="s">
        <v>27</v>
      </c>
      <c r="C92" s="222"/>
      <c r="D92" s="93" t="s">
        <v>10459</v>
      </c>
      <c r="E92" s="64"/>
      <c r="F92" s="64" t="s">
        <v>4</v>
      </c>
      <c r="G92" s="98">
        <f t="shared" si="72"/>
        <v>21.19</v>
      </c>
      <c r="H92" s="107">
        <v>16.3</v>
      </c>
      <c r="I92" s="98">
        <v>16.350000000000001</v>
      </c>
      <c r="J92" s="162">
        <f t="shared" si="55"/>
        <v>16.023</v>
      </c>
      <c r="K92" s="162">
        <f t="shared" si="56"/>
        <v>15.859500000000001</v>
      </c>
      <c r="L92" s="162">
        <f t="shared" si="57"/>
        <v>15.696000000000002</v>
      </c>
      <c r="M92" s="141"/>
      <c r="N92" s="217">
        <f>H92*M92</f>
        <v>0</v>
      </c>
      <c r="O92" s="217">
        <f>I92*M92</f>
        <v>0</v>
      </c>
      <c r="P92" s="246">
        <f>J92*M92</f>
        <v>0</v>
      </c>
      <c r="Q92" s="246">
        <f>K92*M92</f>
        <v>0</v>
      </c>
      <c r="R92" s="246">
        <f>L92*M92</f>
        <v>0</v>
      </c>
      <c r="S92" s="28" t="s">
        <v>5</v>
      </c>
      <c r="T92" s="100"/>
    </row>
    <row r="93" spans="1:20" ht="69.95" hidden="1" customHeight="1" outlineLevel="1" thickBot="1" x14ac:dyDescent="0.25">
      <c r="A93" s="602" t="s">
        <v>7302</v>
      </c>
      <c r="B93" s="222" t="s">
        <v>27</v>
      </c>
      <c r="C93" s="222"/>
      <c r="D93" s="93" t="s">
        <v>7303</v>
      </c>
      <c r="E93" s="64"/>
      <c r="F93" s="64" t="s">
        <v>4</v>
      </c>
      <c r="G93" s="98">
        <f t="shared" ref="G93" si="73">H93*1.3</f>
        <v>34.450000000000003</v>
      </c>
      <c r="H93" s="107">
        <v>26.5</v>
      </c>
      <c r="I93" s="98">
        <v>26</v>
      </c>
      <c r="J93" s="162">
        <f t="shared" ref="J93" si="74">I93*0.98</f>
        <v>25.48</v>
      </c>
      <c r="K93" s="162">
        <f t="shared" ref="K93" si="75">I93*0.97</f>
        <v>25.22</v>
      </c>
      <c r="L93" s="162">
        <f t="shared" ref="L93" si="76">I93*0.96</f>
        <v>24.96</v>
      </c>
      <c r="M93" s="141"/>
      <c r="N93" s="217">
        <f>H93*M93</f>
        <v>0</v>
      </c>
      <c r="O93" s="217">
        <f>I93*M93</f>
        <v>0</v>
      </c>
      <c r="P93" s="246">
        <f>J93*M93</f>
        <v>0</v>
      </c>
      <c r="Q93" s="246">
        <f>K93*M93</f>
        <v>0</v>
      </c>
      <c r="R93" s="246">
        <f>L93*M93</f>
        <v>0</v>
      </c>
      <c r="S93" s="28" t="s">
        <v>5</v>
      </c>
      <c r="T93" s="100"/>
    </row>
    <row r="94" spans="1:20" ht="69.95" hidden="1" customHeight="1" outlineLevel="1" thickBot="1" x14ac:dyDescent="0.25">
      <c r="A94" s="602" t="s">
        <v>6886</v>
      </c>
      <c r="B94" s="222" t="s">
        <v>27</v>
      </c>
      <c r="C94" s="222"/>
      <c r="D94" s="53" t="s">
        <v>6885</v>
      </c>
      <c r="E94" s="64"/>
      <c r="F94" s="64" t="s">
        <v>4</v>
      </c>
      <c r="G94" s="98">
        <f t="shared" si="72"/>
        <v>21.645</v>
      </c>
      <c r="H94" s="183">
        <v>16.649999999999999</v>
      </c>
      <c r="I94" s="98">
        <v>16.45</v>
      </c>
      <c r="J94" s="162">
        <f t="shared" si="55"/>
        <v>16.120999999999999</v>
      </c>
      <c r="K94" s="162">
        <f t="shared" si="56"/>
        <v>15.956499999999998</v>
      </c>
      <c r="L94" s="162">
        <f t="shared" si="57"/>
        <v>15.791999999999998</v>
      </c>
      <c r="M94" s="141"/>
      <c r="N94" s="217">
        <f>H94*M94</f>
        <v>0</v>
      </c>
      <c r="O94" s="217">
        <f>I94*M94</f>
        <v>0</v>
      </c>
      <c r="P94" s="246">
        <f>J94*M94</f>
        <v>0</v>
      </c>
      <c r="Q94" s="246">
        <f>K94*M94</f>
        <v>0</v>
      </c>
      <c r="R94" s="246">
        <f>L94*M94</f>
        <v>0</v>
      </c>
      <c r="S94" s="28" t="s">
        <v>5</v>
      </c>
      <c r="T94" s="100"/>
    </row>
    <row r="95" spans="1:20" ht="69.95" hidden="1" customHeight="1" outlineLevel="1" thickBot="1" x14ac:dyDescent="0.25">
      <c r="A95" s="667" t="s">
        <v>7155</v>
      </c>
      <c r="B95" s="752" t="s">
        <v>27</v>
      </c>
      <c r="C95" s="752"/>
      <c r="D95" s="669" t="s">
        <v>1770</v>
      </c>
      <c r="E95" s="670"/>
      <c r="F95" s="670" t="s">
        <v>4</v>
      </c>
      <c r="G95" s="674">
        <f t="shared" si="72"/>
        <v>21.840000000000003</v>
      </c>
      <c r="H95" s="781">
        <v>16.8</v>
      </c>
      <c r="I95" s="674">
        <v>16.600000000000001</v>
      </c>
      <c r="J95" s="676">
        <f t="shared" si="55"/>
        <v>16.268000000000001</v>
      </c>
      <c r="K95" s="676">
        <f t="shared" si="56"/>
        <v>16.102</v>
      </c>
      <c r="L95" s="676">
        <f t="shared" si="57"/>
        <v>15.936</v>
      </c>
      <c r="M95" s="677"/>
      <c r="N95" s="678">
        <f>H95*M95</f>
        <v>0</v>
      </c>
      <c r="O95" s="678">
        <f>I95*M95</f>
        <v>0</v>
      </c>
      <c r="P95" s="679">
        <f>J95*M95</f>
        <v>0</v>
      </c>
      <c r="Q95" s="679">
        <f>K95*M95</f>
        <v>0</v>
      </c>
      <c r="R95" s="679">
        <f>L95*M95</f>
        <v>0</v>
      </c>
      <c r="S95" s="680" t="s">
        <v>5</v>
      </c>
      <c r="T95" s="100" t="s">
        <v>1702</v>
      </c>
    </row>
    <row r="96" spans="1:20" ht="69.95" hidden="1" customHeight="1" outlineLevel="1" thickBot="1" x14ac:dyDescent="0.25">
      <c r="A96" s="132" t="s">
        <v>10843</v>
      </c>
      <c r="B96" s="222" t="s">
        <v>27</v>
      </c>
      <c r="C96" s="222"/>
      <c r="D96" s="93" t="s">
        <v>10841</v>
      </c>
      <c r="E96" s="64"/>
      <c r="F96" s="64" t="s">
        <v>4</v>
      </c>
      <c r="G96" s="98">
        <f t="shared" si="72"/>
        <v>22.880000000000003</v>
      </c>
      <c r="H96" s="107">
        <v>17.600000000000001</v>
      </c>
      <c r="I96" s="98">
        <v>17.399999999999999</v>
      </c>
      <c r="J96" s="162">
        <f t="shared" si="55"/>
        <v>17.052</v>
      </c>
      <c r="K96" s="162">
        <f t="shared" si="56"/>
        <v>16.877999999999997</v>
      </c>
      <c r="L96" s="162">
        <f t="shared" si="57"/>
        <v>16.703999999999997</v>
      </c>
      <c r="M96" s="141"/>
      <c r="N96" s="217">
        <f>H96*M96</f>
        <v>0</v>
      </c>
      <c r="O96" s="217">
        <f>I96*M96</f>
        <v>0</v>
      </c>
      <c r="P96" s="246">
        <f>J96*M96</f>
        <v>0</v>
      </c>
      <c r="Q96" s="246">
        <f>K96*M96</f>
        <v>0</v>
      </c>
      <c r="R96" s="246">
        <f>L96*M96</f>
        <v>0</v>
      </c>
      <c r="S96" s="30" t="s">
        <v>5</v>
      </c>
      <c r="T96" s="100"/>
    </row>
    <row r="97" spans="1:20" ht="69.95" hidden="1" customHeight="1" outlineLevel="1" thickBot="1" x14ac:dyDescent="0.25">
      <c r="A97" s="132" t="s">
        <v>10844</v>
      </c>
      <c r="B97" s="222" t="s">
        <v>27</v>
      </c>
      <c r="C97" s="222"/>
      <c r="D97" s="93" t="s">
        <v>10842</v>
      </c>
      <c r="E97" s="64"/>
      <c r="F97" s="64" t="s">
        <v>4</v>
      </c>
      <c r="G97" s="98">
        <f t="shared" si="72"/>
        <v>23.074999999999999</v>
      </c>
      <c r="H97" s="107">
        <v>17.75</v>
      </c>
      <c r="I97" s="98">
        <v>17.55</v>
      </c>
      <c r="J97" s="162">
        <f t="shared" si="55"/>
        <v>17.199000000000002</v>
      </c>
      <c r="K97" s="162">
        <f t="shared" si="56"/>
        <v>17.023499999999999</v>
      </c>
      <c r="L97" s="162">
        <f t="shared" si="57"/>
        <v>16.847999999999999</v>
      </c>
      <c r="M97" s="141"/>
      <c r="N97" s="217">
        <f>H97*M97</f>
        <v>0</v>
      </c>
      <c r="O97" s="217">
        <f>I97*M97</f>
        <v>0</v>
      </c>
      <c r="P97" s="246">
        <f>J97*M97</f>
        <v>0</v>
      </c>
      <c r="Q97" s="246">
        <f>K97*M97</f>
        <v>0</v>
      </c>
      <c r="R97" s="246">
        <f>L97*M97</f>
        <v>0</v>
      </c>
      <c r="S97" s="30" t="s">
        <v>5</v>
      </c>
      <c r="T97" s="100"/>
    </row>
    <row r="98" spans="1:20" ht="69.95" hidden="1" customHeight="1" outlineLevel="1" thickBot="1" x14ac:dyDescent="0.25">
      <c r="A98" s="602" t="s">
        <v>7256</v>
      </c>
      <c r="B98" s="222" t="s">
        <v>27</v>
      </c>
      <c r="C98" s="541"/>
      <c r="D98" s="93" t="s">
        <v>10460</v>
      </c>
      <c r="E98" s="64"/>
      <c r="F98" s="64" t="s">
        <v>4</v>
      </c>
      <c r="G98" s="98">
        <f t="shared" ref="G98" si="77">H98*1.3</f>
        <v>41.080000000000005</v>
      </c>
      <c r="H98" s="107">
        <v>31.6</v>
      </c>
      <c r="I98" s="98">
        <v>31.3</v>
      </c>
      <c r="J98" s="162">
        <f t="shared" si="55"/>
        <v>30.673999999999999</v>
      </c>
      <c r="K98" s="162">
        <f t="shared" si="56"/>
        <v>30.361000000000001</v>
      </c>
      <c r="L98" s="162">
        <f t="shared" si="57"/>
        <v>30.047999999999998</v>
      </c>
      <c r="M98" s="141"/>
      <c r="N98" s="217">
        <f>H98*M98</f>
        <v>0</v>
      </c>
      <c r="O98" s="217">
        <f>I98*M98</f>
        <v>0</v>
      </c>
      <c r="P98" s="246">
        <f>J98*M98</f>
        <v>0</v>
      </c>
      <c r="Q98" s="246">
        <f>K98*M98</f>
        <v>0</v>
      </c>
      <c r="R98" s="246">
        <f>L98*M98</f>
        <v>0</v>
      </c>
      <c r="S98" s="28" t="s">
        <v>5</v>
      </c>
      <c r="T98" s="100"/>
    </row>
    <row r="99" spans="1:20" ht="69.95" hidden="1" customHeight="1" outlineLevel="1" thickBot="1" x14ac:dyDescent="0.25">
      <c r="A99" s="602" t="s">
        <v>3538</v>
      </c>
      <c r="B99" s="222" t="s">
        <v>27</v>
      </c>
      <c r="C99" s="541"/>
      <c r="D99" s="93" t="s">
        <v>10461</v>
      </c>
      <c r="E99" s="64"/>
      <c r="F99" s="64" t="s">
        <v>4</v>
      </c>
      <c r="G99" s="98">
        <f t="shared" ref="G99" si="78">H99*1.3</f>
        <v>41.34</v>
      </c>
      <c r="H99" s="107">
        <v>31.8</v>
      </c>
      <c r="I99" s="98">
        <v>31.5</v>
      </c>
      <c r="J99" s="162">
        <f t="shared" ref="J99" si="79">I99*0.98</f>
        <v>30.87</v>
      </c>
      <c r="K99" s="162">
        <f t="shared" ref="K99" si="80">I99*0.97</f>
        <v>30.555</v>
      </c>
      <c r="L99" s="162">
        <f t="shared" ref="L99" si="81">I99*0.96</f>
        <v>30.24</v>
      </c>
      <c r="M99" s="141"/>
      <c r="N99" s="217">
        <f>H99*M99</f>
        <v>0</v>
      </c>
      <c r="O99" s="217">
        <f>I99*M99</f>
        <v>0</v>
      </c>
      <c r="P99" s="246">
        <f>J99*M99</f>
        <v>0</v>
      </c>
      <c r="Q99" s="246">
        <f>K99*M99</f>
        <v>0</v>
      </c>
      <c r="R99" s="246">
        <f>L99*M99</f>
        <v>0</v>
      </c>
      <c r="S99" s="28" t="s">
        <v>5</v>
      </c>
      <c r="T99" s="100"/>
    </row>
    <row r="100" spans="1:20" ht="69.95" hidden="1" customHeight="1" outlineLevel="1" thickBot="1" x14ac:dyDescent="0.25">
      <c r="A100" s="602" t="s">
        <v>3539</v>
      </c>
      <c r="B100" s="222" t="s">
        <v>27</v>
      </c>
      <c r="C100" s="541"/>
      <c r="D100" s="93" t="s">
        <v>10462</v>
      </c>
      <c r="E100" s="64"/>
      <c r="F100" s="64" t="s">
        <v>4</v>
      </c>
      <c r="G100" s="98">
        <f t="shared" ref="G100:G101" si="82">H100*1.3</f>
        <v>67.600000000000009</v>
      </c>
      <c r="H100" s="107">
        <v>52</v>
      </c>
      <c r="I100" s="98">
        <v>51</v>
      </c>
      <c r="J100" s="162">
        <f t="shared" ref="J100:J101" si="83">I100*0.98</f>
        <v>49.98</v>
      </c>
      <c r="K100" s="162">
        <f t="shared" ref="K100:K101" si="84">I100*0.97</f>
        <v>49.47</v>
      </c>
      <c r="L100" s="162">
        <f t="shared" ref="L100:L101" si="85">I100*0.96</f>
        <v>48.96</v>
      </c>
      <c r="M100" s="141"/>
      <c r="N100" s="217">
        <f>H100*M100</f>
        <v>0</v>
      </c>
      <c r="O100" s="217">
        <f>I100*M100</f>
        <v>0</v>
      </c>
      <c r="P100" s="246">
        <f>J100*M100</f>
        <v>0</v>
      </c>
      <c r="Q100" s="246">
        <f>K100*M100</f>
        <v>0</v>
      </c>
      <c r="R100" s="246">
        <f>L100*M100</f>
        <v>0</v>
      </c>
      <c r="S100" s="28" t="s">
        <v>5</v>
      </c>
      <c r="T100" s="100"/>
    </row>
    <row r="101" spans="1:20" ht="69.95" hidden="1" customHeight="1" outlineLevel="1" thickBot="1" x14ac:dyDescent="0.25">
      <c r="A101" s="602" t="s">
        <v>9785</v>
      </c>
      <c r="B101" s="222" t="s">
        <v>27</v>
      </c>
      <c r="C101" s="222"/>
      <c r="D101" s="93" t="s">
        <v>9786</v>
      </c>
      <c r="E101" s="64"/>
      <c r="F101" s="64" t="s">
        <v>4</v>
      </c>
      <c r="G101" s="98">
        <f t="shared" si="82"/>
        <v>54.210000000000008</v>
      </c>
      <c r="H101" s="183">
        <v>41.7</v>
      </c>
      <c r="I101" s="98">
        <v>41.2</v>
      </c>
      <c r="J101" s="162">
        <f t="shared" si="83"/>
        <v>40.376000000000005</v>
      </c>
      <c r="K101" s="162">
        <f t="shared" si="84"/>
        <v>39.963999999999999</v>
      </c>
      <c r="L101" s="162">
        <f t="shared" si="85"/>
        <v>39.552</v>
      </c>
      <c r="M101" s="141"/>
      <c r="N101" s="217">
        <f>H101*M101</f>
        <v>0</v>
      </c>
      <c r="O101" s="217">
        <f>I101*M101</f>
        <v>0</v>
      </c>
      <c r="P101" s="246">
        <f>J101*M101</f>
        <v>0</v>
      </c>
      <c r="Q101" s="246">
        <f>K101*M101</f>
        <v>0</v>
      </c>
      <c r="R101" s="246">
        <f>L101*M101</f>
        <v>0</v>
      </c>
      <c r="S101" s="28" t="s">
        <v>5</v>
      </c>
      <c r="T101" s="100"/>
    </row>
    <row r="102" spans="1:20" ht="69.95" hidden="1" customHeight="1" outlineLevel="1" thickBot="1" x14ac:dyDescent="0.25">
      <c r="A102" s="602" t="s">
        <v>9887</v>
      </c>
      <c r="B102" s="222" t="s">
        <v>27</v>
      </c>
      <c r="C102" s="541"/>
      <c r="D102" s="93" t="s">
        <v>9888</v>
      </c>
      <c r="E102" s="64"/>
      <c r="F102" s="64" t="s">
        <v>4</v>
      </c>
      <c r="G102" s="98">
        <f>H102*1.2</f>
        <v>92.399999999999991</v>
      </c>
      <c r="H102" s="107">
        <v>77</v>
      </c>
      <c r="I102" s="98">
        <v>76</v>
      </c>
      <c r="J102" s="162">
        <f t="shared" ref="J102" si="86">I102*0.98</f>
        <v>74.48</v>
      </c>
      <c r="K102" s="162">
        <f t="shared" ref="K102" si="87">I102*0.97</f>
        <v>73.72</v>
      </c>
      <c r="L102" s="162">
        <f t="shared" ref="L102" si="88">I102*0.96</f>
        <v>72.959999999999994</v>
      </c>
      <c r="M102" s="141"/>
      <c r="N102" s="217">
        <f>H102*M102</f>
        <v>0</v>
      </c>
      <c r="O102" s="217">
        <f>I102*M102</f>
        <v>0</v>
      </c>
      <c r="P102" s="246">
        <f>J102*M102</f>
        <v>0</v>
      </c>
      <c r="Q102" s="246">
        <f>K102*M102</f>
        <v>0</v>
      </c>
      <c r="R102" s="246">
        <f>L102*M102</f>
        <v>0</v>
      </c>
      <c r="S102" s="28" t="s">
        <v>5</v>
      </c>
      <c r="T102" s="100"/>
    </row>
    <row r="103" spans="1:20" ht="69.95" hidden="1" customHeight="1" outlineLevel="1" thickBot="1" x14ac:dyDescent="0.25">
      <c r="A103" s="602" t="s">
        <v>3540</v>
      </c>
      <c r="B103" s="222" t="s">
        <v>27</v>
      </c>
      <c r="C103" s="222"/>
      <c r="D103" s="53" t="s">
        <v>1997</v>
      </c>
      <c r="E103" s="64"/>
      <c r="F103" s="64" t="s">
        <v>4</v>
      </c>
      <c r="G103" s="98">
        <f t="shared" ref="G103" si="89">H103*1.3</f>
        <v>3.3149999999999999</v>
      </c>
      <c r="H103" s="183">
        <v>2.5499999999999998</v>
      </c>
      <c r="I103" s="98">
        <v>2.5</v>
      </c>
      <c r="J103" s="162">
        <f t="shared" si="55"/>
        <v>2.4500000000000002</v>
      </c>
      <c r="K103" s="162">
        <f t="shared" si="56"/>
        <v>2.4249999999999998</v>
      </c>
      <c r="L103" s="162">
        <f t="shared" si="57"/>
        <v>2.4</v>
      </c>
      <c r="M103" s="141"/>
      <c r="N103" s="98">
        <f>H103*M103</f>
        <v>0</v>
      </c>
      <c r="O103" s="217">
        <f>I103*M103</f>
        <v>0</v>
      </c>
      <c r="P103" s="246">
        <f>J103*M103</f>
        <v>0</v>
      </c>
      <c r="Q103" s="246">
        <f>K103*M103</f>
        <v>0</v>
      </c>
      <c r="R103" s="246">
        <f>L103*M103</f>
        <v>0</v>
      </c>
      <c r="S103" s="30" t="s">
        <v>5</v>
      </c>
      <c r="T103" s="100"/>
    </row>
    <row r="104" spans="1:20" ht="69.95" hidden="1" customHeight="1" outlineLevel="1" thickBot="1" x14ac:dyDescent="0.25">
      <c r="A104" s="602" t="s">
        <v>8741</v>
      </c>
      <c r="B104" s="222" t="s">
        <v>27</v>
      </c>
      <c r="C104" s="222"/>
      <c r="D104" s="53" t="s">
        <v>8740</v>
      </c>
      <c r="E104" s="64"/>
      <c r="F104" s="64" t="s">
        <v>4</v>
      </c>
      <c r="G104" s="98">
        <f t="shared" ref="G104" si="90">H104*1.3</f>
        <v>4.42</v>
      </c>
      <c r="H104" s="98">
        <v>3.4</v>
      </c>
      <c r="I104" s="98">
        <v>3.35</v>
      </c>
      <c r="J104" s="162">
        <f t="shared" ref="J104" si="91">I104*0.98</f>
        <v>3.2829999999999999</v>
      </c>
      <c r="K104" s="162">
        <f t="shared" ref="K104" si="92">I104*0.97</f>
        <v>3.2494999999999998</v>
      </c>
      <c r="L104" s="162">
        <f t="shared" ref="L104" si="93">I104*0.96</f>
        <v>3.2159999999999997</v>
      </c>
      <c r="M104" s="141"/>
      <c r="N104" s="98">
        <f>H104*M104</f>
        <v>0</v>
      </c>
      <c r="O104" s="217">
        <f>I104*M104</f>
        <v>0</v>
      </c>
      <c r="P104" s="246">
        <f>J104*M104</f>
        <v>0</v>
      </c>
      <c r="Q104" s="246">
        <f>K104*M104</f>
        <v>0</v>
      </c>
      <c r="R104" s="246">
        <f>L104*M104</f>
        <v>0</v>
      </c>
      <c r="S104" s="30" t="s">
        <v>5</v>
      </c>
      <c r="T104" s="100"/>
    </row>
    <row r="105" spans="1:20" ht="69.95" hidden="1" customHeight="1" outlineLevel="1" thickBot="1" x14ac:dyDescent="0.25">
      <c r="A105" s="602" t="s">
        <v>4153</v>
      </c>
      <c r="B105" s="222" t="s">
        <v>27</v>
      </c>
      <c r="C105" s="53"/>
      <c r="D105" s="53" t="s">
        <v>10365</v>
      </c>
      <c r="E105" s="64"/>
      <c r="F105" s="64" t="s">
        <v>4</v>
      </c>
      <c r="G105" s="98">
        <v>5</v>
      </c>
      <c r="H105" s="183">
        <v>2.8</v>
      </c>
      <c r="I105" s="98">
        <v>2.7</v>
      </c>
      <c r="J105" s="162">
        <f t="shared" si="55"/>
        <v>2.6459999999999999</v>
      </c>
      <c r="K105" s="162">
        <f t="shared" si="56"/>
        <v>2.6190000000000002</v>
      </c>
      <c r="L105" s="162">
        <f t="shared" si="57"/>
        <v>2.5920000000000001</v>
      </c>
      <c r="M105" s="141"/>
      <c r="N105" s="217">
        <f>H105*M105</f>
        <v>0</v>
      </c>
      <c r="O105" s="217">
        <f>I105*M105</f>
        <v>0</v>
      </c>
      <c r="P105" s="246">
        <f>J105*M105</f>
        <v>0</v>
      </c>
      <c r="Q105" s="246">
        <f>K105*M105</f>
        <v>0</v>
      </c>
      <c r="R105" s="246">
        <f>L105*M105</f>
        <v>0</v>
      </c>
      <c r="S105" s="30" t="s">
        <v>5</v>
      </c>
      <c r="T105" s="100"/>
    </row>
    <row r="106" spans="1:20" ht="69.95" hidden="1" customHeight="1" outlineLevel="1" thickBot="1" x14ac:dyDescent="0.25">
      <c r="A106" s="602" t="s">
        <v>3541</v>
      </c>
      <c r="B106" s="76" t="s">
        <v>27</v>
      </c>
      <c r="C106" s="25"/>
      <c r="D106" s="228" t="s">
        <v>314</v>
      </c>
      <c r="E106" s="64"/>
      <c r="F106" s="55" t="s">
        <v>4</v>
      </c>
      <c r="G106" s="65">
        <v>10</v>
      </c>
      <c r="H106" s="206">
        <v>6.6</v>
      </c>
      <c r="I106" s="139">
        <v>6.4</v>
      </c>
      <c r="J106" s="161">
        <f t="shared" ref="J106:J112" si="94">I106*0.98</f>
        <v>6.2720000000000002</v>
      </c>
      <c r="K106" s="161">
        <f t="shared" ref="K106:K144" si="95">I106*0.97</f>
        <v>6.2080000000000002</v>
      </c>
      <c r="L106" s="161">
        <f t="shared" ref="L106:L144" si="96">I106*0.96</f>
        <v>6.1440000000000001</v>
      </c>
      <c r="M106" s="14"/>
      <c r="N106" s="247">
        <f>H106*M106</f>
        <v>0</v>
      </c>
      <c r="O106" s="217">
        <f>I106*M106</f>
        <v>0</v>
      </c>
      <c r="P106" s="246">
        <f>J106*M106</f>
        <v>0</v>
      </c>
      <c r="Q106" s="246">
        <f>K106*M106</f>
        <v>0</v>
      </c>
      <c r="R106" s="246">
        <f>L106*M106</f>
        <v>0</v>
      </c>
      <c r="S106" s="13" t="s">
        <v>5</v>
      </c>
      <c r="T106" s="56"/>
    </row>
    <row r="107" spans="1:20" ht="69.95" hidden="1" customHeight="1" outlineLevel="1" thickBot="1" x14ac:dyDescent="0.25">
      <c r="A107" s="602" t="s">
        <v>3542</v>
      </c>
      <c r="B107" s="222" t="s">
        <v>27</v>
      </c>
      <c r="C107" s="53"/>
      <c r="D107" s="228" t="s">
        <v>188</v>
      </c>
      <c r="E107" s="64"/>
      <c r="F107" s="64" t="s">
        <v>4</v>
      </c>
      <c r="G107" s="98">
        <v>11</v>
      </c>
      <c r="H107" s="183">
        <v>6.8</v>
      </c>
      <c r="I107" s="98">
        <v>6.6</v>
      </c>
      <c r="J107" s="162">
        <f t="shared" si="94"/>
        <v>6.468</v>
      </c>
      <c r="K107" s="162">
        <f t="shared" si="95"/>
        <v>6.4019999999999992</v>
      </c>
      <c r="L107" s="162">
        <f t="shared" si="96"/>
        <v>6.3359999999999994</v>
      </c>
      <c r="M107" s="141"/>
      <c r="N107" s="217">
        <f>H107*M107</f>
        <v>0</v>
      </c>
      <c r="O107" s="217">
        <f>I107*M107</f>
        <v>0</v>
      </c>
      <c r="P107" s="246">
        <f>J107*M107</f>
        <v>0</v>
      </c>
      <c r="Q107" s="246">
        <f>K107*M107</f>
        <v>0</v>
      </c>
      <c r="R107" s="246">
        <f>L107*M107</f>
        <v>0</v>
      </c>
      <c r="S107" s="30" t="s">
        <v>5</v>
      </c>
      <c r="T107" s="100"/>
    </row>
    <row r="108" spans="1:20" ht="69.95" hidden="1" customHeight="1" outlineLevel="1" thickBot="1" x14ac:dyDescent="0.25">
      <c r="A108" s="602" t="s">
        <v>3543</v>
      </c>
      <c r="B108" s="222" t="s">
        <v>27</v>
      </c>
      <c r="C108" s="53"/>
      <c r="D108" s="228" t="s">
        <v>187</v>
      </c>
      <c r="E108" s="64"/>
      <c r="F108" s="64" t="s">
        <v>4</v>
      </c>
      <c r="G108" s="98">
        <v>13</v>
      </c>
      <c r="H108" s="183">
        <v>8.4</v>
      </c>
      <c r="I108" s="98">
        <v>8.1999999999999993</v>
      </c>
      <c r="J108" s="162">
        <f t="shared" si="94"/>
        <v>8.0359999999999996</v>
      </c>
      <c r="K108" s="162">
        <f t="shared" si="95"/>
        <v>7.9539999999999988</v>
      </c>
      <c r="L108" s="162">
        <f t="shared" si="96"/>
        <v>7.871999999999999</v>
      </c>
      <c r="M108" s="141"/>
      <c r="N108" s="217">
        <f>H108*M108</f>
        <v>0</v>
      </c>
      <c r="O108" s="217">
        <f>I108*M108</f>
        <v>0</v>
      </c>
      <c r="P108" s="246">
        <f>J108*M108</f>
        <v>0</v>
      </c>
      <c r="Q108" s="246">
        <f>K108*M108</f>
        <v>0</v>
      </c>
      <c r="R108" s="246">
        <f>L108*M108</f>
        <v>0</v>
      </c>
      <c r="S108" s="30" t="s">
        <v>5</v>
      </c>
      <c r="T108" s="100"/>
    </row>
    <row r="109" spans="1:20" ht="69.95" hidden="1" customHeight="1" outlineLevel="1" thickBot="1" x14ac:dyDescent="0.25">
      <c r="A109" s="602" t="s">
        <v>10138</v>
      </c>
      <c r="B109" s="222" t="s">
        <v>27</v>
      </c>
      <c r="C109" s="53"/>
      <c r="D109" s="228" t="s">
        <v>186</v>
      </c>
      <c r="E109" s="64"/>
      <c r="F109" s="64" t="s">
        <v>4</v>
      </c>
      <c r="G109" s="98">
        <v>15</v>
      </c>
      <c r="H109" s="183">
        <v>9.1999999999999993</v>
      </c>
      <c r="I109" s="98">
        <v>9</v>
      </c>
      <c r="J109" s="162">
        <f t="shared" si="94"/>
        <v>8.82</v>
      </c>
      <c r="K109" s="162">
        <f t="shared" si="95"/>
        <v>8.73</v>
      </c>
      <c r="L109" s="162">
        <f t="shared" si="96"/>
        <v>8.64</v>
      </c>
      <c r="M109" s="141"/>
      <c r="N109" s="217">
        <f>H109*M109</f>
        <v>0</v>
      </c>
      <c r="O109" s="217">
        <f>I109*M109</f>
        <v>0</v>
      </c>
      <c r="P109" s="246">
        <f>J109*M109</f>
        <v>0</v>
      </c>
      <c r="Q109" s="246">
        <f>K109*M109</f>
        <v>0</v>
      </c>
      <c r="R109" s="246">
        <f>L109*M109</f>
        <v>0</v>
      </c>
      <c r="S109" s="30" t="s">
        <v>5</v>
      </c>
      <c r="T109" s="100"/>
    </row>
    <row r="110" spans="1:20" ht="69.95" hidden="1" customHeight="1" outlineLevel="1" thickBot="1" x14ac:dyDescent="0.25">
      <c r="A110" s="602" t="s">
        <v>10139</v>
      </c>
      <c r="B110" s="222" t="s">
        <v>27</v>
      </c>
      <c r="C110" s="53"/>
      <c r="D110" s="228" t="s">
        <v>184</v>
      </c>
      <c r="E110" s="64"/>
      <c r="F110" s="64" t="s">
        <v>4</v>
      </c>
      <c r="G110" s="98">
        <v>16</v>
      </c>
      <c r="H110" s="183">
        <v>10.8</v>
      </c>
      <c r="I110" s="98">
        <v>10.5</v>
      </c>
      <c r="J110" s="162">
        <f t="shared" si="94"/>
        <v>10.29</v>
      </c>
      <c r="K110" s="162">
        <f t="shared" si="95"/>
        <v>10.185</v>
      </c>
      <c r="L110" s="162">
        <f t="shared" si="96"/>
        <v>10.08</v>
      </c>
      <c r="M110" s="141"/>
      <c r="N110" s="217">
        <f>H110*M110</f>
        <v>0</v>
      </c>
      <c r="O110" s="217">
        <f>I110*M110</f>
        <v>0</v>
      </c>
      <c r="P110" s="246">
        <f>J110*M110</f>
        <v>0</v>
      </c>
      <c r="Q110" s="246">
        <f>K110*M110</f>
        <v>0</v>
      </c>
      <c r="R110" s="246">
        <f>L110*M110</f>
        <v>0</v>
      </c>
      <c r="S110" s="30" t="s">
        <v>5</v>
      </c>
      <c r="T110" s="100"/>
    </row>
    <row r="111" spans="1:20" ht="69.95" hidden="1" customHeight="1" outlineLevel="1" thickBot="1" x14ac:dyDescent="0.25">
      <c r="A111" s="602" t="s">
        <v>10485</v>
      </c>
      <c r="B111" s="222" t="s">
        <v>27</v>
      </c>
      <c r="C111" s="53"/>
      <c r="D111" s="228" t="s">
        <v>185</v>
      </c>
      <c r="E111" s="64"/>
      <c r="F111" s="64" t="s">
        <v>4</v>
      </c>
      <c r="G111" s="98">
        <v>20</v>
      </c>
      <c r="H111" s="223">
        <v>12.7</v>
      </c>
      <c r="I111" s="107">
        <v>12.4</v>
      </c>
      <c r="J111" s="162">
        <f t="shared" si="94"/>
        <v>12.151999999999999</v>
      </c>
      <c r="K111" s="162">
        <f t="shared" si="95"/>
        <v>12.028</v>
      </c>
      <c r="L111" s="162">
        <f t="shared" si="96"/>
        <v>11.904</v>
      </c>
      <c r="M111" s="141"/>
      <c r="N111" s="217">
        <f>H111*M111</f>
        <v>0</v>
      </c>
      <c r="O111" s="246">
        <f>I111*M111</f>
        <v>0</v>
      </c>
      <c r="P111" s="246">
        <f>J111*M111</f>
        <v>0</v>
      </c>
      <c r="Q111" s="246">
        <f>K111*M111</f>
        <v>0</v>
      </c>
      <c r="R111" s="246">
        <f>L111*M111</f>
        <v>0</v>
      </c>
      <c r="S111" s="28" t="s">
        <v>5</v>
      </c>
      <c r="T111" s="100"/>
    </row>
    <row r="112" spans="1:20" ht="69.95" hidden="1" customHeight="1" outlineLevel="1" thickBot="1" x14ac:dyDescent="0.25">
      <c r="A112" s="602" t="s">
        <v>10229</v>
      </c>
      <c r="B112" s="222" t="s">
        <v>27</v>
      </c>
      <c r="C112" s="53"/>
      <c r="D112" s="228" t="s">
        <v>10228</v>
      </c>
      <c r="E112" s="64"/>
      <c r="F112" s="64" t="s">
        <v>4</v>
      </c>
      <c r="G112" s="98">
        <v>35</v>
      </c>
      <c r="H112" s="223">
        <v>28.5</v>
      </c>
      <c r="I112" s="107">
        <v>28</v>
      </c>
      <c r="J112" s="162">
        <f t="shared" si="94"/>
        <v>27.439999999999998</v>
      </c>
      <c r="K112" s="162">
        <f t="shared" si="95"/>
        <v>27.16</v>
      </c>
      <c r="L112" s="162">
        <f t="shared" si="96"/>
        <v>26.88</v>
      </c>
      <c r="M112" s="141"/>
      <c r="N112" s="217">
        <f>H112*M112</f>
        <v>0</v>
      </c>
      <c r="O112" s="217">
        <f>I112*M112</f>
        <v>0</v>
      </c>
      <c r="P112" s="217">
        <f>J112*M112</f>
        <v>0</v>
      </c>
      <c r="Q112" s="217">
        <f>K112*M112</f>
        <v>0</v>
      </c>
      <c r="R112" s="217">
        <f>L112*M112</f>
        <v>0</v>
      </c>
      <c r="S112" s="30" t="s">
        <v>5</v>
      </c>
      <c r="T112" s="100"/>
    </row>
    <row r="113" spans="1:21" ht="69.95" hidden="1" customHeight="1" outlineLevel="1" thickBot="1" x14ac:dyDescent="0.25">
      <c r="A113" s="602" t="s">
        <v>10230</v>
      </c>
      <c r="B113" s="222" t="s">
        <v>27</v>
      </c>
      <c r="C113" s="53"/>
      <c r="D113" s="228" t="s">
        <v>10231</v>
      </c>
      <c r="E113" s="64"/>
      <c r="F113" s="64" t="s">
        <v>4</v>
      </c>
      <c r="G113" s="98">
        <v>38</v>
      </c>
      <c r="H113" s="223">
        <v>30.5</v>
      </c>
      <c r="I113" s="107">
        <v>30</v>
      </c>
      <c r="J113" s="162">
        <f t="shared" ref="J113" si="97">I113*0.98</f>
        <v>29.4</v>
      </c>
      <c r="K113" s="162">
        <f t="shared" ref="K113" si="98">I113*0.97</f>
        <v>29.099999999999998</v>
      </c>
      <c r="L113" s="162">
        <f t="shared" ref="L113" si="99">I113*0.96</f>
        <v>28.799999999999997</v>
      </c>
      <c r="M113" s="141"/>
      <c r="N113" s="217">
        <f>H113*M113</f>
        <v>0</v>
      </c>
      <c r="O113" s="217">
        <f>I113*M113</f>
        <v>0</v>
      </c>
      <c r="P113" s="217">
        <f>J113*M113</f>
        <v>0</v>
      </c>
      <c r="Q113" s="217">
        <f>K113*M113</f>
        <v>0</v>
      </c>
      <c r="R113" s="217">
        <f>L113*M113</f>
        <v>0</v>
      </c>
      <c r="S113" s="30" t="s">
        <v>5</v>
      </c>
      <c r="T113" s="100"/>
    </row>
    <row r="114" spans="1:21" ht="69.95" hidden="1" customHeight="1" outlineLevel="1" thickBot="1" x14ac:dyDescent="0.25">
      <c r="A114" s="602" t="s">
        <v>10242</v>
      </c>
      <c r="B114" s="222" t="s">
        <v>27</v>
      </c>
      <c r="C114" s="53"/>
      <c r="D114" s="228" t="s">
        <v>10243</v>
      </c>
      <c r="E114" s="64"/>
      <c r="F114" s="64" t="s">
        <v>4</v>
      </c>
      <c r="G114" s="98">
        <v>46</v>
      </c>
      <c r="H114" s="223">
        <v>38.5</v>
      </c>
      <c r="I114" s="107">
        <v>38</v>
      </c>
      <c r="J114" s="162">
        <f t="shared" ref="J114" si="100">I114*0.98</f>
        <v>37.24</v>
      </c>
      <c r="K114" s="162">
        <f t="shared" ref="K114" si="101">I114*0.97</f>
        <v>36.86</v>
      </c>
      <c r="L114" s="162">
        <f t="shared" ref="L114" si="102">I114*0.96</f>
        <v>36.479999999999997</v>
      </c>
      <c r="M114" s="141"/>
      <c r="N114" s="217">
        <f>H114*M114</f>
        <v>0</v>
      </c>
      <c r="O114" s="217">
        <f>I114*M114</f>
        <v>0</v>
      </c>
      <c r="P114" s="217">
        <f>J114*M114</f>
        <v>0</v>
      </c>
      <c r="Q114" s="217">
        <f>K114*M114</f>
        <v>0</v>
      </c>
      <c r="R114" s="217">
        <f>L114*M114</f>
        <v>0</v>
      </c>
      <c r="S114" s="30" t="s">
        <v>5</v>
      </c>
      <c r="T114" s="100"/>
    </row>
    <row r="115" spans="1:21" ht="69.95" hidden="1" customHeight="1" outlineLevel="1" thickBot="1" x14ac:dyDescent="0.25">
      <c r="A115" s="648" t="s">
        <v>7328</v>
      </c>
      <c r="B115" s="614" t="s">
        <v>27</v>
      </c>
      <c r="C115" s="172"/>
      <c r="D115" s="585" t="s">
        <v>7327</v>
      </c>
      <c r="E115" s="275"/>
      <c r="F115" s="275" t="s">
        <v>4</v>
      </c>
      <c r="G115" s="265">
        <v>50</v>
      </c>
      <c r="H115" s="841">
        <v>41</v>
      </c>
      <c r="I115" s="426">
        <v>40.5</v>
      </c>
      <c r="J115" s="427">
        <f t="shared" ref="J115" si="103">I115*0.98</f>
        <v>39.69</v>
      </c>
      <c r="K115" s="427">
        <f t="shared" ref="K115" si="104">I115*0.97</f>
        <v>39.284999999999997</v>
      </c>
      <c r="L115" s="427">
        <f t="shared" ref="L115" si="105">I115*0.96</f>
        <v>38.879999999999995</v>
      </c>
      <c r="M115" s="579"/>
      <c r="N115" s="249">
        <f>H115*M115</f>
        <v>0</v>
      </c>
      <c r="O115" s="246">
        <f>I115*M115</f>
        <v>0</v>
      </c>
      <c r="P115" s="246">
        <f>J115*M115</f>
        <v>0</v>
      </c>
      <c r="Q115" s="246">
        <f>K115*M115</f>
        <v>0</v>
      </c>
      <c r="R115" s="246">
        <f>L115*M115</f>
        <v>0</v>
      </c>
      <c r="S115" s="28" t="s">
        <v>5</v>
      </c>
      <c r="T115" s="100"/>
    </row>
    <row r="116" spans="1:21" ht="20.100000000000001" customHeight="1" collapsed="1" thickBot="1" x14ac:dyDescent="0.25">
      <c r="A116" s="384" t="s">
        <v>3349</v>
      </c>
      <c r="B116" s="601"/>
      <c r="C116" s="368"/>
      <c r="D116" s="369"/>
      <c r="E116" s="369"/>
      <c r="F116" s="369"/>
      <c r="G116" s="370"/>
      <c r="H116" s="370"/>
      <c r="I116" s="370"/>
      <c r="J116" s="370"/>
      <c r="K116" s="370"/>
      <c r="L116" s="370"/>
      <c r="M116" s="370"/>
      <c r="N116" s="370"/>
      <c r="O116" s="370"/>
      <c r="P116" s="370"/>
      <c r="Q116" s="370"/>
      <c r="R116" s="370"/>
      <c r="S116" s="371"/>
      <c r="U116">
        <v>3.5</v>
      </c>
    </row>
    <row r="117" spans="1:21" ht="20.100000000000001" hidden="1" customHeight="1" outlineLevel="1" thickBot="1" x14ac:dyDescent="0.25">
      <c r="A117" s="3" t="s">
        <v>3737</v>
      </c>
      <c r="B117" s="3" t="s">
        <v>33</v>
      </c>
      <c r="C117" s="3"/>
      <c r="D117" s="3" t="s">
        <v>17</v>
      </c>
      <c r="E117" s="3" t="s">
        <v>2746</v>
      </c>
      <c r="F117" s="84"/>
      <c r="G117" s="85" t="s">
        <v>487</v>
      </c>
      <c r="H117" s="3" t="s">
        <v>488</v>
      </c>
      <c r="I117" s="3" t="s">
        <v>495</v>
      </c>
      <c r="J117" s="123">
        <v>-0.02</v>
      </c>
      <c r="K117" s="123">
        <v>-0.03</v>
      </c>
      <c r="L117" s="123">
        <v>-0.04</v>
      </c>
      <c r="M117" s="3" t="s">
        <v>18</v>
      </c>
      <c r="N117" s="3" t="s">
        <v>489</v>
      </c>
      <c r="O117" s="3" t="s">
        <v>486</v>
      </c>
      <c r="P117" s="124" t="s">
        <v>1924</v>
      </c>
      <c r="Q117" s="124" t="s">
        <v>1930</v>
      </c>
      <c r="R117" s="124" t="s">
        <v>1931</v>
      </c>
      <c r="S117" s="3" t="s">
        <v>34</v>
      </c>
    </row>
    <row r="118" spans="1:21" ht="69.95" hidden="1" customHeight="1" outlineLevel="1" thickBot="1" x14ac:dyDescent="0.25">
      <c r="A118" s="602" t="s">
        <v>3544</v>
      </c>
      <c r="B118" s="115" t="s">
        <v>147</v>
      </c>
      <c r="C118" s="222"/>
      <c r="D118" s="53" t="s">
        <v>180</v>
      </c>
      <c r="E118" s="64"/>
      <c r="F118" s="64" t="s">
        <v>4</v>
      </c>
      <c r="G118" s="98">
        <f t="shared" ref="G118" si="106">H118*1.3</f>
        <v>3.3149999999999999</v>
      </c>
      <c r="H118" s="179">
        <v>2.5499999999999998</v>
      </c>
      <c r="I118" s="180">
        <v>2.5</v>
      </c>
      <c r="J118" s="162">
        <f t="shared" ref="J118:J156" si="107">I118*0.98</f>
        <v>2.4500000000000002</v>
      </c>
      <c r="K118" s="162">
        <f t="shared" si="95"/>
        <v>2.4249999999999998</v>
      </c>
      <c r="L118" s="162">
        <f t="shared" si="96"/>
        <v>2.4</v>
      </c>
      <c r="M118" s="14"/>
      <c r="N118" s="217">
        <f>H118*M118</f>
        <v>0</v>
      </c>
      <c r="O118" s="217">
        <f>I118*M118</f>
        <v>0</v>
      </c>
      <c r="P118" s="246">
        <f>J118*M118</f>
        <v>0</v>
      </c>
      <c r="Q118" s="246">
        <f>K118*M118</f>
        <v>0</v>
      </c>
      <c r="R118" s="246">
        <f>L118*M118</f>
        <v>0</v>
      </c>
      <c r="S118" s="28" t="s">
        <v>5</v>
      </c>
      <c r="T118" s="100"/>
    </row>
    <row r="119" spans="1:21" ht="69.95" hidden="1" customHeight="1" outlineLevel="1" thickBot="1" x14ac:dyDescent="0.25">
      <c r="A119" s="667" t="s">
        <v>3545</v>
      </c>
      <c r="B119" s="668" t="s">
        <v>147</v>
      </c>
      <c r="C119" s="669"/>
      <c r="D119" s="669" t="s">
        <v>1148</v>
      </c>
      <c r="E119" s="670"/>
      <c r="F119" s="670" t="s">
        <v>4</v>
      </c>
      <c r="G119" s="674">
        <f t="shared" ref="G119:G124" si="108">H119*1.3</f>
        <v>4.2250000000000005</v>
      </c>
      <c r="H119" s="868">
        <v>3.25</v>
      </c>
      <c r="I119" s="869">
        <v>3.2</v>
      </c>
      <c r="J119" s="676">
        <f t="shared" si="107"/>
        <v>3.1360000000000001</v>
      </c>
      <c r="K119" s="676">
        <f t="shared" si="95"/>
        <v>3.1040000000000001</v>
      </c>
      <c r="L119" s="676">
        <f t="shared" si="96"/>
        <v>3.0720000000000001</v>
      </c>
      <c r="M119" s="670"/>
      <c r="N119" s="678">
        <f>H119*M119</f>
        <v>0</v>
      </c>
      <c r="O119" s="678">
        <f>I119*M119</f>
        <v>0</v>
      </c>
      <c r="P119" s="679">
        <f>J119*M119</f>
        <v>0</v>
      </c>
      <c r="Q119" s="679">
        <f>K119*M119</f>
        <v>0</v>
      </c>
      <c r="R119" s="679">
        <f>L119*M119</f>
        <v>0</v>
      </c>
      <c r="S119" s="680" t="s">
        <v>5</v>
      </c>
      <c r="T119" s="100" t="s">
        <v>1702</v>
      </c>
    </row>
    <row r="120" spans="1:21" ht="69.95" hidden="1" customHeight="1" outlineLevel="1" thickBot="1" x14ac:dyDescent="0.25">
      <c r="A120" s="602" t="s">
        <v>3546</v>
      </c>
      <c r="B120" s="115" t="s">
        <v>147</v>
      </c>
      <c r="C120" s="53"/>
      <c r="D120" s="53" t="s">
        <v>1256</v>
      </c>
      <c r="E120" s="64"/>
      <c r="F120" s="64" t="s">
        <v>4</v>
      </c>
      <c r="G120" s="98">
        <f>H120*1.3</f>
        <v>4.2250000000000005</v>
      </c>
      <c r="H120" s="233">
        <v>3.25</v>
      </c>
      <c r="I120" s="180">
        <v>3.2</v>
      </c>
      <c r="J120" s="162">
        <f t="shared" si="107"/>
        <v>3.1360000000000001</v>
      </c>
      <c r="K120" s="162">
        <f t="shared" si="95"/>
        <v>3.1040000000000001</v>
      </c>
      <c r="L120" s="162">
        <f t="shared" si="96"/>
        <v>3.0720000000000001</v>
      </c>
      <c r="M120" s="140"/>
      <c r="N120" s="217">
        <f>H120*M120</f>
        <v>0</v>
      </c>
      <c r="O120" s="217">
        <f>I120*M120</f>
        <v>0</v>
      </c>
      <c r="P120" s="246">
        <f>J120*M120</f>
        <v>0</v>
      </c>
      <c r="Q120" s="246">
        <f>K120*M120</f>
        <v>0</v>
      </c>
      <c r="R120" s="246">
        <f>L120*M120</f>
        <v>0</v>
      </c>
      <c r="S120" s="28" t="s">
        <v>5</v>
      </c>
      <c r="T120" s="100"/>
    </row>
    <row r="121" spans="1:21" ht="69.95" hidden="1" customHeight="1" outlineLevel="1" thickBot="1" x14ac:dyDescent="0.25">
      <c r="A121" s="667" t="s">
        <v>3547</v>
      </c>
      <c r="B121" s="668" t="s">
        <v>147</v>
      </c>
      <c r="C121" s="669"/>
      <c r="D121" s="669" t="s">
        <v>1238</v>
      </c>
      <c r="E121" s="670"/>
      <c r="F121" s="670" t="s">
        <v>4</v>
      </c>
      <c r="G121" s="674">
        <f t="shared" si="108"/>
        <v>4.2250000000000005</v>
      </c>
      <c r="H121" s="868">
        <v>3.25</v>
      </c>
      <c r="I121" s="869">
        <v>3.2</v>
      </c>
      <c r="J121" s="676">
        <f t="shared" si="107"/>
        <v>3.1360000000000001</v>
      </c>
      <c r="K121" s="676">
        <f t="shared" si="95"/>
        <v>3.1040000000000001</v>
      </c>
      <c r="L121" s="676">
        <f t="shared" si="96"/>
        <v>3.0720000000000001</v>
      </c>
      <c r="M121" s="670"/>
      <c r="N121" s="678">
        <f>H121*M121</f>
        <v>0</v>
      </c>
      <c r="O121" s="678">
        <f>I121*M121</f>
        <v>0</v>
      </c>
      <c r="P121" s="679">
        <f>J121*M121</f>
        <v>0</v>
      </c>
      <c r="Q121" s="679">
        <f>K121*M121</f>
        <v>0</v>
      </c>
      <c r="R121" s="679">
        <f>L121*M121</f>
        <v>0</v>
      </c>
      <c r="S121" s="680" t="s">
        <v>5</v>
      </c>
      <c r="T121" s="100" t="s">
        <v>1702</v>
      </c>
    </row>
    <row r="122" spans="1:21" ht="69.95" hidden="1" customHeight="1" outlineLevel="1" thickBot="1" x14ac:dyDescent="0.25">
      <c r="A122" s="602" t="s">
        <v>3548</v>
      </c>
      <c r="B122" s="115" t="s">
        <v>147</v>
      </c>
      <c r="C122" s="53"/>
      <c r="D122" s="53" t="s">
        <v>1239</v>
      </c>
      <c r="E122" s="64"/>
      <c r="F122" s="64" t="s">
        <v>4</v>
      </c>
      <c r="G122" s="98">
        <f t="shared" si="108"/>
        <v>4.2250000000000005</v>
      </c>
      <c r="H122" s="233">
        <v>3.25</v>
      </c>
      <c r="I122" s="180">
        <v>3.2</v>
      </c>
      <c r="J122" s="162">
        <f t="shared" si="107"/>
        <v>3.1360000000000001</v>
      </c>
      <c r="K122" s="162">
        <f t="shared" si="95"/>
        <v>3.1040000000000001</v>
      </c>
      <c r="L122" s="162">
        <f t="shared" si="96"/>
        <v>3.0720000000000001</v>
      </c>
      <c r="M122" s="141"/>
      <c r="N122" s="217">
        <f>H122*M122</f>
        <v>0</v>
      </c>
      <c r="O122" s="217">
        <f>I122*M122</f>
        <v>0</v>
      </c>
      <c r="P122" s="246">
        <f>J122*M122</f>
        <v>0</v>
      </c>
      <c r="Q122" s="246">
        <f>K122*M122</f>
        <v>0</v>
      </c>
      <c r="R122" s="246">
        <f>L122*M122</f>
        <v>0</v>
      </c>
      <c r="S122" s="28" t="s">
        <v>5</v>
      </c>
      <c r="T122" s="100"/>
    </row>
    <row r="123" spans="1:21" ht="69.95" hidden="1" customHeight="1" outlineLevel="1" thickBot="1" x14ac:dyDescent="0.25">
      <c r="A123" s="602" t="s">
        <v>3549</v>
      </c>
      <c r="B123" s="115" t="s">
        <v>147</v>
      </c>
      <c r="C123" s="53"/>
      <c r="D123" s="53" t="s">
        <v>1240</v>
      </c>
      <c r="E123" s="64"/>
      <c r="F123" s="64" t="s">
        <v>4</v>
      </c>
      <c r="G123" s="98">
        <f t="shared" si="108"/>
        <v>4.2250000000000005</v>
      </c>
      <c r="H123" s="233">
        <v>3.25</v>
      </c>
      <c r="I123" s="180">
        <v>3.2</v>
      </c>
      <c r="J123" s="162">
        <f t="shared" si="107"/>
        <v>3.1360000000000001</v>
      </c>
      <c r="K123" s="162">
        <f t="shared" si="95"/>
        <v>3.1040000000000001</v>
      </c>
      <c r="L123" s="162">
        <f t="shared" si="96"/>
        <v>3.0720000000000001</v>
      </c>
      <c r="M123" s="141"/>
      <c r="N123" s="217">
        <f>H123*M123</f>
        <v>0</v>
      </c>
      <c r="O123" s="217">
        <f>I123*M123</f>
        <v>0</v>
      </c>
      <c r="P123" s="246">
        <f>J123*M123</f>
        <v>0</v>
      </c>
      <c r="Q123" s="246">
        <f>K123*M123</f>
        <v>0</v>
      </c>
      <c r="R123" s="246">
        <f>L123*M123</f>
        <v>0</v>
      </c>
      <c r="S123" s="28" t="s">
        <v>5</v>
      </c>
      <c r="T123" s="100"/>
    </row>
    <row r="124" spans="1:21" ht="69.95" hidden="1" customHeight="1" outlineLevel="1" thickBot="1" x14ac:dyDescent="0.25">
      <c r="A124" s="667" t="s">
        <v>3550</v>
      </c>
      <c r="B124" s="668" t="s">
        <v>147</v>
      </c>
      <c r="C124" s="669"/>
      <c r="D124" s="669" t="s">
        <v>1241</v>
      </c>
      <c r="E124" s="670"/>
      <c r="F124" s="670" t="s">
        <v>4</v>
      </c>
      <c r="G124" s="674">
        <f t="shared" si="108"/>
        <v>4.2250000000000005</v>
      </c>
      <c r="H124" s="868">
        <v>3.25</v>
      </c>
      <c r="I124" s="869">
        <v>3.2</v>
      </c>
      <c r="J124" s="676">
        <f t="shared" si="107"/>
        <v>3.1360000000000001</v>
      </c>
      <c r="K124" s="676">
        <f t="shared" si="95"/>
        <v>3.1040000000000001</v>
      </c>
      <c r="L124" s="676">
        <f t="shared" si="96"/>
        <v>3.0720000000000001</v>
      </c>
      <c r="M124" s="677"/>
      <c r="N124" s="678">
        <f>H124*M124</f>
        <v>0</v>
      </c>
      <c r="O124" s="678">
        <f>I124*M124</f>
        <v>0</v>
      </c>
      <c r="P124" s="679">
        <f>J124*M124</f>
        <v>0</v>
      </c>
      <c r="Q124" s="679">
        <f>K124*M124</f>
        <v>0</v>
      </c>
      <c r="R124" s="679">
        <f>L124*M124</f>
        <v>0</v>
      </c>
      <c r="S124" s="680" t="s">
        <v>5</v>
      </c>
      <c r="T124" s="100" t="s">
        <v>1702</v>
      </c>
    </row>
    <row r="125" spans="1:21" ht="69.95" hidden="1" customHeight="1" outlineLevel="1" thickBot="1" x14ac:dyDescent="0.25">
      <c r="A125" s="667" t="s">
        <v>3551</v>
      </c>
      <c r="B125" s="668" t="s">
        <v>147</v>
      </c>
      <c r="C125" s="669"/>
      <c r="D125" s="669" t="s">
        <v>252</v>
      </c>
      <c r="E125" s="670"/>
      <c r="F125" s="670" t="s">
        <v>4</v>
      </c>
      <c r="G125" s="674">
        <f t="shared" ref="G125:G139" si="109">H125*1.3</f>
        <v>4.2250000000000005</v>
      </c>
      <c r="H125" s="868">
        <v>3.25</v>
      </c>
      <c r="I125" s="869">
        <v>3.2</v>
      </c>
      <c r="J125" s="676">
        <f t="shared" si="107"/>
        <v>3.1360000000000001</v>
      </c>
      <c r="K125" s="676">
        <f t="shared" si="95"/>
        <v>3.1040000000000001</v>
      </c>
      <c r="L125" s="676">
        <f t="shared" si="96"/>
        <v>3.0720000000000001</v>
      </c>
      <c r="M125" s="670"/>
      <c r="N125" s="678">
        <f>H125*M125</f>
        <v>0</v>
      </c>
      <c r="O125" s="678">
        <f>I125*M125</f>
        <v>0</v>
      </c>
      <c r="P125" s="679">
        <f>J125*M125</f>
        <v>0</v>
      </c>
      <c r="Q125" s="679">
        <f>K125*M125</f>
        <v>0</v>
      </c>
      <c r="R125" s="679">
        <f>L125*M125</f>
        <v>0</v>
      </c>
      <c r="S125" s="680" t="s">
        <v>5</v>
      </c>
      <c r="T125" s="100" t="s">
        <v>1702</v>
      </c>
    </row>
    <row r="126" spans="1:21" ht="69.95" hidden="1" customHeight="1" outlineLevel="1" thickBot="1" x14ac:dyDescent="0.25">
      <c r="A126" s="602" t="s">
        <v>3552</v>
      </c>
      <c r="B126" s="115" t="s">
        <v>147</v>
      </c>
      <c r="C126" s="53"/>
      <c r="D126" s="93" t="s">
        <v>9891</v>
      </c>
      <c r="E126" s="64"/>
      <c r="F126" s="64" t="s">
        <v>4</v>
      </c>
      <c r="G126" s="98">
        <f t="shared" si="109"/>
        <v>4.2250000000000005</v>
      </c>
      <c r="H126" s="233">
        <v>3.25</v>
      </c>
      <c r="I126" s="180">
        <v>3.2</v>
      </c>
      <c r="J126" s="162">
        <f t="shared" si="107"/>
        <v>3.1360000000000001</v>
      </c>
      <c r="K126" s="162">
        <f t="shared" si="95"/>
        <v>3.1040000000000001</v>
      </c>
      <c r="L126" s="162">
        <f t="shared" si="96"/>
        <v>3.0720000000000001</v>
      </c>
      <c r="M126" s="141"/>
      <c r="N126" s="217">
        <f>H126*M126</f>
        <v>0</v>
      </c>
      <c r="O126" s="217">
        <f>I126*M126</f>
        <v>0</v>
      </c>
      <c r="P126" s="246">
        <f>J126*M126</f>
        <v>0</v>
      </c>
      <c r="Q126" s="246">
        <f>K126*M126</f>
        <v>0</v>
      </c>
      <c r="R126" s="246">
        <f>L126*M126</f>
        <v>0</v>
      </c>
      <c r="S126" s="28" t="s">
        <v>5</v>
      </c>
      <c r="T126" s="170"/>
    </row>
    <row r="127" spans="1:21" ht="69.95" hidden="1" customHeight="1" outlineLevel="1" thickBot="1" x14ac:dyDescent="0.25">
      <c r="A127" s="602" t="s">
        <v>3553</v>
      </c>
      <c r="B127" s="115" t="s">
        <v>147</v>
      </c>
      <c r="C127" s="53"/>
      <c r="D127" s="53" t="s">
        <v>162</v>
      </c>
      <c r="E127" s="64"/>
      <c r="F127" s="64" t="s">
        <v>4</v>
      </c>
      <c r="G127" s="98">
        <f t="shared" si="109"/>
        <v>4.2250000000000005</v>
      </c>
      <c r="H127" s="233">
        <v>3.25</v>
      </c>
      <c r="I127" s="180">
        <v>3.2</v>
      </c>
      <c r="J127" s="162">
        <f t="shared" si="107"/>
        <v>3.1360000000000001</v>
      </c>
      <c r="K127" s="162">
        <f t="shared" si="95"/>
        <v>3.1040000000000001</v>
      </c>
      <c r="L127" s="162">
        <f t="shared" si="96"/>
        <v>3.0720000000000001</v>
      </c>
      <c r="M127" s="140"/>
      <c r="N127" s="217">
        <f>H127*M127</f>
        <v>0</v>
      </c>
      <c r="O127" s="217">
        <f>I127*M127</f>
        <v>0</v>
      </c>
      <c r="P127" s="246">
        <f>J127*M127</f>
        <v>0</v>
      </c>
      <c r="Q127" s="246">
        <f>K127*M127</f>
        <v>0</v>
      </c>
      <c r="R127" s="246">
        <f>L127*M127</f>
        <v>0</v>
      </c>
      <c r="S127" s="28" t="s">
        <v>5</v>
      </c>
      <c r="T127" s="100"/>
    </row>
    <row r="128" spans="1:21" ht="69.95" hidden="1" customHeight="1" outlineLevel="1" thickBot="1" x14ac:dyDescent="0.25">
      <c r="A128" s="602" t="s">
        <v>3554</v>
      </c>
      <c r="B128" s="115" t="s">
        <v>147</v>
      </c>
      <c r="C128" s="53"/>
      <c r="D128" s="53" t="s">
        <v>165</v>
      </c>
      <c r="E128" s="64"/>
      <c r="F128" s="64" t="s">
        <v>4</v>
      </c>
      <c r="G128" s="98">
        <f t="shared" si="109"/>
        <v>4.2250000000000005</v>
      </c>
      <c r="H128" s="233">
        <v>3.25</v>
      </c>
      <c r="I128" s="180">
        <v>3.2</v>
      </c>
      <c r="J128" s="162">
        <f t="shared" si="107"/>
        <v>3.1360000000000001</v>
      </c>
      <c r="K128" s="162">
        <f t="shared" si="95"/>
        <v>3.1040000000000001</v>
      </c>
      <c r="L128" s="162">
        <f t="shared" si="96"/>
        <v>3.0720000000000001</v>
      </c>
      <c r="M128" s="140"/>
      <c r="N128" s="217">
        <f>H128*M128</f>
        <v>0</v>
      </c>
      <c r="O128" s="217">
        <f>I128*M128</f>
        <v>0</v>
      </c>
      <c r="P128" s="246">
        <f>J128*M128</f>
        <v>0</v>
      </c>
      <c r="Q128" s="246">
        <f>K128*M128</f>
        <v>0</v>
      </c>
      <c r="R128" s="246">
        <f>L128*M128</f>
        <v>0</v>
      </c>
      <c r="S128" s="28" t="s">
        <v>5</v>
      </c>
      <c r="T128" s="100"/>
    </row>
    <row r="129" spans="1:20" ht="69.95" hidden="1" customHeight="1" outlineLevel="1" thickBot="1" x14ac:dyDescent="0.25">
      <c r="A129" s="667" t="s">
        <v>3555</v>
      </c>
      <c r="B129" s="668" t="s">
        <v>147</v>
      </c>
      <c r="C129" s="669"/>
      <c r="D129" s="669" t="s">
        <v>171</v>
      </c>
      <c r="E129" s="670"/>
      <c r="F129" s="670" t="s">
        <v>4</v>
      </c>
      <c r="G129" s="674">
        <f t="shared" si="109"/>
        <v>4.2250000000000005</v>
      </c>
      <c r="H129" s="868">
        <v>3.25</v>
      </c>
      <c r="I129" s="869">
        <v>3.2</v>
      </c>
      <c r="J129" s="676">
        <f t="shared" si="107"/>
        <v>3.1360000000000001</v>
      </c>
      <c r="K129" s="676">
        <f t="shared" si="95"/>
        <v>3.1040000000000001</v>
      </c>
      <c r="L129" s="676">
        <f t="shared" si="96"/>
        <v>3.0720000000000001</v>
      </c>
      <c r="M129" s="670"/>
      <c r="N129" s="678">
        <f>H129*M129</f>
        <v>0</v>
      </c>
      <c r="O129" s="678">
        <f>I129*M129</f>
        <v>0</v>
      </c>
      <c r="P129" s="679">
        <f>J129*M129</f>
        <v>0</v>
      </c>
      <c r="Q129" s="679">
        <f>K129*M129</f>
        <v>0</v>
      </c>
      <c r="R129" s="679">
        <f>L129*M129</f>
        <v>0</v>
      </c>
      <c r="S129" s="680" t="s">
        <v>5</v>
      </c>
      <c r="T129" s="100" t="s">
        <v>1702</v>
      </c>
    </row>
    <row r="130" spans="1:20" ht="69.95" hidden="1" customHeight="1" outlineLevel="1" thickBot="1" x14ac:dyDescent="0.25">
      <c r="A130" s="602" t="s">
        <v>3556</v>
      </c>
      <c r="B130" s="115" t="s">
        <v>147</v>
      </c>
      <c r="C130" s="53"/>
      <c r="D130" s="53" t="s">
        <v>175</v>
      </c>
      <c r="E130" s="64"/>
      <c r="F130" s="64" t="s">
        <v>4</v>
      </c>
      <c r="G130" s="98">
        <f t="shared" si="109"/>
        <v>4.2250000000000005</v>
      </c>
      <c r="H130" s="233">
        <v>3.25</v>
      </c>
      <c r="I130" s="180">
        <v>3.2</v>
      </c>
      <c r="J130" s="162">
        <f t="shared" si="107"/>
        <v>3.1360000000000001</v>
      </c>
      <c r="K130" s="162">
        <f t="shared" si="95"/>
        <v>3.1040000000000001</v>
      </c>
      <c r="L130" s="162">
        <f t="shared" si="96"/>
        <v>3.0720000000000001</v>
      </c>
      <c r="M130" s="141"/>
      <c r="N130" s="217">
        <f>H130*M130</f>
        <v>0</v>
      </c>
      <c r="O130" s="217">
        <f>I130*M130</f>
        <v>0</v>
      </c>
      <c r="P130" s="246">
        <f>J130*M130</f>
        <v>0</v>
      </c>
      <c r="Q130" s="246">
        <f>K130*M130</f>
        <v>0</v>
      </c>
      <c r="R130" s="246">
        <f>L130*M130</f>
        <v>0</v>
      </c>
      <c r="S130" s="28" t="s">
        <v>5</v>
      </c>
      <c r="T130" s="100"/>
    </row>
    <row r="131" spans="1:20" ht="69.95" hidden="1" customHeight="1" outlineLevel="1" thickBot="1" x14ac:dyDescent="0.25">
      <c r="A131" s="602" t="s">
        <v>3557</v>
      </c>
      <c r="B131" s="115" t="s">
        <v>147</v>
      </c>
      <c r="C131" s="53"/>
      <c r="D131" s="53" t="s">
        <v>2279</v>
      </c>
      <c r="E131" s="64"/>
      <c r="F131" s="64" t="s">
        <v>4</v>
      </c>
      <c r="G131" s="98">
        <f t="shared" ref="G131" si="110">H131*1.3</f>
        <v>4.2250000000000005</v>
      </c>
      <c r="H131" s="233">
        <v>3.25</v>
      </c>
      <c r="I131" s="180">
        <v>3.2</v>
      </c>
      <c r="J131" s="162">
        <f t="shared" si="107"/>
        <v>3.1360000000000001</v>
      </c>
      <c r="K131" s="162">
        <f t="shared" si="95"/>
        <v>3.1040000000000001</v>
      </c>
      <c r="L131" s="162">
        <f t="shared" si="96"/>
        <v>3.0720000000000001</v>
      </c>
      <c r="M131" s="141"/>
      <c r="N131" s="217">
        <f>H131*M131</f>
        <v>0</v>
      </c>
      <c r="O131" s="217">
        <f>I131*M131</f>
        <v>0</v>
      </c>
      <c r="P131" s="246">
        <f>J131*M131</f>
        <v>0</v>
      </c>
      <c r="Q131" s="246">
        <f>K131*M131</f>
        <v>0</v>
      </c>
      <c r="R131" s="246">
        <f>L131*M131</f>
        <v>0</v>
      </c>
      <c r="S131" s="28" t="s">
        <v>5</v>
      </c>
      <c r="T131" s="100"/>
    </row>
    <row r="132" spans="1:20" ht="69.95" hidden="1" customHeight="1" outlineLevel="1" thickBot="1" x14ac:dyDescent="0.25">
      <c r="A132" s="602" t="s">
        <v>3558</v>
      </c>
      <c r="B132" s="115" t="s">
        <v>147</v>
      </c>
      <c r="C132" s="53"/>
      <c r="D132" s="53" t="s">
        <v>2280</v>
      </c>
      <c r="E132" s="64"/>
      <c r="F132" s="64" t="s">
        <v>4</v>
      </c>
      <c r="G132" s="98">
        <f t="shared" ref="G132" si="111">H132*1.3</f>
        <v>4.2250000000000005</v>
      </c>
      <c r="H132" s="233">
        <v>3.25</v>
      </c>
      <c r="I132" s="180">
        <v>3.2</v>
      </c>
      <c r="J132" s="162">
        <f t="shared" si="107"/>
        <v>3.1360000000000001</v>
      </c>
      <c r="K132" s="162">
        <f t="shared" si="95"/>
        <v>3.1040000000000001</v>
      </c>
      <c r="L132" s="162">
        <f t="shared" si="96"/>
        <v>3.0720000000000001</v>
      </c>
      <c r="M132" s="141"/>
      <c r="N132" s="217">
        <f>H132*M132</f>
        <v>0</v>
      </c>
      <c r="O132" s="217">
        <f>I132*M132</f>
        <v>0</v>
      </c>
      <c r="P132" s="246">
        <f>J132*M132</f>
        <v>0</v>
      </c>
      <c r="Q132" s="246">
        <f>K132*M132</f>
        <v>0</v>
      </c>
      <c r="R132" s="246">
        <f>L132*M132</f>
        <v>0</v>
      </c>
      <c r="S132" s="28" t="s">
        <v>5</v>
      </c>
      <c r="T132" s="100"/>
    </row>
    <row r="133" spans="1:20" ht="69.95" hidden="1" customHeight="1" outlineLevel="1" thickBot="1" x14ac:dyDescent="0.25">
      <c r="A133" s="602" t="s">
        <v>3559</v>
      </c>
      <c r="B133" s="115" t="s">
        <v>147</v>
      </c>
      <c r="C133" s="53"/>
      <c r="D133" s="53" t="s">
        <v>2787</v>
      </c>
      <c r="E133" s="64"/>
      <c r="F133" s="64" t="s">
        <v>4</v>
      </c>
      <c r="G133" s="98">
        <f t="shared" ref="G133" si="112">H133*1.3</f>
        <v>4.2250000000000005</v>
      </c>
      <c r="H133" s="233">
        <v>3.25</v>
      </c>
      <c r="I133" s="180">
        <v>3.2</v>
      </c>
      <c r="J133" s="162">
        <f t="shared" si="107"/>
        <v>3.1360000000000001</v>
      </c>
      <c r="K133" s="162">
        <f t="shared" si="95"/>
        <v>3.1040000000000001</v>
      </c>
      <c r="L133" s="162">
        <f t="shared" si="96"/>
        <v>3.0720000000000001</v>
      </c>
      <c r="M133" s="141"/>
      <c r="N133" s="217">
        <f>H133*M133</f>
        <v>0</v>
      </c>
      <c r="O133" s="217">
        <f>I133*M133</f>
        <v>0</v>
      </c>
      <c r="P133" s="246">
        <f>J133*M133</f>
        <v>0</v>
      </c>
      <c r="Q133" s="246">
        <f>K133*M133</f>
        <v>0</v>
      </c>
      <c r="R133" s="246">
        <f>L133*M133</f>
        <v>0</v>
      </c>
      <c r="S133" s="28" t="s">
        <v>5</v>
      </c>
      <c r="T133" s="100"/>
    </row>
    <row r="134" spans="1:20" ht="69.95" hidden="1" customHeight="1" outlineLevel="1" thickBot="1" x14ac:dyDescent="0.25">
      <c r="A134" s="602" t="s">
        <v>3560</v>
      </c>
      <c r="B134" s="115" t="s">
        <v>147</v>
      </c>
      <c r="C134" s="53"/>
      <c r="D134" s="53" t="s">
        <v>1975</v>
      </c>
      <c r="E134" s="64"/>
      <c r="F134" s="64" t="s">
        <v>4</v>
      </c>
      <c r="G134" s="98">
        <f t="shared" ref="G134" si="113">H134*1.3</f>
        <v>4.2250000000000005</v>
      </c>
      <c r="H134" s="233">
        <v>3.25</v>
      </c>
      <c r="I134" s="180">
        <v>3.2</v>
      </c>
      <c r="J134" s="162">
        <f t="shared" si="107"/>
        <v>3.1360000000000001</v>
      </c>
      <c r="K134" s="162">
        <f t="shared" si="95"/>
        <v>3.1040000000000001</v>
      </c>
      <c r="L134" s="162">
        <f t="shared" si="96"/>
        <v>3.0720000000000001</v>
      </c>
      <c r="M134" s="141"/>
      <c r="N134" s="217">
        <f>H134*M134</f>
        <v>0</v>
      </c>
      <c r="O134" s="217">
        <f>I134*M134</f>
        <v>0</v>
      </c>
      <c r="P134" s="246">
        <f>J134*M134</f>
        <v>0</v>
      </c>
      <c r="Q134" s="246">
        <f>K134*M134</f>
        <v>0</v>
      </c>
      <c r="R134" s="246">
        <f>L134*M134</f>
        <v>0</v>
      </c>
      <c r="S134" s="28" t="s">
        <v>5</v>
      </c>
      <c r="T134" s="100"/>
    </row>
    <row r="135" spans="1:20" ht="69.95" hidden="1" customHeight="1" outlineLevel="1" thickBot="1" x14ac:dyDescent="0.25">
      <c r="A135" s="602" t="s">
        <v>3561</v>
      </c>
      <c r="B135" s="115" t="s">
        <v>147</v>
      </c>
      <c r="C135" s="222"/>
      <c r="D135" s="53" t="s">
        <v>189</v>
      </c>
      <c r="E135" s="64"/>
      <c r="F135" s="64" t="s">
        <v>4</v>
      </c>
      <c r="G135" s="98">
        <f t="shared" si="109"/>
        <v>4.3550000000000004</v>
      </c>
      <c r="H135" s="233">
        <v>3.35</v>
      </c>
      <c r="I135" s="180">
        <v>3.3</v>
      </c>
      <c r="J135" s="162">
        <f t="shared" si="107"/>
        <v>3.234</v>
      </c>
      <c r="K135" s="162">
        <f t="shared" si="95"/>
        <v>3.2009999999999996</v>
      </c>
      <c r="L135" s="162">
        <f t="shared" si="96"/>
        <v>3.1679999999999997</v>
      </c>
      <c r="M135" s="140"/>
      <c r="N135" s="217">
        <f>H135*M135</f>
        <v>0</v>
      </c>
      <c r="O135" s="217">
        <f>I135*M135</f>
        <v>0</v>
      </c>
      <c r="P135" s="246">
        <f>J135*M135</f>
        <v>0</v>
      </c>
      <c r="Q135" s="246">
        <f>K135*M135</f>
        <v>0</v>
      </c>
      <c r="R135" s="246">
        <f>L135*M135</f>
        <v>0</v>
      </c>
      <c r="S135" s="28" t="s">
        <v>5</v>
      </c>
      <c r="T135" s="100"/>
    </row>
    <row r="136" spans="1:20" ht="69.95" hidden="1" customHeight="1" outlineLevel="1" thickBot="1" x14ac:dyDescent="0.25">
      <c r="A136" s="602" t="s">
        <v>3562</v>
      </c>
      <c r="B136" s="115" t="s">
        <v>147</v>
      </c>
      <c r="C136" s="222"/>
      <c r="D136" s="53" t="s">
        <v>423</v>
      </c>
      <c r="E136" s="64"/>
      <c r="F136" s="64" t="s">
        <v>4</v>
      </c>
      <c r="G136" s="98">
        <f>H136*1.3</f>
        <v>4.3550000000000004</v>
      </c>
      <c r="H136" s="233">
        <v>3.35</v>
      </c>
      <c r="I136" s="180">
        <v>3.3</v>
      </c>
      <c r="J136" s="162">
        <f t="shared" si="107"/>
        <v>3.234</v>
      </c>
      <c r="K136" s="162">
        <f t="shared" si="95"/>
        <v>3.2009999999999996</v>
      </c>
      <c r="L136" s="162">
        <f t="shared" si="96"/>
        <v>3.1679999999999997</v>
      </c>
      <c r="M136" s="141"/>
      <c r="N136" s="217">
        <f>H136*M136</f>
        <v>0</v>
      </c>
      <c r="O136" s="217">
        <f>I136*M136</f>
        <v>0</v>
      </c>
      <c r="P136" s="246">
        <f>J136*M136</f>
        <v>0</v>
      </c>
      <c r="Q136" s="246">
        <f>K136*M136</f>
        <v>0</v>
      </c>
      <c r="R136" s="246">
        <f>L136*M136</f>
        <v>0</v>
      </c>
      <c r="S136" s="28" t="s">
        <v>5</v>
      </c>
      <c r="T136" s="100"/>
    </row>
    <row r="137" spans="1:20" ht="69.95" hidden="1" customHeight="1" outlineLevel="1" thickBot="1" x14ac:dyDescent="0.25">
      <c r="A137" s="667" t="s">
        <v>9273</v>
      </c>
      <c r="B137" s="668" t="s">
        <v>147</v>
      </c>
      <c r="C137" s="752"/>
      <c r="D137" s="669" t="s">
        <v>9272</v>
      </c>
      <c r="E137" s="670"/>
      <c r="F137" s="670" t="s">
        <v>4</v>
      </c>
      <c r="G137" s="674">
        <f>H137*1.3</f>
        <v>4.3550000000000004</v>
      </c>
      <c r="H137" s="868">
        <v>3.35</v>
      </c>
      <c r="I137" s="869">
        <v>3.3</v>
      </c>
      <c r="J137" s="676">
        <f t="shared" si="107"/>
        <v>3.234</v>
      </c>
      <c r="K137" s="676">
        <f t="shared" si="95"/>
        <v>3.2009999999999996</v>
      </c>
      <c r="L137" s="676">
        <f t="shared" si="96"/>
        <v>3.1679999999999997</v>
      </c>
      <c r="M137" s="677"/>
      <c r="N137" s="678">
        <f>H137*M137</f>
        <v>0</v>
      </c>
      <c r="O137" s="678">
        <f>I137*M137</f>
        <v>0</v>
      </c>
      <c r="P137" s="679">
        <f>J137*M137</f>
        <v>0</v>
      </c>
      <c r="Q137" s="679">
        <f>K137*M137</f>
        <v>0</v>
      </c>
      <c r="R137" s="679">
        <f>L137*M137</f>
        <v>0</v>
      </c>
      <c r="S137" s="680" t="s">
        <v>5</v>
      </c>
      <c r="T137" s="100" t="s">
        <v>1702</v>
      </c>
    </row>
    <row r="138" spans="1:20" ht="69.95" hidden="1" customHeight="1" outlineLevel="1" thickBot="1" x14ac:dyDescent="0.25">
      <c r="A138" s="602" t="s">
        <v>3563</v>
      </c>
      <c r="B138" s="115" t="s">
        <v>147</v>
      </c>
      <c r="C138" s="53"/>
      <c r="D138" s="53" t="s">
        <v>203</v>
      </c>
      <c r="E138" s="144"/>
      <c r="F138" s="64" t="s">
        <v>4</v>
      </c>
      <c r="G138" s="98">
        <f>H138*1.3</f>
        <v>4.2250000000000005</v>
      </c>
      <c r="H138" s="233">
        <v>3.25</v>
      </c>
      <c r="I138" s="180">
        <v>3.2</v>
      </c>
      <c r="J138" s="162">
        <f t="shared" si="107"/>
        <v>3.1360000000000001</v>
      </c>
      <c r="K138" s="162">
        <f t="shared" si="95"/>
        <v>3.1040000000000001</v>
      </c>
      <c r="L138" s="162">
        <f t="shared" si="96"/>
        <v>3.0720000000000001</v>
      </c>
      <c r="M138" s="141"/>
      <c r="N138" s="217">
        <f>H138*M138</f>
        <v>0</v>
      </c>
      <c r="O138" s="217">
        <f>I138*M138</f>
        <v>0</v>
      </c>
      <c r="P138" s="246">
        <f>J138*M138</f>
        <v>0</v>
      </c>
      <c r="Q138" s="246">
        <f>K138*M138</f>
        <v>0</v>
      </c>
      <c r="R138" s="246">
        <f>L138*M138</f>
        <v>0</v>
      </c>
      <c r="S138" s="28" t="s">
        <v>5</v>
      </c>
      <c r="T138" s="100"/>
    </row>
    <row r="139" spans="1:20" ht="69.95" hidden="1" customHeight="1" outlineLevel="1" thickBot="1" x14ac:dyDescent="0.25">
      <c r="A139" s="602" t="s">
        <v>3564</v>
      </c>
      <c r="B139" s="269" t="s">
        <v>147</v>
      </c>
      <c r="C139" s="53"/>
      <c r="D139" s="53" t="s">
        <v>322</v>
      </c>
      <c r="E139" s="64"/>
      <c r="F139" s="64" t="s">
        <v>4</v>
      </c>
      <c r="G139" s="98">
        <f t="shared" si="109"/>
        <v>4.2250000000000005</v>
      </c>
      <c r="H139" s="233">
        <v>3.25</v>
      </c>
      <c r="I139" s="180">
        <v>3.2</v>
      </c>
      <c r="J139" s="162">
        <f t="shared" si="107"/>
        <v>3.1360000000000001</v>
      </c>
      <c r="K139" s="162">
        <f t="shared" si="95"/>
        <v>3.1040000000000001</v>
      </c>
      <c r="L139" s="162">
        <f t="shared" si="96"/>
        <v>3.0720000000000001</v>
      </c>
      <c r="M139" s="141"/>
      <c r="N139" s="217">
        <f>H139*M139</f>
        <v>0</v>
      </c>
      <c r="O139" s="217">
        <f>I139*M139</f>
        <v>0</v>
      </c>
      <c r="P139" s="246">
        <f>J139*M139</f>
        <v>0</v>
      </c>
      <c r="Q139" s="246">
        <f>K139*M139</f>
        <v>0</v>
      </c>
      <c r="R139" s="246">
        <f>L139*M139</f>
        <v>0</v>
      </c>
      <c r="S139" s="28" t="s">
        <v>5</v>
      </c>
      <c r="T139" s="100"/>
    </row>
    <row r="140" spans="1:20" ht="69.95" hidden="1" customHeight="1" outlineLevel="1" thickBot="1" x14ac:dyDescent="0.25">
      <c r="A140" s="602" t="s">
        <v>7347</v>
      </c>
      <c r="B140" s="64" t="s">
        <v>147</v>
      </c>
      <c r="C140" s="222"/>
      <c r="D140" s="53" t="s">
        <v>7348</v>
      </c>
      <c r="E140" s="64"/>
      <c r="F140" s="64" t="s">
        <v>4</v>
      </c>
      <c r="G140" s="98">
        <f t="shared" ref="G140" si="114">H140*1.3</f>
        <v>5.0049999999999999</v>
      </c>
      <c r="H140" s="233">
        <v>3.85</v>
      </c>
      <c r="I140" s="180">
        <v>3.8</v>
      </c>
      <c r="J140" s="162">
        <f t="shared" si="107"/>
        <v>3.7239999999999998</v>
      </c>
      <c r="K140" s="162">
        <f t="shared" si="95"/>
        <v>3.6859999999999999</v>
      </c>
      <c r="L140" s="162">
        <f t="shared" si="96"/>
        <v>3.6479999999999997</v>
      </c>
      <c r="M140" s="141"/>
      <c r="N140" s="217">
        <f>H140*M140</f>
        <v>0</v>
      </c>
      <c r="O140" s="217">
        <f>I140*M140</f>
        <v>0</v>
      </c>
      <c r="P140" s="246">
        <f>J140*M140</f>
        <v>0</v>
      </c>
      <c r="Q140" s="246">
        <f>K140*M140</f>
        <v>0</v>
      </c>
      <c r="R140" s="246">
        <f>L140*M140</f>
        <v>0</v>
      </c>
      <c r="S140" s="28" t="s">
        <v>5</v>
      </c>
      <c r="T140" s="100"/>
    </row>
    <row r="141" spans="1:20" ht="69.95" hidden="1" customHeight="1" outlineLevel="1" thickBot="1" x14ac:dyDescent="0.25">
      <c r="A141" s="602" t="s">
        <v>3565</v>
      </c>
      <c r="B141" s="115" t="s">
        <v>147</v>
      </c>
      <c r="C141" s="53"/>
      <c r="D141" s="53" t="s">
        <v>1257</v>
      </c>
      <c r="E141" s="64"/>
      <c r="F141" s="64" t="s">
        <v>4</v>
      </c>
      <c r="G141" s="98">
        <f>H141*1.3</f>
        <v>4.8100000000000005</v>
      </c>
      <c r="H141" s="233">
        <v>3.7</v>
      </c>
      <c r="I141" s="180">
        <v>3.65</v>
      </c>
      <c r="J141" s="162">
        <f t="shared" si="107"/>
        <v>3.577</v>
      </c>
      <c r="K141" s="162">
        <f t="shared" si="95"/>
        <v>3.5404999999999998</v>
      </c>
      <c r="L141" s="162">
        <f t="shared" si="96"/>
        <v>3.504</v>
      </c>
      <c r="M141" s="141"/>
      <c r="N141" s="217">
        <f>H141*M141</f>
        <v>0</v>
      </c>
      <c r="O141" s="217">
        <f>I141*M141</f>
        <v>0</v>
      </c>
      <c r="P141" s="246">
        <f>J141*M141</f>
        <v>0</v>
      </c>
      <c r="Q141" s="246">
        <f>K141*M141</f>
        <v>0</v>
      </c>
      <c r="R141" s="246">
        <f>L141*M141</f>
        <v>0</v>
      </c>
      <c r="S141" s="28" t="s">
        <v>5</v>
      </c>
      <c r="T141" s="100"/>
    </row>
    <row r="142" spans="1:20" ht="69.95" hidden="1" customHeight="1" outlineLevel="1" thickBot="1" x14ac:dyDescent="0.25">
      <c r="A142" s="602" t="s">
        <v>3566</v>
      </c>
      <c r="B142" s="115" t="s">
        <v>147</v>
      </c>
      <c r="C142" s="53"/>
      <c r="D142" s="53" t="s">
        <v>1223</v>
      </c>
      <c r="E142" s="64"/>
      <c r="F142" s="64" t="s">
        <v>4</v>
      </c>
      <c r="G142" s="98">
        <f t="shared" ref="G142:G145" si="115">H142*1.3</f>
        <v>4.8100000000000005</v>
      </c>
      <c r="H142" s="233">
        <v>3.7</v>
      </c>
      <c r="I142" s="180">
        <v>3.65</v>
      </c>
      <c r="J142" s="162">
        <f t="shared" si="107"/>
        <v>3.577</v>
      </c>
      <c r="K142" s="162">
        <f t="shared" si="95"/>
        <v>3.5404999999999998</v>
      </c>
      <c r="L142" s="162">
        <f t="shared" si="96"/>
        <v>3.504</v>
      </c>
      <c r="M142" s="141"/>
      <c r="N142" s="217">
        <f>H142*M142</f>
        <v>0</v>
      </c>
      <c r="O142" s="217">
        <f>I142*M142</f>
        <v>0</v>
      </c>
      <c r="P142" s="246">
        <f>J142*M142</f>
        <v>0</v>
      </c>
      <c r="Q142" s="246">
        <f>K142*M142</f>
        <v>0</v>
      </c>
      <c r="R142" s="246">
        <f>L142*M142</f>
        <v>0</v>
      </c>
      <c r="S142" s="28" t="s">
        <v>5</v>
      </c>
      <c r="T142" s="100"/>
    </row>
    <row r="143" spans="1:20" ht="69.95" hidden="1" customHeight="1" outlineLevel="1" thickBot="1" x14ac:dyDescent="0.25">
      <c r="A143" s="602" t="s">
        <v>3567</v>
      </c>
      <c r="B143" s="115" t="s">
        <v>147</v>
      </c>
      <c r="C143" s="53"/>
      <c r="D143" s="53" t="s">
        <v>1224</v>
      </c>
      <c r="E143" s="64"/>
      <c r="F143" s="64" t="s">
        <v>4</v>
      </c>
      <c r="G143" s="98">
        <f t="shared" si="115"/>
        <v>4.8100000000000005</v>
      </c>
      <c r="H143" s="233">
        <v>3.7</v>
      </c>
      <c r="I143" s="180">
        <v>3.65</v>
      </c>
      <c r="J143" s="162">
        <f t="shared" si="107"/>
        <v>3.577</v>
      </c>
      <c r="K143" s="162">
        <f t="shared" si="95"/>
        <v>3.5404999999999998</v>
      </c>
      <c r="L143" s="162">
        <f t="shared" si="96"/>
        <v>3.504</v>
      </c>
      <c r="M143" s="141"/>
      <c r="N143" s="217">
        <f>H143*M143</f>
        <v>0</v>
      </c>
      <c r="O143" s="217">
        <f>I143*M143</f>
        <v>0</v>
      </c>
      <c r="P143" s="246">
        <f>J143*M143</f>
        <v>0</v>
      </c>
      <c r="Q143" s="246">
        <f>K143*M143</f>
        <v>0</v>
      </c>
      <c r="R143" s="246">
        <f>L143*M143</f>
        <v>0</v>
      </c>
      <c r="S143" s="28" t="s">
        <v>5</v>
      </c>
      <c r="T143" s="100"/>
    </row>
    <row r="144" spans="1:20" ht="69.95" hidden="1" customHeight="1" outlineLevel="1" thickBot="1" x14ac:dyDescent="0.25">
      <c r="A144" s="602" t="s">
        <v>3568</v>
      </c>
      <c r="B144" s="115" t="s">
        <v>147</v>
      </c>
      <c r="C144" s="53"/>
      <c r="D144" s="53" t="s">
        <v>1225</v>
      </c>
      <c r="E144" s="64"/>
      <c r="F144" s="64" t="s">
        <v>4</v>
      </c>
      <c r="G144" s="98">
        <f t="shared" si="115"/>
        <v>4.8100000000000005</v>
      </c>
      <c r="H144" s="233">
        <v>3.7</v>
      </c>
      <c r="I144" s="180">
        <v>3.65</v>
      </c>
      <c r="J144" s="162">
        <f t="shared" si="107"/>
        <v>3.577</v>
      </c>
      <c r="K144" s="162">
        <f t="shared" si="95"/>
        <v>3.5404999999999998</v>
      </c>
      <c r="L144" s="162">
        <f t="shared" si="96"/>
        <v>3.504</v>
      </c>
      <c r="M144" s="141"/>
      <c r="N144" s="217">
        <f>H144*M144</f>
        <v>0</v>
      </c>
      <c r="O144" s="217">
        <f>I144*M144</f>
        <v>0</v>
      </c>
      <c r="P144" s="246">
        <f>J144*M144</f>
        <v>0</v>
      </c>
      <c r="Q144" s="246">
        <f>K144*M144</f>
        <v>0</v>
      </c>
      <c r="R144" s="246">
        <f>L144*M144</f>
        <v>0</v>
      </c>
      <c r="S144" s="28" t="s">
        <v>5</v>
      </c>
      <c r="T144" s="100"/>
    </row>
    <row r="145" spans="1:20" ht="69.95" hidden="1" customHeight="1" outlineLevel="1" thickBot="1" x14ac:dyDescent="0.25">
      <c r="A145" s="602" t="s">
        <v>3569</v>
      </c>
      <c r="B145" s="115" t="s">
        <v>147</v>
      </c>
      <c r="C145" s="53"/>
      <c r="D145" s="53" t="s">
        <v>1226</v>
      </c>
      <c r="E145" s="64"/>
      <c r="F145" s="64" t="s">
        <v>4</v>
      </c>
      <c r="G145" s="98">
        <f t="shared" si="115"/>
        <v>4.8100000000000005</v>
      </c>
      <c r="H145" s="233">
        <v>3.7</v>
      </c>
      <c r="I145" s="180">
        <v>3.65</v>
      </c>
      <c r="J145" s="162">
        <f t="shared" si="107"/>
        <v>3.577</v>
      </c>
      <c r="K145" s="162">
        <f t="shared" ref="K145:K187" si="116">I145*0.97</f>
        <v>3.5404999999999998</v>
      </c>
      <c r="L145" s="162">
        <f t="shared" ref="L145:L187" si="117">I145*0.96</f>
        <v>3.504</v>
      </c>
      <c r="M145" s="141"/>
      <c r="N145" s="217">
        <f>H145*M145</f>
        <v>0</v>
      </c>
      <c r="O145" s="217">
        <f>I145*M145</f>
        <v>0</v>
      </c>
      <c r="P145" s="246">
        <f>J145*M145</f>
        <v>0</v>
      </c>
      <c r="Q145" s="246">
        <f>K145*M145</f>
        <v>0</v>
      </c>
      <c r="R145" s="246">
        <f>L145*M145</f>
        <v>0</v>
      </c>
      <c r="S145" s="28" t="s">
        <v>5</v>
      </c>
      <c r="T145" s="100"/>
    </row>
    <row r="146" spans="1:20" ht="69.95" hidden="1" customHeight="1" outlineLevel="1" thickBot="1" x14ac:dyDescent="0.25">
      <c r="A146" s="667" t="s">
        <v>3570</v>
      </c>
      <c r="B146" s="668" t="s">
        <v>147</v>
      </c>
      <c r="C146" s="669"/>
      <c r="D146" s="669" t="s">
        <v>153</v>
      </c>
      <c r="E146" s="670"/>
      <c r="F146" s="670" t="s">
        <v>4</v>
      </c>
      <c r="G146" s="674">
        <f t="shared" ref="G146:G164" si="118">H146*1.3</f>
        <v>4.8100000000000005</v>
      </c>
      <c r="H146" s="868">
        <v>3.7</v>
      </c>
      <c r="I146" s="869">
        <v>3.65</v>
      </c>
      <c r="J146" s="676">
        <f t="shared" si="107"/>
        <v>3.577</v>
      </c>
      <c r="K146" s="676">
        <f t="shared" si="116"/>
        <v>3.5404999999999998</v>
      </c>
      <c r="L146" s="676">
        <f t="shared" si="117"/>
        <v>3.504</v>
      </c>
      <c r="M146" s="670"/>
      <c r="N146" s="678">
        <f>H146*M146</f>
        <v>0</v>
      </c>
      <c r="O146" s="678">
        <f>I146*M146</f>
        <v>0</v>
      </c>
      <c r="P146" s="679">
        <f>J146*M146</f>
        <v>0</v>
      </c>
      <c r="Q146" s="679">
        <f>K146*M146</f>
        <v>0</v>
      </c>
      <c r="R146" s="679">
        <f>L146*M146</f>
        <v>0</v>
      </c>
      <c r="S146" s="680" t="s">
        <v>5</v>
      </c>
      <c r="T146" s="100" t="s">
        <v>1702</v>
      </c>
    </row>
    <row r="147" spans="1:20" ht="69.95" hidden="1" customHeight="1" outlineLevel="1" thickBot="1" x14ac:dyDescent="0.25">
      <c r="A147" s="602" t="s">
        <v>3571</v>
      </c>
      <c r="B147" s="115" t="s">
        <v>147</v>
      </c>
      <c r="C147" s="53"/>
      <c r="D147" s="53" t="s">
        <v>154</v>
      </c>
      <c r="E147" s="64"/>
      <c r="F147" s="64" t="s">
        <v>4</v>
      </c>
      <c r="G147" s="98">
        <f t="shared" si="118"/>
        <v>4.8100000000000005</v>
      </c>
      <c r="H147" s="233">
        <v>3.7</v>
      </c>
      <c r="I147" s="180">
        <v>3.65</v>
      </c>
      <c r="J147" s="162">
        <f t="shared" si="107"/>
        <v>3.577</v>
      </c>
      <c r="K147" s="162">
        <f t="shared" si="116"/>
        <v>3.5404999999999998</v>
      </c>
      <c r="L147" s="162">
        <f t="shared" si="117"/>
        <v>3.504</v>
      </c>
      <c r="M147" s="141"/>
      <c r="N147" s="217">
        <f>H147*M147</f>
        <v>0</v>
      </c>
      <c r="O147" s="217">
        <f>I147*M147</f>
        <v>0</v>
      </c>
      <c r="P147" s="246">
        <f>J147*M147</f>
        <v>0</v>
      </c>
      <c r="Q147" s="246">
        <f>K147*M147</f>
        <v>0</v>
      </c>
      <c r="R147" s="246">
        <f>L147*M147</f>
        <v>0</v>
      </c>
      <c r="S147" s="28" t="s">
        <v>5</v>
      </c>
      <c r="T147" s="100"/>
    </row>
    <row r="148" spans="1:20" ht="69.95" hidden="1" customHeight="1" outlineLevel="1" thickBot="1" x14ac:dyDescent="0.25">
      <c r="A148" s="602" t="s">
        <v>3572</v>
      </c>
      <c r="B148" s="115" t="s">
        <v>147</v>
      </c>
      <c r="C148" s="53"/>
      <c r="D148" s="93" t="s">
        <v>8827</v>
      </c>
      <c r="E148" s="64"/>
      <c r="F148" s="64" t="s">
        <v>4</v>
      </c>
      <c r="G148" s="98">
        <f t="shared" si="118"/>
        <v>4.8100000000000005</v>
      </c>
      <c r="H148" s="233">
        <v>3.7</v>
      </c>
      <c r="I148" s="180">
        <v>3.65</v>
      </c>
      <c r="J148" s="162">
        <f t="shared" si="107"/>
        <v>3.577</v>
      </c>
      <c r="K148" s="162">
        <f t="shared" si="116"/>
        <v>3.5404999999999998</v>
      </c>
      <c r="L148" s="162">
        <f t="shared" si="117"/>
        <v>3.504</v>
      </c>
      <c r="M148" s="140"/>
      <c r="N148" s="217">
        <f>H148*M148</f>
        <v>0</v>
      </c>
      <c r="O148" s="217">
        <f>I148*M148</f>
        <v>0</v>
      </c>
      <c r="P148" s="246">
        <f>J148*M148</f>
        <v>0</v>
      </c>
      <c r="Q148" s="246">
        <f>K148*M148</f>
        <v>0</v>
      </c>
      <c r="R148" s="246">
        <f>L148*M148</f>
        <v>0</v>
      </c>
      <c r="S148" s="28" t="s">
        <v>5</v>
      </c>
      <c r="T148" s="100"/>
    </row>
    <row r="149" spans="1:20" ht="69.95" hidden="1" customHeight="1" outlineLevel="1" thickBot="1" x14ac:dyDescent="0.25">
      <c r="A149" s="602" t="s">
        <v>3573</v>
      </c>
      <c r="B149" s="115" t="s">
        <v>147</v>
      </c>
      <c r="C149" s="53"/>
      <c r="D149" s="53" t="s">
        <v>166</v>
      </c>
      <c r="E149" s="64"/>
      <c r="F149" s="64" t="s">
        <v>4</v>
      </c>
      <c r="G149" s="98">
        <f t="shared" si="118"/>
        <v>4.8100000000000005</v>
      </c>
      <c r="H149" s="233">
        <v>3.7</v>
      </c>
      <c r="I149" s="180">
        <v>3.65</v>
      </c>
      <c r="J149" s="162">
        <f t="shared" si="107"/>
        <v>3.577</v>
      </c>
      <c r="K149" s="162">
        <f t="shared" si="116"/>
        <v>3.5404999999999998</v>
      </c>
      <c r="L149" s="162">
        <f t="shared" si="117"/>
        <v>3.504</v>
      </c>
      <c r="M149" s="140"/>
      <c r="N149" s="217">
        <f>H149*M149</f>
        <v>0</v>
      </c>
      <c r="O149" s="217">
        <f>I149*M149</f>
        <v>0</v>
      </c>
      <c r="P149" s="246">
        <f>J149*M149</f>
        <v>0</v>
      </c>
      <c r="Q149" s="246">
        <f>K149*M149</f>
        <v>0</v>
      </c>
      <c r="R149" s="246">
        <f>L149*M149</f>
        <v>0</v>
      </c>
      <c r="S149" s="28" t="s">
        <v>5</v>
      </c>
      <c r="T149" s="100"/>
    </row>
    <row r="150" spans="1:20" ht="69.95" hidden="1" customHeight="1" outlineLevel="1" thickBot="1" x14ac:dyDescent="0.25">
      <c r="A150" s="602" t="s">
        <v>3574</v>
      </c>
      <c r="B150" s="115" t="s">
        <v>147</v>
      </c>
      <c r="C150" s="53"/>
      <c r="D150" s="53" t="s">
        <v>172</v>
      </c>
      <c r="E150" s="64"/>
      <c r="F150" s="64" t="s">
        <v>4</v>
      </c>
      <c r="G150" s="98">
        <f t="shared" si="118"/>
        <v>4.8100000000000005</v>
      </c>
      <c r="H150" s="233">
        <v>3.7</v>
      </c>
      <c r="I150" s="180">
        <v>3.65</v>
      </c>
      <c r="J150" s="162">
        <f t="shared" si="107"/>
        <v>3.577</v>
      </c>
      <c r="K150" s="162">
        <f t="shared" si="116"/>
        <v>3.5404999999999998</v>
      </c>
      <c r="L150" s="162">
        <f t="shared" si="117"/>
        <v>3.504</v>
      </c>
      <c r="M150" s="141"/>
      <c r="N150" s="217">
        <f>H150*M150</f>
        <v>0</v>
      </c>
      <c r="O150" s="217">
        <f>I150*M150</f>
        <v>0</v>
      </c>
      <c r="P150" s="246">
        <f>J150*M150</f>
        <v>0</v>
      </c>
      <c r="Q150" s="246">
        <f>K150*M150</f>
        <v>0</v>
      </c>
      <c r="R150" s="246">
        <f>L150*M150</f>
        <v>0</v>
      </c>
      <c r="S150" s="28" t="s">
        <v>5</v>
      </c>
      <c r="T150" s="100"/>
    </row>
    <row r="151" spans="1:20" ht="69.95" hidden="1" customHeight="1" outlineLevel="1" thickBot="1" x14ac:dyDescent="0.25">
      <c r="A151" s="602" t="s">
        <v>3575</v>
      </c>
      <c r="B151" s="115" t="s">
        <v>147</v>
      </c>
      <c r="C151" s="53"/>
      <c r="D151" s="53" t="s">
        <v>176</v>
      </c>
      <c r="E151" s="64"/>
      <c r="F151" s="64" t="s">
        <v>4</v>
      </c>
      <c r="G151" s="98">
        <f t="shared" si="118"/>
        <v>4.8100000000000005</v>
      </c>
      <c r="H151" s="233">
        <v>3.7</v>
      </c>
      <c r="I151" s="180">
        <v>3.65</v>
      </c>
      <c r="J151" s="162">
        <f t="shared" si="107"/>
        <v>3.577</v>
      </c>
      <c r="K151" s="162">
        <f t="shared" si="116"/>
        <v>3.5404999999999998</v>
      </c>
      <c r="L151" s="162">
        <f t="shared" si="117"/>
        <v>3.504</v>
      </c>
      <c r="M151" s="141"/>
      <c r="N151" s="217">
        <f>H151*M151</f>
        <v>0</v>
      </c>
      <c r="O151" s="217">
        <f>I151*M151</f>
        <v>0</v>
      </c>
      <c r="P151" s="246">
        <f>J151*M151</f>
        <v>0</v>
      </c>
      <c r="Q151" s="246">
        <f>K151*M151</f>
        <v>0</v>
      </c>
      <c r="R151" s="246">
        <f>L151*M151</f>
        <v>0</v>
      </c>
      <c r="S151" s="28" t="s">
        <v>5</v>
      </c>
      <c r="T151" s="100"/>
    </row>
    <row r="152" spans="1:20" ht="69.95" hidden="1" customHeight="1" outlineLevel="1" thickBot="1" x14ac:dyDescent="0.25">
      <c r="A152" s="602" t="s">
        <v>3576</v>
      </c>
      <c r="B152" s="115" t="s">
        <v>147</v>
      </c>
      <c r="C152" s="53"/>
      <c r="D152" s="53" t="s">
        <v>1976</v>
      </c>
      <c r="E152" s="64"/>
      <c r="F152" s="64" t="s">
        <v>4</v>
      </c>
      <c r="G152" s="98">
        <f t="shared" ref="G152:G155" si="119">H152*1.3</f>
        <v>4.8100000000000005</v>
      </c>
      <c r="H152" s="233">
        <v>3.7</v>
      </c>
      <c r="I152" s="180">
        <v>3.65</v>
      </c>
      <c r="J152" s="162">
        <f t="shared" si="107"/>
        <v>3.577</v>
      </c>
      <c r="K152" s="162">
        <f t="shared" si="116"/>
        <v>3.5404999999999998</v>
      </c>
      <c r="L152" s="162">
        <f t="shared" si="117"/>
        <v>3.504</v>
      </c>
      <c r="M152" s="141"/>
      <c r="N152" s="217">
        <f>H152*M152</f>
        <v>0</v>
      </c>
      <c r="O152" s="217">
        <f>I152*M152</f>
        <v>0</v>
      </c>
      <c r="P152" s="246">
        <f>J152*M152</f>
        <v>0</v>
      </c>
      <c r="Q152" s="246">
        <f>K152*M152</f>
        <v>0</v>
      </c>
      <c r="R152" s="246">
        <f>L152*M152</f>
        <v>0</v>
      </c>
      <c r="S152" s="28" t="s">
        <v>5</v>
      </c>
      <c r="T152" s="100"/>
    </row>
    <row r="153" spans="1:20" ht="69.95" hidden="1" customHeight="1" outlineLevel="1" thickBot="1" x14ac:dyDescent="0.25">
      <c r="A153" s="602" t="s">
        <v>3577</v>
      </c>
      <c r="B153" s="115" t="s">
        <v>147</v>
      </c>
      <c r="C153" s="53"/>
      <c r="D153" s="93" t="s">
        <v>8828</v>
      </c>
      <c r="E153" s="64"/>
      <c r="F153" s="64" t="s">
        <v>4</v>
      </c>
      <c r="G153" s="98">
        <f t="shared" si="119"/>
        <v>4.8100000000000005</v>
      </c>
      <c r="H153" s="233">
        <v>3.7</v>
      </c>
      <c r="I153" s="180">
        <v>3.65</v>
      </c>
      <c r="J153" s="162">
        <f t="shared" si="107"/>
        <v>3.577</v>
      </c>
      <c r="K153" s="162">
        <f t="shared" si="116"/>
        <v>3.5404999999999998</v>
      </c>
      <c r="L153" s="162">
        <f t="shared" si="117"/>
        <v>3.504</v>
      </c>
      <c r="M153" s="141"/>
      <c r="N153" s="217">
        <f>H153*M153</f>
        <v>0</v>
      </c>
      <c r="O153" s="217">
        <f>I153*M153</f>
        <v>0</v>
      </c>
      <c r="P153" s="246">
        <f>J153*M153</f>
        <v>0</v>
      </c>
      <c r="Q153" s="246">
        <f>K153*M153</f>
        <v>0</v>
      </c>
      <c r="R153" s="246">
        <f>L153*M153</f>
        <v>0</v>
      </c>
      <c r="S153" s="28" t="s">
        <v>5</v>
      </c>
      <c r="T153" s="100"/>
    </row>
    <row r="154" spans="1:20" ht="69.95" hidden="1" customHeight="1" outlineLevel="1" thickBot="1" x14ac:dyDescent="0.25">
      <c r="A154" s="602" t="s">
        <v>3578</v>
      </c>
      <c r="B154" s="115" t="s">
        <v>147</v>
      </c>
      <c r="C154" s="53"/>
      <c r="D154" s="53" t="s">
        <v>2281</v>
      </c>
      <c r="E154" s="64"/>
      <c r="F154" s="64" t="s">
        <v>4</v>
      </c>
      <c r="G154" s="98">
        <f t="shared" si="119"/>
        <v>4.8100000000000005</v>
      </c>
      <c r="H154" s="233">
        <v>3.7</v>
      </c>
      <c r="I154" s="180">
        <v>3.65</v>
      </c>
      <c r="J154" s="162">
        <f t="shared" si="107"/>
        <v>3.577</v>
      </c>
      <c r="K154" s="162">
        <f t="shared" si="116"/>
        <v>3.5404999999999998</v>
      </c>
      <c r="L154" s="162">
        <f t="shared" si="117"/>
        <v>3.504</v>
      </c>
      <c r="M154" s="141"/>
      <c r="N154" s="217">
        <f>H154*M154</f>
        <v>0</v>
      </c>
      <c r="O154" s="217">
        <f>I154*M154</f>
        <v>0</v>
      </c>
      <c r="P154" s="246">
        <f>J154*M154</f>
        <v>0</v>
      </c>
      <c r="Q154" s="246">
        <f>K154*M154</f>
        <v>0</v>
      </c>
      <c r="R154" s="246">
        <f>L154*M154</f>
        <v>0</v>
      </c>
      <c r="S154" s="28" t="s">
        <v>5</v>
      </c>
      <c r="T154" s="100"/>
    </row>
    <row r="155" spans="1:20" ht="69.95" hidden="1" customHeight="1" outlineLevel="1" thickBot="1" x14ac:dyDescent="0.25">
      <c r="A155" s="602" t="s">
        <v>3579</v>
      </c>
      <c r="B155" s="115" t="s">
        <v>147</v>
      </c>
      <c r="C155" s="53"/>
      <c r="D155" s="53" t="s">
        <v>2282</v>
      </c>
      <c r="E155" s="64"/>
      <c r="F155" s="64" t="s">
        <v>4</v>
      </c>
      <c r="G155" s="98">
        <f t="shared" si="119"/>
        <v>4.8100000000000005</v>
      </c>
      <c r="H155" s="233">
        <v>3.7</v>
      </c>
      <c r="I155" s="180">
        <v>3.65</v>
      </c>
      <c r="J155" s="162">
        <f t="shared" si="107"/>
        <v>3.577</v>
      </c>
      <c r="K155" s="162">
        <f t="shared" si="116"/>
        <v>3.5404999999999998</v>
      </c>
      <c r="L155" s="162">
        <f t="shared" si="117"/>
        <v>3.504</v>
      </c>
      <c r="M155" s="141"/>
      <c r="N155" s="217">
        <f>H155*M155</f>
        <v>0</v>
      </c>
      <c r="O155" s="217">
        <f>I155*M155</f>
        <v>0</v>
      </c>
      <c r="P155" s="246">
        <f>J155*M155</f>
        <v>0</v>
      </c>
      <c r="Q155" s="246">
        <f>K155*M155</f>
        <v>0</v>
      </c>
      <c r="R155" s="246">
        <f>L155*M155</f>
        <v>0</v>
      </c>
      <c r="S155" s="28" t="s">
        <v>5</v>
      </c>
      <c r="T155" s="100"/>
    </row>
    <row r="156" spans="1:20" ht="69.95" hidden="1" customHeight="1" outlineLevel="1" thickBot="1" x14ac:dyDescent="0.25">
      <c r="A156" s="602" t="s">
        <v>3580</v>
      </c>
      <c r="B156" s="115" t="s">
        <v>147</v>
      </c>
      <c r="C156" s="222"/>
      <c r="D156" s="53" t="s">
        <v>163</v>
      </c>
      <c r="E156" s="64"/>
      <c r="F156" s="64" t="s">
        <v>4</v>
      </c>
      <c r="G156" s="98">
        <f t="shared" si="118"/>
        <v>4.8100000000000005</v>
      </c>
      <c r="H156" s="233">
        <v>3.7</v>
      </c>
      <c r="I156" s="180">
        <v>3.65</v>
      </c>
      <c r="J156" s="162">
        <f t="shared" si="107"/>
        <v>3.577</v>
      </c>
      <c r="K156" s="162">
        <f t="shared" si="116"/>
        <v>3.5404999999999998</v>
      </c>
      <c r="L156" s="162">
        <f t="shared" si="117"/>
        <v>3.504</v>
      </c>
      <c r="M156" s="140"/>
      <c r="N156" s="217">
        <f>H156*M156</f>
        <v>0</v>
      </c>
      <c r="O156" s="217">
        <f>I156*M156</f>
        <v>0</v>
      </c>
      <c r="P156" s="246">
        <f>J156*M156</f>
        <v>0</v>
      </c>
      <c r="Q156" s="246">
        <f>K156*M156</f>
        <v>0</v>
      </c>
      <c r="R156" s="246">
        <f>L156*M156</f>
        <v>0</v>
      </c>
      <c r="S156" s="28" t="s">
        <v>5</v>
      </c>
      <c r="T156" s="100"/>
    </row>
    <row r="157" spans="1:20" ht="69.95" hidden="1" customHeight="1" outlineLevel="1" thickBot="1" x14ac:dyDescent="0.25">
      <c r="A157" s="602" t="s">
        <v>3581</v>
      </c>
      <c r="B157" s="115" t="s">
        <v>147</v>
      </c>
      <c r="C157" s="222"/>
      <c r="D157" s="53" t="s">
        <v>273</v>
      </c>
      <c r="E157" s="64"/>
      <c r="F157" s="64" t="s">
        <v>4</v>
      </c>
      <c r="G157" s="98">
        <f t="shared" si="118"/>
        <v>4.8100000000000005</v>
      </c>
      <c r="H157" s="233">
        <v>3.7</v>
      </c>
      <c r="I157" s="180">
        <v>3.65</v>
      </c>
      <c r="J157" s="162">
        <f t="shared" ref="J157:J197" si="120">I157*0.98</f>
        <v>3.577</v>
      </c>
      <c r="K157" s="162">
        <f t="shared" si="116"/>
        <v>3.5404999999999998</v>
      </c>
      <c r="L157" s="162">
        <f t="shared" si="117"/>
        <v>3.504</v>
      </c>
      <c r="M157" s="140"/>
      <c r="N157" s="217">
        <f>H157*M157</f>
        <v>0</v>
      </c>
      <c r="O157" s="217">
        <f>I157*M157</f>
        <v>0</v>
      </c>
      <c r="P157" s="246">
        <f>J157*M157</f>
        <v>0</v>
      </c>
      <c r="Q157" s="246">
        <f>K157*M157</f>
        <v>0</v>
      </c>
      <c r="R157" s="246">
        <f>L157*M157</f>
        <v>0</v>
      </c>
      <c r="S157" s="28" t="s">
        <v>5</v>
      </c>
      <c r="T157" s="100"/>
    </row>
    <row r="158" spans="1:20" ht="69.95" hidden="1" customHeight="1" outlineLevel="1" thickBot="1" x14ac:dyDescent="0.25">
      <c r="A158" s="602" t="s">
        <v>3582</v>
      </c>
      <c r="B158" s="115" t="s">
        <v>147</v>
      </c>
      <c r="C158" s="222"/>
      <c r="D158" s="53" t="s">
        <v>167</v>
      </c>
      <c r="E158" s="64"/>
      <c r="F158" s="64" t="s">
        <v>4</v>
      </c>
      <c r="G158" s="98">
        <f t="shared" si="118"/>
        <v>4.8100000000000005</v>
      </c>
      <c r="H158" s="233">
        <v>3.7</v>
      </c>
      <c r="I158" s="180">
        <v>3.65</v>
      </c>
      <c r="J158" s="162">
        <f t="shared" si="120"/>
        <v>3.577</v>
      </c>
      <c r="K158" s="162">
        <f t="shared" si="116"/>
        <v>3.5404999999999998</v>
      </c>
      <c r="L158" s="162">
        <f t="shared" si="117"/>
        <v>3.504</v>
      </c>
      <c r="M158" s="140"/>
      <c r="N158" s="217">
        <f>H158*M158</f>
        <v>0</v>
      </c>
      <c r="O158" s="217">
        <f>I158*M158</f>
        <v>0</v>
      </c>
      <c r="P158" s="246">
        <f>J158*M158</f>
        <v>0</v>
      </c>
      <c r="Q158" s="246">
        <f>K158*M158</f>
        <v>0</v>
      </c>
      <c r="R158" s="246">
        <f>L158*M158</f>
        <v>0</v>
      </c>
      <c r="S158" s="28" t="s">
        <v>5</v>
      </c>
      <c r="T158" s="100"/>
    </row>
    <row r="159" spans="1:20" ht="69.95" hidden="1" customHeight="1" outlineLevel="1" thickBot="1" x14ac:dyDescent="0.25">
      <c r="A159" s="667" t="s">
        <v>3583</v>
      </c>
      <c r="B159" s="668" t="s">
        <v>147</v>
      </c>
      <c r="C159" s="752"/>
      <c r="D159" s="669" t="s">
        <v>160</v>
      </c>
      <c r="E159" s="670"/>
      <c r="F159" s="670" t="s">
        <v>4</v>
      </c>
      <c r="G159" s="674">
        <f t="shared" si="118"/>
        <v>5.5250000000000004</v>
      </c>
      <c r="H159" s="868">
        <v>4.25</v>
      </c>
      <c r="I159" s="869">
        <v>4.2</v>
      </c>
      <c r="J159" s="676">
        <f t="shared" si="120"/>
        <v>4.1159999999999997</v>
      </c>
      <c r="K159" s="676">
        <f t="shared" si="116"/>
        <v>4.0739999999999998</v>
      </c>
      <c r="L159" s="676">
        <f t="shared" si="117"/>
        <v>4.032</v>
      </c>
      <c r="M159" s="677"/>
      <c r="N159" s="678">
        <f>H159*M159</f>
        <v>0</v>
      </c>
      <c r="O159" s="678">
        <f>I159*M159</f>
        <v>0</v>
      </c>
      <c r="P159" s="679">
        <f>J159*M159</f>
        <v>0</v>
      </c>
      <c r="Q159" s="679">
        <f>K159*M159</f>
        <v>0</v>
      </c>
      <c r="R159" s="679">
        <f>L159*M159</f>
        <v>0</v>
      </c>
      <c r="S159" s="680" t="s">
        <v>5</v>
      </c>
      <c r="T159" s="100" t="s">
        <v>1702</v>
      </c>
    </row>
    <row r="160" spans="1:20" ht="69.95" hidden="1" customHeight="1" outlineLevel="1" thickBot="1" x14ac:dyDescent="0.25">
      <c r="A160" s="602" t="s">
        <v>3584</v>
      </c>
      <c r="B160" s="115" t="s">
        <v>147</v>
      </c>
      <c r="C160" s="222"/>
      <c r="D160" s="53" t="s">
        <v>251</v>
      </c>
      <c r="E160" s="64"/>
      <c r="F160" s="64" t="s">
        <v>4</v>
      </c>
      <c r="G160" s="98">
        <f t="shared" si="118"/>
        <v>5.5250000000000004</v>
      </c>
      <c r="H160" s="233">
        <v>4.25</v>
      </c>
      <c r="I160" s="180">
        <v>4.2</v>
      </c>
      <c r="J160" s="162">
        <f t="shared" si="120"/>
        <v>4.1159999999999997</v>
      </c>
      <c r="K160" s="162">
        <f t="shared" si="116"/>
        <v>4.0739999999999998</v>
      </c>
      <c r="L160" s="162">
        <f t="shared" si="117"/>
        <v>4.032</v>
      </c>
      <c r="M160" s="140"/>
      <c r="N160" s="217">
        <f>H160*M160</f>
        <v>0</v>
      </c>
      <c r="O160" s="217">
        <f>I160*M160</f>
        <v>0</v>
      </c>
      <c r="P160" s="246">
        <f>J160*M160</f>
        <v>0</v>
      </c>
      <c r="Q160" s="246">
        <f>K160*M160</f>
        <v>0</v>
      </c>
      <c r="R160" s="246">
        <f>L160*M160</f>
        <v>0</v>
      </c>
      <c r="S160" s="28" t="s">
        <v>5</v>
      </c>
      <c r="T160" s="100"/>
    </row>
    <row r="161" spans="1:20" ht="69.95" hidden="1" customHeight="1" outlineLevel="1" thickBot="1" x14ac:dyDescent="0.25">
      <c r="A161" s="667" t="s">
        <v>3585</v>
      </c>
      <c r="B161" s="668" t="s">
        <v>147</v>
      </c>
      <c r="C161" s="752"/>
      <c r="D161" s="669" t="s">
        <v>161</v>
      </c>
      <c r="E161" s="670"/>
      <c r="F161" s="670" t="s">
        <v>4</v>
      </c>
      <c r="G161" s="674">
        <f t="shared" si="118"/>
        <v>5.5250000000000004</v>
      </c>
      <c r="H161" s="868">
        <v>4.25</v>
      </c>
      <c r="I161" s="869">
        <v>4.2</v>
      </c>
      <c r="J161" s="676">
        <f t="shared" si="120"/>
        <v>4.1159999999999997</v>
      </c>
      <c r="K161" s="676">
        <f t="shared" si="116"/>
        <v>4.0739999999999998</v>
      </c>
      <c r="L161" s="676">
        <f t="shared" si="117"/>
        <v>4.032</v>
      </c>
      <c r="M161" s="677"/>
      <c r="N161" s="678">
        <f>H161*M161</f>
        <v>0</v>
      </c>
      <c r="O161" s="678">
        <f>I161*M161</f>
        <v>0</v>
      </c>
      <c r="P161" s="679">
        <f>J161*M161</f>
        <v>0</v>
      </c>
      <c r="Q161" s="679">
        <f>K161*M161</f>
        <v>0</v>
      </c>
      <c r="R161" s="679">
        <f>L161*M161</f>
        <v>0</v>
      </c>
      <c r="S161" s="680" t="s">
        <v>5</v>
      </c>
      <c r="T161" s="100" t="s">
        <v>1702</v>
      </c>
    </row>
    <row r="162" spans="1:20" ht="69.95" hidden="1" customHeight="1" outlineLevel="1" thickBot="1" x14ac:dyDescent="0.25">
      <c r="A162" s="667" t="s">
        <v>3586</v>
      </c>
      <c r="B162" s="668" t="s">
        <v>147</v>
      </c>
      <c r="C162" s="669"/>
      <c r="D162" s="669" t="s">
        <v>202</v>
      </c>
      <c r="E162" s="734"/>
      <c r="F162" s="670" t="s">
        <v>4</v>
      </c>
      <c r="G162" s="674">
        <f t="shared" si="118"/>
        <v>4.8100000000000005</v>
      </c>
      <c r="H162" s="868">
        <v>3.7</v>
      </c>
      <c r="I162" s="869">
        <v>3.65</v>
      </c>
      <c r="J162" s="676">
        <f t="shared" si="120"/>
        <v>3.577</v>
      </c>
      <c r="K162" s="676">
        <f t="shared" si="116"/>
        <v>3.5404999999999998</v>
      </c>
      <c r="L162" s="676">
        <f t="shared" si="117"/>
        <v>3.504</v>
      </c>
      <c r="M162" s="677"/>
      <c r="N162" s="678">
        <f>H162*M162</f>
        <v>0</v>
      </c>
      <c r="O162" s="678">
        <f>I162*M162</f>
        <v>0</v>
      </c>
      <c r="P162" s="679">
        <f>J162*M162</f>
        <v>0</v>
      </c>
      <c r="Q162" s="679">
        <f>K162*M162</f>
        <v>0</v>
      </c>
      <c r="R162" s="679">
        <f>L162*M162</f>
        <v>0</v>
      </c>
      <c r="S162" s="680" t="s">
        <v>5</v>
      </c>
      <c r="T162" s="100" t="s">
        <v>1702</v>
      </c>
    </row>
    <row r="163" spans="1:20" ht="69.95" hidden="1" customHeight="1" outlineLevel="1" thickBot="1" x14ac:dyDescent="0.25">
      <c r="A163" s="602" t="s">
        <v>3587</v>
      </c>
      <c r="B163" s="115" t="s">
        <v>147</v>
      </c>
      <c r="C163" s="53"/>
      <c r="D163" s="53" t="s">
        <v>321</v>
      </c>
      <c r="E163" s="144"/>
      <c r="F163" s="64" t="s">
        <v>4</v>
      </c>
      <c r="G163" s="98">
        <f t="shared" si="118"/>
        <v>4.8100000000000005</v>
      </c>
      <c r="H163" s="233">
        <v>3.7</v>
      </c>
      <c r="I163" s="180">
        <v>3.65</v>
      </c>
      <c r="J163" s="162">
        <f t="shared" si="120"/>
        <v>3.577</v>
      </c>
      <c r="K163" s="162">
        <f t="shared" si="116"/>
        <v>3.5404999999999998</v>
      </c>
      <c r="L163" s="162">
        <f t="shared" si="117"/>
        <v>3.504</v>
      </c>
      <c r="M163" s="140"/>
      <c r="N163" s="217">
        <f>H163*M163</f>
        <v>0</v>
      </c>
      <c r="O163" s="217">
        <f>I163*M163</f>
        <v>0</v>
      </c>
      <c r="P163" s="246">
        <f>J163*M163</f>
        <v>0</v>
      </c>
      <c r="Q163" s="246">
        <f>K163*M163</f>
        <v>0</v>
      </c>
      <c r="R163" s="246">
        <f>L163*M163</f>
        <v>0</v>
      </c>
      <c r="S163" s="28" t="s">
        <v>5</v>
      </c>
      <c r="T163" s="100"/>
    </row>
    <row r="164" spans="1:20" ht="69.95" hidden="1" customHeight="1" outlineLevel="1" thickBot="1" x14ac:dyDescent="0.25">
      <c r="A164" s="602" t="s">
        <v>10810</v>
      </c>
      <c r="B164" s="115" t="s">
        <v>147</v>
      </c>
      <c r="C164" s="53"/>
      <c r="D164" s="53" t="s">
        <v>10811</v>
      </c>
      <c r="E164" s="144"/>
      <c r="F164" s="64" t="s">
        <v>4</v>
      </c>
      <c r="G164" s="98">
        <f t="shared" si="118"/>
        <v>4.875</v>
      </c>
      <c r="H164" s="233">
        <v>3.75</v>
      </c>
      <c r="I164" s="180">
        <v>3.7</v>
      </c>
      <c r="J164" s="161">
        <f t="shared" si="120"/>
        <v>3.6259999999999999</v>
      </c>
      <c r="K164" s="161">
        <f t="shared" si="116"/>
        <v>3.589</v>
      </c>
      <c r="L164" s="161">
        <f t="shared" si="117"/>
        <v>3.552</v>
      </c>
      <c r="M164" s="14"/>
      <c r="N164" s="247">
        <f>H164*M164</f>
        <v>0</v>
      </c>
      <c r="O164" s="217">
        <f>I164*M164</f>
        <v>0</v>
      </c>
      <c r="P164" s="246">
        <f>J164*M164</f>
        <v>0</v>
      </c>
      <c r="Q164" s="246">
        <f>K164*M164</f>
        <v>0</v>
      </c>
      <c r="R164" s="246">
        <f>L164*M164</f>
        <v>0</v>
      </c>
      <c r="S164" s="12" t="s">
        <v>5</v>
      </c>
      <c r="T164" s="170"/>
    </row>
    <row r="165" spans="1:20" ht="69.95" hidden="1" customHeight="1" outlineLevel="1" thickBot="1" x14ac:dyDescent="0.25">
      <c r="A165" s="602" t="s">
        <v>7370</v>
      </c>
      <c r="B165" s="64" t="s">
        <v>147</v>
      </c>
      <c r="C165" s="222"/>
      <c r="D165" s="93" t="s">
        <v>9892</v>
      </c>
      <c r="E165" s="64"/>
      <c r="F165" s="64" t="s">
        <v>4</v>
      </c>
      <c r="G165" s="98">
        <f t="shared" ref="G165" si="121">H165*1.3</f>
        <v>5.2</v>
      </c>
      <c r="H165" s="233">
        <v>4</v>
      </c>
      <c r="I165" s="180">
        <v>3.95</v>
      </c>
      <c r="J165" s="162">
        <f t="shared" si="120"/>
        <v>3.871</v>
      </c>
      <c r="K165" s="162">
        <f t="shared" si="116"/>
        <v>3.8315000000000001</v>
      </c>
      <c r="L165" s="162">
        <f t="shared" si="117"/>
        <v>3.7919999999999998</v>
      </c>
      <c r="M165" s="141"/>
      <c r="N165" s="217">
        <f>H165*M165</f>
        <v>0</v>
      </c>
      <c r="O165" s="217">
        <f>I165*M165</f>
        <v>0</v>
      </c>
      <c r="P165" s="246">
        <f>J165*M165</f>
        <v>0</v>
      </c>
      <c r="Q165" s="246">
        <f>K165*M165</f>
        <v>0</v>
      </c>
      <c r="R165" s="246">
        <f>L165*M165</f>
        <v>0</v>
      </c>
      <c r="S165" s="28" t="s">
        <v>5</v>
      </c>
      <c r="T165" s="100"/>
    </row>
    <row r="166" spans="1:20" ht="69.95" hidden="1" customHeight="1" outlineLevel="1" thickBot="1" x14ac:dyDescent="0.25">
      <c r="A166" s="602" t="s">
        <v>3588</v>
      </c>
      <c r="B166" s="115" t="s">
        <v>147</v>
      </c>
      <c r="C166" s="222"/>
      <c r="D166" s="53" t="s">
        <v>274</v>
      </c>
      <c r="E166" s="64"/>
      <c r="F166" s="64" t="s">
        <v>4</v>
      </c>
      <c r="G166" s="98">
        <f t="shared" ref="G166:G167" si="122">H166*1.3</f>
        <v>5.5250000000000004</v>
      </c>
      <c r="H166" s="233">
        <v>4.25</v>
      </c>
      <c r="I166" s="180">
        <v>4.2</v>
      </c>
      <c r="J166" s="162">
        <f t="shared" si="120"/>
        <v>4.1159999999999997</v>
      </c>
      <c r="K166" s="162">
        <f t="shared" si="116"/>
        <v>4.0739999999999998</v>
      </c>
      <c r="L166" s="162">
        <f t="shared" si="117"/>
        <v>4.032</v>
      </c>
      <c r="M166" s="141"/>
      <c r="N166" s="217">
        <f>H166*M166</f>
        <v>0</v>
      </c>
      <c r="O166" s="217">
        <f>I166*M166</f>
        <v>0</v>
      </c>
      <c r="P166" s="246">
        <f>J166*M166</f>
        <v>0</v>
      </c>
      <c r="Q166" s="246">
        <f>K166*M166</f>
        <v>0</v>
      </c>
      <c r="R166" s="246">
        <f>L166*M166</f>
        <v>0</v>
      </c>
      <c r="S166" s="28" t="s">
        <v>5</v>
      </c>
      <c r="T166" s="100"/>
    </row>
    <row r="167" spans="1:20" ht="69.95" hidden="1" customHeight="1" outlineLevel="1" thickBot="1" x14ac:dyDescent="0.25">
      <c r="A167" s="602" t="s">
        <v>3589</v>
      </c>
      <c r="B167" s="115" t="s">
        <v>147</v>
      </c>
      <c r="C167" s="53"/>
      <c r="D167" s="53" t="s">
        <v>296</v>
      </c>
      <c r="E167" s="144"/>
      <c r="F167" s="64" t="s">
        <v>4</v>
      </c>
      <c r="G167" s="98">
        <f t="shared" si="122"/>
        <v>5.5250000000000004</v>
      </c>
      <c r="H167" s="233">
        <v>4.25</v>
      </c>
      <c r="I167" s="180">
        <v>4.2</v>
      </c>
      <c r="J167" s="162">
        <f t="shared" si="120"/>
        <v>4.1159999999999997</v>
      </c>
      <c r="K167" s="162">
        <f t="shared" si="116"/>
        <v>4.0739999999999998</v>
      </c>
      <c r="L167" s="162">
        <f t="shared" si="117"/>
        <v>4.032</v>
      </c>
      <c r="M167" s="141"/>
      <c r="N167" s="217">
        <f>H167*M167</f>
        <v>0</v>
      </c>
      <c r="O167" s="217">
        <f>I167*M167</f>
        <v>0</v>
      </c>
      <c r="P167" s="246">
        <f>J167*M167</f>
        <v>0</v>
      </c>
      <c r="Q167" s="246">
        <f>K167*M167</f>
        <v>0</v>
      </c>
      <c r="R167" s="246">
        <f>L167*M167</f>
        <v>0</v>
      </c>
      <c r="S167" s="28" t="s">
        <v>5</v>
      </c>
      <c r="T167" s="100"/>
    </row>
    <row r="168" spans="1:20" ht="69.95" hidden="1" customHeight="1" outlineLevel="1" thickBot="1" x14ac:dyDescent="0.25">
      <c r="A168" s="602" t="s">
        <v>3590</v>
      </c>
      <c r="B168" s="115" t="s">
        <v>147</v>
      </c>
      <c r="C168" s="53"/>
      <c r="D168" s="53" t="s">
        <v>1258</v>
      </c>
      <c r="E168" s="64"/>
      <c r="F168" s="64" t="s">
        <v>4</v>
      </c>
      <c r="G168" s="98">
        <f t="shared" ref="G168:G185" si="123">H168*1.3</f>
        <v>5.2</v>
      </c>
      <c r="H168" s="233">
        <v>4</v>
      </c>
      <c r="I168" s="180">
        <v>3.95</v>
      </c>
      <c r="J168" s="162">
        <f t="shared" si="120"/>
        <v>3.871</v>
      </c>
      <c r="K168" s="162">
        <f t="shared" si="116"/>
        <v>3.8315000000000001</v>
      </c>
      <c r="L168" s="162">
        <f t="shared" si="117"/>
        <v>3.7919999999999998</v>
      </c>
      <c r="M168" s="140"/>
      <c r="N168" s="217">
        <f>H168*M168</f>
        <v>0</v>
      </c>
      <c r="O168" s="217">
        <f>I168*M168</f>
        <v>0</v>
      </c>
      <c r="P168" s="246">
        <f>J168*M168</f>
        <v>0</v>
      </c>
      <c r="Q168" s="246">
        <f>K168*M168</f>
        <v>0</v>
      </c>
      <c r="R168" s="246">
        <f>L168*M168</f>
        <v>0</v>
      </c>
      <c r="S168" s="28" t="s">
        <v>5</v>
      </c>
      <c r="T168" s="100"/>
    </row>
    <row r="169" spans="1:20" ht="69.95" hidden="1" customHeight="1" outlineLevel="1" thickBot="1" x14ac:dyDescent="0.25">
      <c r="A169" s="602" t="s">
        <v>3591</v>
      </c>
      <c r="B169" s="115" t="s">
        <v>147</v>
      </c>
      <c r="C169" s="53"/>
      <c r="D169" s="53" t="s">
        <v>1259</v>
      </c>
      <c r="E169" s="64"/>
      <c r="F169" s="64" t="s">
        <v>4</v>
      </c>
      <c r="G169" s="98">
        <f t="shared" si="123"/>
        <v>5.2</v>
      </c>
      <c r="H169" s="233">
        <v>4</v>
      </c>
      <c r="I169" s="180">
        <v>3.95</v>
      </c>
      <c r="J169" s="162">
        <f t="shared" si="120"/>
        <v>3.871</v>
      </c>
      <c r="K169" s="162">
        <f t="shared" si="116"/>
        <v>3.8315000000000001</v>
      </c>
      <c r="L169" s="162">
        <f t="shared" si="117"/>
        <v>3.7919999999999998</v>
      </c>
      <c r="M169" s="141"/>
      <c r="N169" s="217">
        <f>H169*M169</f>
        <v>0</v>
      </c>
      <c r="O169" s="217">
        <f>I169*M169</f>
        <v>0</v>
      </c>
      <c r="P169" s="246">
        <f>J169*M169</f>
        <v>0</v>
      </c>
      <c r="Q169" s="246">
        <f>K169*M169</f>
        <v>0</v>
      </c>
      <c r="R169" s="246">
        <f>L169*M169</f>
        <v>0</v>
      </c>
      <c r="S169" s="28" t="s">
        <v>5</v>
      </c>
      <c r="T169" s="100"/>
    </row>
    <row r="170" spans="1:20" ht="69.95" hidden="1" customHeight="1" outlineLevel="1" thickBot="1" x14ac:dyDescent="0.25">
      <c r="A170" s="602" t="s">
        <v>3592</v>
      </c>
      <c r="B170" s="115" t="s">
        <v>147</v>
      </c>
      <c r="C170" s="53"/>
      <c r="D170" s="53" t="s">
        <v>1229</v>
      </c>
      <c r="E170" s="64"/>
      <c r="F170" s="64" t="s">
        <v>4</v>
      </c>
      <c r="G170" s="98">
        <f t="shared" si="123"/>
        <v>5.2</v>
      </c>
      <c r="H170" s="233">
        <v>4</v>
      </c>
      <c r="I170" s="180">
        <v>3.95</v>
      </c>
      <c r="J170" s="162">
        <f t="shared" si="120"/>
        <v>3.871</v>
      </c>
      <c r="K170" s="162">
        <f t="shared" si="116"/>
        <v>3.8315000000000001</v>
      </c>
      <c r="L170" s="162">
        <f t="shared" si="117"/>
        <v>3.7919999999999998</v>
      </c>
      <c r="M170" s="141"/>
      <c r="N170" s="217">
        <f>H170*M170</f>
        <v>0</v>
      </c>
      <c r="O170" s="217">
        <f>I170*M170</f>
        <v>0</v>
      </c>
      <c r="P170" s="246">
        <f>J170*M170</f>
        <v>0</v>
      </c>
      <c r="Q170" s="246">
        <f>K170*M170</f>
        <v>0</v>
      </c>
      <c r="R170" s="246">
        <f>L170*M170</f>
        <v>0</v>
      </c>
      <c r="S170" s="28" t="s">
        <v>5</v>
      </c>
      <c r="T170" s="100"/>
    </row>
    <row r="171" spans="1:20" ht="69.95" hidden="1" customHeight="1" outlineLevel="1" thickBot="1" x14ac:dyDescent="0.25">
      <c r="A171" s="602" t="s">
        <v>3593</v>
      </c>
      <c r="B171" s="115" t="s">
        <v>147</v>
      </c>
      <c r="C171" s="53"/>
      <c r="D171" s="53" t="s">
        <v>1228</v>
      </c>
      <c r="E171" s="64"/>
      <c r="F171" s="64" t="s">
        <v>4</v>
      </c>
      <c r="G171" s="98">
        <f t="shared" si="123"/>
        <v>5.2</v>
      </c>
      <c r="H171" s="233">
        <v>4</v>
      </c>
      <c r="I171" s="180">
        <v>3.95</v>
      </c>
      <c r="J171" s="162">
        <f t="shared" si="120"/>
        <v>3.871</v>
      </c>
      <c r="K171" s="162">
        <f t="shared" si="116"/>
        <v>3.8315000000000001</v>
      </c>
      <c r="L171" s="162">
        <f t="shared" si="117"/>
        <v>3.7919999999999998</v>
      </c>
      <c r="M171" s="141"/>
      <c r="N171" s="217">
        <f>H171*M171</f>
        <v>0</v>
      </c>
      <c r="O171" s="217">
        <f>I171*M171</f>
        <v>0</v>
      </c>
      <c r="P171" s="246">
        <f>J171*M171</f>
        <v>0</v>
      </c>
      <c r="Q171" s="246">
        <f>K171*M171</f>
        <v>0</v>
      </c>
      <c r="R171" s="246">
        <f>L171*M171</f>
        <v>0</v>
      </c>
      <c r="S171" s="28" t="s">
        <v>5</v>
      </c>
      <c r="T171" s="100"/>
    </row>
    <row r="172" spans="1:20" ht="69.95" hidden="1" customHeight="1" outlineLevel="1" thickBot="1" x14ac:dyDescent="0.25">
      <c r="A172" s="602" t="s">
        <v>3594</v>
      </c>
      <c r="B172" s="115" t="s">
        <v>147</v>
      </c>
      <c r="C172" s="53"/>
      <c r="D172" s="53" t="s">
        <v>1227</v>
      </c>
      <c r="E172" s="64"/>
      <c r="F172" s="64" t="s">
        <v>4</v>
      </c>
      <c r="G172" s="98">
        <f t="shared" si="123"/>
        <v>5.2</v>
      </c>
      <c r="H172" s="233">
        <v>4</v>
      </c>
      <c r="I172" s="180">
        <v>3.95</v>
      </c>
      <c r="J172" s="162">
        <f t="shared" si="120"/>
        <v>3.871</v>
      </c>
      <c r="K172" s="162">
        <f t="shared" si="116"/>
        <v>3.8315000000000001</v>
      </c>
      <c r="L172" s="162">
        <f t="shared" si="117"/>
        <v>3.7919999999999998</v>
      </c>
      <c r="M172" s="141"/>
      <c r="N172" s="217">
        <f>H172*M172</f>
        <v>0</v>
      </c>
      <c r="O172" s="217">
        <f>I172*M172</f>
        <v>0</v>
      </c>
      <c r="P172" s="246">
        <f>J172*M172</f>
        <v>0</v>
      </c>
      <c r="Q172" s="246">
        <f>K172*M172</f>
        <v>0</v>
      </c>
      <c r="R172" s="246">
        <f>L172*M172</f>
        <v>0</v>
      </c>
      <c r="S172" s="28" t="s">
        <v>5</v>
      </c>
      <c r="T172" s="100"/>
    </row>
    <row r="173" spans="1:20" ht="69.95" hidden="1" customHeight="1" outlineLevel="1" thickBot="1" x14ac:dyDescent="0.25">
      <c r="A173" s="602" t="s">
        <v>3595</v>
      </c>
      <c r="B173" s="115" t="s">
        <v>147</v>
      </c>
      <c r="C173" s="53"/>
      <c r="D173" s="53" t="s">
        <v>155</v>
      </c>
      <c r="E173" s="64"/>
      <c r="F173" s="64" t="s">
        <v>4</v>
      </c>
      <c r="G173" s="98">
        <f t="shared" si="123"/>
        <v>5.2</v>
      </c>
      <c r="H173" s="233">
        <v>4</v>
      </c>
      <c r="I173" s="180">
        <v>3.95</v>
      </c>
      <c r="J173" s="162">
        <f t="shared" si="120"/>
        <v>3.871</v>
      </c>
      <c r="K173" s="162">
        <f t="shared" si="116"/>
        <v>3.8315000000000001</v>
      </c>
      <c r="L173" s="162">
        <f t="shared" si="117"/>
        <v>3.7919999999999998</v>
      </c>
      <c r="M173" s="140"/>
      <c r="N173" s="217">
        <f>H173*M173</f>
        <v>0</v>
      </c>
      <c r="O173" s="217">
        <f>I173*M173</f>
        <v>0</v>
      </c>
      <c r="P173" s="246">
        <f>J173*M173</f>
        <v>0</v>
      </c>
      <c r="Q173" s="246">
        <f>K173*M173</f>
        <v>0</v>
      </c>
      <c r="R173" s="246">
        <f>L173*M173</f>
        <v>0</v>
      </c>
      <c r="S173" s="28" t="s">
        <v>5</v>
      </c>
      <c r="T173" s="100"/>
    </row>
    <row r="174" spans="1:20" ht="69.95" hidden="1" customHeight="1" outlineLevel="1" thickBot="1" x14ac:dyDescent="0.25">
      <c r="A174" s="602" t="s">
        <v>3596</v>
      </c>
      <c r="B174" s="115" t="s">
        <v>147</v>
      </c>
      <c r="C174" s="53"/>
      <c r="D174" s="53" t="s">
        <v>156</v>
      </c>
      <c r="E174" s="64"/>
      <c r="F174" s="64" t="s">
        <v>4</v>
      </c>
      <c r="G174" s="98">
        <f t="shared" si="123"/>
        <v>5.2</v>
      </c>
      <c r="H174" s="233">
        <v>4</v>
      </c>
      <c r="I174" s="180">
        <v>3.95</v>
      </c>
      <c r="J174" s="162">
        <f t="shared" si="120"/>
        <v>3.871</v>
      </c>
      <c r="K174" s="162">
        <f t="shared" si="116"/>
        <v>3.8315000000000001</v>
      </c>
      <c r="L174" s="162">
        <f t="shared" si="117"/>
        <v>3.7919999999999998</v>
      </c>
      <c r="M174" s="141"/>
      <c r="N174" s="217">
        <f>H174*M174</f>
        <v>0</v>
      </c>
      <c r="O174" s="217">
        <f>I174*M174</f>
        <v>0</v>
      </c>
      <c r="P174" s="246">
        <f>J174*M174</f>
        <v>0</v>
      </c>
      <c r="Q174" s="246">
        <f>K174*M174</f>
        <v>0</v>
      </c>
      <c r="R174" s="246">
        <f>L174*M174</f>
        <v>0</v>
      </c>
      <c r="S174" s="28" t="s">
        <v>5</v>
      </c>
      <c r="T174" s="100"/>
    </row>
    <row r="175" spans="1:20" ht="69.95" hidden="1" customHeight="1" outlineLevel="1" thickBot="1" x14ac:dyDescent="0.25">
      <c r="A175" s="602" t="s">
        <v>3597</v>
      </c>
      <c r="B175" s="115" t="s">
        <v>147</v>
      </c>
      <c r="C175" s="53"/>
      <c r="D175" s="93" t="s">
        <v>8829</v>
      </c>
      <c r="E175" s="64"/>
      <c r="F175" s="64" t="s">
        <v>4</v>
      </c>
      <c r="G175" s="98">
        <f t="shared" si="123"/>
        <v>5.2</v>
      </c>
      <c r="H175" s="233">
        <v>4</v>
      </c>
      <c r="I175" s="180">
        <v>3.95</v>
      </c>
      <c r="J175" s="162">
        <f t="shared" si="120"/>
        <v>3.871</v>
      </c>
      <c r="K175" s="162">
        <f t="shared" si="116"/>
        <v>3.8315000000000001</v>
      </c>
      <c r="L175" s="162">
        <f t="shared" si="117"/>
        <v>3.7919999999999998</v>
      </c>
      <c r="M175" s="140"/>
      <c r="N175" s="217">
        <f>H175*M175</f>
        <v>0</v>
      </c>
      <c r="O175" s="217">
        <f>I175*M175</f>
        <v>0</v>
      </c>
      <c r="P175" s="246">
        <f>J175*M175</f>
        <v>0</v>
      </c>
      <c r="Q175" s="246">
        <f>K175*M175</f>
        <v>0</v>
      </c>
      <c r="R175" s="246">
        <f>L175*M175</f>
        <v>0</v>
      </c>
      <c r="S175" s="28" t="s">
        <v>5</v>
      </c>
      <c r="T175" s="100"/>
    </row>
    <row r="176" spans="1:20" ht="69.95" hidden="1" customHeight="1" outlineLevel="1" thickBot="1" x14ac:dyDescent="0.25">
      <c r="A176" s="602" t="s">
        <v>3598</v>
      </c>
      <c r="B176" s="115" t="s">
        <v>147</v>
      </c>
      <c r="C176" s="53"/>
      <c r="D176" s="53" t="s">
        <v>168</v>
      </c>
      <c r="E176" s="64"/>
      <c r="F176" s="64" t="s">
        <v>4</v>
      </c>
      <c r="G176" s="98">
        <f t="shared" si="123"/>
        <v>5.2</v>
      </c>
      <c r="H176" s="233">
        <v>4</v>
      </c>
      <c r="I176" s="180">
        <v>3.95</v>
      </c>
      <c r="J176" s="162">
        <f t="shared" si="120"/>
        <v>3.871</v>
      </c>
      <c r="K176" s="162">
        <f t="shared" si="116"/>
        <v>3.8315000000000001</v>
      </c>
      <c r="L176" s="162">
        <f t="shared" si="117"/>
        <v>3.7919999999999998</v>
      </c>
      <c r="M176" s="140"/>
      <c r="N176" s="217">
        <f>H176*M176</f>
        <v>0</v>
      </c>
      <c r="O176" s="217">
        <f>I176*M176</f>
        <v>0</v>
      </c>
      <c r="P176" s="246">
        <f>J176*M176</f>
        <v>0</v>
      </c>
      <c r="Q176" s="246">
        <f>K176*M176</f>
        <v>0</v>
      </c>
      <c r="R176" s="246">
        <f>L176*M176</f>
        <v>0</v>
      </c>
      <c r="S176" s="28" t="s">
        <v>5</v>
      </c>
      <c r="T176" s="100"/>
    </row>
    <row r="177" spans="1:20" ht="69.95" hidden="1" customHeight="1" outlineLevel="1" thickBot="1" x14ac:dyDescent="0.25">
      <c r="A177" s="602" t="s">
        <v>3599</v>
      </c>
      <c r="B177" s="115" t="s">
        <v>147</v>
      </c>
      <c r="C177" s="53"/>
      <c r="D177" s="53" t="s">
        <v>173</v>
      </c>
      <c r="E177" s="64"/>
      <c r="F177" s="64" t="s">
        <v>4</v>
      </c>
      <c r="G177" s="98">
        <f t="shared" si="123"/>
        <v>5.2</v>
      </c>
      <c r="H177" s="233">
        <v>4</v>
      </c>
      <c r="I177" s="180">
        <v>3.95</v>
      </c>
      <c r="J177" s="162">
        <f t="shared" si="120"/>
        <v>3.871</v>
      </c>
      <c r="K177" s="162">
        <f t="shared" si="116"/>
        <v>3.8315000000000001</v>
      </c>
      <c r="L177" s="162">
        <f t="shared" si="117"/>
        <v>3.7919999999999998</v>
      </c>
      <c r="M177" s="140"/>
      <c r="N177" s="217">
        <f>H177*M177</f>
        <v>0</v>
      </c>
      <c r="O177" s="217">
        <f>I177*M177</f>
        <v>0</v>
      </c>
      <c r="P177" s="246">
        <f>J177*M177</f>
        <v>0</v>
      </c>
      <c r="Q177" s="246">
        <f>K177*M177</f>
        <v>0</v>
      </c>
      <c r="R177" s="246">
        <f>L177*M177</f>
        <v>0</v>
      </c>
      <c r="S177" s="28" t="s">
        <v>5</v>
      </c>
      <c r="T177" s="100"/>
    </row>
    <row r="178" spans="1:20" ht="69.95" hidden="1" customHeight="1" outlineLevel="1" thickBot="1" x14ac:dyDescent="0.25">
      <c r="A178" s="602" t="s">
        <v>3600</v>
      </c>
      <c r="B178" s="115" t="s">
        <v>147</v>
      </c>
      <c r="C178" s="53"/>
      <c r="D178" s="53" t="s">
        <v>177</v>
      </c>
      <c r="E178" s="64"/>
      <c r="F178" s="64" t="s">
        <v>4</v>
      </c>
      <c r="G178" s="98">
        <f t="shared" si="123"/>
        <v>5.2</v>
      </c>
      <c r="H178" s="233">
        <v>4</v>
      </c>
      <c r="I178" s="180">
        <v>3.95</v>
      </c>
      <c r="J178" s="162">
        <f t="shared" si="120"/>
        <v>3.871</v>
      </c>
      <c r="K178" s="162">
        <f t="shared" si="116"/>
        <v>3.8315000000000001</v>
      </c>
      <c r="L178" s="162">
        <f t="shared" si="117"/>
        <v>3.7919999999999998</v>
      </c>
      <c r="M178" s="141"/>
      <c r="N178" s="217">
        <f>H178*M178</f>
        <v>0</v>
      </c>
      <c r="O178" s="217">
        <f>I178*M178</f>
        <v>0</v>
      </c>
      <c r="P178" s="246">
        <f>J178*M178</f>
        <v>0</v>
      </c>
      <c r="Q178" s="246">
        <f>K178*M178</f>
        <v>0</v>
      </c>
      <c r="R178" s="246">
        <f>L178*M178</f>
        <v>0</v>
      </c>
      <c r="S178" s="28" t="s">
        <v>5</v>
      </c>
      <c r="T178" s="100"/>
    </row>
    <row r="179" spans="1:20" ht="69.95" hidden="1" customHeight="1" outlineLevel="1" thickBot="1" x14ac:dyDescent="0.25">
      <c r="A179" s="602" t="s">
        <v>3601</v>
      </c>
      <c r="B179" s="115" t="s">
        <v>147</v>
      </c>
      <c r="C179" s="53"/>
      <c r="D179" s="53" t="s">
        <v>1977</v>
      </c>
      <c r="E179" s="64"/>
      <c r="F179" s="64" t="s">
        <v>4</v>
      </c>
      <c r="G179" s="98">
        <f t="shared" ref="G179:G181" si="124">H179*1.3</f>
        <v>5.2</v>
      </c>
      <c r="H179" s="233">
        <v>4</v>
      </c>
      <c r="I179" s="180">
        <v>3.95</v>
      </c>
      <c r="J179" s="162">
        <f t="shared" si="120"/>
        <v>3.871</v>
      </c>
      <c r="K179" s="162">
        <f t="shared" si="116"/>
        <v>3.8315000000000001</v>
      </c>
      <c r="L179" s="162">
        <f t="shared" si="117"/>
        <v>3.7919999999999998</v>
      </c>
      <c r="M179" s="140"/>
      <c r="N179" s="217">
        <f>H179*M179</f>
        <v>0</v>
      </c>
      <c r="O179" s="217">
        <f>I179*M179</f>
        <v>0</v>
      </c>
      <c r="P179" s="246">
        <f>J179*M179</f>
        <v>0</v>
      </c>
      <c r="Q179" s="246">
        <f>K179*M179</f>
        <v>0</v>
      </c>
      <c r="R179" s="246">
        <f>L179*M179</f>
        <v>0</v>
      </c>
      <c r="S179" s="28" t="s">
        <v>5</v>
      </c>
      <c r="T179" s="100"/>
    </row>
    <row r="180" spans="1:20" ht="69.95" hidden="1" customHeight="1" outlineLevel="1" thickBot="1" x14ac:dyDescent="0.25">
      <c r="A180" s="602" t="s">
        <v>3602</v>
      </c>
      <c r="B180" s="115" t="s">
        <v>147</v>
      </c>
      <c r="C180" s="53"/>
      <c r="D180" s="53" t="s">
        <v>1978</v>
      </c>
      <c r="E180" s="64"/>
      <c r="F180" s="64" t="s">
        <v>4</v>
      </c>
      <c r="G180" s="98">
        <f t="shared" si="124"/>
        <v>5.2</v>
      </c>
      <c r="H180" s="233">
        <v>4</v>
      </c>
      <c r="I180" s="180">
        <v>3.95</v>
      </c>
      <c r="J180" s="162">
        <f t="shared" si="120"/>
        <v>3.871</v>
      </c>
      <c r="K180" s="162">
        <f t="shared" si="116"/>
        <v>3.8315000000000001</v>
      </c>
      <c r="L180" s="162">
        <f t="shared" si="117"/>
        <v>3.7919999999999998</v>
      </c>
      <c r="M180" s="141"/>
      <c r="N180" s="217">
        <f>H180*M180</f>
        <v>0</v>
      </c>
      <c r="O180" s="217">
        <f>I180*M180</f>
        <v>0</v>
      </c>
      <c r="P180" s="246">
        <f>J180*M180</f>
        <v>0</v>
      </c>
      <c r="Q180" s="246">
        <f>K180*M180</f>
        <v>0</v>
      </c>
      <c r="R180" s="246">
        <f>L180*M180</f>
        <v>0</v>
      </c>
      <c r="S180" s="28" t="s">
        <v>5</v>
      </c>
      <c r="T180" s="100"/>
    </row>
    <row r="181" spans="1:20" ht="69.95" hidden="1" customHeight="1" outlineLevel="1" thickBot="1" x14ac:dyDescent="0.25">
      <c r="A181" s="602" t="s">
        <v>3603</v>
      </c>
      <c r="B181" s="115" t="s">
        <v>147</v>
      </c>
      <c r="C181" s="53"/>
      <c r="D181" s="53" t="s">
        <v>1979</v>
      </c>
      <c r="E181" s="64"/>
      <c r="F181" s="64" t="s">
        <v>4</v>
      </c>
      <c r="G181" s="98">
        <f t="shared" si="124"/>
        <v>5.2</v>
      </c>
      <c r="H181" s="233">
        <v>4</v>
      </c>
      <c r="I181" s="180">
        <v>3.95</v>
      </c>
      <c r="J181" s="162">
        <f t="shared" si="120"/>
        <v>3.871</v>
      </c>
      <c r="K181" s="162">
        <f t="shared" si="116"/>
        <v>3.8315000000000001</v>
      </c>
      <c r="L181" s="162">
        <f t="shared" si="117"/>
        <v>3.7919999999999998</v>
      </c>
      <c r="M181" s="141"/>
      <c r="N181" s="217">
        <f>H181*M181</f>
        <v>0</v>
      </c>
      <c r="O181" s="217">
        <f>I181*M181</f>
        <v>0</v>
      </c>
      <c r="P181" s="246">
        <f>J181*M181</f>
        <v>0</v>
      </c>
      <c r="Q181" s="246">
        <f>K181*M181</f>
        <v>0</v>
      </c>
      <c r="R181" s="246">
        <f>L181*M181</f>
        <v>0</v>
      </c>
      <c r="S181" s="28" t="s">
        <v>5</v>
      </c>
      <c r="T181" s="100"/>
    </row>
    <row r="182" spans="1:20" ht="69.95" hidden="1" customHeight="1" outlineLevel="1" thickBot="1" x14ac:dyDescent="0.25">
      <c r="A182" s="602" t="s">
        <v>3604</v>
      </c>
      <c r="B182" s="115" t="s">
        <v>147</v>
      </c>
      <c r="C182" s="53"/>
      <c r="D182" s="93" t="s">
        <v>8830</v>
      </c>
      <c r="E182" s="64"/>
      <c r="F182" s="64" t="s">
        <v>4</v>
      </c>
      <c r="G182" s="98">
        <f t="shared" ref="G182" si="125">H182*1.3</f>
        <v>5.2</v>
      </c>
      <c r="H182" s="233">
        <v>4</v>
      </c>
      <c r="I182" s="180">
        <v>3.95</v>
      </c>
      <c r="J182" s="162">
        <f t="shared" si="120"/>
        <v>3.871</v>
      </c>
      <c r="K182" s="162">
        <f t="shared" si="116"/>
        <v>3.8315000000000001</v>
      </c>
      <c r="L182" s="162">
        <f t="shared" si="117"/>
        <v>3.7919999999999998</v>
      </c>
      <c r="M182" s="141"/>
      <c r="N182" s="217">
        <f>H182*M182</f>
        <v>0</v>
      </c>
      <c r="O182" s="217">
        <f>I182*M182</f>
        <v>0</v>
      </c>
      <c r="P182" s="246">
        <f>J182*M182</f>
        <v>0</v>
      </c>
      <c r="Q182" s="246">
        <f>K182*M182</f>
        <v>0</v>
      </c>
      <c r="R182" s="246">
        <f>L182*M182</f>
        <v>0</v>
      </c>
      <c r="S182" s="28" t="s">
        <v>5</v>
      </c>
      <c r="T182" s="100"/>
    </row>
    <row r="183" spans="1:20" ht="69.95" hidden="1" customHeight="1" outlineLevel="1" thickBot="1" x14ac:dyDescent="0.25">
      <c r="A183" s="602" t="s">
        <v>3605</v>
      </c>
      <c r="B183" s="115" t="s">
        <v>147</v>
      </c>
      <c r="C183" s="222"/>
      <c r="D183" s="93" t="s">
        <v>3083</v>
      </c>
      <c r="E183" s="64"/>
      <c r="F183" s="64" t="s">
        <v>4</v>
      </c>
      <c r="G183" s="98">
        <f t="shared" si="123"/>
        <v>5.2</v>
      </c>
      <c r="H183" s="233">
        <v>4</v>
      </c>
      <c r="I183" s="180">
        <v>3.95</v>
      </c>
      <c r="J183" s="162">
        <f t="shared" si="120"/>
        <v>3.871</v>
      </c>
      <c r="K183" s="162">
        <f t="shared" si="116"/>
        <v>3.8315000000000001</v>
      </c>
      <c r="L183" s="162">
        <f t="shared" si="117"/>
        <v>3.7919999999999998</v>
      </c>
      <c r="M183" s="141"/>
      <c r="N183" s="217">
        <f>H183*M183</f>
        <v>0</v>
      </c>
      <c r="O183" s="217">
        <f>I183*M183</f>
        <v>0</v>
      </c>
      <c r="P183" s="246">
        <f>J183*M183</f>
        <v>0</v>
      </c>
      <c r="Q183" s="246">
        <f>K183*M183</f>
        <v>0</v>
      </c>
      <c r="R183" s="246">
        <f>L183*M183</f>
        <v>0</v>
      </c>
      <c r="S183" s="28" t="s">
        <v>5</v>
      </c>
      <c r="T183" s="100"/>
    </row>
    <row r="184" spans="1:20" ht="69.95" hidden="1" customHeight="1" outlineLevel="1" thickBot="1" x14ac:dyDescent="0.25">
      <c r="A184" s="602" t="s">
        <v>3606</v>
      </c>
      <c r="B184" s="115" t="s">
        <v>147</v>
      </c>
      <c r="C184" s="222"/>
      <c r="D184" s="93" t="s">
        <v>3084</v>
      </c>
      <c r="E184" s="64"/>
      <c r="F184" s="64" t="s">
        <v>4</v>
      </c>
      <c r="G184" s="98">
        <f t="shared" si="123"/>
        <v>5.2</v>
      </c>
      <c r="H184" s="233">
        <v>4</v>
      </c>
      <c r="I184" s="180">
        <v>3.95</v>
      </c>
      <c r="J184" s="162">
        <f t="shared" si="120"/>
        <v>3.871</v>
      </c>
      <c r="K184" s="162">
        <f t="shared" si="116"/>
        <v>3.8315000000000001</v>
      </c>
      <c r="L184" s="162">
        <f t="shared" si="117"/>
        <v>3.7919999999999998</v>
      </c>
      <c r="M184" s="141"/>
      <c r="N184" s="217">
        <f>H184*M184</f>
        <v>0</v>
      </c>
      <c r="O184" s="217">
        <f>I184*M184</f>
        <v>0</v>
      </c>
      <c r="P184" s="246">
        <f>J184*M184</f>
        <v>0</v>
      </c>
      <c r="Q184" s="246">
        <f>K184*M184</f>
        <v>0</v>
      </c>
      <c r="R184" s="246">
        <f>L184*M184</f>
        <v>0</v>
      </c>
      <c r="S184" s="28" t="s">
        <v>5</v>
      </c>
      <c r="T184" s="100"/>
    </row>
    <row r="185" spans="1:20" ht="69.95" hidden="1" customHeight="1" outlineLevel="1" thickBot="1" x14ac:dyDescent="0.25">
      <c r="A185" s="602" t="s">
        <v>3607</v>
      </c>
      <c r="B185" s="115" t="s">
        <v>147</v>
      </c>
      <c r="C185" s="222"/>
      <c r="D185" s="53" t="s">
        <v>275</v>
      </c>
      <c r="E185" s="64"/>
      <c r="F185" s="64" t="s">
        <v>4</v>
      </c>
      <c r="G185" s="98">
        <f t="shared" si="123"/>
        <v>5.2</v>
      </c>
      <c r="H185" s="233">
        <v>4</v>
      </c>
      <c r="I185" s="180">
        <v>3.95</v>
      </c>
      <c r="J185" s="162">
        <f t="shared" si="120"/>
        <v>3.871</v>
      </c>
      <c r="K185" s="162">
        <f t="shared" si="116"/>
        <v>3.8315000000000001</v>
      </c>
      <c r="L185" s="162">
        <f t="shared" si="117"/>
        <v>3.7919999999999998</v>
      </c>
      <c r="M185" s="141"/>
      <c r="N185" s="217">
        <f>H185*M185</f>
        <v>0</v>
      </c>
      <c r="O185" s="217">
        <f>I185*M185</f>
        <v>0</v>
      </c>
      <c r="P185" s="246">
        <f>J185*M185</f>
        <v>0</v>
      </c>
      <c r="Q185" s="246">
        <f>K185*M185</f>
        <v>0</v>
      </c>
      <c r="R185" s="246">
        <f>L185*M185</f>
        <v>0</v>
      </c>
      <c r="S185" s="28" t="s">
        <v>5</v>
      </c>
      <c r="T185" s="100"/>
    </row>
    <row r="186" spans="1:20" ht="69.95" hidden="1" customHeight="1" outlineLevel="1" thickBot="1" x14ac:dyDescent="0.25">
      <c r="A186" s="602" t="s">
        <v>3608</v>
      </c>
      <c r="B186" s="115" t="s">
        <v>147</v>
      </c>
      <c r="C186" s="222"/>
      <c r="D186" s="53" t="s">
        <v>157</v>
      </c>
      <c r="E186" s="64"/>
      <c r="F186" s="64" t="s">
        <v>4</v>
      </c>
      <c r="G186" s="98">
        <f t="shared" ref="G186:G191" si="126">H186*1.3</f>
        <v>6.1749999999999998</v>
      </c>
      <c r="H186" s="233">
        <v>4.75</v>
      </c>
      <c r="I186" s="180">
        <v>4.7</v>
      </c>
      <c r="J186" s="162">
        <f t="shared" si="120"/>
        <v>4.6059999999999999</v>
      </c>
      <c r="K186" s="162">
        <f t="shared" si="116"/>
        <v>4.5590000000000002</v>
      </c>
      <c r="L186" s="162">
        <f t="shared" si="117"/>
        <v>4.5119999999999996</v>
      </c>
      <c r="M186" s="141"/>
      <c r="N186" s="217">
        <f>H186*M186</f>
        <v>0</v>
      </c>
      <c r="O186" s="217">
        <f>I186*M186</f>
        <v>0</v>
      </c>
      <c r="P186" s="246">
        <f>J186*M186</f>
        <v>0</v>
      </c>
      <c r="Q186" s="246">
        <f>K186*M186</f>
        <v>0</v>
      </c>
      <c r="R186" s="246">
        <f>L186*M186</f>
        <v>0</v>
      </c>
      <c r="S186" s="28" t="s">
        <v>5</v>
      </c>
      <c r="T186" s="100"/>
    </row>
    <row r="187" spans="1:20" ht="69.95" hidden="1" customHeight="1" outlineLevel="1" thickBot="1" x14ac:dyDescent="0.25">
      <c r="A187" s="602" t="s">
        <v>3609</v>
      </c>
      <c r="B187" s="115" t="s">
        <v>147</v>
      </c>
      <c r="C187" s="222"/>
      <c r="D187" s="53" t="s">
        <v>158</v>
      </c>
      <c r="E187" s="64"/>
      <c r="F187" s="64" t="s">
        <v>4</v>
      </c>
      <c r="G187" s="98">
        <f t="shared" si="126"/>
        <v>6.1749999999999998</v>
      </c>
      <c r="H187" s="233">
        <v>4.75</v>
      </c>
      <c r="I187" s="180">
        <v>4.7</v>
      </c>
      <c r="J187" s="162">
        <f t="shared" si="120"/>
        <v>4.6059999999999999</v>
      </c>
      <c r="K187" s="162">
        <f t="shared" si="116"/>
        <v>4.5590000000000002</v>
      </c>
      <c r="L187" s="162">
        <f t="shared" si="117"/>
        <v>4.5119999999999996</v>
      </c>
      <c r="M187" s="140"/>
      <c r="N187" s="217">
        <f>H187*M187</f>
        <v>0</v>
      </c>
      <c r="O187" s="217">
        <f>I187*M187</f>
        <v>0</v>
      </c>
      <c r="P187" s="246">
        <f>J187*M187</f>
        <v>0</v>
      </c>
      <c r="Q187" s="246">
        <f>K187*M187</f>
        <v>0</v>
      </c>
      <c r="R187" s="246">
        <f>L187*M187</f>
        <v>0</v>
      </c>
      <c r="S187" s="28" t="s">
        <v>5</v>
      </c>
      <c r="T187" s="100"/>
    </row>
    <row r="188" spans="1:20" ht="69.95" hidden="1" customHeight="1" outlineLevel="1" thickBot="1" x14ac:dyDescent="0.25">
      <c r="A188" s="602" t="s">
        <v>3610</v>
      </c>
      <c r="B188" s="115" t="s">
        <v>147</v>
      </c>
      <c r="C188" s="222"/>
      <c r="D188" s="53" t="s">
        <v>159</v>
      </c>
      <c r="E188" s="64"/>
      <c r="F188" s="64" t="s">
        <v>4</v>
      </c>
      <c r="G188" s="98">
        <f t="shared" si="126"/>
        <v>6.1749999999999998</v>
      </c>
      <c r="H188" s="233">
        <v>4.75</v>
      </c>
      <c r="I188" s="180">
        <v>4.7</v>
      </c>
      <c r="J188" s="162">
        <f t="shared" si="120"/>
        <v>4.6059999999999999</v>
      </c>
      <c r="K188" s="162">
        <f t="shared" ref="K188:K227" si="127">I188*0.97</f>
        <v>4.5590000000000002</v>
      </c>
      <c r="L188" s="162">
        <f t="shared" ref="L188:L227" si="128">I188*0.96</f>
        <v>4.5119999999999996</v>
      </c>
      <c r="M188" s="140"/>
      <c r="N188" s="217">
        <f>H188*M188</f>
        <v>0</v>
      </c>
      <c r="O188" s="217">
        <f>I188*M188</f>
        <v>0</v>
      </c>
      <c r="P188" s="246">
        <f>J188*M188</f>
        <v>0</v>
      </c>
      <c r="Q188" s="246">
        <f>K188*M188</f>
        <v>0</v>
      </c>
      <c r="R188" s="246">
        <f>L188*M188</f>
        <v>0</v>
      </c>
      <c r="S188" s="28" t="s">
        <v>5</v>
      </c>
      <c r="T188" s="100"/>
    </row>
    <row r="189" spans="1:20" ht="69.95" hidden="1" customHeight="1" outlineLevel="1" thickBot="1" x14ac:dyDescent="0.25">
      <c r="A189" s="667" t="s">
        <v>3611</v>
      </c>
      <c r="B189" s="668" t="s">
        <v>147</v>
      </c>
      <c r="C189" s="752"/>
      <c r="D189" s="669" t="s">
        <v>360</v>
      </c>
      <c r="E189" s="670"/>
      <c r="F189" s="670" t="s">
        <v>4</v>
      </c>
      <c r="G189" s="674">
        <f t="shared" si="126"/>
        <v>6.1749999999999998</v>
      </c>
      <c r="H189" s="868">
        <v>4.75</v>
      </c>
      <c r="I189" s="869">
        <v>4.7</v>
      </c>
      <c r="J189" s="676">
        <f t="shared" si="120"/>
        <v>4.6059999999999999</v>
      </c>
      <c r="K189" s="676">
        <f t="shared" si="127"/>
        <v>4.5590000000000002</v>
      </c>
      <c r="L189" s="676">
        <f t="shared" si="128"/>
        <v>4.5119999999999996</v>
      </c>
      <c r="M189" s="677"/>
      <c r="N189" s="678">
        <f>H189*M189</f>
        <v>0</v>
      </c>
      <c r="O189" s="678">
        <f>I189*M189</f>
        <v>0</v>
      </c>
      <c r="P189" s="679">
        <f>J189*M189</f>
        <v>0</v>
      </c>
      <c r="Q189" s="679">
        <f>K189*M189</f>
        <v>0</v>
      </c>
      <c r="R189" s="679">
        <f>L189*M189</f>
        <v>0</v>
      </c>
      <c r="S189" s="680" t="s">
        <v>5</v>
      </c>
      <c r="T189" s="100" t="s">
        <v>1702</v>
      </c>
    </row>
    <row r="190" spans="1:20" ht="69.95" hidden="1" customHeight="1" outlineLevel="1" thickBot="1" x14ac:dyDescent="0.25">
      <c r="A190" s="602" t="s">
        <v>3612</v>
      </c>
      <c r="B190" s="115" t="s">
        <v>147</v>
      </c>
      <c r="C190" s="53"/>
      <c r="D190" s="53" t="s">
        <v>204</v>
      </c>
      <c r="E190" s="144"/>
      <c r="F190" s="64" t="s">
        <v>4</v>
      </c>
      <c r="G190" s="98">
        <f t="shared" si="126"/>
        <v>5.2</v>
      </c>
      <c r="H190" s="233">
        <v>4</v>
      </c>
      <c r="I190" s="180">
        <v>3.95</v>
      </c>
      <c r="J190" s="162">
        <f t="shared" si="120"/>
        <v>3.871</v>
      </c>
      <c r="K190" s="162">
        <f t="shared" si="127"/>
        <v>3.8315000000000001</v>
      </c>
      <c r="L190" s="162">
        <f t="shared" si="128"/>
        <v>3.7919999999999998</v>
      </c>
      <c r="M190" s="140"/>
      <c r="N190" s="217">
        <f>H190*M190</f>
        <v>0</v>
      </c>
      <c r="O190" s="217">
        <f>I190*M190</f>
        <v>0</v>
      </c>
      <c r="P190" s="246">
        <f>J190*M190</f>
        <v>0</v>
      </c>
      <c r="Q190" s="246">
        <f>K190*M190</f>
        <v>0</v>
      </c>
      <c r="R190" s="246">
        <f>L190*M190</f>
        <v>0</v>
      </c>
      <c r="S190" s="28" t="s">
        <v>5</v>
      </c>
      <c r="T190" s="100"/>
    </row>
    <row r="191" spans="1:20" ht="69.95" hidden="1" customHeight="1" outlineLevel="1" thickBot="1" x14ac:dyDescent="0.25">
      <c r="A191" s="602" t="s">
        <v>3613</v>
      </c>
      <c r="B191" s="115" t="s">
        <v>147</v>
      </c>
      <c r="C191" s="53"/>
      <c r="D191" s="53" t="s">
        <v>334</v>
      </c>
      <c r="E191" s="64"/>
      <c r="F191" s="64" t="s">
        <v>4</v>
      </c>
      <c r="G191" s="98">
        <f t="shared" si="126"/>
        <v>5.2</v>
      </c>
      <c r="H191" s="233">
        <v>4</v>
      </c>
      <c r="I191" s="180">
        <v>3.95</v>
      </c>
      <c r="J191" s="162">
        <f t="shared" si="120"/>
        <v>3.871</v>
      </c>
      <c r="K191" s="162">
        <f t="shared" si="127"/>
        <v>3.8315000000000001</v>
      </c>
      <c r="L191" s="162">
        <f t="shared" si="128"/>
        <v>3.7919999999999998</v>
      </c>
      <c r="M191" s="140"/>
      <c r="N191" s="217">
        <f>H191*M191</f>
        <v>0</v>
      </c>
      <c r="O191" s="217">
        <f>I191*M191</f>
        <v>0</v>
      </c>
      <c r="P191" s="246">
        <f>J191*M191</f>
        <v>0</v>
      </c>
      <c r="Q191" s="246">
        <f>K191*M191</f>
        <v>0</v>
      </c>
      <c r="R191" s="246">
        <f>L191*M191</f>
        <v>0</v>
      </c>
      <c r="S191" s="28" t="s">
        <v>5</v>
      </c>
      <c r="T191" s="100"/>
    </row>
    <row r="192" spans="1:20" ht="69.95" hidden="1" customHeight="1" outlineLevel="1" thickBot="1" x14ac:dyDescent="0.25">
      <c r="A192" s="602" t="s">
        <v>3614</v>
      </c>
      <c r="B192" s="115" t="s">
        <v>147</v>
      </c>
      <c r="C192" s="53"/>
      <c r="D192" s="53" t="s">
        <v>267</v>
      </c>
      <c r="E192" s="64"/>
      <c r="F192" s="64" t="s">
        <v>4</v>
      </c>
      <c r="G192" s="98">
        <f>H192*1.3</f>
        <v>5.8500000000000005</v>
      </c>
      <c r="H192" s="238">
        <v>4.5</v>
      </c>
      <c r="I192" s="184">
        <v>4.45</v>
      </c>
      <c r="J192" s="162">
        <f t="shared" si="120"/>
        <v>4.3609999999999998</v>
      </c>
      <c r="K192" s="162">
        <f t="shared" si="127"/>
        <v>4.3165000000000004</v>
      </c>
      <c r="L192" s="162">
        <f t="shared" si="128"/>
        <v>4.2720000000000002</v>
      </c>
      <c r="M192" s="141"/>
      <c r="N192" s="217">
        <f>H192*M192</f>
        <v>0</v>
      </c>
      <c r="O192" s="217">
        <f>I192*M192</f>
        <v>0</v>
      </c>
      <c r="P192" s="246">
        <f>J192*M192</f>
        <v>0</v>
      </c>
      <c r="Q192" s="246">
        <f>K192*M192</f>
        <v>0</v>
      </c>
      <c r="R192" s="246">
        <f>L192*M192</f>
        <v>0</v>
      </c>
      <c r="S192" s="28" t="s">
        <v>5</v>
      </c>
      <c r="T192" s="100"/>
    </row>
    <row r="193" spans="1:20" ht="69.95" hidden="1" customHeight="1" outlineLevel="1" thickBot="1" x14ac:dyDescent="0.25">
      <c r="A193" s="602" t="s">
        <v>3615</v>
      </c>
      <c r="B193" s="115" t="s">
        <v>147</v>
      </c>
      <c r="C193" s="53"/>
      <c r="D193" s="53" t="s">
        <v>335</v>
      </c>
      <c r="E193" s="64"/>
      <c r="F193" s="64" t="s">
        <v>4</v>
      </c>
      <c r="G193" s="98">
        <f>H193*1.3</f>
        <v>5.8500000000000005</v>
      </c>
      <c r="H193" s="238">
        <v>4.5</v>
      </c>
      <c r="I193" s="184">
        <v>4.45</v>
      </c>
      <c r="J193" s="162">
        <f t="shared" si="120"/>
        <v>4.3609999999999998</v>
      </c>
      <c r="K193" s="162">
        <f t="shared" si="127"/>
        <v>4.3165000000000004</v>
      </c>
      <c r="L193" s="162">
        <f t="shared" si="128"/>
        <v>4.2720000000000002</v>
      </c>
      <c r="M193" s="141"/>
      <c r="N193" s="217">
        <f>H193*M193</f>
        <v>0</v>
      </c>
      <c r="O193" s="217">
        <f>I193*M193</f>
        <v>0</v>
      </c>
      <c r="P193" s="246">
        <f>J193*M193</f>
        <v>0</v>
      </c>
      <c r="Q193" s="246">
        <f>K193*M193</f>
        <v>0</v>
      </c>
      <c r="R193" s="246">
        <f>L193*M193</f>
        <v>0</v>
      </c>
      <c r="S193" s="28" t="s">
        <v>5</v>
      </c>
      <c r="T193" s="100"/>
    </row>
    <row r="194" spans="1:20" ht="69.95" hidden="1" customHeight="1" outlineLevel="1" thickBot="1" x14ac:dyDescent="0.25">
      <c r="A194" s="602" t="s">
        <v>3616</v>
      </c>
      <c r="B194" s="115" t="s">
        <v>147</v>
      </c>
      <c r="C194" s="53"/>
      <c r="D194" s="53" t="s">
        <v>183</v>
      </c>
      <c r="E194" s="64"/>
      <c r="F194" s="64" t="s">
        <v>4</v>
      </c>
      <c r="G194" s="98">
        <f t="shared" ref="G194:G197" si="129">H194*1.3</f>
        <v>5.8500000000000005</v>
      </c>
      <c r="H194" s="238">
        <v>4.5</v>
      </c>
      <c r="I194" s="184">
        <v>4.45</v>
      </c>
      <c r="J194" s="162">
        <f t="shared" si="120"/>
        <v>4.3609999999999998</v>
      </c>
      <c r="K194" s="162">
        <f t="shared" si="127"/>
        <v>4.3165000000000004</v>
      </c>
      <c r="L194" s="162">
        <f t="shared" si="128"/>
        <v>4.2720000000000002</v>
      </c>
      <c r="M194" s="141"/>
      <c r="N194" s="217">
        <f>H194*M194</f>
        <v>0</v>
      </c>
      <c r="O194" s="217">
        <f>I194*M194</f>
        <v>0</v>
      </c>
      <c r="P194" s="246">
        <f>J194*M194</f>
        <v>0</v>
      </c>
      <c r="Q194" s="246">
        <f>K194*M194</f>
        <v>0</v>
      </c>
      <c r="R194" s="246">
        <f>L194*M194</f>
        <v>0</v>
      </c>
      <c r="S194" s="28" t="s">
        <v>5</v>
      </c>
      <c r="T194" s="100"/>
    </row>
    <row r="195" spans="1:20" ht="69.95" hidden="1" customHeight="1" outlineLevel="1" thickBot="1" x14ac:dyDescent="0.25">
      <c r="A195" s="602" t="s">
        <v>10815</v>
      </c>
      <c r="B195" s="76" t="s">
        <v>147</v>
      </c>
      <c r="C195" s="25"/>
      <c r="D195" s="70" t="s">
        <v>10812</v>
      </c>
      <c r="E195" s="144"/>
      <c r="F195" s="64" t="s">
        <v>4</v>
      </c>
      <c r="G195" s="98">
        <f t="shared" si="129"/>
        <v>5.8500000000000005</v>
      </c>
      <c r="H195" s="233">
        <v>4.5</v>
      </c>
      <c r="I195" s="180">
        <v>4.45</v>
      </c>
      <c r="J195" s="162">
        <f t="shared" si="120"/>
        <v>4.3609999999999998</v>
      </c>
      <c r="K195" s="162">
        <f t="shared" si="127"/>
        <v>4.3165000000000004</v>
      </c>
      <c r="L195" s="162">
        <f t="shared" si="128"/>
        <v>4.2720000000000002</v>
      </c>
      <c r="M195" s="14"/>
      <c r="N195" s="217">
        <f>H195*M195</f>
        <v>0</v>
      </c>
      <c r="O195" s="217">
        <f>I195*M195</f>
        <v>0</v>
      </c>
      <c r="P195" s="246">
        <f>J195*M195</f>
        <v>0</v>
      </c>
      <c r="Q195" s="246">
        <f>K195*M195</f>
        <v>0</v>
      </c>
      <c r="R195" s="246">
        <f>L195*M195</f>
        <v>0</v>
      </c>
      <c r="S195" s="12" t="s">
        <v>5</v>
      </c>
      <c r="T195" s="56"/>
    </row>
    <row r="196" spans="1:20" ht="69.95" hidden="1" customHeight="1" outlineLevel="1" thickBot="1" x14ac:dyDescent="0.25">
      <c r="A196" s="602" t="s">
        <v>10816</v>
      </c>
      <c r="B196" s="76" t="s">
        <v>147</v>
      </c>
      <c r="C196" s="25"/>
      <c r="D196" s="70" t="s">
        <v>10813</v>
      </c>
      <c r="E196" s="55"/>
      <c r="F196" s="64" t="s">
        <v>4</v>
      </c>
      <c r="G196" s="98">
        <f t="shared" si="129"/>
        <v>5.8500000000000005</v>
      </c>
      <c r="H196" s="233">
        <v>4.5</v>
      </c>
      <c r="I196" s="180">
        <v>4.45</v>
      </c>
      <c r="J196" s="162">
        <f t="shared" si="120"/>
        <v>4.3609999999999998</v>
      </c>
      <c r="K196" s="162">
        <f t="shared" si="127"/>
        <v>4.3165000000000004</v>
      </c>
      <c r="L196" s="162">
        <f t="shared" si="128"/>
        <v>4.2720000000000002</v>
      </c>
      <c r="M196" s="14"/>
      <c r="N196" s="217">
        <f>H196*M196</f>
        <v>0</v>
      </c>
      <c r="O196" s="217">
        <f>I196*M196</f>
        <v>0</v>
      </c>
      <c r="P196" s="246">
        <f>J196*M196</f>
        <v>0</v>
      </c>
      <c r="Q196" s="246">
        <f>K196*M196</f>
        <v>0</v>
      </c>
      <c r="R196" s="246">
        <f>L196*M196</f>
        <v>0</v>
      </c>
      <c r="S196" s="12" t="s">
        <v>5</v>
      </c>
      <c r="T196" s="56"/>
    </row>
    <row r="197" spans="1:20" ht="69.95" hidden="1" customHeight="1" outlineLevel="1" thickBot="1" x14ac:dyDescent="0.25">
      <c r="A197" s="602" t="s">
        <v>10817</v>
      </c>
      <c r="B197" s="115" t="s">
        <v>147</v>
      </c>
      <c r="C197" s="53"/>
      <c r="D197" s="53" t="s">
        <v>10814</v>
      </c>
      <c r="E197" s="55"/>
      <c r="F197" s="64" t="s">
        <v>4</v>
      </c>
      <c r="G197" s="98">
        <f t="shared" si="129"/>
        <v>5.8500000000000005</v>
      </c>
      <c r="H197" s="233">
        <v>4.5</v>
      </c>
      <c r="I197" s="180">
        <v>4.45</v>
      </c>
      <c r="J197" s="162">
        <f t="shared" si="120"/>
        <v>4.3609999999999998</v>
      </c>
      <c r="K197" s="162">
        <f t="shared" si="127"/>
        <v>4.3165000000000004</v>
      </c>
      <c r="L197" s="162">
        <f t="shared" si="128"/>
        <v>4.2720000000000002</v>
      </c>
      <c r="M197" s="14"/>
      <c r="N197" s="217">
        <f>H197*M197</f>
        <v>0</v>
      </c>
      <c r="O197" s="217">
        <f>I197*M197</f>
        <v>0</v>
      </c>
      <c r="P197" s="246">
        <f>J197*M197</f>
        <v>0</v>
      </c>
      <c r="Q197" s="246">
        <f>K197*M197</f>
        <v>0</v>
      </c>
      <c r="R197" s="246">
        <f>L197*M197</f>
        <v>0</v>
      </c>
      <c r="S197" s="12" t="s">
        <v>5</v>
      </c>
      <c r="T197" s="170"/>
    </row>
    <row r="198" spans="1:20" ht="69.95" hidden="1" customHeight="1" outlineLevel="1" thickBot="1" x14ac:dyDescent="0.25">
      <c r="A198" s="602" t="s">
        <v>9541</v>
      </c>
      <c r="B198" s="64" t="s">
        <v>147</v>
      </c>
      <c r="C198" s="222"/>
      <c r="D198" s="93" t="s">
        <v>9640</v>
      </c>
      <c r="E198" s="64"/>
      <c r="F198" s="64" t="s">
        <v>4</v>
      </c>
      <c r="G198" s="98">
        <f t="shared" ref="G198" si="130">H198*1.3</f>
        <v>6.3049999999999997</v>
      </c>
      <c r="H198" s="233">
        <v>4.8499999999999996</v>
      </c>
      <c r="I198" s="180">
        <v>4.8</v>
      </c>
      <c r="J198" s="162">
        <f t="shared" ref="J198:J231" si="131">I198*0.98</f>
        <v>4.7039999999999997</v>
      </c>
      <c r="K198" s="162">
        <f t="shared" si="127"/>
        <v>4.6559999999999997</v>
      </c>
      <c r="L198" s="162">
        <f t="shared" si="128"/>
        <v>4.6079999999999997</v>
      </c>
      <c r="M198" s="141"/>
      <c r="N198" s="217">
        <f>H198*M198</f>
        <v>0</v>
      </c>
      <c r="O198" s="217">
        <f>I198*M198</f>
        <v>0</v>
      </c>
      <c r="P198" s="246">
        <f>J198*M198</f>
        <v>0</v>
      </c>
      <c r="Q198" s="246">
        <f>K198*M198</f>
        <v>0</v>
      </c>
      <c r="R198" s="246">
        <f>L198*M198</f>
        <v>0</v>
      </c>
      <c r="S198" s="28" t="s">
        <v>5</v>
      </c>
      <c r="T198" s="100"/>
    </row>
    <row r="199" spans="1:20" ht="69.95" hidden="1" customHeight="1" outlineLevel="1" thickBot="1" x14ac:dyDescent="0.25">
      <c r="A199" s="602" t="s">
        <v>3617</v>
      </c>
      <c r="B199" s="115" t="s">
        <v>147</v>
      </c>
      <c r="C199" s="222"/>
      <c r="D199" s="53" t="s">
        <v>250</v>
      </c>
      <c r="E199" s="64"/>
      <c r="F199" s="64" t="s">
        <v>4</v>
      </c>
      <c r="G199" s="98">
        <f t="shared" ref="G199:G214" si="132">H199*1.3</f>
        <v>5.8500000000000005</v>
      </c>
      <c r="H199" s="233">
        <v>4.5</v>
      </c>
      <c r="I199" s="180">
        <v>4.45</v>
      </c>
      <c r="J199" s="162">
        <f t="shared" si="131"/>
        <v>4.3609999999999998</v>
      </c>
      <c r="K199" s="162">
        <f t="shared" si="127"/>
        <v>4.3165000000000004</v>
      </c>
      <c r="L199" s="162">
        <f t="shared" si="128"/>
        <v>4.2720000000000002</v>
      </c>
      <c r="M199" s="141"/>
      <c r="N199" s="217">
        <f>H199*M199</f>
        <v>0</v>
      </c>
      <c r="O199" s="217">
        <f>I199*M199</f>
        <v>0</v>
      </c>
      <c r="P199" s="246">
        <f>J199*M199</f>
        <v>0</v>
      </c>
      <c r="Q199" s="246">
        <f>K199*M199</f>
        <v>0</v>
      </c>
      <c r="R199" s="246">
        <f>L199*M199</f>
        <v>0</v>
      </c>
      <c r="S199" s="28" t="s">
        <v>5</v>
      </c>
      <c r="T199" s="100"/>
    </row>
    <row r="200" spans="1:20" ht="69.95" hidden="1" customHeight="1" outlineLevel="1" thickBot="1" x14ac:dyDescent="0.25">
      <c r="A200" s="602" t="s">
        <v>3618</v>
      </c>
      <c r="B200" s="115" t="s">
        <v>147</v>
      </c>
      <c r="C200" s="222"/>
      <c r="D200" s="53" t="s">
        <v>455</v>
      </c>
      <c r="E200" s="64"/>
      <c r="F200" s="64" t="s">
        <v>4</v>
      </c>
      <c r="G200" s="98">
        <f t="shared" si="132"/>
        <v>5.8500000000000005</v>
      </c>
      <c r="H200" s="233">
        <v>4.5</v>
      </c>
      <c r="I200" s="180">
        <v>4.45</v>
      </c>
      <c r="J200" s="162">
        <f t="shared" si="131"/>
        <v>4.3609999999999998</v>
      </c>
      <c r="K200" s="162">
        <f t="shared" si="127"/>
        <v>4.3165000000000004</v>
      </c>
      <c r="L200" s="162">
        <f t="shared" si="128"/>
        <v>4.2720000000000002</v>
      </c>
      <c r="M200" s="141"/>
      <c r="N200" s="217">
        <f>H200*M200</f>
        <v>0</v>
      </c>
      <c r="O200" s="217">
        <f>I200*M200</f>
        <v>0</v>
      </c>
      <c r="P200" s="246">
        <f>J200*M200</f>
        <v>0</v>
      </c>
      <c r="Q200" s="246">
        <f>K200*M200</f>
        <v>0</v>
      </c>
      <c r="R200" s="246">
        <f>L200*M200</f>
        <v>0</v>
      </c>
      <c r="S200" s="28" t="s">
        <v>5</v>
      </c>
      <c r="T200" s="100"/>
    </row>
    <row r="201" spans="1:20" ht="69.95" hidden="1" customHeight="1" outlineLevel="1" thickBot="1" x14ac:dyDescent="0.25">
      <c r="A201" s="602" t="s">
        <v>3619</v>
      </c>
      <c r="B201" s="115" t="s">
        <v>147</v>
      </c>
      <c r="C201" s="222"/>
      <c r="D201" s="53" t="s">
        <v>169</v>
      </c>
      <c r="E201" s="64"/>
      <c r="F201" s="64" t="s">
        <v>4</v>
      </c>
      <c r="G201" s="98">
        <f t="shared" si="132"/>
        <v>6.24</v>
      </c>
      <c r="H201" s="233">
        <v>4.8</v>
      </c>
      <c r="I201" s="180">
        <v>4.75</v>
      </c>
      <c r="J201" s="162">
        <f t="shared" si="131"/>
        <v>4.6550000000000002</v>
      </c>
      <c r="K201" s="162">
        <f t="shared" si="127"/>
        <v>4.6074999999999999</v>
      </c>
      <c r="L201" s="162">
        <f t="shared" si="128"/>
        <v>4.5599999999999996</v>
      </c>
      <c r="M201" s="141"/>
      <c r="N201" s="217">
        <f>H201*M201</f>
        <v>0</v>
      </c>
      <c r="O201" s="217">
        <f>I201*M201</f>
        <v>0</v>
      </c>
      <c r="P201" s="246">
        <f>J201*M201</f>
        <v>0</v>
      </c>
      <c r="Q201" s="246">
        <f>K201*M201</f>
        <v>0</v>
      </c>
      <c r="R201" s="246">
        <f>L201*M201</f>
        <v>0</v>
      </c>
      <c r="S201" s="28" t="s">
        <v>5</v>
      </c>
      <c r="T201" s="100"/>
    </row>
    <row r="202" spans="1:20" ht="69.95" hidden="1" customHeight="1" outlineLevel="1" thickBot="1" x14ac:dyDescent="0.25">
      <c r="A202" s="602" t="s">
        <v>3620</v>
      </c>
      <c r="B202" s="115" t="s">
        <v>147</v>
      </c>
      <c r="C202" s="222"/>
      <c r="D202" s="53" t="s">
        <v>170</v>
      </c>
      <c r="E202" s="64"/>
      <c r="F202" s="64" t="s">
        <v>4</v>
      </c>
      <c r="G202" s="98">
        <f t="shared" si="132"/>
        <v>6.24</v>
      </c>
      <c r="H202" s="233">
        <v>4.8</v>
      </c>
      <c r="I202" s="180">
        <v>4.75</v>
      </c>
      <c r="J202" s="162">
        <f t="shared" si="131"/>
        <v>4.6550000000000002</v>
      </c>
      <c r="K202" s="162">
        <f t="shared" si="127"/>
        <v>4.6074999999999999</v>
      </c>
      <c r="L202" s="162">
        <f t="shared" si="128"/>
        <v>4.5599999999999996</v>
      </c>
      <c r="M202" s="141"/>
      <c r="N202" s="217">
        <f>H202*M202</f>
        <v>0</v>
      </c>
      <c r="O202" s="217">
        <f>I202*M202</f>
        <v>0</v>
      </c>
      <c r="P202" s="246">
        <f>J202*M202</f>
        <v>0</v>
      </c>
      <c r="Q202" s="246">
        <f>K202*M202</f>
        <v>0</v>
      </c>
      <c r="R202" s="246">
        <f>L202*M202</f>
        <v>0</v>
      </c>
      <c r="S202" s="28" t="s">
        <v>5</v>
      </c>
      <c r="T202" s="100"/>
    </row>
    <row r="203" spans="1:20" ht="69.95" hidden="1" customHeight="1" outlineLevel="1" thickBot="1" x14ac:dyDescent="0.25">
      <c r="A203" s="602" t="s">
        <v>3621</v>
      </c>
      <c r="B203" s="115" t="s">
        <v>147</v>
      </c>
      <c r="C203" s="53"/>
      <c r="D203" s="93" t="s">
        <v>8831</v>
      </c>
      <c r="E203" s="64"/>
      <c r="F203" s="64" t="s">
        <v>4</v>
      </c>
      <c r="G203" s="98">
        <f t="shared" si="132"/>
        <v>6.24</v>
      </c>
      <c r="H203" s="233">
        <v>4.8</v>
      </c>
      <c r="I203" s="180">
        <v>4.75</v>
      </c>
      <c r="J203" s="162">
        <f t="shared" si="131"/>
        <v>4.6550000000000002</v>
      </c>
      <c r="K203" s="162">
        <f t="shared" si="127"/>
        <v>4.6074999999999999</v>
      </c>
      <c r="L203" s="162">
        <f t="shared" si="128"/>
        <v>4.5599999999999996</v>
      </c>
      <c r="M203" s="141"/>
      <c r="N203" s="217">
        <f>H203*M203</f>
        <v>0</v>
      </c>
      <c r="O203" s="217">
        <f>I203*M203</f>
        <v>0</v>
      </c>
      <c r="P203" s="246">
        <f>J203*M203</f>
        <v>0</v>
      </c>
      <c r="Q203" s="246">
        <f>K203*M203</f>
        <v>0</v>
      </c>
      <c r="R203" s="246">
        <f>L203*M203</f>
        <v>0</v>
      </c>
      <c r="S203" s="28" t="s">
        <v>5</v>
      </c>
      <c r="T203" s="100"/>
    </row>
    <row r="204" spans="1:20" ht="69.95" hidden="1" customHeight="1" outlineLevel="1" thickBot="1" x14ac:dyDescent="0.25">
      <c r="A204" s="602" t="s">
        <v>3622</v>
      </c>
      <c r="B204" s="115" t="s">
        <v>147</v>
      </c>
      <c r="C204" s="53"/>
      <c r="D204" s="53" t="s">
        <v>1260</v>
      </c>
      <c r="E204" s="64"/>
      <c r="F204" s="64" t="s">
        <v>4</v>
      </c>
      <c r="G204" s="98">
        <f>H204*1.3</f>
        <v>6.24</v>
      </c>
      <c r="H204" s="233">
        <v>4.8</v>
      </c>
      <c r="I204" s="180">
        <v>4.75</v>
      </c>
      <c r="J204" s="162">
        <f t="shared" si="131"/>
        <v>4.6550000000000002</v>
      </c>
      <c r="K204" s="162">
        <f t="shared" si="127"/>
        <v>4.6074999999999999</v>
      </c>
      <c r="L204" s="162">
        <f t="shared" si="128"/>
        <v>4.5599999999999996</v>
      </c>
      <c r="M204" s="141"/>
      <c r="N204" s="217">
        <f>H204*M204</f>
        <v>0</v>
      </c>
      <c r="O204" s="217">
        <f>I204*M204</f>
        <v>0</v>
      </c>
      <c r="P204" s="246">
        <f>J204*M204</f>
        <v>0</v>
      </c>
      <c r="Q204" s="246">
        <f>K204*M204</f>
        <v>0</v>
      </c>
      <c r="R204" s="246">
        <f>L204*M204</f>
        <v>0</v>
      </c>
      <c r="S204" s="28" t="s">
        <v>5</v>
      </c>
      <c r="T204" s="100"/>
    </row>
    <row r="205" spans="1:20" ht="69.95" hidden="1" customHeight="1" outlineLevel="1" thickBot="1" x14ac:dyDescent="0.25">
      <c r="A205" s="602" t="s">
        <v>3623</v>
      </c>
      <c r="B205" s="115" t="s">
        <v>147</v>
      </c>
      <c r="C205" s="53"/>
      <c r="D205" s="53" t="s">
        <v>1230</v>
      </c>
      <c r="E205" s="64"/>
      <c r="F205" s="64" t="s">
        <v>4</v>
      </c>
      <c r="G205" s="98">
        <f t="shared" si="132"/>
        <v>6.24</v>
      </c>
      <c r="H205" s="233">
        <v>4.8</v>
      </c>
      <c r="I205" s="180">
        <v>4.75</v>
      </c>
      <c r="J205" s="162">
        <f t="shared" si="131"/>
        <v>4.6550000000000002</v>
      </c>
      <c r="K205" s="162">
        <f t="shared" si="127"/>
        <v>4.6074999999999999</v>
      </c>
      <c r="L205" s="162">
        <f t="shared" si="128"/>
        <v>4.5599999999999996</v>
      </c>
      <c r="M205" s="141"/>
      <c r="N205" s="217">
        <f>H205*M205</f>
        <v>0</v>
      </c>
      <c r="O205" s="217">
        <f>I205*M205</f>
        <v>0</v>
      </c>
      <c r="P205" s="246">
        <f>J205*M205</f>
        <v>0</v>
      </c>
      <c r="Q205" s="246">
        <f>K205*M205</f>
        <v>0</v>
      </c>
      <c r="R205" s="246">
        <f>L205*M205</f>
        <v>0</v>
      </c>
      <c r="S205" s="28" t="s">
        <v>5</v>
      </c>
      <c r="T205" s="100"/>
    </row>
    <row r="206" spans="1:20" ht="69.95" hidden="1" customHeight="1" outlineLevel="1" thickBot="1" x14ac:dyDescent="0.25">
      <c r="A206" s="602" t="s">
        <v>3624</v>
      </c>
      <c r="B206" s="115" t="s">
        <v>147</v>
      </c>
      <c r="C206" s="53"/>
      <c r="D206" s="53" t="s">
        <v>1231</v>
      </c>
      <c r="E206" s="64"/>
      <c r="F206" s="64" t="s">
        <v>4</v>
      </c>
      <c r="G206" s="98">
        <f t="shared" si="132"/>
        <v>6.24</v>
      </c>
      <c r="H206" s="233">
        <v>4.8</v>
      </c>
      <c r="I206" s="180">
        <v>4.75</v>
      </c>
      <c r="J206" s="162">
        <f t="shared" si="131"/>
        <v>4.6550000000000002</v>
      </c>
      <c r="K206" s="162">
        <f t="shared" si="127"/>
        <v>4.6074999999999999</v>
      </c>
      <c r="L206" s="162">
        <f t="shared" si="128"/>
        <v>4.5599999999999996</v>
      </c>
      <c r="M206" s="141"/>
      <c r="N206" s="217">
        <f>H206*M206</f>
        <v>0</v>
      </c>
      <c r="O206" s="217">
        <f>I206*M206</f>
        <v>0</v>
      </c>
      <c r="P206" s="246">
        <f>J206*M206</f>
        <v>0</v>
      </c>
      <c r="Q206" s="246">
        <f>K206*M206</f>
        <v>0</v>
      </c>
      <c r="R206" s="246">
        <f>L206*M206</f>
        <v>0</v>
      </c>
      <c r="S206" s="28" t="s">
        <v>5</v>
      </c>
      <c r="T206" s="100"/>
    </row>
    <row r="207" spans="1:20" ht="69.95" hidden="1" customHeight="1" outlineLevel="1" thickBot="1" x14ac:dyDescent="0.25">
      <c r="A207" s="602" t="s">
        <v>3625</v>
      </c>
      <c r="B207" s="115" t="s">
        <v>147</v>
      </c>
      <c r="C207" s="53"/>
      <c r="D207" s="53" t="s">
        <v>1232</v>
      </c>
      <c r="E207" s="64"/>
      <c r="F207" s="64" t="s">
        <v>4</v>
      </c>
      <c r="G207" s="98">
        <f t="shared" si="132"/>
        <v>6.24</v>
      </c>
      <c r="H207" s="233">
        <v>4.8</v>
      </c>
      <c r="I207" s="180">
        <v>4.75</v>
      </c>
      <c r="J207" s="162">
        <f t="shared" si="131"/>
        <v>4.6550000000000002</v>
      </c>
      <c r="K207" s="162">
        <f t="shared" si="127"/>
        <v>4.6074999999999999</v>
      </c>
      <c r="L207" s="162">
        <f t="shared" si="128"/>
        <v>4.5599999999999996</v>
      </c>
      <c r="M207" s="141"/>
      <c r="N207" s="217">
        <f>H207*M207</f>
        <v>0</v>
      </c>
      <c r="O207" s="217">
        <f>I207*M207</f>
        <v>0</v>
      </c>
      <c r="P207" s="246">
        <f>J207*M207</f>
        <v>0</v>
      </c>
      <c r="Q207" s="246">
        <f>K207*M207</f>
        <v>0</v>
      </c>
      <c r="R207" s="246">
        <f>L207*M207</f>
        <v>0</v>
      </c>
      <c r="S207" s="28" t="s">
        <v>5</v>
      </c>
      <c r="T207" s="100"/>
    </row>
    <row r="208" spans="1:20" ht="69.95" hidden="1" customHeight="1" outlineLevel="1" thickBot="1" x14ac:dyDescent="0.25">
      <c r="A208" s="602" t="s">
        <v>3626</v>
      </c>
      <c r="B208" s="115" t="s">
        <v>147</v>
      </c>
      <c r="C208" s="53"/>
      <c r="D208" s="53" t="s">
        <v>1233</v>
      </c>
      <c r="E208" s="64"/>
      <c r="F208" s="64" t="s">
        <v>4</v>
      </c>
      <c r="G208" s="98">
        <f t="shared" si="132"/>
        <v>6.24</v>
      </c>
      <c r="H208" s="233">
        <v>4.8</v>
      </c>
      <c r="I208" s="180">
        <v>4.75</v>
      </c>
      <c r="J208" s="162">
        <f t="shared" si="131"/>
        <v>4.6550000000000002</v>
      </c>
      <c r="K208" s="162">
        <f t="shared" si="127"/>
        <v>4.6074999999999999</v>
      </c>
      <c r="L208" s="162">
        <f t="shared" si="128"/>
        <v>4.5599999999999996</v>
      </c>
      <c r="M208" s="141"/>
      <c r="N208" s="217">
        <f>H208*M208</f>
        <v>0</v>
      </c>
      <c r="O208" s="217">
        <f>I208*M208</f>
        <v>0</v>
      </c>
      <c r="P208" s="246">
        <f>J208*M208</f>
        <v>0</v>
      </c>
      <c r="Q208" s="246">
        <f>K208*M208</f>
        <v>0</v>
      </c>
      <c r="R208" s="246">
        <f>L208*M208</f>
        <v>0</v>
      </c>
      <c r="S208" s="28" t="s">
        <v>5</v>
      </c>
      <c r="T208" s="100"/>
    </row>
    <row r="209" spans="1:20" ht="69.95" hidden="1" customHeight="1" outlineLevel="1" thickBot="1" x14ac:dyDescent="0.25">
      <c r="A209" s="602" t="s">
        <v>7105</v>
      </c>
      <c r="B209" s="115" t="s">
        <v>147</v>
      </c>
      <c r="C209" s="53"/>
      <c r="D209" s="53" t="s">
        <v>279</v>
      </c>
      <c r="E209" s="64"/>
      <c r="F209" s="64" t="s">
        <v>4</v>
      </c>
      <c r="G209" s="98">
        <f>H209*1.3</f>
        <v>6.24</v>
      </c>
      <c r="H209" s="233">
        <v>4.8</v>
      </c>
      <c r="I209" s="180">
        <v>4.75</v>
      </c>
      <c r="J209" s="162">
        <f t="shared" si="131"/>
        <v>4.6550000000000002</v>
      </c>
      <c r="K209" s="162">
        <f t="shared" si="127"/>
        <v>4.6074999999999999</v>
      </c>
      <c r="L209" s="162">
        <f t="shared" si="128"/>
        <v>4.5599999999999996</v>
      </c>
      <c r="M209" s="141"/>
      <c r="N209" s="217">
        <f>H209*M209</f>
        <v>0</v>
      </c>
      <c r="O209" s="217">
        <f>I209*M209</f>
        <v>0</v>
      </c>
      <c r="P209" s="246">
        <f>J209*M209</f>
        <v>0</v>
      </c>
      <c r="Q209" s="246">
        <f>K209*M209</f>
        <v>0</v>
      </c>
      <c r="R209" s="246">
        <f>L209*M209</f>
        <v>0</v>
      </c>
      <c r="S209" s="28" t="s">
        <v>5</v>
      </c>
      <c r="T209" s="100"/>
    </row>
    <row r="210" spans="1:20" ht="69.95" hidden="1" customHeight="1" outlineLevel="1" thickBot="1" x14ac:dyDescent="0.25">
      <c r="A210" s="602" t="s">
        <v>8520</v>
      </c>
      <c r="B210" s="115" t="s">
        <v>147</v>
      </c>
      <c r="C210" s="53"/>
      <c r="D210" s="53" t="s">
        <v>332</v>
      </c>
      <c r="E210" s="64"/>
      <c r="F210" s="64" t="s">
        <v>4</v>
      </c>
      <c r="G210" s="98">
        <f t="shared" si="132"/>
        <v>6.24</v>
      </c>
      <c r="H210" s="233">
        <v>4.8</v>
      </c>
      <c r="I210" s="180">
        <v>4.75</v>
      </c>
      <c r="J210" s="162">
        <f t="shared" si="131"/>
        <v>4.6550000000000002</v>
      </c>
      <c r="K210" s="162">
        <f t="shared" si="127"/>
        <v>4.6074999999999999</v>
      </c>
      <c r="L210" s="162">
        <f t="shared" si="128"/>
        <v>4.5599999999999996</v>
      </c>
      <c r="M210" s="140"/>
      <c r="N210" s="217">
        <f>H210*M210</f>
        <v>0</v>
      </c>
      <c r="O210" s="217">
        <f>I210*M210</f>
        <v>0</v>
      </c>
      <c r="P210" s="246">
        <f>J210*M210</f>
        <v>0</v>
      </c>
      <c r="Q210" s="246">
        <f>K210*M210</f>
        <v>0</v>
      </c>
      <c r="R210" s="246">
        <f>L210*M210</f>
        <v>0</v>
      </c>
      <c r="S210" s="28" t="s">
        <v>5</v>
      </c>
      <c r="T210" s="100"/>
    </row>
    <row r="211" spans="1:20" ht="69.95" hidden="1" customHeight="1" outlineLevel="1" thickBot="1" x14ac:dyDescent="0.25">
      <c r="A211" s="602" t="s">
        <v>7189</v>
      </c>
      <c r="B211" s="178" t="s">
        <v>148</v>
      </c>
      <c r="C211" s="53"/>
      <c r="D211" s="53" t="s">
        <v>7188</v>
      </c>
      <c r="E211" s="64"/>
      <c r="F211" s="64" t="s">
        <v>4</v>
      </c>
      <c r="G211" s="98">
        <f t="shared" si="132"/>
        <v>6.24</v>
      </c>
      <c r="H211" s="233">
        <v>4.8</v>
      </c>
      <c r="I211" s="180">
        <v>4.75</v>
      </c>
      <c r="J211" s="162">
        <f t="shared" si="131"/>
        <v>4.6550000000000002</v>
      </c>
      <c r="K211" s="162">
        <f t="shared" si="127"/>
        <v>4.6074999999999999</v>
      </c>
      <c r="L211" s="162">
        <f t="shared" si="128"/>
        <v>4.5599999999999996</v>
      </c>
      <c r="M211" s="141"/>
      <c r="N211" s="217">
        <f>H211*M211</f>
        <v>0</v>
      </c>
      <c r="O211" s="217">
        <f>I211*M211</f>
        <v>0</v>
      </c>
      <c r="P211" s="246">
        <f>J211*M211</f>
        <v>0</v>
      </c>
      <c r="Q211" s="246">
        <f>K211*M211</f>
        <v>0</v>
      </c>
      <c r="R211" s="246">
        <f>L211*M211</f>
        <v>0</v>
      </c>
      <c r="S211" s="28" t="s">
        <v>5</v>
      </c>
      <c r="T211" s="100"/>
    </row>
    <row r="212" spans="1:20" ht="69.95" hidden="1" customHeight="1" outlineLevel="1" thickBot="1" x14ac:dyDescent="0.25">
      <c r="A212" s="602" t="s">
        <v>3627</v>
      </c>
      <c r="B212" s="115" t="s">
        <v>147</v>
      </c>
      <c r="C212" s="53"/>
      <c r="D212" s="53" t="s">
        <v>164</v>
      </c>
      <c r="E212" s="64"/>
      <c r="F212" s="64" t="s">
        <v>4</v>
      </c>
      <c r="G212" s="98">
        <f t="shared" si="132"/>
        <v>6.24</v>
      </c>
      <c r="H212" s="233">
        <v>4.8</v>
      </c>
      <c r="I212" s="180">
        <v>4.75</v>
      </c>
      <c r="J212" s="162">
        <f t="shared" si="131"/>
        <v>4.6550000000000002</v>
      </c>
      <c r="K212" s="162">
        <f t="shared" si="127"/>
        <v>4.6074999999999999</v>
      </c>
      <c r="L212" s="162">
        <f t="shared" si="128"/>
        <v>4.5599999999999996</v>
      </c>
      <c r="M212" s="141"/>
      <c r="N212" s="217">
        <f>H212*M212</f>
        <v>0</v>
      </c>
      <c r="O212" s="217">
        <f>I212*M212</f>
        <v>0</v>
      </c>
      <c r="P212" s="246">
        <f>J212*M212</f>
        <v>0</v>
      </c>
      <c r="Q212" s="246">
        <f>K212*M212</f>
        <v>0</v>
      </c>
      <c r="R212" s="246">
        <f>L212*M212</f>
        <v>0</v>
      </c>
      <c r="S212" s="28" t="s">
        <v>5</v>
      </c>
      <c r="T212" s="100"/>
    </row>
    <row r="213" spans="1:20" ht="69.95" hidden="1" customHeight="1" outlineLevel="1" thickBot="1" x14ac:dyDescent="0.25">
      <c r="A213" s="602" t="s">
        <v>3628</v>
      </c>
      <c r="B213" s="115" t="s">
        <v>147</v>
      </c>
      <c r="C213" s="53"/>
      <c r="D213" s="93" t="s">
        <v>8931</v>
      </c>
      <c r="E213" s="64"/>
      <c r="F213" s="64" t="s">
        <v>4</v>
      </c>
      <c r="G213" s="98">
        <f t="shared" si="132"/>
        <v>6.24</v>
      </c>
      <c r="H213" s="233">
        <v>4.8</v>
      </c>
      <c r="I213" s="180">
        <v>4.75</v>
      </c>
      <c r="J213" s="162">
        <f t="shared" si="131"/>
        <v>4.6550000000000002</v>
      </c>
      <c r="K213" s="162">
        <f t="shared" si="127"/>
        <v>4.6074999999999999</v>
      </c>
      <c r="L213" s="162">
        <f t="shared" si="128"/>
        <v>4.5599999999999996</v>
      </c>
      <c r="M213" s="141"/>
      <c r="N213" s="217">
        <f>H213*M213</f>
        <v>0</v>
      </c>
      <c r="O213" s="217">
        <f>I213*M213</f>
        <v>0</v>
      </c>
      <c r="P213" s="246">
        <f>J213*M213</f>
        <v>0</v>
      </c>
      <c r="Q213" s="246">
        <f>K213*M213</f>
        <v>0</v>
      </c>
      <c r="R213" s="246">
        <f>L213*M213</f>
        <v>0</v>
      </c>
      <c r="S213" s="28" t="s">
        <v>5</v>
      </c>
      <c r="T213" s="100"/>
    </row>
    <row r="214" spans="1:20" ht="69.95" hidden="1" customHeight="1" outlineLevel="1" thickBot="1" x14ac:dyDescent="0.25">
      <c r="A214" s="602" t="s">
        <v>3629</v>
      </c>
      <c r="B214" s="115" t="s">
        <v>147</v>
      </c>
      <c r="C214" s="53"/>
      <c r="D214" s="53" t="s">
        <v>174</v>
      </c>
      <c r="E214" s="64"/>
      <c r="F214" s="64" t="s">
        <v>4</v>
      </c>
      <c r="G214" s="98">
        <f t="shared" si="132"/>
        <v>6.24</v>
      </c>
      <c r="H214" s="233">
        <v>4.8</v>
      </c>
      <c r="I214" s="180">
        <v>4.75</v>
      </c>
      <c r="J214" s="162">
        <f t="shared" si="131"/>
        <v>4.6550000000000002</v>
      </c>
      <c r="K214" s="162">
        <f t="shared" si="127"/>
        <v>4.6074999999999999</v>
      </c>
      <c r="L214" s="162">
        <f t="shared" si="128"/>
        <v>4.5599999999999996</v>
      </c>
      <c r="M214" s="141"/>
      <c r="N214" s="217">
        <f>H214*M214</f>
        <v>0</v>
      </c>
      <c r="O214" s="217">
        <f>I214*M214</f>
        <v>0</v>
      </c>
      <c r="P214" s="246">
        <f>J214*M214</f>
        <v>0</v>
      </c>
      <c r="Q214" s="246">
        <f>K214*M214</f>
        <v>0</v>
      </c>
      <c r="R214" s="246">
        <f>L214*M214</f>
        <v>0</v>
      </c>
      <c r="S214" s="28" t="s">
        <v>5</v>
      </c>
      <c r="T214" s="100"/>
    </row>
    <row r="215" spans="1:20" ht="69.95" hidden="1" customHeight="1" outlineLevel="1" thickBot="1" x14ac:dyDescent="0.25">
      <c r="A215" s="602" t="s">
        <v>3630</v>
      </c>
      <c r="B215" s="115" t="s">
        <v>147</v>
      </c>
      <c r="C215" s="53"/>
      <c r="D215" s="53" t="s">
        <v>178</v>
      </c>
      <c r="E215" s="64"/>
      <c r="F215" s="64" t="s">
        <v>4</v>
      </c>
      <c r="G215" s="98">
        <f t="shared" ref="G215:G216" si="133">H215*1.3</f>
        <v>6.24</v>
      </c>
      <c r="H215" s="233">
        <v>4.8</v>
      </c>
      <c r="I215" s="180">
        <v>4.75</v>
      </c>
      <c r="J215" s="162">
        <f t="shared" si="131"/>
        <v>4.6550000000000002</v>
      </c>
      <c r="K215" s="162">
        <f t="shared" si="127"/>
        <v>4.6074999999999999</v>
      </c>
      <c r="L215" s="162">
        <f t="shared" si="128"/>
        <v>4.5599999999999996</v>
      </c>
      <c r="M215" s="141"/>
      <c r="N215" s="217">
        <f>H215*M215</f>
        <v>0</v>
      </c>
      <c r="O215" s="217">
        <f>I215*M215</f>
        <v>0</v>
      </c>
      <c r="P215" s="246">
        <f>J215*M215</f>
        <v>0</v>
      </c>
      <c r="Q215" s="246">
        <f>K215*M215</f>
        <v>0</v>
      </c>
      <c r="R215" s="246">
        <f>L215*M215</f>
        <v>0</v>
      </c>
      <c r="S215" s="28" t="s">
        <v>5</v>
      </c>
      <c r="T215" s="100"/>
    </row>
    <row r="216" spans="1:20" ht="69.95" hidden="1" customHeight="1" outlineLevel="1" thickBot="1" x14ac:dyDescent="0.25">
      <c r="A216" s="667" t="s">
        <v>3631</v>
      </c>
      <c r="B216" s="668" t="s">
        <v>147</v>
      </c>
      <c r="C216" s="752"/>
      <c r="D216" s="669" t="s">
        <v>569</v>
      </c>
      <c r="E216" s="670"/>
      <c r="F216" s="670" t="s">
        <v>4</v>
      </c>
      <c r="G216" s="674">
        <f t="shared" si="133"/>
        <v>7.41</v>
      </c>
      <c r="H216" s="868">
        <v>5.7</v>
      </c>
      <c r="I216" s="869">
        <v>5.6</v>
      </c>
      <c r="J216" s="676">
        <f t="shared" si="131"/>
        <v>5.4879999999999995</v>
      </c>
      <c r="K216" s="676">
        <f t="shared" si="127"/>
        <v>5.4319999999999995</v>
      </c>
      <c r="L216" s="676">
        <f t="shared" si="128"/>
        <v>5.3759999999999994</v>
      </c>
      <c r="M216" s="677"/>
      <c r="N216" s="678">
        <f>H216*M216</f>
        <v>0</v>
      </c>
      <c r="O216" s="678">
        <f>I216*M216</f>
        <v>0</v>
      </c>
      <c r="P216" s="679">
        <f>J216*M216</f>
        <v>0</v>
      </c>
      <c r="Q216" s="679">
        <f>K216*M216</f>
        <v>0</v>
      </c>
      <c r="R216" s="679">
        <f>L216*M216</f>
        <v>0</v>
      </c>
      <c r="S216" s="680" t="s">
        <v>5</v>
      </c>
      <c r="T216" s="100" t="s">
        <v>1702</v>
      </c>
    </row>
    <row r="217" spans="1:20" ht="69.95" hidden="1" customHeight="1" outlineLevel="1" thickBot="1" x14ac:dyDescent="0.25">
      <c r="A217" s="667" t="s">
        <v>3632</v>
      </c>
      <c r="B217" s="668" t="s">
        <v>147</v>
      </c>
      <c r="C217" s="752"/>
      <c r="D217" s="669" t="s">
        <v>3311</v>
      </c>
      <c r="E217" s="670"/>
      <c r="F217" s="670" t="s">
        <v>4</v>
      </c>
      <c r="G217" s="674">
        <f t="shared" ref="G217:G218" si="134">H217*1.3</f>
        <v>7.41</v>
      </c>
      <c r="H217" s="868">
        <v>5.7</v>
      </c>
      <c r="I217" s="869">
        <v>5.6</v>
      </c>
      <c r="J217" s="676">
        <f t="shared" si="131"/>
        <v>5.4879999999999995</v>
      </c>
      <c r="K217" s="676">
        <f t="shared" si="127"/>
        <v>5.4319999999999995</v>
      </c>
      <c r="L217" s="676">
        <f t="shared" si="128"/>
        <v>5.3759999999999994</v>
      </c>
      <c r="M217" s="677"/>
      <c r="N217" s="678">
        <f>H217*M217</f>
        <v>0</v>
      </c>
      <c r="O217" s="678">
        <f>I217*M217</f>
        <v>0</v>
      </c>
      <c r="P217" s="679">
        <f>J217*M217</f>
        <v>0</v>
      </c>
      <c r="Q217" s="679">
        <f>K217*M217</f>
        <v>0</v>
      </c>
      <c r="R217" s="679">
        <f>L217*M217</f>
        <v>0</v>
      </c>
      <c r="S217" s="680" t="s">
        <v>5</v>
      </c>
      <c r="T217" s="100" t="s">
        <v>1702</v>
      </c>
    </row>
    <row r="218" spans="1:20" ht="69.95" hidden="1" customHeight="1" outlineLevel="1" thickBot="1" x14ac:dyDescent="0.25">
      <c r="A218" s="667" t="s">
        <v>3633</v>
      </c>
      <c r="B218" s="668" t="s">
        <v>147</v>
      </c>
      <c r="C218" s="752"/>
      <c r="D218" s="669" t="s">
        <v>3308</v>
      </c>
      <c r="E218" s="670"/>
      <c r="F218" s="670" t="s">
        <v>4</v>
      </c>
      <c r="G218" s="674">
        <f t="shared" si="134"/>
        <v>7.41</v>
      </c>
      <c r="H218" s="868">
        <v>5.7</v>
      </c>
      <c r="I218" s="869">
        <v>5.6</v>
      </c>
      <c r="J218" s="676">
        <f t="shared" si="131"/>
        <v>5.4879999999999995</v>
      </c>
      <c r="K218" s="676">
        <f t="shared" si="127"/>
        <v>5.4319999999999995</v>
      </c>
      <c r="L218" s="676">
        <f t="shared" si="128"/>
        <v>5.3759999999999994</v>
      </c>
      <c r="M218" s="677"/>
      <c r="N218" s="678">
        <f>H218*M218</f>
        <v>0</v>
      </c>
      <c r="O218" s="678">
        <f>I218*M218</f>
        <v>0</v>
      </c>
      <c r="P218" s="679">
        <f>J218*M218</f>
        <v>0</v>
      </c>
      <c r="Q218" s="679">
        <f>K218*M218</f>
        <v>0</v>
      </c>
      <c r="R218" s="679">
        <f>L218*M218</f>
        <v>0</v>
      </c>
      <c r="S218" s="680" t="s">
        <v>5</v>
      </c>
      <c r="T218" s="100" t="s">
        <v>1702</v>
      </c>
    </row>
    <row r="219" spans="1:20" ht="69.95" hidden="1" customHeight="1" outlineLevel="1" thickBot="1" x14ac:dyDescent="0.25">
      <c r="A219" s="602" t="s">
        <v>3634</v>
      </c>
      <c r="B219" s="115" t="s">
        <v>147</v>
      </c>
      <c r="C219" s="53"/>
      <c r="D219" s="53" t="s">
        <v>201</v>
      </c>
      <c r="E219" s="144"/>
      <c r="F219" s="64" t="s">
        <v>4</v>
      </c>
      <c r="G219" s="98">
        <f>H219*1.3</f>
        <v>6.24</v>
      </c>
      <c r="H219" s="233">
        <v>4.8</v>
      </c>
      <c r="I219" s="180">
        <v>4.75</v>
      </c>
      <c r="J219" s="162">
        <f t="shared" si="131"/>
        <v>4.6550000000000002</v>
      </c>
      <c r="K219" s="162">
        <f t="shared" si="127"/>
        <v>4.6074999999999999</v>
      </c>
      <c r="L219" s="162">
        <f t="shared" si="128"/>
        <v>4.5599999999999996</v>
      </c>
      <c r="M219" s="141"/>
      <c r="N219" s="217">
        <f>H219*M219</f>
        <v>0</v>
      </c>
      <c r="O219" s="217">
        <f>I219*M219</f>
        <v>0</v>
      </c>
      <c r="P219" s="246">
        <f>J219*M219</f>
        <v>0</v>
      </c>
      <c r="Q219" s="246">
        <f>K219*M219</f>
        <v>0</v>
      </c>
      <c r="R219" s="246">
        <f>L219*M219</f>
        <v>0</v>
      </c>
      <c r="S219" s="28" t="s">
        <v>5</v>
      </c>
      <c r="T219" s="100"/>
    </row>
    <row r="220" spans="1:20" ht="69.95" hidden="1" customHeight="1" outlineLevel="1" thickBot="1" x14ac:dyDescent="0.25">
      <c r="A220" s="602" t="s">
        <v>3635</v>
      </c>
      <c r="B220" s="115" t="s">
        <v>147</v>
      </c>
      <c r="C220" s="53"/>
      <c r="D220" s="53" t="s">
        <v>355</v>
      </c>
      <c r="E220" s="64"/>
      <c r="F220" s="64" t="s">
        <v>4</v>
      </c>
      <c r="G220" s="98">
        <f t="shared" ref="G220:G227" si="135">H220*1.3</f>
        <v>6.24</v>
      </c>
      <c r="H220" s="233">
        <v>4.8</v>
      </c>
      <c r="I220" s="180">
        <v>4.75</v>
      </c>
      <c r="J220" s="162">
        <f t="shared" si="131"/>
        <v>4.6550000000000002</v>
      </c>
      <c r="K220" s="162">
        <f t="shared" si="127"/>
        <v>4.6074999999999999</v>
      </c>
      <c r="L220" s="162">
        <f t="shared" si="128"/>
        <v>4.5599999999999996</v>
      </c>
      <c r="M220" s="140"/>
      <c r="N220" s="217">
        <f>H220*M220</f>
        <v>0</v>
      </c>
      <c r="O220" s="217">
        <f>I220*M220</f>
        <v>0</v>
      </c>
      <c r="P220" s="246">
        <f>J220*M220</f>
        <v>0</v>
      </c>
      <c r="Q220" s="246">
        <f>K220*M220</f>
        <v>0</v>
      </c>
      <c r="R220" s="246">
        <f>L220*M220</f>
        <v>0</v>
      </c>
      <c r="S220" s="28" t="s">
        <v>5</v>
      </c>
      <c r="T220" s="100"/>
    </row>
    <row r="221" spans="1:20" ht="69.95" hidden="1" customHeight="1" outlineLevel="1" thickBot="1" x14ac:dyDescent="0.25">
      <c r="A221" s="602" t="s">
        <v>3636</v>
      </c>
      <c r="B221" s="115" t="s">
        <v>147</v>
      </c>
      <c r="C221" s="53"/>
      <c r="D221" s="53" t="s">
        <v>1980</v>
      </c>
      <c r="E221" s="64"/>
      <c r="F221" s="64" t="s">
        <v>4</v>
      </c>
      <c r="G221" s="98">
        <f t="shared" si="135"/>
        <v>6.24</v>
      </c>
      <c r="H221" s="233">
        <v>4.8</v>
      </c>
      <c r="I221" s="180">
        <v>4.75</v>
      </c>
      <c r="J221" s="162">
        <f t="shared" si="131"/>
        <v>4.6550000000000002</v>
      </c>
      <c r="K221" s="162">
        <f t="shared" si="127"/>
        <v>4.6074999999999999</v>
      </c>
      <c r="L221" s="162">
        <f t="shared" si="128"/>
        <v>4.5599999999999996</v>
      </c>
      <c r="M221" s="141"/>
      <c r="N221" s="217">
        <f>H221*M221</f>
        <v>0</v>
      </c>
      <c r="O221" s="217">
        <f>I221*M221</f>
        <v>0</v>
      </c>
      <c r="P221" s="246">
        <f>J221*M221</f>
        <v>0</v>
      </c>
      <c r="Q221" s="246">
        <f>K221*M221</f>
        <v>0</v>
      </c>
      <c r="R221" s="246">
        <f>L221*M221</f>
        <v>0</v>
      </c>
      <c r="S221" s="28" t="s">
        <v>5</v>
      </c>
      <c r="T221" s="100"/>
    </row>
    <row r="222" spans="1:20" ht="69.95" hidden="1" customHeight="1" outlineLevel="1" thickBot="1" x14ac:dyDescent="0.25">
      <c r="A222" s="602" t="s">
        <v>3637</v>
      </c>
      <c r="B222" s="115" t="s">
        <v>147</v>
      </c>
      <c r="C222" s="53"/>
      <c r="D222" s="53" t="s">
        <v>1981</v>
      </c>
      <c r="E222" s="64"/>
      <c r="F222" s="64" t="s">
        <v>4</v>
      </c>
      <c r="G222" s="98">
        <f t="shared" si="135"/>
        <v>6.24</v>
      </c>
      <c r="H222" s="233">
        <v>4.8</v>
      </c>
      <c r="I222" s="180">
        <v>4.75</v>
      </c>
      <c r="J222" s="162">
        <f t="shared" si="131"/>
        <v>4.6550000000000002</v>
      </c>
      <c r="K222" s="162">
        <f t="shared" si="127"/>
        <v>4.6074999999999999</v>
      </c>
      <c r="L222" s="162">
        <f t="shared" si="128"/>
        <v>4.5599999999999996</v>
      </c>
      <c r="M222" s="141"/>
      <c r="N222" s="217">
        <f>H222*M222</f>
        <v>0</v>
      </c>
      <c r="O222" s="217">
        <f>I222*M222</f>
        <v>0</v>
      </c>
      <c r="P222" s="246">
        <f>J222*M222</f>
        <v>0</v>
      </c>
      <c r="Q222" s="246">
        <f>K222*M222</f>
        <v>0</v>
      </c>
      <c r="R222" s="246">
        <f>L222*M222</f>
        <v>0</v>
      </c>
      <c r="S222" s="28" t="s">
        <v>5</v>
      </c>
      <c r="T222" s="100"/>
    </row>
    <row r="223" spans="1:20" ht="69.95" hidden="1" customHeight="1" outlineLevel="1" thickBot="1" x14ac:dyDescent="0.25">
      <c r="A223" s="602" t="s">
        <v>3638</v>
      </c>
      <c r="B223" s="115" t="s">
        <v>147</v>
      </c>
      <c r="C223" s="53"/>
      <c r="D223" s="93" t="s">
        <v>8832</v>
      </c>
      <c r="E223" s="64"/>
      <c r="F223" s="64" t="s">
        <v>4</v>
      </c>
      <c r="G223" s="98">
        <f t="shared" si="135"/>
        <v>6.24</v>
      </c>
      <c r="H223" s="233">
        <v>4.8</v>
      </c>
      <c r="I223" s="180">
        <v>4.75</v>
      </c>
      <c r="J223" s="162">
        <f t="shared" si="131"/>
        <v>4.6550000000000002</v>
      </c>
      <c r="K223" s="162">
        <f t="shared" si="127"/>
        <v>4.6074999999999999</v>
      </c>
      <c r="L223" s="162">
        <f t="shared" si="128"/>
        <v>4.5599999999999996</v>
      </c>
      <c r="M223" s="141"/>
      <c r="N223" s="217">
        <f>H223*M223</f>
        <v>0</v>
      </c>
      <c r="O223" s="217">
        <f>I223*M223</f>
        <v>0</v>
      </c>
      <c r="P223" s="246">
        <f>J223*M223</f>
        <v>0</v>
      </c>
      <c r="Q223" s="246">
        <f>K223*M223</f>
        <v>0</v>
      </c>
      <c r="R223" s="246">
        <f>L223*M223</f>
        <v>0</v>
      </c>
      <c r="S223" s="28" t="s">
        <v>5</v>
      </c>
      <c r="T223" s="170"/>
    </row>
    <row r="224" spans="1:20" ht="69.95" hidden="1" customHeight="1" outlineLevel="1" thickBot="1" x14ac:dyDescent="0.25">
      <c r="A224" s="602" t="s">
        <v>3639</v>
      </c>
      <c r="B224" s="115" t="s">
        <v>147</v>
      </c>
      <c r="C224" s="53"/>
      <c r="D224" s="53" t="s">
        <v>1982</v>
      </c>
      <c r="E224" s="64"/>
      <c r="F224" s="64" t="s">
        <v>4</v>
      </c>
      <c r="G224" s="98">
        <f t="shared" si="135"/>
        <v>6.24</v>
      </c>
      <c r="H224" s="233">
        <v>4.8</v>
      </c>
      <c r="I224" s="180">
        <v>4.75</v>
      </c>
      <c r="J224" s="162">
        <f t="shared" si="131"/>
        <v>4.6550000000000002</v>
      </c>
      <c r="K224" s="162">
        <f t="shared" si="127"/>
        <v>4.6074999999999999</v>
      </c>
      <c r="L224" s="162">
        <f t="shared" si="128"/>
        <v>4.5599999999999996</v>
      </c>
      <c r="M224" s="141"/>
      <c r="N224" s="217">
        <f>H224*M224</f>
        <v>0</v>
      </c>
      <c r="O224" s="217">
        <f>I224*M224</f>
        <v>0</v>
      </c>
      <c r="P224" s="246">
        <f>J224*M224</f>
        <v>0</v>
      </c>
      <c r="Q224" s="246">
        <f>K224*M224</f>
        <v>0</v>
      </c>
      <c r="R224" s="246">
        <f>L224*M224</f>
        <v>0</v>
      </c>
      <c r="S224" s="28" t="s">
        <v>5</v>
      </c>
      <c r="T224" s="100"/>
    </row>
    <row r="225" spans="1:20" ht="69.95" hidden="1" customHeight="1" outlineLevel="1" thickBot="1" x14ac:dyDescent="0.25">
      <c r="A225" s="602" t="s">
        <v>3640</v>
      </c>
      <c r="B225" s="115" t="s">
        <v>147</v>
      </c>
      <c r="C225" s="222"/>
      <c r="D225" s="53" t="s">
        <v>258</v>
      </c>
      <c r="E225" s="64"/>
      <c r="F225" s="64" t="s">
        <v>4</v>
      </c>
      <c r="G225" s="98">
        <f t="shared" si="135"/>
        <v>6.24</v>
      </c>
      <c r="H225" s="233">
        <v>4.8</v>
      </c>
      <c r="I225" s="180">
        <v>4.75</v>
      </c>
      <c r="J225" s="162">
        <f t="shared" si="131"/>
        <v>4.6550000000000002</v>
      </c>
      <c r="K225" s="162">
        <f t="shared" si="127"/>
        <v>4.6074999999999999</v>
      </c>
      <c r="L225" s="162">
        <f t="shared" si="128"/>
        <v>4.5599999999999996</v>
      </c>
      <c r="M225" s="141"/>
      <c r="N225" s="217">
        <f>H225*M225</f>
        <v>0</v>
      </c>
      <c r="O225" s="217">
        <f>I225*M225</f>
        <v>0</v>
      </c>
      <c r="P225" s="246">
        <f>J225*M225</f>
        <v>0</v>
      </c>
      <c r="Q225" s="246">
        <f>K225*M225</f>
        <v>0</v>
      </c>
      <c r="R225" s="246">
        <f>L225*M225</f>
        <v>0</v>
      </c>
      <c r="S225" s="28" t="s">
        <v>5</v>
      </c>
      <c r="T225" s="100"/>
    </row>
    <row r="226" spans="1:20" ht="69.95" hidden="1" customHeight="1" outlineLevel="1" thickBot="1" x14ac:dyDescent="0.25">
      <c r="A226" s="602" t="s">
        <v>3641</v>
      </c>
      <c r="B226" s="115" t="s">
        <v>147</v>
      </c>
      <c r="C226" s="222"/>
      <c r="D226" s="53" t="s">
        <v>276</v>
      </c>
      <c r="E226" s="64"/>
      <c r="F226" s="64" t="s">
        <v>4</v>
      </c>
      <c r="G226" s="98">
        <f t="shared" si="135"/>
        <v>6.24</v>
      </c>
      <c r="H226" s="233">
        <v>4.8</v>
      </c>
      <c r="I226" s="180">
        <v>4.75</v>
      </c>
      <c r="J226" s="162">
        <f t="shared" si="131"/>
        <v>4.6550000000000002</v>
      </c>
      <c r="K226" s="162">
        <f t="shared" si="127"/>
        <v>4.6074999999999999</v>
      </c>
      <c r="L226" s="162">
        <f t="shared" si="128"/>
        <v>4.5599999999999996</v>
      </c>
      <c r="M226" s="141"/>
      <c r="N226" s="217">
        <f>H226*M226</f>
        <v>0</v>
      </c>
      <c r="O226" s="217">
        <f>I226*M226</f>
        <v>0</v>
      </c>
      <c r="P226" s="246">
        <f>J226*M226</f>
        <v>0</v>
      </c>
      <c r="Q226" s="246">
        <f>K226*M226</f>
        <v>0</v>
      </c>
      <c r="R226" s="246">
        <f>L226*M226</f>
        <v>0</v>
      </c>
      <c r="S226" s="28" t="s">
        <v>5</v>
      </c>
      <c r="T226" s="100"/>
    </row>
    <row r="227" spans="1:20" ht="69.95" hidden="1" customHeight="1" outlineLevel="1" thickBot="1" x14ac:dyDescent="0.25">
      <c r="A227" s="602" t="s">
        <v>3642</v>
      </c>
      <c r="B227" s="115" t="s">
        <v>147</v>
      </c>
      <c r="C227" s="222"/>
      <c r="D227" s="53" t="s">
        <v>277</v>
      </c>
      <c r="E227" s="64"/>
      <c r="F227" s="64" t="s">
        <v>4</v>
      </c>
      <c r="G227" s="98">
        <f t="shared" si="135"/>
        <v>6.24</v>
      </c>
      <c r="H227" s="233">
        <v>4.8</v>
      </c>
      <c r="I227" s="180">
        <v>4.75</v>
      </c>
      <c r="J227" s="162">
        <f t="shared" si="131"/>
        <v>4.6550000000000002</v>
      </c>
      <c r="K227" s="162">
        <f t="shared" si="127"/>
        <v>4.6074999999999999</v>
      </c>
      <c r="L227" s="162">
        <f t="shared" si="128"/>
        <v>4.5599999999999996</v>
      </c>
      <c r="M227" s="141"/>
      <c r="N227" s="217">
        <f>H227*M227</f>
        <v>0</v>
      </c>
      <c r="O227" s="217">
        <f>I227*M227</f>
        <v>0</v>
      </c>
      <c r="P227" s="246">
        <f>J227*M227</f>
        <v>0</v>
      </c>
      <c r="Q227" s="246">
        <f>K227*M227</f>
        <v>0</v>
      </c>
      <c r="R227" s="246">
        <f>L227*M227</f>
        <v>0</v>
      </c>
      <c r="S227" s="28" t="s">
        <v>5</v>
      </c>
      <c r="T227" s="100"/>
    </row>
    <row r="228" spans="1:20" ht="69.95" hidden="1" customHeight="1" outlineLevel="1" thickBot="1" x14ac:dyDescent="0.25">
      <c r="A228" s="649" t="s">
        <v>9557</v>
      </c>
      <c r="B228" s="178" t="s">
        <v>1285</v>
      </c>
      <c r="C228" s="222"/>
      <c r="D228" s="93" t="s">
        <v>9558</v>
      </c>
      <c r="E228" s="64"/>
      <c r="F228" s="64" t="s">
        <v>4</v>
      </c>
      <c r="G228" s="98">
        <f t="shared" ref="G228" si="136">H228*1.3</f>
        <v>10.53</v>
      </c>
      <c r="H228" s="233">
        <v>8.1</v>
      </c>
      <c r="I228" s="180">
        <v>7.9</v>
      </c>
      <c r="J228" s="162">
        <f t="shared" si="131"/>
        <v>7.742</v>
      </c>
      <c r="K228" s="162">
        <f t="shared" ref="K228:K255" si="137">I228*0.97</f>
        <v>7.6630000000000003</v>
      </c>
      <c r="L228" s="162">
        <f t="shared" ref="L228:L255" si="138">I228*0.96</f>
        <v>7.5839999999999996</v>
      </c>
      <c r="M228" s="141"/>
      <c r="N228" s="217">
        <f>H228*M228</f>
        <v>0</v>
      </c>
      <c r="O228" s="217">
        <f>I228*M228</f>
        <v>0</v>
      </c>
      <c r="P228" s="246">
        <f>J228*M228</f>
        <v>0</v>
      </c>
      <c r="Q228" s="246">
        <f>K228*M228</f>
        <v>0</v>
      </c>
      <c r="R228" s="246">
        <f>L228*M228</f>
        <v>0</v>
      </c>
      <c r="S228" s="28" t="s">
        <v>5</v>
      </c>
      <c r="T228" s="100"/>
    </row>
    <row r="229" spans="1:20" ht="69.95" hidden="1" customHeight="1" outlineLevel="1" thickBot="1" x14ac:dyDescent="0.25">
      <c r="A229" s="902" t="s">
        <v>7306</v>
      </c>
      <c r="B229" s="863" t="s">
        <v>1285</v>
      </c>
      <c r="C229" s="752"/>
      <c r="D229" s="736" t="s">
        <v>7307</v>
      </c>
      <c r="E229" s="670"/>
      <c r="F229" s="670" t="s">
        <v>4</v>
      </c>
      <c r="G229" s="674">
        <v>12</v>
      </c>
      <c r="H229" s="868">
        <v>8.9</v>
      </c>
      <c r="I229" s="869">
        <v>8.6999999999999993</v>
      </c>
      <c r="J229" s="676">
        <f t="shared" si="131"/>
        <v>8.5259999999999998</v>
      </c>
      <c r="K229" s="676">
        <f t="shared" si="137"/>
        <v>8.4389999999999983</v>
      </c>
      <c r="L229" s="676">
        <f t="shared" si="138"/>
        <v>8.3519999999999985</v>
      </c>
      <c r="M229" s="677"/>
      <c r="N229" s="678">
        <f>H229*M229</f>
        <v>0</v>
      </c>
      <c r="O229" s="678">
        <f>I229*M229</f>
        <v>0</v>
      </c>
      <c r="P229" s="679">
        <f>J229*M229</f>
        <v>0</v>
      </c>
      <c r="Q229" s="679">
        <f>K229*M229</f>
        <v>0</v>
      </c>
      <c r="R229" s="679">
        <f>L229*M229</f>
        <v>0</v>
      </c>
      <c r="S229" s="680" t="s">
        <v>5</v>
      </c>
      <c r="T229" s="100" t="s">
        <v>1702</v>
      </c>
    </row>
    <row r="230" spans="1:20" ht="69.95" hidden="1" customHeight="1" outlineLevel="1" thickBot="1" x14ac:dyDescent="0.25">
      <c r="A230" s="902" t="s">
        <v>7308</v>
      </c>
      <c r="B230" s="863" t="s">
        <v>1285</v>
      </c>
      <c r="C230" s="752"/>
      <c r="D230" s="736" t="s">
        <v>7309</v>
      </c>
      <c r="E230" s="670"/>
      <c r="F230" s="670" t="s">
        <v>4</v>
      </c>
      <c r="G230" s="674">
        <f t="shared" ref="G230" si="139">H230*1.3</f>
        <v>18.850000000000001</v>
      </c>
      <c r="H230" s="868">
        <v>14.5</v>
      </c>
      <c r="I230" s="869">
        <v>14.2</v>
      </c>
      <c r="J230" s="676">
        <f t="shared" si="131"/>
        <v>13.915999999999999</v>
      </c>
      <c r="K230" s="676">
        <f t="shared" si="137"/>
        <v>13.773999999999999</v>
      </c>
      <c r="L230" s="676">
        <f t="shared" si="138"/>
        <v>13.632</v>
      </c>
      <c r="M230" s="677"/>
      <c r="N230" s="678">
        <f>H230*M230</f>
        <v>0</v>
      </c>
      <c r="O230" s="678">
        <f>I230*M230</f>
        <v>0</v>
      </c>
      <c r="P230" s="679">
        <f>J230*M230</f>
        <v>0</v>
      </c>
      <c r="Q230" s="679">
        <f>K230*M230</f>
        <v>0</v>
      </c>
      <c r="R230" s="679">
        <f>L230*M230</f>
        <v>0</v>
      </c>
      <c r="S230" s="680" t="s">
        <v>5</v>
      </c>
      <c r="T230" s="100" t="s">
        <v>1702</v>
      </c>
    </row>
    <row r="231" spans="1:20" ht="69.95" hidden="1" customHeight="1" outlineLevel="1" thickBot="1" x14ac:dyDescent="0.25">
      <c r="A231" s="644" t="s">
        <v>7246</v>
      </c>
      <c r="B231" s="128" t="s">
        <v>147</v>
      </c>
      <c r="C231" s="53"/>
      <c r="D231" s="93" t="s">
        <v>9701</v>
      </c>
      <c r="E231" s="144"/>
      <c r="F231" s="64" t="s">
        <v>4</v>
      </c>
      <c r="G231" s="98">
        <f t="shared" ref="G231:G238" si="140">H231*1.3</f>
        <v>6.3049999999999997</v>
      </c>
      <c r="H231" s="233">
        <v>4.8499999999999996</v>
      </c>
      <c r="I231" s="180">
        <v>4.8</v>
      </c>
      <c r="J231" s="162">
        <f t="shared" si="131"/>
        <v>4.7039999999999997</v>
      </c>
      <c r="K231" s="162">
        <f t="shared" si="137"/>
        <v>4.6559999999999997</v>
      </c>
      <c r="L231" s="162">
        <f t="shared" si="138"/>
        <v>4.6079999999999997</v>
      </c>
      <c r="M231" s="141"/>
      <c r="N231" s="217">
        <f>H231*M231</f>
        <v>0</v>
      </c>
      <c r="O231" s="217">
        <f>I231*M231</f>
        <v>0</v>
      </c>
      <c r="P231" s="246">
        <f>J231*M231</f>
        <v>0</v>
      </c>
      <c r="Q231" s="246">
        <f>K231*M231</f>
        <v>0</v>
      </c>
      <c r="R231" s="246">
        <f>L231*M231</f>
        <v>0</v>
      </c>
      <c r="S231" s="28" t="s">
        <v>5</v>
      </c>
      <c r="T231" s="170"/>
    </row>
    <row r="232" spans="1:20" ht="69.95" hidden="1" customHeight="1" outlineLevel="1" thickBot="1" x14ac:dyDescent="0.25">
      <c r="A232" s="602" t="s">
        <v>10131</v>
      </c>
      <c r="B232" s="64" t="s">
        <v>147</v>
      </c>
      <c r="C232" s="222"/>
      <c r="D232" s="93" t="s">
        <v>10130</v>
      </c>
      <c r="E232" s="64"/>
      <c r="F232" s="64" t="s">
        <v>4</v>
      </c>
      <c r="G232" s="98">
        <f t="shared" ref="G232" si="141">H232*1.3</f>
        <v>6.3049999999999997</v>
      </c>
      <c r="H232" s="233">
        <v>4.8499999999999996</v>
      </c>
      <c r="I232" s="180">
        <v>4.8</v>
      </c>
      <c r="J232" s="162">
        <f t="shared" ref="J232:J257" si="142">I232*0.98</f>
        <v>4.7039999999999997</v>
      </c>
      <c r="K232" s="162">
        <f t="shared" si="137"/>
        <v>4.6559999999999997</v>
      </c>
      <c r="L232" s="162">
        <f t="shared" si="138"/>
        <v>4.6079999999999997</v>
      </c>
      <c r="M232" s="141"/>
      <c r="N232" s="217">
        <f>H232*M232</f>
        <v>0</v>
      </c>
      <c r="O232" s="217">
        <f>I232*M232</f>
        <v>0</v>
      </c>
      <c r="P232" s="246">
        <f>J232*M232</f>
        <v>0</v>
      </c>
      <c r="Q232" s="246">
        <f>K232*M232</f>
        <v>0</v>
      </c>
      <c r="R232" s="246">
        <f>L232*M232</f>
        <v>0</v>
      </c>
      <c r="S232" s="28" t="s">
        <v>5</v>
      </c>
      <c r="T232" s="100"/>
    </row>
    <row r="233" spans="1:20" ht="69.95" hidden="1" customHeight="1" outlineLevel="1" thickBot="1" x14ac:dyDescent="0.25">
      <c r="A233" s="602" t="s">
        <v>3643</v>
      </c>
      <c r="B233" s="76" t="s">
        <v>147</v>
      </c>
      <c r="C233" s="25"/>
      <c r="D233" s="70" t="s">
        <v>458</v>
      </c>
      <c r="E233" s="144"/>
      <c r="F233" s="64" t="s">
        <v>4</v>
      </c>
      <c r="G233" s="98">
        <f t="shared" si="140"/>
        <v>6.3049999999999997</v>
      </c>
      <c r="H233" s="179">
        <v>4.8499999999999996</v>
      </c>
      <c r="I233" s="180">
        <v>4.8</v>
      </c>
      <c r="J233" s="162">
        <f t="shared" si="142"/>
        <v>4.7039999999999997</v>
      </c>
      <c r="K233" s="162">
        <f t="shared" si="137"/>
        <v>4.6559999999999997</v>
      </c>
      <c r="L233" s="162">
        <f t="shared" si="138"/>
        <v>4.6079999999999997</v>
      </c>
      <c r="M233" s="14"/>
      <c r="N233" s="247">
        <f>H233*M233</f>
        <v>0</v>
      </c>
      <c r="O233" s="217">
        <f>I233*M233</f>
        <v>0</v>
      </c>
      <c r="P233" s="246">
        <f>J233*M233</f>
        <v>0</v>
      </c>
      <c r="Q233" s="246">
        <f>K233*M233</f>
        <v>0</v>
      </c>
      <c r="R233" s="246">
        <f>L233*M233</f>
        <v>0</v>
      </c>
      <c r="S233" s="12" t="s">
        <v>5</v>
      </c>
      <c r="T233" s="56"/>
    </row>
    <row r="234" spans="1:20" ht="69.95" hidden="1" customHeight="1" outlineLevel="1" thickBot="1" x14ac:dyDescent="0.25">
      <c r="A234" s="602" t="s">
        <v>7452</v>
      </c>
      <c r="B234" s="115" t="s">
        <v>147</v>
      </c>
      <c r="C234" s="53"/>
      <c r="D234" s="53" t="s">
        <v>7453</v>
      </c>
      <c r="E234" s="64"/>
      <c r="F234" s="64" t="s">
        <v>4</v>
      </c>
      <c r="G234" s="98">
        <f t="shared" ref="G234" si="143">H234*1.3</f>
        <v>6.5</v>
      </c>
      <c r="H234" s="233">
        <v>5</v>
      </c>
      <c r="I234" s="180">
        <v>4.95</v>
      </c>
      <c r="J234" s="162">
        <f t="shared" si="142"/>
        <v>4.851</v>
      </c>
      <c r="K234" s="162">
        <f t="shared" si="137"/>
        <v>4.8014999999999999</v>
      </c>
      <c r="L234" s="162">
        <f t="shared" si="138"/>
        <v>4.7519999999999998</v>
      </c>
      <c r="M234" s="141"/>
      <c r="N234" s="217">
        <f>H234*M234</f>
        <v>0</v>
      </c>
      <c r="O234" s="217">
        <f>I234*M234</f>
        <v>0</v>
      </c>
      <c r="P234" s="246">
        <f>J234*M234</f>
        <v>0</v>
      </c>
      <c r="Q234" s="246">
        <f>K234*M234</f>
        <v>0</v>
      </c>
      <c r="R234" s="246">
        <f>L234*M234</f>
        <v>0</v>
      </c>
      <c r="S234" s="28" t="s">
        <v>5</v>
      </c>
      <c r="T234" s="100"/>
    </row>
    <row r="235" spans="1:20" ht="69.95" hidden="1" customHeight="1" outlineLevel="1" thickBot="1" x14ac:dyDescent="0.25">
      <c r="A235" s="602" t="s">
        <v>3644</v>
      </c>
      <c r="B235" s="115" t="s">
        <v>147</v>
      </c>
      <c r="C235" s="53"/>
      <c r="D235" s="53" t="s">
        <v>834</v>
      </c>
      <c r="E235" s="64"/>
      <c r="F235" s="64" t="s">
        <v>4</v>
      </c>
      <c r="G235" s="98">
        <f t="shared" si="140"/>
        <v>7.41</v>
      </c>
      <c r="H235" s="233">
        <v>5.7</v>
      </c>
      <c r="I235" s="180">
        <v>5.6</v>
      </c>
      <c r="J235" s="162">
        <f t="shared" si="142"/>
        <v>5.4879999999999995</v>
      </c>
      <c r="K235" s="162">
        <f t="shared" si="137"/>
        <v>5.4319999999999995</v>
      </c>
      <c r="L235" s="162">
        <f t="shared" si="138"/>
        <v>5.3759999999999994</v>
      </c>
      <c r="M235" s="141"/>
      <c r="N235" s="217">
        <f>H235*M235</f>
        <v>0</v>
      </c>
      <c r="O235" s="217">
        <f>I235*M235</f>
        <v>0</v>
      </c>
      <c r="P235" s="246">
        <f>J235*M235</f>
        <v>0</v>
      </c>
      <c r="Q235" s="246">
        <f>K235*M235</f>
        <v>0</v>
      </c>
      <c r="R235" s="246">
        <f>L235*M235</f>
        <v>0</v>
      </c>
      <c r="S235" s="28" t="s">
        <v>5</v>
      </c>
      <c r="T235" s="100"/>
    </row>
    <row r="236" spans="1:20" ht="69.95" hidden="1" customHeight="1" outlineLevel="1" thickBot="1" x14ac:dyDescent="0.25">
      <c r="A236" s="602" t="s">
        <v>3645</v>
      </c>
      <c r="B236" s="115" t="s">
        <v>147</v>
      </c>
      <c r="C236" s="53"/>
      <c r="D236" s="53" t="s">
        <v>1242</v>
      </c>
      <c r="E236" s="64"/>
      <c r="F236" s="64" t="s">
        <v>4</v>
      </c>
      <c r="G236" s="98">
        <f>H236*1.3</f>
        <v>7.41</v>
      </c>
      <c r="H236" s="233">
        <v>5.7</v>
      </c>
      <c r="I236" s="180">
        <v>5.6</v>
      </c>
      <c r="J236" s="162">
        <f t="shared" si="142"/>
        <v>5.4879999999999995</v>
      </c>
      <c r="K236" s="162">
        <f t="shared" si="137"/>
        <v>5.4319999999999995</v>
      </c>
      <c r="L236" s="162">
        <f t="shared" si="138"/>
        <v>5.3759999999999994</v>
      </c>
      <c r="M236" s="14"/>
      <c r="N236" s="217">
        <f>H236*M236</f>
        <v>0</v>
      </c>
      <c r="O236" s="217">
        <f>I236*M236</f>
        <v>0</v>
      </c>
      <c r="P236" s="246">
        <f>J236*M236</f>
        <v>0</v>
      </c>
      <c r="Q236" s="246">
        <f>K236*M236</f>
        <v>0</v>
      </c>
      <c r="R236" s="246">
        <f>L236*M236</f>
        <v>0</v>
      </c>
      <c r="S236" s="28" t="s">
        <v>5</v>
      </c>
      <c r="T236" s="100"/>
    </row>
    <row r="237" spans="1:20" ht="69.95" hidden="1" customHeight="1" outlineLevel="1" thickBot="1" x14ac:dyDescent="0.25">
      <c r="A237" s="602" t="s">
        <v>3646</v>
      </c>
      <c r="B237" s="115" t="s">
        <v>147</v>
      </c>
      <c r="C237" s="53"/>
      <c r="D237" s="53" t="s">
        <v>1243</v>
      </c>
      <c r="E237" s="64"/>
      <c r="F237" s="64" t="s">
        <v>4</v>
      </c>
      <c r="G237" s="98">
        <f>H237*1.3</f>
        <v>7.41</v>
      </c>
      <c r="H237" s="233">
        <v>5.7</v>
      </c>
      <c r="I237" s="180">
        <v>5.6</v>
      </c>
      <c r="J237" s="162">
        <f t="shared" si="142"/>
        <v>5.4879999999999995</v>
      </c>
      <c r="K237" s="162">
        <f t="shared" si="137"/>
        <v>5.4319999999999995</v>
      </c>
      <c r="L237" s="162">
        <f t="shared" si="138"/>
        <v>5.3759999999999994</v>
      </c>
      <c r="M237" s="14"/>
      <c r="N237" s="217">
        <f>H237*M237</f>
        <v>0</v>
      </c>
      <c r="O237" s="217">
        <f>I237*M237</f>
        <v>0</v>
      </c>
      <c r="P237" s="246">
        <f>J237*M237</f>
        <v>0</v>
      </c>
      <c r="Q237" s="246">
        <f>K237*M237</f>
        <v>0</v>
      </c>
      <c r="R237" s="246">
        <f>L237*M237</f>
        <v>0</v>
      </c>
      <c r="S237" s="28" t="s">
        <v>5</v>
      </c>
      <c r="T237" s="100"/>
    </row>
    <row r="238" spans="1:20" ht="69.95" hidden="1" customHeight="1" outlineLevel="1" thickBot="1" x14ac:dyDescent="0.25">
      <c r="A238" s="667" t="s">
        <v>3647</v>
      </c>
      <c r="B238" s="668" t="s">
        <v>147</v>
      </c>
      <c r="C238" s="669"/>
      <c r="D238" s="669" t="s">
        <v>1234</v>
      </c>
      <c r="E238" s="670"/>
      <c r="F238" s="670" t="s">
        <v>4</v>
      </c>
      <c r="G238" s="674">
        <f t="shared" si="140"/>
        <v>7.41</v>
      </c>
      <c r="H238" s="868">
        <v>5.7</v>
      </c>
      <c r="I238" s="869">
        <v>5.6</v>
      </c>
      <c r="J238" s="676">
        <f t="shared" si="142"/>
        <v>5.4879999999999995</v>
      </c>
      <c r="K238" s="676">
        <f t="shared" si="137"/>
        <v>5.4319999999999995</v>
      </c>
      <c r="L238" s="676">
        <f t="shared" si="138"/>
        <v>5.3759999999999994</v>
      </c>
      <c r="M238" s="677"/>
      <c r="N238" s="678">
        <f>H238*M238</f>
        <v>0</v>
      </c>
      <c r="O238" s="678">
        <f>I238*M238</f>
        <v>0</v>
      </c>
      <c r="P238" s="679">
        <f>J238*M238</f>
        <v>0</v>
      </c>
      <c r="Q238" s="679">
        <f>K238*M238</f>
        <v>0</v>
      </c>
      <c r="R238" s="679">
        <f>L238*M238</f>
        <v>0</v>
      </c>
      <c r="S238" s="680" t="s">
        <v>5</v>
      </c>
      <c r="T238" s="100" t="s">
        <v>1702</v>
      </c>
    </row>
    <row r="239" spans="1:20" ht="69.95" hidden="1" customHeight="1" outlineLevel="1" thickBot="1" x14ac:dyDescent="0.25">
      <c r="A239" s="667" t="s">
        <v>3648</v>
      </c>
      <c r="B239" s="668" t="s">
        <v>147</v>
      </c>
      <c r="C239" s="669"/>
      <c r="D239" s="669" t="s">
        <v>566</v>
      </c>
      <c r="E239" s="670"/>
      <c r="F239" s="670" t="s">
        <v>4</v>
      </c>
      <c r="G239" s="674">
        <f t="shared" ref="G239:G257" si="144">H239*1.3</f>
        <v>7.41</v>
      </c>
      <c r="H239" s="868">
        <v>5.7</v>
      </c>
      <c r="I239" s="869">
        <v>5.6</v>
      </c>
      <c r="J239" s="676">
        <f t="shared" si="142"/>
        <v>5.4879999999999995</v>
      </c>
      <c r="K239" s="676">
        <f t="shared" si="137"/>
        <v>5.4319999999999995</v>
      </c>
      <c r="L239" s="676">
        <f t="shared" si="138"/>
        <v>5.3759999999999994</v>
      </c>
      <c r="M239" s="677"/>
      <c r="N239" s="678">
        <f>H239*M239</f>
        <v>0</v>
      </c>
      <c r="O239" s="678">
        <f>I239*M239</f>
        <v>0</v>
      </c>
      <c r="P239" s="679">
        <f>J239*M239</f>
        <v>0</v>
      </c>
      <c r="Q239" s="679">
        <f>K239*M239</f>
        <v>0</v>
      </c>
      <c r="R239" s="679">
        <f>L239*M239</f>
        <v>0</v>
      </c>
      <c r="S239" s="680" t="s">
        <v>5</v>
      </c>
      <c r="T239" s="100" t="s">
        <v>1702</v>
      </c>
    </row>
    <row r="240" spans="1:20" ht="69.95" hidden="1" customHeight="1" outlineLevel="1" thickBot="1" x14ac:dyDescent="0.25">
      <c r="A240" s="602" t="s">
        <v>3649</v>
      </c>
      <c r="B240" s="115" t="s">
        <v>147</v>
      </c>
      <c r="C240" s="53"/>
      <c r="D240" s="53" t="s">
        <v>1752</v>
      </c>
      <c r="E240" s="64"/>
      <c r="F240" s="64" t="s">
        <v>4</v>
      </c>
      <c r="G240" s="98">
        <f t="shared" si="144"/>
        <v>7.41</v>
      </c>
      <c r="H240" s="233">
        <v>5.7</v>
      </c>
      <c r="I240" s="180">
        <v>5.6</v>
      </c>
      <c r="J240" s="162">
        <f t="shared" si="142"/>
        <v>5.4879999999999995</v>
      </c>
      <c r="K240" s="162">
        <f t="shared" si="137"/>
        <v>5.4319999999999995</v>
      </c>
      <c r="L240" s="162">
        <f t="shared" si="138"/>
        <v>5.3759999999999994</v>
      </c>
      <c r="M240" s="14"/>
      <c r="N240" s="217">
        <f>H240*M240</f>
        <v>0</v>
      </c>
      <c r="O240" s="217">
        <f>I240*M240</f>
        <v>0</v>
      </c>
      <c r="P240" s="246">
        <f>J240*M240</f>
        <v>0</v>
      </c>
      <c r="Q240" s="246">
        <f>K240*M240</f>
        <v>0</v>
      </c>
      <c r="R240" s="246">
        <f>L240*M240</f>
        <v>0</v>
      </c>
      <c r="S240" s="28" t="s">
        <v>5</v>
      </c>
      <c r="T240" s="100"/>
    </row>
    <row r="241" spans="1:20" ht="69.95" hidden="1" customHeight="1" outlineLevel="1" thickBot="1" x14ac:dyDescent="0.25">
      <c r="A241" s="667" t="s">
        <v>3650</v>
      </c>
      <c r="B241" s="668" t="s">
        <v>147</v>
      </c>
      <c r="C241" s="669"/>
      <c r="D241" s="669" t="s">
        <v>369</v>
      </c>
      <c r="E241" s="670"/>
      <c r="F241" s="670" t="s">
        <v>4</v>
      </c>
      <c r="G241" s="674">
        <f t="shared" si="144"/>
        <v>7.41</v>
      </c>
      <c r="H241" s="868">
        <v>5.7</v>
      </c>
      <c r="I241" s="869">
        <v>5.6</v>
      </c>
      <c r="J241" s="676">
        <f t="shared" si="142"/>
        <v>5.4879999999999995</v>
      </c>
      <c r="K241" s="676">
        <f t="shared" si="137"/>
        <v>5.4319999999999995</v>
      </c>
      <c r="L241" s="676">
        <f t="shared" si="138"/>
        <v>5.3759999999999994</v>
      </c>
      <c r="M241" s="677"/>
      <c r="N241" s="678">
        <f>H241*M241</f>
        <v>0</v>
      </c>
      <c r="O241" s="678">
        <f>I241*M241</f>
        <v>0</v>
      </c>
      <c r="P241" s="679">
        <f>J241*M241</f>
        <v>0</v>
      </c>
      <c r="Q241" s="679">
        <f>K241*M241</f>
        <v>0</v>
      </c>
      <c r="R241" s="679">
        <f>L241*M241</f>
        <v>0</v>
      </c>
      <c r="S241" s="680" t="s">
        <v>5</v>
      </c>
      <c r="T241" s="100" t="s">
        <v>1702</v>
      </c>
    </row>
    <row r="242" spans="1:20" ht="69.95" hidden="1" customHeight="1" outlineLevel="1" thickBot="1" x14ac:dyDescent="0.25">
      <c r="A242" s="602" t="s">
        <v>3651</v>
      </c>
      <c r="B242" s="115" t="s">
        <v>147</v>
      </c>
      <c r="C242" s="53"/>
      <c r="D242" s="53" t="s">
        <v>1983</v>
      </c>
      <c r="E242" s="64"/>
      <c r="F242" s="64" t="s">
        <v>4</v>
      </c>
      <c r="G242" s="98">
        <f t="shared" si="144"/>
        <v>7.41</v>
      </c>
      <c r="H242" s="233">
        <v>5.7</v>
      </c>
      <c r="I242" s="180">
        <v>5.6</v>
      </c>
      <c r="J242" s="162">
        <f t="shared" si="142"/>
        <v>5.4879999999999995</v>
      </c>
      <c r="K242" s="162">
        <f t="shared" si="137"/>
        <v>5.4319999999999995</v>
      </c>
      <c r="L242" s="162">
        <f t="shared" si="138"/>
        <v>5.3759999999999994</v>
      </c>
      <c r="M242" s="140"/>
      <c r="N242" s="217">
        <f>H242*M242</f>
        <v>0</v>
      </c>
      <c r="O242" s="217">
        <f>I242*M242</f>
        <v>0</v>
      </c>
      <c r="P242" s="246">
        <f>J242*M242</f>
        <v>0</v>
      </c>
      <c r="Q242" s="246">
        <f>K242*M242</f>
        <v>0</v>
      </c>
      <c r="R242" s="246">
        <f>L242*M242</f>
        <v>0</v>
      </c>
      <c r="S242" s="28" t="s">
        <v>5</v>
      </c>
      <c r="T242" s="100"/>
    </row>
    <row r="243" spans="1:20" ht="69.95" hidden="1" customHeight="1" outlineLevel="1" thickBot="1" x14ac:dyDescent="0.25">
      <c r="A243" s="602" t="s">
        <v>3652</v>
      </c>
      <c r="B243" s="115" t="s">
        <v>147</v>
      </c>
      <c r="C243" s="53"/>
      <c r="D243" s="53" t="s">
        <v>1984</v>
      </c>
      <c r="E243" s="64"/>
      <c r="F243" s="64" t="s">
        <v>4</v>
      </c>
      <c r="G243" s="98">
        <f t="shared" si="144"/>
        <v>7.41</v>
      </c>
      <c r="H243" s="233">
        <v>5.7</v>
      </c>
      <c r="I243" s="180">
        <v>5.6</v>
      </c>
      <c r="J243" s="162">
        <f t="shared" si="142"/>
        <v>5.4879999999999995</v>
      </c>
      <c r="K243" s="162">
        <f t="shared" si="137"/>
        <v>5.4319999999999995</v>
      </c>
      <c r="L243" s="162">
        <f t="shared" si="138"/>
        <v>5.3759999999999994</v>
      </c>
      <c r="M243" s="141"/>
      <c r="N243" s="217">
        <f>H243*M243</f>
        <v>0</v>
      </c>
      <c r="O243" s="217">
        <f>I243*M243</f>
        <v>0</v>
      </c>
      <c r="P243" s="246">
        <f>J243*M243</f>
        <v>0</v>
      </c>
      <c r="Q243" s="246">
        <f>K243*M243</f>
        <v>0</v>
      </c>
      <c r="R243" s="246">
        <f>L243*M243</f>
        <v>0</v>
      </c>
      <c r="S243" s="28" t="s">
        <v>5</v>
      </c>
      <c r="T243" s="100"/>
    </row>
    <row r="244" spans="1:20" ht="69.95" hidden="1" customHeight="1" outlineLevel="1" thickBot="1" x14ac:dyDescent="0.25">
      <c r="A244" s="602" t="s">
        <v>3653</v>
      </c>
      <c r="B244" s="115" t="s">
        <v>147</v>
      </c>
      <c r="C244" s="53"/>
      <c r="D244" s="53" t="s">
        <v>1985</v>
      </c>
      <c r="E244" s="64"/>
      <c r="F244" s="64" t="s">
        <v>4</v>
      </c>
      <c r="G244" s="98">
        <f t="shared" si="144"/>
        <v>7.41</v>
      </c>
      <c r="H244" s="233">
        <v>5.7</v>
      </c>
      <c r="I244" s="180">
        <v>5.6</v>
      </c>
      <c r="J244" s="162">
        <f t="shared" si="142"/>
        <v>5.4879999999999995</v>
      </c>
      <c r="K244" s="162">
        <f t="shared" si="137"/>
        <v>5.4319999999999995</v>
      </c>
      <c r="L244" s="162">
        <f t="shared" si="138"/>
        <v>5.3759999999999994</v>
      </c>
      <c r="M244" s="140"/>
      <c r="N244" s="217">
        <f>H244*M244</f>
        <v>0</v>
      </c>
      <c r="O244" s="217">
        <f>I244*M244</f>
        <v>0</v>
      </c>
      <c r="P244" s="246">
        <f>J244*M244</f>
        <v>0</v>
      </c>
      <c r="Q244" s="246">
        <f>K244*M244</f>
        <v>0</v>
      </c>
      <c r="R244" s="246">
        <f>L244*M244</f>
        <v>0</v>
      </c>
      <c r="S244" s="28" t="s">
        <v>5</v>
      </c>
      <c r="T244" s="100"/>
    </row>
    <row r="245" spans="1:20" ht="69.95" hidden="1" customHeight="1" outlineLevel="1" thickBot="1" x14ac:dyDescent="0.25">
      <c r="A245" s="602" t="s">
        <v>3654</v>
      </c>
      <c r="B245" s="115" t="s">
        <v>147</v>
      </c>
      <c r="C245" s="53"/>
      <c r="D245" s="93" t="s">
        <v>8833</v>
      </c>
      <c r="E245" s="64"/>
      <c r="F245" s="64" t="s">
        <v>4</v>
      </c>
      <c r="G245" s="98">
        <f t="shared" si="144"/>
        <v>7.41</v>
      </c>
      <c r="H245" s="233">
        <v>5.7</v>
      </c>
      <c r="I245" s="180">
        <v>5.6</v>
      </c>
      <c r="J245" s="162">
        <f t="shared" si="142"/>
        <v>5.4879999999999995</v>
      </c>
      <c r="K245" s="162">
        <f t="shared" si="137"/>
        <v>5.4319999999999995</v>
      </c>
      <c r="L245" s="162">
        <f t="shared" si="138"/>
        <v>5.3759999999999994</v>
      </c>
      <c r="M245" s="140"/>
      <c r="N245" s="217">
        <f>H245*M245</f>
        <v>0</v>
      </c>
      <c r="O245" s="217">
        <f>I245*M245</f>
        <v>0</v>
      </c>
      <c r="P245" s="246">
        <f>J245*M245</f>
        <v>0</v>
      </c>
      <c r="Q245" s="246">
        <f>K245*M245</f>
        <v>0</v>
      </c>
      <c r="R245" s="246">
        <f>L245*M245</f>
        <v>0</v>
      </c>
      <c r="S245" s="28" t="s">
        <v>5</v>
      </c>
      <c r="T245" s="100"/>
    </row>
    <row r="246" spans="1:20" ht="69.95" hidden="1" customHeight="1" outlineLevel="1" thickBot="1" x14ac:dyDescent="0.25">
      <c r="A246" s="602" t="s">
        <v>8524</v>
      </c>
      <c r="B246" s="115" t="s">
        <v>147</v>
      </c>
      <c r="C246" s="222"/>
      <c r="D246" s="53" t="s">
        <v>268</v>
      </c>
      <c r="E246" s="64"/>
      <c r="F246" s="64" t="s">
        <v>4</v>
      </c>
      <c r="G246" s="98">
        <f t="shared" si="144"/>
        <v>7.41</v>
      </c>
      <c r="H246" s="233">
        <v>5.7</v>
      </c>
      <c r="I246" s="180">
        <v>5.6</v>
      </c>
      <c r="J246" s="162">
        <f t="shared" si="142"/>
        <v>5.4879999999999995</v>
      </c>
      <c r="K246" s="162">
        <f t="shared" si="137"/>
        <v>5.4319999999999995</v>
      </c>
      <c r="L246" s="162">
        <f t="shared" si="138"/>
        <v>5.3759999999999994</v>
      </c>
      <c r="M246" s="140"/>
      <c r="N246" s="217">
        <f>H246*M246</f>
        <v>0</v>
      </c>
      <c r="O246" s="217">
        <f>I246*M246</f>
        <v>0</v>
      </c>
      <c r="P246" s="246">
        <f>J246*M246</f>
        <v>0</v>
      </c>
      <c r="Q246" s="246">
        <f>K246*M246</f>
        <v>0</v>
      </c>
      <c r="R246" s="246">
        <f>L246*M246</f>
        <v>0</v>
      </c>
      <c r="S246" s="28" t="s">
        <v>5</v>
      </c>
      <c r="T246" s="100"/>
    </row>
    <row r="247" spans="1:20" ht="69.95" hidden="1" customHeight="1" outlineLevel="1" thickBot="1" x14ac:dyDescent="0.25">
      <c r="A247" s="602" t="s">
        <v>8525</v>
      </c>
      <c r="B247" s="115" t="s">
        <v>147</v>
      </c>
      <c r="C247" s="222"/>
      <c r="D247" s="53" t="s">
        <v>1580</v>
      </c>
      <c r="E247" s="64"/>
      <c r="F247" s="64" t="s">
        <v>4</v>
      </c>
      <c r="G247" s="98">
        <f t="shared" si="144"/>
        <v>7.41</v>
      </c>
      <c r="H247" s="233">
        <v>5.7</v>
      </c>
      <c r="I247" s="180">
        <v>5.6</v>
      </c>
      <c r="J247" s="162">
        <f t="shared" si="142"/>
        <v>5.4879999999999995</v>
      </c>
      <c r="K247" s="162">
        <f t="shared" si="137"/>
        <v>5.4319999999999995</v>
      </c>
      <c r="L247" s="162">
        <f t="shared" si="138"/>
        <v>5.3759999999999994</v>
      </c>
      <c r="M247" s="140"/>
      <c r="N247" s="217">
        <f>H247*M247</f>
        <v>0</v>
      </c>
      <c r="O247" s="217">
        <f>I247*M247</f>
        <v>0</v>
      </c>
      <c r="P247" s="246">
        <f>J247*M247</f>
        <v>0</v>
      </c>
      <c r="Q247" s="246">
        <f>K247*M247</f>
        <v>0</v>
      </c>
      <c r="R247" s="246">
        <f>L247*M247</f>
        <v>0</v>
      </c>
      <c r="S247" s="28" t="s">
        <v>5</v>
      </c>
      <c r="T247" s="100"/>
    </row>
    <row r="248" spans="1:20" ht="69.95" hidden="1" customHeight="1" outlineLevel="1" thickBot="1" x14ac:dyDescent="0.25">
      <c r="A248" s="602" t="s">
        <v>10132</v>
      </c>
      <c r="B248" s="178" t="s">
        <v>148</v>
      </c>
      <c r="C248" s="53"/>
      <c r="D248" s="93" t="s">
        <v>10133</v>
      </c>
      <c r="E248" s="64"/>
      <c r="F248" s="64" t="s">
        <v>4</v>
      </c>
      <c r="G248" s="98">
        <f t="shared" si="144"/>
        <v>8.9700000000000006</v>
      </c>
      <c r="H248" s="233">
        <v>6.9</v>
      </c>
      <c r="I248" s="180">
        <v>6.8</v>
      </c>
      <c r="J248" s="162">
        <f t="shared" si="142"/>
        <v>6.6639999999999997</v>
      </c>
      <c r="K248" s="162">
        <f t="shared" si="137"/>
        <v>6.5960000000000001</v>
      </c>
      <c r="L248" s="162">
        <f t="shared" si="138"/>
        <v>6.5279999999999996</v>
      </c>
      <c r="M248" s="140"/>
      <c r="N248" s="217">
        <f>H248*M248</f>
        <v>0</v>
      </c>
      <c r="O248" s="217">
        <f>I248*M248</f>
        <v>0</v>
      </c>
      <c r="P248" s="246">
        <f>J248*M248</f>
        <v>0</v>
      </c>
      <c r="Q248" s="246">
        <f>K248*M248</f>
        <v>0</v>
      </c>
      <c r="R248" s="246">
        <f>L248*M248</f>
        <v>0</v>
      </c>
      <c r="S248" s="28" t="s">
        <v>5</v>
      </c>
      <c r="T248" s="100"/>
    </row>
    <row r="249" spans="1:20" ht="69.95" hidden="1" customHeight="1" outlineLevel="1" thickBot="1" x14ac:dyDescent="0.25">
      <c r="A249" s="902" t="s">
        <v>7321</v>
      </c>
      <c r="B249" s="863" t="s">
        <v>1285</v>
      </c>
      <c r="C249" s="752"/>
      <c r="D249" s="736" t="s">
        <v>7323</v>
      </c>
      <c r="E249" s="670"/>
      <c r="F249" s="670" t="s">
        <v>4</v>
      </c>
      <c r="G249" s="674">
        <f t="shared" si="144"/>
        <v>17.290000000000003</v>
      </c>
      <c r="H249" s="868">
        <v>13.3</v>
      </c>
      <c r="I249" s="869">
        <v>13</v>
      </c>
      <c r="J249" s="676">
        <f t="shared" si="142"/>
        <v>12.74</v>
      </c>
      <c r="K249" s="676">
        <f t="shared" si="137"/>
        <v>12.61</v>
      </c>
      <c r="L249" s="676">
        <f t="shared" si="138"/>
        <v>12.48</v>
      </c>
      <c r="M249" s="677"/>
      <c r="N249" s="678">
        <f>H249*M249</f>
        <v>0</v>
      </c>
      <c r="O249" s="678">
        <f>I249*M249</f>
        <v>0</v>
      </c>
      <c r="P249" s="679">
        <f>J249*M249</f>
        <v>0</v>
      </c>
      <c r="Q249" s="679">
        <f>K249*M249</f>
        <v>0</v>
      </c>
      <c r="R249" s="679">
        <f>L249*M249</f>
        <v>0</v>
      </c>
      <c r="S249" s="680" t="s">
        <v>5</v>
      </c>
      <c r="T249" s="100" t="s">
        <v>1702</v>
      </c>
    </row>
    <row r="250" spans="1:20" ht="69.95" hidden="1" customHeight="1" outlineLevel="1" thickBot="1" x14ac:dyDescent="0.25">
      <c r="A250" s="902" t="s">
        <v>10888</v>
      </c>
      <c r="B250" s="863" t="s">
        <v>1285</v>
      </c>
      <c r="C250" s="752"/>
      <c r="D250" s="736" t="s">
        <v>10889</v>
      </c>
      <c r="E250" s="670"/>
      <c r="F250" s="670" t="s">
        <v>4</v>
      </c>
      <c r="G250" s="674">
        <f t="shared" ref="G250" si="145">H250*1.3</f>
        <v>17.290000000000003</v>
      </c>
      <c r="H250" s="868">
        <v>13.3</v>
      </c>
      <c r="I250" s="869">
        <v>13</v>
      </c>
      <c r="J250" s="676">
        <f t="shared" ref="J250" si="146">I250*0.98</f>
        <v>12.74</v>
      </c>
      <c r="K250" s="676">
        <f t="shared" ref="K250" si="147">I250*0.97</f>
        <v>12.61</v>
      </c>
      <c r="L250" s="676">
        <f t="shared" ref="L250" si="148">I250*0.96</f>
        <v>12.48</v>
      </c>
      <c r="M250" s="677"/>
      <c r="N250" s="678">
        <f>H250*M250</f>
        <v>0</v>
      </c>
      <c r="O250" s="678">
        <f>I250*M250</f>
        <v>0</v>
      </c>
      <c r="P250" s="679">
        <f>J250*M250</f>
        <v>0</v>
      </c>
      <c r="Q250" s="679">
        <f>K250*M250</f>
        <v>0</v>
      </c>
      <c r="R250" s="679">
        <f>L250*M250</f>
        <v>0</v>
      </c>
      <c r="S250" s="680" t="s">
        <v>5</v>
      </c>
      <c r="T250" s="100" t="s">
        <v>1702</v>
      </c>
    </row>
    <row r="251" spans="1:20" ht="69.95" hidden="1" customHeight="1" outlineLevel="1" thickBot="1" x14ac:dyDescent="0.25">
      <c r="A251" s="902" t="s">
        <v>7322</v>
      </c>
      <c r="B251" s="863" t="s">
        <v>1285</v>
      </c>
      <c r="C251" s="752"/>
      <c r="D251" s="736" t="s">
        <v>7320</v>
      </c>
      <c r="E251" s="670"/>
      <c r="F251" s="670" t="s">
        <v>4</v>
      </c>
      <c r="G251" s="674">
        <f t="shared" si="144"/>
        <v>27.3</v>
      </c>
      <c r="H251" s="868">
        <v>21</v>
      </c>
      <c r="I251" s="869">
        <v>20.7</v>
      </c>
      <c r="J251" s="676">
        <f t="shared" si="142"/>
        <v>20.285999999999998</v>
      </c>
      <c r="K251" s="676">
        <f t="shared" si="137"/>
        <v>20.078999999999997</v>
      </c>
      <c r="L251" s="676">
        <f t="shared" si="138"/>
        <v>19.872</v>
      </c>
      <c r="M251" s="677"/>
      <c r="N251" s="678">
        <f>H251*M251</f>
        <v>0</v>
      </c>
      <c r="O251" s="678">
        <f>I251*M251</f>
        <v>0</v>
      </c>
      <c r="P251" s="679">
        <f>J251*M251</f>
        <v>0</v>
      </c>
      <c r="Q251" s="679">
        <f>K251*M251</f>
        <v>0</v>
      </c>
      <c r="R251" s="679">
        <f>L251*M251</f>
        <v>0</v>
      </c>
      <c r="S251" s="680" t="s">
        <v>5</v>
      </c>
      <c r="T251" s="100" t="s">
        <v>1702</v>
      </c>
    </row>
    <row r="252" spans="1:20" ht="69.95" hidden="1" customHeight="1" outlineLevel="1" thickBot="1" x14ac:dyDescent="0.25">
      <c r="A252" s="649" t="s">
        <v>7324</v>
      </c>
      <c r="B252" s="178" t="s">
        <v>1285</v>
      </c>
      <c r="C252" s="222"/>
      <c r="D252" s="93" t="s">
        <v>7325</v>
      </c>
      <c r="E252" s="64"/>
      <c r="F252" s="64" t="s">
        <v>4</v>
      </c>
      <c r="G252" s="98">
        <v>30</v>
      </c>
      <c r="H252" s="233">
        <v>22.3</v>
      </c>
      <c r="I252" s="180">
        <v>22</v>
      </c>
      <c r="J252" s="162">
        <f t="shared" si="142"/>
        <v>21.56</v>
      </c>
      <c r="K252" s="162">
        <f t="shared" si="137"/>
        <v>21.34</v>
      </c>
      <c r="L252" s="162">
        <f t="shared" si="138"/>
        <v>21.119999999999997</v>
      </c>
      <c r="M252" s="141"/>
      <c r="N252" s="217">
        <f>H252*M252</f>
        <v>0</v>
      </c>
      <c r="O252" s="217">
        <f>I252*M252</f>
        <v>0</v>
      </c>
      <c r="P252" s="246">
        <f>J252*M252</f>
        <v>0</v>
      </c>
      <c r="Q252" s="246">
        <f>K252*M252</f>
        <v>0</v>
      </c>
      <c r="R252" s="246">
        <f>L252*M252</f>
        <v>0</v>
      </c>
      <c r="S252" s="28" t="s">
        <v>5</v>
      </c>
      <c r="T252" s="100"/>
    </row>
    <row r="253" spans="1:20" ht="69.95" hidden="1" customHeight="1" outlineLevel="1" thickBot="1" x14ac:dyDescent="0.25">
      <c r="A253" s="644" t="s">
        <v>9760</v>
      </c>
      <c r="B253" s="128" t="s">
        <v>147</v>
      </c>
      <c r="C253" s="64" t="s">
        <v>9761</v>
      </c>
      <c r="D253" s="93" t="s">
        <v>10309</v>
      </c>
      <c r="E253" s="144"/>
      <c r="F253" s="64" t="s">
        <v>4</v>
      </c>
      <c r="G253" s="98">
        <f t="shared" ref="G253" si="149">H253*1.3</f>
        <v>7.8000000000000007</v>
      </c>
      <c r="H253" s="233">
        <v>6</v>
      </c>
      <c r="I253" s="180">
        <v>5.9</v>
      </c>
      <c r="J253" s="162">
        <f t="shared" si="142"/>
        <v>5.782</v>
      </c>
      <c r="K253" s="162">
        <f t="shared" si="137"/>
        <v>5.7229999999999999</v>
      </c>
      <c r="L253" s="162">
        <f t="shared" si="138"/>
        <v>5.6639999999999997</v>
      </c>
      <c r="M253" s="141"/>
      <c r="N253" s="217">
        <f>H253*M253</f>
        <v>0</v>
      </c>
      <c r="O253" s="217">
        <f>I253*M253</f>
        <v>0</v>
      </c>
      <c r="P253" s="246">
        <f>J253*M253</f>
        <v>0</v>
      </c>
      <c r="Q253" s="246">
        <f>K253*M253</f>
        <v>0</v>
      </c>
      <c r="R253" s="246">
        <f>L253*M253</f>
        <v>0</v>
      </c>
      <c r="S253" s="28" t="s">
        <v>5</v>
      </c>
      <c r="T253" s="100"/>
    </row>
    <row r="254" spans="1:20" ht="69.95" hidden="1" customHeight="1" outlineLevel="1" thickBot="1" x14ac:dyDescent="0.25">
      <c r="A254" s="644" t="s">
        <v>10212</v>
      </c>
      <c r="B254" s="287" t="s">
        <v>148</v>
      </c>
      <c r="C254" s="64" t="s">
        <v>10215</v>
      </c>
      <c r="D254" s="93" t="s">
        <v>10216</v>
      </c>
      <c r="E254" s="144"/>
      <c r="F254" s="64" t="s">
        <v>4</v>
      </c>
      <c r="G254" s="98">
        <f t="shared" ref="G254" si="150">H254*1.3</f>
        <v>8.9700000000000006</v>
      </c>
      <c r="H254" s="233">
        <v>6.9</v>
      </c>
      <c r="I254" s="180">
        <v>6.8</v>
      </c>
      <c r="J254" s="162">
        <f t="shared" si="142"/>
        <v>6.6639999999999997</v>
      </c>
      <c r="K254" s="162">
        <f t="shared" si="137"/>
        <v>6.5960000000000001</v>
      </c>
      <c r="L254" s="162">
        <f t="shared" si="138"/>
        <v>6.5279999999999996</v>
      </c>
      <c r="M254" s="141"/>
      <c r="N254" s="217">
        <f>H254*M254</f>
        <v>0</v>
      </c>
      <c r="O254" s="217">
        <f>I254*M254</f>
        <v>0</v>
      </c>
      <c r="P254" s="246">
        <f>J254*M254</f>
        <v>0</v>
      </c>
      <c r="Q254" s="246">
        <f>K254*M254</f>
        <v>0</v>
      </c>
      <c r="R254" s="246">
        <f>L254*M254</f>
        <v>0</v>
      </c>
      <c r="S254" s="28" t="s">
        <v>5</v>
      </c>
      <c r="T254" s="100"/>
    </row>
    <row r="255" spans="1:20" ht="69.95" hidden="1" customHeight="1" outlineLevel="1" thickBot="1" x14ac:dyDescent="0.25">
      <c r="A255" s="644" t="s">
        <v>8886</v>
      </c>
      <c r="B255" s="128" t="s">
        <v>147</v>
      </c>
      <c r="C255" s="53"/>
      <c r="D255" s="93" t="s">
        <v>9702</v>
      </c>
      <c r="E255" s="144"/>
      <c r="F255" s="64" t="s">
        <v>4</v>
      </c>
      <c r="G255" s="98">
        <f t="shared" ref="G255" si="151">H255*1.3</f>
        <v>9.1</v>
      </c>
      <c r="H255" s="233">
        <v>7</v>
      </c>
      <c r="I255" s="180">
        <v>6.8</v>
      </c>
      <c r="J255" s="162">
        <f t="shared" si="142"/>
        <v>6.6639999999999997</v>
      </c>
      <c r="K255" s="162">
        <f t="shared" si="137"/>
        <v>6.5960000000000001</v>
      </c>
      <c r="L255" s="162">
        <f t="shared" si="138"/>
        <v>6.5279999999999996</v>
      </c>
      <c r="M255" s="141"/>
      <c r="N255" s="217">
        <f>H255*M255</f>
        <v>0</v>
      </c>
      <c r="O255" s="217">
        <f>I255*M255</f>
        <v>0</v>
      </c>
      <c r="P255" s="246">
        <f>J255*M255</f>
        <v>0</v>
      </c>
      <c r="Q255" s="246">
        <f>K255*M255</f>
        <v>0</v>
      </c>
      <c r="R255" s="246">
        <f>L255*M255</f>
        <v>0</v>
      </c>
      <c r="S255" s="28" t="s">
        <v>5</v>
      </c>
      <c r="T255" s="170"/>
    </row>
    <row r="256" spans="1:20" ht="69.95" hidden="1" customHeight="1" outlineLevel="1" thickBot="1" x14ac:dyDescent="0.25">
      <c r="A256" s="602" t="s">
        <v>3655</v>
      </c>
      <c r="B256" s="178" t="s">
        <v>1285</v>
      </c>
      <c r="C256" s="222"/>
      <c r="D256" s="53" t="s">
        <v>1800</v>
      </c>
      <c r="E256" s="64"/>
      <c r="F256" s="64" t="s">
        <v>4</v>
      </c>
      <c r="G256" s="98">
        <f t="shared" si="144"/>
        <v>25.35</v>
      </c>
      <c r="H256" s="233">
        <v>19.5</v>
      </c>
      <c r="I256" s="180">
        <v>19.3</v>
      </c>
      <c r="J256" s="162">
        <f t="shared" si="142"/>
        <v>18.914000000000001</v>
      </c>
      <c r="K256" s="162">
        <f t="shared" ref="K256:K261" si="152">I256*0.97</f>
        <v>18.721</v>
      </c>
      <c r="L256" s="162">
        <f t="shared" ref="L256:L261" si="153">I256*0.96</f>
        <v>18.527999999999999</v>
      </c>
      <c r="M256" s="141"/>
      <c r="N256" s="217">
        <f>H256*M256</f>
        <v>0</v>
      </c>
      <c r="O256" s="217">
        <f>I256*M256</f>
        <v>0</v>
      </c>
      <c r="P256" s="246">
        <f>J256*M256</f>
        <v>0</v>
      </c>
      <c r="Q256" s="246">
        <f>K256*M256</f>
        <v>0</v>
      </c>
      <c r="R256" s="246">
        <f>L256*M256</f>
        <v>0</v>
      </c>
      <c r="S256" s="28" t="s">
        <v>5</v>
      </c>
      <c r="T256" s="100"/>
    </row>
    <row r="257" spans="1:20" ht="69.95" hidden="1" customHeight="1" outlineLevel="1" thickBot="1" x14ac:dyDescent="0.25">
      <c r="A257" s="602" t="s">
        <v>3656</v>
      </c>
      <c r="B257" s="115" t="s">
        <v>147</v>
      </c>
      <c r="C257" s="53"/>
      <c r="D257" s="53" t="s">
        <v>1815</v>
      </c>
      <c r="E257" s="144"/>
      <c r="F257" s="64" t="s">
        <v>4</v>
      </c>
      <c r="G257" s="98">
        <f t="shared" si="144"/>
        <v>23.14</v>
      </c>
      <c r="H257" s="233">
        <v>17.8</v>
      </c>
      <c r="I257" s="180">
        <v>17.5</v>
      </c>
      <c r="J257" s="162">
        <f t="shared" si="142"/>
        <v>17.149999999999999</v>
      </c>
      <c r="K257" s="162">
        <f t="shared" si="152"/>
        <v>16.974999999999998</v>
      </c>
      <c r="L257" s="162">
        <f t="shared" si="153"/>
        <v>16.8</v>
      </c>
      <c r="M257" s="14"/>
      <c r="N257" s="217">
        <f>H257*M257</f>
        <v>0</v>
      </c>
      <c r="O257" s="217">
        <f>I257*M257</f>
        <v>0</v>
      </c>
      <c r="P257" s="246">
        <f>J257*M257</f>
        <v>0</v>
      </c>
      <c r="Q257" s="246">
        <f>K257*M257</f>
        <v>0</v>
      </c>
      <c r="R257" s="246">
        <f>L257*M257</f>
        <v>0</v>
      </c>
      <c r="S257" s="28" t="s">
        <v>5</v>
      </c>
      <c r="T257" s="100"/>
    </row>
    <row r="258" spans="1:20" ht="69.95" hidden="1" customHeight="1" outlineLevel="1" thickBot="1" x14ac:dyDescent="0.25">
      <c r="A258" s="758" t="s">
        <v>3658</v>
      </c>
      <c r="B258" s="880" t="s">
        <v>397</v>
      </c>
      <c r="C258" s="881"/>
      <c r="D258" s="882" t="s">
        <v>10808</v>
      </c>
      <c r="E258" s="729"/>
      <c r="F258" s="729" t="s">
        <v>4</v>
      </c>
      <c r="G258" s="730">
        <v>8</v>
      </c>
      <c r="H258" s="875">
        <v>5.6</v>
      </c>
      <c r="I258" s="730">
        <v>5.5</v>
      </c>
      <c r="J258" s="732">
        <f t="shared" ref="J258:J261" si="154">I258*0.98</f>
        <v>5.39</v>
      </c>
      <c r="K258" s="732">
        <f t="shared" si="152"/>
        <v>5.335</v>
      </c>
      <c r="L258" s="732">
        <f t="shared" si="153"/>
        <v>5.2799999999999994</v>
      </c>
      <c r="M258" s="750"/>
      <c r="N258" s="731">
        <f>H258*M258</f>
        <v>0</v>
      </c>
      <c r="O258" s="731">
        <f>I258*M258</f>
        <v>0</v>
      </c>
      <c r="P258" s="759">
        <f>J258*M258</f>
        <v>0</v>
      </c>
      <c r="Q258" s="759">
        <f>K258*M258</f>
        <v>0</v>
      </c>
      <c r="R258" s="759">
        <f>L258*M258</f>
        <v>0</v>
      </c>
      <c r="S258" s="821" t="s">
        <v>5</v>
      </c>
      <c r="T258" s="170" t="s">
        <v>723</v>
      </c>
    </row>
    <row r="259" spans="1:20" ht="69.95" hidden="1" customHeight="1" outlineLevel="1" thickBot="1" x14ac:dyDescent="0.25">
      <c r="A259" s="602" t="s">
        <v>6947</v>
      </c>
      <c r="B259" s="239" t="s">
        <v>397</v>
      </c>
      <c r="C259" s="240"/>
      <c r="D259" s="241" t="s">
        <v>1253</v>
      </c>
      <c r="E259" s="64"/>
      <c r="F259" s="55" t="s">
        <v>4</v>
      </c>
      <c r="G259" s="139">
        <v>9</v>
      </c>
      <c r="H259" s="206">
        <v>6.6</v>
      </c>
      <c r="I259" s="139">
        <v>6.5</v>
      </c>
      <c r="J259" s="162">
        <f t="shared" si="154"/>
        <v>6.37</v>
      </c>
      <c r="K259" s="162">
        <f t="shared" si="152"/>
        <v>6.3049999999999997</v>
      </c>
      <c r="L259" s="162">
        <f t="shared" si="153"/>
        <v>6.24</v>
      </c>
      <c r="M259" s="14"/>
      <c r="N259" s="247">
        <f>H259*M259</f>
        <v>0</v>
      </c>
      <c r="O259" s="217">
        <f>I259*M259</f>
        <v>0</v>
      </c>
      <c r="P259" s="246">
        <f>J259*M259</f>
        <v>0</v>
      </c>
      <c r="Q259" s="246">
        <f>K259*M259</f>
        <v>0</v>
      </c>
      <c r="R259" s="246">
        <f>L259*M259</f>
        <v>0</v>
      </c>
      <c r="S259" s="12" t="s">
        <v>5</v>
      </c>
      <c r="T259" s="56"/>
    </row>
    <row r="260" spans="1:20" ht="69.95" hidden="1" customHeight="1" outlineLevel="1" thickBot="1" x14ac:dyDescent="0.25">
      <c r="A260" s="758" t="s">
        <v>6948</v>
      </c>
      <c r="B260" s="880" t="s">
        <v>397</v>
      </c>
      <c r="C260" s="881"/>
      <c r="D260" s="882" t="s">
        <v>10809</v>
      </c>
      <c r="E260" s="729"/>
      <c r="F260" s="729" t="s">
        <v>4</v>
      </c>
      <c r="G260" s="730">
        <v>10</v>
      </c>
      <c r="H260" s="875">
        <v>6</v>
      </c>
      <c r="I260" s="730">
        <v>5.9</v>
      </c>
      <c r="J260" s="732">
        <f t="shared" si="154"/>
        <v>5.782</v>
      </c>
      <c r="K260" s="732">
        <f t="shared" si="152"/>
        <v>5.7229999999999999</v>
      </c>
      <c r="L260" s="732">
        <f t="shared" si="153"/>
        <v>5.6639999999999997</v>
      </c>
      <c r="M260" s="750"/>
      <c r="N260" s="731">
        <f>H260*M260</f>
        <v>0</v>
      </c>
      <c r="O260" s="731">
        <f>I260*M260</f>
        <v>0</v>
      </c>
      <c r="P260" s="759">
        <f>J260*M260</f>
        <v>0</v>
      </c>
      <c r="Q260" s="759">
        <f>K260*M260</f>
        <v>0</v>
      </c>
      <c r="R260" s="759">
        <f>L260*M260</f>
        <v>0</v>
      </c>
      <c r="S260" s="821" t="s">
        <v>5</v>
      </c>
      <c r="T260" s="170" t="s">
        <v>723</v>
      </c>
    </row>
    <row r="261" spans="1:20" ht="69.95" hidden="1" customHeight="1" outlineLevel="1" thickBot="1" x14ac:dyDescent="0.25">
      <c r="A261" s="602" t="s">
        <v>10806</v>
      </c>
      <c r="B261" s="239" t="s">
        <v>397</v>
      </c>
      <c r="C261" s="240"/>
      <c r="D261" s="241" t="s">
        <v>10807</v>
      </c>
      <c r="E261" s="7"/>
      <c r="F261" s="55" t="s">
        <v>4</v>
      </c>
      <c r="G261" s="139">
        <v>11</v>
      </c>
      <c r="H261" s="206">
        <v>7</v>
      </c>
      <c r="I261" s="139">
        <v>6.9</v>
      </c>
      <c r="J261" s="162">
        <f t="shared" si="154"/>
        <v>6.7620000000000005</v>
      </c>
      <c r="K261" s="162">
        <f t="shared" si="152"/>
        <v>6.6930000000000005</v>
      </c>
      <c r="L261" s="162">
        <f t="shared" si="153"/>
        <v>6.6239999999999997</v>
      </c>
      <c r="M261" s="14"/>
      <c r="N261" s="247">
        <f>H261*M261</f>
        <v>0</v>
      </c>
      <c r="O261" s="217">
        <f>I261*M261</f>
        <v>0</v>
      </c>
      <c r="P261" s="246">
        <f>J261*M261</f>
        <v>0</v>
      </c>
      <c r="Q261" s="246">
        <f>K261*M261</f>
        <v>0</v>
      </c>
      <c r="R261" s="246">
        <f>L261*M261</f>
        <v>0</v>
      </c>
      <c r="S261" s="12" t="s">
        <v>5</v>
      </c>
      <c r="T261" s="56"/>
    </row>
    <row r="262" spans="1:20" ht="20.100000000000001" customHeight="1" collapsed="1" thickBot="1" x14ac:dyDescent="0.25">
      <c r="A262" s="384" t="s">
        <v>9712</v>
      </c>
      <c r="B262" s="601"/>
      <c r="C262" s="368"/>
      <c r="D262" s="369"/>
      <c r="E262" s="369"/>
      <c r="F262" s="369"/>
      <c r="G262" s="370"/>
      <c r="H262" s="370"/>
      <c r="I262" s="370"/>
      <c r="J262" s="370"/>
      <c r="K262" s="370"/>
      <c r="L262" s="370"/>
      <c r="M262" s="370"/>
      <c r="N262" s="370"/>
      <c r="O262" s="370"/>
      <c r="P262" s="370"/>
      <c r="Q262" s="370"/>
      <c r="R262" s="370"/>
      <c r="S262" s="371"/>
    </row>
    <row r="263" spans="1:20" ht="20.100000000000001" hidden="1" customHeight="1" outlineLevel="1" thickBot="1" x14ac:dyDescent="0.25">
      <c r="A263" s="3" t="s">
        <v>3737</v>
      </c>
      <c r="B263" s="3" t="s">
        <v>33</v>
      </c>
      <c r="C263" s="3"/>
      <c r="D263" s="3" t="s">
        <v>17</v>
      </c>
      <c r="E263" s="3" t="s">
        <v>2746</v>
      </c>
      <c r="F263" s="84"/>
      <c r="G263" s="85" t="s">
        <v>487</v>
      </c>
      <c r="H263" s="3" t="s">
        <v>488</v>
      </c>
      <c r="I263" s="3" t="s">
        <v>495</v>
      </c>
      <c r="J263" s="123">
        <v>-0.02</v>
      </c>
      <c r="K263" s="123">
        <v>-0.03</v>
      </c>
      <c r="L263" s="123">
        <v>-0.04</v>
      </c>
      <c r="M263" s="3" t="s">
        <v>18</v>
      </c>
      <c r="N263" s="3" t="s">
        <v>489</v>
      </c>
      <c r="O263" s="3" t="s">
        <v>486</v>
      </c>
      <c r="P263" s="124" t="s">
        <v>1924</v>
      </c>
      <c r="Q263" s="124" t="s">
        <v>1930</v>
      </c>
      <c r="R263" s="124" t="s">
        <v>1931</v>
      </c>
      <c r="S263" s="3" t="s">
        <v>34</v>
      </c>
    </row>
    <row r="264" spans="1:20" ht="69.95" hidden="1" customHeight="1" outlineLevel="1" thickBot="1" x14ac:dyDescent="0.25">
      <c r="A264" s="928" t="s">
        <v>9787</v>
      </c>
      <c r="B264" s="115" t="s">
        <v>148</v>
      </c>
      <c r="C264" s="222"/>
      <c r="D264" s="93" t="s">
        <v>9788</v>
      </c>
      <c r="E264" s="64"/>
      <c r="F264" s="64" t="s">
        <v>4</v>
      </c>
      <c r="G264" s="98">
        <v>16</v>
      </c>
      <c r="H264" s="233">
        <v>12</v>
      </c>
      <c r="I264" s="180">
        <v>11.9</v>
      </c>
      <c r="J264" s="162">
        <f t="shared" ref="J264:J265" si="155">I264*0.98</f>
        <v>11.662000000000001</v>
      </c>
      <c r="K264" s="162">
        <f t="shared" ref="K264:K265" si="156">I264*0.97</f>
        <v>11.542999999999999</v>
      </c>
      <c r="L264" s="162">
        <f t="shared" ref="L264:L265" si="157">I264*0.96</f>
        <v>11.423999999999999</v>
      </c>
      <c r="M264" s="141"/>
      <c r="N264" s="217">
        <f>H264*M264</f>
        <v>0</v>
      </c>
      <c r="O264" s="217">
        <f>I264*M264</f>
        <v>0</v>
      </c>
      <c r="P264" s="246">
        <f>J264*M264</f>
        <v>0</v>
      </c>
      <c r="Q264" s="246">
        <f>K264*M264</f>
        <v>0</v>
      </c>
      <c r="R264" s="246">
        <f>L264*M264</f>
        <v>0</v>
      </c>
      <c r="S264" s="118" t="s">
        <v>5</v>
      </c>
      <c r="T264" s="100"/>
    </row>
    <row r="265" spans="1:20" ht="69.95" hidden="1" customHeight="1" outlineLevel="1" thickBot="1" x14ac:dyDescent="0.25">
      <c r="A265" s="644" t="s">
        <v>9793</v>
      </c>
      <c r="B265" s="115" t="s">
        <v>1261</v>
      </c>
      <c r="C265" s="222"/>
      <c r="D265" s="93" t="s">
        <v>9794</v>
      </c>
      <c r="E265" s="64"/>
      <c r="F265" s="64" t="s">
        <v>4</v>
      </c>
      <c r="G265" s="98">
        <v>60</v>
      </c>
      <c r="H265" s="233">
        <v>50</v>
      </c>
      <c r="I265" s="180">
        <v>49.5</v>
      </c>
      <c r="J265" s="162">
        <f t="shared" si="155"/>
        <v>48.51</v>
      </c>
      <c r="K265" s="162">
        <f t="shared" si="156"/>
        <v>48.015000000000001</v>
      </c>
      <c r="L265" s="162">
        <f t="shared" si="157"/>
        <v>47.519999999999996</v>
      </c>
      <c r="M265" s="141"/>
      <c r="N265" s="217">
        <f>H265*M265</f>
        <v>0</v>
      </c>
      <c r="O265" s="217">
        <f>I265*M265</f>
        <v>0</v>
      </c>
      <c r="P265" s="246">
        <f>J265*M265</f>
        <v>0</v>
      </c>
      <c r="Q265" s="246">
        <f>K265*M265</f>
        <v>0</v>
      </c>
      <c r="R265" s="246">
        <f>L265*M265</f>
        <v>0</v>
      </c>
      <c r="S265" s="102" t="s">
        <v>5</v>
      </c>
      <c r="T265" s="100"/>
    </row>
    <row r="266" spans="1:20" ht="69.95" hidden="1" customHeight="1" outlineLevel="1" thickBot="1" x14ac:dyDescent="0.25">
      <c r="A266" s="644" t="s">
        <v>9789</v>
      </c>
      <c r="B266" s="115" t="s">
        <v>148</v>
      </c>
      <c r="C266" s="222"/>
      <c r="D266" s="93" t="s">
        <v>9790</v>
      </c>
      <c r="E266" s="64"/>
      <c r="F266" s="64" t="s">
        <v>4</v>
      </c>
      <c r="G266" s="98">
        <v>32</v>
      </c>
      <c r="H266" s="233">
        <v>25.5</v>
      </c>
      <c r="I266" s="180">
        <v>25.2</v>
      </c>
      <c r="J266" s="162">
        <f t="shared" ref="J266" si="158">I266*0.98</f>
        <v>24.695999999999998</v>
      </c>
      <c r="K266" s="162">
        <f t="shared" ref="K266" si="159">I266*0.97</f>
        <v>24.443999999999999</v>
      </c>
      <c r="L266" s="162">
        <f t="shared" ref="L266" si="160">I266*0.96</f>
        <v>24.192</v>
      </c>
      <c r="M266" s="141"/>
      <c r="N266" s="217">
        <f>H266*M266</f>
        <v>0</v>
      </c>
      <c r="O266" s="217">
        <f>I266*M266</f>
        <v>0</v>
      </c>
      <c r="P266" s="246">
        <f>J266*M266</f>
        <v>0</v>
      </c>
      <c r="Q266" s="246">
        <f>K266*M266</f>
        <v>0</v>
      </c>
      <c r="R266" s="246">
        <f>L266*M266</f>
        <v>0</v>
      </c>
      <c r="S266" s="102" t="s">
        <v>5</v>
      </c>
      <c r="T266" s="100"/>
    </row>
    <row r="267" spans="1:20" ht="69.95" hidden="1" customHeight="1" outlineLevel="1" thickBot="1" x14ac:dyDescent="0.25">
      <c r="A267" s="650" t="s">
        <v>9791</v>
      </c>
      <c r="B267" s="115" t="s">
        <v>148</v>
      </c>
      <c r="C267" s="222"/>
      <c r="D267" s="93" t="s">
        <v>9792</v>
      </c>
      <c r="E267" s="64"/>
      <c r="F267" s="64" t="s">
        <v>4</v>
      </c>
      <c r="G267" s="98">
        <v>21</v>
      </c>
      <c r="H267" s="233">
        <v>17.600000000000001</v>
      </c>
      <c r="I267" s="180">
        <v>17.399999999999999</v>
      </c>
      <c r="J267" s="162">
        <f t="shared" ref="J267" si="161">I267*0.98</f>
        <v>17.052</v>
      </c>
      <c r="K267" s="162">
        <f t="shared" ref="K267" si="162">I267*0.97</f>
        <v>16.877999999999997</v>
      </c>
      <c r="L267" s="162">
        <f t="shared" ref="L267" si="163">I267*0.96</f>
        <v>16.703999999999997</v>
      </c>
      <c r="M267" s="141"/>
      <c r="N267" s="217">
        <f>H267*M267</f>
        <v>0</v>
      </c>
      <c r="O267" s="217">
        <f>I267*M267</f>
        <v>0</v>
      </c>
      <c r="P267" s="246">
        <f>J267*M267</f>
        <v>0</v>
      </c>
      <c r="Q267" s="246">
        <f>K267*M267</f>
        <v>0</v>
      </c>
      <c r="R267" s="246">
        <f>L267*M267</f>
        <v>0</v>
      </c>
      <c r="S267" s="102" t="s">
        <v>5</v>
      </c>
      <c r="T267" s="100"/>
    </row>
    <row r="268" spans="1:20" ht="69.95" hidden="1" customHeight="1" outlineLevel="1" thickBot="1" x14ac:dyDescent="0.25">
      <c r="A268" s="649" t="s">
        <v>9753</v>
      </c>
      <c r="B268" s="115" t="s">
        <v>148</v>
      </c>
      <c r="C268" s="222"/>
      <c r="D268" s="93" t="s">
        <v>9739</v>
      </c>
      <c r="E268" s="64"/>
      <c r="F268" s="64" t="s">
        <v>4</v>
      </c>
      <c r="G268" s="98">
        <v>62</v>
      </c>
      <c r="H268" s="233">
        <v>54.1</v>
      </c>
      <c r="I268" s="180">
        <v>53.6</v>
      </c>
      <c r="J268" s="162">
        <f t="shared" ref="J268" si="164">I268*0.98</f>
        <v>52.527999999999999</v>
      </c>
      <c r="K268" s="162">
        <f t="shared" ref="K268" si="165">I268*0.97</f>
        <v>51.991999999999997</v>
      </c>
      <c r="L268" s="162">
        <f t="shared" ref="L268" si="166">I268*0.96</f>
        <v>51.455999999999996</v>
      </c>
      <c r="M268" s="141"/>
      <c r="N268" s="217">
        <f>H268*M268</f>
        <v>0</v>
      </c>
      <c r="O268" s="217">
        <f>I268*M268</f>
        <v>0</v>
      </c>
      <c r="P268" s="246">
        <f>J268*M268</f>
        <v>0</v>
      </c>
      <c r="Q268" s="246">
        <f>K268*M268</f>
        <v>0</v>
      </c>
      <c r="R268" s="246">
        <f>L268*M268</f>
        <v>0</v>
      </c>
      <c r="S268" s="28" t="s">
        <v>5</v>
      </c>
      <c r="T268" s="100"/>
    </row>
    <row r="269" spans="1:20" ht="69.95" hidden="1" customHeight="1" outlineLevel="1" thickBot="1" x14ac:dyDescent="0.25">
      <c r="A269" s="649" t="s">
        <v>9754</v>
      </c>
      <c r="B269" s="115" t="s">
        <v>148</v>
      </c>
      <c r="C269" s="222"/>
      <c r="D269" s="93" t="s">
        <v>9740</v>
      </c>
      <c r="E269" s="64"/>
      <c r="F269" s="64" t="s">
        <v>4</v>
      </c>
      <c r="G269" s="98">
        <v>64</v>
      </c>
      <c r="H269" s="233">
        <v>56</v>
      </c>
      <c r="I269" s="180">
        <v>55.5</v>
      </c>
      <c r="J269" s="162">
        <f t="shared" ref="J269" si="167">I269*0.98</f>
        <v>54.39</v>
      </c>
      <c r="K269" s="162">
        <f t="shared" ref="K269" si="168">I269*0.97</f>
        <v>53.835000000000001</v>
      </c>
      <c r="L269" s="162">
        <f t="shared" ref="L269" si="169">I269*0.96</f>
        <v>53.28</v>
      </c>
      <c r="M269" s="141"/>
      <c r="N269" s="217">
        <f>H269*M269</f>
        <v>0</v>
      </c>
      <c r="O269" s="217">
        <f>I269*M269</f>
        <v>0</v>
      </c>
      <c r="P269" s="246">
        <f>J269*M269</f>
        <v>0</v>
      </c>
      <c r="Q269" s="246">
        <f>K269*M269</f>
        <v>0</v>
      </c>
      <c r="R269" s="246">
        <f>L269*M269</f>
        <v>0</v>
      </c>
      <c r="S269" s="28" t="s">
        <v>5</v>
      </c>
      <c r="T269" s="100"/>
    </row>
    <row r="270" spans="1:20" ht="69.95" hidden="1" customHeight="1" outlineLevel="1" thickBot="1" x14ac:dyDescent="0.25">
      <c r="A270" s="649" t="s">
        <v>9755</v>
      </c>
      <c r="B270" s="115" t="s">
        <v>1285</v>
      </c>
      <c r="C270" s="222"/>
      <c r="D270" s="93" t="s">
        <v>9744</v>
      </c>
      <c r="E270" s="64"/>
      <c r="F270" s="64" t="s">
        <v>4</v>
      </c>
      <c r="G270" s="98">
        <v>67</v>
      </c>
      <c r="H270" s="233">
        <v>58.7</v>
      </c>
      <c r="I270" s="180">
        <v>58.2</v>
      </c>
      <c r="J270" s="162">
        <f t="shared" ref="J270" si="170">I270*0.98</f>
        <v>57.036000000000001</v>
      </c>
      <c r="K270" s="162">
        <f t="shared" ref="K270" si="171">I270*0.97</f>
        <v>56.454000000000001</v>
      </c>
      <c r="L270" s="162">
        <f t="shared" ref="L270" si="172">I270*0.96</f>
        <v>55.872</v>
      </c>
      <c r="M270" s="141"/>
      <c r="N270" s="217">
        <f>H270*M270</f>
        <v>0</v>
      </c>
      <c r="O270" s="217">
        <f>I270*M270</f>
        <v>0</v>
      </c>
      <c r="P270" s="246">
        <f>J270*M270</f>
        <v>0</v>
      </c>
      <c r="Q270" s="246">
        <f>K270*M270</f>
        <v>0</v>
      </c>
      <c r="R270" s="246">
        <f>L270*M270</f>
        <v>0</v>
      </c>
      <c r="S270" s="28" t="s">
        <v>5</v>
      </c>
      <c r="T270" s="100"/>
    </row>
    <row r="271" spans="1:20" ht="69.95" hidden="1" customHeight="1" outlineLevel="1" thickBot="1" x14ac:dyDescent="0.25">
      <c r="A271" s="649" t="s">
        <v>9758</v>
      </c>
      <c r="B271" s="115" t="s">
        <v>1285</v>
      </c>
      <c r="C271" s="222"/>
      <c r="D271" s="93" t="s">
        <v>9745</v>
      </c>
      <c r="E271" s="64"/>
      <c r="F271" s="64" t="s">
        <v>4</v>
      </c>
      <c r="G271" s="98">
        <v>76</v>
      </c>
      <c r="H271" s="233">
        <v>66.5</v>
      </c>
      <c r="I271" s="180">
        <v>65.7</v>
      </c>
      <c r="J271" s="162">
        <f t="shared" ref="J271" si="173">I271*0.98</f>
        <v>64.385999999999996</v>
      </c>
      <c r="K271" s="162">
        <f t="shared" ref="K271" si="174">I271*0.97</f>
        <v>63.728999999999999</v>
      </c>
      <c r="L271" s="162">
        <f t="shared" ref="L271" si="175">I271*0.96</f>
        <v>63.072000000000003</v>
      </c>
      <c r="M271" s="141"/>
      <c r="N271" s="217">
        <f>H271*M271</f>
        <v>0</v>
      </c>
      <c r="O271" s="217">
        <f>I271*M271</f>
        <v>0</v>
      </c>
      <c r="P271" s="246">
        <f>J271*M271</f>
        <v>0</v>
      </c>
      <c r="Q271" s="246">
        <f>K271*M271</f>
        <v>0</v>
      </c>
      <c r="R271" s="246">
        <f>L271*M271</f>
        <v>0</v>
      </c>
      <c r="S271" s="28" t="s">
        <v>5</v>
      </c>
      <c r="T271" s="100"/>
    </row>
    <row r="272" spans="1:20" ht="69.95" hidden="1" customHeight="1" outlineLevel="1" thickBot="1" x14ac:dyDescent="0.25">
      <c r="A272" s="649" t="s">
        <v>9759</v>
      </c>
      <c r="B272" s="115" t="s">
        <v>148</v>
      </c>
      <c r="C272" s="222"/>
      <c r="D272" s="93" t="s">
        <v>9741</v>
      </c>
      <c r="E272" s="64"/>
      <c r="F272" s="64" t="s">
        <v>4</v>
      </c>
      <c r="G272" s="98">
        <v>41</v>
      </c>
      <c r="H272" s="233">
        <v>36</v>
      </c>
      <c r="I272" s="180">
        <v>35</v>
      </c>
      <c r="J272" s="162">
        <f t="shared" ref="J272" si="176">I272*0.98</f>
        <v>34.299999999999997</v>
      </c>
      <c r="K272" s="162">
        <f t="shared" ref="K272" si="177">I272*0.97</f>
        <v>33.949999999999996</v>
      </c>
      <c r="L272" s="162">
        <f t="shared" ref="L272" si="178">I272*0.96</f>
        <v>33.6</v>
      </c>
      <c r="M272" s="141"/>
      <c r="N272" s="217">
        <f>H272*M272</f>
        <v>0</v>
      </c>
      <c r="O272" s="217">
        <f>I272*M272</f>
        <v>0</v>
      </c>
      <c r="P272" s="246">
        <f>J272*M272</f>
        <v>0</v>
      </c>
      <c r="Q272" s="246">
        <f>K272*M272</f>
        <v>0</v>
      </c>
      <c r="R272" s="246">
        <f>L272*M272</f>
        <v>0</v>
      </c>
      <c r="S272" s="28" t="s">
        <v>5</v>
      </c>
      <c r="T272" s="100"/>
    </row>
    <row r="273" spans="1:20" ht="69.95" hidden="1" customHeight="1" outlineLevel="1" thickBot="1" x14ac:dyDescent="0.25">
      <c r="A273" s="649" t="s">
        <v>9773</v>
      </c>
      <c r="B273" s="115" t="s">
        <v>148</v>
      </c>
      <c r="C273" s="222"/>
      <c r="D273" s="93" t="s">
        <v>9742</v>
      </c>
      <c r="E273" s="64"/>
      <c r="F273" s="64" t="s">
        <v>4</v>
      </c>
      <c r="G273" s="98">
        <v>41</v>
      </c>
      <c r="H273" s="233">
        <v>36</v>
      </c>
      <c r="I273" s="180">
        <v>35</v>
      </c>
      <c r="J273" s="162">
        <f t="shared" ref="J273" si="179">I273*0.98</f>
        <v>34.299999999999997</v>
      </c>
      <c r="K273" s="162">
        <f t="shared" ref="K273" si="180">I273*0.97</f>
        <v>33.949999999999996</v>
      </c>
      <c r="L273" s="162">
        <f t="shared" ref="L273" si="181">I273*0.96</f>
        <v>33.6</v>
      </c>
      <c r="M273" s="141"/>
      <c r="N273" s="217">
        <f>H273*M273</f>
        <v>0</v>
      </c>
      <c r="O273" s="217">
        <f>I273*M273</f>
        <v>0</v>
      </c>
      <c r="P273" s="246">
        <f>J273*M273</f>
        <v>0</v>
      </c>
      <c r="Q273" s="246">
        <f>K273*M273</f>
        <v>0</v>
      </c>
      <c r="R273" s="246">
        <f>L273*M273</f>
        <v>0</v>
      </c>
      <c r="S273" s="28" t="s">
        <v>5</v>
      </c>
      <c r="T273" s="100"/>
    </row>
    <row r="274" spans="1:20" ht="69.95" hidden="1" customHeight="1" outlineLevel="1" thickBot="1" x14ac:dyDescent="0.25">
      <c r="A274" s="649" t="s">
        <v>9774</v>
      </c>
      <c r="B274" s="115" t="s">
        <v>1261</v>
      </c>
      <c r="C274" s="222"/>
      <c r="D274" s="93" t="s">
        <v>3358</v>
      </c>
      <c r="E274" s="64"/>
      <c r="F274" s="64" t="s">
        <v>4</v>
      </c>
      <c r="G274" s="98">
        <v>41</v>
      </c>
      <c r="H274" s="233">
        <v>36</v>
      </c>
      <c r="I274" s="180">
        <v>35</v>
      </c>
      <c r="J274" s="162">
        <f t="shared" ref="J274:J275" si="182">I274*0.98</f>
        <v>34.299999999999997</v>
      </c>
      <c r="K274" s="162">
        <f t="shared" ref="K274:K275" si="183">I274*0.97</f>
        <v>33.949999999999996</v>
      </c>
      <c r="L274" s="162">
        <f t="shared" ref="L274:L275" si="184">I274*0.96</f>
        <v>33.6</v>
      </c>
      <c r="M274" s="141"/>
      <c r="N274" s="217">
        <f>H274*M274</f>
        <v>0</v>
      </c>
      <c r="O274" s="217">
        <f>I274*M274</f>
        <v>0</v>
      </c>
      <c r="P274" s="246">
        <f>J274*M274</f>
        <v>0</v>
      </c>
      <c r="Q274" s="246">
        <f>K274*M274</f>
        <v>0</v>
      </c>
      <c r="R274" s="246">
        <f>L274*M274</f>
        <v>0</v>
      </c>
      <c r="S274" s="28" t="s">
        <v>5</v>
      </c>
      <c r="T274" s="100"/>
    </row>
    <row r="275" spans="1:20" ht="69.95" hidden="1" customHeight="1" outlineLevel="1" thickBot="1" x14ac:dyDescent="0.25">
      <c r="A275" s="649" t="s">
        <v>9775</v>
      </c>
      <c r="B275" s="115" t="s">
        <v>7326</v>
      </c>
      <c r="C275" s="222"/>
      <c r="D275" s="93" t="s">
        <v>9743</v>
      </c>
      <c r="E275" s="64"/>
      <c r="F275" s="64" t="s">
        <v>4</v>
      </c>
      <c r="G275" s="98">
        <v>103</v>
      </c>
      <c r="H275" s="233">
        <v>92.5</v>
      </c>
      <c r="I275" s="180">
        <v>91.5</v>
      </c>
      <c r="J275" s="162">
        <f t="shared" si="182"/>
        <v>89.67</v>
      </c>
      <c r="K275" s="162">
        <f t="shared" si="183"/>
        <v>88.754999999999995</v>
      </c>
      <c r="L275" s="162">
        <f t="shared" si="184"/>
        <v>87.84</v>
      </c>
      <c r="M275" s="141"/>
      <c r="N275" s="217">
        <f>H275*M275</f>
        <v>0</v>
      </c>
      <c r="O275" s="217">
        <f>I275*M275</f>
        <v>0</v>
      </c>
      <c r="P275" s="246">
        <f>J275*M275</f>
        <v>0</v>
      </c>
      <c r="Q275" s="246">
        <f>K275*M275</f>
        <v>0</v>
      </c>
      <c r="R275" s="246">
        <f>L275*M275</f>
        <v>0</v>
      </c>
      <c r="S275" s="28" t="s">
        <v>5</v>
      </c>
      <c r="T275" s="100"/>
    </row>
    <row r="276" spans="1:20" ht="69.95" hidden="1" customHeight="1" outlineLevel="1" thickBot="1" x14ac:dyDescent="0.25">
      <c r="A276" s="649" t="s">
        <v>9776</v>
      </c>
      <c r="B276" s="115" t="s">
        <v>1285</v>
      </c>
      <c r="C276" s="222"/>
      <c r="D276" s="93" t="s">
        <v>9778</v>
      </c>
      <c r="E276" s="64"/>
      <c r="F276" s="64" t="s">
        <v>4</v>
      </c>
      <c r="G276" s="98">
        <v>86</v>
      </c>
      <c r="H276" s="233">
        <v>76</v>
      </c>
      <c r="I276" s="180">
        <v>75.3</v>
      </c>
      <c r="J276" s="162">
        <f t="shared" ref="J276" si="185">I276*0.98</f>
        <v>73.793999999999997</v>
      </c>
      <c r="K276" s="162">
        <f t="shared" ref="K276" si="186">I276*0.97</f>
        <v>73.040999999999997</v>
      </c>
      <c r="L276" s="162">
        <f t="shared" ref="L276" si="187">I276*0.96</f>
        <v>72.287999999999997</v>
      </c>
      <c r="M276" s="141"/>
      <c r="N276" s="217">
        <f>H276*M276</f>
        <v>0</v>
      </c>
      <c r="O276" s="217">
        <f>I276*M276</f>
        <v>0</v>
      </c>
      <c r="P276" s="246">
        <f>J276*M276</f>
        <v>0</v>
      </c>
      <c r="Q276" s="246">
        <f>K276*M276</f>
        <v>0</v>
      </c>
      <c r="R276" s="246">
        <f>L276*M276</f>
        <v>0</v>
      </c>
      <c r="S276" s="28" t="s">
        <v>5</v>
      </c>
      <c r="T276" s="100"/>
    </row>
    <row r="277" spans="1:20" ht="69.95" hidden="1" customHeight="1" outlineLevel="1" thickBot="1" x14ac:dyDescent="0.25">
      <c r="A277" s="649" t="s">
        <v>9777</v>
      </c>
      <c r="B277" s="115" t="s">
        <v>1261</v>
      </c>
      <c r="C277" s="222"/>
      <c r="D277" s="93" t="s">
        <v>9779</v>
      </c>
      <c r="E277" s="64"/>
      <c r="F277" s="64" t="s">
        <v>4</v>
      </c>
      <c r="G277" s="98">
        <v>98</v>
      </c>
      <c r="H277" s="233">
        <v>88.5</v>
      </c>
      <c r="I277" s="180">
        <v>87.5</v>
      </c>
      <c r="J277" s="162">
        <f t="shared" ref="J277" si="188">I277*0.98</f>
        <v>85.75</v>
      </c>
      <c r="K277" s="162">
        <f t="shared" ref="K277" si="189">I277*0.97</f>
        <v>84.875</v>
      </c>
      <c r="L277" s="162">
        <f t="shared" ref="L277" si="190">I277*0.96</f>
        <v>84</v>
      </c>
      <c r="M277" s="141"/>
      <c r="N277" s="217">
        <f>H277*M277</f>
        <v>0</v>
      </c>
      <c r="O277" s="217">
        <f>I277*M277</f>
        <v>0</v>
      </c>
      <c r="P277" s="246">
        <f>J277*M277</f>
        <v>0</v>
      </c>
      <c r="Q277" s="246">
        <f>K277*M277</f>
        <v>0</v>
      </c>
      <c r="R277" s="246">
        <f>L277*M277</f>
        <v>0</v>
      </c>
      <c r="S277" s="28" t="s">
        <v>5</v>
      </c>
      <c r="T277" s="100"/>
    </row>
    <row r="278" spans="1:20" ht="69.95" hidden="1" customHeight="1" outlineLevel="1" thickBot="1" x14ac:dyDescent="0.25">
      <c r="A278" s="649" t="s">
        <v>9722</v>
      </c>
      <c r="B278" s="115" t="s">
        <v>7326</v>
      </c>
      <c r="C278" s="222"/>
      <c r="D278" s="93" t="s">
        <v>9723</v>
      </c>
      <c r="E278" s="64"/>
      <c r="F278" s="64" t="s">
        <v>4</v>
      </c>
      <c r="G278" s="98">
        <v>106</v>
      </c>
      <c r="H278" s="233">
        <v>96</v>
      </c>
      <c r="I278" s="180">
        <v>95</v>
      </c>
      <c r="J278" s="162">
        <f t="shared" ref="J278" si="191">I278*0.98</f>
        <v>93.1</v>
      </c>
      <c r="K278" s="162">
        <f t="shared" ref="K278" si="192">I278*0.97</f>
        <v>92.149999999999991</v>
      </c>
      <c r="L278" s="162">
        <f t="shared" ref="L278" si="193">I278*0.96</f>
        <v>91.2</v>
      </c>
      <c r="M278" s="141"/>
      <c r="N278" s="217">
        <f>H278*M278</f>
        <v>0</v>
      </c>
      <c r="O278" s="217">
        <f>I278*M278</f>
        <v>0</v>
      </c>
      <c r="P278" s="246">
        <f>J278*M278</f>
        <v>0</v>
      </c>
      <c r="Q278" s="246">
        <f>K278*M278</f>
        <v>0</v>
      </c>
      <c r="R278" s="246">
        <f>L278*M278</f>
        <v>0</v>
      </c>
      <c r="S278" s="28" t="s">
        <v>5</v>
      </c>
      <c r="T278" s="100"/>
    </row>
    <row r="279" spans="1:20" ht="69.95" hidden="1" customHeight="1" outlineLevel="1" thickBot="1" x14ac:dyDescent="0.25">
      <c r="A279" s="649" t="s">
        <v>10244</v>
      </c>
      <c r="B279" s="115" t="s">
        <v>7326</v>
      </c>
      <c r="C279" s="222"/>
      <c r="D279" s="93" t="s">
        <v>10245</v>
      </c>
      <c r="E279" s="64"/>
      <c r="F279" s="64" t="s">
        <v>4</v>
      </c>
      <c r="G279" s="98">
        <v>106</v>
      </c>
      <c r="H279" s="233">
        <v>96</v>
      </c>
      <c r="I279" s="180">
        <v>95</v>
      </c>
      <c r="J279" s="162">
        <f t="shared" ref="J279" si="194">I279*0.98</f>
        <v>93.1</v>
      </c>
      <c r="K279" s="162">
        <f t="shared" ref="K279" si="195">I279*0.97</f>
        <v>92.149999999999991</v>
      </c>
      <c r="L279" s="162">
        <f t="shared" ref="L279" si="196">I279*0.96</f>
        <v>91.2</v>
      </c>
      <c r="M279" s="141"/>
      <c r="N279" s="217">
        <f>H279*M279</f>
        <v>0</v>
      </c>
      <c r="O279" s="217">
        <f>I279*M279</f>
        <v>0</v>
      </c>
      <c r="P279" s="246">
        <f>J279*M279</f>
        <v>0</v>
      </c>
      <c r="Q279" s="246">
        <f>K279*M279</f>
        <v>0</v>
      </c>
      <c r="R279" s="246">
        <f>L279*M279</f>
        <v>0</v>
      </c>
      <c r="S279" s="28" t="s">
        <v>5</v>
      </c>
      <c r="T279" s="100"/>
    </row>
    <row r="280" spans="1:20" ht="69.95" hidden="1" customHeight="1" outlineLevel="1" thickBot="1" x14ac:dyDescent="0.25">
      <c r="A280" s="649" t="s">
        <v>9717</v>
      </c>
      <c r="B280" s="115" t="s">
        <v>7326</v>
      </c>
      <c r="C280" s="222"/>
      <c r="D280" s="93" t="s">
        <v>9718</v>
      </c>
      <c r="E280" s="64"/>
      <c r="F280" s="64" t="s">
        <v>4</v>
      </c>
      <c r="G280" s="98">
        <v>143</v>
      </c>
      <c r="H280" s="233">
        <v>133</v>
      </c>
      <c r="I280" s="180">
        <v>131.5</v>
      </c>
      <c r="J280" s="162">
        <f t="shared" ref="J280:J284" si="197">I280*0.98</f>
        <v>128.87</v>
      </c>
      <c r="K280" s="162">
        <f t="shared" ref="K280:K284" si="198">I280*0.97</f>
        <v>127.55499999999999</v>
      </c>
      <c r="L280" s="162">
        <f t="shared" ref="L280:L284" si="199">I280*0.96</f>
        <v>126.24</v>
      </c>
      <c r="M280" s="141"/>
      <c r="N280" s="217">
        <f>H280*M280</f>
        <v>0</v>
      </c>
      <c r="O280" s="217">
        <f>I280*M280</f>
        <v>0</v>
      </c>
      <c r="P280" s="246">
        <f>J280*M280</f>
        <v>0</v>
      </c>
      <c r="Q280" s="246">
        <f>K280*M280</f>
        <v>0</v>
      </c>
      <c r="R280" s="246">
        <f>L280*M280</f>
        <v>0</v>
      </c>
      <c r="S280" s="28" t="s">
        <v>5</v>
      </c>
      <c r="T280" s="100"/>
    </row>
    <row r="281" spans="1:20" ht="69.95" hidden="1" customHeight="1" outlineLevel="1" thickBot="1" x14ac:dyDescent="0.25">
      <c r="A281" s="602" t="s">
        <v>9772</v>
      </c>
      <c r="B281" s="222" t="s">
        <v>27</v>
      </c>
      <c r="C281" s="541"/>
      <c r="D281" s="93" t="s">
        <v>9782</v>
      </c>
      <c r="E281" s="64"/>
      <c r="F281" s="64" t="s">
        <v>4</v>
      </c>
      <c r="G281" s="98">
        <f t="shared" ref="G281:G283" si="200">H281*1.2</f>
        <v>28.679999999999996</v>
      </c>
      <c r="H281" s="107">
        <v>23.9</v>
      </c>
      <c r="I281" s="98">
        <v>23.5</v>
      </c>
      <c r="J281" s="162">
        <f t="shared" ref="J281" si="201">I281*0.98</f>
        <v>23.03</v>
      </c>
      <c r="K281" s="162">
        <f t="shared" ref="K281" si="202">I281*0.97</f>
        <v>22.794999999999998</v>
      </c>
      <c r="L281" s="162">
        <f t="shared" ref="L281" si="203">I281*0.96</f>
        <v>22.56</v>
      </c>
      <c r="M281" s="141"/>
      <c r="N281" s="217">
        <f>H281*M281</f>
        <v>0</v>
      </c>
      <c r="O281" s="217">
        <f>I281*M281</f>
        <v>0</v>
      </c>
      <c r="P281" s="246">
        <f>J281*M281</f>
        <v>0</v>
      </c>
      <c r="Q281" s="246">
        <f>K281*M281</f>
        <v>0</v>
      </c>
      <c r="R281" s="246">
        <f>L281*M281</f>
        <v>0</v>
      </c>
      <c r="S281" s="28" t="s">
        <v>5</v>
      </c>
      <c r="T281" s="100"/>
    </row>
    <row r="282" spans="1:20" ht="69.95" hidden="1" customHeight="1" outlineLevel="1" thickBot="1" x14ac:dyDescent="0.25">
      <c r="A282" s="602" t="s">
        <v>9781</v>
      </c>
      <c r="B282" s="222" t="s">
        <v>27</v>
      </c>
      <c r="C282" s="541"/>
      <c r="D282" s="93" t="s">
        <v>9783</v>
      </c>
      <c r="E282" s="64"/>
      <c r="F282" s="64" t="s">
        <v>4</v>
      </c>
      <c r="G282" s="98">
        <f t="shared" si="200"/>
        <v>34.08</v>
      </c>
      <c r="H282" s="107">
        <v>28.4</v>
      </c>
      <c r="I282" s="98">
        <v>28</v>
      </c>
      <c r="J282" s="162">
        <f t="shared" ref="J282" si="204">I282*0.98</f>
        <v>27.439999999999998</v>
      </c>
      <c r="K282" s="162">
        <f t="shared" ref="K282" si="205">I282*0.97</f>
        <v>27.16</v>
      </c>
      <c r="L282" s="162">
        <f t="shared" ref="L282" si="206">I282*0.96</f>
        <v>26.88</v>
      </c>
      <c r="M282" s="141"/>
      <c r="N282" s="217">
        <f>H282*M282</f>
        <v>0</v>
      </c>
      <c r="O282" s="217">
        <f>I282*M282</f>
        <v>0</v>
      </c>
      <c r="P282" s="246">
        <f>J282*M282</f>
        <v>0</v>
      </c>
      <c r="Q282" s="246">
        <f>K282*M282</f>
        <v>0</v>
      </c>
      <c r="R282" s="246">
        <f>L282*M282</f>
        <v>0</v>
      </c>
      <c r="S282" s="28" t="s">
        <v>5</v>
      </c>
      <c r="T282" s="100"/>
    </row>
    <row r="283" spans="1:20" ht="69.95" hidden="1" customHeight="1" outlineLevel="1" thickBot="1" x14ac:dyDescent="0.25">
      <c r="A283" s="602" t="s">
        <v>9780</v>
      </c>
      <c r="B283" s="222" t="s">
        <v>27</v>
      </c>
      <c r="C283" s="541"/>
      <c r="D283" s="93" t="s">
        <v>9784</v>
      </c>
      <c r="E283" s="64"/>
      <c r="F283" s="64" t="s">
        <v>4</v>
      </c>
      <c r="G283" s="98">
        <f t="shared" si="200"/>
        <v>29.879999999999995</v>
      </c>
      <c r="H283" s="107">
        <v>24.9</v>
      </c>
      <c r="I283" s="98">
        <v>24.6</v>
      </c>
      <c r="J283" s="162">
        <f t="shared" ref="J283" si="207">I283*0.98</f>
        <v>24.108000000000001</v>
      </c>
      <c r="K283" s="162">
        <f t="shared" ref="K283" si="208">I283*0.97</f>
        <v>23.862000000000002</v>
      </c>
      <c r="L283" s="162">
        <f t="shared" ref="L283" si="209">I283*0.96</f>
        <v>23.616</v>
      </c>
      <c r="M283" s="141"/>
      <c r="N283" s="217">
        <f>H283*M283</f>
        <v>0</v>
      </c>
      <c r="O283" s="217">
        <f>I283*M283</f>
        <v>0</v>
      </c>
      <c r="P283" s="246">
        <f>J283*M283</f>
        <v>0</v>
      </c>
      <c r="Q283" s="246">
        <f>K283*M283</f>
        <v>0</v>
      </c>
      <c r="R283" s="246">
        <f>L283*M283</f>
        <v>0</v>
      </c>
      <c r="S283" s="28" t="s">
        <v>5</v>
      </c>
      <c r="T283" s="100"/>
    </row>
    <row r="284" spans="1:20" ht="69.95" hidden="1" customHeight="1" outlineLevel="1" thickBot="1" x14ac:dyDescent="0.25">
      <c r="A284" s="602" t="s">
        <v>9770</v>
      </c>
      <c r="B284" s="222" t="s">
        <v>27</v>
      </c>
      <c r="C284" s="541"/>
      <c r="D284" s="93" t="s">
        <v>9771</v>
      </c>
      <c r="E284" s="64"/>
      <c r="F284" s="64" t="s">
        <v>4</v>
      </c>
      <c r="G284" s="98">
        <v>155</v>
      </c>
      <c r="H284" s="107">
        <v>145</v>
      </c>
      <c r="I284" s="98">
        <v>144</v>
      </c>
      <c r="J284" s="162">
        <f t="shared" si="197"/>
        <v>141.12</v>
      </c>
      <c r="K284" s="162">
        <f t="shared" si="198"/>
        <v>139.68</v>
      </c>
      <c r="L284" s="162">
        <f t="shared" si="199"/>
        <v>138.24</v>
      </c>
      <c r="M284" s="141"/>
      <c r="N284" s="217">
        <f>H284*M284</f>
        <v>0</v>
      </c>
      <c r="O284" s="217">
        <f>I284*M284</f>
        <v>0</v>
      </c>
      <c r="P284" s="246">
        <f>J284*M284</f>
        <v>0</v>
      </c>
      <c r="Q284" s="246">
        <f>K284*M284</f>
        <v>0</v>
      </c>
      <c r="R284" s="246">
        <f>L284*M284</f>
        <v>0</v>
      </c>
      <c r="S284" s="28" t="s">
        <v>5</v>
      </c>
      <c r="T284" s="100"/>
    </row>
    <row r="285" spans="1:20" ht="20.100000000000001" customHeight="1" collapsed="1" thickBot="1" x14ac:dyDescent="0.25">
      <c r="A285" s="384" t="s">
        <v>3350</v>
      </c>
      <c r="B285" s="601"/>
      <c r="C285" s="368"/>
      <c r="D285" s="369"/>
      <c r="E285" s="369"/>
      <c r="F285" s="369"/>
      <c r="G285" s="370"/>
      <c r="H285" s="370"/>
      <c r="I285" s="370"/>
      <c r="J285" s="370"/>
      <c r="K285" s="370"/>
      <c r="L285" s="370"/>
      <c r="M285" s="370"/>
      <c r="N285" s="370"/>
      <c r="O285" s="370"/>
      <c r="P285" s="370"/>
      <c r="Q285" s="370"/>
      <c r="R285" s="370"/>
      <c r="S285" s="371"/>
    </row>
    <row r="286" spans="1:20" ht="20.100000000000001" hidden="1" customHeight="1" outlineLevel="1" thickBot="1" x14ac:dyDescent="0.25">
      <c r="A286" s="3" t="s">
        <v>3737</v>
      </c>
      <c r="B286" s="3" t="s">
        <v>33</v>
      </c>
      <c r="C286" s="3"/>
      <c r="D286" s="3" t="s">
        <v>17</v>
      </c>
      <c r="E286" s="3" t="s">
        <v>2746</v>
      </c>
      <c r="F286" s="84"/>
      <c r="G286" s="85" t="s">
        <v>487</v>
      </c>
      <c r="H286" s="3" t="s">
        <v>488</v>
      </c>
      <c r="I286" s="3" t="s">
        <v>495</v>
      </c>
      <c r="J286" s="123">
        <v>-0.02</v>
      </c>
      <c r="K286" s="123">
        <v>-0.03</v>
      </c>
      <c r="L286" s="123">
        <v>-0.04</v>
      </c>
      <c r="M286" s="3" t="s">
        <v>18</v>
      </c>
      <c r="N286" s="3" t="s">
        <v>489</v>
      </c>
      <c r="O286" s="3" t="s">
        <v>486</v>
      </c>
      <c r="P286" s="124" t="s">
        <v>1924</v>
      </c>
      <c r="Q286" s="124" t="s">
        <v>1930</v>
      </c>
      <c r="R286" s="124" t="s">
        <v>1931</v>
      </c>
      <c r="S286" s="3" t="s">
        <v>34</v>
      </c>
    </row>
    <row r="287" spans="1:20" ht="69.95" hidden="1" customHeight="1" outlineLevel="1" thickBot="1" x14ac:dyDescent="0.25">
      <c r="A287" s="649" t="s">
        <v>10244</v>
      </c>
      <c r="B287" s="733" t="s">
        <v>3359</v>
      </c>
      <c r="C287" s="733"/>
      <c r="D287" s="195" t="s">
        <v>10246</v>
      </c>
      <c r="E287" s="104"/>
      <c r="F287" s="594" t="s">
        <v>4</v>
      </c>
      <c r="G287" s="276">
        <v>94</v>
      </c>
      <c r="H287" s="397">
        <v>84</v>
      </c>
      <c r="I287" s="276">
        <v>83</v>
      </c>
      <c r="J287" s="353">
        <f t="shared" ref="J287" si="210">I287*0.98</f>
        <v>81.34</v>
      </c>
      <c r="K287" s="353">
        <f t="shared" ref="K287" si="211">I287*0.97</f>
        <v>80.509999999999991</v>
      </c>
      <c r="L287" s="353">
        <f t="shared" ref="L287" si="212">I287*0.96</f>
        <v>79.679999999999993</v>
      </c>
      <c r="M287" s="445"/>
      <c r="N287" s="246">
        <f>H287*M287</f>
        <v>0</v>
      </c>
      <c r="O287" s="246">
        <f>I287*M287</f>
        <v>0</v>
      </c>
      <c r="P287" s="246">
        <f>J287*M287</f>
        <v>0</v>
      </c>
      <c r="Q287" s="246">
        <f>K287*M287</f>
        <v>0</v>
      </c>
      <c r="R287" s="246">
        <f>L287*M287</f>
        <v>0</v>
      </c>
      <c r="S287" s="28" t="s">
        <v>5</v>
      </c>
      <c r="T287" s="100"/>
    </row>
    <row r="288" spans="1:20" ht="69.95" hidden="1" customHeight="1" outlineLevel="1" thickBot="1" x14ac:dyDescent="0.25">
      <c r="A288" s="602" t="s">
        <v>7301</v>
      </c>
      <c r="B288" s="435" t="s">
        <v>3359</v>
      </c>
      <c r="C288" s="435"/>
      <c r="D288" s="53" t="s">
        <v>7300</v>
      </c>
      <c r="E288" s="64"/>
      <c r="F288" s="242" t="s">
        <v>4</v>
      </c>
      <c r="G288" s="98">
        <v>113</v>
      </c>
      <c r="H288" s="183">
        <v>103</v>
      </c>
      <c r="I288" s="98">
        <v>102</v>
      </c>
      <c r="J288" s="162">
        <f t="shared" ref="J288:J289" si="213">I288*0.98</f>
        <v>99.96</v>
      </c>
      <c r="K288" s="162">
        <f t="shared" ref="K288:K289" si="214">I288*0.97</f>
        <v>98.94</v>
      </c>
      <c r="L288" s="162">
        <f t="shared" ref="L288:L289" si="215">I288*0.96</f>
        <v>97.92</v>
      </c>
      <c r="M288" s="141"/>
      <c r="N288" s="217">
        <f>H288*M288</f>
        <v>0</v>
      </c>
      <c r="O288" s="217">
        <f>I288*M288</f>
        <v>0</v>
      </c>
      <c r="P288" s="217">
        <f>J288*M288</f>
        <v>0</v>
      </c>
      <c r="Q288" s="217">
        <f>K288*M288</f>
        <v>0</v>
      </c>
      <c r="R288" s="217">
        <f>L288*M288</f>
        <v>0</v>
      </c>
      <c r="S288" s="30" t="s">
        <v>5</v>
      </c>
      <c r="T288" s="100"/>
    </row>
    <row r="289" spans="1:20" ht="69.95" hidden="1" customHeight="1" outlineLevel="1" thickBot="1" x14ac:dyDescent="0.25">
      <c r="A289" s="602" t="s">
        <v>10247</v>
      </c>
      <c r="B289" s="435" t="s">
        <v>3359</v>
      </c>
      <c r="C289" s="435"/>
      <c r="D289" s="53" t="s">
        <v>10248</v>
      </c>
      <c r="E289" s="64"/>
      <c r="F289" s="242" t="s">
        <v>4</v>
      </c>
      <c r="G289" s="98">
        <v>115</v>
      </c>
      <c r="H289" s="183">
        <v>104</v>
      </c>
      <c r="I289" s="98">
        <v>103</v>
      </c>
      <c r="J289" s="162">
        <f t="shared" si="213"/>
        <v>100.94</v>
      </c>
      <c r="K289" s="162">
        <f t="shared" si="214"/>
        <v>99.91</v>
      </c>
      <c r="L289" s="162">
        <f t="shared" si="215"/>
        <v>98.88</v>
      </c>
      <c r="M289" s="141"/>
      <c r="N289" s="217">
        <f>H289*M289</f>
        <v>0</v>
      </c>
      <c r="O289" s="217">
        <f>I289*M289</f>
        <v>0</v>
      </c>
      <c r="P289" s="217">
        <f>J289*M289</f>
        <v>0</v>
      </c>
      <c r="Q289" s="217">
        <f>K289*M289</f>
        <v>0</v>
      </c>
      <c r="R289" s="217">
        <f>L289*M289</f>
        <v>0</v>
      </c>
      <c r="S289" s="30" t="s">
        <v>5</v>
      </c>
      <c r="T289" s="100"/>
    </row>
    <row r="290" spans="1:20" ht="69.95" hidden="1" customHeight="1" outlineLevel="1" thickBot="1" x14ac:dyDescent="0.25">
      <c r="A290" s="602" t="s">
        <v>3659</v>
      </c>
      <c r="B290" s="435" t="s">
        <v>3359</v>
      </c>
      <c r="C290" s="435"/>
      <c r="D290" s="53" t="s">
        <v>3360</v>
      </c>
      <c r="E290" s="64"/>
      <c r="F290" s="242" t="s">
        <v>4</v>
      </c>
      <c r="G290" s="98">
        <v>173</v>
      </c>
      <c r="H290" s="183">
        <v>163</v>
      </c>
      <c r="I290" s="98">
        <v>162</v>
      </c>
      <c r="J290" s="162">
        <f t="shared" ref="J290:J294" si="216">I290*0.98</f>
        <v>158.76</v>
      </c>
      <c r="K290" s="162">
        <f t="shared" ref="K290:K294" si="217">I290*0.97</f>
        <v>157.13999999999999</v>
      </c>
      <c r="L290" s="162">
        <f t="shared" ref="L290:L294" si="218">I290*0.96</f>
        <v>155.51999999999998</v>
      </c>
      <c r="M290" s="141"/>
      <c r="N290" s="217">
        <f>H290*M290</f>
        <v>0</v>
      </c>
      <c r="O290" s="217">
        <f>I290*M290</f>
        <v>0</v>
      </c>
      <c r="P290" s="217">
        <f>J290*M290</f>
        <v>0</v>
      </c>
      <c r="Q290" s="217">
        <f>K290*M290</f>
        <v>0</v>
      </c>
      <c r="R290" s="217">
        <f>L290*M290</f>
        <v>0</v>
      </c>
      <c r="S290" s="30" t="s">
        <v>5</v>
      </c>
      <c r="T290" s="100"/>
    </row>
    <row r="291" spans="1:20" ht="69.95" hidden="1" customHeight="1" outlineLevel="1" thickBot="1" x14ac:dyDescent="0.25">
      <c r="A291" s="602" t="s">
        <v>10696</v>
      </c>
      <c r="B291" s="595" t="s">
        <v>3357</v>
      </c>
      <c r="C291" s="541"/>
      <c r="D291" s="171" t="s">
        <v>10698</v>
      </c>
      <c r="E291" s="82"/>
      <c r="F291" s="242" t="s">
        <v>4</v>
      </c>
      <c r="G291" s="99">
        <v>33</v>
      </c>
      <c r="H291" s="173">
        <v>29.5</v>
      </c>
      <c r="I291" s="99">
        <v>29</v>
      </c>
      <c r="J291" s="174">
        <f t="shared" ref="J291" si="219">I291*0.98</f>
        <v>28.419999999999998</v>
      </c>
      <c r="K291" s="174">
        <f t="shared" ref="K291" si="220">I291*0.97</f>
        <v>28.13</v>
      </c>
      <c r="L291" s="174">
        <f t="shared" ref="L291" si="221">I291*0.96</f>
        <v>27.84</v>
      </c>
      <c r="M291" s="152"/>
      <c r="N291" s="216">
        <f>H291*M291</f>
        <v>0</v>
      </c>
      <c r="O291" s="216">
        <f>I291*M291</f>
        <v>0</v>
      </c>
      <c r="P291" s="216">
        <f>J291*M291</f>
        <v>0</v>
      </c>
      <c r="Q291" s="216">
        <f>K291*M291</f>
        <v>0</v>
      </c>
      <c r="R291" s="216">
        <f>L291*M291</f>
        <v>0</v>
      </c>
      <c r="S291" s="102" t="s">
        <v>5</v>
      </c>
      <c r="T291" s="100"/>
    </row>
    <row r="292" spans="1:20" ht="69.95" hidden="1" customHeight="1" outlineLevel="1" thickBot="1" x14ac:dyDescent="0.25">
      <c r="A292" s="667" t="s">
        <v>10697</v>
      </c>
      <c r="B292" s="920" t="s">
        <v>3357</v>
      </c>
      <c r="C292" s="857"/>
      <c r="D292" s="671" t="s">
        <v>10699</v>
      </c>
      <c r="E292" s="673"/>
      <c r="F292" s="754" t="s">
        <v>4</v>
      </c>
      <c r="G292" s="692">
        <v>52</v>
      </c>
      <c r="H292" s="921">
        <v>46</v>
      </c>
      <c r="I292" s="692">
        <v>45.5</v>
      </c>
      <c r="J292" s="915">
        <f t="shared" ref="J292" si="222">I292*0.98</f>
        <v>44.589999999999996</v>
      </c>
      <c r="K292" s="915">
        <f t="shared" ref="K292" si="223">I292*0.97</f>
        <v>44.134999999999998</v>
      </c>
      <c r="L292" s="915">
        <f t="shared" ref="L292" si="224">I292*0.96</f>
        <v>43.68</v>
      </c>
      <c r="M292" s="683"/>
      <c r="N292" s="891">
        <f>H292*M292</f>
        <v>0</v>
      </c>
      <c r="O292" s="891">
        <f>I292*M292</f>
        <v>0</v>
      </c>
      <c r="P292" s="891">
        <f>J292*M292</f>
        <v>0</v>
      </c>
      <c r="Q292" s="891">
        <f>K292*M292</f>
        <v>0</v>
      </c>
      <c r="R292" s="891">
        <f>L292*M292</f>
        <v>0</v>
      </c>
      <c r="S292" s="892" t="s">
        <v>5</v>
      </c>
      <c r="T292" s="100" t="s">
        <v>1702</v>
      </c>
    </row>
    <row r="293" spans="1:20" ht="69.95" hidden="1" customHeight="1" outlineLevel="1" thickBot="1" x14ac:dyDescent="0.25">
      <c r="A293" s="602" t="s">
        <v>10694</v>
      </c>
      <c r="B293" s="595" t="s">
        <v>3357</v>
      </c>
      <c r="C293" s="541"/>
      <c r="D293" s="171" t="s">
        <v>10695</v>
      </c>
      <c r="E293" s="82"/>
      <c r="F293" s="242" t="s">
        <v>4</v>
      </c>
      <c r="G293" s="99">
        <v>75</v>
      </c>
      <c r="H293" s="173">
        <v>68</v>
      </c>
      <c r="I293" s="99">
        <v>67</v>
      </c>
      <c r="J293" s="174">
        <f t="shared" si="216"/>
        <v>65.66</v>
      </c>
      <c r="K293" s="174">
        <f t="shared" si="217"/>
        <v>64.989999999999995</v>
      </c>
      <c r="L293" s="174">
        <f t="shared" si="218"/>
        <v>64.319999999999993</v>
      </c>
      <c r="M293" s="152"/>
      <c r="N293" s="216">
        <f>H293*M293</f>
        <v>0</v>
      </c>
      <c r="O293" s="216">
        <f>I293*M293</f>
        <v>0</v>
      </c>
      <c r="P293" s="216">
        <f>J293*M293</f>
        <v>0</v>
      </c>
      <c r="Q293" s="216">
        <f>K293*M293</f>
        <v>0</v>
      </c>
      <c r="R293" s="216">
        <f>L293*M293</f>
        <v>0</v>
      </c>
      <c r="S293" s="102" t="s">
        <v>5</v>
      </c>
      <c r="T293" s="100"/>
    </row>
    <row r="294" spans="1:20" ht="69.95" hidden="1" customHeight="1" outlineLevel="1" thickBot="1" x14ac:dyDescent="0.25">
      <c r="A294" s="602" t="s">
        <v>10410</v>
      </c>
      <c r="B294" s="852" t="s">
        <v>3357</v>
      </c>
      <c r="C294" s="435" t="s">
        <v>10454</v>
      </c>
      <c r="D294" s="53" t="s">
        <v>10413</v>
      </c>
      <c r="E294" s="64"/>
      <c r="F294" s="242" t="s">
        <v>4</v>
      </c>
      <c r="G294" s="98">
        <v>140</v>
      </c>
      <c r="H294" s="183">
        <v>130</v>
      </c>
      <c r="I294" s="98">
        <v>129</v>
      </c>
      <c r="J294" s="162">
        <f t="shared" si="216"/>
        <v>126.42</v>
      </c>
      <c r="K294" s="162">
        <f t="shared" si="217"/>
        <v>125.13</v>
      </c>
      <c r="L294" s="162">
        <f t="shared" si="218"/>
        <v>123.83999999999999</v>
      </c>
      <c r="M294" s="141"/>
      <c r="N294" s="217">
        <f>H294*M294</f>
        <v>0</v>
      </c>
      <c r="O294" s="217">
        <f>I294*M294</f>
        <v>0</v>
      </c>
      <c r="P294" s="217">
        <f>J294*M294</f>
        <v>0</v>
      </c>
      <c r="Q294" s="217">
        <f>K294*M294</f>
        <v>0</v>
      </c>
      <c r="R294" s="217">
        <f>L294*M294</f>
        <v>0</v>
      </c>
      <c r="S294" s="30" t="s">
        <v>5</v>
      </c>
      <c r="T294" s="100"/>
    </row>
    <row r="295" spans="1:20" ht="69.95" hidden="1" customHeight="1" outlineLevel="1" thickBot="1" x14ac:dyDescent="0.25">
      <c r="A295" s="602" t="s">
        <v>10411</v>
      </c>
      <c r="B295" s="852" t="s">
        <v>3357</v>
      </c>
      <c r="C295" s="435" t="s">
        <v>10455</v>
      </c>
      <c r="D295" s="53" t="s">
        <v>10412</v>
      </c>
      <c r="E295" s="64"/>
      <c r="F295" s="242" t="s">
        <v>4</v>
      </c>
      <c r="G295" s="98">
        <v>147</v>
      </c>
      <c r="H295" s="183">
        <v>137</v>
      </c>
      <c r="I295" s="98">
        <v>135</v>
      </c>
      <c r="J295" s="162">
        <f t="shared" ref="J295:J296" si="225">I295*0.98</f>
        <v>132.30000000000001</v>
      </c>
      <c r="K295" s="162">
        <f t="shared" ref="K295:K296" si="226">I295*0.97</f>
        <v>130.94999999999999</v>
      </c>
      <c r="L295" s="162">
        <f t="shared" ref="L295:L296" si="227">I295*0.96</f>
        <v>129.6</v>
      </c>
      <c r="M295" s="141"/>
      <c r="N295" s="217">
        <f>H295*M295</f>
        <v>0</v>
      </c>
      <c r="O295" s="217">
        <f>I295*M295</f>
        <v>0</v>
      </c>
      <c r="P295" s="217">
        <f>J295*M295</f>
        <v>0</v>
      </c>
      <c r="Q295" s="217">
        <f>K295*M295</f>
        <v>0</v>
      </c>
      <c r="R295" s="217">
        <f>L295*M295</f>
        <v>0</v>
      </c>
      <c r="S295" s="30" t="s">
        <v>5</v>
      </c>
      <c r="T295" s="100"/>
    </row>
    <row r="296" spans="1:20" ht="69.95" hidden="1" customHeight="1" outlineLevel="1" thickBot="1" x14ac:dyDescent="0.25">
      <c r="A296" s="602" t="s">
        <v>10693</v>
      </c>
      <c r="B296" s="595" t="s">
        <v>3357</v>
      </c>
      <c r="C296" s="541"/>
      <c r="D296" s="171" t="s">
        <v>10692</v>
      </c>
      <c r="E296" s="82"/>
      <c r="F296" s="242" t="s">
        <v>4</v>
      </c>
      <c r="G296" s="99">
        <v>138</v>
      </c>
      <c r="H296" s="173">
        <v>128</v>
      </c>
      <c r="I296" s="99">
        <v>127</v>
      </c>
      <c r="J296" s="174">
        <f t="shared" si="225"/>
        <v>124.46</v>
      </c>
      <c r="K296" s="174">
        <f t="shared" si="226"/>
        <v>123.19</v>
      </c>
      <c r="L296" s="174">
        <f t="shared" si="227"/>
        <v>121.92</v>
      </c>
      <c r="M296" s="152"/>
      <c r="N296" s="216">
        <f>H296*M296</f>
        <v>0</v>
      </c>
      <c r="O296" s="216">
        <f>I296*M296</f>
        <v>0</v>
      </c>
      <c r="P296" s="216">
        <f>J296*M296</f>
        <v>0</v>
      </c>
      <c r="Q296" s="216">
        <f>K296*M296</f>
        <v>0</v>
      </c>
      <c r="R296" s="216">
        <f>L296*M296</f>
        <v>0</v>
      </c>
      <c r="S296" s="102" t="s">
        <v>5</v>
      </c>
      <c r="T296" s="100"/>
    </row>
    <row r="297" spans="1:20" ht="69.95" hidden="1" customHeight="1" outlineLevel="1" thickBot="1" x14ac:dyDescent="0.25">
      <c r="A297" s="602" t="s">
        <v>10480</v>
      </c>
      <c r="B297" s="115" t="s">
        <v>523</v>
      </c>
      <c r="C297" s="115"/>
      <c r="D297" s="93" t="s">
        <v>10479</v>
      </c>
      <c r="E297" s="64"/>
      <c r="F297" s="242" t="s">
        <v>4</v>
      </c>
      <c r="G297" s="98">
        <v>32</v>
      </c>
      <c r="H297" s="183">
        <v>27.5</v>
      </c>
      <c r="I297" s="107">
        <v>27</v>
      </c>
      <c r="J297" s="162">
        <f t="shared" ref="J297" si="228">I297*0.98</f>
        <v>26.46</v>
      </c>
      <c r="K297" s="162">
        <f t="shared" ref="K297" si="229">I297*0.97</f>
        <v>26.189999999999998</v>
      </c>
      <c r="L297" s="162">
        <f t="shared" ref="L297" si="230">I297*0.96</f>
        <v>25.919999999999998</v>
      </c>
      <c r="M297" s="141"/>
      <c r="N297" s="217">
        <f>H297*M297</f>
        <v>0</v>
      </c>
      <c r="O297" s="217">
        <f>I297*M297</f>
        <v>0</v>
      </c>
      <c r="P297" s="246">
        <f>J297*M297</f>
        <v>0</v>
      </c>
      <c r="Q297" s="246">
        <f>K297*M297</f>
        <v>0</v>
      </c>
      <c r="R297" s="246">
        <f>L297*M297</f>
        <v>0</v>
      </c>
      <c r="S297" s="28" t="s">
        <v>5</v>
      </c>
      <c r="T297" s="100"/>
    </row>
    <row r="298" spans="1:20" ht="69.95" hidden="1" customHeight="1" outlineLevel="1" thickBot="1" x14ac:dyDescent="0.25">
      <c r="A298" s="602" t="s">
        <v>10481</v>
      </c>
      <c r="B298" s="115" t="s">
        <v>523</v>
      </c>
      <c r="C298" s="115"/>
      <c r="D298" s="93" t="s">
        <v>10482</v>
      </c>
      <c r="E298" s="64"/>
      <c r="F298" s="242" t="s">
        <v>4</v>
      </c>
      <c r="G298" s="98">
        <v>30</v>
      </c>
      <c r="H298" s="183">
        <v>26.5</v>
      </c>
      <c r="I298" s="107">
        <v>26</v>
      </c>
      <c r="J298" s="162">
        <f t="shared" ref="J298" si="231">I298*0.98</f>
        <v>25.48</v>
      </c>
      <c r="K298" s="162">
        <f t="shared" ref="K298" si="232">I298*0.97</f>
        <v>25.22</v>
      </c>
      <c r="L298" s="162">
        <f t="shared" ref="L298" si="233">I298*0.96</f>
        <v>24.96</v>
      </c>
      <c r="M298" s="141"/>
      <c r="N298" s="217">
        <f>H298*M298</f>
        <v>0</v>
      </c>
      <c r="O298" s="217">
        <f>I298*M298</f>
        <v>0</v>
      </c>
      <c r="P298" s="246">
        <f>J298*M298</f>
        <v>0</v>
      </c>
      <c r="Q298" s="246">
        <f>K298*M298</f>
        <v>0</v>
      </c>
      <c r="R298" s="246">
        <f>L298*M298</f>
        <v>0</v>
      </c>
      <c r="S298" s="28" t="s">
        <v>5</v>
      </c>
      <c r="T298" s="100"/>
    </row>
    <row r="299" spans="1:20" ht="69.95" hidden="1" customHeight="1" outlineLevel="1" thickBot="1" x14ac:dyDescent="0.25">
      <c r="A299" s="667" t="s">
        <v>3660</v>
      </c>
      <c r="B299" s="668" t="s">
        <v>523</v>
      </c>
      <c r="C299" s="668"/>
      <c r="D299" s="736" t="s">
        <v>9128</v>
      </c>
      <c r="E299" s="670"/>
      <c r="F299" s="754" t="s">
        <v>4</v>
      </c>
      <c r="G299" s="674">
        <v>35</v>
      </c>
      <c r="H299" s="781">
        <v>30.6</v>
      </c>
      <c r="I299" s="675">
        <v>30.3</v>
      </c>
      <c r="J299" s="676">
        <f t="shared" ref="J299:J305" si="234">I299*0.98</f>
        <v>29.693999999999999</v>
      </c>
      <c r="K299" s="676">
        <f t="shared" ref="K299:K305" si="235">I299*0.97</f>
        <v>29.390999999999998</v>
      </c>
      <c r="L299" s="676">
        <f t="shared" ref="L299:L305" si="236">I299*0.96</f>
        <v>29.088000000000001</v>
      </c>
      <c r="M299" s="677"/>
      <c r="N299" s="678">
        <f>H299*M299</f>
        <v>0</v>
      </c>
      <c r="O299" s="678">
        <f>I299*M299</f>
        <v>0</v>
      </c>
      <c r="P299" s="679">
        <f>J299*M299</f>
        <v>0</v>
      </c>
      <c r="Q299" s="679">
        <f>K299*M299</f>
        <v>0</v>
      </c>
      <c r="R299" s="679">
        <f>L299*M299</f>
        <v>0</v>
      </c>
      <c r="S299" s="680" t="s">
        <v>5</v>
      </c>
      <c r="T299" s="100" t="s">
        <v>1702</v>
      </c>
    </row>
    <row r="300" spans="1:20" ht="69.95" hidden="1" customHeight="1" outlineLevel="1" thickBot="1" x14ac:dyDescent="0.25">
      <c r="A300" s="602" t="s">
        <v>10483</v>
      </c>
      <c r="B300" s="115" t="s">
        <v>523</v>
      </c>
      <c r="C300" s="115"/>
      <c r="D300" s="93" t="s">
        <v>10484</v>
      </c>
      <c r="E300" s="64"/>
      <c r="F300" s="242" t="s">
        <v>4</v>
      </c>
      <c r="G300" s="98">
        <v>33</v>
      </c>
      <c r="H300" s="183">
        <v>29.5</v>
      </c>
      <c r="I300" s="107">
        <v>29</v>
      </c>
      <c r="J300" s="162">
        <f t="shared" si="234"/>
        <v>28.419999999999998</v>
      </c>
      <c r="K300" s="162">
        <f t="shared" si="235"/>
        <v>28.13</v>
      </c>
      <c r="L300" s="162">
        <f t="shared" si="236"/>
        <v>27.84</v>
      </c>
      <c r="M300" s="141"/>
      <c r="N300" s="217">
        <f>H300*M300</f>
        <v>0</v>
      </c>
      <c r="O300" s="217">
        <f>I300*M300</f>
        <v>0</v>
      </c>
      <c r="P300" s="246">
        <f>J300*M300</f>
        <v>0</v>
      </c>
      <c r="Q300" s="246">
        <f>K300*M300</f>
        <v>0</v>
      </c>
      <c r="R300" s="246">
        <f>L300*M300</f>
        <v>0</v>
      </c>
      <c r="S300" s="28" t="s">
        <v>5</v>
      </c>
      <c r="T300" s="100"/>
    </row>
    <row r="301" spans="1:20" ht="69.95" hidden="1" customHeight="1" outlineLevel="1" thickBot="1" x14ac:dyDescent="0.25">
      <c r="A301" s="667" t="s">
        <v>7187</v>
      </c>
      <c r="B301" s="668" t="s">
        <v>523</v>
      </c>
      <c r="C301" s="668"/>
      <c r="D301" s="669" t="s">
        <v>1792</v>
      </c>
      <c r="E301" s="670"/>
      <c r="F301" s="754" t="s">
        <v>4</v>
      </c>
      <c r="G301" s="674">
        <v>37</v>
      </c>
      <c r="H301" s="781">
        <v>32.5</v>
      </c>
      <c r="I301" s="674">
        <v>32</v>
      </c>
      <c r="J301" s="676">
        <f t="shared" si="234"/>
        <v>31.36</v>
      </c>
      <c r="K301" s="676">
        <f t="shared" si="235"/>
        <v>31.04</v>
      </c>
      <c r="L301" s="676">
        <f t="shared" si="236"/>
        <v>30.72</v>
      </c>
      <c r="M301" s="677"/>
      <c r="N301" s="678">
        <f>H301*M301</f>
        <v>0</v>
      </c>
      <c r="O301" s="678">
        <f>I301*M301</f>
        <v>0</v>
      </c>
      <c r="P301" s="679">
        <f>J301*M301</f>
        <v>0</v>
      </c>
      <c r="Q301" s="679">
        <f>K301*M301</f>
        <v>0</v>
      </c>
      <c r="R301" s="679">
        <f>L301*M301</f>
        <v>0</v>
      </c>
      <c r="S301" s="680" t="s">
        <v>5</v>
      </c>
      <c r="T301" s="100" t="s">
        <v>1702</v>
      </c>
    </row>
    <row r="302" spans="1:20" ht="69.95" hidden="1" customHeight="1" outlineLevel="1" thickBot="1" x14ac:dyDescent="0.25">
      <c r="A302" s="667" t="s">
        <v>7299</v>
      </c>
      <c r="B302" s="668" t="s">
        <v>523</v>
      </c>
      <c r="C302" s="668"/>
      <c r="D302" s="669" t="s">
        <v>1799</v>
      </c>
      <c r="E302" s="670"/>
      <c r="F302" s="754" t="s">
        <v>4</v>
      </c>
      <c r="G302" s="674">
        <v>65</v>
      </c>
      <c r="H302" s="781">
        <v>60</v>
      </c>
      <c r="I302" s="674">
        <v>59</v>
      </c>
      <c r="J302" s="676">
        <f t="shared" si="234"/>
        <v>57.82</v>
      </c>
      <c r="K302" s="676">
        <f t="shared" si="235"/>
        <v>57.23</v>
      </c>
      <c r="L302" s="676">
        <f t="shared" si="236"/>
        <v>56.64</v>
      </c>
      <c r="M302" s="677"/>
      <c r="N302" s="678">
        <f>H302*M302</f>
        <v>0</v>
      </c>
      <c r="O302" s="678">
        <f>I302*M302</f>
        <v>0</v>
      </c>
      <c r="P302" s="679">
        <f>J302*M302</f>
        <v>0</v>
      </c>
      <c r="Q302" s="679">
        <f>K302*M302</f>
        <v>0</v>
      </c>
      <c r="R302" s="679">
        <f>L302*M302</f>
        <v>0</v>
      </c>
      <c r="S302" s="680" t="s">
        <v>5</v>
      </c>
      <c r="T302" s="100" t="s">
        <v>1702</v>
      </c>
    </row>
    <row r="303" spans="1:20" ht="69.95" hidden="1" customHeight="1" outlineLevel="1" thickBot="1" x14ac:dyDescent="0.25">
      <c r="A303" s="667" t="s">
        <v>3661</v>
      </c>
      <c r="B303" s="668" t="s">
        <v>523</v>
      </c>
      <c r="C303" s="668"/>
      <c r="D303" s="669" t="s">
        <v>3422</v>
      </c>
      <c r="E303" s="670"/>
      <c r="F303" s="754" t="s">
        <v>4</v>
      </c>
      <c r="G303" s="674">
        <v>115</v>
      </c>
      <c r="H303" s="781">
        <v>103</v>
      </c>
      <c r="I303" s="674">
        <v>102</v>
      </c>
      <c r="J303" s="676">
        <f t="shared" si="234"/>
        <v>99.96</v>
      </c>
      <c r="K303" s="676">
        <f t="shared" si="235"/>
        <v>98.94</v>
      </c>
      <c r="L303" s="676">
        <f t="shared" si="236"/>
        <v>97.92</v>
      </c>
      <c r="M303" s="677"/>
      <c r="N303" s="678">
        <f>H303*M303</f>
        <v>0</v>
      </c>
      <c r="O303" s="678">
        <f>I303*M303</f>
        <v>0</v>
      </c>
      <c r="P303" s="679">
        <f>J303*M303</f>
        <v>0</v>
      </c>
      <c r="Q303" s="679">
        <f>K303*M303</f>
        <v>0</v>
      </c>
      <c r="R303" s="679">
        <f>L303*M303</f>
        <v>0</v>
      </c>
      <c r="S303" s="680" t="s">
        <v>5</v>
      </c>
      <c r="T303" s="100" t="s">
        <v>1702</v>
      </c>
    </row>
    <row r="304" spans="1:20" ht="69.95" hidden="1" customHeight="1" outlineLevel="1" thickBot="1" x14ac:dyDescent="0.25">
      <c r="A304" s="602" t="s">
        <v>10497</v>
      </c>
      <c r="B304" s="115" t="s">
        <v>523</v>
      </c>
      <c r="C304" s="115"/>
      <c r="D304" s="93" t="s">
        <v>10498</v>
      </c>
      <c r="E304" s="64"/>
      <c r="F304" s="242" t="s">
        <v>4</v>
      </c>
      <c r="G304" s="98">
        <v>155</v>
      </c>
      <c r="H304" s="183">
        <v>143</v>
      </c>
      <c r="I304" s="98">
        <v>141</v>
      </c>
      <c r="J304" s="162">
        <v>38.808</v>
      </c>
      <c r="K304" s="162">
        <v>38.411999999999999</v>
      </c>
      <c r="L304" s="162">
        <v>38.015999999999998</v>
      </c>
      <c r="M304" s="141"/>
      <c r="N304" s="217">
        <v>0</v>
      </c>
      <c r="O304" s="217">
        <v>0</v>
      </c>
      <c r="P304" s="246">
        <v>0</v>
      </c>
      <c r="Q304" s="246">
        <v>0</v>
      </c>
      <c r="R304" s="246">
        <v>0</v>
      </c>
      <c r="S304" s="28" t="s">
        <v>5</v>
      </c>
      <c r="T304" s="100"/>
    </row>
    <row r="305" spans="1:20" ht="69.95" hidden="1" customHeight="1" outlineLevel="1" thickBot="1" x14ac:dyDescent="0.25">
      <c r="A305" s="602" t="s">
        <v>3662</v>
      </c>
      <c r="B305" s="115" t="s">
        <v>523</v>
      </c>
      <c r="C305" s="541"/>
      <c r="D305" s="53" t="s">
        <v>3388</v>
      </c>
      <c r="E305" s="64"/>
      <c r="F305" s="242" t="s">
        <v>4</v>
      </c>
      <c r="G305" s="98">
        <v>148</v>
      </c>
      <c r="H305" s="183">
        <v>138</v>
      </c>
      <c r="I305" s="98">
        <v>137</v>
      </c>
      <c r="J305" s="162">
        <f t="shared" si="234"/>
        <v>134.26</v>
      </c>
      <c r="K305" s="162">
        <f t="shared" si="235"/>
        <v>132.88999999999999</v>
      </c>
      <c r="L305" s="162">
        <f t="shared" si="236"/>
        <v>131.51999999999998</v>
      </c>
      <c r="M305" s="141"/>
      <c r="N305" s="217">
        <f>H305*M305</f>
        <v>0</v>
      </c>
      <c r="O305" s="217">
        <f>I305*M305</f>
        <v>0</v>
      </c>
      <c r="P305" s="246">
        <f>J305*M305</f>
        <v>0</v>
      </c>
      <c r="Q305" s="246">
        <f>K305*M305</f>
        <v>0</v>
      </c>
      <c r="R305" s="246">
        <f>L305*M305</f>
        <v>0</v>
      </c>
      <c r="S305" s="28" t="s">
        <v>5</v>
      </c>
      <c r="T305" s="100"/>
    </row>
    <row r="306" spans="1:20" ht="69.95" hidden="1" customHeight="1" outlineLevel="1" thickBot="1" x14ac:dyDescent="0.25">
      <c r="A306" s="602"/>
      <c r="B306" s="115" t="s">
        <v>524</v>
      </c>
      <c r="C306" s="115"/>
      <c r="D306" s="93" t="s">
        <v>10398</v>
      </c>
      <c r="E306" s="64"/>
      <c r="F306" s="242" t="s">
        <v>4</v>
      </c>
      <c r="G306" s="98">
        <v>7</v>
      </c>
      <c r="H306" s="183">
        <v>5.2</v>
      </c>
      <c r="I306" s="98">
        <v>5</v>
      </c>
      <c r="J306" s="161">
        <f t="shared" ref="J306:J307" si="237">I306*0.98</f>
        <v>4.9000000000000004</v>
      </c>
      <c r="K306" s="161">
        <f t="shared" ref="K306:K307" si="238">I306*0.97</f>
        <v>4.8499999999999996</v>
      </c>
      <c r="L306" s="161">
        <f t="shared" ref="L306:L307" si="239">I306*0.96</f>
        <v>4.8</v>
      </c>
      <c r="M306" s="14"/>
      <c r="N306" s="217">
        <f>H306*M306</f>
        <v>0</v>
      </c>
      <c r="O306" s="217">
        <f>I306*M306</f>
        <v>0</v>
      </c>
      <c r="P306" s="246">
        <f>J306*M306</f>
        <v>0</v>
      </c>
      <c r="Q306" s="246">
        <f>K306*M306</f>
        <v>0</v>
      </c>
      <c r="R306" s="246">
        <f>L306*M306</f>
        <v>0</v>
      </c>
      <c r="S306" s="28"/>
      <c r="T306" s="100"/>
    </row>
    <row r="307" spans="1:20" ht="69.95" hidden="1" customHeight="1" outlineLevel="1" thickBot="1" x14ac:dyDescent="0.25">
      <c r="A307" s="602" t="s">
        <v>10518</v>
      </c>
      <c r="B307" s="115" t="s">
        <v>524</v>
      </c>
      <c r="C307" s="115"/>
      <c r="D307" s="93" t="s">
        <v>10519</v>
      </c>
      <c r="E307" s="64"/>
      <c r="F307" s="242" t="s">
        <v>4</v>
      </c>
      <c r="G307" s="98">
        <v>25</v>
      </c>
      <c r="H307" s="183">
        <v>21.5</v>
      </c>
      <c r="I307" s="98">
        <v>21</v>
      </c>
      <c r="J307" s="162">
        <f t="shared" si="237"/>
        <v>20.58</v>
      </c>
      <c r="K307" s="162">
        <f t="shared" si="238"/>
        <v>20.37</v>
      </c>
      <c r="L307" s="162">
        <f t="shared" si="239"/>
        <v>20.16</v>
      </c>
      <c r="M307" s="141"/>
      <c r="N307" s="217">
        <f>H307*M307</f>
        <v>0</v>
      </c>
      <c r="O307" s="217">
        <f>I307*M307</f>
        <v>0</v>
      </c>
      <c r="P307" s="246">
        <f>J307*M307</f>
        <v>0</v>
      </c>
      <c r="Q307" s="246">
        <f>K307*M307</f>
        <v>0</v>
      </c>
      <c r="R307" s="246">
        <f>L307*M307</f>
        <v>0</v>
      </c>
      <c r="S307" s="28" t="s">
        <v>5</v>
      </c>
      <c r="T307" s="100"/>
    </row>
    <row r="308" spans="1:20" ht="69.95" hidden="1" customHeight="1" outlineLevel="1" thickBot="1" x14ac:dyDescent="0.25">
      <c r="A308" s="602" t="s">
        <v>10407</v>
      </c>
      <c r="B308" s="115" t="s">
        <v>524</v>
      </c>
      <c r="C308" s="541"/>
      <c r="D308" s="93" t="s">
        <v>10520</v>
      </c>
      <c r="E308" s="64"/>
      <c r="F308" s="242" t="s">
        <v>4</v>
      </c>
      <c r="G308" s="98">
        <v>35</v>
      </c>
      <c r="H308" s="183">
        <v>30.4</v>
      </c>
      <c r="I308" s="98">
        <v>30</v>
      </c>
      <c r="J308" s="162">
        <f t="shared" ref="J308" si="240">I308*0.98</f>
        <v>29.4</v>
      </c>
      <c r="K308" s="162">
        <f t="shared" ref="K308" si="241">I308*0.97</f>
        <v>29.099999999999998</v>
      </c>
      <c r="L308" s="162">
        <f t="shared" ref="L308" si="242">I308*0.96</f>
        <v>28.799999999999997</v>
      </c>
      <c r="M308" s="141"/>
      <c r="N308" s="217">
        <f>H308*M308</f>
        <v>0</v>
      </c>
      <c r="O308" s="217">
        <f>I308*M308</f>
        <v>0</v>
      </c>
      <c r="P308" s="246">
        <f>J308*M308</f>
        <v>0</v>
      </c>
      <c r="Q308" s="246">
        <f>K308*M308</f>
        <v>0</v>
      </c>
      <c r="R308" s="246">
        <f>L308*M308</f>
        <v>0</v>
      </c>
      <c r="S308" s="28" t="s">
        <v>5</v>
      </c>
      <c r="T308" s="100"/>
    </row>
    <row r="309" spans="1:20" ht="69.95" hidden="1" customHeight="1" outlineLevel="1" thickBot="1" x14ac:dyDescent="0.25">
      <c r="A309" s="602" t="s">
        <v>10477</v>
      </c>
      <c r="B309" s="115" t="s">
        <v>524</v>
      </c>
      <c r="C309" s="115"/>
      <c r="D309" s="93" t="s">
        <v>10478</v>
      </c>
      <c r="E309" s="64"/>
      <c r="F309" s="242" t="s">
        <v>4</v>
      </c>
      <c r="G309" s="98">
        <v>115</v>
      </c>
      <c r="H309" s="183">
        <v>106</v>
      </c>
      <c r="I309" s="98">
        <v>105</v>
      </c>
      <c r="J309" s="162">
        <f t="shared" ref="J309:J313" si="243">I309*0.98</f>
        <v>102.89999999999999</v>
      </c>
      <c r="K309" s="162">
        <f t="shared" ref="K309:K313" si="244">I309*0.97</f>
        <v>101.85</v>
      </c>
      <c r="L309" s="162">
        <f t="shared" ref="L309:L313" si="245">I309*0.96</f>
        <v>100.8</v>
      </c>
      <c r="M309" s="141"/>
      <c r="N309" s="217">
        <f>H309*M309</f>
        <v>0</v>
      </c>
      <c r="O309" s="217">
        <f>I309*M309</f>
        <v>0</v>
      </c>
      <c r="P309" s="246">
        <f>J309*M309</f>
        <v>0</v>
      </c>
      <c r="Q309" s="246">
        <f>K309*M309</f>
        <v>0</v>
      </c>
      <c r="R309" s="246">
        <f>L309*M309</f>
        <v>0</v>
      </c>
      <c r="S309" s="28" t="s">
        <v>5</v>
      </c>
      <c r="T309" s="100"/>
    </row>
    <row r="310" spans="1:20" ht="69.95" hidden="1" customHeight="1" outlineLevel="1" thickBot="1" x14ac:dyDescent="0.25">
      <c r="A310" s="602" t="s">
        <v>10475</v>
      </c>
      <c r="B310" s="115" t="s">
        <v>524</v>
      </c>
      <c r="C310" s="115"/>
      <c r="D310" s="93" t="s">
        <v>10476</v>
      </c>
      <c r="E310" s="64"/>
      <c r="F310" s="242" t="s">
        <v>4</v>
      </c>
      <c r="G310" s="98">
        <v>250</v>
      </c>
      <c r="H310" s="183">
        <v>237</v>
      </c>
      <c r="I310" s="98">
        <v>234</v>
      </c>
      <c r="J310" s="162">
        <f t="shared" ref="J310" si="246">I310*0.98</f>
        <v>229.32</v>
      </c>
      <c r="K310" s="162">
        <f t="shared" ref="K310" si="247">I310*0.97</f>
        <v>226.98</v>
      </c>
      <c r="L310" s="162">
        <f t="shared" ref="L310" si="248">I310*0.96</f>
        <v>224.64</v>
      </c>
      <c r="M310" s="141"/>
      <c r="N310" s="217">
        <f>H310*M310</f>
        <v>0</v>
      </c>
      <c r="O310" s="217">
        <f>I310*M310</f>
        <v>0</v>
      </c>
      <c r="P310" s="246">
        <f>J310*M310</f>
        <v>0</v>
      </c>
      <c r="Q310" s="246">
        <f>K310*M310</f>
        <v>0</v>
      </c>
      <c r="R310" s="246">
        <f>L310*M310</f>
        <v>0</v>
      </c>
      <c r="S310" s="28" t="s">
        <v>5</v>
      </c>
      <c r="T310" s="100"/>
    </row>
    <row r="311" spans="1:20" ht="69.95" hidden="1" customHeight="1" outlineLevel="1" thickBot="1" x14ac:dyDescent="0.25">
      <c r="A311" s="602" t="s">
        <v>10472</v>
      </c>
      <c r="B311" s="115" t="s">
        <v>524</v>
      </c>
      <c r="C311" s="115"/>
      <c r="D311" s="93" t="s">
        <v>10473</v>
      </c>
      <c r="E311" s="64"/>
      <c r="F311" s="242" t="s">
        <v>4</v>
      </c>
      <c r="G311" s="98">
        <v>250</v>
      </c>
      <c r="H311" s="183">
        <v>238</v>
      </c>
      <c r="I311" s="98">
        <v>235</v>
      </c>
      <c r="J311" s="162">
        <f t="shared" ref="J311" si="249">I311*0.98</f>
        <v>230.29999999999998</v>
      </c>
      <c r="K311" s="162">
        <f t="shared" ref="K311" si="250">I311*0.97</f>
        <v>227.95</v>
      </c>
      <c r="L311" s="162">
        <f t="shared" ref="L311" si="251">I311*0.96</f>
        <v>225.6</v>
      </c>
      <c r="M311" s="141"/>
      <c r="N311" s="217">
        <f>H311*M311</f>
        <v>0</v>
      </c>
      <c r="O311" s="217">
        <f>I311*M311</f>
        <v>0</v>
      </c>
      <c r="P311" s="246">
        <f>J311*M311</f>
        <v>0</v>
      </c>
      <c r="Q311" s="246">
        <f>K311*M311</f>
        <v>0</v>
      </c>
      <c r="R311" s="246">
        <f>L311*M311</f>
        <v>0</v>
      </c>
      <c r="S311" s="28" t="s">
        <v>5</v>
      </c>
      <c r="T311" s="100"/>
    </row>
    <row r="312" spans="1:20" ht="69.95" hidden="1" customHeight="1" outlineLevel="1" thickBot="1" x14ac:dyDescent="0.25">
      <c r="A312" s="602" t="s">
        <v>10442</v>
      </c>
      <c r="B312" s="115" t="s">
        <v>524</v>
      </c>
      <c r="C312" s="115"/>
      <c r="D312" s="93" t="s">
        <v>10474</v>
      </c>
      <c r="E312" s="64"/>
      <c r="F312" s="242" t="s">
        <v>4</v>
      </c>
      <c r="G312" s="98">
        <v>170</v>
      </c>
      <c r="H312" s="183">
        <v>157.4</v>
      </c>
      <c r="I312" s="98">
        <v>156.80000000000001</v>
      </c>
      <c r="J312" s="162">
        <f t="shared" si="243"/>
        <v>153.66400000000002</v>
      </c>
      <c r="K312" s="162">
        <f t="shared" si="244"/>
        <v>152.096</v>
      </c>
      <c r="L312" s="162">
        <f t="shared" si="245"/>
        <v>150.52799999999999</v>
      </c>
      <c r="M312" s="141"/>
      <c r="N312" s="217">
        <f>H312*M312</f>
        <v>0</v>
      </c>
      <c r="O312" s="217">
        <f>I312*M312</f>
        <v>0</v>
      </c>
      <c r="P312" s="246">
        <f>J312*M312</f>
        <v>0</v>
      </c>
      <c r="Q312" s="246">
        <f>K312*M312</f>
        <v>0</v>
      </c>
      <c r="R312" s="246">
        <f>L312*M312</f>
        <v>0</v>
      </c>
      <c r="S312" s="28" t="s">
        <v>5</v>
      </c>
      <c r="T312" s="100"/>
    </row>
    <row r="313" spans="1:20" ht="69.95" hidden="1" customHeight="1" outlineLevel="1" thickBot="1" x14ac:dyDescent="0.25">
      <c r="A313" s="602" t="s">
        <v>3663</v>
      </c>
      <c r="B313" s="115" t="s">
        <v>3363</v>
      </c>
      <c r="C313" s="115"/>
      <c r="D313" s="93" t="s">
        <v>10250</v>
      </c>
      <c r="E313" s="64"/>
      <c r="F313" s="242" t="s">
        <v>4</v>
      </c>
      <c r="G313" s="98">
        <v>8</v>
      </c>
      <c r="H313" s="183">
        <v>6</v>
      </c>
      <c r="I313" s="98">
        <v>5.9</v>
      </c>
      <c r="J313" s="162">
        <f t="shared" si="243"/>
        <v>5.782</v>
      </c>
      <c r="K313" s="162">
        <f t="shared" si="244"/>
        <v>5.7229999999999999</v>
      </c>
      <c r="L313" s="162">
        <f t="shared" si="245"/>
        <v>5.6639999999999997</v>
      </c>
      <c r="M313" s="141"/>
      <c r="N313" s="217">
        <f>H313*M313</f>
        <v>0</v>
      </c>
      <c r="O313" s="217">
        <f>I313*M313</f>
        <v>0</v>
      </c>
      <c r="P313" s="246">
        <f>J313*M313</f>
        <v>0</v>
      </c>
      <c r="Q313" s="246">
        <f>K313*M313</f>
        <v>0</v>
      </c>
      <c r="R313" s="246">
        <f>L313*M313</f>
        <v>0</v>
      </c>
      <c r="S313" s="28" t="s">
        <v>5</v>
      </c>
      <c r="T313" s="100"/>
    </row>
    <row r="314" spans="1:20" ht="69.95" hidden="1" customHeight="1" outlineLevel="1" thickBot="1" x14ac:dyDescent="0.25">
      <c r="A314" s="602" t="s">
        <v>3657</v>
      </c>
      <c r="B314" s="115" t="s">
        <v>3363</v>
      </c>
      <c r="C314" s="115"/>
      <c r="D314" s="93" t="s">
        <v>10251</v>
      </c>
      <c r="E314" s="64"/>
      <c r="F314" s="242" t="s">
        <v>4</v>
      </c>
      <c r="G314" s="98">
        <v>12</v>
      </c>
      <c r="H314" s="183">
        <v>7.4</v>
      </c>
      <c r="I314" s="98">
        <v>7.2</v>
      </c>
      <c r="J314" s="162">
        <f t="shared" ref="J314" si="252">I314*0.98</f>
        <v>7.056</v>
      </c>
      <c r="K314" s="162">
        <f t="shared" ref="K314" si="253">I314*0.97</f>
        <v>6.984</v>
      </c>
      <c r="L314" s="162">
        <f t="shared" ref="L314" si="254">I314*0.96</f>
        <v>6.9119999999999999</v>
      </c>
      <c r="M314" s="140"/>
      <c r="N314" s="217">
        <f>H314*M314</f>
        <v>0</v>
      </c>
      <c r="O314" s="217">
        <f>I314*M314</f>
        <v>0</v>
      </c>
      <c r="P314" s="246">
        <f>J314*M314</f>
        <v>0</v>
      </c>
      <c r="Q314" s="246">
        <f>K314*M314</f>
        <v>0</v>
      </c>
      <c r="R314" s="246">
        <f>L314*M314</f>
        <v>0</v>
      </c>
      <c r="S314" s="28" t="s">
        <v>5</v>
      </c>
      <c r="T314" s="100"/>
    </row>
    <row r="315" spans="1:20" ht="69.95" hidden="1" customHeight="1" outlineLevel="1" thickBot="1" x14ac:dyDescent="0.25">
      <c r="A315" s="602" t="s">
        <v>3664</v>
      </c>
      <c r="B315" s="115" t="s">
        <v>3363</v>
      </c>
      <c r="C315" s="115"/>
      <c r="D315" s="93" t="s">
        <v>10252</v>
      </c>
      <c r="E315" s="64"/>
      <c r="F315" s="242" t="s">
        <v>4</v>
      </c>
      <c r="G315" s="98">
        <v>18</v>
      </c>
      <c r="H315" s="183">
        <v>12.6</v>
      </c>
      <c r="I315" s="98">
        <v>12.3</v>
      </c>
      <c r="J315" s="162">
        <f t="shared" ref="J315" si="255">I315*0.98</f>
        <v>12.054</v>
      </c>
      <c r="K315" s="162">
        <f t="shared" ref="K315" si="256">I315*0.97</f>
        <v>11.931000000000001</v>
      </c>
      <c r="L315" s="162">
        <f t="shared" ref="L315" si="257">I315*0.96</f>
        <v>11.808</v>
      </c>
      <c r="M315" s="141"/>
      <c r="N315" s="217">
        <f>H315*M315</f>
        <v>0</v>
      </c>
      <c r="O315" s="217">
        <f>I315*M315</f>
        <v>0</v>
      </c>
      <c r="P315" s="217">
        <f>J315*M315</f>
        <v>0</v>
      </c>
      <c r="Q315" s="217">
        <f>K315*M315</f>
        <v>0</v>
      </c>
      <c r="R315" s="217">
        <f>L315*M315</f>
        <v>0</v>
      </c>
      <c r="S315" s="30" t="s">
        <v>5</v>
      </c>
      <c r="T315" s="100"/>
    </row>
    <row r="316" spans="1:20" ht="24.95" customHeight="1" thickBot="1" x14ac:dyDescent="0.25">
      <c r="A316" s="380" t="s">
        <v>2382</v>
      </c>
      <c r="B316" s="600"/>
      <c r="C316" s="381"/>
      <c r="D316" s="381"/>
      <c r="E316" s="381"/>
      <c r="F316" s="381"/>
      <c r="G316" s="381"/>
      <c r="H316" s="381"/>
      <c r="I316" s="381"/>
      <c r="J316" s="381"/>
      <c r="K316" s="381"/>
      <c r="L316" s="381"/>
      <c r="M316" s="381"/>
      <c r="N316" s="381"/>
      <c r="O316" s="381"/>
      <c r="P316" s="381"/>
      <c r="Q316" s="381"/>
      <c r="R316" s="381"/>
      <c r="S316" s="382"/>
    </row>
    <row r="317" spans="1:20" ht="20.100000000000001" customHeight="1" collapsed="1" thickBot="1" x14ac:dyDescent="0.25">
      <c r="A317" s="384" t="s">
        <v>9577</v>
      </c>
      <c r="B317" s="601"/>
      <c r="C317" s="368"/>
      <c r="D317" s="369"/>
      <c r="E317" s="369"/>
      <c r="F317" s="369"/>
      <c r="G317" s="370"/>
      <c r="H317" s="370"/>
      <c r="I317" s="370"/>
      <c r="J317" s="370"/>
      <c r="K317" s="370"/>
      <c r="L317" s="370"/>
      <c r="M317" s="370"/>
      <c r="N317" s="370"/>
      <c r="O317" s="370"/>
      <c r="P317" s="370"/>
      <c r="Q317" s="370"/>
      <c r="R317" s="370"/>
      <c r="S317" s="371"/>
    </row>
    <row r="318" spans="1:20" ht="20.100000000000001" hidden="1" customHeight="1" outlineLevel="1" thickBot="1" x14ac:dyDescent="0.25">
      <c r="A318" s="3" t="s">
        <v>3737</v>
      </c>
      <c r="B318" s="3" t="s">
        <v>33</v>
      </c>
      <c r="C318" s="3"/>
      <c r="D318" s="3" t="s">
        <v>17</v>
      </c>
      <c r="E318" s="3" t="s">
        <v>2746</v>
      </c>
      <c r="F318" s="84"/>
      <c r="G318" s="85" t="s">
        <v>487</v>
      </c>
      <c r="H318" s="3" t="s">
        <v>488</v>
      </c>
      <c r="I318" s="3" t="s">
        <v>495</v>
      </c>
      <c r="J318" s="123">
        <v>-0.02</v>
      </c>
      <c r="K318" s="123">
        <v>-0.03</v>
      </c>
      <c r="L318" s="123">
        <v>-0.04</v>
      </c>
      <c r="M318" s="3" t="s">
        <v>18</v>
      </c>
      <c r="N318" s="3" t="s">
        <v>489</v>
      </c>
      <c r="O318" s="3" t="s">
        <v>486</v>
      </c>
      <c r="P318" s="124" t="s">
        <v>1924</v>
      </c>
      <c r="Q318" s="124" t="s">
        <v>1930</v>
      </c>
      <c r="R318" s="124" t="s">
        <v>1931</v>
      </c>
      <c r="S318" s="3" t="s">
        <v>34</v>
      </c>
    </row>
    <row r="319" spans="1:20" ht="69.95" hidden="1" customHeight="1" outlineLevel="1" thickBot="1" x14ac:dyDescent="0.25">
      <c r="A319" s="602" t="s">
        <v>7139</v>
      </c>
      <c r="B319" s="115" t="s">
        <v>391</v>
      </c>
      <c r="C319" s="64" t="s">
        <v>7140</v>
      </c>
      <c r="D319" s="93" t="s">
        <v>9540</v>
      </c>
      <c r="E319" s="460"/>
      <c r="F319" s="64" t="s">
        <v>4</v>
      </c>
      <c r="G319" s="98">
        <v>39</v>
      </c>
      <c r="H319" s="98">
        <v>29.5</v>
      </c>
      <c r="I319" s="98">
        <v>29</v>
      </c>
      <c r="J319" s="162">
        <f t="shared" ref="J319" si="258">I319*0.98</f>
        <v>28.419999999999998</v>
      </c>
      <c r="K319" s="162">
        <f t="shared" ref="K319" si="259">I319*0.97</f>
        <v>28.13</v>
      </c>
      <c r="L319" s="162">
        <f t="shared" ref="L319" si="260">I319*0.96</f>
        <v>27.84</v>
      </c>
      <c r="M319" s="141"/>
      <c r="N319" s="98">
        <f>H319*M319</f>
        <v>0</v>
      </c>
      <c r="O319" s="217">
        <f>I319*M319</f>
        <v>0</v>
      </c>
      <c r="P319" s="217">
        <f>J319*M319</f>
        <v>0</v>
      </c>
      <c r="Q319" s="217">
        <f>K319*M319</f>
        <v>0</v>
      </c>
      <c r="R319" s="217">
        <f>L319*M319</f>
        <v>0</v>
      </c>
      <c r="S319" s="30" t="s">
        <v>5</v>
      </c>
      <c r="T319" s="100"/>
    </row>
    <row r="320" spans="1:20" ht="69.95" hidden="1" customHeight="1" outlineLevel="1" thickBot="1" x14ac:dyDescent="0.25">
      <c r="A320" s="602" t="s">
        <v>7465</v>
      </c>
      <c r="B320" s="115" t="s">
        <v>391</v>
      </c>
      <c r="C320" s="64" t="s">
        <v>7466</v>
      </c>
      <c r="D320" s="93" t="s">
        <v>7467</v>
      </c>
      <c r="E320" s="460"/>
      <c r="F320" s="64" t="s">
        <v>4</v>
      </c>
      <c r="G320" s="98">
        <v>37</v>
      </c>
      <c r="H320" s="98">
        <v>28</v>
      </c>
      <c r="I320" s="98">
        <v>27.6</v>
      </c>
      <c r="J320" s="162">
        <f t="shared" ref="J320:J321" si="261">I320*0.98</f>
        <v>27.048000000000002</v>
      </c>
      <c r="K320" s="162">
        <f t="shared" ref="K320:K321" si="262">I320*0.97</f>
        <v>26.772000000000002</v>
      </c>
      <c r="L320" s="162">
        <f t="shared" ref="L320:L321" si="263">I320*0.96</f>
        <v>26.495999999999999</v>
      </c>
      <c r="M320" s="141"/>
      <c r="N320" s="98">
        <f>H320*M320</f>
        <v>0</v>
      </c>
      <c r="O320" s="217">
        <f>I320*M320</f>
        <v>0</v>
      </c>
      <c r="P320" s="217">
        <f>J320*M320</f>
        <v>0</v>
      </c>
      <c r="Q320" s="217">
        <f>K320*M320</f>
        <v>0</v>
      </c>
      <c r="R320" s="217">
        <f>L320*M320</f>
        <v>0</v>
      </c>
      <c r="S320" s="30" t="s">
        <v>5</v>
      </c>
      <c r="T320" s="100"/>
    </row>
    <row r="321" spans="1:20" ht="69.95" hidden="1" customHeight="1" outlineLevel="1" thickBot="1" x14ac:dyDescent="0.25">
      <c r="A321" s="602" t="s">
        <v>10786</v>
      </c>
      <c r="B321" s="115" t="s">
        <v>391</v>
      </c>
      <c r="C321" s="64" t="s">
        <v>10785</v>
      </c>
      <c r="D321" s="93" t="s">
        <v>10787</v>
      </c>
      <c r="E321" s="460"/>
      <c r="F321" s="64" t="s">
        <v>4</v>
      </c>
      <c r="G321" s="98">
        <v>15</v>
      </c>
      <c r="H321" s="98">
        <v>9.4</v>
      </c>
      <c r="I321" s="205">
        <v>9.1999999999999993</v>
      </c>
      <c r="J321" s="174">
        <f t="shared" si="261"/>
        <v>9.016</v>
      </c>
      <c r="K321" s="174">
        <f t="shared" si="262"/>
        <v>8.9239999999999995</v>
      </c>
      <c r="L321" s="174">
        <f t="shared" si="263"/>
        <v>8.831999999999999</v>
      </c>
      <c r="M321" s="152"/>
      <c r="N321" s="98">
        <f>H321*M321</f>
        <v>0</v>
      </c>
      <c r="O321" s="217">
        <f>I321*M321</f>
        <v>0</v>
      </c>
      <c r="P321" s="246">
        <f>J321*M321</f>
        <v>0</v>
      </c>
      <c r="Q321" s="246">
        <f>K321*M321</f>
        <v>0</v>
      </c>
      <c r="R321" s="246">
        <f>L321*M321</f>
        <v>0</v>
      </c>
      <c r="S321" s="30" t="s">
        <v>5</v>
      </c>
      <c r="T321" s="100"/>
    </row>
    <row r="322" spans="1:20" ht="69.95" hidden="1" customHeight="1" outlineLevel="1" thickBot="1" x14ac:dyDescent="0.25">
      <c r="A322" s="602" t="s">
        <v>3665</v>
      </c>
      <c r="B322" s="115" t="s">
        <v>391</v>
      </c>
      <c r="C322" s="181" t="s">
        <v>3399</v>
      </c>
      <c r="D322" s="93" t="s">
        <v>3400</v>
      </c>
      <c r="E322" s="583"/>
      <c r="F322" s="64" t="s">
        <v>4</v>
      </c>
      <c r="G322" s="98">
        <v>135</v>
      </c>
      <c r="H322" s="98">
        <v>120</v>
      </c>
      <c r="I322" s="98">
        <v>118</v>
      </c>
      <c r="J322" s="162">
        <f t="shared" ref="J322" si="264">I322*0.98</f>
        <v>115.64</v>
      </c>
      <c r="K322" s="162">
        <f t="shared" ref="K322" si="265">I322*0.97</f>
        <v>114.46</v>
      </c>
      <c r="L322" s="162">
        <f t="shared" ref="L322" si="266">I322*0.96</f>
        <v>113.28</v>
      </c>
      <c r="M322" s="141"/>
      <c r="N322" s="98">
        <f>H322*M322</f>
        <v>0</v>
      </c>
      <c r="O322" s="217">
        <f>I322*M322</f>
        <v>0</v>
      </c>
      <c r="P322" s="246">
        <f>J322*M322</f>
        <v>0</v>
      </c>
      <c r="Q322" s="246">
        <f>K322*M322</f>
        <v>0</v>
      </c>
      <c r="R322" s="246">
        <f>L322*M322</f>
        <v>0</v>
      </c>
      <c r="S322" s="30" t="s">
        <v>5</v>
      </c>
      <c r="T322" s="100"/>
    </row>
    <row r="323" spans="1:20" ht="69.95" hidden="1" customHeight="1" outlineLevel="1" thickBot="1" x14ac:dyDescent="0.25">
      <c r="A323" s="602" t="s">
        <v>3666</v>
      </c>
      <c r="B323" s="115" t="s">
        <v>391</v>
      </c>
      <c r="C323" s="181" t="s">
        <v>3401</v>
      </c>
      <c r="D323" s="93" t="s">
        <v>3402</v>
      </c>
      <c r="E323" s="583"/>
      <c r="F323" s="82" t="s">
        <v>4</v>
      </c>
      <c r="G323" s="98">
        <v>160</v>
      </c>
      <c r="H323" s="98">
        <v>148</v>
      </c>
      <c r="I323" s="98">
        <v>147</v>
      </c>
      <c r="J323" s="162">
        <f t="shared" ref="J323" si="267">I323*0.98</f>
        <v>144.06</v>
      </c>
      <c r="K323" s="162">
        <f t="shared" ref="K323" si="268">I323*0.97</f>
        <v>142.59</v>
      </c>
      <c r="L323" s="162">
        <f t="shared" ref="L323" si="269">I323*0.96</f>
        <v>141.12</v>
      </c>
      <c r="M323" s="141"/>
      <c r="N323" s="98">
        <f>H323*M323</f>
        <v>0</v>
      </c>
      <c r="O323" s="217">
        <f>I323*M323</f>
        <v>0</v>
      </c>
      <c r="P323" s="246">
        <f>J323*M323</f>
        <v>0</v>
      </c>
      <c r="Q323" s="246">
        <f>K323*M323</f>
        <v>0</v>
      </c>
      <c r="R323" s="246">
        <f>L323*M323</f>
        <v>0</v>
      </c>
      <c r="S323" s="30" t="s">
        <v>5</v>
      </c>
      <c r="T323" s="100"/>
    </row>
    <row r="324" spans="1:20" ht="69.95" hidden="1" customHeight="1" outlineLevel="1" thickBot="1" x14ac:dyDescent="0.25">
      <c r="A324" s="602" t="s">
        <v>3667</v>
      </c>
      <c r="B324" s="115" t="s">
        <v>391</v>
      </c>
      <c r="C324" s="181" t="s">
        <v>3403</v>
      </c>
      <c r="D324" s="93" t="s">
        <v>3405</v>
      </c>
      <c r="E324" s="583"/>
      <c r="F324" s="64" t="s">
        <v>4</v>
      </c>
      <c r="G324" s="98">
        <v>170</v>
      </c>
      <c r="H324" s="98">
        <v>150</v>
      </c>
      <c r="I324" s="98">
        <v>148</v>
      </c>
      <c r="J324" s="162">
        <f t="shared" ref="J324" si="270">I324*0.98</f>
        <v>145.04</v>
      </c>
      <c r="K324" s="162">
        <f t="shared" ref="K324" si="271">I324*0.97</f>
        <v>143.56</v>
      </c>
      <c r="L324" s="162">
        <f t="shared" ref="L324" si="272">I324*0.96</f>
        <v>142.07999999999998</v>
      </c>
      <c r="M324" s="141"/>
      <c r="N324" s="98">
        <f>H324*M324</f>
        <v>0</v>
      </c>
      <c r="O324" s="217">
        <f>I324*M324</f>
        <v>0</v>
      </c>
      <c r="P324" s="246">
        <f>J324*M324</f>
        <v>0</v>
      </c>
      <c r="Q324" s="246">
        <f>K324*M324</f>
        <v>0</v>
      </c>
      <c r="R324" s="246">
        <f>L324*M324</f>
        <v>0</v>
      </c>
      <c r="S324" s="30" t="s">
        <v>5</v>
      </c>
      <c r="T324" s="100"/>
    </row>
    <row r="325" spans="1:20" ht="69.95" hidden="1" customHeight="1" outlineLevel="1" thickBot="1" x14ac:dyDescent="0.25">
      <c r="A325" s="602" t="s">
        <v>3668</v>
      </c>
      <c r="B325" s="115" t="s">
        <v>391</v>
      </c>
      <c r="C325" s="181" t="s">
        <v>3406</v>
      </c>
      <c r="D325" s="93" t="s">
        <v>3407</v>
      </c>
      <c r="E325" s="583"/>
      <c r="F325" s="64" t="s">
        <v>4</v>
      </c>
      <c r="G325" s="98">
        <v>190</v>
      </c>
      <c r="H325" s="98">
        <v>168</v>
      </c>
      <c r="I325" s="98">
        <v>166</v>
      </c>
      <c r="J325" s="162">
        <f t="shared" ref="J325" si="273">I325*0.98</f>
        <v>162.68</v>
      </c>
      <c r="K325" s="162">
        <f t="shared" ref="K325" si="274">I325*0.97</f>
        <v>161.01999999999998</v>
      </c>
      <c r="L325" s="162">
        <f t="shared" ref="L325" si="275">I325*0.96</f>
        <v>159.35999999999999</v>
      </c>
      <c r="M325" s="141"/>
      <c r="N325" s="98">
        <f>H325*M325</f>
        <v>0</v>
      </c>
      <c r="O325" s="217">
        <f>I325*M325</f>
        <v>0</v>
      </c>
      <c r="P325" s="246">
        <f>J325*M325</f>
        <v>0</v>
      </c>
      <c r="Q325" s="246">
        <f>K325*M325</f>
        <v>0</v>
      </c>
      <c r="R325" s="246">
        <f>L325*M325</f>
        <v>0</v>
      </c>
      <c r="S325" s="30" t="s">
        <v>5</v>
      </c>
      <c r="T325" s="100"/>
    </row>
    <row r="326" spans="1:20" ht="69.95" hidden="1" customHeight="1" outlineLevel="1" thickBot="1" x14ac:dyDescent="0.25">
      <c r="A326" s="602" t="s">
        <v>3669</v>
      </c>
      <c r="B326" s="115" t="s">
        <v>391</v>
      </c>
      <c r="C326" s="181" t="s">
        <v>3408</v>
      </c>
      <c r="D326" s="93" t="s">
        <v>3409</v>
      </c>
      <c r="E326" s="583"/>
      <c r="F326" s="82" t="s">
        <v>4</v>
      </c>
      <c r="G326" s="98">
        <v>67</v>
      </c>
      <c r="H326" s="98">
        <v>57</v>
      </c>
      <c r="I326" s="98">
        <v>56</v>
      </c>
      <c r="J326" s="162">
        <f t="shared" ref="J326" si="276">I326*0.98</f>
        <v>54.879999999999995</v>
      </c>
      <c r="K326" s="162">
        <f t="shared" ref="K326" si="277">I326*0.97</f>
        <v>54.32</v>
      </c>
      <c r="L326" s="162">
        <f t="shared" ref="L326" si="278">I326*0.96</f>
        <v>53.76</v>
      </c>
      <c r="M326" s="141"/>
      <c r="N326" s="98">
        <f>H326*M326</f>
        <v>0</v>
      </c>
      <c r="O326" s="217">
        <f>I326*M326</f>
        <v>0</v>
      </c>
      <c r="P326" s="246">
        <f>J326*M326</f>
        <v>0</v>
      </c>
      <c r="Q326" s="246">
        <f>K326*M326</f>
        <v>0</v>
      </c>
      <c r="R326" s="246">
        <f>L326*M326</f>
        <v>0</v>
      </c>
      <c r="S326" s="30" t="s">
        <v>5</v>
      </c>
      <c r="T326" s="100"/>
    </row>
    <row r="327" spans="1:20" ht="69.95" hidden="1" customHeight="1" outlineLevel="1" thickBot="1" x14ac:dyDescent="0.25">
      <c r="A327" s="602" t="s">
        <v>3670</v>
      </c>
      <c r="B327" s="115" t="s">
        <v>391</v>
      </c>
      <c r="C327" s="181" t="s">
        <v>3410</v>
      </c>
      <c r="D327" s="93" t="s">
        <v>3411</v>
      </c>
      <c r="E327" s="583"/>
      <c r="F327" s="82" t="s">
        <v>4</v>
      </c>
      <c r="G327" s="98">
        <v>66</v>
      </c>
      <c r="H327" s="98">
        <v>57</v>
      </c>
      <c r="I327" s="98">
        <v>56</v>
      </c>
      <c r="J327" s="162">
        <f t="shared" ref="J327" si="279">I327*0.98</f>
        <v>54.879999999999995</v>
      </c>
      <c r="K327" s="162">
        <f t="shared" ref="K327" si="280">I327*0.97</f>
        <v>54.32</v>
      </c>
      <c r="L327" s="162">
        <f t="shared" ref="L327" si="281">I327*0.96</f>
        <v>53.76</v>
      </c>
      <c r="M327" s="141"/>
      <c r="N327" s="98">
        <f>H327*M327</f>
        <v>0</v>
      </c>
      <c r="O327" s="217">
        <f>I327*M327</f>
        <v>0</v>
      </c>
      <c r="P327" s="246">
        <f>J327*M327</f>
        <v>0</v>
      </c>
      <c r="Q327" s="246">
        <f>K327*M327</f>
        <v>0</v>
      </c>
      <c r="R327" s="246">
        <f>L327*M327</f>
        <v>0</v>
      </c>
      <c r="S327" s="574" t="s">
        <v>6961</v>
      </c>
      <c r="T327" s="100"/>
    </row>
    <row r="328" spans="1:20" ht="69.95" hidden="1" customHeight="1" outlineLevel="1" thickBot="1" x14ac:dyDescent="0.25">
      <c r="A328" s="602" t="s">
        <v>3671</v>
      </c>
      <c r="B328" s="193" t="s">
        <v>391</v>
      </c>
      <c r="C328" s="171"/>
      <c r="D328" s="53" t="s">
        <v>1611</v>
      </c>
      <c r="E328" s="296"/>
      <c r="F328" s="159" t="s">
        <v>4</v>
      </c>
      <c r="G328" s="65">
        <v>55</v>
      </c>
      <c r="H328" s="65">
        <v>44</v>
      </c>
      <c r="I328" s="65">
        <v>43</v>
      </c>
      <c r="J328" s="161">
        <f t="shared" ref="J328:J341" si="282">I328*0.98</f>
        <v>42.14</v>
      </c>
      <c r="K328" s="161">
        <f t="shared" ref="K328:K341" si="283">I328*0.97</f>
        <v>41.71</v>
      </c>
      <c r="L328" s="161">
        <f t="shared" ref="L328:L341" si="284">I328*0.96</f>
        <v>41.28</v>
      </c>
      <c r="M328" s="15"/>
      <c r="N328" s="65">
        <f>H328*M328</f>
        <v>0</v>
      </c>
      <c r="O328" s="217">
        <f>I328*M328</f>
        <v>0</v>
      </c>
      <c r="P328" s="246">
        <f>J328*M328</f>
        <v>0</v>
      </c>
      <c r="Q328" s="246">
        <f>K328*M328</f>
        <v>0</v>
      </c>
      <c r="R328" s="246">
        <f>L328*M328</f>
        <v>0</v>
      </c>
      <c r="S328" s="13" t="s">
        <v>5</v>
      </c>
      <c r="T328" s="119"/>
    </row>
    <row r="329" spans="1:20" ht="69.95" hidden="1" customHeight="1" outlineLevel="1" thickBot="1" x14ac:dyDescent="0.25">
      <c r="A329" s="602" t="s">
        <v>3672</v>
      </c>
      <c r="B329" s="115" t="s">
        <v>391</v>
      </c>
      <c r="C329" s="171"/>
      <c r="D329" s="53" t="s">
        <v>1753</v>
      </c>
      <c r="E329" s="583"/>
      <c r="F329" s="82" t="s">
        <v>4</v>
      </c>
      <c r="G329" s="98">
        <v>85</v>
      </c>
      <c r="H329" s="98">
        <v>70</v>
      </c>
      <c r="I329" s="98">
        <v>69</v>
      </c>
      <c r="J329" s="162">
        <f t="shared" si="282"/>
        <v>67.62</v>
      </c>
      <c r="K329" s="162">
        <f t="shared" si="283"/>
        <v>66.929999999999993</v>
      </c>
      <c r="L329" s="162">
        <f t="shared" si="284"/>
        <v>66.239999999999995</v>
      </c>
      <c r="M329" s="14"/>
      <c r="N329" s="98">
        <f>H329*M329</f>
        <v>0</v>
      </c>
      <c r="O329" s="217">
        <f>I329*M329</f>
        <v>0</v>
      </c>
      <c r="P329" s="246">
        <f>J329*M329</f>
        <v>0</v>
      </c>
      <c r="Q329" s="246">
        <f>K329*M329</f>
        <v>0</v>
      </c>
      <c r="R329" s="246">
        <f>L329*M329</f>
        <v>0</v>
      </c>
      <c r="S329" s="30" t="s">
        <v>5</v>
      </c>
      <c r="T329" s="100"/>
    </row>
    <row r="330" spans="1:20" ht="69.95" hidden="1" customHeight="1" outlineLevel="1" thickBot="1" x14ac:dyDescent="0.25">
      <c r="A330" s="602" t="s">
        <v>3673</v>
      </c>
      <c r="B330" s="115" t="s">
        <v>391</v>
      </c>
      <c r="C330" s="171"/>
      <c r="D330" s="53" t="s">
        <v>1754</v>
      </c>
      <c r="E330" s="583"/>
      <c r="F330" s="82" t="s">
        <v>4</v>
      </c>
      <c r="G330" s="98">
        <v>127</v>
      </c>
      <c r="H330" s="98">
        <v>107</v>
      </c>
      <c r="I330" s="98">
        <v>105</v>
      </c>
      <c r="J330" s="161">
        <f t="shared" si="282"/>
        <v>102.89999999999999</v>
      </c>
      <c r="K330" s="161">
        <f t="shared" si="283"/>
        <v>101.85</v>
      </c>
      <c r="L330" s="161">
        <f t="shared" si="284"/>
        <v>100.8</v>
      </c>
      <c r="M330" s="14"/>
      <c r="N330" s="98">
        <f>H330*M330</f>
        <v>0</v>
      </c>
      <c r="O330" s="217">
        <f>I330*M330</f>
        <v>0</v>
      </c>
      <c r="P330" s="246">
        <f>J330*M330</f>
        <v>0</v>
      </c>
      <c r="Q330" s="246">
        <f>K330*M330</f>
        <v>0</v>
      </c>
      <c r="R330" s="246">
        <f>L330*M330</f>
        <v>0</v>
      </c>
      <c r="S330" s="30" t="s">
        <v>5</v>
      </c>
      <c r="T330" s="100"/>
    </row>
    <row r="331" spans="1:20" ht="69.95" hidden="1" customHeight="1" outlineLevel="1" thickBot="1" x14ac:dyDescent="0.25">
      <c r="A331" s="602" t="s">
        <v>8702</v>
      </c>
      <c r="B331" s="435" t="s">
        <v>2894</v>
      </c>
      <c r="C331" s="82" t="s">
        <v>8701</v>
      </c>
      <c r="D331" s="53" t="s">
        <v>8703</v>
      </c>
      <c r="E331" s="583"/>
      <c r="F331" s="82" t="s">
        <v>4</v>
      </c>
      <c r="G331" s="98">
        <v>14</v>
      </c>
      <c r="H331" s="98">
        <v>9</v>
      </c>
      <c r="I331" s="98">
        <v>8.8000000000000007</v>
      </c>
      <c r="J331" s="162">
        <f t="shared" ref="J331" si="285">I331*0.98</f>
        <v>8.6240000000000006</v>
      </c>
      <c r="K331" s="162">
        <f t="shared" ref="K331" si="286">I331*0.97</f>
        <v>8.5359999999999996</v>
      </c>
      <c r="L331" s="162">
        <f t="shared" ref="L331" si="287">I331*0.96</f>
        <v>8.4480000000000004</v>
      </c>
      <c r="M331" s="141"/>
      <c r="N331" s="98">
        <f>H331*M331</f>
        <v>0</v>
      </c>
      <c r="O331" s="217">
        <f>I331*M331</f>
        <v>0</v>
      </c>
      <c r="P331" s="246">
        <f>J331*M331</f>
        <v>0</v>
      </c>
      <c r="Q331" s="246">
        <f>K331*M331</f>
        <v>0</v>
      </c>
      <c r="R331" s="246">
        <f>L331*M331</f>
        <v>0</v>
      </c>
      <c r="S331" s="30" t="s">
        <v>5</v>
      </c>
      <c r="T331" s="100"/>
    </row>
    <row r="332" spans="1:20" ht="69.95" hidden="1" customHeight="1" outlineLevel="1" thickBot="1" x14ac:dyDescent="0.25">
      <c r="A332" s="602" t="s">
        <v>9598</v>
      </c>
      <c r="B332" s="435" t="s">
        <v>2894</v>
      </c>
      <c r="C332" s="82"/>
      <c r="D332" s="53" t="s">
        <v>9599</v>
      </c>
      <c r="E332" s="583"/>
      <c r="F332" s="82" t="s">
        <v>4</v>
      </c>
      <c r="G332" s="98">
        <v>10</v>
      </c>
      <c r="H332" s="98">
        <v>6.7</v>
      </c>
      <c r="I332" s="98">
        <v>6.5</v>
      </c>
      <c r="J332" s="162">
        <f t="shared" ref="J332:J338" si="288">I332*0.98</f>
        <v>6.37</v>
      </c>
      <c r="K332" s="162">
        <f t="shared" ref="K332:K338" si="289">I332*0.97</f>
        <v>6.3049999999999997</v>
      </c>
      <c r="L332" s="162">
        <f t="shared" ref="L332:L338" si="290">I332*0.96</f>
        <v>6.24</v>
      </c>
      <c r="M332" s="141"/>
      <c r="N332" s="98">
        <f>H332*M332</f>
        <v>0</v>
      </c>
      <c r="O332" s="217">
        <f>I332*M332</f>
        <v>0</v>
      </c>
      <c r="P332" s="246">
        <f>J332*M332</f>
        <v>0</v>
      </c>
      <c r="Q332" s="246">
        <f>K332*M332</f>
        <v>0</v>
      </c>
      <c r="R332" s="246">
        <f>L332*M332</f>
        <v>0</v>
      </c>
      <c r="S332" s="30" t="s">
        <v>5</v>
      </c>
      <c r="T332" s="100"/>
    </row>
    <row r="333" spans="1:20" ht="69.95" hidden="1" customHeight="1" outlineLevel="1" thickBot="1" x14ac:dyDescent="0.25">
      <c r="A333" s="602" t="s">
        <v>9601</v>
      </c>
      <c r="B333" s="435" t="s">
        <v>2894</v>
      </c>
      <c r="C333" s="82"/>
      <c r="D333" s="53" t="s">
        <v>9602</v>
      </c>
      <c r="E333" s="583"/>
      <c r="F333" s="82" t="s">
        <v>4</v>
      </c>
      <c r="G333" s="98">
        <v>38</v>
      </c>
      <c r="H333" s="98">
        <v>28.5</v>
      </c>
      <c r="I333" s="98">
        <v>28</v>
      </c>
      <c r="J333" s="162">
        <f t="shared" ref="J333:J334" si="291">I333*0.98</f>
        <v>27.439999999999998</v>
      </c>
      <c r="K333" s="162">
        <f t="shared" ref="K333:K334" si="292">I333*0.97</f>
        <v>27.16</v>
      </c>
      <c r="L333" s="162">
        <f t="shared" ref="L333:L334" si="293">I333*0.96</f>
        <v>26.88</v>
      </c>
      <c r="M333" s="141"/>
      <c r="N333" s="98">
        <f>H333*M333</f>
        <v>0</v>
      </c>
      <c r="O333" s="217">
        <f>I333*M333</f>
        <v>0</v>
      </c>
      <c r="P333" s="246">
        <f>J333*M333</f>
        <v>0</v>
      </c>
      <c r="Q333" s="246">
        <f>K333*M333</f>
        <v>0</v>
      </c>
      <c r="R333" s="246">
        <f>L333*M333</f>
        <v>0</v>
      </c>
      <c r="S333" s="30" t="s">
        <v>5</v>
      </c>
      <c r="T333" s="100"/>
    </row>
    <row r="334" spans="1:20" ht="69.95" hidden="1" customHeight="1" outlineLevel="1" thickBot="1" x14ac:dyDescent="0.25">
      <c r="A334" s="602" t="s">
        <v>9609</v>
      </c>
      <c r="B334" s="435" t="s">
        <v>9573</v>
      </c>
      <c r="C334" s="82" t="s">
        <v>9611</v>
      </c>
      <c r="D334" s="53" t="s">
        <v>9610</v>
      </c>
      <c r="E334" s="583"/>
      <c r="F334" s="82" t="s">
        <v>4</v>
      </c>
      <c r="G334" s="98">
        <v>50</v>
      </c>
      <c r="H334" s="98">
        <v>41.5</v>
      </c>
      <c r="I334" s="98">
        <v>41</v>
      </c>
      <c r="J334" s="162">
        <f t="shared" si="291"/>
        <v>40.18</v>
      </c>
      <c r="K334" s="162">
        <f t="shared" si="292"/>
        <v>39.769999999999996</v>
      </c>
      <c r="L334" s="162">
        <f t="shared" si="293"/>
        <v>39.36</v>
      </c>
      <c r="M334" s="141"/>
      <c r="N334" s="98">
        <f>H334*M334</f>
        <v>0</v>
      </c>
      <c r="O334" s="217">
        <f>I334*M334</f>
        <v>0</v>
      </c>
      <c r="P334" s="246">
        <f>J334*M334</f>
        <v>0</v>
      </c>
      <c r="Q334" s="246">
        <f>K334*M334</f>
        <v>0</v>
      </c>
      <c r="R334" s="246">
        <f>L334*M334</f>
        <v>0</v>
      </c>
      <c r="S334" s="30" t="s">
        <v>5</v>
      </c>
      <c r="T334" s="100"/>
    </row>
    <row r="335" spans="1:20" ht="69.95" hidden="1" customHeight="1" outlineLevel="1" thickBot="1" x14ac:dyDescent="0.25">
      <c r="A335" s="602" t="s">
        <v>9612</v>
      </c>
      <c r="B335" s="435" t="s">
        <v>9573</v>
      </c>
      <c r="C335" s="82" t="s">
        <v>9613</v>
      </c>
      <c r="D335" s="53" t="s">
        <v>9614</v>
      </c>
      <c r="E335" s="583"/>
      <c r="F335" s="82" t="s">
        <v>4</v>
      </c>
      <c r="G335" s="98">
        <v>60</v>
      </c>
      <c r="H335" s="98">
        <v>49</v>
      </c>
      <c r="I335" s="98">
        <v>48</v>
      </c>
      <c r="J335" s="162">
        <f t="shared" ref="J335" si="294">I335*0.98</f>
        <v>47.04</v>
      </c>
      <c r="K335" s="162">
        <f t="shared" ref="K335" si="295">I335*0.97</f>
        <v>46.56</v>
      </c>
      <c r="L335" s="162">
        <f t="shared" ref="L335" si="296">I335*0.96</f>
        <v>46.08</v>
      </c>
      <c r="M335" s="141"/>
      <c r="N335" s="98">
        <f>H335*M335</f>
        <v>0</v>
      </c>
      <c r="O335" s="217">
        <f>I335*M335</f>
        <v>0</v>
      </c>
      <c r="P335" s="246">
        <f>J335*M335</f>
        <v>0</v>
      </c>
      <c r="Q335" s="246">
        <f>K335*M335</f>
        <v>0</v>
      </c>
      <c r="R335" s="246">
        <f>L335*M335</f>
        <v>0</v>
      </c>
      <c r="S335" s="30" t="s">
        <v>5</v>
      </c>
      <c r="T335" s="100"/>
    </row>
    <row r="336" spans="1:20" ht="69.95" hidden="1" customHeight="1" outlineLevel="1" thickBot="1" x14ac:dyDescent="0.25">
      <c r="A336" s="602" t="s">
        <v>9852</v>
      </c>
      <c r="B336" s="435" t="s">
        <v>9573</v>
      </c>
      <c r="C336" s="82" t="s">
        <v>9848</v>
      </c>
      <c r="D336" s="53" t="s">
        <v>9850</v>
      </c>
      <c r="E336" s="583"/>
      <c r="F336" s="82" t="s">
        <v>4</v>
      </c>
      <c r="G336" s="98">
        <v>75</v>
      </c>
      <c r="H336" s="98">
        <v>60.5</v>
      </c>
      <c r="I336" s="98">
        <v>59.5</v>
      </c>
      <c r="J336" s="162">
        <f t="shared" ref="J336:J337" si="297">I336*0.98</f>
        <v>58.31</v>
      </c>
      <c r="K336" s="162">
        <f t="shared" ref="K336:K337" si="298">I336*0.97</f>
        <v>57.714999999999996</v>
      </c>
      <c r="L336" s="162">
        <f t="shared" ref="L336:L337" si="299">I336*0.96</f>
        <v>57.12</v>
      </c>
      <c r="M336" s="141"/>
      <c r="N336" s="98">
        <f>H336*M336</f>
        <v>0</v>
      </c>
      <c r="O336" s="217">
        <f>I336*M336</f>
        <v>0</v>
      </c>
      <c r="P336" s="246">
        <f>J336*M336</f>
        <v>0</v>
      </c>
      <c r="Q336" s="246">
        <f>K336*M336</f>
        <v>0</v>
      </c>
      <c r="R336" s="246">
        <f>L336*M336</f>
        <v>0</v>
      </c>
      <c r="S336" s="30" t="s">
        <v>5</v>
      </c>
      <c r="T336" s="100"/>
    </row>
    <row r="337" spans="1:20" ht="69.95" hidden="1" customHeight="1" outlineLevel="1" thickBot="1" x14ac:dyDescent="0.25">
      <c r="A337" s="602" t="s">
        <v>9853</v>
      </c>
      <c r="B337" s="435" t="s">
        <v>9573</v>
      </c>
      <c r="C337" s="82" t="s">
        <v>9849</v>
      </c>
      <c r="D337" s="53" t="s">
        <v>9851</v>
      </c>
      <c r="E337" s="583"/>
      <c r="F337" s="82" t="s">
        <v>4</v>
      </c>
      <c r="G337" s="98">
        <v>95</v>
      </c>
      <c r="H337" s="98">
        <v>77</v>
      </c>
      <c r="I337" s="98">
        <v>76</v>
      </c>
      <c r="J337" s="162">
        <f t="shared" si="297"/>
        <v>74.48</v>
      </c>
      <c r="K337" s="162">
        <f t="shared" si="298"/>
        <v>73.72</v>
      </c>
      <c r="L337" s="162">
        <f t="shared" si="299"/>
        <v>72.959999999999994</v>
      </c>
      <c r="M337" s="141"/>
      <c r="N337" s="98">
        <f>H337*M337</f>
        <v>0</v>
      </c>
      <c r="O337" s="217">
        <f>I337*M337</f>
        <v>0</v>
      </c>
      <c r="P337" s="246">
        <f>J337*M337</f>
        <v>0</v>
      </c>
      <c r="Q337" s="246">
        <f>K337*M337</f>
        <v>0</v>
      </c>
      <c r="R337" s="246">
        <f>L337*M337</f>
        <v>0</v>
      </c>
      <c r="S337" s="30" t="s">
        <v>5</v>
      </c>
      <c r="T337" s="100"/>
    </row>
    <row r="338" spans="1:20" ht="69.95" hidden="1" customHeight="1" outlineLevel="1" thickBot="1" x14ac:dyDescent="0.25">
      <c r="A338" s="602" t="s">
        <v>9575</v>
      </c>
      <c r="B338" s="435" t="s">
        <v>9573</v>
      </c>
      <c r="C338" s="82"/>
      <c r="D338" s="53" t="s">
        <v>9574</v>
      </c>
      <c r="E338" s="583"/>
      <c r="F338" s="82" t="s">
        <v>4</v>
      </c>
      <c r="G338" s="98">
        <v>130</v>
      </c>
      <c r="H338" s="98">
        <v>107</v>
      </c>
      <c r="I338" s="98">
        <v>105</v>
      </c>
      <c r="J338" s="162">
        <f t="shared" si="288"/>
        <v>102.89999999999999</v>
      </c>
      <c r="K338" s="162">
        <f t="shared" si="289"/>
        <v>101.85</v>
      </c>
      <c r="L338" s="162">
        <f t="shared" si="290"/>
        <v>100.8</v>
      </c>
      <c r="M338" s="141"/>
      <c r="N338" s="98">
        <f>H338*M338</f>
        <v>0</v>
      </c>
      <c r="O338" s="217">
        <f>I338*M338</f>
        <v>0</v>
      </c>
      <c r="P338" s="246">
        <f>J338*M338</f>
        <v>0</v>
      </c>
      <c r="Q338" s="246">
        <f>K338*M338</f>
        <v>0</v>
      </c>
      <c r="R338" s="246">
        <f>L338*M338</f>
        <v>0</v>
      </c>
      <c r="S338" s="30" t="s">
        <v>5</v>
      </c>
      <c r="T338" s="100"/>
    </row>
    <row r="339" spans="1:20" ht="69.95" hidden="1" customHeight="1" outlineLevel="1" thickBot="1" x14ac:dyDescent="0.25">
      <c r="A339" s="602" t="s">
        <v>9769</v>
      </c>
      <c r="B339" s="435" t="s">
        <v>9766</v>
      </c>
      <c r="C339" s="82" t="s">
        <v>9767</v>
      </c>
      <c r="D339" s="93" t="s">
        <v>9768</v>
      </c>
      <c r="E339" s="583"/>
      <c r="F339" s="82" t="s">
        <v>4</v>
      </c>
      <c r="G339" s="98">
        <v>100</v>
      </c>
      <c r="H339" s="98">
        <v>84</v>
      </c>
      <c r="I339" s="98">
        <v>82</v>
      </c>
      <c r="J339" s="162">
        <f t="shared" ref="J339" si="300">I339*0.98</f>
        <v>80.36</v>
      </c>
      <c r="K339" s="162">
        <f t="shared" ref="K339" si="301">I339*0.97</f>
        <v>79.539999999999992</v>
      </c>
      <c r="L339" s="162">
        <f t="shared" ref="L339" si="302">I339*0.96</f>
        <v>78.72</v>
      </c>
      <c r="M339" s="141"/>
      <c r="N339" s="98">
        <f>H339*M339</f>
        <v>0</v>
      </c>
      <c r="O339" s="217">
        <f>I339*M339</f>
        <v>0</v>
      </c>
      <c r="P339" s="246">
        <f>J339*M339</f>
        <v>0</v>
      </c>
      <c r="Q339" s="246">
        <f>K339*M339</f>
        <v>0</v>
      </c>
      <c r="R339" s="246">
        <f>L339*M339</f>
        <v>0</v>
      </c>
      <c r="S339" s="30" t="s">
        <v>5</v>
      </c>
      <c r="T339" s="100"/>
    </row>
    <row r="340" spans="1:20" ht="69.95" hidden="1" customHeight="1" outlineLevel="1" thickBot="1" x14ac:dyDescent="0.25">
      <c r="A340" s="602" t="s">
        <v>9579</v>
      </c>
      <c r="B340" s="435" t="s">
        <v>9578</v>
      </c>
      <c r="C340" s="82"/>
      <c r="D340" s="93" t="s">
        <v>9580</v>
      </c>
      <c r="E340" s="583"/>
      <c r="F340" s="82" t="s">
        <v>4</v>
      </c>
      <c r="G340" s="98">
        <v>40</v>
      </c>
      <c r="H340" s="98">
        <v>28.5</v>
      </c>
      <c r="I340" s="98">
        <v>28</v>
      </c>
      <c r="J340" s="162">
        <f t="shared" ref="J340" si="303">I340*0.98</f>
        <v>27.439999999999998</v>
      </c>
      <c r="K340" s="162">
        <f t="shared" ref="K340" si="304">I340*0.97</f>
        <v>27.16</v>
      </c>
      <c r="L340" s="162">
        <f t="shared" ref="L340" si="305">I340*0.96</f>
        <v>26.88</v>
      </c>
      <c r="M340" s="141"/>
      <c r="N340" s="98">
        <f>H340*M340</f>
        <v>0</v>
      </c>
      <c r="O340" s="217">
        <f>I340*M340</f>
        <v>0</v>
      </c>
      <c r="P340" s="246">
        <f>J340*M340</f>
        <v>0</v>
      </c>
      <c r="Q340" s="246">
        <f>K340*M340</f>
        <v>0</v>
      </c>
      <c r="R340" s="246">
        <f>L340*M340</f>
        <v>0</v>
      </c>
      <c r="S340" s="30" t="s">
        <v>5</v>
      </c>
      <c r="T340" s="100"/>
    </row>
    <row r="341" spans="1:20" ht="69.95" hidden="1" customHeight="1" outlineLevel="1" thickBot="1" x14ac:dyDescent="0.25">
      <c r="A341" s="602" t="s">
        <v>3674</v>
      </c>
      <c r="B341" s="115" t="s">
        <v>1780</v>
      </c>
      <c r="C341" s="171"/>
      <c r="D341" s="53" t="s">
        <v>1781</v>
      </c>
      <c r="E341" s="583"/>
      <c r="F341" s="82" t="s">
        <v>4</v>
      </c>
      <c r="G341" s="98">
        <v>1</v>
      </c>
      <c r="H341" s="98">
        <v>0.62</v>
      </c>
      <c r="I341" s="98">
        <v>0.6</v>
      </c>
      <c r="J341" s="161">
        <f t="shared" si="282"/>
        <v>0.58799999999999997</v>
      </c>
      <c r="K341" s="161">
        <f t="shared" si="283"/>
        <v>0.58199999999999996</v>
      </c>
      <c r="L341" s="161">
        <f t="shared" si="284"/>
        <v>0.57599999999999996</v>
      </c>
      <c r="M341" s="14"/>
      <c r="N341" s="98">
        <f>H341*M341</f>
        <v>0</v>
      </c>
      <c r="O341" s="217">
        <f>I341*M341</f>
        <v>0</v>
      </c>
      <c r="P341" s="246">
        <f>J341*M341</f>
        <v>0</v>
      </c>
      <c r="Q341" s="246">
        <f>K341*M341</f>
        <v>0</v>
      </c>
      <c r="R341" s="246">
        <f>L341*M341</f>
        <v>0</v>
      </c>
      <c r="S341" s="30" t="s">
        <v>5</v>
      </c>
      <c r="T341" s="100"/>
    </row>
    <row r="342" spans="1:20" ht="20.100000000000001" customHeight="1" collapsed="1" thickBot="1" x14ac:dyDescent="0.25">
      <c r="A342" s="384" t="s">
        <v>9615</v>
      </c>
      <c r="B342" s="601"/>
      <c r="C342" s="368"/>
      <c r="D342" s="369"/>
      <c r="E342" s="369"/>
      <c r="F342" s="369"/>
      <c r="G342" s="370"/>
      <c r="H342" s="370"/>
      <c r="I342" s="370"/>
      <c r="J342" s="370"/>
      <c r="K342" s="370"/>
      <c r="L342" s="370"/>
      <c r="M342" s="370"/>
      <c r="N342" s="370"/>
      <c r="O342" s="370"/>
      <c r="P342" s="370"/>
      <c r="Q342" s="370"/>
      <c r="R342" s="370"/>
      <c r="S342" s="371"/>
    </row>
    <row r="343" spans="1:20" ht="20.100000000000001" hidden="1" customHeight="1" outlineLevel="1" thickBot="1" x14ac:dyDescent="0.25">
      <c r="A343" s="3" t="s">
        <v>3737</v>
      </c>
      <c r="B343" s="3" t="s">
        <v>33</v>
      </c>
      <c r="C343" s="3"/>
      <c r="D343" s="3" t="s">
        <v>17</v>
      </c>
      <c r="E343" s="3" t="s">
        <v>2746</v>
      </c>
      <c r="F343" s="84"/>
      <c r="G343" s="85" t="s">
        <v>487</v>
      </c>
      <c r="H343" s="3" t="s">
        <v>488</v>
      </c>
      <c r="I343" s="3" t="s">
        <v>495</v>
      </c>
      <c r="J343" s="123">
        <v>-0.02</v>
      </c>
      <c r="K343" s="123">
        <v>-0.03</v>
      </c>
      <c r="L343" s="123">
        <v>-0.04</v>
      </c>
      <c r="M343" s="3" t="s">
        <v>18</v>
      </c>
      <c r="N343" s="3" t="s">
        <v>489</v>
      </c>
      <c r="O343" s="3" t="s">
        <v>486</v>
      </c>
      <c r="P343" s="124" t="s">
        <v>1924</v>
      </c>
      <c r="Q343" s="124" t="s">
        <v>1930</v>
      </c>
      <c r="R343" s="124" t="s">
        <v>1931</v>
      </c>
      <c r="S343" s="3" t="s">
        <v>34</v>
      </c>
    </row>
    <row r="344" spans="1:20" ht="69.95" hidden="1" customHeight="1" outlineLevel="1" thickBot="1" x14ac:dyDescent="0.25">
      <c r="A344" s="26"/>
      <c r="B344" s="196" t="s">
        <v>259</v>
      </c>
      <c r="C344" s="227"/>
      <c r="D344" s="53" t="s">
        <v>9510</v>
      </c>
      <c r="E344" s="128"/>
      <c r="F344" s="64" t="s">
        <v>4</v>
      </c>
      <c r="G344" s="98">
        <v>10</v>
      </c>
      <c r="H344" s="98">
        <v>6</v>
      </c>
      <c r="I344" s="98">
        <v>5.8</v>
      </c>
      <c r="J344" s="162">
        <v>5.6840000000000002</v>
      </c>
      <c r="K344" s="162">
        <v>5.6259999999999994</v>
      </c>
      <c r="L344" s="162">
        <v>5.5679999999999996</v>
      </c>
      <c r="M344" s="14"/>
      <c r="N344" s="98">
        <f>H344*M344</f>
        <v>0</v>
      </c>
      <c r="O344" s="217">
        <f>I344*M344</f>
        <v>0</v>
      </c>
      <c r="P344" s="246">
        <f>J344*M344</f>
        <v>0</v>
      </c>
      <c r="Q344" s="246">
        <f>K344*M344</f>
        <v>0</v>
      </c>
      <c r="R344" s="246">
        <f>L344*M344</f>
        <v>0</v>
      </c>
      <c r="S344" s="30" t="s">
        <v>5</v>
      </c>
      <c r="T344" s="100"/>
    </row>
    <row r="345" spans="1:20" ht="69.95" hidden="1" customHeight="1" outlineLevel="1" thickBot="1" x14ac:dyDescent="0.25">
      <c r="A345" s="602" t="s">
        <v>3675</v>
      </c>
      <c r="B345" s="82" t="s">
        <v>259</v>
      </c>
      <c r="C345" s="713" t="s">
        <v>2991</v>
      </c>
      <c r="D345" s="171" t="s">
        <v>2992</v>
      </c>
      <c r="E345" s="97"/>
      <c r="F345" s="64" t="s">
        <v>4</v>
      </c>
      <c r="G345" s="99">
        <v>7</v>
      </c>
      <c r="H345" s="99">
        <v>4.8</v>
      </c>
      <c r="I345" s="99">
        <v>4.7</v>
      </c>
      <c r="J345" s="162">
        <f t="shared" ref="J345:J367" si="306">I345*0.98</f>
        <v>4.6059999999999999</v>
      </c>
      <c r="K345" s="162">
        <f t="shared" ref="K345:K367" si="307">I345*0.97</f>
        <v>4.5590000000000002</v>
      </c>
      <c r="L345" s="162">
        <f t="shared" ref="L345:L367" si="308">I345*0.96</f>
        <v>4.5119999999999996</v>
      </c>
      <c r="M345" s="152"/>
      <c r="N345" s="216">
        <f>H345*M345</f>
        <v>0</v>
      </c>
      <c r="O345" s="216">
        <f>I345*M345</f>
        <v>0</v>
      </c>
      <c r="P345" s="246">
        <f>J345*M345</f>
        <v>0</v>
      </c>
      <c r="Q345" s="246">
        <f>K345*M345</f>
        <v>0</v>
      </c>
      <c r="R345" s="246">
        <f>L345*M345</f>
        <v>0</v>
      </c>
      <c r="S345" s="102" t="s">
        <v>5</v>
      </c>
      <c r="T345" s="100"/>
    </row>
    <row r="346" spans="1:20" ht="69.95" hidden="1" customHeight="1" outlineLevel="1" thickBot="1" x14ac:dyDescent="0.25">
      <c r="A346" s="602" t="s">
        <v>10193</v>
      </c>
      <c r="B346" s="82" t="s">
        <v>259</v>
      </c>
      <c r="C346" s="713" t="s">
        <v>10194</v>
      </c>
      <c r="D346" s="171" t="s">
        <v>10195</v>
      </c>
      <c r="E346" s="97"/>
      <c r="F346" s="64" t="s">
        <v>4</v>
      </c>
      <c r="G346" s="99">
        <v>7</v>
      </c>
      <c r="H346" s="99">
        <v>4.9000000000000004</v>
      </c>
      <c r="I346" s="99">
        <v>4.8</v>
      </c>
      <c r="J346" s="162">
        <f t="shared" ref="J346" si="309">I346*0.98</f>
        <v>4.7039999999999997</v>
      </c>
      <c r="K346" s="162">
        <f t="shared" ref="K346" si="310">I346*0.97</f>
        <v>4.6559999999999997</v>
      </c>
      <c r="L346" s="162">
        <f t="shared" ref="L346" si="311">I346*0.96</f>
        <v>4.6079999999999997</v>
      </c>
      <c r="M346" s="152"/>
      <c r="N346" s="216">
        <f>H346*M346</f>
        <v>0</v>
      </c>
      <c r="O346" s="216">
        <f>I346*M346</f>
        <v>0</v>
      </c>
      <c r="P346" s="246">
        <f>J346*M346</f>
        <v>0</v>
      </c>
      <c r="Q346" s="246">
        <f>K346*M346</f>
        <v>0</v>
      </c>
      <c r="R346" s="246">
        <f>L346*M346</f>
        <v>0</v>
      </c>
      <c r="S346" s="102" t="s">
        <v>5</v>
      </c>
      <c r="T346" s="100"/>
    </row>
    <row r="347" spans="1:20" ht="69.95" hidden="1" customHeight="1" outlineLevel="1" thickBot="1" x14ac:dyDescent="0.25">
      <c r="A347" s="602" t="s">
        <v>10862</v>
      </c>
      <c r="B347" s="64" t="s">
        <v>259</v>
      </c>
      <c r="C347" s="267"/>
      <c r="D347" s="93" t="s">
        <v>10863</v>
      </c>
      <c r="E347" s="128"/>
      <c r="F347" s="64" t="s">
        <v>4</v>
      </c>
      <c r="G347" s="98">
        <v>6.5</v>
      </c>
      <c r="H347" s="98">
        <v>4.4000000000000004</v>
      </c>
      <c r="I347" s="98">
        <v>4.3</v>
      </c>
      <c r="J347" s="162">
        <f t="shared" ref="J347" si="312">I347*0.98</f>
        <v>4.2139999999999995</v>
      </c>
      <c r="K347" s="162">
        <f t="shared" ref="K347" si="313">I347*0.97</f>
        <v>4.1709999999999994</v>
      </c>
      <c r="L347" s="162">
        <f t="shared" ref="L347" si="314">I347*0.96</f>
        <v>4.1280000000000001</v>
      </c>
      <c r="M347" s="141"/>
      <c r="N347" s="217">
        <f>H347*M347</f>
        <v>0</v>
      </c>
      <c r="O347" s="217">
        <f>I347*M347</f>
        <v>0</v>
      </c>
      <c r="P347" s="246">
        <f>J347*M347</f>
        <v>0</v>
      </c>
      <c r="Q347" s="246">
        <f>K347*M347</f>
        <v>0</v>
      </c>
      <c r="R347" s="246">
        <f>L347*M347</f>
        <v>0</v>
      </c>
      <c r="S347" s="30" t="s">
        <v>5</v>
      </c>
      <c r="T347" s="100"/>
    </row>
    <row r="348" spans="1:20" ht="69.95" hidden="1" customHeight="1" outlineLevel="1" thickBot="1" x14ac:dyDescent="0.25">
      <c r="A348" s="602" t="s">
        <v>10415</v>
      </c>
      <c r="B348" s="82" t="s">
        <v>259</v>
      </c>
      <c r="C348" s="713" t="s">
        <v>10414</v>
      </c>
      <c r="D348" s="171" t="s">
        <v>10418</v>
      </c>
      <c r="E348" s="97"/>
      <c r="F348" s="64" t="s">
        <v>4</v>
      </c>
      <c r="G348" s="99">
        <v>9</v>
      </c>
      <c r="H348" s="99">
        <v>6.2</v>
      </c>
      <c r="I348" s="99">
        <v>6</v>
      </c>
      <c r="J348" s="162">
        <f t="shared" ref="J348" si="315">I348*0.98</f>
        <v>5.88</v>
      </c>
      <c r="K348" s="162">
        <f t="shared" ref="K348" si="316">I348*0.97</f>
        <v>5.82</v>
      </c>
      <c r="L348" s="162">
        <f t="shared" ref="L348" si="317">I348*0.96</f>
        <v>5.76</v>
      </c>
      <c r="M348" s="152"/>
      <c r="N348" s="216">
        <f>H348*M348</f>
        <v>0</v>
      </c>
      <c r="O348" s="216">
        <f>I348*M348</f>
        <v>0</v>
      </c>
      <c r="P348" s="246">
        <f>J348*M348</f>
        <v>0</v>
      </c>
      <c r="Q348" s="246">
        <f>K348*M348</f>
        <v>0</v>
      </c>
      <c r="R348" s="246">
        <f>L348*M348</f>
        <v>0</v>
      </c>
      <c r="S348" s="102" t="s">
        <v>5</v>
      </c>
      <c r="T348" s="100"/>
    </row>
    <row r="349" spans="1:20" ht="69.95" hidden="1" customHeight="1" outlineLevel="1" thickBot="1" x14ac:dyDescent="0.25">
      <c r="A349" s="602" t="s">
        <v>10416</v>
      </c>
      <c r="B349" s="82" t="s">
        <v>259</v>
      </c>
      <c r="C349" s="713" t="s">
        <v>10417</v>
      </c>
      <c r="D349" s="171" t="s">
        <v>10419</v>
      </c>
      <c r="E349" s="97"/>
      <c r="F349" s="64" t="s">
        <v>4</v>
      </c>
      <c r="G349" s="99">
        <v>11</v>
      </c>
      <c r="H349" s="99">
        <v>7.2</v>
      </c>
      <c r="I349" s="99">
        <v>7</v>
      </c>
      <c r="J349" s="162">
        <f t="shared" ref="J349" si="318">I349*0.98</f>
        <v>6.8599999999999994</v>
      </c>
      <c r="K349" s="162">
        <f t="shared" ref="K349" si="319">I349*0.97</f>
        <v>6.79</v>
      </c>
      <c r="L349" s="162">
        <f t="shared" ref="L349" si="320">I349*0.96</f>
        <v>6.72</v>
      </c>
      <c r="M349" s="152"/>
      <c r="N349" s="216">
        <f>H349*M349</f>
        <v>0</v>
      </c>
      <c r="O349" s="216">
        <f>I349*M349</f>
        <v>0</v>
      </c>
      <c r="P349" s="246">
        <f>J349*M349</f>
        <v>0</v>
      </c>
      <c r="Q349" s="246">
        <f>K349*M349</f>
        <v>0</v>
      </c>
      <c r="R349" s="246">
        <f>L349*M349</f>
        <v>0</v>
      </c>
      <c r="S349" s="102" t="s">
        <v>5</v>
      </c>
      <c r="T349" s="100"/>
    </row>
    <row r="350" spans="1:20" ht="69.95" hidden="1" customHeight="1" outlineLevel="1" thickBot="1" x14ac:dyDescent="0.25">
      <c r="A350" s="602" t="s">
        <v>3676</v>
      </c>
      <c r="B350" s="7" t="s">
        <v>259</v>
      </c>
      <c r="C350" s="227"/>
      <c r="D350" s="70" t="s">
        <v>1728</v>
      </c>
      <c r="E350" s="250"/>
      <c r="F350" s="7" t="s">
        <v>4</v>
      </c>
      <c r="G350" s="139">
        <v>10</v>
      </c>
      <c r="H350" s="127">
        <v>7.2</v>
      </c>
      <c r="I350" s="127">
        <v>7</v>
      </c>
      <c r="J350" s="161">
        <f t="shared" si="306"/>
        <v>6.8599999999999994</v>
      </c>
      <c r="K350" s="161">
        <f t="shared" si="307"/>
        <v>6.79</v>
      </c>
      <c r="L350" s="161">
        <f t="shared" si="308"/>
        <v>6.72</v>
      </c>
      <c r="M350" s="14"/>
      <c r="N350" s="247">
        <f>H350*M350</f>
        <v>0</v>
      </c>
      <c r="O350" s="217">
        <f>I350*M350</f>
        <v>0</v>
      </c>
      <c r="P350" s="246">
        <f>J350*M350</f>
        <v>0</v>
      </c>
      <c r="Q350" s="246">
        <f>K350*M350</f>
        <v>0</v>
      </c>
      <c r="R350" s="246">
        <f>L350*M350</f>
        <v>0</v>
      </c>
      <c r="S350" s="13" t="s">
        <v>5</v>
      </c>
      <c r="T350" s="56"/>
    </row>
    <row r="351" spans="1:20" ht="69.95" hidden="1" customHeight="1" outlineLevel="1" thickBot="1" x14ac:dyDescent="0.25">
      <c r="A351" s="602" t="s">
        <v>3677</v>
      </c>
      <c r="B351" s="7" t="s">
        <v>259</v>
      </c>
      <c r="C351" s="227"/>
      <c r="D351" s="70" t="s">
        <v>1701</v>
      </c>
      <c r="E351" s="128"/>
      <c r="F351" s="7" t="s">
        <v>4</v>
      </c>
      <c r="G351" s="139">
        <v>14</v>
      </c>
      <c r="H351" s="127">
        <v>10</v>
      </c>
      <c r="I351" s="127">
        <v>9.6999999999999993</v>
      </c>
      <c r="J351" s="161">
        <f t="shared" si="306"/>
        <v>9.5059999999999985</v>
      </c>
      <c r="K351" s="161">
        <f t="shared" si="307"/>
        <v>9.4089999999999989</v>
      </c>
      <c r="L351" s="161">
        <f t="shared" si="308"/>
        <v>9.3119999999999994</v>
      </c>
      <c r="M351" s="14"/>
      <c r="N351" s="247">
        <f>H351*M351</f>
        <v>0</v>
      </c>
      <c r="O351" s="217">
        <f>I351*M351</f>
        <v>0</v>
      </c>
      <c r="P351" s="246">
        <f>J351*M351</f>
        <v>0</v>
      </c>
      <c r="Q351" s="246">
        <f>K351*M351</f>
        <v>0</v>
      </c>
      <c r="R351" s="246">
        <f>L351*M351</f>
        <v>0</v>
      </c>
      <c r="S351" s="13" t="s">
        <v>5</v>
      </c>
      <c r="T351" s="56"/>
    </row>
    <row r="352" spans="1:20" ht="69.95" hidden="1" customHeight="1" outlineLevel="1" thickBot="1" x14ac:dyDescent="0.25">
      <c r="A352" s="602" t="s">
        <v>3678</v>
      </c>
      <c r="B352" s="64" t="s">
        <v>259</v>
      </c>
      <c r="C352" s="227"/>
      <c r="D352" s="53" t="s">
        <v>2001</v>
      </c>
      <c r="E352" s="128"/>
      <c r="F352" s="64" t="s">
        <v>4</v>
      </c>
      <c r="G352" s="98">
        <v>15</v>
      </c>
      <c r="H352" s="107">
        <v>10.3</v>
      </c>
      <c r="I352" s="107">
        <v>10</v>
      </c>
      <c r="J352" s="162">
        <f t="shared" si="306"/>
        <v>9.8000000000000007</v>
      </c>
      <c r="K352" s="162">
        <f t="shared" si="307"/>
        <v>9.6999999999999993</v>
      </c>
      <c r="L352" s="162">
        <f t="shared" si="308"/>
        <v>9.6</v>
      </c>
      <c r="M352" s="152"/>
      <c r="N352" s="217">
        <f>H352*M352</f>
        <v>0</v>
      </c>
      <c r="O352" s="217">
        <f>I352*M352</f>
        <v>0</v>
      </c>
      <c r="P352" s="246">
        <f>J352*M352</f>
        <v>0</v>
      </c>
      <c r="Q352" s="246">
        <f>K352*M352</f>
        <v>0</v>
      </c>
      <c r="R352" s="246">
        <f>L352*M352</f>
        <v>0</v>
      </c>
      <c r="S352" s="102" t="s">
        <v>5</v>
      </c>
      <c r="T352" s="100"/>
    </row>
    <row r="353" spans="1:20" ht="69.95" hidden="1" customHeight="1" outlineLevel="1" thickBot="1" x14ac:dyDescent="0.25">
      <c r="A353" s="602" t="s">
        <v>3679</v>
      </c>
      <c r="B353" s="64" t="s">
        <v>259</v>
      </c>
      <c r="C353" s="227"/>
      <c r="D353" s="53" t="s">
        <v>2394</v>
      </c>
      <c r="E353" s="128"/>
      <c r="F353" s="64" t="s">
        <v>4</v>
      </c>
      <c r="G353" s="98">
        <v>15</v>
      </c>
      <c r="H353" s="107">
        <v>10.3</v>
      </c>
      <c r="I353" s="107">
        <v>10</v>
      </c>
      <c r="J353" s="162">
        <f t="shared" si="306"/>
        <v>9.8000000000000007</v>
      </c>
      <c r="K353" s="162">
        <f t="shared" si="307"/>
        <v>9.6999999999999993</v>
      </c>
      <c r="L353" s="162">
        <f t="shared" si="308"/>
        <v>9.6</v>
      </c>
      <c r="M353" s="152"/>
      <c r="N353" s="217">
        <f>H353*M353</f>
        <v>0</v>
      </c>
      <c r="O353" s="217">
        <f>I353*M353</f>
        <v>0</v>
      </c>
      <c r="P353" s="246">
        <f>J353*M353</f>
        <v>0</v>
      </c>
      <c r="Q353" s="246">
        <f>K353*M353</f>
        <v>0</v>
      </c>
      <c r="R353" s="246">
        <f>L353*M353</f>
        <v>0</v>
      </c>
      <c r="S353" s="102" t="s">
        <v>5</v>
      </c>
      <c r="T353" s="100"/>
    </row>
    <row r="354" spans="1:20" ht="69.95" hidden="1" customHeight="1" outlineLevel="1" thickBot="1" x14ac:dyDescent="0.25">
      <c r="A354" s="602" t="s">
        <v>3680</v>
      </c>
      <c r="B354" s="64" t="s">
        <v>259</v>
      </c>
      <c r="C354" s="227"/>
      <c r="D354" s="53" t="s">
        <v>700</v>
      </c>
      <c r="E354" s="128"/>
      <c r="F354" s="64" t="s">
        <v>4</v>
      </c>
      <c r="G354" s="98">
        <v>14</v>
      </c>
      <c r="H354" s="107">
        <v>10</v>
      </c>
      <c r="I354" s="107">
        <v>9.6999999999999993</v>
      </c>
      <c r="J354" s="162">
        <f t="shared" si="306"/>
        <v>9.5059999999999985</v>
      </c>
      <c r="K354" s="162">
        <f t="shared" si="307"/>
        <v>9.4089999999999989</v>
      </c>
      <c r="L354" s="162">
        <f t="shared" si="308"/>
        <v>9.3119999999999994</v>
      </c>
      <c r="M354" s="141"/>
      <c r="N354" s="217">
        <f>H354*M354</f>
        <v>0</v>
      </c>
      <c r="O354" s="217">
        <f>I354*M354</f>
        <v>0</v>
      </c>
      <c r="P354" s="246">
        <f>J354*M354</f>
        <v>0</v>
      </c>
      <c r="Q354" s="246">
        <f>K354*M354</f>
        <v>0</v>
      </c>
      <c r="R354" s="246">
        <f>L354*M354</f>
        <v>0</v>
      </c>
      <c r="S354" s="30" t="s">
        <v>5</v>
      </c>
      <c r="T354" s="100"/>
    </row>
    <row r="355" spans="1:20" ht="69.95" hidden="1" customHeight="1" outlineLevel="1" thickBot="1" x14ac:dyDescent="0.25">
      <c r="A355" s="602" t="s">
        <v>3681</v>
      </c>
      <c r="B355" s="64" t="s">
        <v>1848</v>
      </c>
      <c r="C355" s="227"/>
      <c r="D355" s="53" t="s">
        <v>1849</v>
      </c>
      <c r="E355" s="128"/>
      <c r="F355" s="7" t="s">
        <v>4</v>
      </c>
      <c r="G355" s="98">
        <v>56</v>
      </c>
      <c r="H355" s="99">
        <v>46</v>
      </c>
      <c r="I355" s="99">
        <v>45.5</v>
      </c>
      <c r="J355" s="161">
        <f t="shared" si="306"/>
        <v>44.589999999999996</v>
      </c>
      <c r="K355" s="161">
        <f t="shared" si="307"/>
        <v>44.134999999999998</v>
      </c>
      <c r="L355" s="161">
        <f t="shared" si="308"/>
        <v>43.68</v>
      </c>
      <c r="M355" s="14"/>
      <c r="N355" s="217">
        <f>H355*M355</f>
        <v>0</v>
      </c>
      <c r="O355" s="217">
        <f>I355*M355</f>
        <v>0</v>
      </c>
      <c r="P355" s="246">
        <f>J355*M355</f>
        <v>0</v>
      </c>
      <c r="Q355" s="246">
        <f>K355*M355</f>
        <v>0</v>
      </c>
      <c r="R355" s="246">
        <f>L355*M355</f>
        <v>0</v>
      </c>
      <c r="S355" s="30" t="s">
        <v>5</v>
      </c>
      <c r="T355" s="100"/>
    </row>
    <row r="356" spans="1:20" ht="69.95" hidden="1" customHeight="1" outlineLevel="1" thickBot="1" x14ac:dyDescent="0.25">
      <c r="A356" s="602" t="s">
        <v>3682</v>
      </c>
      <c r="B356" s="7" t="s">
        <v>1854</v>
      </c>
      <c r="C356" s="86"/>
      <c r="D356" s="53" t="s">
        <v>1855</v>
      </c>
      <c r="E356" s="128"/>
      <c r="F356" s="64" t="s">
        <v>4</v>
      </c>
      <c r="G356" s="98">
        <v>4</v>
      </c>
      <c r="H356" s="98">
        <v>2.7</v>
      </c>
      <c r="I356" s="98">
        <v>2.6</v>
      </c>
      <c r="J356" s="161">
        <f t="shared" si="306"/>
        <v>2.548</v>
      </c>
      <c r="K356" s="161">
        <f t="shared" si="307"/>
        <v>2.5219999999999998</v>
      </c>
      <c r="L356" s="161">
        <f t="shared" si="308"/>
        <v>2.496</v>
      </c>
      <c r="M356" s="14"/>
      <c r="N356" s="209">
        <f>H356*M356</f>
        <v>0</v>
      </c>
      <c r="O356" s="217">
        <f>I356*M356</f>
        <v>0</v>
      </c>
      <c r="P356" s="246">
        <f>J356*M356</f>
        <v>0</v>
      </c>
      <c r="Q356" s="246">
        <f>K356*M356</f>
        <v>0</v>
      </c>
      <c r="R356" s="246">
        <f>L356*M356</f>
        <v>0</v>
      </c>
      <c r="S356" s="30" t="s">
        <v>5</v>
      </c>
      <c r="T356" s="100"/>
    </row>
    <row r="357" spans="1:20" ht="69.95" hidden="1" customHeight="1" outlineLevel="1" thickBot="1" x14ac:dyDescent="0.25">
      <c r="A357" s="602" t="s">
        <v>9561</v>
      </c>
      <c r="B357" s="64" t="s">
        <v>1856</v>
      </c>
      <c r="C357" s="86"/>
      <c r="D357" s="53" t="s">
        <v>9559</v>
      </c>
      <c r="E357" s="128"/>
      <c r="F357" s="64" t="s">
        <v>4</v>
      </c>
      <c r="G357" s="98">
        <v>13</v>
      </c>
      <c r="H357" s="130">
        <v>9.1999999999999993</v>
      </c>
      <c r="I357" s="130">
        <v>9</v>
      </c>
      <c r="J357" s="162">
        <f t="shared" si="306"/>
        <v>8.82</v>
      </c>
      <c r="K357" s="162">
        <f t="shared" si="307"/>
        <v>8.73</v>
      </c>
      <c r="L357" s="162">
        <f t="shared" si="308"/>
        <v>8.64</v>
      </c>
      <c r="M357" s="141"/>
      <c r="N357" s="209">
        <f>H357*M357</f>
        <v>0</v>
      </c>
      <c r="O357" s="217">
        <f>I357*M357</f>
        <v>0</v>
      </c>
      <c r="P357" s="246">
        <f>J357*M357</f>
        <v>0</v>
      </c>
      <c r="Q357" s="246">
        <f>K357*M357</f>
        <v>0</v>
      </c>
      <c r="R357" s="246">
        <f>L357*M357</f>
        <v>0</v>
      </c>
      <c r="S357" s="30" t="s">
        <v>5</v>
      </c>
      <c r="T357" s="100"/>
    </row>
    <row r="358" spans="1:20" ht="69.95" hidden="1" customHeight="1" outlineLevel="1" thickBot="1" x14ac:dyDescent="0.25">
      <c r="A358" s="602" t="s">
        <v>9562</v>
      </c>
      <c r="B358" s="64" t="s">
        <v>1856</v>
      </c>
      <c r="C358" s="86"/>
      <c r="D358" s="53" t="s">
        <v>9560</v>
      </c>
      <c r="E358" s="128"/>
      <c r="F358" s="64" t="s">
        <v>4</v>
      </c>
      <c r="G358" s="98">
        <v>9</v>
      </c>
      <c r="H358" s="130">
        <v>6.2</v>
      </c>
      <c r="I358" s="130">
        <v>6</v>
      </c>
      <c r="J358" s="162">
        <f t="shared" ref="J358" si="321">I358*0.98</f>
        <v>5.88</v>
      </c>
      <c r="K358" s="162">
        <f t="shared" ref="K358" si="322">I358*0.97</f>
        <v>5.82</v>
      </c>
      <c r="L358" s="162">
        <f t="shared" ref="L358" si="323">I358*0.96</f>
        <v>5.76</v>
      </c>
      <c r="M358" s="141"/>
      <c r="N358" s="209">
        <f>H358*M358</f>
        <v>0</v>
      </c>
      <c r="O358" s="217">
        <f>I358*M358</f>
        <v>0</v>
      </c>
      <c r="P358" s="246">
        <f>J358*M358</f>
        <v>0</v>
      </c>
      <c r="Q358" s="246">
        <f>K358*M358</f>
        <v>0</v>
      </c>
      <c r="R358" s="246">
        <f>L358*M358</f>
        <v>0</v>
      </c>
      <c r="S358" s="30" t="s">
        <v>5</v>
      </c>
      <c r="T358" s="100"/>
    </row>
    <row r="359" spans="1:20" ht="69.95" hidden="1" customHeight="1" outlineLevel="1" thickBot="1" x14ac:dyDescent="0.25">
      <c r="A359" s="602" t="s">
        <v>9565</v>
      </c>
      <c r="B359" s="64" t="s">
        <v>1856</v>
      </c>
      <c r="C359" s="86"/>
      <c r="D359" s="53" t="s">
        <v>9563</v>
      </c>
      <c r="E359" s="128"/>
      <c r="F359" s="64" t="s">
        <v>4</v>
      </c>
      <c r="G359" s="98">
        <v>9</v>
      </c>
      <c r="H359" s="130">
        <v>6.2</v>
      </c>
      <c r="I359" s="130">
        <v>6</v>
      </c>
      <c r="J359" s="162">
        <f t="shared" ref="J359:J360" si="324">I359*0.98</f>
        <v>5.88</v>
      </c>
      <c r="K359" s="162">
        <f t="shared" ref="K359:K360" si="325">I359*0.97</f>
        <v>5.82</v>
      </c>
      <c r="L359" s="162">
        <f t="shared" ref="L359:L360" si="326">I359*0.96</f>
        <v>5.76</v>
      </c>
      <c r="M359" s="141"/>
      <c r="N359" s="209">
        <f>H359*M359</f>
        <v>0</v>
      </c>
      <c r="O359" s="217">
        <f>I359*M359</f>
        <v>0</v>
      </c>
      <c r="P359" s="246">
        <f>J359*M359</f>
        <v>0</v>
      </c>
      <c r="Q359" s="246">
        <f>K359*M359</f>
        <v>0</v>
      </c>
      <c r="R359" s="246">
        <f>L359*M359</f>
        <v>0</v>
      </c>
      <c r="S359" s="30" t="s">
        <v>5</v>
      </c>
      <c r="T359" s="100"/>
    </row>
    <row r="360" spans="1:20" ht="69.95" hidden="1" customHeight="1" outlineLevel="1" thickBot="1" x14ac:dyDescent="0.25">
      <c r="A360" s="602" t="s">
        <v>9566</v>
      </c>
      <c r="B360" s="64" t="s">
        <v>1856</v>
      </c>
      <c r="C360" s="86"/>
      <c r="D360" s="53" t="s">
        <v>9564</v>
      </c>
      <c r="E360" s="128"/>
      <c r="F360" s="64" t="s">
        <v>4</v>
      </c>
      <c r="G360" s="98">
        <v>9</v>
      </c>
      <c r="H360" s="130">
        <v>6.2</v>
      </c>
      <c r="I360" s="130">
        <v>6</v>
      </c>
      <c r="J360" s="162">
        <f t="shared" si="324"/>
        <v>5.88</v>
      </c>
      <c r="K360" s="162">
        <f t="shared" si="325"/>
        <v>5.82</v>
      </c>
      <c r="L360" s="162">
        <f t="shared" si="326"/>
        <v>5.76</v>
      </c>
      <c r="M360" s="141"/>
      <c r="N360" s="209">
        <f>H360*M360</f>
        <v>0</v>
      </c>
      <c r="O360" s="217">
        <f>I360*M360</f>
        <v>0</v>
      </c>
      <c r="P360" s="246">
        <f>J360*M360</f>
        <v>0</v>
      </c>
      <c r="Q360" s="246">
        <f>K360*M360</f>
        <v>0</v>
      </c>
      <c r="R360" s="246">
        <f>L360*M360</f>
        <v>0</v>
      </c>
      <c r="S360" s="30" t="s">
        <v>5</v>
      </c>
      <c r="T360" s="100"/>
    </row>
    <row r="361" spans="1:20" ht="69.95" hidden="1" customHeight="1" outlineLevel="1" thickBot="1" x14ac:dyDescent="0.25">
      <c r="A361" s="602" t="s">
        <v>9568</v>
      </c>
      <c r="B361" s="64" t="s">
        <v>1856</v>
      </c>
      <c r="C361" s="86"/>
      <c r="D361" s="53" t="s">
        <v>9567</v>
      </c>
      <c r="E361" s="128"/>
      <c r="F361" s="64" t="s">
        <v>4</v>
      </c>
      <c r="G361" s="98">
        <v>9</v>
      </c>
      <c r="H361" s="130">
        <v>6.2</v>
      </c>
      <c r="I361" s="130">
        <v>6</v>
      </c>
      <c r="J361" s="162">
        <f t="shared" ref="J361" si="327">I361*0.98</f>
        <v>5.88</v>
      </c>
      <c r="K361" s="162">
        <f t="shared" ref="K361" si="328">I361*0.97</f>
        <v>5.82</v>
      </c>
      <c r="L361" s="162">
        <f t="shared" ref="L361" si="329">I361*0.96</f>
        <v>5.76</v>
      </c>
      <c r="M361" s="141"/>
      <c r="N361" s="209">
        <f>H361*M361</f>
        <v>0</v>
      </c>
      <c r="O361" s="217">
        <f>I361*M361</f>
        <v>0</v>
      </c>
      <c r="P361" s="246">
        <f>J361*M361</f>
        <v>0</v>
      </c>
      <c r="Q361" s="246">
        <f>K361*M361</f>
        <v>0</v>
      </c>
      <c r="R361" s="246">
        <f>L361*M361</f>
        <v>0</v>
      </c>
      <c r="S361" s="30" t="s">
        <v>5</v>
      </c>
      <c r="T361" s="100"/>
    </row>
    <row r="362" spans="1:20" ht="69.95" hidden="1" customHeight="1" outlineLevel="1" thickBot="1" x14ac:dyDescent="0.25">
      <c r="A362" s="602" t="s">
        <v>9552</v>
      </c>
      <c r="B362" s="64" t="s">
        <v>1856</v>
      </c>
      <c r="C362" s="86"/>
      <c r="D362" s="53" t="s">
        <v>9551</v>
      </c>
      <c r="E362" s="128"/>
      <c r="F362" s="64" t="s">
        <v>4</v>
      </c>
      <c r="G362" s="98">
        <v>9</v>
      </c>
      <c r="H362" s="130">
        <v>6.2</v>
      </c>
      <c r="I362" s="130">
        <v>6</v>
      </c>
      <c r="J362" s="162">
        <f t="shared" ref="J362:J363" si="330">I362*0.98</f>
        <v>5.88</v>
      </c>
      <c r="K362" s="162">
        <f t="shared" ref="K362:K363" si="331">I362*0.97</f>
        <v>5.82</v>
      </c>
      <c r="L362" s="162">
        <f t="shared" ref="L362:L363" si="332">I362*0.96</f>
        <v>5.76</v>
      </c>
      <c r="M362" s="141"/>
      <c r="N362" s="209">
        <f>H362*M362</f>
        <v>0</v>
      </c>
      <c r="O362" s="217">
        <f>I362*M362</f>
        <v>0</v>
      </c>
      <c r="P362" s="246">
        <f>J362*M362</f>
        <v>0</v>
      </c>
      <c r="Q362" s="246">
        <f>K362*M362</f>
        <v>0</v>
      </c>
      <c r="R362" s="246">
        <f>L362*M362</f>
        <v>0</v>
      </c>
      <c r="S362" s="30" t="s">
        <v>5</v>
      </c>
      <c r="T362" s="100"/>
    </row>
    <row r="363" spans="1:20" ht="69.95" hidden="1" customHeight="1" outlineLevel="1" thickBot="1" x14ac:dyDescent="0.25">
      <c r="A363" s="602" t="s">
        <v>9554</v>
      </c>
      <c r="B363" s="64" t="s">
        <v>1856</v>
      </c>
      <c r="C363" s="86"/>
      <c r="D363" s="53" t="s">
        <v>9553</v>
      </c>
      <c r="E363" s="128"/>
      <c r="F363" s="64" t="s">
        <v>4</v>
      </c>
      <c r="G363" s="98">
        <v>9</v>
      </c>
      <c r="H363" s="130">
        <v>6.2</v>
      </c>
      <c r="I363" s="130">
        <v>6</v>
      </c>
      <c r="J363" s="162">
        <f t="shared" si="330"/>
        <v>5.88</v>
      </c>
      <c r="K363" s="162">
        <f t="shared" si="331"/>
        <v>5.82</v>
      </c>
      <c r="L363" s="162">
        <f t="shared" si="332"/>
        <v>5.76</v>
      </c>
      <c r="M363" s="141"/>
      <c r="N363" s="209">
        <f>H363*M363</f>
        <v>0</v>
      </c>
      <c r="O363" s="217">
        <f>I363*M363</f>
        <v>0</v>
      </c>
      <c r="P363" s="246">
        <f>J363*M363</f>
        <v>0</v>
      </c>
      <c r="Q363" s="246">
        <f>K363*M363</f>
        <v>0</v>
      </c>
      <c r="R363" s="246">
        <f>L363*M363</f>
        <v>0</v>
      </c>
      <c r="S363" s="30" t="s">
        <v>5</v>
      </c>
      <c r="T363" s="100"/>
    </row>
    <row r="364" spans="1:20" ht="69.95" hidden="1" customHeight="1" outlineLevel="1" thickBot="1" x14ac:dyDescent="0.25">
      <c r="A364" s="602" t="s">
        <v>9623</v>
      </c>
      <c r="B364" s="103" t="s">
        <v>9624</v>
      </c>
      <c r="C364" s="713" t="s">
        <v>9625</v>
      </c>
      <c r="D364" s="93" t="s">
        <v>9630</v>
      </c>
      <c r="E364" s="128"/>
      <c r="F364" s="64" t="s">
        <v>4</v>
      </c>
      <c r="G364" s="98">
        <v>25</v>
      </c>
      <c r="H364" s="130">
        <v>17</v>
      </c>
      <c r="I364" s="130">
        <v>16.7</v>
      </c>
      <c r="J364" s="162">
        <f t="shared" ref="J364" si="333">I364*0.98</f>
        <v>16.366</v>
      </c>
      <c r="K364" s="162">
        <f t="shared" ref="K364" si="334">I364*0.97</f>
        <v>16.198999999999998</v>
      </c>
      <c r="L364" s="162">
        <f t="shared" ref="L364" si="335">I364*0.96</f>
        <v>16.032</v>
      </c>
      <c r="M364" s="141"/>
      <c r="N364" s="209">
        <f>H364*M364</f>
        <v>0</v>
      </c>
      <c r="O364" s="217">
        <f>I364*M364</f>
        <v>0</v>
      </c>
      <c r="P364" s="246">
        <f>J364*M364</f>
        <v>0</v>
      </c>
      <c r="Q364" s="246">
        <f>K364*M364</f>
        <v>0</v>
      </c>
      <c r="R364" s="246">
        <f>L364*M364</f>
        <v>0</v>
      </c>
      <c r="S364" s="30" t="s">
        <v>5</v>
      </c>
      <c r="T364" s="100"/>
    </row>
    <row r="365" spans="1:20" ht="69.95" hidden="1" customHeight="1" outlineLevel="1" thickBot="1" x14ac:dyDescent="0.25">
      <c r="A365" s="602" t="s">
        <v>9626</v>
      </c>
      <c r="B365" s="103" t="s">
        <v>9624</v>
      </c>
      <c r="C365" s="713" t="s">
        <v>9628</v>
      </c>
      <c r="D365" s="93" t="s">
        <v>9631</v>
      </c>
      <c r="E365" s="128"/>
      <c r="F365" s="64" t="s">
        <v>4</v>
      </c>
      <c r="G365" s="98">
        <v>28</v>
      </c>
      <c r="H365" s="130">
        <v>18.899999999999999</v>
      </c>
      <c r="I365" s="130">
        <v>18.5</v>
      </c>
      <c r="J365" s="162">
        <f t="shared" ref="J365" si="336">I365*0.98</f>
        <v>18.13</v>
      </c>
      <c r="K365" s="162">
        <f t="shared" ref="K365" si="337">I365*0.97</f>
        <v>17.945</v>
      </c>
      <c r="L365" s="162">
        <f t="shared" ref="L365" si="338">I365*0.96</f>
        <v>17.759999999999998</v>
      </c>
      <c r="M365" s="141"/>
      <c r="N365" s="209">
        <f>H365*M365</f>
        <v>0</v>
      </c>
      <c r="O365" s="217">
        <f>I365*M365</f>
        <v>0</v>
      </c>
      <c r="P365" s="246">
        <f>J365*M365</f>
        <v>0</v>
      </c>
      <c r="Q365" s="246">
        <f>K365*M365</f>
        <v>0</v>
      </c>
      <c r="R365" s="246">
        <f>L365*M365</f>
        <v>0</v>
      </c>
      <c r="S365" s="30" t="s">
        <v>5</v>
      </c>
      <c r="T365" s="100"/>
    </row>
    <row r="366" spans="1:20" ht="69.95" hidden="1" customHeight="1" outlineLevel="1" thickBot="1" x14ac:dyDescent="0.25">
      <c r="A366" s="602" t="s">
        <v>9627</v>
      </c>
      <c r="B366" s="103" t="s">
        <v>9624</v>
      </c>
      <c r="C366" s="713" t="s">
        <v>9629</v>
      </c>
      <c r="D366" s="93" t="s">
        <v>9632</v>
      </c>
      <c r="E366" s="128"/>
      <c r="F366" s="64" t="s">
        <v>4</v>
      </c>
      <c r="G366" s="98">
        <v>29</v>
      </c>
      <c r="H366" s="130">
        <v>19.2</v>
      </c>
      <c r="I366" s="130">
        <v>18.8</v>
      </c>
      <c r="J366" s="162">
        <f t="shared" ref="J366" si="339">I366*0.98</f>
        <v>18.423999999999999</v>
      </c>
      <c r="K366" s="162">
        <f t="shared" ref="K366" si="340">I366*0.97</f>
        <v>18.236000000000001</v>
      </c>
      <c r="L366" s="162">
        <f t="shared" ref="L366" si="341">I366*0.96</f>
        <v>18.047999999999998</v>
      </c>
      <c r="M366" s="141"/>
      <c r="N366" s="209">
        <f>H366*M366</f>
        <v>0</v>
      </c>
      <c r="O366" s="217">
        <f>I366*M366</f>
        <v>0</v>
      </c>
      <c r="P366" s="246">
        <f>J366*M366</f>
        <v>0</v>
      </c>
      <c r="Q366" s="246">
        <f>K366*M366</f>
        <v>0</v>
      </c>
      <c r="R366" s="246">
        <f>L366*M366</f>
        <v>0</v>
      </c>
      <c r="S366" s="30" t="s">
        <v>5</v>
      </c>
      <c r="T366" s="100"/>
    </row>
    <row r="367" spans="1:20" ht="69.95" hidden="1" customHeight="1" outlineLevel="1" thickBot="1" x14ac:dyDescent="0.25">
      <c r="A367" s="602" t="s">
        <v>9616</v>
      </c>
      <c r="B367" s="103" t="s">
        <v>9617</v>
      </c>
      <c r="C367" s="713" t="s">
        <v>9618</v>
      </c>
      <c r="D367" s="93" t="s">
        <v>9619</v>
      </c>
      <c r="E367" s="128"/>
      <c r="F367" s="64" t="s">
        <v>4</v>
      </c>
      <c r="G367" s="98">
        <v>25</v>
      </c>
      <c r="H367" s="130">
        <v>17.3</v>
      </c>
      <c r="I367" s="130">
        <v>16.899999999999999</v>
      </c>
      <c r="J367" s="162">
        <f t="shared" si="306"/>
        <v>16.561999999999998</v>
      </c>
      <c r="K367" s="162">
        <f t="shared" si="307"/>
        <v>16.392999999999997</v>
      </c>
      <c r="L367" s="162">
        <f t="shared" si="308"/>
        <v>16.223999999999997</v>
      </c>
      <c r="M367" s="141"/>
      <c r="N367" s="209">
        <f>H367*M367</f>
        <v>0</v>
      </c>
      <c r="O367" s="217">
        <f>I367*M367</f>
        <v>0</v>
      </c>
      <c r="P367" s="246">
        <f>J367*M367</f>
        <v>0</v>
      </c>
      <c r="Q367" s="246">
        <f>K367*M367</f>
        <v>0</v>
      </c>
      <c r="R367" s="246">
        <f>L367*M367</f>
        <v>0</v>
      </c>
      <c r="S367" s="30" t="s">
        <v>5</v>
      </c>
      <c r="T367" s="100"/>
    </row>
    <row r="368" spans="1:20" ht="69.95" hidden="1" customHeight="1" outlineLevel="1" thickBot="1" x14ac:dyDescent="0.25">
      <c r="A368" s="602" t="s">
        <v>9622</v>
      </c>
      <c r="B368" s="103" t="s">
        <v>9617</v>
      </c>
      <c r="C368" s="713" t="s">
        <v>9621</v>
      </c>
      <c r="D368" s="93" t="s">
        <v>9620</v>
      </c>
      <c r="E368" s="128"/>
      <c r="F368" s="64" t="s">
        <v>4</v>
      </c>
      <c r="G368" s="98">
        <v>29</v>
      </c>
      <c r="H368" s="130">
        <v>19.5</v>
      </c>
      <c r="I368" s="130">
        <v>19.100000000000001</v>
      </c>
      <c r="J368" s="162">
        <f t="shared" ref="J368" si="342">I368*0.98</f>
        <v>18.718</v>
      </c>
      <c r="K368" s="162">
        <f t="shared" ref="K368" si="343">I368*0.97</f>
        <v>18.527000000000001</v>
      </c>
      <c r="L368" s="162">
        <f t="shared" ref="L368" si="344">I368*0.96</f>
        <v>18.336000000000002</v>
      </c>
      <c r="M368" s="141"/>
      <c r="N368" s="209">
        <f>H368*M368</f>
        <v>0</v>
      </c>
      <c r="O368" s="217">
        <f>I368*M368</f>
        <v>0</v>
      </c>
      <c r="P368" s="246">
        <f>J368*M368</f>
        <v>0</v>
      </c>
      <c r="Q368" s="246">
        <f>K368*M368</f>
        <v>0</v>
      </c>
      <c r="R368" s="246">
        <f>L368*M368</f>
        <v>0</v>
      </c>
      <c r="S368" s="30" t="s">
        <v>5</v>
      </c>
      <c r="T368" s="100"/>
    </row>
    <row r="369" spans="1:20" ht="24.95" customHeight="1" collapsed="1" thickBot="1" x14ac:dyDescent="0.25">
      <c r="A369" s="380" t="s">
        <v>2819</v>
      </c>
      <c r="B369" s="600"/>
      <c r="C369" s="381"/>
      <c r="D369" s="381"/>
      <c r="E369" s="381"/>
      <c r="F369" s="381"/>
      <c r="G369" s="381"/>
      <c r="H369" s="381"/>
      <c r="I369" s="381"/>
      <c r="J369" s="381"/>
      <c r="K369" s="381"/>
      <c r="L369" s="381"/>
      <c r="M369" s="381"/>
      <c r="N369" s="381"/>
      <c r="O369" s="381"/>
      <c r="P369" s="381"/>
      <c r="Q369" s="381"/>
      <c r="R369" s="381"/>
      <c r="S369" s="382"/>
    </row>
    <row r="370" spans="1:20" ht="20.100000000000001" hidden="1" customHeight="1" outlineLevel="1" thickBot="1" x14ac:dyDescent="0.25">
      <c r="A370" s="3" t="s">
        <v>3737</v>
      </c>
      <c r="B370" s="3" t="s">
        <v>33</v>
      </c>
      <c r="C370" s="3"/>
      <c r="D370" s="3" t="s">
        <v>17</v>
      </c>
      <c r="E370" s="3" t="s">
        <v>2746</v>
      </c>
      <c r="F370" s="84"/>
      <c r="G370" s="85" t="s">
        <v>487</v>
      </c>
      <c r="H370" s="3" t="s">
        <v>488</v>
      </c>
      <c r="I370" s="3" t="s">
        <v>495</v>
      </c>
      <c r="J370" s="123">
        <v>-0.02</v>
      </c>
      <c r="K370" s="123">
        <v>-0.03</v>
      </c>
      <c r="L370" s="123">
        <v>-0.04</v>
      </c>
      <c r="M370" s="3" t="s">
        <v>18</v>
      </c>
      <c r="N370" s="3" t="s">
        <v>489</v>
      </c>
      <c r="O370" s="3" t="s">
        <v>486</v>
      </c>
      <c r="P370" s="124" t="s">
        <v>1924</v>
      </c>
      <c r="Q370" s="124" t="s">
        <v>1930</v>
      </c>
      <c r="R370" s="124" t="s">
        <v>1931</v>
      </c>
      <c r="S370" s="3" t="s">
        <v>34</v>
      </c>
    </row>
    <row r="371" spans="1:20" ht="69.95" hidden="1" customHeight="1" outlineLevel="1" thickBot="1" x14ac:dyDescent="0.25">
      <c r="A371" s="602" t="s">
        <v>3683</v>
      </c>
      <c r="B371" s="278" t="s">
        <v>114</v>
      </c>
      <c r="C371" s="279"/>
      <c r="D371" s="53" t="s">
        <v>3073</v>
      </c>
      <c r="E371" s="128"/>
      <c r="F371" s="64" t="s">
        <v>4</v>
      </c>
      <c r="G371" s="98">
        <v>11</v>
      </c>
      <c r="H371" s="280">
        <v>7.2</v>
      </c>
      <c r="I371" s="107">
        <v>7</v>
      </c>
      <c r="J371" s="162">
        <f t="shared" ref="J371" si="345">I371*0.98</f>
        <v>6.8599999999999994</v>
      </c>
      <c r="K371" s="162">
        <f t="shared" ref="K371" si="346">I371*0.97</f>
        <v>6.79</v>
      </c>
      <c r="L371" s="162">
        <f t="shared" ref="L371" si="347">I371*0.96</f>
        <v>6.72</v>
      </c>
      <c r="M371" s="140"/>
      <c r="N371" s="98">
        <f>H371*M371</f>
        <v>0</v>
      </c>
      <c r="O371" s="217">
        <f>I371*M371</f>
        <v>0</v>
      </c>
      <c r="P371" s="246">
        <f>J371*M371</f>
        <v>0</v>
      </c>
      <c r="Q371" s="246">
        <f>K371*M371</f>
        <v>0</v>
      </c>
      <c r="R371" s="246">
        <f>L371*M371</f>
        <v>0</v>
      </c>
      <c r="S371" s="28" t="s">
        <v>5</v>
      </c>
      <c r="T371" s="100"/>
    </row>
    <row r="372" spans="1:20" ht="69.95" hidden="1" customHeight="1" outlineLevel="1" thickBot="1" x14ac:dyDescent="0.25">
      <c r="A372" s="602" t="s">
        <v>3684</v>
      </c>
      <c r="B372" s="278" t="s">
        <v>114</v>
      </c>
      <c r="C372" s="279"/>
      <c r="D372" s="53" t="s">
        <v>2370</v>
      </c>
      <c r="E372" s="128"/>
      <c r="F372" s="64" t="s">
        <v>4</v>
      </c>
      <c r="G372" s="98">
        <v>14</v>
      </c>
      <c r="H372" s="280">
        <v>9.6999999999999993</v>
      </c>
      <c r="I372" s="107">
        <v>9.5</v>
      </c>
      <c r="J372" s="162">
        <f t="shared" ref="J372:J385" si="348">I372*0.98</f>
        <v>9.31</v>
      </c>
      <c r="K372" s="162">
        <f t="shared" ref="K372:K385" si="349">I372*0.97</f>
        <v>9.2149999999999999</v>
      </c>
      <c r="L372" s="162">
        <f t="shared" ref="L372:L385" si="350">I372*0.96</f>
        <v>9.1199999999999992</v>
      </c>
      <c r="M372" s="140"/>
      <c r="N372" s="98">
        <f>H372*M372</f>
        <v>0</v>
      </c>
      <c r="O372" s="217">
        <f>I372*M372</f>
        <v>0</v>
      </c>
      <c r="P372" s="246">
        <f>J372*M372</f>
        <v>0</v>
      </c>
      <c r="Q372" s="246">
        <f>K372*M372</f>
        <v>0</v>
      </c>
      <c r="R372" s="246">
        <f>L372*M372</f>
        <v>0</v>
      </c>
      <c r="S372" s="28" t="s">
        <v>5</v>
      </c>
      <c r="T372" s="100"/>
    </row>
    <row r="373" spans="1:20" ht="69.95" hidden="1" customHeight="1" outlineLevel="1" thickBot="1" x14ac:dyDescent="0.25">
      <c r="A373" s="602" t="s">
        <v>3685</v>
      </c>
      <c r="B373" s="278" t="s">
        <v>114</v>
      </c>
      <c r="C373" s="279"/>
      <c r="D373" s="53" t="s">
        <v>2325</v>
      </c>
      <c r="E373" s="128"/>
      <c r="F373" s="64" t="s">
        <v>4</v>
      </c>
      <c r="G373" s="98">
        <v>32</v>
      </c>
      <c r="H373" s="280">
        <v>23.7</v>
      </c>
      <c r="I373" s="107">
        <v>23.3</v>
      </c>
      <c r="J373" s="162">
        <f t="shared" ref="J373" si="351">I373*0.98</f>
        <v>22.834</v>
      </c>
      <c r="K373" s="162">
        <f t="shared" ref="K373" si="352">I373*0.97</f>
        <v>22.600999999999999</v>
      </c>
      <c r="L373" s="162">
        <f t="shared" ref="L373" si="353">I373*0.96</f>
        <v>22.367999999999999</v>
      </c>
      <c r="M373" s="140"/>
      <c r="N373" s="98">
        <f>H373*M373</f>
        <v>0</v>
      </c>
      <c r="O373" s="217">
        <f>I373*M373</f>
        <v>0</v>
      </c>
      <c r="P373" s="246">
        <f>J373*M373</f>
        <v>0</v>
      </c>
      <c r="Q373" s="246">
        <f>K373*M373</f>
        <v>0</v>
      </c>
      <c r="R373" s="246">
        <f>L373*M373</f>
        <v>0</v>
      </c>
      <c r="S373" s="28" t="s">
        <v>5</v>
      </c>
      <c r="T373" s="100"/>
    </row>
    <row r="374" spans="1:20" ht="69.95" hidden="1" customHeight="1" outlineLevel="1" thickBot="1" x14ac:dyDescent="0.25">
      <c r="A374" s="602" t="s">
        <v>3686</v>
      </c>
      <c r="B374" s="281" t="s">
        <v>114</v>
      </c>
      <c r="C374" s="279"/>
      <c r="D374" s="25" t="s">
        <v>751</v>
      </c>
      <c r="E374" s="250"/>
      <c r="F374" s="7" t="s">
        <v>4</v>
      </c>
      <c r="G374" s="139">
        <v>11</v>
      </c>
      <c r="H374" s="212">
        <v>8.1999999999999993</v>
      </c>
      <c r="I374" s="127">
        <v>8</v>
      </c>
      <c r="J374" s="161">
        <f t="shared" si="348"/>
        <v>7.84</v>
      </c>
      <c r="K374" s="161">
        <f t="shared" si="349"/>
        <v>7.76</v>
      </c>
      <c r="L374" s="161">
        <f t="shared" si="350"/>
        <v>7.68</v>
      </c>
      <c r="M374" s="17"/>
      <c r="N374" s="139">
        <f>H374*M374</f>
        <v>0</v>
      </c>
      <c r="O374" s="217">
        <f>I374*M374</f>
        <v>0</v>
      </c>
      <c r="P374" s="246">
        <f>J374*M374</f>
        <v>0</v>
      </c>
      <c r="Q374" s="246">
        <f>K374*M374</f>
        <v>0</v>
      </c>
      <c r="R374" s="246">
        <f>L374*M374</f>
        <v>0</v>
      </c>
      <c r="S374" s="13" t="s">
        <v>5</v>
      </c>
      <c r="T374" s="56"/>
    </row>
    <row r="375" spans="1:20" ht="69.95" hidden="1" customHeight="1" outlineLevel="1" thickBot="1" x14ac:dyDescent="0.25">
      <c r="A375" s="602" t="s">
        <v>3687</v>
      </c>
      <c r="B375" s="281" t="s">
        <v>114</v>
      </c>
      <c r="C375" s="279"/>
      <c r="D375" s="25" t="s">
        <v>1274</v>
      </c>
      <c r="E375" s="250"/>
      <c r="F375" s="7" t="s">
        <v>4</v>
      </c>
      <c r="G375" s="139">
        <v>15</v>
      </c>
      <c r="H375" s="212">
        <v>10.8</v>
      </c>
      <c r="I375" s="127">
        <v>10.5</v>
      </c>
      <c r="J375" s="161">
        <f t="shared" si="348"/>
        <v>10.29</v>
      </c>
      <c r="K375" s="161">
        <f t="shared" si="349"/>
        <v>10.185</v>
      </c>
      <c r="L375" s="161">
        <f t="shared" si="350"/>
        <v>10.08</v>
      </c>
      <c r="M375" s="17"/>
      <c r="N375" s="139">
        <f>H375*M375</f>
        <v>0</v>
      </c>
      <c r="O375" s="217">
        <f>I375*M375</f>
        <v>0</v>
      </c>
      <c r="P375" s="246">
        <f>J375*M375</f>
        <v>0</v>
      </c>
      <c r="Q375" s="246">
        <f>K375*M375</f>
        <v>0</v>
      </c>
      <c r="R375" s="246">
        <f>L375*M375</f>
        <v>0</v>
      </c>
      <c r="S375" s="13" t="s">
        <v>5</v>
      </c>
      <c r="T375" s="56"/>
    </row>
    <row r="376" spans="1:20" ht="69.95" hidden="1" customHeight="1" outlineLevel="1" thickBot="1" x14ac:dyDescent="0.25">
      <c r="A376" s="602" t="s">
        <v>3688</v>
      </c>
      <c r="B376" s="281" t="s">
        <v>114</v>
      </c>
      <c r="C376" s="279"/>
      <c r="D376" s="25" t="s">
        <v>752</v>
      </c>
      <c r="E376" s="250"/>
      <c r="F376" s="7" t="s">
        <v>4</v>
      </c>
      <c r="G376" s="139">
        <v>11</v>
      </c>
      <c r="H376" s="212">
        <v>8.1999999999999993</v>
      </c>
      <c r="I376" s="127">
        <v>8</v>
      </c>
      <c r="J376" s="161">
        <f t="shared" si="348"/>
        <v>7.84</v>
      </c>
      <c r="K376" s="161">
        <f t="shared" si="349"/>
        <v>7.76</v>
      </c>
      <c r="L376" s="161">
        <f t="shared" si="350"/>
        <v>7.68</v>
      </c>
      <c r="M376" s="17"/>
      <c r="N376" s="139">
        <f>H376*M376</f>
        <v>0</v>
      </c>
      <c r="O376" s="217">
        <f>I376*M376</f>
        <v>0</v>
      </c>
      <c r="P376" s="246">
        <f>J376*M376</f>
        <v>0</v>
      </c>
      <c r="Q376" s="246">
        <f>K376*M376</f>
        <v>0</v>
      </c>
      <c r="R376" s="246">
        <f>L376*M376</f>
        <v>0</v>
      </c>
      <c r="S376" s="13" t="s">
        <v>5</v>
      </c>
      <c r="T376" s="56"/>
    </row>
    <row r="377" spans="1:20" ht="69.95" hidden="1" customHeight="1" outlineLevel="1" thickBot="1" x14ac:dyDescent="0.25">
      <c r="A377" s="758" t="s">
        <v>3689</v>
      </c>
      <c r="B377" s="846" t="s">
        <v>1775</v>
      </c>
      <c r="C377" s="805"/>
      <c r="D377" s="849" t="s">
        <v>10463</v>
      </c>
      <c r="E377" s="771"/>
      <c r="F377" s="729" t="s">
        <v>4</v>
      </c>
      <c r="G377" s="730">
        <v>100</v>
      </c>
      <c r="H377" s="847">
        <v>84</v>
      </c>
      <c r="I377" s="795">
        <v>82</v>
      </c>
      <c r="J377" s="732">
        <f t="shared" si="348"/>
        <v>80.36</v>
      </c>
      <c r="K377" s="732">
        <f t="shared" si="349"/>
        <v>79.539999999999992</v>
      </c>
      <c r="L377" s="732">
        <f t="shared" si="350"/>
        <v>78.72</v>
      </c>
      <c r="M377" s="750"/>
      <c r="N377" s="730">
        <f>H377*M377</f>
        <v>0</v>
      </c>
      <c r="O377" s="731">
        <f>I377*M377</f>
        <v>0</v>
      </c>
      <c r="P377" s="759">
        <f>J377*M377</f>
        <v>0</v>
      </c>
      <c r="Q377" s="759">
        <f>K377*M377</f>
        <v>0</v>
      </c>
      <c r="R377" s="759">
        <f>L377*M377</f>
        <v>0</v>
      </c>
      <c r="S377" s="780" t="s">
        <v>5</v>
      </c>
      <c r="T377" s="170" t="s">
        <v>10254</v>
      </c>
    </row>
    <row r="378" spans="1:20" ht="69.95" hidden="1" customHeight="1" outlineLevel="1" thickBot="1" x14ac:dyDescent="0.25">
      <c r="A378" s="758" t="s">
        <v>3690</v>
      </c>
      <c r="B378" s="846" t="s">
        <v>1775</v>
      </c>
      <c r="C378" s="805"/>
      <c r="D378" s="848" t="s">
        <v>10464</v>
      </c>
      <c r="E378" s="771"/>
      <c r="F378" s="729" t="s">
        <v>4</v>
      </c>
      <c r="G378" s="730">
        <v>155</v>
      </c>
      <c r="H378" s="847">
        <v>138</v>
      </c>
      <c r="I378" s="795">
        <v>135</v>
      </c>
      <c r="J378" s="732">
        <f t="shared" si="348"/>
        <v>132.30000000000001</v>
      </c>
      <c r="K378" s="732">
        <f t="shared" si="349"/>
        <v>130.94999999999999</v>
      </c>
      <c r="L378" s="732">
        <f t="shared" si="350"/>
        <v>129.6</v>
      </c>
      <c r="M378" s="750"/>
      <c r="N378" s="730">
        <f>H378*M378</f>
        <v>0</v>
      </c>
      <c r="O378" s="731">
        <f>I378*M378</f>
        <v>0</v>
      </c>
      <c r="P378" s="759">
        <f>J378*M378</f>
        <v>0</v>
      </c>
      <c r="Q378" s="759">
        <f>K378*M378</f>
        <v>0</v>
      </c>
      <c r="R378" s="759">
        <f>L378*M378</f>
        <v>0</v>
      </c>
      <c r="S378" s="780" t="s">
        <v>5</v>
      </c>
      <c r="T378" s="170" t="s">
        <v>10254</v>
      </c>
    </row>
    <row r="379" spans="1:20" ht="69.95" hidden="1" customHeight="1" outlineLevel="1" thickBot="1" x14ac:dyDescent="0.25">
      <c r="A379" s="278">
        <v>6242</v>
      </c>
      <c r="B379" s="278" t="s">
        <v>1775</v>
      </c>
      <c r="C379" s="279"/>
      <c r="D379" s="735" t="s">
        <v>8834</v>
      </c>
      <c r="E379" s="128"/>
      <c r="F379" s="64" t="s">
        <v>4</v>
      </c>
      <c r="G379" s="98">
        <v>25</v>
      </c>
      <c r="H379" s="280">
        <v>18.2</v>
      </c>
      <c r="I379" s="107">
        <v>17.8</v>
      </c>
      <c r="J379" s="162">
        <f t="shared" ref="J379" si="354">I379*0.98</f>
        <v>17.443999999999999</v>
      </c>
      <c r="K379" s="162">
        <f t="shared" ref="K379" si="355">I379*0.97</f>
        <v>17.266000000000002</v>
      </c>
      <c r="L379" s="162">
        <f t="shared" ref="L379" si="356">I379*0.96</f>
        <v>17.088000000000001</v>
      </c>
      <c r="M379" s="141"/>
      <c r="N379" s="98">
        <f>H379*M379</f>
        <v>0</v>
      </c>
      <c r="O379" s="217">
        <f>I379*M379</f>
        <v>0</v>
      </c>
      <c r="P379" s="246">
        <f>J379*M379</f>
        <v>0</v>
      </c>
      <c r="Q379" s="246">
        <f>K379*M379</f>
        <v>0</v>
      </c>
      <c r="R379" s="246">
        <f>L379*M379</f>
        <v>0</v>
      </c>
      <c r="S379" s="30" t="s">
        <v>5</v>
      </c>
      <c r="T379" s="170"/>
    </row>
    <row r="380" spans="1:20" ht="69.95" hidden="1" customHeight="1" outlineLevel="1" thickBot="1" x14ac:dyDescent="0.25">
      <c r="A380" s="602" t="s">
        <v>3691</v>
      </c>
      <c r="B380" s="278" t="s">
        <v>1775</v>
      </c>
      <c r="C380" s="279"/>
      <c r="D380" s="80" t="s">
        <v>1876</v>
      </c>
      <c r="E380" s="128"/>
      <c r="F380" s="64" t="s">
        <v>4</v>
      </c>
      <c r="G380" s="98">
        <v>32</v>
      </c>
      <c r="H380" s="280">
        <v>23</v>
      </c>
      <c r="I380" s="107">
        <v>22.5</v>
      </c>
      <c r="J380" s="162">
        <f t="shared" si="348"/>
        <v>22.05</v>
      </c>
      <c r="K380" s="162">
        <f t="shared" si="349"/>
        <v>21.824999999999999</v>
      </c>
      <c r="L380" s="162">
        <f t="shared" si="350"/>
        <v>21.599999999999998</v>
      </c>
      <c r="M380" s="141"/>
      <c r="N380" s="98">
        <f>H380*M380</f>
        <v>0</v>
      </c>
      <c r="O380" s="217">
        <f>I380*M380</f>
        <v>0</v>
      </c>
      <c r="P380" s="246">
        <f>J380*M380</f>
        <v>0</v>
      </c>
      <c r="Q380" s="246">
        <f>K380*M380</f>
        <v>0</v>
      </c>
      <c r="R380" s="246">
        <f>L380*M380</f>
        <v>0</v>
      </c>
      <c r="S380" s="30" t="s">
        <v>5</v>
      </c>
      <c r="T380" s="100"/>
    </row>
    <row r="381" spans="1:20" ht="69.95" hidden="1" customHeight="1" outlineLevel="1" thickBot="1" x14ac:dyDescent="0.25">
      <c r="A381" s="758" t="s">
        <v>3692</v>
      </c>
      <c r="B381" s="846" t="s">
        <v>1775</v>
      </c>
      <c r="C381" s="805"/>
      <c r="D381" s="848" t="s">
        <v>10465</v>
      </c>
      <c r="E381" s="771"/>
      <c r="F381" s="729" t="s">
        <v>4</v>
      </c>
      <c r="G381" s="730">
        <v>125</v>
      </c>
      <c r="H381" s="847">
        <v>108</v>
      </c>
      <c r="I381" s="795">
        <v>106</v>
      </c>
      <c r="J381" s="732">
        <f t="shared" si="348"/>
        <v>103.88</v>
      </c>
      <c r="K381" s="732">
        <f t="shared" si="349"/>
        <v>102.82</v>
      </c>
      <c r="L381" s="732">
        <f t="shared" si="350"/>
        <v>101.75999999999999</v>
      </c>
      <c r="M381" s="750"/>
      <c r="N381" s="730">
        <f>H381*M381</f>
        <v>0</v>
      </c>
      <c r="O381" s="731">
        <f>I381*M381</f>
        <v>0</v>
      </c>
      <c r="P381" s="759">
        <f>J381*M381</f>
        <v>0</v>
      </c>
      <c r="Q381" s="759">
        <f>K381*M381</f>
        <v>0</v>
      </c>
      <c r="R381" s="759">
        <f>L381*M381</f>
        <v>0</v>
      </c>
      <c r="S381" s="780" t="s">
        <v>5</v>
      </c>
      <c r="T381" s="170" t="s">
        <v>10254</v>
      </c>
    </row>
    <row r="382" spans="1:20" ht="69.95" hidden="1" customHeight="1" outlineLevel="1" thickBot="1" x14ac:dyDescent="0.25">
      <c r="A382" s="602" t="s">
        <v>3693</v>
      </c>
      <c r="B382" s="278" t="s">
        <v>1892</v>
      </c>
      <c r="C382" s="279"/>
      <c r="D382" s="80" t="s">
        <v>1893</v>
      </c>
      <c r="E382" s="128"/>
      <c r="F382" s="64" t="s">
        <v>4</v>
      </c>
      <c r="G382" s="98">
        <v>68</v>
      </c>
      <c r="H382" s="280">
        <v>56</v>
      </c>
      <c r="I382" s="107">
        <v>55</v>
      </c>
      <c r="J382" s="162">
        <f t="shared" si="348"/>
        <v>53.9</v>
      </c>
      <c r="K382" s="162">
        <f t="shared" si="349"/>
        <v>53.35</v>
      </c>
      <c r="L382" s="162">
        <f t="shared" si="350"/>
        <v>52.8</v>
      </c>
      <c r="M382" s="14"/>
      <c r="N382" s="98">
        <f>H382*M382</f>
        <v>0</v>
      </c>
      <c r="O382" s="217">
        <f>I382*M382</f>
        <v>0</v>
      </c>
      <c r="P382" s="246">
        <f>J382*M382</f>
        <v>0</v>
      </c>
      <c r="Q382" s="246">
        <f>K382*M382</f>
        <v>0</v>
      </c>
      <c r="R382" s="246">
        <f>L382*M382</f>
        <v>0</v>
      </c>
      <c r="S382" s="30" t="s">
        <v>5</v>
      </c>
      <c r="T382" s="100"/>
    </row>
    <row r="383" spans="1:20" ht="69.95" hidden="1" customHeight="1" outlineLevel="1" thickBot="1" x14ac:dyDescent="0.25">
      <c r="A383" s="758" t="s">
        <v>3694</v>
      </c>
      <c r="B383" s="846" t="s">
        <v>568</v>
      </c>
      <c r="C383" s="805"/>
      <c r="D383" s="848" t="s">
        <v>10466</v>
      </c>
      <c r="E383" s="771"/>
      <c r="F383" s="729" t="s">
        <v>4</v>
      </c>
      <c r="G383" s="730">
        <v>105</v>
      </c>
      <c r="H383" s="847">
        <v>89</v>
      </c>
      <c r="I383" s="795">
        <v>87</v>
      </c>
      <c r="J383" s="732">
        <f t="shared" si="348"/>
        <v>85.26</v>
      </c>
      <c r="K383" s="732">
        <f t="shared" si="349"/>
        <v>84.39</v>
      </c>
      <c r="L383" s="732">
        <f t="shared" si="350"/>
        <v>83.52</v>
      </c>
      <c r="M383" s="750"/>
      <c r="N383" s="730">
        <f>H383*M383</f>
        <v>0</v>
      </c>
      <c r="O383" s="731">
        <f>I383*M383</f>
        <v>0</v>
      </c>
      <c r="P383" s="759">
        <f>J383*M383</f>
        <v>0</v>
      </c>
      <c r="Q383" s="759">
        <f>K383*M383</f>
        <v>0</v>
      </c>
      <c r="R383" s="759">
        <f>L383*M383</f>
        <v>0</v>
      </c>
      <c r="S383" s="780" t="s">
        <v>5</v>
      </c>
      <c r="T383" s="170" t="s">
        <v>10254</v>
      </c>
    </row>
    <row r="384" spans="1:20" ht="69.95" hidden="1" customHeight="1" outlineLevel="1" thickBot="1" x14ac:dyDescent="0.25">
      <c r="A384" s="602" t="s">
        <v>3695</v>
      </c>
      <c r="B384" s="278" t="s">
        <v>568</v>
      </c>
      <c r="C384" s="279"/>
      <c r="D384" s="93" t="s">
        <v>3428</v>
      </c>
      <c r="E384" s="128"/>
      <c r="F384" s="64" t="s">
        <v>4</v>
      </c>
      <c r="G384" s="98">
        <v>33</v>
      </c>
      <c r="H384" s="280">
        <v>24</v>
      </c>
      <c r="I384" s="107">
        <v>23.5</v>
      </c>
      <c r="J384" s="162">
        <f t="shared" si="348"/>
        <v>23.03</v>
      </c>
      <c r="K384" s="162">
        <f t="shared" si="349"/>
        <v>22.794999999999998</v>
      </c>
      <c r="L384" s="162">
        <f t="shared" si="350"/>
        <v>22.56</v>
      </c>
      <c r="M384" s="141"/>
      <c r="N384" s="98">
        <f>H384*M384</f>
        <v>0</v>
      </c>
      <c r="O384" s="217">
        <f>I384*M384</f>
        <v>0</v>
      </c>
      <c r="P384" s="246">
        <f>J384*M384</f>
        <v>0</v>
      </c>
      <c r="Q384" s="246">
        <f>K384*M384</f>
        <v>0</v>
      </c>
      <c r="R384" s="246">
        <f>L384*M384</f>
        <v>0</v>
      </c>
      <c r="S384" s="30" t="s">
        <v>5</v>
      </c>
      <c r="T384" s="100"/>
    </row>
    <row r="385" spans="1:20" ht="69.95" hidden="1" customHeight="1" outlineLevel="1" thickBot="1" x14ac:dyDescent="0.25">
      <c r="A385" s="602" t="s">
        <v>3696</v>
      </c>
      <c r="B385" s="278" t="s">
        <v>568</v>
      </c>
      <c r="C385" s="279"/>
      <c r="D385" s="93" t="s">
        <v>3416</v>
      </c>
      <c r="E385" s="128"/>
      <c r="F385" s="64" t="s">
        <v>4</v>
      </c>
      <c r="G385" s="98">
        <v>58</v>
      </c>
      <c r="H385" s="280">
        <v>44.5</v>
      </c>
      <c r="I385" s="107">
        <v>43.8</v>
      </c>
      <c r="J385" s="162">
        <f t="shared" si="348"/>
        <v>42.923999999999999</v>
      </c>
      <c r="K385" s="162">
        <f t="shared" si="349"/>
        <v>42.485999999999997</v>
      </c>
      <c r="L385" s="162">
        <f t="shared" si="350"/>
        <v>42.047999999999995</v>
      </c>
      <c r="M385" s="141"/>
      <c r="N385" s="98">
        <f>H385*M385</f>
        <v>0</v>
      </c>
      <c r="O385" s="217">
        <f>I385*M385</f>
        <v>0</v>
      </c>
      <c r="P385" s="246">
        <f>J385*M385</f>
        <v>0</v>
      </c>
      <c r="Q385" s="246">
        <f>K385*M385</f>
        <v>0</v>
      </c>
      <c r="R385" s="246">
        <f>L385*M385</f>
        <v>0</v>
      </c>
      <c r="S385" s="30" t="s">
        <v>5</v>
      </c>
      <c r="T385" s="100"/>
    </row>
    <row r="386" spans="1:20" ht="24.95" customHeight="1" thickBot="1" x14ac:dyDescent="0.25">
      <c r="A386" s="606" t="s">
        <v>2395</v>
      </c>
      <c r="B386" s="607"/>
      <c r="C386" s="608"/>
      <c r="D386" s="608"/>
      <c r="E386" s="608"/>
      <c r="F386" s="608"/>
      <c r="G386" s="608"/>
      <c r="H386" s="608"/>
      <c r="I386" s="608"/>
      <c r="J386" s="608"/>
      <c r="K386" s="608"/>
      <c r="L386" s="608"/>
      <c r="M386" s="608"/>
      <c r="N386" s="608"/>
      <c r="O386" s="608"/>
      <c r="P386" s="608"/>
      <c r="Q386" s="608"/>
      <c r="R386" s="608"/>
      <c r="S386" s="609"/>
    </row>
    <row r="387" spans="1:20" ht="20.100000000000001" customHeight="1" collapsed="1" thickBot="1" x14ac:dyDescent="0.25">
      <c r="A387" s="384" t="s">
        <v>3344</v>
      </c>
      <c r="B387" s="601"/>
      <c r="C387" s="368"/>
      <c r="D387" s="369"/>
      <c r="E387" s="369"/>
      <c r="F387" s="369"/>
      <c r="G387" s="370"/>
      <c r="H387" s="370"/>
      <c r="I387" s="370"/>
      <c r="J387" s="370"/>
      <c r="K387" s="370"/>
      <c r="L387" s="370"/>
      <c r="M387" s="370"/>
      <c r="N387" s="370"/>
      <c r="O387" s="370"/>
      <c r="P387" s="370"/>
      <c r="Q387" s="370"/>
      <c r="R387" s="370"/>
      <c r="S387" s="371"/>
    </row>
    <row r="388" spans="1:20" ht="20.100000000000001" hidden="1" customHeight="1" outlineLevel="1" thickBot="1" x14ac:dyDescent="0.25">
      <c r="A388" s="3" t="s">
        <v>3737</v>
      </c>
      <c r="B388" s="3" t="s">
        <v>33</v>
      </c>
      <c r="C388" s="3"/>
      <c r="D388" s="3" t="s">
        <v>17</v>
      </c>
      <c r="E388" s="3" t="s">
        <v>2746</v>
      </c>
      <c r="F388" s="84"/>
      <c r="G388" s="85" t="s">
        <v>487</v>
      </c>
      <c r="H388" s="3" t="s">
        <v>488</v>
      </c>
      <c r="I388" s="3" t="s">
        <v>495</v>
      </c>
      <c r="J388" s="123">
        <v>-0.02</v>
      </c>
      <c r="K388" s="123">
        <v>-0.03</v>
      </c>
      <c r="L388" s="123">
        <v>-0.04</v>
      </c>
      <c r="M388" s="3" t="s">
        <v>18</v>
      </c>
      <c r="N388" s="3" t="s">
        <v>489</v>
      </c>
      <c r="O388" s="3" t="s">
        <v>486</v>
      </c>
      <c r="P388" s="124" t="s">
        <v>1924</v>
      </c>
      <c r="Q388" s="124" t="s">
        <v>1930</v>
      </c>
      <c r="R388" s="124" t="s">
        <v>1931</v>
      </c>
      <c r="S388" s="3" t="s">
        <v>34</v>
      </c>
    </row>
    <row r="389" spans="1:20" ht="69.95" hidden="1" customHeight="1" outlineLevel="1" thickBot="1" x14ac:dyDescent="0.25">
      <c r="A389" s="602" t="s">
        <v>9412</v>
      </c>
      <c r="B389" s="115" t="s">
        <v>49</v>
      </c>
      <c r="C389" s="171"/>
      <c r="D389" s="93" t="s">
        <v>9411</v>
      </c>
      <c r="E389" s="128"/>
      <c r="F389" s="293" t="s">
        <v>4</v>
      </c>
      <c r="G389" s="283">
        <v>11</v>
      </c>
      <c r="H389" s="130">
        <v>7.4</v>
      </c>
      <c r="I389" s="130">
        <v>7.2</v>
      </c>
      <c r="J389" s="162">
        <f t="shared" ref="J389" si="357">I389*0.98</f>
        <v>7.056</v>
      </c>
      <c r="K389" s="162">
        <f t="shared" ref="K389" si="358">I389*0.97</f>
        <v>6.984</v>
      </c>
      <c r="L389" s="162">
        <f t="shared" ref="L389" si="359">I389*0.96</f>
        <v>6.9119999999999999</v>
      </c>
      <c r="M389" s="141"/>
      <c r="N389" s="130">
        <f>H389*M389</f>
        <v>0</v>
      </c>
      <c r="O389" s="217">
        <f>I389*M389</f>
        <v>0</v>
      </c>
      <c r="P389" s="246">
        <f>J389*M389</f>
        <v>0</v>
      </c>
      <c r="Q389" s="246">
        <f>K389*M389</f>
        <v>0</v>
      </c>
      <c r="R389" s="246">
        <f>L389*M389</f>
        <v>0</v>
      </c>
      <c r="S389" s="30" t="s">
        <v>5</v>
      </c>
      <c r="T389" s="100"/>
    </row>
    <row r="390" spans="1:20" ht="69.95" hidden="1" customHeight="1" outlineLevel="1" thickBot="1" x14ac:dyDescent="0.25">
      <c r="A390" s="602" t="s">
        <v>10321</v>
      </c>
      <c r="B390" s="115" t="s">
        <v>49</v>
      </c>
      <c r="C390" s="171"/>
      <c r="D390" s="93" t="s">
        <v>10323</v>
      </c>
      <c r="E390" s="128"/>
      <c r="F390" s="293" t="s">
        <v>4</v>
      </c>
      <c r="G390" s="283">
        <v>11</v>
      </c>
      <c r="H390" s="130">
        <v>7.4</v>
      </c>
      <c r="I390" s="130">
        <v>7.2</v>
      </c>
      <c r="J390" s="162">
        <f t="shared" ref="J390" si="360">I390*0.98</f>
        <v>7.056</v>
      </c>
      <c r="K390" s="162">
        <f t="shared" ref="K390" si="361">I390*0.97</f>
        <v>6.984</v>
      </c>
      <c r="L390" s="162">
        <f t="shared" ref="L390" si="362">I390*0.96</f>
        <v>6.9119999999999999</v>
      </c>
      <c r="M390" s="141"/>
      <c r="N390" s="130">
        <f>H390*M390</f>
        <v>0</v>
      </c>
      <c r="O390" s="217">
        <f>I390*M390</f>
        <v>0</v>
      </c>
      <c r="P390" s="246">
        <f>J390*M390</f>
        <v>0</v>
      </c>
      <c r="Q390" s="246">
        <f>K390*M390</f>
        <v>0</v>
      </c>
      <c r="R390" s="246">
        <f>L390*M390</f>
        <v>0</v>
      </c>
      <c r="S390" s="30" t="s">
        <v>5</v>
      </c>
      <c r="T390" s="100"/>
    </row>
    <row r="391" spans="1:20" ht="69.95" hidden="1" customHeight="1" outlineLevel="1" thickBot="1" x14ac:dyDescent="0.25">
      <c r="A391" s="667" t="s">
        <v>9414</v>
      </c>
      <c r="B391" s="668" t="s">
        <v>49</v>
      </c>
      <c r="C391" s="671"/>
      <c r="D391" s="736" t="s">
        <v>9413</v>
      </c>
      <c r="E391" s="720"/>
      <c r="F391" s="673" t="s">
        <v>4</v>
      </c>
      <c r="G391" s="923">
        <v>12</v>
      </c>
      <c r="H391" s="691">
        <v>8</v>
      </c>
      <c r="I391" s="691">
        <v>7.8</v>
      </c>
      <c r="J391" s="676">
        <f t="shared" ref="J391:J406" si="363">I391*0.98</f>
        <v>7.6440000000000001</v>
      </c>
      <c r="K391" s="676">
        <f t="shared" ref="K391:K406" si="364">I391*0.97</f>
        <v>7.5659999999999998</v>
      </c>
      <c r="L391" s="676">
        <f t="shared" ref="L391:L406" si="365">I391*0.96</f>
        <v>7.4879999999999995</v>
      </c>
      <c r="M391" s="677"/>
      <c r="N391" s="691">
        <f>H391*M391</f>
        <v>0</v>
      </c>
      <c r="O391" s="678">
        <f>I391*M391</f>
        <v>0</v>
      </c>
      <c r="P391" s="679">
        <f>J391*M391</f>
        <v>0</v>
      </c>
      <c r="Q391" s="679">
        <f>K391*M391</f>
        <v>0</v>
      </c>
      <c r="R391" s="679">
        <f>L391*M391</f>
        <v>0</v>
      </c>
      <c r="S391" s="682" t="s">
        <v>5</v>
      </c>
      <c r="T391" s="100" t="s">
        <v>1702</v>
      </c>
    </row>
    <row r="392" spans="1:20" ht="69.95" hidden="1" customHeight="1" outlineLevel="1" thickBot="1" x14ac:dyDescent="0.25">
      <c r="A392" s="667" t="s">
        <v>3698</v>
      </c>
      <c r="B392" s="668" t="s">
        <v>49</v>
      </c>
      <c r="C392" s="671"/>
      <c r="D392" s="736" t="s">
        <v>3072</v>
      </c>
      <c r="E392" s="720"/>
      <c r="F392" s="673" t="s">
        <v>4</v>
      </c>
      <c r="G392" s="923">
        <v>12</v>
      </c>
      <c r="H392" s="691">
        <v>7.6</v>
      </c>
      <c r="I392" s="691">
        <v>7.4</v>
      </c>
      <c r="J392" s="676">
        <f t="shared" ref="J392" si="366">I392*0.98</f>
        <v>7.2519999999999998</v>
      </c>
      <c r="K392" s="676">
        <f t="shared" ref="K392" si="367">I392*0.97</f>
        <v>7.1779999999999999</v>
      </c>
      <c r="L392" s="676">
        <f t="shared" ref="L392" si="368">I392*0.96</f>
        <v>7.1040000000000001</v>
      </c>
      <c r="M392" s="677"/>
      <c r="N392" s="691">
        <f>H392*M392</f>
        <v>0</v>
      </c>
      <c r="O392" s="678">
        <f>I392*M392</f>
        <v>0</v>
      </c>
      <c r="P392" s="679">
        <f>J392*M392</f>
        <v>0</v>
      </c>
      <c r="Q392" s="679">
        <f>K392*M392</f>
        <v>0</v>
      </c>
      <c r="R392" s="679">
        <f>L392*M392</f>
        <v>0</v>
      </c>
      <c r="S392" s="682" t="s">
        <v>5</v>
      </c>
      <c r="T392" s="100" t="s">
        <v>1702</v>
      </c>
    </row>
    <row r="393" spans="1:20" ht="69.95" hidden="1" customHeight="1" outlineLevel="1" thickBot="1" x14ac:dyDescent="0.25">
      <c r="A393" s="667" t="s">
        <v>9974</v>
      </c>
      <c r="B393" s="668" t="s">
        <v>49</v>
      </c>
      <c r="C393" s="671"/>
      <c r="D393" s="736" t="s">
        <v>9975</v>
      </c>
      <c r="E393" s="720"/>
      <c r="F393" s="673" t="s">
        <v>4</v>
      </c>
      <c r="G393" s="923">
        <v>12</v>
      </c>
      <c r="H393" s="691">
        <v>7.6</v>
      </c>
      <c r="I393" s="691">
        <v>7.4</v>
      </c>
      <c r="J393" s="676">
        <f t="shared" ref="J393" si="369">I393*0.98</f>
        <v>7.2519999999999998</v>
      </c>
      <c r="K393" s="676">
        <f t="shared" ref="K393" si="370">I393*0.97</f>
        <v>7.1779999999999999</v>
      </c>
      <c r="L393" s="676">
        <f t="shared" ref="L393" si="371">I393*0.96</f>
        <v>7.1040000000000001</v>
      </c>
      <c r="M393" s="677"/>
      <c r="N393" s="691">
        <f>H393*M393</f>
        <v>0</v>
      </c>
      <c r="O393" s="678">
        <f>I393*M393</f>
        <v>0</v>
      </c>
      <c r="P393" s="679">
        <f>J393*M393</f>
        <v>0</v>
      </c>
      <c r="Q393" s="679">
        <f>K393*M393</f>
        <v>0</v>
      </c>
      <c r="R393" s="679">
        <f>L393*M393</f>
        <v>0</v>
      </c>
      <c r="S393" s="682" t="s">
        <v>5</v>
      </c>
      <c r="T393" s="100" t="s">
        <v>1702</v>
      </c>
    </row>
    <row r="394" spans="1:20" ht="69.95" hidden="1" customHeight="1" outlineLevel="1" thickBot="1" x14ac:dyDescent="0.25">
      <c r="A394" s="602" t="s">
        <v>3699</v>
      </c>
      <c r="B394" s="115" t="s">
        <v>49</v>
      </c>
      <c r="C394" s="115"/>
      <c r="D394" s="93" t="s">
        <v>470</v>
      </c>
      <c r="E394" s="97"/>
      <c r="F394" s="293" t="s">
        <v>4</v>
      </c>
      <c r="G394" s="183">
        <v>13</v>
      </c>
      <c r="H394" s="98">
        <v>9.6999999999999993</v>
      </c>
      <c r="I394" s="98">
        <v>9.5</v>
      </c>
      <c r="J394" s="162">
        <f t="shared" si="363"/>
        <v>9.31</v>
      </c>
      <c r="K394" s="162">
        <f t="shared" si="364"/>
        <v>9.2149999999999999</v>
      </c>
      <c r="L394" s="162">
        <f t="shared" si="365"/>
        <v>9.1199999999999992</v>
      </c>
      <c r="M394" s="141"/>
      <c r="N394" s="98">
        <f>H394*M394</f>
        <v>0</v>
      </c>
      <c r="O394" s="217">
        <f>I394*M394</f>
        <v>0</v>
      </c>
      <c r="P394" s="246">
        <f>J394*M394</f>
        <v>0</v>
      </c>
      <c r="Q394" s="246">
        <f>K394*M394</f>
        <v>0</v>
      </c>
      <c r="R394" s="246">
        <f>L394*M394</f>
        <v>0</v>
      </c>
      <c r="S394" s="30" t="s">
        <v>5</v>
      </c>
      <c r="T394" s="100"/>
    </row>
    <row r="395" spans="1:20" ht="69.95" hidden="1" customHeight="1" outlineLevel="1" thickBot="1" x14ac:dyDescent="0.25">
      <c r="A395" s="602" t="s">
        <v>9972</v>
      </c>
      <c r="B395" s="115" t="s">
        <v>49</v>
      </c>
      <c r="C395" s="115"/>
      <c r="D395" s="93" t="s">
        <v>9973</v>
      </c>
      <c r="E395" s="97"/>
      <c r="F395" s="293" t="s">
        <v>4</v>
      </c>
      <c r="G395" s="183">
        <v>13</v>
      </c>
      <c r="H395" s="98">
        <v>9.6999999999999993</v>
      </c>
      <c r="I395" s="98">
        <v>9.5</v>
      </c>
      <c r="J395" s="162">
        <f t="shared" ref="J395" si="372">I395*0.98</f>
        <v>9.31</v>
      </c>
      <c r="K395" s="162">
        <f t="shared" ref="K395" si="373">I395*0.97</f>
        <v>9.2149999999999999</v>
      </c>
      <c r="L395" s="162">
        <f t="shared" ref="L395" si="374">I395*0.96</f>
        <v>9.1199999999999992</v>
      </c>
      <c r="M395" s="141"/>
      <c r="N395" s="98">
        <f>H395*M395</f>
        <v>0</v>
      </c>
      <c r="O395" s="217">
        <f>I395*M395</f>
        <v>0</v>
      </c>
      <c r="P395" s="246">
        <f>J395*M395</f>
        <v>0</v>
      </c>
      <c r="Q395" s="246">
        <f>K395*M395</f>
        <v>0</v>
      </c>
      <c r="R395" s="246">
        <f>L395*M395</f>
        <v>0</v>
      </c>
      <c r="S395" s="30" t="s">
        <v>5</v>
      </c>
      <c r="T395" s="100"/>
    </row>
    <row r="396" spans="1:20" ht="69.95" hidden="1" customHeight="1" outlineLevel="1" thickBot="1" x14ac:dyDescent="0.25">
      <c r="A396" s="667" t="s">
        <v>3700</v>
      </c>
      <c r="B396" s="668" t="s">
        <v>49</v>
      </c>
      <c r="C396" s="668"/>
      <c r="D396" s="736" t="s">
        <v>3019</v>
      </c>
      <c r="E396" s="717"/>
      <c r="F396" s="861" t="s">
        <v>4</v>
      </c>
      <c r="G396" s="781">
        <v>16</v>
      </c>
      <c r="H396" s="674">
        <v>11.3</v>
      </c>
      <c r="I396" s="674">
        <v>11.1</v>
      </c>
      <c r="J396" s="676">
        <f t="shared" si="363"/>
        <v>10.878</v>
      </c>
      <c r="K396" s="676">
        <f t="shared" si="364"/>
        <v>10.766999999999999</v>
      </c>
      <c r="L396" s="676">
        <f t="shared" si="365"/>
        <v>10.655999999999999</v>
      </c>
      <c r="M396" s="683"/>
      <c r="N396" s="674">
        <f>H396*M396</f>
        <v>0</v>
      </c>
      <c r="O396" s="678">
        <f>I396*M396</f>
        <v>0</v>
      </c>
      <c r="P396" s="679">
        <f>J396*M396</f>
        <v>0</v>
      </c>
      <c r="Q396" s="679">
        <f>K396*M396</f>
        <v>0</v>
      </c>
      <c r="R396" s="679">
        <f>L396*M396</f>
        <v>0</v>
      </c>
      <c r="S396" s="682" t="s">
        <v>5</v>
      </c>
      <c r="T396" s="100" t="s">
        <v>1702</v>
      </c>
    </row>
    <row r="397" spans="1:20" ht="69.95" hidden="1" customHeight="1" outlineLevel="1" thickBot="1" x14ac:dyDescent="0.25">
      <c r="A397" s="667" t="s">
        <v>8933</v>
      </c>
      <c r="B397" s="668" t="s">
        <v>49</v>
      </c>
      <c r="C397" s="668"/>
      <c r="D397" s="736" t="s">
        <v>2773</v>
      </c>
      <c r="E397" s="717"/>
      <c r="F397" s="861" t="s">
        <v>4</v>
      </c>
      <c r="G397" s="781">
        <v>16</v>
      </c>
      <c r="H397" s="674">
        <v>11.3</v>
      </c>
      <c r="I397" s="674">
        <v>11.1</v>
      </c>
      <c r="J397" s="676">
        <f t="shared" ref="J397" si="375">I397*0.98</f>
        <v>10.878</v>
      </c>
      <c r="K397" s="676">
        <f t="shared" ref="K397" si="376">I397*0.97</f>
        <v>10.766999999999999</v>
      </c>
      <c r="L397" s="676">
        <f t="shared" ref="L397" si="377">I397*0.96</f>
        <v>10.655999999999999</v>
      </c>
      <c r="M397" s="683"/>
      <c r="N397" s="674">
        <f>H397*M397</f>
        <v>0</v>
      </c>
      <c r="O397" s="678">
        <f>I397*M397</f>
        <v>0</v>
      </c>
      <c r="P397" s="679">
        <f>J397*M397</f>
        <v>0</v>
      </c>
      <c r="Q397" s="679">
        <f>K397*M397</f>
        <v>0</v>
      </c>
      <c r="R397" s="679">
        <f>L397*M397</f>
        <v>0</v>
      </c>
      <c r="S397" s="682" t="s">
        <v>5</v>
      </c>
      <c r="T397" s="100" t="s">
        <v>1702</v>
      </c>
    </row>
    <row r="398" spans="1:20" ht="69.95" hidden="1" customHeight="1" outlineLevel="1" thickBot="1" x14ac:dyDescent="0.25">
      <c r="A398" s="602" t="s">
        <v>8697</v>
      </c>
      <c r="B398" s="115" t="s">
        <v>49</v>
      </c>
      <c r="C398" s="115"/>
      <c r="D398" s="93" t="s">
        <v>8696</v>
      </c>
      <c r="E398" s="97"/>
      <c r="F398" s="82" t="s">
        <v>4</v>
      </c>
      <c r="G398" s="183">
        <v>24</v>
      </c>
      <c r="H398" s="98">
        <v>17.5</v>
      </c>
      <c r="I398" s="98">
        <v>17.2</v>
      </c>
      <c r="J398" s="162">
        <f t="shared" ref="J398" si="378">I398*0.98</f>
        <v>16.855999999999998</v>
      </c>
      <c r="K398" s="162">
        <f t="shared" ref="K398" si="379">I398*0.97</f>
        <v>16.683999999999997</v>
      </c>
      <c r="L398" s="162">
        <f t="shared" ref="L398" si="380">I398*0.96</f>
        <v>16.512</v>
      </c>
      <c r="M398" s="152"/>
      <c r="N398" s="98">
        <f>H398*M398</f>
        <v>0</v>
      </c>
      <c r="O398" s="217">
        <f>I398*M398</f>
        <v>0</v>
      </c>
      <c r="P398" s="246">
        <f>J398*M398</f>
        <v>0</v>
      </c>
      <c r="Q398" s="246">
        <f>K398*M398</f>
        <v>0</v>
      </c>
      <c r="R398" s="246">
        <f>L398*M398</f>
        <v>0</v>
      </c>
      <c r="S398" s="30" t="s">
        <v>5</v>
      </c>
      <c r="T398" s="100"/>
    </row>
    <row r="399" spans="1:20" ht="69.95" hidden="1" customHeight="1" outlineLevel="1" thickBot="1" x14ac:dyDescent="0.25">
      <c r="A399" s="667" t="s">
        <v>3701</v>
      </c>
      <c r="B399" s="668" t="s">
        <v>49</v>
      </c>
      <c r="C399" s="668"/>
      <c r="D399" s="736" t="s">
        <v>2772</v>
      </c>
      <c r="E399" s="717"/>
      <c r="F399" s="673" t="s">
        <v>4</v>
      </c>
      <c r="G399" s="781">
        <v>17</v>
      </c>
      <c r="H399" s="674">
        <v>11.5</v>
      </c>
      <c r="I399" s="674">
        <v>11.3</v>
      </c>
      <c r="J399" s="676">
        <f t="shared" ref="J399" si="381">I399*0.98</f>
        <v>11.074</v>
      </c>
      <c r="K399" s="676">
        <f t="shared" ref="K399" si="382">I399*0.97</f>
        <v>10.961</v>
      </c>
      <c r="L399" s="676">
        <f t="shared" ref="L399" si="383">I399*0.96</f>
        <v>10.848000000000001</v>
      </c>
      <c r="M399" s="683"/>
      <c r="N399" s="674">
        <f>H399*M399</f>
        <v>0</v>
      </c>
      <c r="O399" s="678">
        <f>I399*M399</f>
        <v>0</v>
      </c>
      <c r="P399" s="679">
        <f>J399*M399</f>
        <v>0</v>
      </c>
      <c r="Q399" s="679">
        <f>K399*M399</f>
        <v>0</v>
      </c>
      <c r="R399" s="679">
        <f>L399*M399</f>
        <v>0</v>
      </c>
      <c r="S399" s="682" t="s">
        <v>5</v>
      </c>
      <c r="T399" s="100" t="s">
        <v>1702</v>
      </c>
    </row>
    <row r="400" spans="1:20" ht="69.95" hidden="1" customHeight="1" outlineLevel="1" thickBot="1" x14ac:dyDescent="0.25">
      <c r="A400" s="602" t="s">
        <v>3702</v>
      </c>
      <c r="B400" s="115" t="s">
        <v>49</v>
      </c>
      <c r="C400" s="115"/>
      <c r="D400" s="93" t="s">
        <v>1327</v>
      </c>
      <c r="E400" s="97"/>
      <c r="F400" s="82" t="s">
        <v>4</v>
      </c>
      <c r="G400" s="183">
        <v>25</v>
      </c>
      <c r="H400" s="98">
        <v>18.600000000000001</v>
      </c>
      <c r="I400" s="98">
        <v>18.3</v>
      </c>
      <c r="J400" s="162">
        <f t="shared" si="363"/>
        <v>17.934000000000001</v>
      </c>
      <c r="K400" s="162">
        <f t="shared" si="364"/>
        <v>17.751000000000001</v>
      </c>
      <c r="L400" s="162">
        <f t="shared" si="365"/>
        <v>17.568000000000001</v>
      </c>
      <c r="M400" s="141"/>
      <c r="N400" s="98">
        <f>H400*M400</f>
        <v>0</v>
      </c>
      <c r="O400" s="217">
        <f>I400*M400</f>
        <v>0</v>
      </c>
      <c r="P400" s="246">
        <f>J400*M400</f>
        <v>0</v>
      </c>
      <c r="Q400" s="246">
        <f>K400*M400</f>
        <v>0</v>
      </c>
      <c r="R400" s="246">
        <f>L400*M400</f>
        <v>0</v>
      </c>
      <c r="S400" s="30" t="s">
        <v>5</v>
      </c>
      <c r="T400" s="100"/>
    </row>
    <row r="401" spans="1:20" ht="69.95" hidden="1" customHeight="1" outlineLevel="1" thickBot="1" x14ac:dyDescent="0.25">
      <c r="A401" s="602" t="s">
        <v>3703</v>
      </c>
      <c r="B401" s="115" t="s">
        <v>49</v>
      </c>
      <c r="C401" s="115"/>
      <c r="D401" s="93" t="s">
        <v>2771</v>
      </c>
      <c r="E401" s="97"/>
      <c r="F401" s="82" t="s">
        <v>4</v>
      </c>
      <c r="G401" s="183">
        <v>25</v>
      </c>
      <c r="H401" s="98">
        <v>18.600000000000001</v>
      </c>
      <c r="I401" s="98">
        <v>18.3</v>
      </c>
      <c r="J401" s="162">
        <f t="shared" ref="J401:J403" si="384">I401*0.98</f>
        <v>17.934000000000001</v>
      </c>
      <c r="K401" s="162">
        <f t="shared" ref="K401:K403" si="385">I401*0.97</f>
        <v>17.751000000000001</v>
      </c>
      <c r="L401" s="162">
        <f t="shared" ref="L401:L403" si="386">I401*0.96</f>
        <v>17.568000000000001</v>
      </c>
      <c r="M401" s="141"/>
      <c r="N401" s="98">
        <f>H401*M401</f>
        <v>0</v>
      </c>
      <c r="O401" s="217">
        <f>I401*M401</f>
        <v>0</v>
      </c>
      <c r="P401" s="246">
        <f>J401*M401</f>
        <v>0</v>
      </c>
      <c r="Q401" s="246">
        <f>K401*M401</f>
        <v>0</v>
      </c>
      <c r="R401" s="246">
        <f>L401*M401</f>
        <v>0</v>
      </c>
      <c r="S401" s="30" t="s">
        <v>5</v>
      </c>
      <c r="T401" s="100"/>
    </row>
    <row r="402" spans="1:20" ht="69.95" hidden="1" customHeight="1" outlineLevel="1" thickBot="1" x14ac:dyDescent="0.25">
      <c r="A402" s="758" t="s">
        <v>3697</v>
      </c>
      <c r="B402" s="926" t="s">
        <v>3071</v>
      </c>
      <c r="C402" s="804"/>
      <c r="D402" s="849" t="s">
        <v>10920</v>
      </c>
      <c r="E402" s="794"/>
      <c r="F402" s="793" t="s">
        <v>4</v>
      </c>
      <c r="G402" s="875">
        <v>27</v>
      </c>
      <c r="H402" s="795">
        <v>22.5</v>
      </c>
      <c r="I402" s="795">
        <v>22</v>
      </c>
      <c r="J402" s="732">
        <f t="shared" si="384"/>
        <v>21.56</v>
      </c>
      <c r="K402" s="732">
        <f t="shared" si="385"/>
        <v>21.34</v>
      </c>
      <c r="L402" s="732">
        <f t="shared" si="386"/>
        <v>21.119999999999997</v>
      </c>
      <c r="M402" s="750"/>
      <c r="N402" s="730">
        <f>H402*M402</f>
        <v>0</v>
      </c>
      <c r="O402" s="731">
        <f>I402*M402</f>
        <v>0</v>
      </c>
      <c r="P402" s="759">
        <f>J402*M402</f>
        <v>0</v>
      </c>
      <c r="Q402" s="759">
        <f>K402*M402</f>
        <v>0</v>
      </c>
      <c r="R402" s="759">
        <f>L402*M402</f>
        <v>0</v>
      </c>
      <c r="S402" s="821" t="s">
        <v>5</v>
      </c>
      <c r="T402" s="170" t="s">
        <v>723</v>
      </c>
    </row>
    <row r="403" spans="1:20" ht="69.95" hidden="1" customHeight="1" outlineLevel="1" thickBot="1" x14ac:dyDescent="0.25">
      <c r="A403" s="758" t="s">
        <v>3706</v>
      </c>
      <c r="B403" s="926" t="s">
        <v>3071</v>
      </c>
      <c r="C403" s="804"/>
      <c r="D403" s="849" t="s">
        <v>10921</v>
      </c>
      <c r="E403" s="794"/>
      <c r="F403" s="793" t="s">
        <v>4</v>
      </c>
      <c r="G403" s="875">
        <v>27</v>
      </c>
      <c r="H403" s="795">
        <v>22.5</v>
      </c>
      <c r="I403" s="795">
        <v>22</v>
      </c>
      <c r="J403" s="732">
        <f t="shared" si="384"/>
        <v>21.56</v>
      </c>
      <c r="K403" s="732">
        <f t="shared" si="385"/>
        <v>21.34</v>
      </c>
      <c r="L403" s="732">
        <f t="shared" si="386"/>
        <v>21.119999999999997</v>
      </c>
      <c r="M403" s="750"/>
      <c r="N403" s="730">
        <f>H403*M403</f>
        <v>0</v>
      </c>
      <c r="O403" s="731">
        <f>I403*M403</f>
        <v>0</v>
      </c>
      <c r="P403" s="759">
        <f>J403*M403</f>
        <v>0</v>
      </c>
      <c r="Q403" s="759">
        <f>K403*M403</f>
        <v>0</v>
      </c>
      <c r="R403" s="759">
        <f>L403*M403</f>
        <v>0</v>
      </c>
      <c r="S403" s="821" t="s">
        <v>5</v>
      </c>
      <c r="T403" s="170" t="s">
        <v>723</v>
      </c>
    </row>
    <row r="404" spans="1:20" ht="20.100000000000001" customHeight="1" collapsed="1" thickBot="1" x14ac:dyDescent="0.25">
      <c r="A404" s="384" t="s">
        <v>3347</v>
      </c>
      <c r="B404" s="601"/>
      <c r="C404" s="368"/>
      <c r="D404" s="369"/>
      <c r="E404" s="369"/>
      <c r="F404" s="369"/>
      <c r="G404" s="370"/>
      <c r="H404" s="370"/>
      <c r="I404" s="370"/>
      <c r="J404" s="370"/>
      <c r="K404" s="370"/>
      <c r="L404" s="370"/>
      <c r="M404" s="370"/>
      <c r="N404" s="370"/>
      <c r="O404" s="370"/>
      <c r="P404" s="370"/>
      <c r="Q404" s="370"/>
      <c r="R404" s="370"/>
      <c r="S404" s="371"/>
    </row>
    <row r="405" spans="1:20" ht="20.100000000000001" hidden="1" customHeight="1" outlineLevel="1" thickBot="1" x14ac:dyDescent="0.25">
      <c r="A405" s="3" t="s">
        <v>3737</v>
      </c>
      <c r="B405" s="3" t="s">
        <v>33</v>
      </c>
      <c r="C405" s="3"/>
      <c r="D405" s="3" t="s">
        <v>17</v>
      </c>
      <c r="E405" s="3" t="s">
        <v>2746</v>
      </c>
      <c r="F405" s="84"/>
      <c r="G405" s="85" t="s">
        <v>487</v>
      </c>
      <c r="H405" s="3" t="s">
        <v>488</v>
      </c>
      <c r="I405" s="3" t="s">
        <v>495</v>
      </c>
      <c r="J405" s="123">
        <v>-0.02</v>
      </c>
      <c r="K405" s="123">
        <v>-0.03</v>
      </c>
      <c r="L405" s="123">
        <v>-0.04</v>
      </c>
      <c r="M405" s="3" t="s">
        <v>18</v>
      </c>
      <c r="N405" s="3" t="s">
        <v>489</v>
      </c>
      <c r="O405" s="3" t="s">
        <v>486</v>
      </c>
      <c r="P405" s="124" t="s">
        <v>1924</v>
      </c>
      <c r="Q405" s="124" t="s">
        <v>1930</v>
      </c>
      <c r="R405" s="124" t="s">
        <v>1931</v>
      </c>
      <c r="S405" s="3" t="s">
        <v>34</v>
      </c>
    </row>
    <row r="406" spans="1:20" ht="69.95" hidden="1" customHeight="1" outlineLevel="1" thickBot="1" x14ac:dyDescent="0.25">
      <c r="A406" s="602" t="s">
        <v>3704</v>
      </c>
      <c r="B406" s="115" t="s">
        <v>50</v>
      </c>
      <c r="C406" s="115"/>
      <c r="D406" s="93" t="s">
        <v>3039</v>
      </c>
      <c r="E406" s="97"/>
      <c r="F406" s="82" t="s">
        <v>4</v>
      </c>
      <c r="G406" s="283">
        <v>42</v>
      </c>
      <c r="H406" s="130">
        <v>35.5</v>
      </c>
      <c r="I406" s="130">
        <v>35</v>
      </c>
      <c r="J406" s="162">
        <f t="shared" si="363"/>
        <v>34.299999999999997</v>
      </c>
      <c r="K406" s="162">
        <f t="shared" si="364"/>
        <v>33.949999999999996</v>
      </c>
      <c r="L406" s="162">
        <f t="shared" si="365"/>
        <v>33.6</v>
      </c>
      <c r="M406" s="152"/>
      <c r="N406" s="130">
        <f>H406*M406</f>
        <v>0</v>
      </c>
      <c r="O406" s="217">
        <f>I406*M406</f>
        <v>0</v>
      </c>
      <c r="P406" s="246">
        <f>J406*M406</f>
        <v>0</v>
      </c>
      <c r="Q406" s="246">
        <f>K406*M406</f>
        <v>0</v>
      </c>
      <c r="R406" s="246">
        <f>L406*M406</f>
        <v>0</v>
      </c>
      <c r="S406" s="30" t="s">
        <v>5</v>
      </c>
      <c r="T406" s="100"/>
    </row>
    <row r="407" spans="1:20" ht="69.95" hidden="1" customHeight="1" outlineLevel="1" thickBot="1" x14ac:dyDescent="0.25">
      <c r="A407" s="602" t="s">
        <v>3705</v>
      </c>
      <c r="B407" s="115" t="s">
        <v>50</v>
      </c>
      <c r="C407" s="115"/>
      <c r="D407" s="93" t="s">
        <v>3031</v>
      </c>
      <c r="E407" s="97"/>
      <c r="F407" s="82" t="s">
        <v>4</v>
      </c>
      <c r="G407" s="283">
        <v>45</v>
      </c>
      <c r="H407" s="130">
        <v>35</v>
      </c>
      <c r="I407" s="130">
        <v>34.5</v>
      </c>
      <c r="J407" s="162">
        <f t="shared" ref="J407:J413" si="387">I407*0.98</f>
        <v>33.81</v>
      </c>
      <c r="K407" s="162">
        <f t="shared" ref="K407:K413" si="388">I407*0.97</f>
        <v>33.464999999999996</v>
      </c>
      <c r="L407" s="162">
        <f t="shared" ref="L407:L413" si="389">I407*0.96</f>
        <v>33.119999999999997</v>
      </c>
      <c r="M407" s="152"/>
      <c r="N407" s="130">
        <f>H407*M407</f>
        <v>0</v>
      </c>
      <c r="O407" s="217">
        <f>I407*M407</f>
        <v>0</v>
      </c>
      <c r="P407" s="246">
        <f>J407*M407</f>
        <v>0</v>
      </c>
      <c r="Q407" s="246">
        <f>K407*M407</f>
        <v>0</v>
      </c>
      <c r="R407" s="246">
        <f>L407*M407</f>
        <v>0</v>
      </c>
      <c r="S407" s="30" t="s">
        <v>5</v>
      </c>
      <c r="T407" s="100"/>
    </row>
    <row r="408" spans="1:20" ht="69.95" hidden="1" customHeight="1" outlineLevel="1" thickBot="1" x14ac:dyDescent="0.25">
      <c r="A408" s="649" t="s">
        <v>10502</v>
      </c>
      <c r="B408" s="115" t="s">
        <v>50</v>
      </c>
      <c r="C408" s="115"/>
      <c r="D408" s="93" t="s">
        <v>10504</v>
      </c>
      <c r="E408" s="97"/>
      <c r="F408" s="82" t="s">
        <v>4</v>
      </c>
      <c r="G408" s="183">
        <v>49</v>
      </c>
      <c r="H408" s="98">
        <v>41.7</v>
      </c>
      <c r="I408" s="98">
        <v>41.2</v>
      </c>
      <c r="J408" s="162">
        <f t="shared" ref="J408" si="390">I408*0.98</f>
        <v>40.376000000000005</v>
      </c>
      <c r="K408" s="162">
        <f t="shared" ref="K408" si="391">I408*0.97</f>
        <v>39.963999999999999</v>
      </c>
      <c r="L408" s="162">
        <f t="shared" ref="L408" si="392">I408*0.96</f>
        <v>39.552</v>
      </c>
      <c r="M408" s="152"/>
      <c r="N408" s="130">
        <f>H408*M408</f>
        <v>0</v>
      </c>
      <c r="O408" s="217">
        <f>I408*M408</f>
        <v>0</v>
      </c>
      <c r="P408" s="246">
        <f>J408*M408</f>
        <v>0</v>
      </c>
      <c r="Q408" s="246">
        <f>K408*M408</f>
        <v>0</v>
      </c>
      <c r="R408" s="246">
        <f>L408*M408</f>
        <v>0</v>
      </c>
      <c r="S408" s="30" t="s">
        <v>5</v>
      </c>
      <c r="T408" s="100"/>
    </row>
    <row r="409" spans="1:20" ht="69.95" hidden="1" customHeight="1" outlineLevel="1" thickBot="1" x14ac:dyDescent="0.25">
      <c r="A409" s="648" t="s">
        <v>10438</v>
      </c>
      <c r="B409" s="64" t="s">
        <v>50</v>
      </c>
      <c r="C409" s="115"/>
      <c r="D409" s="93" t="s">
        <v>10435</v>
      </c>
      <c r="E409" s="97"/>
      <c r="F409" s="82" t="s">
        <v>4</v>
      </c>
      <c r="G409" s="183">
        <v>56</v>
      </c>
      <c r="H409" s="98">
        <v>47</v>
      </c>
      <c r="I409" s="98">
        <v>46.5</v>
      </c>
      <c r="J409" s="162">
        <f t="shared" si="387"/>
        <v>45.57</v>
      </c>
      <c r="K409" s="162">
        <f t="shared" si="388"/>
        <v>45.104999999999997</v>
      </c>
      <c r="L409" s="162">
        <f t="shared" si="389"/>
        <v>44.64</v>
      </c>
      <c r="M409" s="152"/>
      <c r="N409" s="130">
        <f>H409*M409</f>
        <v>0</v>
      </c>
      <c r="O409" s="217">
        <f>I409*M409</f>
        <v>0</v>
      </c>
      <c r="P409" s="246">
        <f>J409*M409</f>
        <v>0</v>
      </c>
      <c r="Q409" s="246">
        <f>K409*M409</f>
        <v>0</v>
      </c>
      <c r="R409" s="246">
        <f>L409*M409</f>
        <v>0</v>
      </c>
      <c r="S409" s="30" t="s">
        <v>5</v>
      </c>
      <c r="T409" s="100"/>
    </row>
    <row r="410" spans="1:20" ht="69.95" hidden="1" customHeight="1" outlineLevel="1" thickBot="1" x14ac:dyDescent="0.25">
      <c r="A410" s="602" t="s">
        <v>10439</v>
      </c>
      <c r="B410" s="82" t="s">
        <v>50</v>
      </c>
      <c r="C410" s="115"/>
      <c r="D410" s="93" t="s">
        <v>10436</v>
      </c>
      <c r="E410" s="97"/>
      <c r="F410" s="82" t="s">
        <v>4</v>
      </c>
      <c r="G410" s="183">
        <v>65</v>
      </c>
      <c r="H410" s="98">
        <v>55.5</v>
      </c>
      <c r="I410" s="98">
        <v>55</v>
      </c>
      <c r="J410" s="162">
        <f t="shared" si="387"/>
        <v>53.9</v>
      </c>
      <c r="K410" s="162">
        <f t="shared" si="388"/>
        <v>53.35</v>
      </c>
      <c r="L410" s="162">
        <f t="shared" si="389"/>
        <v>52.8</v>
      </c>
      <c r="M410" s="152"/>
      <c r="N410" s="130">
        <f>H410*M410</f>
        <v>0</v>
      </c>
      <c r="O410" s="217">
        <f>I410*M410</f>
        <v>0</v>
      </c>
      <c r="P410" s="246">
        <f>J410*M410</f>
        <v>0</v>
      </c>
      <c r="Q410" s="246">
        <f>K410*M410</f>
        <v>0</v>
      </c>
      <c r="R410" s="246">
        <f>L410*M410</f>
        <v>0</v>
      </c>
      <c r="S410" s="30" t="s">
        <v>5</v>
      </c>
      <c r="T410" s="100"/>
    </row>
    <row r="411" spans="1:20" ht="69.95" hidden="1" customHeight="1" outlineLevel="1" thickBot="1" x14ac:dyDescent="0.25">
      <c r="A411" s="602" t="s">
        <v>10440</v>
      </c>
      <c r="B411" s="64" t="s">
        <v>50</v>
      </c>
      <c r="C411" s="115"/>
      <c r="D411" s="93" t="s">
        <v>10437</v>
      </c>
      <c r="E411" s="97"/>
      <c r="F411" s="82" t="s">
        <v>4</v>
      </c>
      <c r="G411" s="183">
        <v>65</v>
      </c>
      <c r="H411" s="98">
        <v>55.5</v>
      </c>
      <c r="I411" s="98">
        <v>55</v>
      </c>
      <c r="J411" s="162">
        <f t="shared" si="387"/>
        <v>53.9</v>
      </c>
      <c r="K411" s="162">
        <f t="shared" si="388"/>
        <v>53.35</v>
      </c>
      <c r="L411" s="162">
        <f t="shared" si="389"/>
        <v>52.8</v>
      </c>
      <c r="M411" s="152"/>
      <c r="N411" s="130">
        <f>H411*M411</f>
        <v>0</v>
      </c>
      <c r="O411" s="217">
        <f>I411*M411</f>
        <v>0</v>
      </c>
      <c r="P411" s="246">
        <f>J411*M411</f>
        <v>0</v>
      </c>
      <c r="Q411" s="246">
        <f>K411*M411</f>
        <v>0</v>
      </c>
      <c r="R411" s="246">
        <f>L411*M411</f>
        <v>0</v>
      </c>
      <c r="S411" s="30" t="s">
        <v>5</v>
      </c>
      <c r="T411" s="100"/>
    </row>
    <row r="412" spans="1:20" ht="69.95" hidden="1" customHeight="1" outlineLevel="1" thickBot="1" x14ac:dyDescent="0.25">
      <c r="A412" s="644" t="s">
        <v>10509</v>
      </c>
      <c r="B412" s="97" t="s">
        <v>50</v>
      </c>
      <c r="C412" s="115"/>
      <c r="D412" s="93" t="s">
        <v>10510</v>
      </c>
      <c r="E412" s="97"/>
      <c r="F412" s="82" t="s">
        <v>4</v>
      </c>
      <c r="G412" s="183">
        <v>67</v>
      </c>
      <c r="H412" s="98">
        <v>58.9</v>
      </c>
      <c r="I412" s="98">
        <v>58.3</v>
      </c>
      <c r="J412" s="162">
        <f t="shared" si="387"/>
        <v>57.133999999999993</v>
      </c>
      <c r="K412" s="162">
        <f t="shared" si="388"/>
        <v>56.550999999999995</v>
      </c>
      <c r="L412" s="162">
        <f t="shared" si="389"/>
        <v>55.967999999999996</v>
      </c>
      <c r="M412" s="152"/>
      <c r="N412" s="130">
        <f>H412*M412</f>
        <v>0</v>
      </c>
      <c r="O412" s="217">
        <f>I412*M412</f>
        <v>0</v>
      </c>
      <c r="P412" s="246">
        <f>J412*M412</f>
        <v>0</v>
      </c>
      <c r="Q412" s="246">
        <f>K412*M412</f>
        <v>0</v>
      </c>
      <c r="R412" s="246">
        <f>L412*M412</f>
        <v>0</v>
      </c>
      <c r="S412" s="30" t="s">
        <v>5</v>
      </c>
      <c r="T412" s="100"/>
    </row>
    <row r="413" spans="1:20" ht="69.95" hidden="1" customHeight="1" outlineLevel="1" thickBot="1" x14ac:dyDescent="0.25">
      <c r="A413" s="644" t="s">
        <v>10505</v>
      </c>
      <c r="B413" s="97" t="s">
        <v>50</v>
      </c>
      <c r="C413" s="115"/>
      <c r="D413" s="93" t="s">
        <v>10503</v>
      </c>
      <c r="E413" s="97"/>
      <c r="F413" s="82" t="s">
        <v>4</v>
      </c>
      <c r="G413" s="183">
        <v>73</v>
      </c>
      <c r="H413" s="98">
        <v>63</v>
      </c>
      <c r="I413" s="98">
        <v>62</v>
      </c>
      <c r="J413" s="162">
        <f t="shared" si="387"/>
        <v>60.76</v>
      </c>
      <c r="K413" s="162">
        <f t="shared" si="388"/>
        <v>60.14</v>
      </c>
      <c r="L413" s="162">
        <f t="shared" si="389"/>
        <v>59.519999999999996</v>
      </c>
      <c r="M413" s="152"/>
      <c r="N413" s="130">
        <f>H413*M413</f>
        <v>0</v>
      </c>
      <c r="O413" s="217">
        <f>I413*M413</f>
        <v>0</v>
      </c>
      <c r="P413" s="246">
        <f>J413*M413</f>
        <v>0</v>
      </c>
      <c r="Q413" s="246">
        <f>K413*M413</f>
        <v>0</v>
      </c>
      <c r="R413" s="246">
        <f>L413*M413</f>
        <v>0</v>
      </c>
      <c r="S413" s="30" t="s">
        <v>5</v>
      </c>
      <c r="T413" s="100"/>
    </row>
    <row r="414" spans="1:20" ht="69.95" hidden="1" customHeight="1" outlineLevel="1" thickBot="1" x14ac:dyDescent="0.25">
      <c r="A414" s="644" t="s">
        <v>10506</v>
      </c>
      <c r="B414" s="97" t="s">
        <v>50</v>
      </c>
      <c r="C414" s="115"/>
      <c r="D414" s="93" t="s">
        <v>10507</v>
      </c>
      <c r="E414" s="97"/>
      <c r="F414" s="82" t="s">
        <v>4</v>
      </c>
      <c r="G414" s="183">
        <v>86</v>
      </c>
      <c r="H414" s="98">
        <v>76</v>
      </c>
      <c r="I414" s="98">
        <v>75.3</v>
      </c>
      <c r="J414" s="162">
        <f t="shared" ref="J414:J415" si="393">I414*0.98</f>
        <v>73.793999999999997</v>
      </c>
      <c r="K414" s="162">
        <f t="shared" ref="K414:K415" si="394">I414*0.97</f>
        <v>73.040999999999997</v>
      </c>
      <c r="L414" s="162">
        <f t="shared" ref="L414:L415" si="395">I414*0.96</f>
        <v>72.287999999999997</v>
      </c>
      <c r="M414" s="152"/>
      <c r="N414" s="130">
        <f>H414*M414</f>
        <v>0</v>
      </c>
      <c r="O414" s="217">
        <f>I414*M414</f>
        <v>0</v>
      </c>
      <c r="P414" s="246">
        <f>J414*M414</f>
        <v>0</v>
      </c>
      <c r="Q414" s="246">
        <f>K414*M414</f>
        <v>0</v>
      </c>
      <c r="R414" s="246">
        <f>L414*M414</f>
        <v>0</v>
      </c>
      <c r="S414" s="30" t="s">
        <v>5</v>
      </c>
      <c r="T414" s="100"/>
    </row>
    <row r="415" spans="1:20" ht="69.95" hidden="1" customHeight="1" outlineLevel="1" thickBot="1" x14ac:dyDescent="0.25">
      <c r="A415" s="644" t="s">
        <v>10511</v>
      </c>
      <c r="B415" s="97" t="s">
        <v>50</v>
      </c>
      <c r="C415" s="115"/>
      <c r="D415" s="93" t="s">
        <v>10512</v>
      </c>
      <c r="E415" s="97"/>
      <c r="F415" s="82" t="s">
        <v>4</v>
      </c>
      <c r="G415" s="183">
        <v>57</v>
      </c>
      <c r="H415" s="98">
        <v>50.3</v>
      </c>
      <c r="I415" s="98">
        <v>49.8</v>
      </c>
      <c r="J415" s="162">
        <f t="shared" si="393"/>
        <v>48.803999999999995</v>
      </c>
      <c r="K415" s="162">
        <f t="shared" si="394"/>
        <v>48.305999999999997</v>
      </c>
      <c r="L415" s="162">
        <f t="shared" si="395"/>
        <v>47.807999999999993</v>
      </c>
      <c r="M415" s="152"/>
      <c r="N415" s="130">
        <f>H415*M415</f>
        <v>0</v>
      </c>
      <c r="O415" s="217">
        <f>I415*M415</f>
        <v>0</v>
      </c>
      <c r="P415" s="246">
        <f>J415*M415</f>
        <v>0</v>
      </c>
      <c r="Q415" s="246">
        <f>K415*M415</f>
        <v>0</v>
      </c>
      <c r="R415" s="246">
        <f>L415*M415</f>
        <v>0</v>
      </c>
      <c r="S415" s="30" t="s">
        <v>5</v>
      </c>
      <c r="T415" s="100"/>
    </row>
    <row r="416" spans="1:20" ht="69.95" hidden="1" customHeight="1" outlineLevel="1" thickBot="1" x14ac:dyDescent="0.25">
      <c r="A416" s="644" t="s">
        <v>10513</v>
      </c>
      <c r="B416" s="97" t="s">
        <v>50</v>
      </c>
      <c r="C416" s="115"/>
      <c r="D416" s="93" t="s">
        <v>10514</v>
      </c>
      <c r="E416" s="97"/>
      <c r="F416" s="82" t="s">
        <v>4</v>
      </c>
      <c r="G416" s="183">
        <v>65</v>
      </c>
      <c r="H416" s="98">
        <v>58.3</v>
      </c>
      <c r="I416" s="98">
        <v>57.8</v>
      </c>
      <c r="J416" s="162">
        <f t="shared" ref="J416" si="396">I416*0.98</f>
        <v>56.643999999999998</v>
      </c>
      <c r="K416" s="162">
        <f t="shared" ref="K416" si="397">I416*0.97</f>
        <v>56.065999999999995</v>
      </c>
      <c r="L416" s="162">
        <f t="shared" ref="L416" si="398">I416*0.96</f>
        <v>55.487999999999992</v>
      </c>
      <c r="M416" s="152"/>
      <c r="N416" s="130">
        <f>H416*M416</f>
        <v>0</v>
      </c>
      <c r="O416" s="217">
        <f>I416*M416</f>
        <v>0</v>
      </c>
      <c r="P416" s="246">
        <f>J416*M416</f>
        <v>0</v>
      </c>
      <c r="Q416" s="246">
        <f>K416*M416</f>
        <v>0</v>
      </c>
      <c r="R416" s="246">
        <f>L416*M416</f>
        <v>0</v>
      </c>
      <c r="S416" s="30" t="s">
        <v>5</v>
      </c>
      <c r="T416" s="100"/>
    </row>
    <row r="417" spans="1:20" ht="20.100000000000001" customHeight="1" collapsed="1" thickBot="1" x14ac:dyDescent="0.25">
      <c r="A417" s="384" t="s">
        <v>3346</v>
      </c>
      <c r="B417" s="601"/>
      <c r="C417" s="368"/>
      <c r="D417" s="369"/>
      <c r="E417" s="369"/>
      <c r="F417" s="369"/>
      <c r="G417" s="370"/>
      <c r="H417" s="370"/>
      <c r="I417" s="370"/>
      <c r="J417" s="370"/>
      <c r="K417" s="370"/>
      <c r="L417" s="370"/>
      <c r="M417" s="370"/>
      <c r="N417" s="370"/>
      <c r="O417" s="370"/>
      <c r="P417" s="370"/>
      <c r="Q417" s="370"/>
      <c r="R417" s="370"/>
      <c r="S417" s="371"/>
    </row>
    <row r="418" spans="1:20" ht="20.100000000000001" hidden="1" customHeight="1" outlineLevel="1" thickBot="1" x14ac:dyDescent="0.25">
      <c r="A418" s="3" t="s">
        <v>3737</v>
      </c>
      <c r="B418" s="3" t="s">
        <v>33</v>
      </c>
      <c r="C418" s="3"/>
      <c r="D418" s="3" t="s">
        <v>17</v>
      </c>
      <c r="E418" s="3" t="s">
        <v>2746</v>
      </c>
      <c r="F418" s="84"/>
      <c r="G418" s="85" t="s">
        <v>9494</v>
      </c>
      <c r="H418" s="3" t="s">
        <v>488</v>
      </c>
      <c r="I418" s="3" t="s">
        <v>495</v>
      </c>
      <c r="J418" s="123">
        <v>-0.02</v>
      </c>
      <c r="K418" s="123">
        <v>-0.03</v>
      </c>
      <c r="L418" s="123">
        <v>-0.04</v>
      </c>
      <c r="M418" s="3" t="s">
        <v>18</v>
      </c>
      <c r="N418" s="3" t="s">
        <v>489</v>
      </c>
      <c r="O418" s="3" t="s">
        <v>486</v>
      </c>
      <c r="P418" s="124" t="s">
        <v>1924</v>
      </c>
      <c r="Q418" s="124" t="s">
        <v>1930</v>
      </c>
      <c r="R418" s="124" t="s">
        <v>1931</v>
      </c>
      <c r="S418" s="3" t="s">
        <v>34</v>
      </c>
    </row>
    <row r="419" spans="1:20" ht="69.95" hidden="1" customHeight="1" outlineLevel="1" thickBot="1" x14ac:dyDescent="0.25">
      <c r="A419" s="643" t="s">
        <v>10495</v>
      </c>
      <c r="B419" s="115" t="s">
        <v>447</v>
      </c>
      <c r="C419" s="53"/>
      <c r="D419" s="93" t="s">
        <v>10496</v>
      </c>
      <c r="E419" s="288"/>
      <c r="F419" s="82" t="s">
        <v>4</v>
      </c>
      <c r="G419" s="183">
        <v>15</v>
      </c>
      <c r="H419" s="107">
        <v>11.9</v>
      </c>
      <c r="I419" s="107">
        <v>11.7</v>
      </c>
      <c r="J419" s="162">
        <f t="shared" ref="J419" si="399">I419*0.98</f>
        <v>11.465999999999999</v>
      </c>
      <c r="K419" s="162">
        <f t="shared" ref="K419" si="400">I419*0.97</f>
        <v>11.348999999999998</v>
      </c>
      <c r="L419" s="162">
        <f t="shared" ref="L419" si="401">I419*0.96</f>
        <v>11.231999999999999</v>
      </c>
      <c r="M419" s="141"/>
      <c r="N419" s="98">
        <f>H419*M419</f>
        <v>0</v>
      </c>
      <c r="O419" s="217">
        <f>I419*M419</f>
        <v>0</v>
      </c>
      <c r="P419" s="217">
        <f>J419*M419</f>
        <v>0</v>
      </c>
      <c r="Q419" s="217">
        <f>K419*M419</f>
        <v>0</v>
      </c>
      <c r="R419" s="217">
        <f>L419*M419</f>
        <v>0</v>
      </c>
      <c r="S419" s="30" t="s">
        <v>5</v>
      </c>
      <c r="T419" s="100"/>
    </row>
    <row r="420" spans="1:20" ht="69.95" hidden="1" customHeight="1" outlineLevel="1" thickBot="1" x14ac:dyDescent="0.25">
      <c r="A420" s="924" t="s">
        <v>3697</v>
      </c>
      <c r="B420" s="925" t="s">
        <v>3071</v>
      </c>
      <c r="C420" s="804"/>
      <c r="D420" s="849" t="s">
        <v>10920</v>
      </c>
      <c r="E420" s="794"/>
      <c r="F420" s="793" t="s">
        <v>4</v>
      </c>
      <c r="G420" s="875">
        <v>27</v>
      </c>
      <c r="H420" s="795">
        <v>22.5</v>
      </c>
      <c r="I420" s="795">
        <v>22</v>
      </c>
      <c r="J420" s="732">
        <f t="shared" ref="J420" si="402">I420*0.98</f>
        <v>21.56</v>
      </c>
      <c r="K420" s="732">
        <f t="shared" ref="K420" si="403">I420*0.97</f>
        <v>21.34</v>
      </c>
      <c r="L420" s="732">
        <f t="shared" ref="L420" si="404">I420*0.96</f>
        <v>21.119999999999997</v>
      </c>
      <c r="M420" s="750"/>
      <c r="N420" s="730">
        <f>H420*M420</f>
        <v>0</v>
      </c>
      <c r="O420" s="731">
        <f>I420*M420</f>
        <v>0</v>
      </c>
      <c r="P420" s="759">
        <f>J420*M420</f>
        <v>0</v>
      </c>
      <c r="Q420" s="759">
        <f>K420*M420</f>
        <v>0</v>
      </c>
      <c r="R420" s="759">
        <f>L420*M420</f>
        <v>0</v>
      </c>
      <c r="S420" s="821" t="s">
        <v>5</v>
      </c>
      <c r="T420" s="170" t="s">
        <v>723</v>
      </c>
    </row>
    <row r="421" spans="1:20" ht="69.95" hidden="1" customHeight="1" outlineLevel="1" thickBot="1" x14ac:dyDescent="0.25">
      <c r="A421" s="797" t="s">
        <v>3706</v>
      </c>
      <c r="B421" s="925" t="s">
        <v>3071</v>
      </c>
      <c r="C421" s="804"/>
      <c r="D421" s="849" t="s">
        <v>10921</v>
      </c>
      <c r="E421" s="794"/>
      <c r="F421" s="793" t="s">
        <v>4</v>
      </c>
      <c r="G421" s="875">
        <v>27</v>
      </c>
      <c r="H421" s="795">
        <v>22.5</v>
      </c>
      <c r="I421" s="795">
        <v>22</v>
      </c>
      <c r="J421" s="732">
        <f t="shared" ref="J421" si="405">I421*0.98</f>
        <v>21.56</v>
      </c>
      <c r="K421" s="732">
        <f t="shared" ref="K421" si="406">I421*0.97</f>
        <v>21.34</v>
      </c>
      <c r="L421" s="732">
        <f t="shared" ref="L421" si="407">I421*0.96</f>
        <v>21.119999999999997</v>
      </c>
      <c r="M421" s="750"/>
      <c r="N421" s="730">
        <f>H421*M421</f>
        <v>0</v>
      </c>
      <c r="O421" s="731">
        <f>I421*M421</f>
        <v>0</v>
      </c>
      <c r="P421" s="759">
        <f>J421*M421</f>
        <v>0</v>
      </c>
      <c r="Q421" s="759">
        <f>K421*M421</f>
        <v>0</v>
      </c>
      <c r="R421" s="759">
        <f>L421*M421</f>
        <v>0</v>
      </c>
      <c r="S421" s="821" t="s">
        <v>5</v>
      </c>
      <c r="T421" s="170" t="s">
        <v>723</v>
      </c>
    </row>
    <row r="422" spans="1:20" ht="69.95" hidden="1" customHeight="1" outlineLevel="1" thickBot="1" x14ac:dyDescent="0.25">
      <c r="A422" s="644" t="s">
        <v>7051</v>
      </c>
      <c r="B422" s="128" t="s">
        <v>447</v>
      </c>
      <c r="C422" s="64"/>
      <c r="D422" s="93" t="s">
        <v>7052</v>
      </c>
      <c r="E422" s="232"/>
      <c r="F422" s="82" t="s">
        <v>4</v>
      </c>
      <c r="G422" s="183">
        <f t="shared" ref="G422" si="408">I422*1.1</f>
        <v>19.580000000000002</v>
      </c>
      <c r="H422" s="107">
        <v>18.100000000000001</v>
      </c>
      <c r="I422" s="107">
        <v>17.8</v>
      </c>
      <c r="J422" s="162">
        <f t="shared" ref="J422" si="409">I422*0.98</f>
        <v>17.443999999999999</v>
      </c>
      <c r="K422" s="162">
        <f t="shared" ref="K422" si="410">I422*0.97</f>
        <v>17.266000000000002</v>
      </c>
      <c r="L422" s="162">
        <f t="shared" ref="L422" si="411">I422*0.96</f>
        <v>17.088000000000001</v>
      </c>
      <c r="M422" s="141"/>
      <c r="N422" s="98">
        <f>H422*M422</f>
        <v>0</v>
      </c>
      <c r="O422" s="217">
        <f>I422*M422</f>
        <v>0</v>
      </c>
      <c r="P422" s="246">
        <f>J422*M422</f>
        <v>0</v>
      </c>
      <c r="Q422" s="246">
        <f>K422*M422</f>
        <v>0</v>
      </c>
      <c r="R422" s="246">
        <f>L422*M422</f>
        <v>0</v>
      </c>
      <c r="S422" s="28" t="s">
        <v>5</v>
      </c>
      <c r="T422" s="117" t="s">
        <v>1842</v>
      </c>
    </row>
    <row r="423" spans="1:20" ht="69.95" hidden="1" customHeight="1" outlineLevel="1" thickBot="1" x14ac:dyDescent="0.25">
      <c r="A423" s="644" t="s">
        <v>3707</v>
      </c>
      <c r="B423" s="128" t="s">
        <v>447</v>
      </c>
      <c r="C423" s="171"/>
      <c r="D423" s="93" t="s">
        <v>2781</v>
      </c>
      <c r="E423" s="232"/>
      <c r="F423" s="82" t="s">
        <v>4</v>
      </c>
      <c r="G423" s="183">
        <f t="shared" ref="G423:G426" si="412">I423*1.1</f>
        <v>26.510000000000005</v>
      </c>
      <c r="H423" s="107">
        <v>24.5</v>
      </c>
      <c r="I423" s="107">
        <v>24.1</v>
      </c>
      <c r="J423" s="162">
        <f t="shared" ref="J423" si="413">I423*0.98</f>
        <v>23.618000000000002</v>
      </c>
      <c r="K423" s="162">
        <f t="shared" ref="K423" si="414">I423*0.97</f>
        <v>23.377000000000002</v>
      </c>
      <c r="L423" s="162">
        <f t="shared" ref="L423" si="415">I423*0.96</f>
        <v>23.135999999999999</v>
      </c>
      <c r="M423" s="141"/>
      <c r="N423" s="98">
        <f>H423*M423</f>
        <v>0</v>
      </c>
      <c r="O423" s="217">
        <f>I423*M423</f>
        <v>0</v>
      </c>
      <c r="P423" s="246">
        <f>J423*M423</f>
        <v>0</v>
      </c>
      <c r="Q423" s="246">
        <f>K423*M423</f>
        <v>0</v>
      </c>
      <c r="R423" s="246">
        <f>L423*M423</f>
        <v>0</v>
      </c>
      <c r="S423" s="28" t="s">
        <v>5</v>
      </c>
      <c r="T423" s="117" t="s">
        <v>1842</v>
      </c>
    </row>
    <row r="424" spans="1:20" ht="69.95" hidden="1" customHeight="1" outlineLevel="1" thickBot="1" x14ac:dyDescent="0.25">
      <c r="A424" s="644" t="s">
        <v>3708</v>
      </c>
      <c r="B424" s="128" t="s">
        <v>447</v>
      </c>
      <c r="C424" s="64" t="s">
        <v>3337</v>
      </c>
      <c r="D424" s="93" t="s">
        <v>3333</v>
      </c>
      <c r="E424" s="232"/>
      <c r="F424" s="82" t="s">
        <v>4</v>
      </c>
      <c r="G424" s="183">
        <f t="shared" si="412"/>
        <v>26.510000000000005</v>
      </c>
      <c r="H424" s="107">
        <v>24.5</v>
      </c>
      <c r="I424" s="107">
        <v>24.1</v>
      </c>
      <c r="J424" s="162">
        <f t="shared" ref="J424" si="416">I424*0.98</f>
        <v>23.618000000000002</v>
      </c>
      <c r="K424" s="162">
        <f t="shared" ref="K424" si="417">I424*0.97</f>
        <v>23.377000000000002</v>
      </c>
      <c r="L424" s="162">
        <f t="shared" ref="L424" si="418">I424*0.96</f>
        <v>23.135999999999999</v>
      </c>
      <c r="M424" s="141"/>
      <c r="N424" s="98">
        <f>H424*M424</f>
        <v>0</v>
      </c>
      <c r="O424" s="217">
        <f>I424*M424</f>
        <v>0</v>
      </c>
      <c r="P424" s="246">
        <f>J424*M424</f>
        <v>0</v>
      </c>
      <c r="Q424" s="246">
        <f>K424*M424</f>
        <v>0</v>
      </c>
      <c r="R424" s="246">
        <f>L424*M424</f>
        <v>0</v>
      </c>
      <c r="S424" s="28" t="s">
        <v>5</v>
      </c>
      <c r="T424" s="117" t="s">
        <v>1842</v>
      </c>
    </row>
    <row r="425" spans="1:20" ht="69.95" hidden="1" customHeight="1" outlineLevel="1" thickBot="1" x14ac:dyDescent="0.25">
      <c r="A425" s="644" t="s">
        <v>3709</v>
      </c>
      <c r="B425" s="128" t="s">
        <v>447</v>
      </c>
      <c r="C425" s="64" t="s">
        <v>3337</v>
      </c>
      <c r="D425" s="93" t="s">
        <v>3362</v>
      </c>
      <c r="E425" s="232"/>
      <c r="F425" s="82" t="s">
        <v>4</v>
      </c>
      <c r="G425" s="183">
        <f t="shared" si="412"/>
        <v>26.510000000000005</v>
      </c>
      <c r="H425" s="107">
        <v>24.5</v>
      </c>
      <c r="I425" s="107">
        <v>24.1</v>
      </c>
      <c r="J425" s="162">
        <f t="shared" ref="J425" si="419">I425*0.98</f>
        <v>23.618000000000002</v>
      </c>
      <c r="K425" s="162">
        <f t="shared" ref="K425" si="420">I425*0.97</f>
        <v>23.377000000000002</v>
      </c>
      <c r="L425" s="162">
        <f t="shared" ref="L425" si="421">I425*0.96</f>
        <v>23.135999999999999</v>
      </c>
      <c r="M425" s="141"/>
      <c r="N425" s="98">
        <f>H425*M425</f>
        <v>0</v>
      </c>
      <c r="O425" s="217">
        <f>I425*M425</f>
        <v>0</v>
      </c>
      <c r="P425" s="246">
        <f>J425*M425</f>
        <v>0</v>
      </c>
      <c r="Q425" s="246">
        <f>K425*M425</f>
        <v>0</v>
      </c>
      <c r="R425" s="246">
        <f>L425*M425</f>
        <v>0</v>
      </c>
      <c r="S425" s="28" t="s">
        <v>5</v>
      </c>
      <c r="T425" s="117" t="s">
        <v>1842</v>
      </c>
    </row>
    <row r="426" spans="1:20" ht="69.95" hidden="1" customHeight="1" outlineLevel="1" thickBot="1" x14ac:dyDescent="0.25">
      <c r="A426" s="644" t="s">
        <v>3710</v>
      </c>
      <c r="B426" s="128" t="s">
        <v>447</v>
      </c>
      <c r="C426" s="171"/>
      <c r="D426" s="93" t="s">
        <v>3085</v>
      </c>
      <c r="E426" s="232"/>
      <c r="F426" s="82" t="s">
        <v>4</v>
      </c>
      <c r="G426" s="183">
        <f t="shared" si="412"/>
        <v>27.280000000000005</v>
      </c>
      <c r="H426" s="107">
        <v>25.3</v>
      </c>
      <c r="I426" s="107">
        <v>24.8</v>
      </c>
      <c r="J426" s="162">
        <f t="shared" ref="J426" si="422">I426*0.98</f>
        <v>24.303999999999998</v>
      </c>
      <c r="K426" s="162">
        <f t="shared" ref="K426" si="423">I426*0.97</f>
        <v>24.056000000000001</v>
      </c>
      <c r="L426" s="162">
        <f t="shared" ref="L426" si="424">I426*0.96</f>
        <v>23.808</v>
      </c>
      <c r="M426" s="141"/>
      <c r="N426" s="98">
        <f>H426*M426</f>
        <v>0</v>
      </c>
      <c r="O426" s="217">
        <f>I426*M426</f>
        <v>0</v>
      </c>
      <c r="P426" s="246">
        <f>J426*M426</f>
        <v>0</v>
      </c>
      <c r="Q426" s="246">
        <f>K426*M426</f>
        <v>0</v>
      </c>
      <c r="R426" s="246">
        <f>L426*M426</f>
        <v>0</v>
      </c>
      <c r="S426" s="28" t="s">
        <v>5</v>
      </c>
      <c r="T426" s="117" t="s">
        <v>1842</v>
      </c>
    </row>
    <row r="427" spans="1:20" ht="69.95" hidden="1" customHeight="1" outlineLevel="1" thickBot="1" x14ac:dyDescent="0.25">
      <c r="A427" s="644" t="s">
        <v>10486</v>
      </c>
      <c r="B427" s="128" t="s">
        <v>447</v>
      </c>
      <c r="C427" s="64"/>
      <c r="D427" s="93" t="s">
        <v>10487</v>
      </c>
      <c r="E427" s="232"/>
      <c r="F427" s="82" t="s">
        <v>4</v>
      </c>
      <c r="G427" s="183">
        <v>28</v>
      </c>
      <c r="H427" s="107">
        <v>23</v>
      </c>
      <c r="I427" s="107">
        <v>22.5</v>
      </c>
      <c r="J427" s="162">
        <f t="shared" ref="J427" si="425">I427*0.98</f>
        <v>22.05</v>
      </c>
      <c r="K427" s="162">
        <f t="shared" ref="K427" si="426">I427*0.97</f>
        <v>21.824999999999999</v>
      </c>
      <c r="L427" s="162">
        <f t="shared" ref="L427" si="427">I427*0.96</f>
        <v>21.599999999999998</v>
      </c>
      <c r="M427" s="141"/>
      <c r="N427" s="98">
        <f>H427*M427</f>
        <v>0</v>
      </c>
      <c r="O427" s="217">
        <f>I427*M427</f>
        <v>0</v>
      </c>
      <c r="P427" s="246">
        <f>J427*M427</f>
        <v>0</v>
      </c>
      <c r="Q427" s="246">
        <f>K427*M427</f>
        <v>0</v>
      </c>
      <c r="R427" s="246">
        <f>L427*M427</f>
        <v>0</v>
      </c>
      <c r="S427" s="28" t="s">
        <v>5</v>
      </c>
      <c r="T427" s="100"/>
    </row>
    <row r="428" spans="1:20" ht="69.95" hidden="1" customHeight="1" outlineLevel="1" thickBot="1" x14ac:dyDescent="0.25">
      <c r="A428" s="644" t="s">
        <v>10668</v>
      </c>
      <c r="B428" s="128" t="s">
        <v>447</v>
      </c>
      <c r="C428" s="64"/>
      <c r="D428" s="93" t="s">
        <v>10667</v>
      </c>
      <c r="E428" s="232"/>
      <c r="F428" s="82" t="s">
        <v>4</v>
      </c>
      <c r="G428" s="183">
        <v>28</v>
      </c>
      <c r="H428" s="107">
        <v>23</v>
      </c>
      <c r="I428" s="107">
        <v>22.5</v>
      </c>
      <c r="J428" s="162">
        <f t="shared" ref="J428" si="428">I428*0.98</f>
        <v>22.05</v>
      </c>
      <c r="K428" s="162">
        <f t="shared" ref="K428" si="429">I428*0.97</f>
        <v>21.824999999999999</v>
      </c>
      <c r="L428" s="162">
        <f t="shared" ref="L428" si="430">I428*0.96</f>
        <v>21.599999999999998</v>
      </c>
      <c r="M428" s="141"/>
      <c r="N428" s="98">
        <f>H428*M428</f>
        <v>0</v>
      </c>
      <c r="O428" s="217">
        <f>I428*M428</f>
        <v>0</v>
      </c>
      <c r="P428" s="246">
        <f>J428*M428</f>
        <v>0</v>
      </c>
      <c r="Q428" s="246">
        <f>K428*M428</f>
        <v>0</v>
      </c>
      <c r="R428" s="246">
        <f>L428*M428</f>
        <v>0</v>
      </c>
      <c r="S428" s="28" t="s">
        <v>5</v>
      </c>
      <c r="T428" s="100"/>
    </row>
    <row r="429" spans="1:20" ht="69.95" hidden="1" customHeight="1" outlineLevel="1" thickBot="1" x14ac:dyDescent="0.25">
      <c r="A429" s="644" t="s">
        <v>10035</v>
      </c>
      <c r="B429" s="128" t="s">
        <v>447</v>
      </c>
      <c r="C429" s="53"/>
      <c r="D429" s="93" t="s">
        <v>10430</v>
      </c>
      <c r="E429" s="288"/>
      <c r="F429" s="82" t="s">
        <v>4</v>
      </c>
      <c r="G429" s="183">
        <v>14</v>
      </c>
      <c r="H429" s="107">
        <v>9.5</v>
      </c>
      <c r="I429" s="107">
        <v>9.3000000000000007</v>
      </c>
      <c r="J429" s="162">
        <f t="shared" ref="J429:J434" si="431">I429*0.98</f>
        <v>9.1140000000000008</v>
      </c>
      <c r="K429" s="162">
        <f t="shared" ref="K429:K434" si="432">I429*0.97</f>
        <v>9.0210000000000008</v>
      </c>
      <c r="L429" s="162">
        <f t="shared" ref="L429:L434" si="433">I429*0.96</f>
        <v>8.9280000000000008</v>
      </c>
      <c r="M429" s="141"/>
      <c r="N429" s="98">
        <f>H429*M429</f>
        <v>0</v>
      </c>
      <c r="O429" s="217">
        <f>I429*M429</f>
        <v>0</v>
      </c>
      <c r="P429" s="217">
        <f>J429*M429</f>
        <v>0</v>
      </c>
      <c r="Q429" s="217">
        <f>K429*M429</f>
        <v>0</v>
      </c>
      <c r="R429" s="217">
        <f>L429*M429</f>
        <v>0</v>
      </c>
      <c r="S429" s="30" t="s">
        <v>5</v>
      </c>
      <c r="T429" s="100"/>
    </row>
    <row r="430" spans="1:20" ht="69.95" hidden="1" customHeight="1" outlineLevel="1" thickBot="1" x14ac:dyDescent="0.25">
      <c r="A430" s="644" t="s">
        <v>10035</v>
      </c>
      <c r="B430" s="128" t="s">
        <v>447</v>
      </c>
      <c r="C430" s="53"/>
      <c r="D430" s="93" t="s">
        <v>10431</v>
      </c>
      <c r="E430" s="288"/>
      <c r="F430" s="82" t="s">
        <v>4</v>
      </c>
      <c r="G430" s="183">
        <v>13</v>
      </c>
      <c r="H430" s="107">
        <v>9</v>
      </c>
      <c r="I430" s="205">
        <v>8.8000000000000007</v>
      </c>
      <c r="J430" s="162">
        <f t="shared" ref="J430" si="434">I430*0.98</f>
        <v>8.6240000000000006</v>
      </c>
      <c r="K430" s="162">
        <f t="shared" ref="K430" si="435">I430*0.97</f>
        <v>8.5359999999999996</v>
      </c>
      <c r="L430" s="162">
        <f t="shared" ref="L430" si="436">I430*0.96</f>
        <v>8.4480000000000004</v>
      </c>
      <c r="M430" s="141"/>
      <c r="N430" s="98">
        <f>H430*M430</f>
        <v>0</v>
      </c>
      <c r="O430" s="217">
        <f>I430*M430</f>
        <v>0</v>
      </c>
      <c r="P430" s="217">
        <f>J430*M430</f>
        <v>0</v>
      </c>
      <c r="Q430" s="217">
        <f>K430*M430</f>
        <v>0</v>
      </c>
      <c r="R430" s="217">
        <f>L430*M430</f>
        <v>0</v>
      </c>
      <c r="S430" s="30" t="s">
        <v>5</v>
      </c>
      <c r="T430" s="100"/>
    </row>
    <row r="431" spans="1:20" ht="69.95" hidden="1" customHeight="1" outlineLevel="1" thickBot="1" x14ac:dyDescent="0.25">
      <c r="A431" s="644" t="s">
        <v>10036</v>
      </c>
      <c r="B431" s="128" t="s">
        <v>447</v>
      </c>
      <c r="C431" s="53"/>
      <c r="D431" s="93" t="s">
        <v>10153</v>
      </c>
      <c r="E431" s="288"/>
      <c r="F431" s="82" t="s">
        <v>4</v>
      </c>
      <c r="G431" s="183">
        <v>15</v>
      </c>
      <c r="H431" s="107">
        <v>10</v>
      </c>
      <c r="I431" s="107">
        <v>9.8000000000000007</v>
      </c>
      <c r="J431" s="162">
        <f t="shared" si="431"/>
        <v>9.604000000000001</v>
      </c>
      <c r="K431" s="162">
        <f t="shared" si="432"/>
        <v>9.5060000000000002</v>
      </c>
      <c r="L431" s="162">
        <f t="shared" si="433"/>
        <v>9.4079999999999995</v>
      </c>
      <c r="M431" s="141"/>
      <c r="N431" s="98">
        <f>H431*M431</f>
        <v>0</v>
      </c>
      <c r="O431" s="217">
        <f>I431*M431</f>
        <v>0</v>
      </c>
      <c r="P431" s="217">
        <f>J431*M431</f>
        <v>0</v>
      </c>
      <c r="Q431" s="217">
        <f>K431*M431</f>
        <v>0</v>
      </c>
      <c r="R431" s="217">
        <f>L431*M431</f>
        <v>0</v>
      </c>
      <c r="S431" s="30" t="s">
        <v>5</v>
      </c>
      <c r="T431" s="100"/>
    </row>
    <row r="432" spans="1:20" ht="69.95" hidden="1" customHeight="1" outlineLevel="1" thickBot="1" x14ac:dyDescent="0.25">
      <c r="A432" s="644" t="s">
        <v>10046</v>
      </c>
      <c r="B432" s="128" t="s">
        <v>447</v>
      </c>
      <c r="C432" s="53"/>
      <c r="D432" s="93" t="s">
        <v>10082</v>
      </c>
      <c r="E432" s="288"/>
      <c r="F432" s="82" t="s">
        <v>4</v>
      </c>
      <c r="G432" s="183">
        <v>25</v>
      </c>
      <c r="H432" s="107">
        <v>17.899999999999999</v>
      </c>
      <c r="I432" s="107">
        <v>17.5</v>
      </c>
      <c r="J432" s="162">
        <f t="shared" si="431"/>
        <v>17.149999999999999</v>
      </c>
      <c r="K432" s="162">
        <f t="shared" si="432"/>
        <v>16.974999999999998</v>
      </c>
      <c r="L432" s="162">
        <f t="shared" si="433"/>
        <v>16.8</v>
      </c>
      <c r="M432" s="141"/>
      <c r="N432" s="98">
        <v>0</v>
      </c>
      <c r="O432" s="217">
        <f>I432*M432</f>
        <v>0</v>
      </c>
      <c r="P432" s="217">
        <f>J432*M432</f>
        <v>0</v>
      </c>
      <c r="Q432" s="217">
        <f>K432*M432</f>
        <v>0</v>
      </c>
      <c r="R432" s="217">
        <f>L432*M432</f>
        <v>0</v>
      </c>
      <c r="S432" s="30" t="s">
        <v>5</v>
      </c>
      <c r="T432" s="100"/>
    </row>
    <row r="433" spans="1:20" ht="69.95" hidden="1" customHeight="1" outlineLevel="1" thickBot="1" x14ac:dyDescent="0.25">
      <c r="A433" s="644" t="s">
        <v>10047</v>
      </c>
      <c r="B433" s="128" t="s">
        <v>447</v>
      </c>
      <c r="C433" s="53"/>
      <c r="D433" s="93" t="s">
        <v>10084</v>
      </c>
      <c r="E433" s="288"/>
      <c r="F433" s="82" t="s">
        <v>4</v>
      </c>
      <c r="G433" s="183">
        <v>24</v>
      </c>
      <c r="H433" s="107">
        <v>17.399999999999999</v>
      </c>
      <c r="I433" s="107">
        <v>17</v>
      </c>
      <c r="J433" s="162">
        <f t="shared" si="431"/>
        <v>16.66</v>
      </c>
      <c r="K433" s="162">
        <f t="shared" si="432"/>
        <v>16.489999999999998</v>
      </c>
      <c r="L433" s="162">
        <f t="shared" si="433"/>
        <v>16.32</v>
      </c>
      <c r="M433" s="141"/>
      <c r="N433" s="98">
        <f>H433*M433</f>
        <v>0</v>
      </c>
      <c r="O433" s="217">
        <f>I433*M433</f>
        <v>0</v>
      </c>
      <c r="P433" s="217">
        <f>J433*M433</f>
        <v>0</v>
      </c>
      <c r="Q433" s="217">
        <f>K433*M433</f>
        <v>0</v>
      </c>
      <c r="R433" s="217">
        <f>L433*M433</f>
        <v>0</v>
      </c>
      <c r="S433" s="30" t="s">
        <v>5</v>
      </c>
      <c r="T433" s="100"/>
    </row>
    <row r="434" spans="1:20" ht="69.95" hidden="1" customHeight="1" outlineLevel="1" thickBot="1" x14ac:dyDescent="0.25">
      <c r="A434" s="602" t="s">
        <v>10488</v>
      </c>
      <c r="B434" s="115" t="s">
        <v>447</v>
      </c>
      <c r="C434" s="53"/>
      <c r="D434" s="93" t="s">
        <v>10489</v>
      </c>
      <c r="E434" s="288"/>
      <c r="F434" s="82" t="s">
        <v>4</v>
      </c>
      <c r="G434" s="183">
        <v>27</v>
      </c>
      <c r="H434" s="107">
        <v>22</v>
      </c>
      <c r="I434" s="107">
        <v>21.5</v>
      </c>
      <c r="J434" s="162">
        <f t="shared" si="431"/>
        <v>21.07</v>
      </c>
      <c r="K434" s="162">
        <f t="shared" si="432"/>
        <v>20.855</v>
      </c>
      <c r="L434" s="162">
        <f t="shared" si="433"/>
        <v>20.64</v>
      </c>
      <c r="M434" s="141"/>
      <c r="N434" s="98">
        <f>H434*M434</f>
        <v>0</v>
      </c>
      <c r="O434" s="217">
        <f>I434*M434</f>
        <v>0</v>
      </c>
      <c r="P434" s="217">
        <f>J434*M434</f>
        <v>0</v>
      </c>
      <c r="Q434" s="217">
        <f>K434*M434</f>
        <v>0</v>
      </c>
      <c r="R434" s="217">
        <f>L434*M434</f>
        <v>0</v>
      </c>
      <c r="S434" s="30" t="s">
        <v>5</v>
      </c>
      <c r="T434" s="100"/>
    </row>
    <row r="435" spans="1:20" ht="69.95" hidden="1" customHeight="1" outlineLevel="1" thickBot="1" x14ac:dyDescent="0.25">
      <c r="A435" s="602" t="s">
        <v>10491</v>
      </c>
      <c r="B435" s="115" t="s">
        <v>447</v>
      </c>
      <c r="C435" s="53"/>
      <c r="D435" s="93" t="s">
        <v>10490</v>
      </c>
      <c r="E435" s="288"/>
      <c r="F435" s="82" t="s">
        <v>4</v>
      </c>
      <c r="G435" s="183">
        <v>27</v>
      </c>
      <c r="H435" s="107">
        <v>22</v>
      </c>
      <c r="I435" s="107">
        <v>21.5</v>
      </c>
      <c r="J435" s="162">
        <f t="shared" ref="J435:J436" si="437">I435*0.98</f>
        <v>21.07</v>
      </c>
      <c r="K435" s="162">
        <f t="shared" ref="K435:K436" si="438">I435*0.97</f>
        <v>20.855</v>
      </c>
      <c r="L435" s="162">
        <f t="shared" ref="L435:L436" si="439">I435*0.96</f>
        <v>20.64</v>
      </c>
      <c r="M435" s="141"/>
      <c r="N435" s="98">
        <f>H435*M435</f>
        <v>0</v>
      </c>
      <c r="O435" s="217">
        <f>I435*M435</f>
        <v>0</v>
      </c>
      <c r="P435" s="217">
        <f>J435*M435</f>
        <v>0</v>
      </c>
      <c r="Q435" s="217">
        <f>K435*M435</f>
        <v>0</v>
      </c>
      <c r="R435" s="217">
        <f>L435*M435</f>
        <v>0</v>
      </c>
      <c r="S435" s="30" t="s">
        <v>5</v>
      </c>
      <c r="T435" s="100"/>
    </row>
    <row r="436" spans="1:20" ht="69.95" hidden="1" customHeight="1" outlineLevel="1" thickBot="1" x14ac:dyDescent="0.25">
      <c r="A436" s="602" t="s">
        <v>10493</v>
      </c>
      <c r="B436" s="115" t="s">
        <v>447</v>
      </c>
      <c r="C436" s="53"/>
      <c r="D436" s="93" t="s">
        <v>10494</v>
      </c>
      <c r="E436" s="288"/>
      <c r="F436" s="82" t="s">
        <v>4</v>
      </c>
      <c r="G436" s="183">
        <v>26</v>
      </c>
      <c r="H436" s="107">
        <v>21</v>
      </c>
      <c r="I436" s="107">
        <v>20.5</v>
      </c>
      <c r="J436" s="162">
        <f t="shared" si="437"/>
        <v>20.09</v>
      </c>
      <c r="K436" s="162">
        <f t="shared" si="438"/>
        <v>19.884999999999998</v>
      </c>
      <c r="L436" s="162">
        <f t="shared" si="439"/>
        <v>19.68</v>
      </c>
      <c r="M436" s="141"/>
      <c r="N436" s="98">
        <f>H436*M436</f>
        <v>0</v>
      </c>
      <c r="O436" s="217">
        <f>I436*M436</f>
        <v>0</v>
      </c>
      <c r="P436" s="217">
        <f>J436*M436</f>
        <v>0</v>
      </c>
      <c r="Q436" s="217">
        <f>K436*M436</f>
        <v>0</v>
      </c>
      <c r="R436" s="217">
        <f>L436*M436</f>
        <v>0</v>
      </c>
      <c r="S436" s="30" t="s">
        <v>5</v>
      </c>
      <c r="T436" s="100"/>
    </row>
    <row r="437" spans="1:20" ht="69.95" hidden="1" customHeight="1" outlineLevel="1" thickBot="1" x14ac:dyDescent="0.25">
      <c r="A437" s="644" t="s">
        <v>9856</v>
      </c>
      <c r="B437" s="128" t="s">
        <v>447</v>
      </c>
      <c r="C437" s="53"/>
      <c r="D437" s="93" t="s">
        <v>9859</v>
      </c>
      <c r="E437" s="288"/>
      <c r="F437" s="64" t="s">
        <v>4</v>
      </c>
      <c r="G437" s="183">
        <f>I437*1.1</f>
        <v>18.59</v>
      </c>
      <c r="H437" s="107">
        <v>17.100000000000001</v>
      </c>
      <c r="I437" s="107">
        <v>16.899999999999999</v>
      </c>
      <c r="J437" s="162">
        <f t="shared" ref="J437" si="440">I437*0.98</f>
        <v>16.561999999999998</v>
      </c>
      <c r="K437" s="162">
        <f t="shared" ref="K437" si="441">I437*0.97</f>
        <v>16.392999999999997</v>
      </c>
      <c r="L437" s="162">
        <f t="shared" ref="L437" si="442">I437*0.96</f>
        <v>16.223999999999997</v>
      </c>
      <c r="M437" s="141"/>
      <c r="N437" s="98">
        <f>H437*M437</f>
        <v>0</v>
      </c>
      <c r="O437" s="217">
        <f>I437*M437</f>
        <v>0</v>
      </c>
      <c r="P437" s="217">
        <f>J437*M437</f>
        <v>0</v>
      </c>
      <c r="Q437" s="217">
        <f>K437*M437</f>
        <v>0</v>
      </c>
      <c r="R437" s="217">
        <f>L437*M437</f>
        <v>0</v>
      </c>
      <c r="S437" s="30" t="s">
        <v>5</v>
      </c>
      <c r="T437" s="100"/>
    </row>
    <row r="438" spans="1:20" ht="69.95" hidden="1" customHeight="1" outlineLevel="1" thickBot="1" x14ac:dyDescent="0.25">
      <c r="A438" s="644" t="s">
        <v>9857</v>
      </c>
      <c r="B438" s="128" t="s">
        <v>447</v>
      </c>
      <c r="C438" s="53"/>
      <c r="D438" s="93" t="s">
        <v>9858</v>
      </c>
      <c r="E438" s="288"/>
      <c r="F438" s="82" t="s">
        <v>4</v>
      </c>
      <c r="G438" s="183">
        <f t="shared" ref="G438" si="443">I438*1.1</f>
        <v>25.410000000000004</v>
      </c>
      <c r="H438" s="107">
        <v>23.5</v>
      </c>
      <c r="I438" s="107">
        <v>23.1</v>
      </c>
      <c r="J438" s="162">
        <f t="shared" ref="J438" si="444">I438*0.98</f>
        <v>22.638000000000002</v>
      </c>
      <c r="K438" s="162">
        <f t="shared" ref="K438" si="445">I438*0.97</f>
        <v>22.407</v>
      </c>
      <c r="L438" s="162">
        <f t="shared" ref="L438" si="446">I438*0.96</f>
        <v>22.176000000000002</v>
      </c>
      <c r="M438" s="141"/>
      <c r="N438" s="98">
        <f>H438*M438</f>
        <v>0</v>
      </c>
      <c r="O438" s="217">
        <f>I438*M438</f>
        <v>0</v>
      </c>
      <c r="P438" s="217">
        <f>J438*M438</f>
        <v>0</v>
      </c>
      <c r="Q438" s="217">
        <f>K438*M438</f>
        <v>0</v>
      </c>
      <c r="R438" s="217">
        <f>L438*M438</f>
        <v>0</v>
      </c>
      <c r="S438" s="30" t="s">
        <v>5</v>
      </c>
      <c r="T438" s="100"/>
    </row>
    <row r="439" spans="1:20" ht="69.95" hidden="1" customHeight="1" outlineLevel="1" thickBot="1" x14ac:dyDescent="0.25">
      <c r="A439" s="644" t="s">
        <v>9860</v>
      </c>
      <c r="B439" s="128" t="s">
        <v>447</v>
      </c>
      <c r="C439" s="53"/>
      <c r="D439" s="93" t="s">
        <v>9861</v>
      </c>
      <c r="E439" s="288"/>
      <c r="F439" s="64" t="s">
        <v>4</v>
      </c>
      <c r="G439" s="183">
        <f>I439*1.1</f>
        <v>33.99</v>
      </c>
      <c r="H439" s="107">
        <v>31.5</v>
      </c>
      <c r="I439" s="107">
        <v>30.9</v>
      </c>
      <c r="J439" s="162">
        <f t="shared" ref="J439" si="447">I439*0.98</f>
        <v>30.281999999999996</v>
      </c>
      <c r="K439" s="162">
        <f t="shared" ref="K439" si="448">I439*0.97</f>
        <v>29.972999999999999</v>
      </c>
      <c r="L439" s="162">
        <f t="shared" ref="L439" si="449">I439*0.96</f>
        <v>29.663999999999998</v>
      </c>
      <c r="M439" s="141"/>
      <c r="N439" s="98">
        <f>H439*M439</f>
        <v>0</v>
      </c>
      <c r="O439" s="217">
        <f>I439*M439</f>
        <v>0</v>
      </c>
      <c r="P439" s="217">
        <f>J439*M439</f>
        <v>0</v>
      </c>
      <c r="Q439" s="217">
        <f>K439*M439</f>
        <v>0</v>
      </c>
      <c r="R439" s="217">
        <f>L439*M439</f>
        <v>0</v>
      </c>
      <c r="S439" s="30" t="s">
        <v>5</v>
      </c>
      <c r="T439" s="100"/>
    </row>
    <row r="440" spans="1:20" ht="69.95" hidden="1" customHeight="1" outlineLevel="1" thickBot="1" x14ac:dyDescent="0.25">
      <c r="A440" s="644" t="s">
        <v>9862</v>
      </c>
      <c r="B440" s="128" t="s">
        <v>447</v>
      </c>
      <c r="C440" s="53"/>
      <c r="D440" s="93" t="s">
        <v>9863</v>
      </c>
      <c r="E440" s="288"/>
      <c r="F440" s="64" t="s">
        <v>4</v>
      </c>
      <c r="G440" s="183">
        <f t="shared" ref="G440" si="450">I440*1.1</f>
        <v>33.99</v>
      </c>
      <c r="H440" s="107">
        <v>31.5</v>
      </c>
      <c r="I440" s="107">
        <v>30.9</v>
      </c>
      <c r="J440" s="162">
        <f t="shared" ref="J440" si="451">I440*0.98</f>
        <v>30.281999999999996</v>
      </c>
      <c r="K440" s="162">
        <f t="shared" ref="K440" si="452">I440*0.97</f>
        <v>29.972999999999999</v>
      </c>
      <c r="L440" s="162">
        <f t="shared" ref="L440" si="453">I440*0.96</f>
        <v>29.663999999999998</v>
      </c>
      <c r="M440" s="141"/>
      <c r="N440" s="98">
        <f>H440*M440</f>
        <v>0</v>
      </c>
      <c r="O440" s="217">
        <f>I440*M440</f>
        <v>0</v>
      </c>
      <c r="P440" s="217">
        <f>J440*M440</f>
        <v>0</v>
      </c>
      <c r="Q440" s="217">
        <f>K440*M440</f>
        <v>0</v>
      </c>
      <c r="R440" s="217">
        <f>L440*M440</f>
        <v>0</v>
      </c>
      <c r="S440" s="30" t="s">
        <v>5</v>
      </c>
      <c r="T440" s="100"/>
    </row>
    <row r="441" spans="1:20" ht="20.100000000000001" customHeight="1" collapsed="1" thickBot="1" x14ac:dyDescent="0.25">
      <c r="A441" s="384" t="s">
        <v>3345</v>
      </c>
      <c r="B441" s="601"/>
      <c r="C441" s="368"/>
      <c r="D441" s="369"/>
      <c r="E441" s="369"/>
      <c r="F441" s="369"/>
      <c r="G441" s="370"/>
      <c r="H441" s="370"/>
      <c r="I441" s="370"/>
      <c r="J441" s="370"/>
      <c r="K441" s="370"/>
      <c r="L441" s="370"/>
      <c r="M441" s="370"/>
      <c r="N441" s="370"/>
      <c r="O441" s="370"/>
      <c r="P441" s="370"/>
      <c r="Q441" s="370"/>
      <c r="R441" s="370"/>
      <c r="S441" s="371"/>
    </row>
    <row r="442" spans="1:20" ht="20.100000000000001" hidden="1" customHeight="1" outlineLevel="1" thickBot="1" x14ac:dyDescent="0.25">
      <c r="A442" s="3" t="s">
        <v>3737</v>
      </c>
      <c r="B442" s="3" t="s">
        <v>33</v>
      </c>
      <c r="C442" s="3"/>
      <c r="D442" s="3" t="s">
        <v>17</v>
      </c>
      <c r="E442" s="3" t="s">
        <v>2746</v>
      </c>
      <c r="F442" s="84"/>
      <c r="G442" s="85" t="s">
        <v>9494</v>
      </c>
      <c r="H442" s="3" t="s">
        <v>488</v>
      </c>
      <c r="I442" s="3" t="s">
        <v>495</v>
      </c>
      <c r="J442" s="123">
        <v>-0.02</v>
      </c>
      <c r="K442" s="123">
        <v>-0.03</v>
      </c>
      <c r="L442" s="123">
        <v>-0.04</v>
      </c>
      <c r="M442" s="3" t="s">
        <v>18</v>
      </c>
      <c r="N442" s="3" t="s">
        <v>489</v>
      </c>
      <c r="O442" s="3" t="s">
        <v>486</v>
      </c>
      <c r="P442" s="124" t="s">
        <v>1924</v>
      </c>
      <c r="Q442" s="124" t="s">
        <v>1930</v>
      </c>
      <c r="R442" s="124" t="s">
        <v>1931</v>
      </c>
      <c r="S442" s="3" t="s">
        <v>34</v>
      </c>
    </row>
    <row r="443" spans="1:20" ht="69.95" hidden="1" customHeight="1" outlineLevel="1" thickBot="1" x14ac:dyDescent="0.25">
      <c r="A443" s="822" t="s">
        <v>10056</v>
      </c>
      <c r="B443" s="350" t="s">
        <v>1843</v>
      </c>
      <c r="C443" s="351"/>
      <c r="D443" s="823" t="s">
        <v>10070</v>
      </c>
      <c r="E443" s="824"/>
      <c r="F443" s="350" t="s">
        <v>4</v>
      </c>
      <c r="G443" s="664">
        <v>55</v>
      </c>
      <c r="H443" s="825">
        <v>45.5</v>
      </c>
      <c r="I443" s="825">
        <v>45</v>
      </c>
      <c r="J443" s="665">
        <f t="shared" ref="J443" si="454">I443*0.98</f>
        <v>44.1</v>
      </c>
      <c r="K443" s="665">
        <f t="shared" ref="K443" si="455">I443*0.97</f>
        <v>43.65</v>
      </c>
      <c r="L443" s="665">
        <f t="shared" ref="L443" si="456">I443*0.96</f>
        <v>43.199999999999996</v>
      </c>
      <c r="M443" s="357"/>
      <c r="N443" s="352">
        <f>H443*M443</f>
        <v>0</v>
      </c>
      <c r="O443" s="666">
        <f>I443*M443</f>
        <v>0</v>
      </c>
      <c r="P443" s="666">
        <f>J443*M443</f>
        <v>0</v>
      </c>
      <c r="Q443" s="666">
        <f>K443*M443</f>
        <v>0</v>
      </c>
      <c r="R443" s="666">
        <f>L443*M443</f>
        <v>0</v>
      </c>
      <c r="S443" s="28" t="s">
        <v>5</v>
      </c>
      <c r="T443" s="100"/>
    </row>
    <row r="444" spans="1:20" ht="69.95" hidden="1" customHeight="1" outlineLevel="1" thickBot="1" x14ac:dyDescent="0.25">
      <c r="A444" s="602" t="s">
        <v>10057</v>
      </c>
      <c r="B444" s="64" t="s">
        <v>1843</v>
      </c>
      <c r="C444" s="53"/>
      <c r="D444" s="93" t="s">
        <v>10071</v>
      </c>
      <c r="E444" s="288"/>
      <c r="F444" s="64" t="s">
        <v>4</v>
      </c>
      <c r="G444" s="183">
        <v>55</v>
      </c>
      <c r="H444" s="107">
        <v>45.5</v>
      </c>
      <c r="I444" s="107">
        <v>45</v>
      </c>
      <c r="J444" s="162">
        <f t="shared" ref="J444:J445" si="457">I444*0.98</f>
        <v>44.1</v>
      </c>
      <c r="K444" s="162">
        <f t="shared" ref="K444:K445" si="458">I444*0.97</f>
        <v>43.65</v>
      </c>
      <c r="L444" s="162">
        <f t="shared" ref="L444:L445" si="459">I444*0.96</f>
        <v>43.199999999999996</v>
      </c>
      <c r="M444" s="141"/>
      <c r="N444" s="98">
        <f>H444*M444</f>
        <v>0</v>
      </c>
      <c r="O444" s="217">
        <f>I444*M444</f>
        <v>0</v>
      </c>
      <c r="P444" s="217">
        <f>J444*M444</f>
        <v>0</v>
      </c>
      <c r="Q444" s="217">
        <f>K444*M444</f>
        <v>0</v>
      </c>
      <c r="R444" s="217">
        <f>L444*M444</f>
        <v>0</v>
      </c>
      <c r="S444" s="30" t="s">
        <v>5</v>
      </c>
      <c r="T444" s="100"/>
    </row>
    <row r="445" spans="1:20" ht="69.95" hidden="1" customHeight="1" outlineLevel="1" thickBot="1" x14ac:dyDescent="0.25">
      <c r="A445" s="648" t="s">
        <v>10058</v>
      </c>
      <c r="B445" s="82" t="s">
        <v>1843</v>
      </c>
      <c r="C445" s="171"/>
      <c r="D445" s="489" t="s">
        <v>10072</v>
      </c>
      <c r="E445" s="289"/>
      <c r="F445" s="82" t="s">
        <v>4</v>
      </c>
      <c r="G445" s="173">
        <v>55</v>
      </c>
      <c r="H445" s="180">
        <v>45.5</v>
      </c>
      <c r="I445" s="180">
        <v>45</v>
      </c>
      <c r="J445" s="174">
        <f t="shared" si="457"/>
        <v>44.1</v>
      </c>
      <c r="K445" s="174">
        <f t="shared" si="458"/>
        <v>43.65</v>
      </c>
      <c r="L445" s="174">
        <f t="shared" si="459"/>
        <v>43.199999999999996</v>
      </c>
      <c r="M445" s="152"/>
      <c r="N445" s="99">
        <f>H445*M445</f>
        <v>0</v>
      </c>
      <c r="O445" s="216">
        <f>I445*M445</f>
        <v>0</v>
      </c>
      <c r="P445" s="216">
        <f>J445*M445</f>
        <v>0</v>
      </c>
      <c r="Q445" s="216">
        <f>K445*M445</f>
        <v>0</v>
      </c>
      <c r="R445" s="216">
        <f>L445*M445</f>
        <v>0</v>
      </c>
      <c r="S445" s="102" t="s">
        <v>5</v>
      </c>
      <c r="T445" s="100"/>
    </row>
    <row r="446" spans="1:20" ht="69.95" hidden="1" customHeight="1" outlineLevel="1" thickBot="1" x14ac:dyDescent="0.25">
      <c r="A446" s="602" t="s">
        <v>8626</v>
      </c>
      <c r="B446" s="82" t="s">
        <v>1843</v>
      </c>
      <c r="C446" s="171"/>
      <c r="D446" s="93" t="s">
        <v>8627</v>
      </c>
      <c r="E446" s="289"/>
      <c r="F446" s="82" t="s">
        <v>4</v>
      </c>
      <c r="G446" s="183">
        <f t="shared" ref="G446:G447" si="460">I446*1.1</f>
        <v>107.25000000000001</v>
      </c>
      <c r="H446" s="107">
        <v>98.5</v>
      </c>
      <c r="I446" s="107">
        <v>97.5</v>
      </c>
      <c r="J446" s="162">
        <f t="shared" ref="J446" si="461">I446*0.98</f>
        <v>95.55</v>
      </c>
      <c r="K446" s="162">
        <f t="shared" ref="K446" si="462">I446*0.97</f>
        <v>94.575000000000003</v>
      </c>
      <c r="L446" s="162">
        <f t="shared" ref="L446" si="463">I446*0.96</f>
        <v>93.6</v>
      </c>
      <c r="M446" s="141"/>
      <c r="N446" s="98">
        <f>H446*M446</f>
        <v>0</v>
      </c>
      <c r="O446" s="217">
        <f>I446*M446</f>
        <v>0</v>
      </c>
      <c r="P446" s="246">
        <f>J446*M446</f>
        <v>0</v>
      </c>
      <c r="Q446" s="246">
        <f>K446*M446</f>
        <v>0</v>
      </c>
      <c r="R446" s="246">
        <f>L446*M446</f>
        <v>0</v>
      </c>
      <c r="S446" s="30" t="s">
        <v>5</v>
      </c>
      <c r="T446" s="117" t="s">
        <v>1842</v>
      </c>
    </row>
    <row r="447" spans="1:20" ht="69.95" hidden="1" customHeight="1" outlineLevel="1" thickBot="1" x14ac:dyDescent="0.25">
      <c r="A447" s="602" t="s">
        <v>8628</v>
      </c>
      <c r="B447" s="82" t="s">
        <v>1843</v>
      </c>
      <c r="C447" s="171"/>
      <c r="D447" s="93" t="s">
        <v>8629</v>
      </c>
      <c r="E447" s="289"/>
      <c r="F447" s="82" t="s">
        <v>4</v>
      </c>
      <c r="G447" s="183">
        <f t="shared" si="460"/>
        <v>107.25000000000001</v>
      </c>
      <c r="H447" s="107">
        <v>98.5</v>
      </c>
      <c r="I447" s="107">
        <v>97.5</v>
      </c>
      <c r="J447" s="162">
        <f t="shared" ref="J447" si="464">I447*0.98</f>
        <v>95.55</v>
      </c>
      <c r="K447" s="162">
        <f t="shared" ref="K447" si="465">I447*0.97</f>
        <v>94.575000000000003</v>
      </c>
      <c r="L447" s="162">
        <f t="shared" ref="L447" si="466">I447*0.96</f>
        <v>93.6</v>
      </c>
      <c r="M447" s="141"/>
      <c r="N447" s="98">
        <f>H447*M447</f>
        <v>0</v>
      </c>
      <c r="O447" s="217">
        <f>I447*M447</f>
        <v>0</v>
      </c>
      <c r="P447" s="246">
        <f>J447*M447</f>
        <v>0</v>
      </c>
      <c r="Q447" s="246">
        <f>K447*M447</f>
        <v>0</v>
      </c>
      <c r="R447" s="246">
        <f>L447*M447</f>
        <v>0</v>
      </c>
      <c r="S447" s="30" t="s">
        <v>5</v>
      </c>
      <c r="T447" s="117" t="s">
        <v>1842</v>
      </c>
    </row>
    <row r="448" spans="1:20" ht="24.95" customHeight="1" collapsed="1" thickBot="1" x14ac:dyDescent="0.25">
      <c r="A448" s="361" t="s">
        <v>2748</v>
      </c>
      <c r="B448" s="362"/>
      <c r="C448" s="362"/>
      <c r="D448" s="363"/>
      <c r="E448" s="363"/>
      <c r="F448" s="363"/>
      <c r="G448" s="363"/>
      <c r="H448" s="364"/>
      <c r="I448" s="364"/>
      <c r="J448" s="379"/>
      <c r="K448" s="379"/>
      <c r="L448" s="379"/>
      <c r="M448" s="364"/>
      <c r="N448" s="364"/>
      <c r="O448" s="364"/>
      <c r="P448" s="364"/>
      <c r="Q448" s="364"/>
      <c r="R448" s="364"/>
      <c r="S448" s="365"/>
    </row>
    <row r="449" spans="1:20" ht="20.100000000000001" hidden="1" customHeight="1" outlineLevel="1" thickBot="1" x14ac:dyDescent="0.25">
      <c r="A449" s="3" t="s">
        <v>3737</v>
      </c>
      <c r="B449" s="3" t="s">
        <v>33</v>
      </c>
      <c r="C449" s="3"/>
      <c r="D449" s="3" t="s">
        <v>17</v>
      </c>
      <c r="E449" s="4" t="s">
        <v>2746</v>
      </c>
      <c r="F449" s="84"/>
      <c r="G449" s="85" t="s">
        <v>487</v>
      </c>
      <c r="H449" s="3" t="s">
        <v>488</v>
      </c>
      <c r="I449" s="3" t="s">
        <v>495</v>
      </c>
      <c r="J449" s="160">
        <v>-0.02</v>
      </c>
      <c r="K449" s="160">
        <v>-0.03</v>
      </c>
      <c r="L449" s="160">
        <v>-0.04</v>
      </c>
      <c r="M449" s="3" t="s">
        <v>18</v>
      </c>
      <c r="N449" s="3" t="s">
        <v>489</v>
      </c>
      <c r="O449" s="3" t="s">
        <v>486</v>
      </c>
      <c r="P449" s="124" t="s">
        <v>1924</v>
      </c>
      <c r="Q449" s="124" t="s">
        <v>1930</v>
      </c>
      <c r="R449" s="124" t="s">
        <v>1931</v>
      </c>
      <c r="S449" s="3" t="s">
        <v>34</v>
      </c>
    </row>
    <row r="450" spans="1:20" ht="69.95" hidden="1" customHeight="1" outlineLevel="1" thickBot="1" x14ac:dyDescent="0.25">
      <c r="A450" s="602" t="s">
        <v>6967</v>
      </c>
      <c r="B450" s="284" t="s">
        <v>48</v>
      </c>
      <c r="C450" s="53"/>
      <c r="D450" s="422" t="s">
        <v>8667</v>
      </c>
      <c r="E450" s="232"/>
      <c r="F450" s="64" t="s">
        <v>4</v>
      </c>
      <c r="G450" s="183">
        <v>54</v>
      </c>
      <c r="H450" s="107">
        <v>42</v>
      </c>
      <c r="I450" s="107">
        <v>41.5</v>
      </c>
      <c r="J450" s="162">
        <f t="shared" ref="J450" si="467">I450*0.98</f>
        <v>40.67</v>
      </c>
      <c r="K450" s="162">
        <f t="shared" ref="K450" si="468">I450*0.97</f>
        <v>40.254999999999995</v>
      </c>
      <c r="L450" s="162">
        <f t="shared" ref="L450" si="469">I450*0.96</f>
        <v>39.839999999999996</v>
      </c>
      <c r="M450" s="141"/>
      <c r="N450" s="98">
        <f>H450*M450</f>
        <v>0</v>
      </c>
      <c r="O450" s="217">
        <f>I450*M450</f>
        <v>0</v>
      </c>
      <c r="P450" s="217">
        <f>J450*M450</f>
        <v>0</v>
      </c>
      <c r="Q450" s="217">
        <f>K450*M450</f>
        <v>0</v>
      </c>
      <c r="R450" s="217">
        <f>L450*M450</f>
        <v>0</v>
      </c>
      <c r="S450" s="30" t="s">
        <v>5</v>
      </c>
      <c r="T450" s="100"/>
    </row>
    <row r="451" spans="1:20" ht="69.95" hidden="1" customHeight="1" outlineLevel="1" thickBot="1" x14ac:dyDescent="0.25">
      <c r="A451" s="602" t="s">
        <v>9899</v>
      </c>
      <c r="B451" s="791" t="s">
        <v>9900</v>
      </c>
      <c r="C451" s="53"/>
      <c r="D451" s="422" t="s">
        <v>9901</v>
      </c>
      <c r="E451" s="232"/>
      <c r="F451" s="64" t="s">
        <v>4</v>
      </c>
      <c r="G451" s="183">
        <v>57</v>
      </c>
      <c r="H451" s="107">
        <v>45.5</v>
      </c>
      <c r="I451" s="107">
        <v>45</v>
      </c>
      <c r="J451" s="162">
        <f t="shared" ref="J451" si="470">I451*0.98</f>
        <v>44.1</v>
      </c>
      <c r="K451" s="162">
        <f t="shared" ref="K451" si="471">I451*0.97</f>
        <v>43.65</v>
      </c>
      <c r="L451" s="162">
        <f t="shared" ref="L451" si="472">I451*0.96</f>
        <v>43.199999999999996</v>
      </c>
      <c r="M451" s="141"/>
      <c r="N451" s="98">
        <f>H451*M451</f>
        <v>0</v>
      </c>
      <c r="O451" s="217">
        <f>I451*M451</f>
        <v>0</v>
      </c>
      <c r="P451" s="217">
        <f>J451*M451</f>
        <v>0</v>
      </c>
      <c r="Q451" s="217">
        <f>K451*M451</f>
        <v>0</v>
      </c>
      <c r="R451" s="217">
        <f>L451*M451</f>
        <v>0</v>
      </c>
      <c r="S451" s="30" t="s">
        <v>5</v>
      </c>
      <c r="T451" s="100"/>
    </row>
    <row r="452" spans="1:20" ht="69.95" hidden="1" customHeight="1" outlineLevel="1" thickBot="1" x14ac:dyDescent="0.25">
      <c r="A452" s="602" t="s">
        <v>7399</v>
      </c>
      <c r="B452" s="284" t="s">
        <v>48</v>
      </c>
      <c r="C452" s="82" t="s">
        <v>7400</v>
      </c>
      <c r="D452" s="422" t="s">
        <v>9542</v>
      </c>
      <c r="E452" s="232"/>
      <c r="F452" s="82" t="s">
        <v>4</v>
      </c>
      <c r="G452" s="183">
        <v>43</v>
      </c>
      <c r="H452" s="107">
        <v>33</v>
      </c>
      <c r="I452" s="107">
        <v>32.5</v>
      </c>
      <c r="J452" s="162">
        <f t="shared" ref="J452" si="473">I452*0.98</f>
        <v>31.849999999999998</v>
      </c>
      <c r="K452" s="162">
        <f t="shared" ref="K452" si="474">I452*0.97</f>
        <v>31.524999999999999</v>
      </c>
      <c r="L452" s="162">
        <f t="shared" ref="L452" si="475">I452*0.96</f>
        <v>31.2</v>
      </c>
      <c r="M452" s="152"/>
      <c r="N452" s="98">
        <f>H452*M452</f>
        <v>0</v>
      </c>
      <c r="O452" s="217">
        <f>I452*M452</f>
        <v>0</v>
      </c>
      <c r="P452" s="246">
        <f>J452*M452</f>
        <v>0</v>
      </c>
      <c r="Q452" s="246">
        <f>K452*M452</f>
        <v>0</v>
      </c>
      <c r="R452" s="246">
        <f>L452*M452</f>
        <v>0</v>
      </c>
      <c r="S452" s="30" t="s">
        <v>5</v>
      </c>
      <c r="T452" s="170"/>
    </row>
    <row r="453" spans="1:20" ht="69.95" hidden="1" customHeight="1" outlineLevel="1" thickBot="1" x14ac:dyDescent="0.25">
      <c r="A453" s="602" t="s">
        <v>7026</v>
      </c>
      <c r="B453" s="284" t="s">
        <v>48</v>
      </c>
      <c r="C453" s="82" t="s">
        <v>7025</v>
      </c>
      <c r="D453" s="422" t="s">
        <v>7117</v>
      </c>
      <c r="E453" s="232"/>
      <c r="F453" s="82" t="s">
        <v>4</v>
      </c>
      <c r="G453" s="183">
        <v>35</v>
      </c>
      <c r="H453" s="107">
        <v>27.5</v>
      </c>
      <c r="I453" s="107">
        <v>27</v>
      </c>
      <c r="J453" s="162">
        <f t="shared" ref="J453" si="476">I453*0.98</f>
        <v>26.46</v>
      </c>
      <c r="K453" s="162">
        <f t="shared" ref="K453" si="477">I453*0.97</f>
        <v>26.189999999999998</v>
      </c>
      <c r="L453" s="162">
        <f t="shared" ref="L453" si="478">I453*0.96</f>
        <v>25.919999999999998</v>
      </c>
      <c r="M453" s="141"/>
      <c r="N453" s="98">
        <f>H453*M453</f>
        <v>0</v>
      </c>
      <c r="O453" s="217">
        <f>I453*M453</f>
        <v>0</v>
      </c>
      <c r="P453" s="246">
        <f>J453*M453</f>
        <v>0</v>
      </c>
      <c r="Q453" s="246">
        <f>K453*M453</f>
        <v>0</v>
      </c>
      <c r="R453" s="246">
        <f>L453*M453</f>
        <v>0</v>
      </c>
      <c r="S453" s="30" t="s">
        <v>5</v>
      </c>
      <c r="T453" s="100"/>
    </row>
    <row r="454" spans="1:20" ht="69.95" hidden="1" customHeight="1" outlineLevel="1" thickBot="1" x14ac:dyDescent="0.25">
      <c r="A454" s="602" t="s">
        <v>3711</v>
      </c>
      <c r="B454" s="284" t="s">
        <v>48</v>
      </c>
      <c r="C454" s="171"/>
      <c r="D454" s="422" t="s">
        <v>703</v>
      </c>
      <c r="E454" s="64"/>
      <c r="F454" s="293" t="s">
        <v>4</v>
      </c>
      <c r="G454" s="183">
        <v>47</v>
      </c>
      <c r="H454" s="107">
        <v>37.5</v>
      </c>
      <c r="I454" s="107">
        <v>37</v>
      </c>
      <c r="J454" s="162">
        <f t="shared" ref="J454:J460" si="479">I454*0.98</f>
        <v>36.26</v>
      </c>
      <c r="K454" s="162">
        <f t="shared" ref="K454:K460" si="480">I454*0.97</f>
        <v>35.89</v>
      </c>
      <c r="L454" s="162">
        <f t="shared" ref="L454:L460" si="481">I454*0.96</f>
        <v>35.519999999999996</v>
      </c>
      <c r="M454" s="15"/>
      <c r="N454" s="98">
        <f>H454*M454</f>
        <v>0</v>
      </c>
      <c r="O454" s="217">
        <f>I454*M454</f>
        <v>0</v>
      </c>
      <c r="P454" s="246">
        <f>J454*M454</f>
        <v>0</v>
      </c>
      <c r="Q454" s="246">
        <f>K454*M454</f>
        <v>0</v>
      </c>
      <c r="R454" s="246">
        <f>L454*M454</f>
        <v>0</v>
      </c>
      <c r="S454" s="30" t="s">
        <v>5</v>
      </c>
      <c r="T454" s="100"/>
    </row>
    <row r="455" spans="1:20" ht="69.95" hidden="1" customHeight="1" outlineLevel="1" thickBot="1" x14ac:dyDescent="0.25">
      <c r="A455" s="602" t="s">
        <v>3712</v>
      </c>
      <c r="B455" s="284" t="s">
        <v>48</v>
      </c>
      <c r="C455" s="171"/>
      <c r="D455" s="422" t="s">
        <v>2287</v>
      </c>
      <c r="E455" s="64"/>
      <c r="F455" s="293" t="s">
        <v>4</v>
      </c>
      <c r="G455" s="183">
        <v>47</v>
      </c>
      <c r="H455" s="107">
        <v>37.5</v>
      </c>
      <c r="I455" s="107">
        <v>37</v>
      </c>
      <c r="J455" s="162">
        <f t="shared" ref="J455" si="482">I455*0.98</f>
        <v>36.26</v>
      </c>
      <c r="K455" s="162">
        <f t="shared" ref="K455" si="483">I455*0.97</f>
        <v>35.89</v>
      </c>
      <c r="L455" s="162">
        <f t="shared" ref="L455" si="484">I455*0.96</f>
        <v>35.519999999999996</v>
      </c>
      <c r="M455" s="152"/>
      <c r="N455" s="98">
        <f>H455*M455</f>
        <v>0</v>
      </c>
      <c r="O455" s="217">
        <f>I455*M455</f>
        <v>0</v>
      </c>
      <c r="P455" s="246">
        <f>J455*M455</f>
        <v>0</v>
      </c>
      <c r="Q455" s="246">
        <f>K455*M455</f>
        <v>0</v>
      </c>
      <c r="R455" s="246">
        <f>L455*M455</f>
        <v>0</v>
      </c>
      <c r="S455" s="30" t="s">
        <v>5</v>
      </c>
      <c r="T455" s="100"/>
    </row>
    <row r="456" spans="1:20" ht="69.95" hidden="1" customHeight="1" outlineLevel="1" thickBot="1" x14ac:dyDescent="0.25">
      <c r="A456" s="602" t="s">
        <v>3713</v>
      </c>
      <c r="B456" s="845" t="s">
        <v>420</v>
      </c>
      <c r="C456" s="82" t="s">
        <v>10409</v>
      </c>
      <c r="D456" s="423" t="s">
        <v>10408</v>
      </c>
      <c r="E456" s="243"/>
      <c r="F456" s="844" t="s">
        <v>4</v>
      </c>
      <c r="G456" s="295">
        <v>16</v>
      </c>
      <c r="H456" s="180">
        <v>11.7</v>
      </c>
      <c r="I456" s="180">
        <v>11.4</v>
      </c>
      <c r="J456" s="161">
        <f t="shared" si="479"/>
        <v>11.172000000000001</v>
      </c>
      <c r="K456" s="161">
        <f t="shared" si="480"/>
        <v>11.058</v>
      </c>
      <c r="L456" s="161">
        <f t="shared" si="481"/>
        <v>10.943999999999999</v>
      </c>
      <c r="M456" s="15"/>
      <c r="N456" s="175">
        <f>H456*M456</f>
        <v>0</v>
      </c>
      <c r="O456" s="98">
        <f>I456*M456</f>
        <v>0</v>
      </c>
      <c r="P456" s="246">
        <f>J456*M456</f>
        <v>0</v>
      </c>
      <c r="Q456" s="246">
        <f>K456*M456</f>
        <v>0</v>
      </c>
      <c r="R456" s="246">
        <f>L456*M456</f>
        <v>0</v>
      </c>
      <c r="S456" s="13" t="s">
        <v>5</v>
      </c>
      <c r="T456" s="119"/>
    </row>
    <row r="457" spans="1:20" ht="69.95" hidden="1" customHeight="1" outlineLevel="1" thickBot="1" x14ac:dyDescent="0.25">
      <c r="A457" s="602" t="s">
        <v>3714</v>
      </c>
      <c r="B457" s="294" t="s">
        <v>420</v>
      </c>
      <c r="C457" s="82" t="s">
        <v>2021</v>
      </c>
      <c r="D457" s="423" t="s">
        <v>1318</v>
      </c>
      <c r="E457" s="232"/>
      <c r="F457" s="293" t="s">
        <v>4</v>
      </c>
      <c r="G457" s="173">
        <v>16</v>
      </c>
      <c r="H457" s="180">
        <v>11.3</v>
      </c>
      <c r="I457" s="180">
        <v>11</v>
      </c>
      <c r="J457" s="161">
        <f t="shared" si="479"/>
        <v>10.78</v>
      </c>
      <c r="K457" s="161">
        <f t="shared" si="480"/>
        <v>10.67</v>
      </c>
      <c r="L457" s="161">
        <f t="shared" si="481"/>
        <v>10.559999999999999</v>
      </c>
      <c r="M457" s="14"/>
      <c r="N457" s="99">
        <f>H457*M457</f>
        <v>0</v>
      </c>
      <c r="O457" s="98">
        <f>I457*M457</f>
        <v>0</v>
      </c>
      <c r="P457" s="246">
        <f>J457*M457</f>
        <v>0</v>
      </c>
      <c r="Q457" s="246">
        <f>K457*M457</f>
        <v>0</v>
      </c>
      <c r="R457" s="246">
        <f>L457*M457</f>
        <v>0</v>
      </c>
      <c r="S457" s="30" t="s">
        <v>5</v>
      </c>
      <c r="T457" s="100"/>
    </row>
    <row r="458" spans="1:20" ht="69.95" hidden="1" customHeight="1" outlineLevel="1" thickBot="1" x14ac:dyDescent="0.25">
      <c r="A458" s="602" t="s">
        <v>8816</v>
      </c>
      <c r="B458" s="115" t="s">
        <v>572</v>
      </c>
      <c r="C458" s="82"/>
      <c r="D458" s="422" t="s">
        <v>8817</v>
      </c>
      <c r="E458" s="232"/>
      <c r="F458" s="293" t="s">
        <v>4</v>
      </c>
      <c r="G458" s="173">
        <v>30</v>
      </c>
      <c r="H458" s="180">
        <v>22.8</v>
      </c>
      <c r="I458" s="180">
        <v>22.3</v>
      </c>
      <c r="J458" s="162">
        <f t="shared" ref="J458" si="485">I458*0.98</f>
        <v>21.853999999999999</v>
      </c>
      <c r="K458" s="162">
        <f t="shared" ref="K458" si="486">I458*0.97</f>
        <v>21.631</v>
      </c>
      <c r="L458" s="162">
        <f t="shared" ref="L458" si="487">I458*0.96</f>
        <v>21.408000000000001</v>
      </c>
      <c r="M458" s="141"/>
      <c r="N458" s="99">
        <f>H458*M458</f>
        <v>0</v>
      </c>
      <c r="O458" s="98">
        <f>I458*M458</f>
        <v>0</v>
      </c>
      <c r="P458" s="246">
        <f>J458*M458</f>
        <v>0</v>
      </c>
      <c r="Q458" s="246">
        <f>K458*M458</f>
        <v>0</v>
      </c>
      <c r="R458" s="246">
        <f>L458*M458</f>
        <v>0</v>
      </c>
      <c r="S458" s="30" t="s">
        <v>5</v>
      </c>
      <c r="T458" s="100"/>
    </row>
    <row r="459" spans="1:20" ht="69.95" hidden="1" customHeight="1" outlineLevel="1" thickBot="1" x14ac:dyDescent="0.25">
      <c r="A459" s="602" t="s">
        <v>3715</v>
      </c>
      <c r="B459" s="115" t="s">
        <v>572</v>
      </c>
      <c r="C459" s="115"/>
      <c r="D459" s="306" t="s">
        <v>665</v>
      </c>
      <c r="E459" s="286"/>
      <c r="F459" s="293" t="s">
        <v>4</v>
      </c>
      <c r="G459" s="183">
        <v>32</v>
      </c>
      <c r="H459" s="98">
        <v>24.5</v>
      </c>
      <c r="I459" s="107">
        <v>24</v>
      </c>
      <c r="J459" s="162">
        <f t="shared" si="479"/>
        <v>23.52</v>
      </c>
      <c r="K459" s="162">
        <f t="shared" si="480"/>
        <v>23.28</v>
      </c>
      <c r="L459" s="162">
        <f t="shared" si="481"/>
        <v>23.04</v>
      </c>
      <c r="M459" s="140"/>
      <c r="N459" s="98">
        <f>H459*M459</f>
        <v>0</v>
      </c>
      <c r="O459" s="217">
        <f>I459*M459</f>
        <v>0</v>
      </c>
      <c r="P459" s="246">
        <f>J459*M459</f>
        <v>0</v>
      </c>
      <c r="Q459" s="246">
        <f>K459*M459</f>
        <v>0</v>
      </c>
      <c r="R459" s="246">
        <f>L459*M459</f>
        <v>0</v>
      </c>
      <c r="S459" s="30" t="s">
        <v>5</v>
      </c>
      <c r="T459" s="100"/>
    </row>
    <row r="460" spans="1:20" ht="69.95" hidden="1" customHeight="1" outlineLevel="1" thickBot="1" x14ac:dyDescent="0.25">
      <c r="A460" s="738" t="s">
        <v>8818</v>
      </c>
      <c r="B460" s="739" t="s">
        <v>8819</v>
      </c>
      <c r="C460" s="360"/>
      <c r="D460" s="740" t="s">
        <v>8820</v>
      </c>
      <c r="E460" s="741"/>
      <c r="F460" s="742" t="s">
        <v>4</v>
      </c>
      <c r="G460" s="743">
        <v>5</v>
      </c>
      <c r="H460" s="744">
        <v>3.2</v>
      </c>
      <c r="I460" s="744">
        <v>3.1</v>
      </c>
      <c r="J460" s="708">
        <f t="shared" si="479"/>
        <v>3.0379999999999998</v>
      </c>
      <c r="K460" s="708">
        <f t="shared" si="480"/>
        <v>3.0070000000000001</v>
      </c>
      <c r="L460" s="708">
        <f t="shared" si="481"/>
        <v>2.976</v>
      </c>
      <c r="M460" s="707"/>
      <c r="N460" s="705">
        <f>H460*M460</f>
        <v>0</v>
      </c>
      <c r="O460" s="705">
        <f>I460*M460</f>
        <v>0</v>
      </c>
      <c r="P460" s="706">
        <f>J460*M460</f>
        <v>0</v>
      </c>
      <c r="Q460" s="706">
        <f>K460*M460</f>
        <v>0</v>
      </c>
      <c r="R460" s="706">
        <f>L460*M460</f>
        <v>0</v>
      </c>
      <c r="S460" s="133" t="s">
        <v>5</v>
      </c>
      <c r="T460" s="100"/>
    </row>
    <row r="461" spans="1:20" ht="24.95" customHeight="1" collapsed="1" thickBot="1" x14ac:dyDescent="0.25">
      <c r="A461" s="361" t="s">
        <v>2749</v>
      </c>
      <c r="B461" s="362"/>
      <c r="C461" s="362"/>
      <c r="D461" s="363"/>
      <c r="E461" s="363"/>
      <c r="F461" s="363"/>
      <c r="G461" s="363"/>
      <c r="H461" s="364"/>
      <c r="I461" s="364"/>
      <c r="J461" s="364"/>
      <c r="K461" s="364"/>
      <c r="L461" s="364"/>
      <c r="M461" s="364"/>
      <c r="N461" s="364"/>
      <c r="O461" s="364"/>
      <c r="P461" s="364"/>
      <c r="Q461" s="364"/>
      <c r="R461" s="364"/>
      <c r="S461" s="365"/>
    </row>
    <row r="462" spans="1:20" ht="20.100000000000001" hidden="1" customHeight="1" outlineLevel="1" thickBot="1" x14ac:dyDescent="0.25">
      <c r="A462" s="3" t="s">
        <v>3737</v>
      </c>
      <c r="B462" s="3" t="s">
        <v>33</v>
      </c>
      <c r="C462" s="3"/>
      <c r="D462" s="3" t="s">
        <v>17</v>
      </c>
      <c r="E462" s="3" t="s">
        <v>2746</v>
      </c>
      <c r="F462" s="84"/>
      <c r="G462" s="85" t="s">
        <v>487</v>
      </c>
      <c r="H462" s="3" t="s">
        <v>488</v>
      </c>
      <c r="I462" s="3" t="s">
        <v>495</v>
      </c>
      <c r="J462" s="123">
        <v>-0.02</v>
      </c>
      <c r="K462" s="123">
        <v>-0.03</v>
      </c>
      <c r="L462" s="123">
        <v>-0.04</v>
      </c>
      <c r="M462" s="3" t="s">
        <v>18</v>
      </c>
      <c r="N462" s="3" t="s">
        <v>489</v>
      </c>
      <c r="O462" s="3" t="s">
        <v>486</v>
      </c>
      <c r="P462" s="124" t="s">
        <v>1924</v>
      </c>
      <c r="Q462" s="124" t="s">
        <v>1930</v>
      </c>
      <c r="R462" s="124" t="s">
        <v>1931</v>
      </c>
      <c r="S462" s="3" t="s">
        <v>34</v>
      </c>
    </row>
    <row r="463" spans="1:20" ht="69.95" hidden="1" customHeight="1" outlineLevel="1" thickBot="1" x14ac:dyDescent="0.25">
      <c r="A463" s="602" t="s">
        <v>10005</v>
      </c>
      <c r="B463" s="115" t="s">
        <v>51</v>
      </c>
      <c r="C463" s="64" t="s">
        <v>10006</v>
      </c>
      <c r="D463" s="53" t="s">
        <v>10007</v>
      </c>
      <c r="E463" s="128"/>
      <c r="F463" s="82" t="s">
        <v>4</v>
      </c>
      <c r="G463" s="183">
        <v>6</v>
      </c>
      <c r="H463" s="98">
        <v>4.4000000000000004</v>
      </c>
      <c r="I463" s="98">
        <v>4.3</v>
      </c>
      <c r="J463" s="162">
        <f t="shared" ref="J463" si="488">I463*0.98</f>
        <v>4.2139999999999995</v>
      </c>
      <c r="K463" s="162">
        <f t="shared" ref="K463" si="489">I463*0.97</f>
        <v>4.1709999999999994</v>
      </c>
      <c r="L463" s="162">
        <f t="shared" ref="L463" si="490">I463*0.96</f>
        <v>4.1280000000000001</v>
      </c>
      <c r="M463" s="152"/>
      <c r="N463" s="98">
        <f>H463*M463</f>
        <v>0</v>
      </c>
      <c r="O463" s="217">
        <f>I463*M463</f>
        <v>0</v>
      </c>
      <c r="P463" s="246">
        <f>J463*M463</f>
        <v>0</v>
      </c>
      <c r="Q463" s="246">
        <f>K463*M463</f>
        <v>0</v>
      </c>
      <c r="R463" s="246">
        <f>L463*M463</f>
        <v>0</v>
      </c>
      <c r="S463" s="30" t="s">
        <v>5</v>
      </c>
      <c r="T463" s="100"/>
    </row>
    <row r="464" spans="1:20" ht="69.95" hidden="1" customHeight="1" outlineLevel="1" thickBot="1" x14ac:dyDescent="0.25">
      <c r="A464" s="602" t="s">
        <v>10008</v>
      </c>
      <c r="B464" s="115" t="s">
        <v>51</v>
      </c>
      <c r="C464" s="64" t="s">
        <v>10011</v>
      </c>
      <c r="D464" s="93" t="s">
        <v>10014</v>
      </c>
      <c r="E464" s="128"/>
      <c r="F464" s="82" t="s">
        <v>4</v>
      </c>
      <c r="G464" s="183">
        <v>13</v>
      </c>
      <c r="H464" s="98">
        <v>8.9</v>
      </c>
      <c r="I464" s="98">
        <v>8.6999999999999993</v>
      </c>
      <c r="J464" s="162">
        <f t="shared" ref="J464:J466" si="491">I464*0.98</f>
        <v>8.5259999999999998</v>
      </c>
      <c r="K464" s="162">
        <f t="shared" ref="K464:K466" si="492">I464*0.97</f>
        <v>8.4389999999999983</v>
      </c>
      <c r="L464" s="162">
        <f t="shared" ref="L464:L466" si="493">I464*0.96</f>
        <v>8.3519999999999985</v>
      </c>
      <c r="M464" s="152"/>
      <c r="N464" s="98">
        <f>H464*M464</f>
        <v>0</v>
      </c>
      <c r="O464" s="217">
        <f>I464*M464</f>
        <v>0</v>
      </c>
      <c r="P464" s="246">
        <f>J464*M464</f>
        <v>0</v>
      </c>
      <c r="Q464" s="246">
        <f>K464*M464</f>
        <v>0</v>
      </c>
      <c r="R464" s="246">
        <f>L464*M464</f>
        <v>0</v>
      </c>
      <c r="S464" s="30" t="s">
        <v>5</v>
      </c>
      <c r="T464" s="100"/>
    </row>
    <row r="465" spans="1:20" ht="69.95" hidden="1" customHeight="1" outlineLevel="1" thickBot="1" x14ac:dyDescent="0.25">
      <c r="A465" s="602" t="s">
        <v>10009</v>
      </c>
      <c r="B465" s="115" t="s">
        <v>51</v>
      </c>
      <c r="C465" s="64" t="s">
        <v>10012</v>
      </c>
      <c r="D465" s="93" t="s">
        <v>10015</v>
      </c>
      <c r="E465" s="128"/>
      <c r="F465" s="82" t="s">
        <v>4</v>
      </c>
      <c r="G465" s="183">
        <v>11</v>
      </c>
      <c r="H465" s="98">
        <v>7.7</v>
      </c>
      <c r="I465" s="98">
        <v>7.5</v>
      </c>
      <c r="J465" s="162">
        <f t="shared" si="491"/>
        <v>7.35</v>
      </c>
      <c r="K465" s="162">
        <f t="shared" si="492"/>
        <v>7.2749999999999995</v>
      </c>
      <c r="L465" s="162">
        <f t="shared" si="493"/>
        <v>7.1999999999999993</v>
      </c>
      <c r="M465" s="152"/>
      <c r="N465" s="98">
        <f>H465*M465</f>
        <v>0</v>
      </c>
      <c r="O465" s="217">
        <f>I465*M465</f>
        <v>0</v>
      </c>
      <c r="P465" s="246">
        <f>J465*M465</f>
        <v>0</v>
      </c>
      <c r="Q465" s="246">
        <f>K465*M465</f>
        <v>0</v>
      </c>
      <c r="R465" s="246">
        <f>L465*M465</f>
        <v>0</v>
      </c>
      <c r="S465" s="30" t="s">
        <v>5</v>
      </c>
      <c r="T465" s="100"/>
    </row>
    <row r="466" spans="1:20" ht="69.95" hidden="1" customHeight="1" outlineLevel="1" thickBot="1" x14ac:dyDescent="0.25">
      <c r="A466" s="602" t="s">
        <v>10010</v>
      </c>
      <c r="B466" s="115" t="s">
        <v>51</v>
      </c>
      <c r="C466" s="64" t="s">
        <v>10013</v>
      </c>
      <c r="D466" s="93" t="s">
        <v>10016</v>
      </c>
      <c r="E466" s="128"/>
      <c r="F466" s="82" t="s">
        <v>4</v>
      </c>
      <c r="G466" s="183">
        <v>9</v>
      </c>
      <c r="H466" s="98">
        <v>6.4</v>
      </c>
      <c r="I466" s="98">
        <v>6.2</v>
      </c>
      <c r="J466" s="162">
        <f t="shared" si="491"/>
        <v>6.0759999999999996</v>
      </c>
      <c r="K466" s="162">
        <f t="shared" si="492"/>
        <v>6.0140000000000002</v>
      </c>
      <c r="L466" s="162">
        <f t="shared" si="493"/>
        <v>5.952</v>
      </c>
      <c r="M466" s="152"/>
      <c r="N466" s="98">
        <f>H466*M466</f>
        <v>0</v>
      </c>
      <c r="O466" s="217">
        <f>I466*M466</f>
        <v>0</v>
      </c>
      <c r="P466" s="246">
        <f>J466*M466</f>
        <v>0</v>
      </c>
      <c r="Q466" s="246">
        <f>K466*M466</f>
        <v>0</v>
      </c>
      <c r="R466" s="246">
        <f>L466*M466</f>
        <v>0</v>
      </c>
      <c r="S466" s="30" t="s">
        <v>5</v>
      </c>
      <c r="T466" s="100"/>
    </row>
    <row r="467" spans="1:20" s="761" customFormat="1" ht="69.95" hidden="1" customHeight="1" outlineLevel="1" thickBot="1" x14ac:dyDescent="0.25">
      <c r="A467" s="602" t="s">
        <v>9483</v>
      </c>
      <c r="B467" s="766" t="s">
        <v>51</v>
      </c>
      <c r="C467" s="767"/>
      <c r="D467" s="768" t="s">
        <v>9485</v>
      </c>
      <c r="E467" s="769"/>
      <c r="F467" s="770" t="s">
        <v>4</v>
      </c>
      <c r="G467" s="183">
        <v>8</v>
      </c>
      <c r="H467" s="98">
        <v>5</v>
      </c>
      <c r="I467" s="98">
        <v>4.9000000000000004</v>
      </c>
      <c r="J467" s="162">
        <f t="shared" ref="J467" si="494">I467*0.98</f>
        <v>4.8020000000000005</v>
      </c>
      <c r="K467" s="162">
        <f t="shared" ref="K467" si="495">I467*0.97</f>
        <v>4.7530000000000001</v>
      </c>
      <c r="L467" s="162">
        <f t="shared" ref="L467" si="496">I467*0.96</f>
        <v>4.7039999999999997</v>
      </c>
      <c r="M467" s="152"/>
      <c r="N467" s="98">
        <f>H467*M467</f>
        <v>0</v>
      </c>
      <c r="O467" s="217">
        <f>I467*M467</f>
        <v>0</v>
      </c>
      <c r="P467" s="246">
        <f>J467*M467</f>
        <v>0</v>
      </c>
      <c r="Q467" s="246">
        <f>K467*M467</f>
        <v>0</v>
      </c>
      <c r="R467" s="246">
        <f>L467*M467</f>
        <v>0</v>
      </c>
      <c r="S467" s="30" t="s">
        <v>5</v>
      </c>
      <c r="T467" s="760"/>
    </row>
    <row r="468" spans="1:20" s="761" customFormat="1" ht="69.95" hidden="1" customHeight="1" outlineLevel="1" thickBot="1" x14ac:dyDescent="0.25">
      <c r="A468" s="602" t="s">
        <v>9484</v>
      </c>
      <c r="B468" s="766" t="s">
        <v>51</v>
      </c>
      <c r="C468" s="767"/>
      <c r="D468" s="768" t="s">
        <v>9486</v>
      </c>
      <c r="E468" s="769"/>
      <c r="F468" s="770" t="s">
        <v>4</v>
      </c>
      <c r="G468" s="183">
        <v>8</v>
      </c>
      <c r="H468" s="98">
        <v>5</v>
      </c>
      <c r="I468" s="98">
        <v>4.9000000000000004</v>
      </c>
      <c r="J468" s="162">
        <f t="shared" ref="J468:J469" si="497">I468*0.98</f>
        <v>4.8020000000000005</v>
      </c>
      <c r="K468" s="162">
        <f t="shared" ref="K468:K469" si="498">I468*0.97</f>
        <v>4.7530000000000001</v>
      </c>
      <c r="L468" s="162">
        <f t="shared" ref="L468:L469" si="499">I468*0.96</f>
        <v>4.7039999999999997</v>
      </c>
      <c r="M468" s="152"/>
      <c r="N468" s="98">
        <f>H468*M468</f>
        <v>0</v>
      </c>
      <c r="O468" s="217">
        <f>I468*M468</f>
        <v>0</v>
      </c>
      <c r="P468" s="246">
        <f>J468*M468</f>
        <v>0</v>
      </c>
      <c r="Q468" s="246">
        <f>K468*M468</f>
        <v>0</v>
      </c>
      <c r="R468" s="246">
        <f>L468*M468</f>
        <v>0</v>
      </c>
      <c r="S468" s="30" t="s">
        <v>5</v>
      </c>
      <c r="T468" s="760"/>
    </row>
    <row r="469" spans="1:20" s="761" customFormat="1" ht="69.95" hidden="1" customHeight="1" outlineLevel="1" thickBot="1" x14ac:dyDescent="0.25">
      <c r="A469" s="602" t="s">
        <v>9487</v>
      </c>
      <c r="B469" s="766" t="s">
        <v>51</v>
      </c>
      <c r="C469" s="767"/>
      <c r="D469" s="768" t="s">
        <v>9488</v>
      </c>
      <c r="E469" s="769"/>
      <c r="F469" s="770" t="s">
        <v>4</v>
      </c>
      <c r="G469" s="183">
        <v>8</v>
      </c>
      <c r="H469" s="98">
        <v>5</v>
      </c>
      <c r="I469" s="98">
        <v>4.9000000000000004</v>
      </c>
      <c r="J469" s="162">
        <f t="shared" si="497"/>
        <v>4.8020000000000005</v>
      </c>
      <c r="K469" s="162">
        <f t="shared" si="498"/>
        <v>4.7530000000000001</v>
      </c>
      <c r="L469" s="162">
        <f t="shared" si="499"/>
        <v>4.7039999999999997</v>
      </c>
      <c r="M469" s="152"/>
      <c r="N469" s="98">
        <f>H469*M469</f>
        <v>0</v>
      </c>
      <c r="O469" s="217">
        <f>I469*M469</f>
        <v>0</v>
      </c>
      <c r="P469" s="246">
        <f>J469*M469</f>
        <v>0</v>
      </c>
      <c r="Q469" s="246">
        <f>K469*M469</f>
        <v>0</v>
      </c>
      <c r="R469" s="246">
        <f>L469*M469</f>
        <v>0</v>
      </c>
      <c r="S469" s="30" t="s">
        <v>5</v>
      </c>
      <c r="T469" s="760"/>
    </row>
    <row r="470" spans="1:20" s="761" customFormat="1" ht="69.95" hidden="1" customHeight="1" outlineLevel="1" thickBot="1" x14ac:dyDescent="0.25">
      <c r="A470" s="602" t="s">
        <v>9489</v>
      </c>
      <c r="B470" s="766" t="s">
        <v>51</v>
      </c>
      <c r="C470" s="767"/>
      <c r="D470" s="768" t="s">
        <v>9490</v>
      </c>
      <c r="E470" s="769"/>
      <c r="F470" s="770" t="s">
        <v>4</v>
      </c>
      <c r="G470" s="183">
        <v>8</v>
      </c>
      <c r="H470" s="98">
        <v>5</v>
      </c>
      <c r="I470" s="98">
        <v>4.9000000000000004</v>
      </c>
      <c r="J470" s="162">
        <f t="shared" ref="J470" si="500">I470*0.98</f>
        <v>4.8020000000000005</v>
      </c>
      <c r="K470" s="162">
        <f t="shared" ref="K470" si="501">I470*0.97</f>
        <v>4.7530000000000001</v>
      </c>
      <c r="L470" s="162">
        <f t="shared" ref="L470" si="502">I470*0.96</f>
        <v>4.7039999999999997</v>
      </c>
      <c r="M470" s="152"/>
      <c r="N470" s="98">
        <f>H470*M470</f>
        <v>0</v>
      </c>
      <c r="O470" s="217">
        <f>I470*M470</f>
        <v>0</v>
      </c>
      <c r="P470" s="246">
        <f>J470*M470</f>
        <v>0</v>
      </c>
      <c r="Q470" s="246">
        <f>K470*M470</f>
        <v>0</v>
      </c>
      <c r="R470" s="246">
        <f>L470*M470</f>
        <v>0</v>
      </c>
      <c r="S470" s="30" t="s">
        <v>5</v>
      </c>
      <c r="T470" s="760"/>
    </row>
    <row r="471" spans="1:20" ht="69.95" hidden="1" customHeight="1" outlineLevel="1" thickBot="1" x14ac:dyDescent="0.25">
      <c r="A471" s="602" t="s">
        <v>3716</v>
      </c>
      <c r="B471" s="115" t="s">
        <v>51</v>
      </c>
      <c r="C471" s="53"/>
      <c r="D471" s="53" t="s">
        <v>662</v>
      </c>
      <c r="E471" s="128"/>
      <c r="F471" s="82" t="s">
        <v>4</v>
      </c>
      <c r="G471" s="183">
        <v>18</v>
      </c>
      <c r="H471" s="98">
        <v>12.4</v>
      </c>
      <c r="I471" s="98">
        <v>12.1</v>
      </c>
      <c r="J471" s="162">
        <f t="shared" ref="J471:J474" si="503">I471*0.98</f>
        <v>11.857999999999999</v>
      </c>
      <c r="K471" s="162">
        <f t="shared" ref="K471:K474" si="504">I471*0.97</f>
        <v>11.737</v>
      </c>
      <c r="L471" s="162">
        <f t="shared" ref="L471:L474" si="505">I471*0.96</f>
        <v>11.616</v>
      </c>
      <c r="M471" s="141"/>
      <c r="N471" s="98">
        <f>H471*M471</f>
        <v>0</v>
      </c>
      <c r="O471" s="217">
        <f>I471*M471</f>
        <v>0</v>
      </c>
      <c r="P471" s="246">
        <f>J471*M471</f>
        <v>0</v>
      </c>
      <c r="Q471" s="246">
        <f>K471*M471</f>
        <v>0</v>
      </c>
      <c r="R471" s="246">
        <f>L471*M471</f>
        <v>0</v>
      </c>
      <c r="S471" s="30" t="s">
        <v>5</v>
      </c>
      <c r="T471" s="100"/>
    </row>
    <row r="472" spans="1:20" ht="69.95" hidden="1" customHeight="1" outlineLevel="1" thickBot="1" x14ac:dyDescent="0.25">
      <c r="A472" s="602" t="s">
        <v>6903</v>
      </c>
      <c r="B472" s="115" t="s">
        <v>517</v>
      </c>
      <c r="C472" s="64" t="s">
        <v>10198</v>
      </c>
      <c r="D472" s="53" t="s">
        <v>6904</v>
      </c>
      <c r="E472" s="128"/>
      <c r="F472" s="213" t="s">
        <v>4</v>
      </c>
      <c r="G472" s="183">
        <v>5</v>
      </c>
      <c r="H472" s="98">
        <v>3.3</v>
      </c>
      <c r="I472" s="107">
        <v>3.2</v>
      </c>
      <c r="J472" s="162">
        <f t="shared" si="503"/>
        <v>3.1360000000000001</v>
      </c>
      <c r="K472" s="162">
        <f t="shared" si="504"/>
        <v>3.1040000000000001</v>
      </c>
      <c r="L472" s="162">
        <f t="shared" si="505"/>
        <v>3.0720000000000001</v>
      </c>
      <c r="M472" s="141"/>
      <c r="N472" s="98">
        <f>H472*M472</f>
        <v>0</v>
      </c>
      <c r="O472" s="217">
        <f>I472*M472</f>
        <v>0</v>
      </c>
      <c r="P472" s="246">
        <f>J472*M472</f>
        <v>0</v>
      </c>
      <c r="Q472" s="246">
        <f>K472*M472</f>
        <v>0</v>
      </c>
      <c r="R472" s="246">
        <f>L472*M472</f>
        <v>0</v>
      </c>
      <c r="S472" s="30" t="s">
        <v>5</v>
      </c>
      <c r="T472" s="100"/>
    </row>
    <row r="473" spans="1:20" ht="69.95" hidden="1" customHeight="1" outlineLevel="1" thickBot="1" x14ac:dyDescent="0.25">
      <c r="A473" s="602" t="s">
        <v>10196</v>
      </c>
      <c r="B473" s="115" t="s">
        <v>517</v>
      </c>
      <c r="C473" s="64" t="s">
        <v>10199</v>
      </c>
      <c r="D473" s="53" t="s">
        <v>10197</v>
      </c>
      <c r="E473" s="128"/>
      <c r="F473" s="213" t="s">
        <v>4</v>
      </c>
      <c r="G473" s="183">
        <v>6</v>
      </c>
      <c r="H473" s="98">
        <v>3.9</v>
      </c>
      <c r="I473" s="107">
        <v>3.8</v>
      </c>
      <c r="J473" s="162">
        <f t="shared" ref="J473" si="506">I473*0.98</f>
        <v>3.7239999999999998</v>
      </c>
      <c r="K473" s="162">
        <f t="shared" ref="K473" si="507">I473*0.97</f>
        <v>3.6859999999999999</v>
      </c>
      <c r="L473" s="162">
        <f t="shared" ref="L473" si="508">I473*0.96</f>
        <v>3.6479999999999997</v>
      </c>
      <c r="M473" s="141"/>
      <c r="N473" s="98">
        <f>H473*M473</f>
        <v>0</v>
      </c>
      <c r="O473" s="217">
        <f>I473*M473</f>
        <v>0</v>
      </c>
      <c r="P473" s="246">
        <f>J473*M473</f>
        <v>0</v>
      </c>
      <c r="Q473" s="246">
        <f>K473*M473</f>
        <v>0</v>
      </c>
      <c r="R473" s="246">
        <f>L473*M473</f>
        <v>0</v>
      </c>
      <c r="S473" s="30" t="s">
        <v>5</v>
      </c>
      <c r="T473" s="100"/>
    </row>
    <row r="474" spans="1:20" ht="69.95" hidden="1" customHeight="1" outlineLevel="1" thickBot="1" x14ac:dyDescent="0.25">
      <c r="A474" s="602" t="s">
        <v>3717</v>
      </c>
      <c r="B474" s="202" t="s">
        <v>590</v>
      </c>
      <c r="C474" s="537"/>
      <c r="D474" s="195" t="s">
        <v>591</v>
      </c>
      <c r="E474" s="389"/>
      <c r="F474" s="620" t="s">
        <v>4</v>
      </c>
      <c r="G474" s="320">
        <v>58</v>
      </c>
      <c r="H474" s="320">
        <v>48</v>
      </c>
      <c r="I474" s="320">
        <v>47</v>
      </c>
      <c r="J474" s="258">
        <f t="shared" si="503"/>
        <v>46.06</v>
      </c>
      <c r="K474" s="258">
        <f t="shared" si="504"/>
        <v>45.589999999999996</v>
      </c>
      <c r="L474" s="258">
        <f t="shared" si="505"/>
        <v>45.12</v>
      </c>
      <c r="M474" s="617"/>
      <c r="N474" s="621">
        <f>H474*M474</f>
        <v>0</v>
      </c>
      <c r="O474" s="246">
        <f>I474*M474</f>
        <v>0</v>
      </c>
      <c r="P474" s="246">
        <f>J474*M474</f>
        <v>0</v>
      </c>
      <c r="Q474" s="246">
        <f>K474*M474</f>
        <v>0</v>
      </c>
      <c r="R474" s="246">
        <f>L474*M474</f>
        <v>0</v>
      </c>
      <c r="S474" s="12" t="s">
        <v>5</v>
      </c>
      <c r="T474" s="56"/>
    </row>
    <row r="475" spans="1:20" ht="24.95" customHeight="1" collapsed="1" thickBot="1" x14ac:dyDescent="0.25">
      <c r="A475" s="361" t="s">
        <v>2747</v>
      </c>
      <c r="B475" s="362"/>
      <c r="C475" s="362"/>
      <c r="D475" s="363"/>
      <c r="E475" s="363"/>
      <c r="F475" s="363"/>
      <c r="G475" s="363"/>
      <c r="H475" s="364"/>
      <c r="I475" s="364"/>
      <c r="J475" s="364"/>
      <c r="K475" s="364"/>
      <c r="L475" s="364"/>
      <c r="M475" s="364"/>
      <c r="N475" s="364"/>
      <c r="O475" s="364"/>
      <c r="P475" s="364"/>
      <c r="Q475" s="364"/>
      <c r="R475" s="364"/>
      <c r="S475" s="365"/>
    </row>
    <row r="476" spans="1:20" ht="20.100000000000001" hidden="1" customHeight="1" outlineLevel="1" thickBot="1" x14ac:dyDescent="0.25">
      <c r="A476" s="3" t="s">
        <v>3737</v>
      </c>
      <c r="B476" s="3" t="s">
        <v>33</v>
      </c>
      <c r="C476" s="3"/>
      <c r="D476" s="3" t="s">
        <v>17</v>
      </c>
      <c r="E476" s="85" t="s">
        <v>2746</v>
      </c>
      <c r="F476" s="84"/>
      <c r="G476" s="85" t="s">
        <v>487</v>
      </c>
      <c r="H476" s="3" t="s">
        <v>488</v>
      </c>
      <c r="I476" s="3" t="s">
        <v>495</v>
      </c>
      <c r="J476" s="123">
        <v>-0.02</v>
      </c>
      <c r="K476" s="123">
        <v>-0.03</v>
      </c>
      <c r="L476" s="123">
        <v>-0.04</v>
      </c>
      <c r="M476" s="3" t="s">
        <v>18</v>
      </c>
      <c r="N476" s="3" t="s">
        <v>489</v>
      </c>
      <c r="O476" s="3" t="s">
        <v>486</v>
      </c>
      <c r="P476" s="124" t="s">
        <v>1924</v>
      </c>
      <c r="Q476" s="124" t="s">
        <v>1930</v>
      </c>
      <c r="R476" s="124" t="s">
        <v>1931</v>
      </c>
      <c r="S476" s="3" t="s">
        <v>34</v>
      </c>
    </row>
    <row r="477" spans="1:20" ht="69.95" hidden="1" customHeight="1" outlineLevel="1" thickBot="1" x14ac:dyDescent="0.25">
      <c r="A477" s="758" t="s">
        <v>3718</v>
      </c>
      <c r="B477" s="729" t="s">
        <v>1610</v>
      </c>
      <c r="C477" s="815"/>
      <c r="D477" s="816" t="s">
        <v>10083</v>
      </c>
      <c r="E477" s="817"/>
      <c r="F477" s="729" t="s">
        <v>4</v>
      </c>
      <c r="G477" s="803">
        <v>10</v>
      </c>
      <c r="H477" s="803">
        <v>7</v>
      </c>
      <c r="I477" s="810">
        <v>6.8</v>
      </c>
      <c r="J477" s="732">
        <f t="shared" ref="J477:J497" si="509">I477*0.98</f>
        <v>6.6639999999999997</v>
      </c>
      <c r="K477" s="732">
        <f t="shared" ref="K477:K497" si="510">I477*0.97</f>
        <v>6.5960000000000001</v>
      </c>
      <c r="L477" s="732">
        <f t="shared" ref="L477:L497" si="511">I477*0.96</f>
        <v>6.5279999999999996</v>
      </c>
      <c r="M477" s="750"/>
      <c r="N477" s="818">
        <f>H477*M477</f>
        <v>0</v>
      </c>
      <c r="O477" s="731">
        <f>I477*M477</f>
        <v>0</v>
      </c>
      <c r="P477" s="759">
        <f>J477*M477</f>
        <v>0</v>
      </c>
      <c r="Q477" s="759">
        <f>K477*M477</f>
        <v>0</v>
      </c>
      <c r="R477" s="759">
        <f>L477*M477</f>
        <v>0</v>
      </c>
      <c r="S477" s="780" t="s">
        <v>5</v>
      </c>
      <c r="T477" s="170" t="s">
        <v>723</v>
      </c>
    </row>
    <row r="478" spans="1:20" ht="69.95" hidden="1" customHeight="1" outlineLevel="1" thickBot="1" x14ac:dyDescent="0.25">
      <c r="A478" s="602" t="s">
        <v>3719</v>
      </c>
      <c r="B478" s="64" t="s">
        <v>1610</v>
      </c>
      <c r="C478" s="222"/>
      <c r="D478" s="96" t="s">
        <v>1837</v>
      </c>
      <c r="E478" s="193"/>
      <c r="F478" s="64" t="s">
        <v>4</v>
      </c>
      <c r="G478" s="99">
        <v>15</v>
      </c>
      <c r="H478" s="99">
        <v>10.8</v>
      </c>
      <c r="I478" s="99">
        <v>10.5</v>
      </c>
      <c r="J478" s="161">
        <f t="shared" si="509"/>
        <v>10.29</v>
      </c>
      <c r="K478" s="161">
        <f t="shared" si="510"/>
        <v>10.185</v>
      </c>
      <c r="L478" s="161">
        <f t="shared" si="511"/>
        <v>10.08</v>
      </c>
      <c r="M478" s="14"/>
      <c r="N478" s="209">
        <f>H478*M478</f>
        <v>0</v>
      </c>
      <c r="O478" s="217">
        <f>I478*M478</f>
        <v>0</v>
      </c>
      <c r="P478" s="246">
        <f>J478*M478</f>
        <v>0</v>
      </c>
      <c r="Q478" s="246">
        <f>K478*M478</f>
        <v>0</v>
      </c>
      <c r="R478" s="246">
        <f>L478*M478</f>
        <v>0</v>
      </c>
      <c r="S478" s="30" t="s">
        <v>5</v>
      </c>
      <c r="T478" s="100"/>
    </row>
    <row r="479" spans="1:20" ht="69.95" hidden="1" customHeight="1" outlineLevel="1" thickBot="1" x14ac:dyDescent="0.25">
      <c r="A479" s="602" t="s">
        <v>3720</v>
      </c>
      <c r="B479" s="64" t="s">
        <v>1610</v>
      </c>
      <c r="C479" s="222"/>
      <c r="D479" s="96" t="s">
        <v>1838</v>
      </c>
      <c r="E479" s="193"/>
      <c r="F479" s="64" t="s">
        <v>4</v>
      </c>
      <c r="G479" s="99">
        <v>16</v>
      </c>
      <c r="H479" s="99">
        <v>11.8</v>
      </c>
      <c r="I479" s="99">
        <v>11.5</v>
      </c>
      <c r="J479" s="161">
        <f t="shared" si="509"/>
        <v>11.27</v>
      </c>
      <c r="K479" s="161">
        <f t="shared" si="510"/>
        <v>11.154999999999999</v>
      </c>
      <c r="L479" s="161">
        <f t="shared" si="511"/>
        <v>11.04</v>
      </c>
      <c r="M479" s="14"/>
      <c r="N479" s="209">
        <f>H479*M479</f>
        <v>0</v>
      </c>
      <c r="O479" s="217">
        <f>I479*M479</f>
        <v>0</v>
      </c>
      <c r="P479" s="246">
        <f>J479*M479</f>
        <v>0</v>
      </c>
      <c r="Q479" s="246">
        <f>K479*M479</f>
        <v>0</v>
      </c>
      <c r="R479" s="246">
        <f>L479*M479</f>
        <v>0</v>
      </c>
      <c r="S479" s="30" t="s">
        <v>5</v>
      </c>
      <c r="T479" s="100"/>
    </row>
    <row r="480" spans="1:20" ht="69.95" hidden="1" customHeight="1" outlineLevel="1" thickBot="1" x14ac:dyDescent="0.25">
      <c r="A480" s="602" t="s">
        <v>3721</v>
      </c>
      <c r="B480" s="64" t="s">
        <v>1610</v>
      </c>
      <c r="C480" s="222"/>
      <c r="D480" s="96" t="s">
        <v>2363</v>
      </c>
      <c r="E480" s="193"/>
      <c r="F480" s="64" t="s">
        <v>4</v>
      </c>
      <c r="G480" s="99">
        <v>27</v>
      </c>
      <c r="H480" s="99">
        <v>20</v>
      </c>
      <c r="I480" s="99">
        <v>19.600000000000001</v>
      </c>
      <c r="J480" s="162">
        <f t="shared" ref="J480" si="512">I480*0.98</f>
        <v>19.208000000000002</v>
      </c>
      <c r="K480" s="162">
        <f t="shared" ref="K480" si="513">I480*0.97</f>
        <v>19.012</v>
      </c>
      <c r="L480" s="162">
        <f t="shared" ref="L480" si="514">I480*0.96</f>
        <v>18.815999999999999</v>
      </c>
      <c r="M480" s="141"/>
      <c r="N480" s="209">
        <f>H480*M480</f>
        <v>0</v>
      </c>
      <c r="O480" s="217">
        <f>I480*M480</f>
        <v>0</v>
      </c>
      <c r="P480" s="246">
        <f>J480*M480</f>
        <v>0</v>
      </c>
      <c r="Q480" s="246">
        <f>K480*M480</f>
        <v>0</v>
      </c>
      <c r="R480" s="246">
        <f>L480*M480</f>
        <v>0</v>
      </c>
      <c r="S480" s="30" t="s">
        <v>5</v>
      </c>
      <c r="T480" s="100"/>
    </row>
    <row r="481" spans="1:20" ht="69.95" hidden="1" customHeight="1" outlineLevel="1" thickBot="1" x14ac:dyDescent="0.25">
      <c r="A481" s="602" t="s">
        <v>3722</v>
      </c>
      <c r="B481" s="64" t="s">
        <v>1610</v>
      </c>
      <c r="C481" s="222"/>
      <c r="D481" s="96" t="s">
        <v>2365</v>
      </c>
      <c r="E481" s="193"/>
      <c r="F481" s="64" t="s">
        <v>4</v>
      </c>
      <c r="G481" s="99">
        <v>40</v>
      </c>
      <c r="H481" s="99">
        <v>28</v>
      </c>
      <c r="I481" s="99">
        <v>27.6</v>
      </c>
      <c r="J481" s="162">
        <f t="shared" ref="J481" si="515">I481*0.98</f>
        <v>27.048000000000002</v>
      </c>
      <c r="K481" s="162">
        <f t="shared" ref="K481" si="516">I481*0.97</f>
        <v>26.772000000000002</v>
      </c>
      <c r="L481" s="162">
        <f t="shared" ref="L481" si="517">I481*0.96</f>
        <v>26.495999999999999</v>
      </c>
      <c r="M481" s="141"/>
      <c r="N481" s="209">
        <f>H481*M481</f>
        <v>0</v>
      </c>
      <c r="O481" s="217">
        <f>I481*M481</f>
        <v>0</v>
      </c>
      <c r="P481" s="246">
        <f>J481*M481</f>
        <v>0</v>
      </c>
      <c r="Q481" s="246">
        <f>K481*M481</f>
        <v>0</v>
      </c>
      <c r="R481" s="246">
        <f>L481*M481</f>
        <v>0</v>
      </c>
      <c r="S481" s="30" t="s">
        <v>5</v>
      </c>
      <c r="T481" s="100"/>
    </row>
    <row r="482" spans="1:20" ht="69.95" hidden="1" customHeight="1" outlineLevel="1" thickBot="1" x14ac:dyDescent="0.25">
      <c r="A482" s="602" t="s">
        <v>3723</v>
      </c>
      <c r="B482" s="64" t="s">
        <v>1610</v>
      </c>
      <c r="C482" s="222"/>
      <c r="D482" s="96" t="s">
        <v>2366</v>
      </c>
      <c r="E482" s="193"/>
      <c r="F482" s="64" t="s">
        <v>4</v>
      </c>
      <c r="G482" s="99">
        <v>40</v>
      </c>
      <c r="H482" s="99">
        <v>28</v>
      </c>
      <c r="I482" s="99">
        <v>27.6</v>
      </c>
      <c r="J482" s="162">
        <f t="shared" ref="J482:J484" si="518">I482*0.98</f>
        <v>27.048000000000002</v>
      </c>
      <c r="K482" s="162">
        <f t="shared" ref="K482:K484" si="519">I482*0.97</f>
        <v>26.772000000000002</v>
      </c>
      <c r="L482" s="162">
        <f t="shared" ref="L482:L484" si="520">I482*0.96</f>
        <v>26.495999999999999</v>
      </c>
      <c r="M482" s="141"/>
      <c r="N482" s="209">
        <f>H482*M482</f>
        <v>0</v>
      </c>
      <c r="O482" s="217">
        <f>I482*M482</f>
        <v>0</v>
      </c>
      <c r="P482" s="246">
        <f>J482*M482</f>
        <v>0</v>
      </c>
      <c r="Q482" s="246">
        <f>K482*M482</f>
        <v>0</v>
      </c>
      <c r="R482" s="246">
        <f>L482*M482</f>
        <v>0</v>
      </c>
      <c r="S482" s="30" t="s">
        <v>5</v>
      </c>
      <c r="T482" s="100"/>
    </row>
    <row r="483" spans="1:20" ht="69.95" hidden="1" customHeight="1" outlineLevel="1" thickBot="1" x14ac:dyDescent="0.25">
      <c r="A483" s="602" t="s">
        <v>3724</v>
      </c>
      <c r="B483" s="64" t="s">
        <v>1610</v>
      </c>
      <c r="C483" s="222"/>
      <c r="D483" s="96" t="s">
        <v>2367</v>
      </c>
      <c r="E483" s="193"/>
      <c r="F483" s="64" t="s">
        <v>4</v>
      </c>
      <c r="G483" s="99">
        <v>40</v>
      </c>
      <c r="H483" s="99">
        <v>28.5</v>
      </c>
      <c r="I483" s="99">
        <v>28</v>
      </c>
      <c r="J483" s="162">
        <f t="shared" si="518"/>
        <v>27.439999999999998</v>
      </c>
      <c r="K483" s="162">
        <f t="shared" si="519"/>
        <v>27.16</v>
      </c>
      <c r="L483" s="162">
        <f t="shared" si="520"/>
        <v>26.88</v>
      </c>
      <c r="M483" s="141"/>
      <c r="N483" s="209">
        <f>H483*M483</f>
        <v>0</v>
      </c>
      <c r="O483" s="217">
        <f>I483*M483</f>
        <v>0</v>
      </c>
      <c r="P483" s="246">
        <f>J483*M483</f>
        <v>0</v>
      </c>
      <c r="Q483" s="246">
        <f>K483*M483</f>
        <v>0</v>
      </c>
      <c r="R483" s="246">
        <f>L483*M483</f>
        <v>0</v>
      </c>
      <c r="S483" s="30" t="s">
        <v>5</v>
      </c>
      <c r="T483" s="100"/>
    </row>
    <row r="484" spans="1:20" ht="69.95" hidden="1" customHeight="1" outlineLevel="1" thickBot="1" x14ac:dyDescent="0.25">
      <c r="A484" s="64"/>
      <c r="B484" s="64" t="s">
        <v>1610</v>
      </c>
      <c r="C484" s="222"/>
      <c r="D484" s="96" t="s">
        <v>2364</v>
      </c>
      <c r="E484" s="193"/>
      <c r="F484" s="64" t="s">
        <v>4</v>
      </c>
      <c r="G484" s="99">
        <v>44</v>
      </c>
      <c r="H484" s="99">
        <v>31.5</v>
      </c>
      <c r="I484" s="99">
        <v>31</v>
      </c>
      <c r="J484" s="162">
        <f t="shared" si="518"/>
        <v>30.38</v>
      </c>
      <c r="K484" s="162">
        <f t="shared" si="519"/>
        <v>30.07</v>
      </c>
      <c r="L484" s="162">
        <f t="shared" si="520"/>
        <v>29.759999999999998</v>
      </c>
      <c r="M484" s="141"/>
      <c r="N484" s="209">
        <f>H484*M484</f>
        <v>0</v>
      </c>
      <c r="O484" s="217">
        <f>I484*M484</f>
        <v>0</v>
      </c>
      <c r="P484" s="246">
        <f>J484*M484</f>
        <v>0</v>
      </c>
      <c r="Q484" s="246">
        <f>K484*M484</f>
        <v>0</v>
      </c>
      <c r="R484" s="246">
        <f>L484*M484</f>
        <v>0</v>
      </c>
      <c r="S484" s="30" t="s">
        <v>5</v>
      </c>
      <c r="T484" s="100"/>
    </row>
    <row r="485" spans="1:20" ht="69.95" hidden="1" customHeight="1" outlineLevel="1" thickBot="1" x14ac:dyDescent="0.25">
      <c r="A485" s="602" t="s">
        <v>3725</v>
      </c>
      <c r="B485" s="64" t="s">
        <v>1610</v>
      </c>
      <c r="C485" s="222"/>
      <c r="D485" s="96" t="s">
        <v>2286</v>
      </c>
      <c r="E485" s="193"/>
      <c r="F485" s="64" t="s">
        <v>4</v>
      </c>
      <c r="G485" s="99">
        <v>16</v>
      </c>
      <c r="H485" s="99">
        <v>10.4</v>
      </c>
      <c r="I485" s="99">
        <v>10.199999999999999</v>
      </c>
      <c r="J485" s="162">
        <f t="shared" ref="J485" si="521">I485*0.98</f>
        <v>9.9959999999999987</v>
      </c>
      <c r="K485" s="162">
        <f t="shared" ref="K485" si="522">I485*0.97</f>
        <v>9.8939999999999984</v>
      </c>
      <c r="L485" s="162">
        <f t="shared" ref="L485" si="523">I485*0.96</f>
        <v>9.7919999999999998</v>
      </c>
      <c r="M485" s="141"/>
      <c r="N485" s="209">
        <f>H485*M485</f>
        <v>0</v>
      </c>
      <c r="O485" s="217">
        <f>I485*M485</f>
        <v>0</v>
      </c>
      <c r="P485" s="246">
        <f>J485*M485</f>
        <v>0</v>
      </c>
      <c r="Q485" s="246">
        <f>K485*M485</f>
        <v>0</v>
      </c>
      <c r="R485" s="246">
        <f>L485*M485</f>
        <v>0</v>
      </c>
      <c r="S485" s="30" t="s">
        <v>5</v>
      </c>
      <c r="T485" s="100"/>
    </row>
    <row r="486" spans="1:20" ht="69.95" hidden="1" customHeight="1" outlineLevel="1" thickBot="1" x14ac:dyDescent="0.25">
      <c r="A486" s="602" t="s">
        <v>3726</v>
      </c>
      <c r="B486" s="7" t="s">
        <v>394</v>
      </c>
      <c r="C486" s="226"/>
      <c r="D486" s="253" t="s">
        <v>415</v>
      </c>
      <c r="E486" s="150"/>
      <c r="F486" s="82" t="s">
        <v>4</v>
      </c>
      <c r="G486" s="90">
        <v>25</v>
      </c>
      <c r="H486" s="90">
        <v>17.2</v>
      </c>
      <c r="I486" s="90">
        <v>16.8</v>
      </c>
      <c r="J486" s="161">
        <f t="shared" si="509"/>
        <v>16.463999999999999</v>
      </c>
      <c r="K486" s="161">
        <f t="shared" si="510"/>
        <v>16.295999999999999</v>
      </c>
      <c r="L486" s="161">
        <f t="shared" si="511"/>
        <v>16.128</v>
      </c>
      <c r="M486" s="14"/>
      <c r="N486" s="208">
        <f>H486*M486</f>
        <v>0</v>
      </c>
      <c r="O486" s="217">
        <f>I486*M486</f>
        <v>0</v>
      </c>
      <c r="P486" s="246">
        <f>J486*M486</f>
        <v>0</v>
      </c>
      <c r="Q486" s="246">
        <f>K486*M486</f>
        <v>0</v>
      </c>
      <c r="R486" s="246">
        <f>L486*M486</f>
        <v>0</v>
      </c>
      <c r="S486" s="13" t="s">
        <v>5</v>
      </c>
      <c r="T486" s="56"/>
    </row>
    <row r="487" spans="1:20" ht="69.95" hidden="1" customHeight="1" outlineLevel="1" thickBot="1" x14ac:dyDescent="0.25">
      <c r="A487" s="602" t="s">
        <v>3727</v>
      </c>
      <c r="B487" s="7" t="s">
        <v>394</v>
      </c>
      <c r="C487" s="256"/>
      <c r="D487" s="96" t="s">
        <v>589</v>
      </c>
      <c r="E487" s="150"/>
      <c r="F487" s="91" t="s">
        <v>4</v>
      </c>
      <c r="G487" s="257">
        <v>31</v>
      </c>
      <c r="H487" s="257">
        <v>25.2</v>
      </c>
      <c r="I487" s="257">
        <v>24.7</v>
      </c>
      <c r="J487" s="161">
        <f t="shared" si="509"/>
        <v>24.206</v>
      </c>
      <c r="K487" s="161">
        <f t="shared" si="510"/>
        <v>23.959</v>
      </c>
      <c r="L487" s="161">
        <f t="shared" si="511"/>
        <v>23.712</v>
      </c>
      <c r="M487" s="27"/>
      <c r="N487" s="259">
        <f>H487*M487</f>
        <v>0</v>
      </c>
      <c r="O487" s="217">
        <f>I487*M487</f>
        <v>0</v>
      </c>
      <c r="P487" s="246">
        <f>J487*M487</f>
        <v>0</v>
      </c>
      <c r="Q487" s="246">
        <f>K487*M487</f>
        <v>0</v>
      </c>
      <c r="R487" s="246">
        <f>L487*M487</f>
        <v>0</v>
      </c>
      <c r="S487" s="13" t="s">
        <v>5</v>
      </c>
      <c r="T487" s="56"/>
    </row>
    <row r="488" spans="1:20" ht="69.95" hidden="1" customHeight="1" outlineLevel="1" thickBot="1" x14ac:dyDescent="0.25">
      <c r="A488" s="602" t="s">
        <v>3728</v>
      </c>
      <c r="B488" s="7" t="s">
        <v>394</v>
      </c>
      <c r="C488" s="226"/>
      <c r="D488" s="253" t="s">
        <v>1831</v>
      </c>
      <c r="E488" s="150"/>
      <c r="F488" s="91" t="s">
        <v>4</v>
      </c>
      <c r="G488" s="90">
        <v>7</v>
      </c>
      <c r="H488" s="107">
        <f t="shared" ref="H488:H489" ca="1" si="524">I488*1.03</f>
        <v>2.6623391812865496</v>
      </c>
      <c r="I488" s="107">
        <f ca="1">4*0.5/(1-0.5*100/(100+DATEDIF("30.10.2023",TODAY(),"YD")))</f>
        <v>2.5847953216374266</v>
      </c>
      <c r="J488" s="161">
        <f t="shared" ca="1" si="509"/>
        <v>2.5330994152046782</v>
      </c>
      <c r="K488" s="161">
        <f t="shared" ca="1" si="510"/>
        <v>2.5072514619883037</v>
      </c>
      <c r="L488" s="161">
        <f t="shared" ca="1" si="511"/>
        <v>2.4814035087719293</v>
      </c>
      <c r="M488" s="14"/>
      <c r="N488" s="208">
        <f ca="1">H488*M488</f>
        <v>0</v>
      </c>
      <c r="O488" s="217">
        <f ca="1">I488*M488</f>
        <v>0</v>
      </c>
      <c r="P488" s="246">
        <f ca="1">J488*M488</f>
        <v>0</v>
      </c>
      <c r="Q488" s="246">
        <f ca="1">K488*M488</f>
        <v>0</v>
      </c>
      <c r="R488" s="246">
        <f ca="1">L488*M488</f>
        <v>0</v>
      </c>
      <c r="S488" s="13" t="s">
        <v>5</v>
      </c>
      <c r="T488" s="56"/>
    </row>
    <row r="489" spans="1:20" ht="69.95" hidden="1" customHeight="1" outlineLevel="1" thickBot="1" x14ac:dyDescent="0.25">
      <c r="A489" s="602" t="s">
        <v>3729</v>
      </c>
      <c r="B489" s="64" t="s">
        <v>394</v>
      </c>
      <c r="C489" s="222"/>
      <c r="D489" s="96" t="s">
        <v>1832</v>
      </c>
      <c r="E489" s="193"/>
      <c r="F489" s="82" t="s">
        <v>4</v>
      </c>
      <c r="G489" s="99">
        <v>8</v>
      </c>
      <c r="H489" s="107">
        <f t="shared" ca="1" si="524"/>
        <v>3.327923976608187</v>
      </c>
      <c r="I489" s="107">
        <f ca="1">5*0.5/(1-0.5*100/(100+DATEDIF("30.10.2023",TODAY(),"YD")))</f>
        <v>3.2309941520467835</v>
      </c>
      <c r="J489" s="162">
        <f t="shared" ca="1" si="509"/>
        <v>3.1663742690058476</v>
      </c>
      <c r="K489" s="162">
        <f t="shared" ca="1" si="510"/>
        <v>3.1340643274853801</v>
      </c>
      <c r="L489" s="162">
        <f t="shared" ca="1" si="511"/>
        <v>3.1017543859649122</v>
      </c>
      <c r="M489" s="141"/>
      <c r="N489" s="209">
        <f ca="1">H489*M489</f>
        <v>0</v>
      </c>
      <c r="O489" s="217">
        <f ca="1">I489*M489</f>
        <v>0</v>
      </c>
      <c r="P489" s="246">
        <f ca="1">J489*M489</f>
        <v>0</v>
      </c>
      <c r="Q489" s="246">
        <f ca="1">K489*M489</f>
        <v>0</v>
      </c>
      <c r="R489" s="246">
        <f ca="1">L489*M489</f>
        <v>0</v>
      </c>
      <c r="S489" s="30" t="s">
        <v>5</v>
      </c>
      <c r="T489" s="100"/>
    </row>
    <row r="490" spans="1:20" ht="69.95" hidden="1" customHeight="1" outlineLevel="1" thickBot="1" x14ac:dyDescent="0.25">
      <c r="A490" s="602"/>
      <c r="B490" s="64" t="s">
        <v>395</v>
      </c>
      <c r="C490" s="193"/>
      <c r="D490" s="171" t="s">
        <v>9395</v>
      </c>
      <c r="E490" s="138"/>
      <c r="F490" s="7" t="s">
        <v>4</v>
      </c>
      <c r="G490" s="257">
        <v>1.5</v>
      </c>
      <c r="H490" s="184">
        <v>0.65</v>
      </c>
      <c r="I490" s="180">
        <v>0.6</v>
      </c>
      <c r="J490" s="161">
        <f t="shared" ref="J490" si="525">I490*0.98</f>
        <v>0.58799999999999997</v>
      </c>
      <c r="K490" s="161">
        <f t="shared" ref="K490" si="526">I490*0.97</f>
        <v>0.58199999999999996</v>
      </c>
      <c r="L490" s="161">
        <f t="shared" ref="L490" si="527">I490*0.96</f>
        <v>0.57599999999999996</v>
      </c>
      <c r="M490" s="14"/>
      <c r="N490" s="244">
        <f>H490*M490</f>
        <v>0</v>
      </c>
      <c r="O490" s="217">
        <f>I490*M490</f>
        <v>0</v>
      </c>
      <c r="P490" s="246">
        <f>J490*M490</f>
        <v>0</v>
      </c>
      <c r="Q490" s="246">
        <f>K490*M490</f>
        <v>0</v>
      </c>
      <c r="R490" s="246">
        <f>L490*M490</f>
        <v>0</v>
      </c>
      <c r="S490" s="13" t="s">
        <v>5</v>
      </c>
      <c r="T490" s="56"/>
    </row>
    <row r="491" spans="1:20" ht="69.95" hidden="1" customHeight="1" outlineLevel="1" thickBot="1" x14ac:dyDescent="0.25">
      <c r="A491" s="602" t="s">
        <v>3730</v>
      </c>
      <c r="B491" s="64" t="s">
        <v>395</v>
      </c>
      <c r="C491" s="193"/>
      <c r="D491" s="171" t="s">
        <v>417</v>
      </c>
      <c r="E491" s="138"/>
      <c r="F491" s="7" t="s">
        <v>4</v>
      </c>
      <c r="G491" s="257">
        <v>1.5</v>
      </c>
      <c r="H491" s="184">
        <v>0.75</v>
      </c>
      <c r="I491" s="180">
        <v>0.7</v>
      </c>
      <c r="J491" s="161">
        <f t="shared" si="509"/>
        <v>0.68599999999999994</v>
      </c>
      <c r="K491" s="161">
        <f t="shared" si="510"/>
        <v>0.67899999999999994</v>
      </c>
      <c r="L491" s="161">
        <f t="shared" si="511"/>
        <v>0.67199999999999993</v>
      </c>
      <c r="M491" s="14"/>
      <c r="N491" s="244">
        <f>H491*M491</f>
        <v>0</v>
      </c>
      <c r="O491" s="217">
        <f>I491*M491</f>
        <v>0</v>
      </c>
      <c r="P491" s="246">
        <f>J491*M491</f>
        <v>0</v>
      </c>
      <c r="Q491" s="246">
        <f>K491*M491</f>
        <v>0</v>
      </c>
      <c r="R491" s="246">
        <f>L491*M491</f>
        <v>0</v>
      </c>
      <c r="S491" s="13" t="s">
        <v>5</v>
      </c>
      <c r="T491" s="56"/>
    </row>
    <row r="492" spans="1:20" ht="69.95" hidden="1" customHeight="1" outlineLevel="1" thickBot="1" x14ac:dyDescent="0.25">
      <c r="A492" s="602" t="s">
        <v>3731</v>
      </c>
      <c r="B492" s="64" t="s">
        <v>395</v>
      </c>
      <c r="C492" s="193"/>
      <c r="D492" s="171" t="s">
        <v>418</v>
      </c>
      <c r="E492" s="138"/>
      <c r="F492" s="7" t="s">
        <v>4</v>
      </c>
      <c r="G492" s="257">
        <v>1.5</v>
      </c>
      <c r="H492" s="184">
        <v>0.75</v>
      </c>
      <c r="I492" s="180">
        <v>0.7</v>
      </c>
      <c r="J492" s="161">
        <f t="shared" si="509"/>
        <v>0.68599999999999994</v>
      </c>
      <c r="K492" s="161">
        <f t="shared" si="510"/>
        <v>0.67899999999999994</v>
      </c>
      <c r="L492" s="161">
        <f t="shared" si="511"/>
        <v>0.67199999999999993</v>
      </c>
      <c r="M492" s="14"/>
      <c r="N492" s="244">
        <f>H492*M492</f>
        <v>0</v>
      </c>
      <c r="O492" s="217">
        <f>I492*M492</f>
        <v>0</v>
      </c>
      <c r="P492" s="246">
        <f>J492*M492</f>
        <v>0</v>
      </c>
      <c r="Q492" s="246">
        <f>K492*M492</f>
        <v>0</v>
      </c>
      <c r="R492" s="246">
        <f>L492*M492</f>
        <v>0</v>
      </c>
      <c r="S492" s="13" t="s">
        <v>5</v>
      </c>
      <c r="T492" s="56"/>
    </row>
    <row r="493" spans="1:20" ht="69.95" hidden="1" customHeight="1" outlineLevel="1" thickBot="1" x14ac:dyDescent="0.25">
      <c r="A493" s="602" t="s">
        <v>3732</v>
      </c>
      <c r="B493" s="64" t="s">
        <v>395</v>
      </c>
      <c r="C493" s="193"/>
      <c r="D493" s="171" t="s">
        <v>419</v>
      </c>
      <c r="E493" s="138"/>
      <c r="F493" s="7" t="s">
        <v>4</v>
      </c>
      <c r="G493" s="257">
        <v>1.5</v>
      </c>
      <c r="H493" s="184">
        <v>0.75</v>
      </c>
      <c r="I493" s="180">
        <v>0.7</v>
      </c>
      <c r="J493" s="161">
        <f t="shared" si="509"/>
        <v>0.68599999999999994</v>
      </c>
      <c r="K493" s="161">
        <f t="shared" si="510"/>
        <v>0.67899999999999994</v>
      </c>
      <c r="L493" s="161">
        <f t="shared" si="511"/>
        <v>0.67199999999999993</v>
      </c>
      <c r="M493" s="14"/>
      <c r="N493" s="244">
        <f>H493*M493</f>
        <v>0</v>
      </c>
      <c r="O493" s="217">
        <f>I493*M493</f>
        <v>0</v>
      </c>
      <c r="P493" s="246">
        <f>J493*M493</f>
        <v>0</v>
      </c>
      <c r="Q493" s="246">
        <f>K493*M493</f>
        <v>0</v>
      </c>
      <c r="R493" s="246">
        <f>L493*M493</f>
        <v>0</v>
      </c>
      <c r="S493" s="13" t="s">
        <v>5</v>
      </c>
      <c r="T493" s="56"/>
    </row>
    <row r="494" spans="1:20" ht="69.95" hidden="1" customHeight="1" outlineLevel="1" thickBot="1" x14ac:dyDescent="0.25">
      <c r="A494" s="602" t="s">
        <v>3733</v>
      </c>
      <c r="B494" s="64" t="s">
        <v>395</v>
      </c>
      <c r="C494" s="193"/>
      <c r="D494" s="171" t="s">
        <v>449</v>
      </c>
      <c r="E494" s="138"/>
      <c r="F494" s="7" t="s">
        <v>4</v>
      </c>
      <c r="G494" s="257">
        <v>1.5</v>
      </c>
      <c r="H494" s="184">
        <v>0.75</v>
      </c>
      <c r="I494" s="180">
        <v>0.7</v>
      </c>
      <c r="J494" s="161">
        <f t="shared" si="509"/>
        <v>0.68599999999999994</v>
      </c>
      <c r="K494" s="161">
        <f t="shared" si="510"/>
        <v>0.67899999999999994</v>
      </c>
      <c r="L494" s="161">
        <f t="shared" si="511"/>
        <v>0.67199999999999993</v>
      </c>
      <c r="M494" s="14"/>
      <c r="N494" s="244">
        <f>H494*M494</f>
        <v>0</v>
      </c>
      <c r="O494" s="217">
        <f>I494*M494</f>
        <v>0</v>
      </c>
      <c r="P494" s="246">
        <f>J494*M494</f>
        <v>0</v>
      </c>
      <c r="Q494" s="246">
        <f>K494*M494</f>
        <v>0</v>
      </c>
      <c r="R494" s="246">
        <f>L494*M494</f>
        <v>0</v>
      </c>
      <c r="S494" s="13" t="s">
        <v>5</v>
      </c>
      <c r="T494" s="56"/>
    </row>
    <row r="495" spans="1:20" ht="69.95" hidden="1" customHeight="1" outlineLevel="1" thickBot="1" x14ac:dyDescent="0.25">
      <c r="A495" s="602" t="s">
        <v>3734</v>
      </c>
      <c r="B495" s="91" t="s">
        <v>396</v>
      </c>
      <c r="C495" s="186"/>
      <c r="D495" s="25" t="s">
        <v>356</v>
      </c>
      <c r="E495" s="149"/>
      <c r="F495" s="7" t="s">
        <v>4</v>
      </c>
      <c r="G495" s="206">
        <v>2</v>
      </c>
      <c r="H495" s="139">
        <v>1</v>
      </c>
      <c r="I495" s="139">
        <v>0.9</v>
      </c>
      <c r="J495" s="161">
        <f t="shared" si="509"/>
        <v>0.88200000000000001</v>
      </c>
      <c r="K495" s="161">
        <f t="shared" si="510"/>
        <v>0.873</v>
      </c>
      <c r="L495" s="161">
        <f t="shared" si="511"/>
        <v>0.86399999999999999</v>
      </c>
      <c r="M495" s="15"/>
      <c r="N495" s="244">
        <f>H495*M495</f>
        <v>0</v>
      </c>
      <c r="O495" s="217">
        <f>I495*M495</f>
        <v>0</v>
      </c>
      <c r="P495" s="246">
        <f>J495*M495</f>
        <v>0</v>
      </c>
      <c r="Q495" s="246">
        <f>K495*M495</f>
        <v>0</v>
      </c>
      <c r="R495" s="246">
        <f>L495*M495</f>
        <v>0</v>
      </c>
      <c r="S495" s="13" t="s">
        <v>5</v>
      </c>
      <c r="T495" s="56"/>
    </row>
    <row r="496" spans="1:20" ht="69.95" hidden="1" customHeight="1" outlineLevel="1" thickBot="1" x14ac:dyDescent="0.25">
      <c r="A496" s="602" t="s">
        <v>3735</v>
      </c>
      <c r="B496" s="91" t="s">
        <v>396</v>
      </c>
      <c r="C496" s="186"/>
      <c r="D496" s="25" t="s">
        <v>685</v>
      </c>
      <c r="E496" s="149"/>
      <c r="F496" s="202" t="s">
        <v>4</v>
      </c>
      <c r="G496" s="206">
        <v>2</v>
      </c>
      <c r="H496" s="139">
        <v>1</v>
      </c>
      <c r="I496" s="139">
        <v>0.9</v>
      </c>
      <c r="J496" s="161">
        <f t="shared" si="509"/>
        <v>0.88200000000000001</v>
      </c>
      <c r="K496" s="161">
        <f t="shared" si="510"/>
        <v>0.873</v>
      </c>
      <c r="L496" s="161">
        <f t="shared" si="511"/>
        <v>0.86399999999999999</v>
      </c>
      <c r="M496" s="15"/>
      <c r="N496" s="244">
        <f>H496*M496</f>
        <v>0</v>
      </c>
      <c r="O496" s="217">
        <f>I496*M496</f>
        <v>0</v>
      </c>
      <c r="P496" s="246">
        <f>J496*M496</f>
        <v>0</v>
      </c>
      <c r="Q496" s="246">
        <f>K496*M496</f>
        <v>0</v>
      </c>
      <c r="R496" s="246">
        <f>L496*M496</f>
        <v>0</v>
      </c>
      <c r="S496" s="13" t="s">
        <v>5</v>
      </c>
      <c r="T496" s="56"/>
    </row>
    <row r="497" spans="1:20" ht="69.95" hidden="1" customHeight="1" outlineLevel="1" thickBot="1" x14ac:dyDescent="0.25">
      <c r="A497" s="602" t="s">
        <v>3736</v>
      </c>
      <c r="B497" s="260" t="s">
        <v>396</v>
      </c>
      <c r="C497" s="189"/>
      <c r="D497" s="58" t="s">
        <v>1159</v>
      </c>
      <c r="E497" s="145"/>
      <c r="F497" s="202" t="s">
        <v>4</v>
      </c>
      <c r="G497" s="261">
        <v>2</v>
      </c>
      <c r="H497" s="62">
        <v>1</v>
      </c>
      <c r="I497" s="62">
        <v>0.9</v>
      </c>
      <c r="J497" s="258">
        <f t="shared" si="509"/>
        <v>0.88200000000000001</v>
      </c>
      <c r="K497" s="258">
        <f t="shared" si="510"/>
        <v>0.873</v>
      </c>
      <c r="L497" s="258">
        <f t="shared" si="511"/>
        <v>0.86399999999999999</v>
      </c>
      <c r="M497" s="263"/>
      <c r="N497" s="264">
        <f>H497*M497</f>
        <v>0</v>
      </c>
      <c r="O497" s="246">
        <f>I497*M497</f>
        <v>0</v>
      </c>
      <c r="P497" s="246">
        <f>J497*M497</f>
        <v>0</v>
      </c>
      <c r="Q497" s="246">
        <f>K497*M497</f>
        <v>0</v>
      </c>
      <c r="R497" s="246">
        <f>L497*M497</f>
        <v>0</v>
      </c>
      <c r="S497" s="12" t="s">
        <v>5</v>
      </c>
      <c r="T497" s="56"/>
    </row>
    <row r="498" spans="1:20" ht="24.95" customHeight="1" collapsed="1" thickBot="1" x14ac:dyDescent="0.25">
      <c r="A498" s="361" t="s">
        <v>6861</v>
      </c>
      <c r="B498" s="362"/>
      <c r="C498" s="362"/>
      <c r="D498" s="363"/>
      <c r="E498" s="363"/>
      <c r="F498" s="363"/>
      <c r="G498" s="364"/>
      <c r="H498" s="364"/>
      <c r="I498" s="364"/>
      <c r="J498" s="364"/>
      <c r="K498" s="364"/>
      <c r="L498" s="364"/>
      <c r="M498" s="364"/>
      <c r="N498" s="364"/>
      <c r="O498" s="364"/>
      <c r="P498" s="364"/>
      <c r="Q498" s="364"/>
      <c r="R498" s="364"/>
      <c r="S498" s="365"/>
    </row>
    <row r="499" spans="1:20" ht="20.100000000000001" hidden="1" customHeight="1" outlineLevel="1" thickBot="1" x14ac:dyDescent="0.25">
      <c r="A499" s="3" t="s">
        <v>3737</v>
      </c>
      <c r="B499" s="3" t="s">
        <v>33</v>
      </c>
      <c r="C499" s="3"/>
      <c r="D499" s="3" t="s">
        <v>17</v>
      </c>
      <c r="E499" s="3" t="s">
        <v>2746</v>
      </c>
      <c r="F499" s="84"/>
      <c r="G499" s="85" t="s">
        <v>487</v>
      </c>
      <c r="H499" s="3" t="s">
        <v>488</v>
      </c>
      <c r="I499" s="3" t="s">
        <v>495</v>
      </c>
      <c r="J499" s="123">
        <v>-0.02</v>
      </c>
      <c r="K499" s="123">
        <v>-0.03</v>
      </c>
      <c r="L499" s="123">
        <v>-0.04</v>
      </c>
      <c r="M499" s="3" t="s">
        <v>18</v>
      </c>
      <c r="N499" s="3" t="s">
        <v>489</v>
      </c>
      <c r="O499" s="3" t="s">
        <v>486</v>
      </c>
      <c r="P499" s="124" t="s">
        <v>1924</v>
      </c>
      <c r="Q499" s="124" t="s">
        <v>1930</v>
      </c>
      <c r="R499" s="124" t="s">
        <v>1931</v>
      </c>
      <c r="S499" s="3" t="s">
        <v>34</v>
      </c>
    </row>
    <row r="500" spans="1:20" ht="69.95" hidden="1" customHeight="1" outlineLevel="1" thickBot="1" x14ac:dyDescent="0.25">
      <c r="A500" s="648" t="s">
        <v>10685</v>
      </c>
      <c r="B500" s="193" t="s">
        <v>53</v>
      </c>
      <c r="C500" s="193" t="s">
        <v>10684</v>
      </c>
      <c r="D500" s="489" t="s">
        <v>10683</v>
      </c>
      <c r="E500" s="97"/>
      <c r="F500" s="286" t="s">
        <v>4</v>
      </c>
      <c r="G500" s="173">
        <v>10</v>
      </c>
      <c r="H500" s="99">
        <v>6.1</v>
      </c>
      <c r="I500" s="99">
        <v>5.9</v>
      </c>
      <c r="J500" s="174">
        <f t="shared" ref="J500" si="528">I500*0.98</f>
        <v>5.782</v>
      </c>
      <c r="K500" s="174">
        <f t="shared" ref="K500" si="529">I500*0.97</f>
        <v>5.7229999999999999</v>
      </c>
      <c r="L500" s="174">
        <f t="shared" ref="L500" si="530">I500*0.96</f>
        <v>5.6639999999999997</v>
      </c>
      <c r="M500" s="141"/>
      <c r="N500" s="98">
        <f>H500*M500</f>
        <v>0</v>
      </c>
      <c r="O500" s="217">
        <f>I500*M500</f>
        <v>0</v>
      </c>
      <c r="P500" s="217">
        <f>J500*M500</f>
        <v>0</v>
      </c>
      <c r="Q500" s="217">
        <f>K500*M500</f>
        <v>0</v>
      </c>
      <c r="R500" s="98">
        <f>L500*M500</f>
        <v>0</v>
      </c>
      <c r="S500" s="102" t="s">
        <v>5</v>
      </c>
      <c r="T500" s="100"/>
    </row>
    <row r="501" spans="1:20" ht="69.95" hidden="1" customHeight="1" outlineLevel="1" thickBot="1" x14ac:dyDescent="0.25">
      <c r="A501" s="648" t="s">
        <v>10688</v>
      </c>
      <c r="B501" s="193" t="s">
        <v>53</v>
      </c>
      <c r="C501" s="193" t="s">
        <v>10686</v>
      </c>
      <c r="D501" s="489" t="s">
        <v>10687</v>
      </c>
      <c r="E501" s="97"/>
      <c r="F501" s="286" t="s">
        <v>4</v>
      </c>
      <c r="G501" s="173">
        <v>13</v>
      </c>
      <c r="H501" s="99">
        <v>8.6999999999999993</v>
      </c>
      <c r="I501" s="99">
        <v>8.5</v>
      </c>
      <c r="J501" s="174">
        <f t="shared" ref="J501" si="531">I501*0.98</f>
        <v>8.33</v>
      </c>
      <c r="K501" s="174">
        <f t="shared" ref="K501" si="532">I501*0.97</f>
        <v>8.2449999999999992</v>
      </c>
      <c r="L501" s="174">
        <f t="shared" ref="L501" si="533">I501*0.96</f>
        <v>8.16</v>
      </c>
      <c r="M501" s="141"/>
      <c r="N501" s="98">
        <f>H501*M501</f>
        <v>0</v>
      </c>
      <c r="O501" s="217">
        <f>I501*M501</f>
        <v>0</v>
      </c>
      <c r="P501" s="217">
        <f>J501*M501</f>
        <v>0</v>
      </c>
      <c r="Q501" s="217">
        <f>K501*M501</f>
        <v>0</v>
      </c>
      <c r="R501" s="98">
        <f>L501*M501</f>
        <v>0</v>
      </c>
      <c r="S501" s="102" t="s">
        <v>5</v>
      </c>
      <c r="T501" s="100"/>
    </row>
    <row r="502" spans="1:20" ht="69.95" hidden="1" customHeight="1" outlineLevel="1" thickBot="1" x14ac:dyDescent="0.25">
      <c r="A502" s="648" t="s">
        <v>8552</v>
      </c>
      <c r="B502" s="193" t="s">
        <v>53</v>
      </c>
      <c r="C502" s="193" t="s">
        <v>8551</v>
      </c>
      <c r="D502" s="489" t="s">
        <v>8564</v>
      </c>
      <c r="E502" s="97"/>
      <c r="F502" s="286" t="s">
        <v>4</v>
      </c>
      <c r="G502" s="173">
        <v>13</v>
      </c>
      <c r="H502" s="99">
        <v>8.9499999999999993</v>
      </c>
      <c r="I502" s="99">
        <v>8.75</v>
      </c>
      <c r="J502" s="174">
        <f t="shared" ref="J502" si="534">I502*0.98</f>
        <v>8.5749999999999993</v>
      </c>
      <c r="K502" s="174">
        <f t="shared" ref="K502" si="535">I502*0.97</f>
        <v>8.4874999999999989</v>
      </c>
      <c r="L502" s="174">
        <f t="shared" ref="L502" si="536">I502*0.96</f>
        <v>8.4</v>
      </c>
      <c r="M502" s="141"/>
      <c r="N502" s="98">
        <f>H502*M502</f>
        <v>0</v>
      </c>
      <c r="O502" s="217">
        <f>I502*M502</f>
        <v>0</v>
      </c>
      <c r="P502" s="217">
        <f>J502*M502</f>
        <v>0</v>
      </c>
      <c r="Q502" s="217">
        <f>K502*M502</f>
        <v>0</v>
      </c>
      <c r="R502" s="98">
        <f>L502*M502</f>
        <v>0</v>
      </c>
      <c r="S502" s="102" t="s">
        <v>5</v>
      </c>
      <c r="T502" s="100"/>
    </row>
    <row r="503" spans="1:20" ht="69.95" hidden="1" customHeight="1" outlineLevel="1" thickBot="1" x14ac:dyDescent="0.25">
      <c r="A503" s="745" t="s">
        <v>8550</v>
      </c>
      <c r="B503" s="425" t="s">
        <v>53</v>
      </c>
      <c r="C503" s="269" t="s">
        <v>8549</v>
      </c>
      <c r="D503" s="660" t="s">
        <v>8548</v>
      </c>
      <c r="E503" s="274"/>
      <c r="F503" s="293" t="s">
        <v>4</v>
      </c>
      <c r="G503" s="403">
        <v>4.5</v>
      </c>
      <c r="H503" s="265">
        <v>2.9</v>
      </c>
      <c r="I503" s="265">
        <v>2.8</v>
      </c>
      <c r="J503" s="427">
        <f t="shared" ref="J503" si="537">I503*0.98</f>
        <v>2.7439999999999998</v>
      </c>
      <c r="K503" s="427">
        <f t="shared" ref="K503" si="538">I503*0.97</f>
        <v>2.7159999999999997</v>
      </c>
      <c r="L503" s="427">
        <f t="shared" ref="L503" si="539">I503*0.96</f>
        <v>2.6879999999999997</v>
      </c>
      <c r="M503" s="579"/>
      <c r="N503" s="265">
        <f>H503*M503</f>
        <v>0</v>
      </c>
      <c r="O503" s="249">
        <f>I503*M503</f>
        <v>0</v>
      </c>
      <c r="P503" s="249">
        <f>J503*M503</f>
        <v>0</v>
      </c>
      <c r="Q503" s="249">
        <f>K503*M503</f>
        <v>0</v>
      </c>
      <c r="R503" s="249">
        <f>L503*M503</f>
        <v>0</v>
      </c>
      <c r="S503" s="125" t="s">
        <v>5</v>
      </c>
      <c r="T503" s="100"/>
    </row>
    <row r="504" spans="1:20" ht="69.95" hidden="1" customHeight="1" outlineLevel="1" thickBot="1" x14ac:dyDescent="0.25">
      <c r="A504" s="602" t="s">
        <v>3738</v>
      </c>
      <c r="B504" s="64" t="s">
        <v>363</v>
      </c>
      <c r="C504" s="115"/>
      <c r="D504" s="53" t="s">
        <v>1282</v>
      </c>
      <c r="E504" s="285"/>
      <c r="F504" s="286" t="s">
        <v>4</v>
      </c>
      <c r="G504" s="183">
        <v>24</v>
      </c>
      <c r="H504" s="98">
        <v>19.5</v>
      </c>
      <c r="I504" s="98">
        <v>19</v>
      </c>
      <c r="J504" s="161">
        <f t="shared" ref="J504:J528" si="540">I504*0.98</f>
        <v>18.62</v>
      </c>
      <c r="K504" s="161">
        <f t="shared" ref="K504:K528" si="541">I504*0.97</f>
        <v>18.43</v>
      </c>
      <c r="L504" s="161">
        <f t="shared" ref="L504:L528" si="542">I504*0.96</f>
        <v>18.239999999999998</v>
      </c>
      <c r="M504" s="14"/>
      <c r="N504" s="98">
        <f>H504*M504</f>
        <v>0</v>
      </c>
      <c r="O504" s="217">
        <f>I504*M504</f>
        <v>0</v>
      </c>
      <c r="P504" s="246">
        <f>J504*M504</f>
        <v>0</v>
      </c>
      <c r="Q504" s="246">
        <f>K504*M504</f>
        <v>0</v>
      </c>
      <c r="R504" s="246">
        <f>L504*M504</f>
        <v>0</v>
      </c>
      <c r="S504" s="30" t="s">
        <v>5</v>
      </c>
      <c r="T504" s="100"/>
    </row>
    <row r="505" spans="1:20" ht="69.95" hidden="1" customHeight="1" outlineLevel="1" thickBot="1" x14ac:dyDescent="0.25">
      <c r="A505" s="602" t="s">
        <v>3739</v>
      </c>
      <c r="B505" s="64" t="s">
        <v>363</v>
      </c>
      <c r="C505" s="115"/>
      <c r="D505" s="53" t="s">
        <v>2275</v>
      </c>
      <c r="E505" s="128"/>
      <c r="F505" s="286" t="s">
        <v>4</v>
      </c>
      <c r="G505" s="183">
        <v>44</v>
      </c>
      <c r="H505" s="98">
        <v>35</v>
      </c>
      <c r="I505" s="98">
        <v>34.5</v>
      </c>
      <c r="J505" s="162">
        <f t="shared" ref="J505" si="543">I505*0.98</f>
        <v>33.81</v>
      </c>
      <c r="K505" s="162">
        <f t="shared" ref="K505" si="544">I505*0.97</f>
        <v>33.464999999999996</v>
      </c>
      <c r="L505" s="162">
        <f t="shared" ref="L505" si="545">I505*0.96</f>
        <v>33.119999999999997</v>
      </c>
      <c r="M505" s="141"/>
      <c r="N505" s="98">
        <f>H505*M505</f>
        <v>0</v>
      </c>
      <c r="O505" s="217">
        <f>I505*M505</f>
        <v>0</v>
      </c>
      <c r="P505" s="246">
        <f>J505*M505</f>
        <v>0</v>
      </c>
      <c r="Q505" s="246">
        <f>K505*M505</f>
        <v>0</v>
      </c>
      <c r="R505" s="246">
        <f>L505*M505</f>
        <v>0</v>
      </c>
      <c r="S505" s="574" t="s">
        <v>6961</v>
      </c>
      <c r="T505" s="100"/>
    </row>
    <row r="506" spans="1:20" ht="69.95" hidden="1" customHeight="1" outlineLevel="1" thickBot="1" x14ac:dyDescent="0.25">
      <c r="A506" s="602" t="s">
        <v>3740</v>
      </c>
      <c r="B506" s="64" t="s">
        <v>363</v>
      </c>
      <c r="C506" s="115"/>
      <c r="D506" s="53" t="s">
        <v>2276</v>
      </c>
      <c r="E506" s="128"/>
      <c r="F506" s="286" t="s">
        <v>4</v>
      </c>
      <c r="G506" s="183">
        <v>60</v>
      </c>
      <c r="H506" s="98">
        <v>50</v>
      </c>
      <c r="I506" s="98">
        <v>49.5</v>
      </c>
      <c r="J506" s="162">
        <f t="shared" ref="J506:J515" si="546">I506*0.98</f>
        <v>48.51</v>
      </c>
      <c r="K506" s="162">
        <f t="shared" ref="K506:K515" si="547">I506*0.97</f>
        <v>48.015000000000001</v>
      </c>
      <c r="L506" s="162">
        <f t="shared" ref="L506:L515" si="548">I506*0.96</f>
        <v>47.519999999999996</v>
      </c>
      <c r="M506" s="141"/>
      <c r="N506" s="98">
        <f>H506*M506</f>
        <v>0</v>
      </c>
      <c r="O506" s="217">
        <f>I506*M506</f>
        <v>0</v>
      </c>
      <c r="P506" s="246">
        <f>J506*M506</f>
        <v>0</v>
      </c>
      <c r="Q506" s="246">
        <f>K506*M506</f>
        <v>0</v>
      </c>
      <c r="R506" s="246">
        <f>L506*M506</f>
        <v>0</v>
      </c>
      <c r="S506" s="30" t="s">
        <v>5</v>
      </c>
      <c r="T506" s="100"/>
    </row>
    <row r="507" spans="1:20" ht="69.95" hidden="1" customHeight="1" outlineLevel="1" thickBot="1" x14ac:dyDescent="0.25">
      <c r="A507" s="602" t="s">
        <v>6974</v>
      </c>
      <c r="B507" s="64" t="s">
        <v>363</v>
      </c>
      <c r="C507" s="115"/>
      <c r="D507" s="93" t="s">
        <v>6975</v>
      </c>
      <c r="E507" s="128"/>
      <c r="F507" s="286" t="s">
        <v>4</v>
      </c>
      <c r="G507" s="183">
        <v>110</v>
      </c>
      <c r="H507" s="98">
        <v>105</v>
      </c>
      <c r="I507" s="98">
        <v>104</v>
      </c>
      <c r="J507" s="162">
        <f t="shared" ref="J507" si="549">I507*0.98</f>
        <v>101.92</v>
      </c>
      <c r="K507" s="162">
        <f t="shared" ref="K507" si="550">I507*0.97</f>
        <v>100.88</v>
      </c>
      <c r="L507" s="162">
        <f t="shared" ref="L507" si="551">I507*0.96</f>
        <v>99.84</v>
      </c>
      <c r="M507" s="141"/>
      <c r="N507" s="98">
        <f>H507*M507</f>
        <v>0</v>
      </c>
      <c r="O507" s="217">
        <f>I507*M507</f>
        <v>0</v>
      </c>
      <c r="P507" s="246">
        <f>J507*M507</f>
        <v>0</v>
      </c>
      <c r="Q507" s="246">
        <f>K507*M507</f>
        <v>0</v>
      </c>
      <c r="R507" s="246">
        <f>L507*M507</f>
        <v>0</v>
      </c>
      <c r="S507" s="30" t="s">
        <v>5</v>
      </c>
      <c r="T507" s="100"/>
    </row>
    <row r="508" spans="1:20" ht="69.95" hidden="1" customHeight="1" outlineLevel="1" thickBot="1" x14ac:dyDescent="0.25">
      <c r="A508" s="602" t="s">
        <v>9316</v>
      </c>
      <c r="B508" s="64" t="s">
        <v>363</v>
      </c>
      <c r="C508" s="115" t="s">
        <v>9317</v>
      </c>
      <c r="D508" s="93" t="s">
        <v>9318</v>
      </c>
      <c r="E508" s="128"/>
      <c r="F508" s="286" t="s">
        <v>4</v>
      </c>
      <c r="G508" s="183">
        <v>55</v>
      </c>
      <c r="H508" s="98">
        <v>45.5</v>
      </c>
      <c r="I508" s="98">
        <v>45</v>
      </c>
      <c r="J508" s="162">
        <f t="shared" ref="J508:J514" si="552">I508*0.98</f>
        <v>44.1</v>
      </c>
      <c r="K508" s="162">
        <f t="shared" ref="K508:K514" si="553">I508*0.97</f>
        <v>43.65</v>
      </c>
      <c r="L508" s="162">
        <f t="shared" ref="L508:L514" si="554">I508*0.96</f>
        <v>43.199999999999996</v>
      </c>
      <c r="M508" s="141"/>
      <c r="N508" s="98">
        <f>H508*M508</f>
        <v>0</v>
      </c>
      <c r="O508" s="217">
        <f>I508*M508</f>
        <v>0</v>
      </c>
      <c r="P508" s="246">
        <f>J508*M508</f>
        <v>0</v>
      </c>
      <c r="Q508" s="246">
        <f>K508*M508</f>
        <v>0</v>
      </c>
      <c r="R508" s="246">
        <f>L508*M508</f>
        <v>0</v>
      </c>
      <c r="S508" s="30" t="s">
        <v>5</v>
      </c>
      <c r="T508" s="100"/>
    </row>
    <row r="509" spans="1:20" ht="69.95" hidden="1" customHeight="1" outlineLevel="1" thickBot="1" x14ac:dyDescent="0.25">
      <c r="A509" s="602" t="s">
        <v>9967</v>
      </c>
      <c r="B509" s="64" t="s">
        <v>363</v>
      </c>
      <c r="C509" s="115" t="s">
        <v>9346</v>
      </c>
      <c r="D509" s="93" t="s">
        <v>9968</v>
      </c>
      <c r="E509" s="128"/>
      <c r="F509" s="286" t="s">
        <v>4</v>
      </c>
      <c r="G509" s="183">
        <v>20</v>
      </c>
      <c r="H509" s="98">
        <v>13.7</v>
      </c>
      <c r="I509" s="98">
        <v>13.4</v>
      </c>
      <c r="J509" s="162">
        <f t="shared" si="552"/>
        <v>13.132</v>
      </c>
      <c r="K509" s="162">
        <f t="shared" si="553"/>
        <v>12.997999999999999</v>
      </c>
      <c r="L509" s="162">
        <f t="shared" si="554"/>
        <v>12.863999999999999</v>
      </c>
      <c r="M509" s="141"/>
      <c r="N509" s="98">
        <f>H509*M509</f>
        <v>0</v>
      </c>
      <c r="O509" s="217">
        <f>I509*M509</f>
        <v>0</v>
      </c>
      <c r="P509" s="246">
        <f>J509*M509</f>
        <v>0</v>
      </c>
      <c r="Q509" s="246">
        <f>K509*M509</f>
        <v>0</v>
      </c>
      <c r="R509" s="246">
        <f>L509*M509</f>
        <v>0</v>
      </c>
      <c r="S509" s="30" t="s">
        <v>5</v>
      </c>
      <c r="T509" s="100"/>
    </row>
    <row r="510" spans="1:20" ht="69.95" hidden="1" customHeight="1" outlineLevel="1" thickBot="1" x14ac:dyDescent="0.25">
      <c r="A510" s="602" t="s">
        <v>9345</v>
      </c>
      <c r="B510" s="64" t="s">
        <v>363</v>
      </c>
      <c r="C510" s="115" t="s">
        <v>9346</v>
      </c>
      <c r="D510" s="93" t="s">
        <v>9347</v>
      </c>
      <c r="E510" s="128"/>
      <c r="F510" s="286" t="s">
        <v>4</v>
      </c>
      <c r="G510" s="183">
        <v>20</v>
      </c>
      <c r="H510" s="98">
        <v>14.3</v>
      </c>
      <c r="I510" s="98">
        <v>14</v>
      </c>
      <c r="J510" s="162">
        <f t="shared" si="552"/>
        <v>13.719999999999999</v>
      </c>
      <c r="K510" s="162">
        <f t="shared" si="553"/>
        <v>13.58</v>
      </c>
      <c r="L510" s="162">
        <f t="shared" si="554"/>
        <v>13.44</v>
      </c>
      <c r="M510" s="141"/>
      <c r="N510" s="98">
        <f>H510*M510</f>
        <v>0</v>
      </c>
      <c r="O510" s="217">
        <f>I510*M510</f>
        <v>0</v>
      </c>
      <c r="P510" s="246">
        <f>J510*M510</f>
        <v>0</v>
      </c>
      <c r="Q510" s="246">
        <f>K510*M510</f>
        <v>0</v>
      </c>
      <c r="R510" s="246">
        <f>L510*M510</f>
        <v>0</v>
      </c>
      <c r="S510" s="30" t="s">
        <v>5</v>
      </c>
      <c r="T510" s="100"/>
    </row>
    <row r="511" spans="1:20" ht="69.95" hidden="1" customHeight="1" outlineLevel="1" thickBot="1" x14ac:dyDescent="0.25">
      <c r="A511" s="602" t="s">
        <v>9969</v>
      </c>
      <c r="B511" s="64" t="s">
        <v>363</v>
      </c>
      <c r="C511" s="115" t="s">
        <v>9970</v>
      </c>
      <c r="D511" s="93" t="s">
        <v>9971</v>
      </c>
      <c r="E511" s="128"/>
      <c r="F511" s="286" t="s">
        <v>4</v>
      </c>
      <c r="G511" s="183">
        <v>22</v>
      </c>
      <c r="H511" s="98">
        <v>15.1</v>
      </c>
      <c r="I511" s="98">
        <v>14.8</v>
      </c>
      <c r="J511" s="162">
        <f t="shared" ref="J511" si="555">I511*0.98</f>
        <v>14.504</v>
      </c>
      <c r="K511" s="162">
        <f t="shared" ref="K511" si="556">I511*0.97</f>
        <v>14.356</v>
      </c>
      <c r="L511" s="162">
        <f t="shared" ref="L511" si="557">I511*0.96</f>
        <v>14.208</v>
      </c>
      <c r="M511" s="141"/>
      <c r="N511" s="98">
        <f>H511*M511</f>
        <v>0</v>
      </c>
      <c r="O511" s="217">
        <f>I511*M511</f>
        <v>0</v>
      </c>
      <c r="P511" s="246">
        <f>J511*M511</f>
        <v>0</v>
      </c>
      <c r="Q511" s="246">
        <f>K511*M511</f>
        <v>0</v>
      </c>
      <c r="R511" s="246">
        <f>L511*M511</f>
        <v>0</v>
      </c>
      <c r="S511" s="30" t="s">
        <v>5</v>
      </c>
      <c r="T511" s="100"/>
    </row>
    <row r="512" spans="1:20" ht="69.95" hidden="1" customHeight="1" outlineLevel="1" thickBot="1" x14ac:dyDescent="0.25">
      <c r="A512" s="602" t="s">
        <v>9833</v>
      </c>
      <c r="B512" s="64" t="s">
        <v>363</v>
      </c>
      <c r="C512" s="115" t="s">
        <v>9834</v>
      </c>
      <c r="D512" s="93" t="s">
        <v>9835</v>
      </c>
      <c r="E512" s="128"/>
      <c r="F512" s="286" t="s">
        <v>4</v>
      </c>
      <c r="G512" s="183">
        <v>40</v>
      </c>
      <c r="H512" s="98">
        <v>30.3</v>
      </c>
      <c r="I512" s="98">
        <v>29.8</v>
      </c>
      <c r="J512" s="162">
        <f t="shared" ref="J512:J513" si="558">I512*0.98</f>
        <v>29.204000000000001</v>
      </c>
      <c r="K512" s="162">
        <f t="shared" ref="K512:K513" si="559">I512*0.97</f>
        <v>28.905999999999999</v>
      </c>
      <c r="L512" s="162">
        <f t="shared" ref="L512:L513" si="560">I512*0.96</f>
        <v>28.608000000000001</v>
      </c>
      <c r="M512" s="141"/>
      <c r="N512" s="98">
        <f>H512*M512</f>
        <v>0</v>
      </c>
      <c r="O512" s="217">
        <f>I512*M512</f>
        <v>0</v>
      </c>
      <c r="P512" s="246">
        <f>J512*M512</f>
        <v>0</v>
      </c>
      <c r="Q512" s="246">
        <f>K512*M512</f>
        <v>0</v>
      </c>
      <c r="R512" s="246">
        <f>L512*M512</f>
        <v>0</v>
      </c>
      <c r="S512" s="30"/>
      <c r="T512" s="100"/>
    </row>
    <row r="513" spans="1:20" ht="69.95" hidden="1" customHeight="1" outlineLevel="1" thickBot="1" x14ac:dyDescent="0.25">
      <c r="A513" s="758" t="s">
        <v>10799</v>
      </c>
      <c r="B513" s="729" t="s">
        <v>363</v>
      </c>
      <c r="C513" s="831"/>
      <c r="D513" s="849" t="s">
        <v>10922</v>
      </c>
      <c r="E513" s="771"/>
      <c r="F513" s="827" t="s">
        <v>4</v>
      </c>
      <c r="G513" s="875">
        <v>30</v>
      </c>
      <c r="H513" s="730">
        <v>24.5</v>
      </c>
      <c r="I513" s="783">
        <v>24.2</v>
      </c>
      <c r="J513" s="732">
        <f t="shared" si="558"/>
        <v>23.715999999999998</v>
      </c>
      <c r="K513" s="732">
        <f t="shared" si="559"/>
        <v>23.474</v>
      </c>
      <c r="L513" s="732">
        <f t="shared" si="560"/>
        <v>23.231999999999999</v>
      </c>
      <c r="M513" s="750"/>
      <c r="N513" s="730">
        <f>H513*M513</f>
        <v>0</v>
      </c>
      <c r="O513" s="731">
        <f>I513*M513</f>
        <v>0</v>
      </c>
      <c r="P513" s="759">
        <f>J513*M513</f>
        <v>0</v>
      </c>
      <c r="Q513" s="759">
        <f>K513*M513</f>
        <v>0</v>
      </c>
      <c r="R513" s="759">
        <f>L513*M513</f>
        <v>0</v>
      </c>
      <c r="S513" s="780" t="s">
        <v>5</v>
      </c>
      <c r="T513" s="170" t="s">
        <v>723</v>
      </c>
    </row>
    <row r="514" spans="1:20" ht="69.95" hidden="1" customHeight="1" outlineLevel="1" thickBot="1" x14ac:dyDescent="0.25">
      <c r="A514" s="602" t="s">
        <v>9831</v>
      </c>
      <c r="B514" s="64" t="s">
        <v>363</v>
      </c>
      <c r="C514" s="115"/>
      <c r="D514" s="93" t="s">
        <v>9832</v>
      </c>
      <c r="E514" s="128"/>
      <c r="F514" s="286" t="s">
        <v>4</v>
      </c>
      <c r="G514" s="183">
        <v>45</v>
      </c>
      <c r="H514" s="98">
        <v>34.9</v>
      </c>
      <c r="I514" s="98">
        <v>34.4</v>
      </c>
      <c r="J514" s="162">
        <f t="shared" si="552"/>
        <v>33.711999999999996</v>
      </c>
      <c r="K514" s="162">
        <f t="shared" si="553"/>
        <v>33.367999999999995</v>
      </c>
      <c r="L514" s="162">
        <f t="shared" si="554"/>
        <v>33.024000000000001</v>
      </c>
      <c r="M514" s="141"/>
      <c r="N514" s="98">
        <f>H514*M514</f>
        <v>0</v>
      </c>
      <c r="O514" s="217">
        <f>I514*M514</f>
        <v>0</v>
      </c>
      <c r="P514" s="246">
        <f>J514*M514</f>
        <v>0</v>
      </c>
      <c r="Q514" s="246">
        <f>K514*M514</f>
        <v>0</v>
      </c>
      <c r="R514" s="246">
        <f>L514*M514</f>
        <v>0</v>
      </c>
      <c r="S514" s="30" t="s">
        <v>5</v>
      </c>
      <c r="T514" s="100"/>
    </row>
    <row r="515" spans="1:20" ht="69.95" hidden="1" customHeight="1" outlineLevel="1" thickBot="1" x14ac:dyDescent="0.25">
      <c r="A515" s="602" t="s">
        <v>6859</v>
      </c>
      <c r="B515" s="64" t="s">
        <v>363</v>
      </c>
      <c r="C515" s="115"/>
      <c r="D515" s="53" t="s">
        <v>6860</v>
      </c>
      <c r="E515" s="128"/>
      <c r="F515" s="286" t="s">
        <v>4</v>
      </c>
      <c r="G515" s="183">
        <v>18</v>
      </c>
      <c r="H515" s="98">
        <v>14.3</v>
      </c>
      <c r="I515" s="98">
        <v>14</v>
      </c>
      <c r="J515" s="162">
        <f t="shared" si="546"/>
        <v>13.719999999999999</v>
      </c>
      <c r="K515" s="162">
        <f t="shared" si="547"/>
        <v>13.58</v>
      </c>
      <c r="L515" s="162">
        <f t="shared" si="548"/>
        <v>13.44</v>
      </c>
      <c r="M515" s="141"/>
      <c r="N515" s="98">
        <f>H515*M515</f>
        <v>0</v>
      </c>
      <c r="O515" s="217">
        <f>I515*M515</f>
        <v>0</v>
      </c>
      <c r="P515" s="246">
        <f>J515*M515</f>
        <v>0</v>
      </c>
      <c r="Q515" s="246">
        <f>K515*M515</f>
        <v>0</v>
      </c>
      <c r="R515" s="246">
        <f>L515*M515</f>
        <v>0</v>
      </c>
      <c r="S515" s="574" t="s">
        <v>6961</v>
      </c>
      <c r="T515" s="100"/>
    </row>
    <row r="516" spans="1:20" ht="69.95" hidden="1" customHeight="1" outlineLevel="1" thickBot="1" x14ac:dyDescent="0.25">
      <c r="A516" s="602" t="s">
        <v>6862</v>
      </c>
      <c r="B516" s="64" t="s">
        <v>6863</v>
      </c>
      <c r="C516" s="115"/>
      <c r="D516" s="53" t="s">
        <v>6864</v>
      </c>
      <c r="E516" s="128"/>
      <c r="F516" s="286" t="s">
        <v>4</v>
      </c>
      <c r="G516" s="183">
        <v>33</v>
      </c>
      <c r="H516" s="98">
        <v>26.7</v>
      </c>
      <c r="I516" s="98">
        <v>26.3</v>
      </c>
      <c r="J516" s="162">
        <f t="shared" ref="J516" si="561">I516*0.98</f>
        <v>25.774000000000001</v>
      </c>
      <c r="K516" s="162">
        <f t="shared" ref="K516" si="562">I516*0.97</f>
        <v>25.510999999999999</v>
      </c>
      <c r="L516" s="162">
        <f t="shared" ref="L516" si="563">I516*0.96</f>
        <v>25.248000000000001</v>
      </c>
      <c r="M516" s="141"/>
      <c r="N516" s="98">
        <f>H516*M516</f>
        <v>0</v>
      </c>
      <c r="O516" s="217">
        <f>I516*M516</f>
        <v>0</v>
      </c>
      <c r="P516" s="246">
        <f>J516*M516</f>
        <v>0</v>
      </c>
      <c r="Q516" s="246">
        <f>K516*M516</f>
        <v>0</v>
      </c>
      <c r="R516" s="246">
        <f>L516*M516</f>
        <v>0</v>
      </c>
      <c r="S516" s="30" t="s">
        <v>5</v>
      </c>
      <c r="T516" s="100"/>
    </row>
    <row r="517" spans="1:20" ht="69.95" hidden="1" customHeight="1" outlineLevel="1" thickBot="1" x14ac:dyDescent="0.25">
      <c r="A517" s="602" t="s">
        <v>6865</v>
      </c>
      <c r="B517" s="64" t="s">
        <v>6863</v>
      </c>
      <c r="C517" s="115"/>
      <c r="D517" s="93" t="s">
        <v>7462</v>
      </c>
      <c r="E517" s="128"/>
      <c r="F517" s="286" t="s">
        <v>4</v>
      </c>
      <c r="G517" s="183">
        <v>36</v>
      </c>
      <c r="H517" s="98">
        <v>30</v>
      </c>
      <c r="I517" s="98">
        <v>29.5</v>
      </c>
      <c r="J517" s="162">
        <f t="shared" ref="J517" si="564">I517*0.98</f>
        <v>28.91</v>
      </c>
      <c r="K517" s="162">
        <f t="shared" ref="K517" si="565">I517*0.97</f>
        <v>28.614999999999998</v>
      </c>
      <c r="L517" s="162">
        <f t="shared" ref="L517" si="566">I517*0.96</f>
        <v>28.32</v>
      </c>
      <c r="M517" s="141"/>
      <c r="N517" s="98">
        <f>H517*M517</f>
        <v>0</v>
      </c>
      <c r="O517" s="217">
        <f>I517*M517</f>
        <v>0</v>
      </c>
      <c r="P517" s="246">
        <f>J517*M517</f>
        <v>0</v>
      </c>
      <c r="Q517" s="246">
        <f>K517*M517</f>
        <v>0</v>
      </c>
      <c r="R517" s="246">
        <f>L517*M517</f>
        <v>0</v>
      </c>
      <c r="S517" s="30" t="s">
        <v>5</v>
      </c>
      <c r="T517" s="100"/>
    </row>
    <row r="518" spans="1:20" ht="69.95" hidden="1" customHeight="1" outlineLevel="1" thickBot="1" x14ac:dyDescent="0.25">
      <c r="A518" s="602" t="s">
        <v>10050</v>
      </c>
      <c r="B518" s="64" t="s">
        <v>6863</v>
      </c>
      <c r="C518" s="115"/>
      <c r="D518" s="93" t="s">
        <v>10393</v>
      </c>
      <c r="E518" s="128"/>
      <c r="F518" s="286" t="s">
        <v>4</v>
      </c>
      <c r="G518" s="183">
        <v>22</v>
      </c>
      <c r="H518" s="98">
        <v>15</v>
      </c>
      <c r="I518" s="98">
        <v>14.7</v>
      </c>
      <c r="J518" s="162">
        <f t="shared" ref="J518" si="567">I518*0.98</f>
        <v>14.405999999999999</v>
      </c>
      <c r="K518" s="162">
        <f t="shared" ref="K518" si="568">I518*0.97</f>
        <v>14.258999999999999</v>
      </c>
      <c r="L518" s="162">
        <f t="shared" ref="L518" si="569">I518*0.96</f>
        <v>14.111999999999998</v>
      </c>
      <c r="M518" s="141"/>
      <c r="N518" s="98">
        <f>H518*M518</f>
        <v>0</v>
      </c>
      <c r="O518" s="217">
        <f>I518*M518</f>
        <v>0</v>
      </c>
      <c r="P518" s="246">
        <f>J518*M518</f>
        <v>0</v>
      </c>
      <c r="Q518" s="246">
        <f>K518*M518</f>
        <v>0</v>
      </c>
      <c r="R518" s="246">
        <f>L518*M518</f>
        <v>0</v>
      </c>
      <c r="S518" s="30" t="s">
        <v>5</v>
      </c>
      <c r="T518" s="100"/>
    </row>
    <row r="519" spans="1:20" ht="69.95" hidden="1" customHeight="1" outlineLevel="1" thickBot="1" x14ac:dyDescent="0.25">
      <c r="A519" s="602" t="s">
        <v>10051</v>
      </c>
      <c r="B519" s="64" t="s">
        <v>6863</v>
      </c>
      <c r="C519" s="115"/>
      <c r="D519" s="93" t="s">
        <v>10394</v>
      </c>
      <c r="E519" s="128"/>
      <c r="F519" s="286" t="s">
        <v>4</v>
      </c>
      <c r="G519" s="183">
        <v>22</v>
      </c>
      <c r="H519" s="98">
        <v>15</v>
      </c>
      <c r="I519" s="98">
        <v>14.7</v>
      </c>
      <c r="J519" s="162">
        <f t="shared" ref="J519" si="570">I519*0.98</f>
        <v>14.405999999999999</v>
      </c>
      <c r="K519" s="162">
        <f t="shared" ref="K519" si="571">I519*0.97</f>
        <v>14.258999999999999</v>
      </c>
      <c r="L519" s="162">
        <f t="shared" ref="L519" si="572">I519*0.96</f>
        <v>14.111999999999998</v>
      </c>
      <c r="M519" s="141"/>
      <c r="N519" s="98">
        <f>H519*M519</f>
        <v>0</v>
      </c>
      <c r="O519" s="217">
        <f>I519*M519</f>
        <v>0</v>
      </c>
      <c r="P519" s="246">
        <f>J519*M519</f>
        <v>0</v>
      </c>
      <c r="Q519" s="246">
        <f>K519*M519</f>
        <v>0</v>
      </c>
      <c r="R519" s="246">
        <f>L519*M519</f>
        <v>0</v>
      </c>
      <c r="S519" s="30" t="s">
        <v>5</v>
      </c>
      <c r="T519" s="100"/>
    </row>
    <row r="520" spans="1:20" ht="69.95" hidden="1" customHeight="1" outlineLevel="1" thickBot="1" x14ac:dyDescent="0.25">
      <c r="A520" s="602" t="s">
        <v>9436</v>
      </c>
      <c r="B520" s="115" t="s">
        <v>1139</v>
      </c>
      <c r="C520" s="115" t="s">
        <v>9437</v>
      </c>
      <c r="D520" s="96" t="s">
        <v>9438</v>
      </c>
      <c r="E520" s="192"/>
      <c r="F520" s="286" t="s">
        <v>4</v>
      </c>
      <c r="G520" s="207">
        <v>13</v>
      </c>
      <c r="H520" s="99">
        <v>9.6999999999999993</v>
      </c>
      <c r="I520" s="99">
        <v>9.5</v>
      </c>
      <c r="J520" s="162">
        <f t="shared" ref="J520" si="573">I520*0.98</f>
        <v>9.31</v>
      </c>
      <c r="K520" s="162">
        <f t="shared" ref="K520" si="574">I520*0.97</f>
        <v>9.2149999999999999</v>
      </c>
      <c r="L520" s="162">
        <f t="shared" ref="L520" si="575">I520*0.96</f>
        <v>9.1199999999999992</v>
      </c>
      <c r="M520" s="141"/>
      <c r="N520" s="209">
        <f>H520*M520</f>
        <v>0</v>
      </c>
      <c r="O520" s="217">
        <f>I520*M520</f>
        <v>0</v>
      </c>
      <c r="P520" s="246">
        <f>J520*M520</f>
        <v>0</v>
      </c>
      <c r="Q520" s="246">
        <f>K520*M520</f>
        <v>0</v>
      </c>
      <c r="R520" s="246">
        <f>L520*M520</f>
        <v>0</v>
      </c>
      <c r="S520" s="30" t="s">
        <v>5</v>
      </c>
      <c r="T520" s="100"/>
    </row>
    <row r="521" spans="1:20" ht="69.95" hidden="1" customHeight="1" outlineLevel="1" thickBot="1" x14ac:dyDescent="0.25">
      <c r="A521" s="602" t="s">
        <v>9439</v>
      </c>
      <c r="B521" s="115" t="s">
        <v>1139</v>
      </c>
      <c r="C521" s="115" t="s">
        <v>9440</v>
      </c>
      <c r="D521" s="96" t="s">
        <v>9441</v>
      </c>
      <c r="E521" s="192"/>
      <c r="F521" s="286" t="s">
        <v>4</v>
      </c>
      <c r="G521" s="207">
        <v>13</v>
      </c>
      <c r="H521" s="99">
        <v>9.6999999999999993</v>
      </c>
      <c r="I521" s="99">
        <v>9.5</v>
      </c>
      <c r="J521" s="162">
        <f t="shared" ref="J521" si="576">I521*0.98</f>
        <v>9.31</v>
      </c>
      <c r="K521" s="162">
        <f t="shared" ref="K521" si="577">I521*0.97</f>
        <v>9.2149999999999999</v>
      </c>
      <c r="L521" s="162">
        <f t="shared" ref="L521" si="578">I521*0.96</f>
        <v>9.1199999999999992</v>
      </c>
      <c r="M521" s="141"/>
      <c r="N521" s="209">
        <f>H521*M521</f>
        <v>0</v>
      </c>
      <c r="O521" s="217">
        <f>I521*M521</f>
        <v>0</v>
      </c>
      <c r="P521" s="246">
        <f>J521*M521</f>
        <v>0</v>
      </c>
      <c r="Q521" s="246">
        <f>K521*M521</f>
        <v>0</v>
      </c>
      <c r="R521" s="246">
        <f>L521*M521</f>
        <v>0</v>
      </c>
      <c r="S521" s="30" t="s">
        <v>5</v>
      </c>
      <c r="T521" s="100"/>
    </row>
    <row r="522" spans="1:20" ht="69.95" hidden="1" customHeight="1" outlineLevel="1" thickBot="1" x14ac:dyDescent="0.25">
      <c r="A522" s="602" t="s">
        <v>6949</v>
      </c>
      <c r="B522" s="115" t="s">
        <v>1139</v>
      </c>
      <c r="C522" s="86" t="s">
        <v>9802</v>
      </c>
      <c r="D522" s="96" t="s">
        <v>9801</v>
      </c>
      <c r="E522" s="192"/>
      <c r="F522" s="286" t="s">
        <v>4</v>
      </c>
      <c r="G522" s="207">
        <v>10</v>
      </c>
      <c r="H522" s="99">
        <v>7</v>
      </c>
      <c r="I522" s="99">
        <v>6.8</v>
      </c>
      <c r="J522" s="162">
        <f t="shared" si="540"/>
        <v>6.6639999999999997</v>
      </c>
      <c r="K522" s="162">
        <f t="shared" si="541"/>
        <v>6.5960000000000001</v>
      </c>
      <c r="L522" s="162">
        <f t="shared" si="542"/>
        <v>6.5279999999999996</v>
      </c>
      <c r="M522" s="141"/>
      <c r="N522" s="209">
        <f>H522*M522</f>
        <v>0</v>
      </c>
      <c r="O522" s="217">
        <f>I522*M522</f>
        <v>0</v>
      </c>
      <c r="P522" s="246">
        <f>J522*M522</f>
        <v>0</v>
      </c>
      <c r="Q522" s="246">
        <f>K522*M522</f>
        <v>0</v>
      </c>
      <c r="R522" s="246">
        <f>L522*M522</f>
        <v>0</v>
      </c>
      <c r="S522" s="30" t="s">
        <v>5</v>
      </c>
      <c r="T522" s="100"/>
    </row>
    <row r="523" spans="1:20" ht="69.95" hidden="1" customHeight="1" outlineLevel="1" thickBot="1" x14ac:dyDescent="0.25">
      <c r="A523" s="602" t="s">
        <v>9804</v>
      </c>
      <c r="B523" s="115" t="s">
        <v>1139</v>
      </c>
      <c r="C523" s="86" t="s">
        <v>9803</v>
      </c>
      <c r="D523" s="96" t="s">
        <v>9805</v>
      </c>
      <c r="E523" s="192"/>
      <c r="F523" s="286" t="s">
        <v>4</v>
      </c>
      <c r="G523" s="207">
        <v>10</v>
      </c>
      <c r="H523" s="99">
        <v>7</v>
      </c>
      <c r="I523" s="99">
        <v>6.8</v>
      </c>
      <c r="J523" s="162">
        <f t="shared" ref="J523" si="579">I523*0.98</f>
        <v>6.6639999999999997</v>
      </c>
      <c r="K523" s="162">
        <f t="shared" ref="K523" si="580">I523*0.97</f>
        <v>6.5960000000000001</v>
      </c>
      <c r="L523" s="162">
        <f t="shared" ref="L523" si="581">I523*0.96</f>
        <v>6.5279999999999996</v>
      </c>
      <c r="M523" s="141"/>
      <c r="N523" s="209">
        <f>H523*M523</f>
        <v>0</v>
      </c>
      <c r="O523" s="217">
        <f>I523*M523</f>
        <v>0</v>
      </c>
      <c r="P523" s="246">
        <f>J523*M523</f>
        <v>0</v>
      </c>
      <c r="Q523" s="246">
        <f>K523*M523</f>
        <v>0</v>
      </c>
      <c r="R523" s="246">
        <f>L523*M523</f>
        <v>0</v>
      </c>
      <c r="S523" s="30" t="s">
        <v>5</v>
      </c>
      <c r="T523" s="100"/>
    </row>
    <row r="524" spans="1:20" ht="69.95" hidden="1" customHeight="1" outlineLevel="1" thickBot="1" x14ac:dyDescent="0.25">
      <c r="A524" s="648" t="s">
        <v>9808</v>
      </c>
      <c r="B524" s="115" t="s">
        <v>1139</v>
      </c>
      <c r="C524" s="64" t="s">
        <v>9807</v>
      </c>
      <c r="D524" s="96" t="s">
        <v>9806</v>
      </c>
      <c r="E524" s="192"/>
      <c r="F524" s="286" t="s">
        <v>4</v>
      </c>
      <c r="G524" s="207">
        <v>17</v>
      </c>
      <c r="H524" s="99">
        <v>12.3</v>
      </c>
      <c r="I524" s="99">
        <v>12</v>
      </c>
      <c r="J524" s="162">
        <f t="shared" ref="J524:J526" si="582">I524*0.98</f>
        <v>11.76</v>
      </c>
      <c r="K524" s="162">
        <f t="shared" ref="K524:K526" si="583">I524*0.97</f>
        <v>11.64</v>
      </c>
      <c r="L524" s="162">
        <f t="shared" ref="L524:L526" si="584">I524*0.96</f>
        <v>11.52</v>
      </c>
      <c r="M524" s="141"/>
      <c r="N524" s="209">
        <f>H524*M524</f>
        <v>0</v>
      </c>
      <c r="O524" s="217">
        <f>I524*M524</f>
        <v>0</v>
      </c>
      <c r="P524" s="246">
        <f>J524*M524</f>
        <v>0</v>
      </c>
      <c r="Q524" s="246">
        <f>K524*M524</f>
        <v>0</v>
      </c>
      <c r="R524" s="246">
        <f>L524*M524</f>
        <v>0</v>
      </c>
      <c r="S524" s="30" t="s">
        <v>5</v>
      </c>
      <c r="T524" s="100"/>
    </row>
    <row r="525" spans="1:20" ht="69.95" hidden="1" customHeight="1" outlineLevel="1" thickBot="1" x14ac:dyDescent="0.25">
      <c r="A525" s="648" t="s">
        <v>8553</v>
      </c>
      <c r="B525" s="115" t="s">
        <v>1139</v>
      </c>
      <c r="C525" s="64" t="s">
        <v>8555</v>
      </c>
      <c r="D525" s="96" t="s">
        <v>8554</v>
      </c>
      <c r="E525" s="192"/>
      <c r="F525" s="286" t="s">
        <v>4</v>
      </c>
      <c r="G525" s="207">
        <v>17</v>
      </c>
      <c r="H525" s="99">
        <v>12.3</v>
      </c>
      <c r="I525" s="99">
        <v>12</v>
      </c>
      <c r="J525" s="162">
        <f t="shared" ref="J525" si="585">I525*0.98</f>
        <v>11.76</v>
      </c>
      <c r="K525" s="162">
        <f t="shared" ref="K525" si="586">I525*0.97</f>
        <v>11.64</v>
      </c>
      <c r="L525" s="162">
        <f t="shared" ref="L525" si="587">I525*0.96</f>
        <v>11.52</v>
      </c>
      <c r="M525" s="141"/>
      <c r="N525" s="209">
        <f>H525*M525</f>
        <v>0</v>
      </c>
      <c r="O525" s="217">
        <f>I525*M525</f>
        <v>0</v>
      </c>
      <c r="P525" s="246">
        <f>J525*M525</f>
        <v>0</v>
      </c>
      <c r="Q525" s="246">
        <f>K525*M525</f>
        <v>0</v>
      </c>
      <c r="R525" s="246">
        <f>L525*M525</f>
        <v>0</v>
      </c>
      <c r="S525" s="30" t="s">
        <v>5</v>
      </c>
      <c r="T525" s="100"/>
    </row>
    <row r="526" spans="1:20" ht="69.95" hidden="1" customHeight="1" outlineLevel="1" thickBot="1" x14ac:dyDescent="0.25">
      <c r="A526" s="648" t="s">
        <v>9798</v>
      </c>
      <c r="B526" s="115" t="s">
        <v>1139</v>
      </c>
      <c r="C526" s="64" t="s">
        <v>9799</v>
      </c>
      <c r="D526" s="96" t="s">
        <v>9800</v>
      </c>
      <c r="E526" s="192"/>
      <c r="F526" s="286" t="s">
        <v>4</v>
      </c>
      <c r="G526" s="207">
        <v>11</v>
      </c>
      <c r="H526" s="99">
        <v>7.5</v>
      </c>
      <c r="I526" s="99">
        <v>7.3</v>
      </c>
      <c r="J526" s="162">
        <f t="shared" si="582"/>
        <v>7.1539999999999999</v>
      </c>
      <c r="K526" s="162">
        <f t="shared" si="583"/>
        <v>7.0809999999999995</v>
      </c>
      <c r="L526" s="162">
        <f t="shared" si="584"/>
        <v>7.008</v>
      </c>
      <c r="M526" s="141"/>
      <c r="N526" s="209">
        <f>H526*M526</f>
        <v>0</v>
      </c>
      <c r="O526" s="217">
        <f>I526*M526</f>
        <v>0</v>
      </c>
      <c r="P526" s="246">
        <f>J526*M526</f>
        <v>0</v>
      </c>
      <c r="Q526" s="246">
        <f>K526*M526</f>
        <v>0</v>
      </c>
      <c r="R526" s="246">
        <f>L526*M526</f>
        <v>0</v>
      </c>
      <c r="S526" s="30" t="s">
        <v>5</v>
      </c>
      <c r="T526" s="100"/>
    </row>
    <row r="527" spans="1:20" ht="69.95" hidden="1" customHeight="1" outlineLevel="1" thickBot="1" x14ac:dyDescent="0.25">
      <c r="A527" s="602"/>
      <c r="B527" s="103" t="s">
        <v>10064</v>
      </c>
      <c r="C527" s="115"/>
      <c r="D527" s="53" t="s">
        <v>10065</v>
      </c>
      <c r="E527" s="128"/>
      <c r="F527" s="286" t="s">
        <v>4</v>
      </c>
      <c r="G527" s="183">
        <v>38</v>
      </c>
      <c r="H527" s="98">
        <v>32.9</v>
      </c>
      <c r="I527" s="98">
        <v>32.299999999999997</v>
      </c>
      <c r="J527" s="162">
        <f t="shared" ref="J527" si="588">I527*0.98</f>
        <v>31.653999999999996</v>
      </c>
      <c r="K527" s="162">
        <f t="shared" ref="K527" si="589">I527*0.97</f>
        <v>31.330999999999996</v>
      </c>
      <c r="L527" s="162">
        <f t="shared" ref="L527" si="590">I527*0.96</f>
        <v>31.007999999999996</v>
      </c>
      <c r="M527" s="141"/>
      <c r="N527" s="98">
        <f>H527*M527</f>
        <v>0</v>
      </c>
      <c r="O527" s="217">
        <f>I527*M527</f>
        <v>0</v>
      </c>
      <c r="P527" s="246">
        <f>J527*M527</f>
        <v>0</v>
      </c>
      <c r="Q527" s="246">
        <f>K527*M527</f>
        <v>0</v>
      </c>
      <c r="R527" s="246">
        <f>L527*M527</f>
        <v>0</v>
      </c>
      <c r="S527" s="30" t="s">
        <v>5</v>
      </c>
      <c r="T527" s="100"/>
    </row>
    <row r="528" spans="1:20" ht="69.95" hidden="1" customHeight="1" outlineLevel="1" thickBot="1" x14ac:dyDescent="0.25">
      <c r="A528" s="644" t="s">
        <v>5612</v>
      </c>
      <c r="B528" s="103" t="s">
        <v>7419</v>
      </c>
      <c r="C528" s="128"/>
      <c r="D528" s="412" t="s">
        <v>1915</v>
      </c>
      <c r="E528" s="64"/>
      <c r="F528" s="64" t="s">
        <v>4</v>
      </c>
      <c r="G528" s="136">
        <v>15</v>
      </c>
      <c r="H528" s="98">
        <v>10.4</v>
      </c>
      <c r="I528" s="98">
        <v>10.199999999999999</v>
      </c>
      <c r="J528" s="162">
        <f t="shared" si="540"/>
        <v>9.9959999999999987</v>
      </c>
      <c r="K528" s="162">
        <f t="shared" si="541"/>
        <v>9.8939999999999984</v>
      </c>
      <c r="L528" s="162">
        <f t="shared" si="542"/>
        <v>9.7919999999999998</v>
      </c>
      <c r="M528" s="14"/>
      <c r="N528" s="209">
        <f>H528*M528</f>
        <v>0</v>
      </c>
      <c r="O528" s="217">
        <f>I528*M528</f>
        <v>0</v>
      </c>
      <c r="P528" s="246">
        <f>J528*M528</f>
        <v>0</v>
      </c>
      <c r="Q528" s="246">
        <f>K528*M528</f>
        <v>0</v>
      </c>
      <c r="R528" s="246">
        <f>L528*M528</f>
        <v>0</v>
      </c>
      <c r="S528" s="30" t="s">
        <v>5</v>
      </c>
      <c r="T528" s="100"/>
    </row>
    <row r="529" spans="1:20" ht="69.95" hidden="1" customHeight="1" outlineLevel="1" thickBot="1" x14ac:dyDescent="0.25">
      <c r="A529" s="602" t="s">
        <v>10147</v>
      </c>
      <c r="B529" s="103" t="s">
        <v>7419</v>
      </c>
      <c r="C529" s="128"/>
      <c r="D529" s="412" t="s">
        <v>10263</v>
      </c>
      <c r="E529" s="64"/>
      <c r="F529" s="64" t="s">
        <v>4</v>
      </c>
      <c r="G529" s="136">
        <v>15</v>
      </c>
      <c r="H529" s="98">
        <v>10.4</v>
      </c>
      <c r="I529" s="98">
        <v>10.199999999999999</v>
      </c>
      <c r="J529" s="162">
        <f t="shared" ref="J529" si="591">I529*0.98</f>
        <v>9.9959999999999987</v>
      </c>
      <c r="K529" s="162">
        <f t="shared" ref="K529" si="592">I529*0.97</f>
        <v>9.8939999999999984</v>
      </c>
      <c r="L529" s="162">
        <f t="shared" ref="L529" si="593">I529*0.96</f>
        <v>9.7919999999999998</v>
      </c>
      <c r="M529" s="14"/>
      <c r="N529" s="209">
        <f>H529*M529</f>
        <v>0</v>
      </c>
      <c r="O529" s="217">
        <f>I529*M529</f>
        <v>0</v>
      </c>
      <c r="P529" s="246">
        <f>J529*M529</f>
        <v>0</v>
      </c>
      <c r="Q529" s="246">
        <f>K529*M529</f>
        <v>0</v>
      </c>
      <c r="R529" s="246">
        <f>L529*M529</f>
        <v>0</v>
      </c>
      <c r="S529" s="30" t="s">
        <v>5</v>
      </c>
      <c r="T529" s="100"/>
    </row>
    <row r="530" spans="1:20" ht="69.95" hidden="1" customHeight="1" outlineLevel="1" thickBot="1" x14ac:dyDescent="0.25">
      <c r="A530" s="602" t="s">
        <v>7420</v>
      </c>
      <c r="B530" s="103" t="s">
        <v>7421</v>
      </c>
      <c r="C530" s="115"/>
      <c r="D530" s="93" t="s">
        <v>7422</v>
      </c>
      <c r="E530" s="128"/>
      <c r="F530" s="64" t="s">
        <v>4</v>
      </c>
      <c r="G530" s="183">
        <v>2</v>
      </c>
      <c r="H530" s="98">
        <v>1.1499999999999999</v>
      </c>
      <c r="I530" s="98">
        <v>1.1000000000000001</v>
      </c>
      <c r="J530" s="162">
        <f t="shared" ref="J530:J531" si="594">I530*0.98</f>
        <v>1.0780000000000001</v>
      </c>
      <c r="K530" s="162">
        <f t="shared" ref="K530" si="595">I530*0.97</f>
        <v>1.0669999999999999</v>
      </c>
      <c r="L530" s="162">
        <f t="shared" ref="L530" si="596">I530*0.96</f>
        <v>1.056</v>
      </c>
      <c r="M530" s="141"/>
      <c r="N530" s="98">
        <f>H530*M530</f>
        <v>0</v>
      </c>
      <c r="O530" s="217">
        <f>I530*M530</f>
        <v>0</v>
      </c>
      <c r="P530" s="246">
        <f>J530*M530</f>
        <v>0</v>
      </c>
      <c r="Q530" s="246">
        <f>K530*M530</f>
        <v>0</v>
      </c>
      <c r="R530" s="246">
        <f>L530*M530</f>
        <v>0</v>
      </c>
      <c r="S530" s="30" t="s">
        <v>5</v>
      </c>
      <c r="T530" s="100"/>
    </row>
    <row r="531" spans="1:20" ht="69.95" hidden="1" customHeight="1" outlineLevel="1" thickBot="1" x14ac:dyDescent="0.25">
      <c r="A531" s="602" t="s">
        <v>3741</v>
      </c>
      <c r="B531" s="278" t="s">
        <v>1839</v>
      </c>
      <c r="C531" s="86"/>
      <c r="D531" s="96" t="s">
        <v>10448</v>
      </c>
      <c r="E531" s="192"/>
      <c r="F531" s="64" t="s">
        <v>4</v>
      </c>
      <c r="G531" s="207">
        <v>13</v>
      </c>
      <c r="H531" s="99">
        <v>8.4</v>
      </c>
      <c r="I531" s="99">
        <v>8.1999999999999993</v>
      </c>
      <c r="J531" s="162">
        <f t="shared" si="594"/>
        <v>8.0359999999999996</v>
      </c>
      <c r="K531" s="161">
        <v>7.9539999999999988</v>
      </c>
      <c r="L531" s="161">
        <v>7.871999999999999</v>
      </c>
      <c r="M531" s="14"/>
      <c r="N531" s="98">
        <f>H531*M531</f>
        <v>0</v>
      </c>
      <c r="O531" s="217">
        <f>I531*M531</f>
        <v>0</v>
      </c>
      <c r="P531" s="246">
        <f>J531*M531</f>
        <v>0</v>
      </c>
      <c r="Q531" s="246">
        <f>K531*M531</f>
        <v>0</v>
      </c>
      <c r="R531" s="246">
        <f>L531*M531</f>
        <v>0</v>
      </c>
      <c r="S531" s="30" t="s">
        <v>5</v>
      </c>
      <c r="T531" s="100"/>
    </row>
    <row r="532" spans="1:20" ht="24.95" customHeight="1" collapsed="1" thickBot="1" x14ac:dyDescent="0.25">
      <c r="A532" s="361" t="s">
        <v>451</v>
      </c>
      <c r="B532" s="362"/>
      <c r="C532" s="362"/>
      <c r="D532" s="363"/>
      <c r="E532" s="363"/>
      <c r="F532" s="363"/>
      <c r="G532" s="363"/>
      <c r="H532" s="364"/>
      <c r="I532" s="364"/>
      <c r="J532" s="364"/>
      <c r="K532" s="364"/>
      <c r="L532" s="364"/>
      <c r="M532" s="364"/>
      <c r="N532" s="364"/>
      <c r="O532" s="364"/>
      <c r="P532" s="364"/>
      <c r="Q532" s="364"/>
      <c r="R532" s="364"/>
      <c r="S532" s="365"/>
    </row>
    <row r="533" spans="1:20" ht="20.100000000000001" hidden="1" customHeight="1" outlineLevel="1" thickBot="1" x14ac:dyDescent="0.25">
      <c r="A533" s="3" t="s">
        <v>3737</v>
      </c>
      <c r="B533" s="3" t="s">
        <v>33</v>
      </c>
      <c r="C533" s="3"/>
      <c r="D533" s="3" t="s">
        <v>17</v>
      </c>
      <c r="E533" s="3" t="s">
        <v>2746</v>
      </c>
      <c r="F533" s="84"/>
      <c r="G533" s="85" t="s">
        <v>487</v>
      </c>
      <c r="H533" s="3" t="s">
        <v>488</v>
      </c>
      <c r="I533" s="3" t="s">
        <v>495</v>
      </c>
      <c r="J533" s="123">
        <v>-0.02</v>
      </c>
      <c r="K533" s="123">
        <v>-0.03</v>
      </c>
      <c r="L533" s="123">
        <v>-0.04</v>
      </c>
      <c r="M533" s="3" t="s">
        <v>18</v>
      </c>
      <c r="N533" s="3" t="s">
        <v>489</v>
      </c>
      <c r="O533" s="3" t="s">
        <v>486</v>
      </c>
      <c r="P533" s="124" t="s">
        <v>1924</v>
      </c>
      <c r="Q533" s="124" t="s">
        <v>1930</v>
      </c>
      <c r="R533" s="124" t="s">
        <v>1931</v>
      </c>
      <c r="S533" s="3" t="s">
        <v>34</v>
      </c>
    </row>
    <row r="534" spans="1:20" ht="69.95" hidden="1" customHeight="1" outlineLevel="1" x14ac:dyDescent="0.2">
      <c r="A534" s="602" t="s">
        <v>3742</v>
      </c>
      <c r="B534" s="82" t="s">
        <v>786</v>
      </c>
      <c r="C534" s="67"/>
      <c r="D534" s="489" t="s">
        <v>10175</v>
      </c>
      <c r="E534" s="97"/>
      <c r="F534" s="293" t="s">
        <v>4</v>
      </c>
      <c r="G534" s="282">
        <v>7</v>
      </c>
      <c r="H534" s="180">
        <v>4.9000000000000004</v>
      </c>
      <c r="I534" s="180">
        <v>4.8</v>
      </c>
      <c r="J534" s="162">
        <f t="shared" ref="J534:J536" si="597">I534*0.98</f>
        <v>4.7039999999999997</v>
      </c>
      <c r="K534" s="162">
        <f t="shared" ref="K534:K536" si="598">I534*0.97</f>
        <v>4.6559999999999997</v>
      </c>
      <c r="L534" s="162">
        <f t="shared" ref="L534:L536" si="599">I534*0.96</f>
        <v>4.6079999999999997</v>
      </c>
      <c r="M534" s="141"/>
      <c r="N534" s="130">
        <f>H534*M534</f>
        <v>0</v>
      </c>
      <c r="O534" s="217">
        <f>I534*M534</f>
        <v>0</v>
      </c>
      <c r="P534" s="246">
        <f>J534*M534</f>
        <v>0</v>
      </c>
      <c r="Q534" s="246">
        <f>K534*M534</f>
        <v>0</v>
      </c>
      <c r="R534" s="246">
        <f>L534*M534</f>
        <v>0</v>
      </c>
      <c r="S534" s="30" t="s">
        <v>5</v>
      </c>
      <c r="T534" s="100"/>
    </row>
    <row r="535" spans="1:20" ht="69.95" hidden="1" customHeight="1" outlineLevel="1" x14ac:dyDescent="0.2">
      <c r="A535" s="602" t="s">
        <v>3743</v>
      </c>
      <c r="B535" s="82" t="s">
        <v>786</v>
      </c>
      <c r="C535" s="67"/>
      <c r="D535" s="489" t="s">
        <v>10052</v>
      </c>
      <c r="E535" s="316"/>
      <c r="F535" s="293" t="s">
        <v>4</v>
      </c>
      <c r="G535" s="282">
        <v>6</v>
      </c>
      <c r="H535" s="180">
        <v>4.3</v>
      </c>
      <c r="I535" s="180">
        <v>4.2</v>
      </c>
      <c r="J535" s="162">
        <f t="shared" si="597"/>
        <v>4.1159999999999997</v>
      </c>
      <c r="K535" s="162">
        <f t="shared" si="598"/>
        <v>4.0739999999999998</v>
      </c>
      <c r="L535" s="162">
        <f t="shared" si="599"/>
        <v>4.032</v>
      </c>
      <c r="M535" s="141"/>
      <c r="N535" s="130">
        <f>H535*M535</f>
        <v>0</v>
      </c>
      <c r="O535" s="217">
        <f>I535*M535</f>
        <v>0</v>
      </c>
      <c r="P535" s="246">
        <f>J535*M535</f>
        <v>0</v>
      </c>
      <c r="Q535" s="246">
        <f>K535*M535</f>
        <v>0</v>
      </c>
      <c r="R535" s="246">
        <f>L535*M535</f>
        <v>0</v>
      </c>
      <c r="S535" s="30" t="s">
        <v>5</v>
      </c>
      <c r="T535" s="100"/>
    </row>
    <row r="536" spans="1:20" ht="69.95" hidden="1" customHeight="1" outlineLevel="1" x14ac:dyDescent="0.2">
      <c r="A536" s="602" t="s">
        <v>3743</v>
      </c>
      <c r="B536" s="82" t="s">
        <v>786</v>
      </c>
      <c r="C536" s="69"/>
      <c r="D536" s="489" t="s">
        <v>10259</v>
      </c>
      <c r="E536" s="316"/>
      <c r="F536" s="293" t="s">
        <v>4</v>
      </c>
      <c r="G536" s="282">
        <v>6</v>
      </c>
      <c r="H536" s="180">
        <v>4.0999999999999996</v>
      </c>
      <c r="I536" s="180">
        <v>4</v>
      </c>
      <c r="J536" s="162">
        <f t="shared" si="597"/>
        <v>3.92</v>
      </c>
      <c r="K536" s="162">
        <f t="shared" si="598"/>
        <v>3.88</v>
      </c>
      <c r="L536" s="162">
        <f t="shared" si="599"/>
        <v>3.84</v>
      </c>
      <c r="M536" s="141"/>
      <c r="N536" s="130">
        <f>H536*M536</f>
        <v>0</v>
      </c>
      <c r="O536" s="217">
        <f>I536*M536</f>
        <v>0</v>
      </c>
      <c r="P536" s="246">
        <f>J536*M536</f>
        <v>0</v>
      </c>
      <c r="Q536" s="246">
        <f>K536*M536</f>
        <v>0</v>
      </c>
      <c r="R536" s="246">
        <f>L536*M536</f>
        <v>0</v>
      </c>
      <c r="S536" s="30" t="s">
        <v>5</v>
      </c>
      <c r="T536" s="100"/>
    </row>
    <row r="537" spans="1:20" ht="69.95" hidden="1" customHeight="1" outlineLevel="1" thickBot="1" x14ac:dyDescent="0.25">
      <c r="A537" s="602" t="s">
        <v>3744</v>
      </c>
      <c r="B537" s="82" t="s">
        <v>786</v>
      </c>
      <c r="C537" s="69"/>
      <c r="D537" s="93" t="s">
        <v>10771</v>
      </c>
      <c r="E537" s="312"/>
      <c r="F537" s="64" t="s">
        <v>4</v>
      </c>
      <c r="G537" s="283">
        <v>10</v>
      </c>
      <c r="H537" s="107">
        <v>7.3</v>
      </c>
      <c r="I537" s="107">
        <v>7.1</v>
      </c>
      <c r="J537" s="162">
        <f t="shared" ref="J537" si="600">I537*0.98</f>
        <v>6.9579999999999993</v>
      </c>
      <c r="K537" s="162">
        <f t="shared" ref="K537" si="601">I537*0.97</f>
        <v>6.8869999999999996</v>
      </c>
      <c r="L537" s="162">
        <f t="shared" ref="L537" si="602">I537*0.96</f>
        <v>6.8159999999999998</v>
      </c>
      <c r="M537" s="141"/>
      <c r="N537" s="130">
        <f>H537*M537</f>
        <v>0</v>
      </c>
      <c r="O537" s="217">
        <f>I537*M537</f>
        <v>0</v>
      </c>
      <c r="P537" s="246">
        <f>J537*M537</f>
        <v>0</v>
      </c>
      <c r="Q537" s="246">
        <f>K537*M537</f>
        <v>0</v>
      </c>
      <c r="R537" s="246">
        <f>L537*M537</f>
        <v>0</v>
      </c>
      <c r="S537" s="30" t="s">
        <v>5</v>
      </c>
      <c r="T537" s="100"/>
    </row>
    <row r="538" spans="1:20" ht="24.95" customHeight="1" collapsed="1" thickBot="1" x14ac:dyDescent="0.25">
      <c r="A538" s="361" t="s">
        <v>2785</v>
      </c>
      <c r="B538" s="362"/>
      <c r="C538" s="362"/>
      <c r="D538" s="363"/>
      <c r="E538" s="363"/>
      <c r="F538" s="363"/>
      <c r="G538" s="363"/>
      <c r="H538" s="364"/>
      <c r="I538" s="364"/>
      <c r="J538" s="364"/>
      <c r="K538" s="364"/>
      <c r="L538" s="364"/>
      <c r="M538" s="364"/>
      <c r="N538" s="364"/>
      <c r="O538" s="364"/>
      <c r="P538" s="364"/>
      <c r="Q538" s="364"/>
      <c r="R538" s="364"/>
      <c r="S538" s="365"/>
    </row>
    <row r="539" spans="1:20" ht="20.100000000000001" hidden="1" customHeight="1" outlineLevel="1" thickBot="1" x14ac:dyDescent="0.25">
      <c r="A539" s="3" t="s">
        <v>3745</v>
      </c>
      <c r="B539" s="3" t="s">
        <v>33</v>
      </c>
      <c r="C539" s="3"/>
      <c r="D539" s="3" t="s">
        <v>17</v>
      </c>
      <c r="E539" s="3" t="s">
        <v>2746</v>
      </c>
      <c r="F539" s="84"/>
      <c r="G539" s="85" t="s">
        <v>487</v>
      </c>
      <c r="H539" s="3" t="s">
        <v>488</v>
      </c>
      <c r="I539" s="3" t="s">
        <v>495</v>
      </c>
      <c r="J539" s="123">
        <v>-0.02</v>
      </c>
      <c r="K539" s="123">
        <v>-0.03</v>
      </c>
      <c r="L539" s="123">
        <v>-0.04</v>
      </c>
      <c r="M539" s="3" t="s">
        <v>18</v>
      </c>
      <c r="N539" s="3" t="s">
        <v>489</v>
      </c>
      <c r="O539" s="3" t="s">
        <v>486</v>
      </c>
      <c r="P539" s="124" t="s">
        <v>1924</v>
      </c>
      <c r="Q539" s="124" t="s">
        <v>1930</v>
      </c>
      <c r="R539" s="124" t="s">
        <v>1931</v>
      </c>
      <c r="S539" s="3" t="s">
        <v>34</v>
      </c>
    </row>
    <row r="540" spans="1:20" ht="69.95" hidden="1" customHeight="1" outlineLevel="1" thickBot="1" x14ac:dyDescent="0.25">
      <c r="A540" s="602" t="s">
        <v>3746</v>
      </c>
      <c r="B540" s="64" t="s">
        <v>135</v>
      </c>
      <c r="C540" s="82" t="s">
        <v>2271</v>
      </c>
      <c r="D540" s="53" t="s">
        <v>2272</v>
      </c>
      <c r="E540" s="128"/>
      <c r="F540" s="64" t="s">
        <v>4</v>
      </c>
      <c r="G540" s="98">
        <v>1.5</v>
      </c>
      <c r="H540" s="98">
        <v>0.85</v>
      </c>
      <c r="I540" s="98">
        <v>0.8</v>
      </c>
      <c r="J540" s="162">
        <f t="shared" ref="J540:J548" si="603">I540*0.98</f>
        <v>0.78400000000000003</v>
      </c>
      <c r="K540" s="162">
        <f t="shared" ref="K540:K548" si="604">I540*0.97</f>
        <v>0.77600000000000002</v>
      </c>
      <c r="L540" s="162">
        <f t="shared" ref="L540:L548" si="605">I540*0.96</f>
        <v>0.76800000000000002</v>
      </c>
      <c r="M540" s="318"/>
      <c r="N540" s="183">
        <f>H540*M540</f>
        <v>0</v>
      </c>
      <c r="O540" s="217">
        <f>I540*M540</f>
        <v>0</v>
      </c>
      <c r="P540" s="246">
        <f>J540*M540</f>
        <v>0</v>
      </c>
      <c r="Q540" s="246">
        <f>K540*M540</f>
        <v>0</v>
      </c>
      <c r="R540" s="246">
        <f>L540*M540</f>
        <v>0</v>
      </c>
      <c r="S540" s="30" t="s">
        <v>5</v>
      </c>
      <c r="T540" s="100"/>
    </row>
    <row r="541" spans="1:20" ht="69.95" hidden="1" customHeight="1" outlineLevel="1" thickBot="1" x14ac:dyDescent="0.25">
      <c r="A541" s="602" t="s">
        <v>3747</v>
      </c>
      <c r="B541" s="64" t="s">
        <v>135</v>
      </c>
      <c r="C541" s="64"/>
      <c r="D541" s="53" t="s">
        <v>181</v>
      </c>
      <c r="E541" s="64"/>
      <c r="F541" s="64" t="s">
        <v>4</v>
      </c>
      <c r="G541" s="98">
        <v>9</v>
      </c>
      <c r="H541" s="98">
        <v>5.7</v>
      </c>
      <c r="I541" s="98">
        <v>5.5</v>
      </c>
      <c r="J541" s="162">
        <f t="shared" si="603"/>
        <v>5.39</v>
      </c>
      <c r="K541" s="162">
        <f t="shared" si="604"/>
        <v>5.335</v>
      </c>
      <c r="L541" s="162">
        <f t="shared" si="605"/>
        <v>5.2799999999999994</v>
      </c>
      <c r="M541" s="141"/>
      <c r="N541" s="183">
        <f>H541*M541</f>
        <v>0</v>
      </c>
      <c r="O541" s="217">
        <f>I541*M541</f>
        <v>0</v>
      </c>
      <c r="P541" s="246">
        <f>J541*M541</f>
        <v>0</v>
      </c>
      <c r="Q541" s="246">
        <f>K541*M541</f>
        <v>0</v>
      </c>
      <c r="R541" s="246">
        <f>L541*M541</f>
        <v>0</v>
      </c>
      <c r="S541" s="28" t="s">
        <v>5</v>
      </c>
      <c r="T541" s="100"/>
    </row>
    <row r="542" spans="1:20" ht="69.95" hidden="1" customHeight="1" outlineLevel="1" thickBot="1" x14ac:dyDescent="0.25">
      <c r="A542" s="602" t="s">
        <v>3748</v>
      </c>
      <c r="B542" s="64" t="s">
        <v>137</v>
      </c>
      <c r="C542" s="64"/>
      <c r="D542" s="53" t="s">
        <v>368</v>
      </c>
      <c r="E542" s="128"/>
      <c r="F542" s="64" t="s">
        <v>4</v>
      </c>
      <c r="G542" s="98">
        <v>4.5</v>
      </c>
      <c r="H542" s="98">
        <v>3.1</v>
      </c>
      <c r="I542" s="98">
        <v>3</v>
      </c>
      <c r="J542" s="162">
        <f t="shared" si="603"/>
        <v>2.94</v>
      </c>
      <c r="K542" s="162">
        <f t="shared" si="604"/>
        <v>2.91</v>
      </c>
      <c r="L542" s="162">
        <f t="shared" si="605"/>
        <v>2.88</v>
      </c>
      <c r="M542" s="318"/>
      <c r="N542" s="183">
        <f>H542*M542</f>
        <v>0</v>
      </c>
      <c r="O542" s="217">
        <f>I542*M542</f>
        <v>0</v>
      </c>
      <c r="P542" s="246">
        <f>J542*M542</f>
        <v>0</v>
      </c>
      <c r="Q542" s="246">
        <f>K542*M542</f>
        <v>0</v>
      </c>
      <c r="R542" s="246">
        <f>L542*M542</f>
        <v>0</v>
      </c>
      <c r="S542" s="28" t="s">
        <v>5</v>
      </c>
      <c r="T542" s="100"/>
    </row>
    <row r="543" spans="1:20" ht="69.95" hidden="1" customHeight="1" outlineLevel="1" thickBot="1" x14ac:dyDescent="0.25">
      <c r="A543" s="602" t="s">
        <v>9569</v>
      </c>
      <c r="B543" s="64" t="s">
        <v>9570</v>
      </c>
      <c r="C543" s="171"/>
      <c r="D543" s="93" t="s">
        <v>9571</v>
      </c>
      <c r="E543" s="128"/>
      <c r="F543" s="64" t="s">
        <v>4</v>
      </c>
      <c r="G543" s="98">
        <v>6</v>
      </c>
      <c r="H543" s="107">
        <v>4.2</v>
      </c>
      <c r="I543" s="107">
        <v>4</v>
      </c>
      <c r="J543" s="162">
        <f t="shared" si="603"/>
        <v>3.92</v>
      </c>
      <c r="K543" s="162">
        <f t="shared" si="604"/>
        <v>3.88</v>
      </c>
      <c r="L543" s="162">
        <f t="shared" si="605"/>
        <v>3.84</v>
      </c>
      <c r="M543" s="141"/>
      <c r="N543" s="98">
        <f>H543*M543</f>
        <v>0</v>
      </c>
      <c r="O543" s="217">
        <f>I543*M543</f>
        <v>0</v>
      </c>
      <c r="P543" s="246">
        <f>J543*M543</f>
        <v>0</v>
      </c>
      <c r="Q543" s="246">
        <f>K543*M543</f>
        <v>0</v>
      </c>
      <c r="R543" s="246">
        <f>L543*M543</f>
        <v>0</v>
      </c>
      <c r="S543" s="30" t="s">
        <v>5</v>
      </c>
      <c r="T543" s="100"/>
    </row>
    <row r="544" spans="1:20" ht="69.95" hidden="1" customHeight="1" outlineLevel="1" thickBot="1" x14ac:dyDescent="0.25">
      <c r="A544" s="602" t="s">
        <v>3749</v>
      </c>
      <c r="B544" s="7" t="s">
        <v>137</v>
      </c>
      <c r="C544" s="7"/>
      <c r="D544" s="25" t="s">
        <v>6825</v>
      </c>
      <c r="E544" s="164"/>
      <c r="F544" s="7" t="s">
        <v>4</v>
      </c>
      <c r="G544" s="139">
        <v>5</v>
      </c>
      <c r="H544" s="139">
        <v>3.2</v>
      </c>
      <c r="I544" s="139">
        <v>3</v>
      </c>
      <c r="J544" s="161">
        <f t="shared" si="603"/>
        <v>2.94</v>
      </c>
      <c r="K544" s="161">
        <f t="shared" si="604"/>
        <v>2.91</v>
      </c>
      <c r="L544" s="161">
        <f t="shared" si="605"/>
        <v>2.88</v>
      </c>
      <c r="M544" s="27"/>
      <c r="N544" s="218">
        <f>H544*M544</f>
        <v>0</v>
      </c>
      <c r="O544" s="217">
        <f>I544*M544</f>
        <v>0</v>
      </c>
      <c r="P544" s="246">
        <f>J544*M544</f>
        <v>0</v>
      </c>
      <c r="Q544" s="246">
        <f>K544*M544</f>
        <v>0</v>
      </c>
      <c r="R544" s="246">
        <f>L544*M544</f>
        <v>0</v>
      </c>
      <c r="S544" s="30" t="s">
        <v>5</v>
      </c>
      <c r="T544" s="56"/>
    </row>
    <row r="545" spans="1:20" ht="69.95" hidden="1" customHeight="1" outlineLevel="1" thickBot="1" x14ac:dyDescent="0.25">
      <c r="A545" s="602" t="s">
        <v>3749</v>
      </c>
      <c r="B545" s="7" t="s">
        <v>137</v>
      </c>
      <c r="C545" s="7"/>
      <c r="D545" s="25" t="s">
        <v>6824</v>
      </c>
      <c r="E545" s="164"/>
      <c r="F545" s="7" t="s">
        <v>4</v>
      </c>
      <c r="G545" s="139">
        <v>5</v>
      </c>
      <c r="H545" s="139">
        <v>3.2</v>
      </c>
      <c r="I545" s="139">
        <v>3</v>
      </c>
      <c r="J545" s="161">
        <f t="shared" ref="J545" si="606">I545*0.98</f>
        <v>2.94</v>
      </c>
      <c r="K545" s="161">
        <f t="shared" ref="K545" si="607">I545*0.97</f>
        <v>2.91</v>
      </c>
      <c r="L545" s="161">
        <f t="shared" ref="L545" si="608">I545*0.96</f>
        <v>2.88</v>
      </c>
      <c r="M545" s="27"/>
      <c r="N545" s="218">
        <f>H545*M545</f>
        <v>0</v>
      </c>
      <c r="O545" s="217">
        <f>I545*M545</f>
        <v>0</v>
      </c>
      <c r="P545" s="246">
        <f>J545*M545</f>
        <v>0</v>
      </c>
      <c r="Q545" s="246">
        <f>K545*M545</f>
        <v>0</v>
      </c>
      <c r="R545" s="246">
        <f>L545*M545</f>
        <v>0</v>
      </c>
      <c r="S545" s="30" t="s">
        <v>5</v>
      </c>
      <c r="T545" s="56"/>
    </row>
    <row r="546" spans="1:20" ht="69.95" hidden="1" customHeight="1" outlineLevel="1" thickBot="1" x14ac:dyDescent="0.25">
      <c r="A546" s="644" t="s">
        <v>9733</v>
      </c>
      <c r="B546" s="196" t="s">
        <v>137</v>
      </c>
      <c r="C546" s="64"/>
      <c r="D546" s="53" t="s">
        <v>9732</v>
      </c>
      <c r="E546" s="128"/>
      <c r="F546" s="64" t="s">
        <v>4</v>
      </c>
      <c r="G546" s="98">
        <v>3.5</v>
      </c>
      <c r="H546" s="98">
        <v>2.35</v>
      </c>
      <c r="I546" s="98">
        <v>2.25</v>
      </c>
      <c r="J546" s="162">
        <f t="shared" ref="J546" si="609">I546*0.98</f>
        <v>2.2050000000000001</v>
      </c>
      <c r="K546" s="162">
        <f t="shared" ref="K546" si="610">I546*0.97</f>
        <v>2.1825000000000001</v>
      </c>
      <c r="L546" s="162">
        <f t="shared" ref="L546" si="611">I546*0.96</f>
        <v>2.16</v>
      </c>
      <c r="M546" s="141"/>
      <c r="N546" s="183">
        <f>H546*M546</f>
        <v>0</v>
      </c>
      <c r="O546" s="217">
        <f>I546*M546</f>
        <v>0</v>
      </c>
      <c r="P546" s="217">
        <f>J546*M546</f>
        <v>0</v>
      </c>
      <c r="Q546" s="217">
        <f>K546*M546</f>
        <v>0</v>
      </c>
      <c r="R546" s="217">
        <f>L546*M546</f>
        <v>0</v>
      </c>
      <c r="S546" s="30" t="s">
        <v>5</v>
      </c>
      <c r="T546" s="100"/>
    </row>
    <row r="547" spans="1:20" ht="69.95" hidden="1" customHeight="1" outlineLevel="1" thickBot="1" x14ac:dyDescent="0.25">
      <c r="A547" s="688" t="s">
        <v>10227</v>
      </c>
      <c r="B547" s="687" t="s">
        <v>137</v>
      </c>
      <c r="C547" s="670"/>
      <c r="D547" s="669" t="s">
        <v>10226</v>
      </c>
      <c r="E547" s="720"/>
      <c r="F547" s="670" t="s">
        <v>4</v>
      </c>
      <c r="G547" s="674">
        <v>3.5</v>
      </c>
      <c r="H547" s="674">
        <v>2.35</v>
      </c>
      <c r="I547" s="674">
        <v>2.25</v>
      </c>
      <c r="J547" s="676">
        <f t="shared" ref="J547" si="612">I547*0.98</f>
        <v>2.2050000000000001</v>
      </c>
      <c r="K547" s="676">
        <f t="shared" ref="K547" si="613">I547*0.97</f>
        <v>2.1825000000000001</v>
      </c>
      <c r="L547" s="676">
        <f t="shared" ref="L547" si="614">I547*0.96</f>
        <v>2.16</v>
      </c>
      <c r="M547" s="677"/>
      <c r="N547" s="781">
        <f>H547*M547</f>
        <v>0</v>
      </c>
      <c r="O547" s="678">
        <f>I547*M547</f>
        <v>0</v>
      </c>
      <c r="P547" s="678">
        <f>J547*M547</f>
        <v>0</v>
      </c>
      <c r="Q547" s="678">
        <f>K547*M547</f>
        <v>0</v>
      </c>
      <c r="R547" s="678">
        <f>L547*M547</f>
        <v>0</v>
      </c>
      <c r="S547" s="682" t="s">
        <v>5</v>
      </c>
      <c r="T547" s="100" t="s">
        <v>1702</v>
      </c>
    </row>
    <row r="548" spans="1:20" ht="69.95" hidden="1" customHeight="1" outlineLevel="1" thickBot="1" x14ac:dyDescent="0.25">
      <c r="A548" s="602" t="s">
        <v>8561</v>
      </c>
      <c r="B548" s="64" t="s">
        <v>182</v>
      </c>
      <c r="C548" s="82" t="s">
        <v>8562</v>
      </c>
      <c r="D548" s="93" t="s">
        <v>8563</v>
      </c>
      <c r="E548" s="201"/>
      <c r="F548" s="64" t="s">
        <v>4</v>
      </c>
      <c r="G548" s="98">
        <v>4.5</v>
      </c>
      <c r="H548" s="107">
        <v>2.7</v>
      </c>
      <c r="I548" s="107">
        <v>2.6</v>
      </c>
      <c r="J548" s="162">
        <f t="shared" si="603"/>
        <v>2.548</v>
      </c>
      <c r="K548" s="162">
        <f t="shared" si="604"/>
        <v>2.5219999999999998</v>
      </c>
      <c r="L548" s="162">
        <f t="shared" si="605"/>
        <v>2.496</v>
      </c>
      <c r="M548" s="152"/>
      <c r="N548" s="98">
        <f>H548*M548</f>
        <v>0</v>
      </c>
      <c r="O548" s="217">
        <f>I548*M548</f>
        <v>0</v>
      </c>
      <c r="P548" s="246">
        <f>J548*M548</f>
        <v>0</v>
      </c>
      <c r="Q548" s="246">
        <f>K548*M548</f>
        <v>0</v>
      </c>
      <c r="R548" s="246">
        <f>L548*M548</f>
        <v>0</v>
      </c>
      <c r="S548" s="102" t="s">
        <v>5</v>
      </c>
      <c r="T548" s="100"/>
    </row>
    <row r="549" spans="1:20" ht="69.95" hidden="1" customHeight="1" outlineLevel="1" thickBot="1" x14ac:dyDescent="0.25">
      <c r="A549" s="602" t="s">
        <v>8448</v>
      </c>
      <c r="B549" s="64" t="s">
        <v>344</v>
      </c>
      <c r="C549" s="82" t="s">
        <v>8449</v>
      </c>
      <c r="D549" s="93" t="s">
        <v>8450</v>
      </c>
      <c r="E549" s="201"/>
      <c r="F549" s="64" t="s">
        <v>4</v>
      </c>
      <c r="G549" s="130">
        <v>2.5</v>
      </c>
      <c r="H549" s="107">
        <v>1.55</v>
      </c>
      <c r="I549" s="107">
        <v>1.5</v>
      </c>
      <c r="J549" s="162">
        <f t="shared" ref="J549" si="615">I549*0.98</f>
        <v>1.47</v>
      </c>
      <c r="K549" s="162">
        <f t="shared" ref="K549" si="616">I549*0.97</f>
        <v>1.4550000000000001</v>
      </c>
      <c r="L549" s="162">
        <f t="shared" ref="L549" si="617">I549*0.96</f>
        <v>1.44</v>
      </c>
      <c r="M549" s="318"/>
      <c r="N549" s="130">
        <f>H549*M549</f>
        <v>0</v>
      </c>
      <c r="O549" s="217">
        <f>I549*M549</f>
        <v>0</v>
      </c>
      <c r="P549" s="246">
        <f>J549*M549</f>
        <v>0</v>
      </c>
      <c r="Q549" s="246">
        <f>K549*M549</f>
        <v>0</v>
      </c>
      <c r="R549" s="246">
        <f>L549*M549</f>
        <v>0</v>
      </c>
      <c r="S549" s="102" t="s">
        <v>5</v>
      </c>
      <c r="T549" s="100"/>
    </row>
    <row r="550" spans="1:20" ht="69.95" hidden="1" customHeight="1" outlineLevel="1" thickBot="1" x14ac:dyDescent="0.25">
      <c r="A550" s="602" t="s">
        <v>8451</v>
      </c>
      <c r="B550" s="64" t="s">
        <v>344</v>
      </c>
      <c r="C550" s="82" t="s">
        <v>8452</v>
      </c>
      <c r="D550" s="93" t="s">
        <v>9715</v>
      </c>
      <c r="E550" s="201"/>
      <c r="F550" s="64" t="s">
        <v>4</v>
      </c>
      <c r="G550" s="130">
        <v>2.7</v>
      </c>
      <c r="H550" s="107">
        <v>1.65</v>
      </c>
      <c r="I550" s="107">
        <v>1.6</v>
      </c>
      <c r="J550" s="162">
        <f t="shared" ref="J550" si="618">I550*0.98</f>
        <v>1.5680000000000001</v>
      </c>
      <c r="K550" s="162">
        <f t="shared" ref="K550" si="619">I550*0.97</f>
        <v>1.552</v>
      </c>
      <c r="L550" s="162">
        <f t="shared" ref="L550" si="620">I550*0.96</f>
        <v>1.536</v>
      </c>
      <c r="M550" s="318"/>
      <c r="N550" s="130">
        <f>H550*M550</f>
        <v>0</v>
      </c>
      <c r="O550" s="217">
        <f>I550*M550</f>
        <v>0</v>
      </c>
      <c r="P550" s="246">
        <f>J550*M550</f>
        <v>0</v>
      </c>
      <c r="Q550" s="246">
        <f>K550*M550</f>
        <v>0</v>
      </c>
      <c r="R550" s="246">
        <f>L550*M550</f>
        <v>0</v>
      </c>
      <c r="S550" s="102" t="s">
        <v>5</v>
      </c>
      <c r="T550" s="100"/>
    </row>
    <row r="551" spans="1:20" ht="69.95" hidden="1" customHeight="1" outlineLevel="1" thickBot="1" x14ac:dyDescent="0.25">
      <c r="A551" s="602" t="s">
        <v>8453</v>
      </c>
      <c r="B551" s="64" t="s">
        <v>3080</v>
      </c>
      <c r="C551" s="82" t="s">
        <v>3081</v>
      </c>
      <c r="D551" s="93" t="s">
        <v>8454</v>
      </c>
      <c r="E551" s="201"/>
      <c r="F551" s="64" t="s">
        <v>4</v>
      </c>
      <c r="G551" s="130">
        <v>2.5</v>
      </c>
      <c r="H551" s="107">
        <v>1.5</v>
      </c>
      <c r="I551" s="107">
        <v>1.45</v>
      </c>
      <c r="J551" s="162">
        <f t="shared" ref="J551:J552" si="621">I551*0.98</f>
        <v>1.421</v>
      </c>
      <c r="K551" s="162">
        <f t="shared" ref="K551:K552" si="622">I551*0.97</f>
        <v>1.4064999999999999</v>
      </c>
      <c r="L551" s="162">
        <f t="shared" ref="L551:L552" si="623">I551*0.96</f>
        <v>1.3919999999999999</v>
      </c>
      <c r="M551" s="318"/>
      <c r="N551" s="130">
        <f>H551*M551</f>
        <v>0</v>
      </c>
      <c r="O551" s="217">
        <f>I551*M551</f>
        <v>0</v>
      </c>
      <c r="P551" s="246">
        <f>J551*M551</f>
        <v>0</v>
      </c>
      <c r="Q551" s="246">
        <f>K551*M551</f>
        <v>0</v>
      </c>
      <c r="R551" s="246">
        <f>L551*M551</f>
        <v>0</v>
      </c>
      <c r="S551" s="102" t="s">
        <v>5</v>
      </c>
      <c r="T551" s="100"/>
    </row>
    <row r="552" spans="1:20" ht="69.95" hidden="1" customHeight="1" outlineLevel="1" thickBot="1" x14ac:dyDescent="0.25">
      <c r="A552" s="602" t="s">
        <v>9714</v>
      </c>
      <c r="B552" s="64" t="s">
        <v>344</v>
      </c>
      <c r="C552" s="82" t="s">
        <v>9713</v>
      </c>
      <c r="D552" s="93" t="s">
        <v>9716</v>
      </c>
      <c r="E552" s="201"/>
      <c r="F552" s="64" t="s">
        <v>4</v>
      </c>
      <c r="G552" s="130">
        <v>6</v>
      </c>
      <c r="H552" s="107">
        <v>4</v>
      </c>
      <c r="I552" s="107">
        <v>3.9</v>
      </c>
      <c r="J552" s="162">
        <f t="shared" si="621"/>
        <v>3.8220000000000001</v>
      </c>
      <c r="K552" s="162">
        <f t="shared" si="622"/>
        <v>3.7829999999999999</v>
      </c>
      <c r="L552" s="162">
        <f t="shared" si="623"/>
        <v>3.7439999999999998</v>
      </c>
      <c r="M552" s="318"/>
      <c r="N552" s="130">
        <f>H552*M552</f>
        <v>0</v>
      </c>
      <c r="O552" s="217">
        <f>I552*M552</f>
        <v>0</v>
      </c>
      <c r="P552" s="246">
        <f>J552*M552</f>
        <v>0</v>
      </c>
      <c r="Q552" s="246">
        <f>K552*M552</f>
        <v>0</v>
      </c>
      <c r="R552" s="246">
        <f>L552*M552</f>
        <v>0</v>
      </c>
      <c r="S552" s="102" t="s">
        <v>5</v>
      </c>
      <c r="T552" s="100"/>
    </row>
    <row r="553" spans="1:20" ht="69.95" hidden="1" customHeight="1" outlineLevel="1" thickBot="1" x14ac:dyDescent="0.25">
      <c r="A553" s="648" t="s">
        <v>3750</v>
      </c>
      <c r="B553" s="91" t="s">
        <v>344</v>
      </c>
      <c r="C553" s="171"/>
      <c r="D553" s="66" t="s">
        <v>783</v>
      </c>
      <c r="E553" s="310"/>
      <c r="F553" s="91" t="s">
        <v>4</v>
      </c>
      <c r="G553" s="320">
        <v>10</v>
      </c>
      <c r="H553" s="184">
        <v>6.2</v>
      </c>
      <c r="I553" s="184">
        <v>6</v>
      </c>
      <c r="J553" s="185">
        <f t="shared" ref="J553:J556" si="624">I553*0.98</f>
        <v>5.88</v>
      </c>
      <c r="K553" s="185">
        <f t="shared" ref="K553:K556" si="625">I553*0.97</f>
        <v>5.82</v>
      </c>
      <c r="L553" s="185">
        <f t="shared" ref="L553:L556" si="626">I553*0.96</f>
        <v>5.76</v>
      </c>
      <c r="M553" s="290"/>
      <c r="N553" s="272">
        <f>H553*M553</f>
        <v>0</v>
      </c>
      <c r="O553" s="217">
        <f>I553*M553</f>
        <v>0</v>
      </c>
      <c r="P553" s="246">
        <f>J553*M553</f>
        <v>0</v>
      </c>
      <c r="Q553" s="246">
        <f>K553*M553</f>
        <v>0</v>
      </c>
      <c r="R553" s="246">
        <f>L553*M553</f>
        <v>0</v>
      </c>
      <c r="S553" s="13" t="s">
        <v>5</v>
      </c>
      <c r="T553" s="56"/>
    </row>
    <row r="554" spans="1:20" ht="69.95" hidden="1" customHeight="1" outlineLevel="1" thickBot="1" x14ac:dyDescent="0.25">
      <c r="A554" s="602" t="s">
        <v>3751</v>
      </c>
      <c r="B554" s="7" t="s">
        <v>344</v>
      </c>
      <c r="C554" s="171"/>
      <c r="D554" s="8" t="s">
        <v>763</v>
      </c>
      <c r="E554" s="313"/>
      <c r="F554" s="7" t="s">
        <v>4</v>
      </c>
      <c r="G554" s="272">
        <v>11</v>
      </c>
      <c r="H554" s="127">
        <v>7.2</v>
      </c>
      <c r="I554" s="127">
        <v>7</v>
      </c>
      <c r="J554" s="161">
        <f t="shared" si="624"/>
        <v>6.8599999999999994</v>
      </c>
      <c r="K554" s="161">
        <f t="shared" si="625"/>
        <v>6.79</v>
      </c>
      <c r="L554" s="161">
        <f t="shared" si="626"/>
        <v>6.72</v>
      </c>
      <c r="M554" s="27"/>
      <c r="N554" s="272">
        <f>H554*M554</f>
        <v>0</v>
      </c>
      <c r="O554" s="217">
        <f>I554*M554</f>
        <v>0</v>
      </c>
      <c r="P554" s="246">
        <f>J554*M554</f>
        <v>0</v>
      </c>
      <c r="Q554" s="246">
        <f>K554*M554</f>
        <v>0</v>
      </c>
      <c r="R554" s="246">
        <f>L554*M554</f>
        <v>0</v>
      </c>
      <c r="S554" s="13" t="s">
        <v>5</v>
      </c>
      <c r="T554" s="60" t="s">
        <v>730</v>
      </c>
    </row>
    <row r="555" spans="1:20" ht="69.95" hidden="1" customHeight="1" outlineLevel="1" thickBot="1" x14ac:dyDescent="0.25">
      <c r="A555" s="602" t="s">
        <v>3752</v>
      </c>
      <c r="B555" s="7" t="s">
        <v>344</v>
      </c>
      <c r="C555" s="171"/>
      <c r="D555" s="8" t="s">
        <v>764</v>
      </c>
      <c r="E555" s="313"/>
      <c r="F555" s="7" t="s">
        <v>4</v>
      </c>
      <c r="G555" s="272">
        <v>11</v>
      </c>
      <c r="H555" s="127">
        <v>7.2</v>
      </c>
      <c r="I555" s="127">
        <v>7</v>
      </c>
      <c r="J555" s="161">
        <f t="shared" si="624"/>
        <v>6.8599999999999994</v>
      </c>
      <c r="K555" s="161">
        <f t="shared" si="625"/>
        <v>6.79</v>
      </c>
      <c r="L555" s="161">
        <f t="shared" si="626"/>
        <v>6.72</v>
      </c>
      <c r="M555" s="27"/>
      <c r="N555" s="272">
        <f>H555*M555</f>
        <v>0</v>
      </c>
      <c r="O555" s="217">
        <f>I555*M555</f>
        <v>0</v>
      </c>
      <c r="P555" s="246">
        <f>J555*M555</f>
        <v>0</v>
      </c>
      <c r="Q555" s="246">
        <f>K555*M555</f>
        <v>0</v>
      </c>
      <c r="R555" s="246">
        <f>L555*M555</f>
        <v>0</v>
      </c>
      <c r="S555" s="13" t="s">
        <v>5</v>
      </c>
      <c r="T555" s="56"/>
    </row>
    <row r="556" spans="1:20" ht="69.95" hidden="1" customHeight="1" outlineLevel="1" thickBot="1" x14ac:dyDescent="0.25">
      <c r="A556" s="602" t="s">
        <v>3753</v>
      </c>
      <c r="B556" s="64" t="s">
        <v>3080</v>
      </c>
      <c r="C556" s="82" t="s">
        <v>3081</v>
      </c>
      <c r="D556" s="93" t="s">
        <v>3082</v>
      </c>
      <c r="E556" s="201"/>
      <c r="F556" s="64" t="s">
        <v>4</v>
      </c>
      <c r="G556" s="130">
        <v>3</v>
      </c>
      <c r="H556" s="107">
        <v>1.55</v>
      </c>
      <c r="I556" s="107">
        <v>1.5</v>
      </c>
      <c r="J556" s="162">
        <f t="shared" si="624"/>
        <v>1.47</v>
      </c>
      <c r="K556" s="162">
        <f t="shared" si="625"/>
        <v>1.4550000000000001</v>
      </c>
      <c r="L556" s="162">
        <f t="shared" si="626"/>
        <v>1.44</v>
      </c>
      <c r="M556" s="152"/>
      <c r="N556" s="130">
        <f>H556*M556</f>
        <v>0</v>
      </c>
      <c r="O556" s="217">
        <f>I556*M556</f>
        <v>0</v>
      </c>
      <c r="P556" s="246">
        <f>J556*M556</f>
        <v>0</v>
      </c>
      <c r="Q556" s="246">
        <f>K556*M556</f>
        <v>0</v>
      </c>
      <c r="R556" s="246">
        <f>L556*M556</f>
        <v>0</v>
      </c>
      <c r="S556" s="102" t="s">
        <v>5</v>
      </c>
      <c r="T556" s="100"/>
    </row>
    <row r="557" spans="1:20" ht="69.95" hidden="1" customHeight="1" outlineLevel="1" thickBot="1" x14ac:dyDescent="0.25">
      <c r="A557" s="667" t="s">
        <v>10426</v>
      </c>
      <c r="B557" s="681" t="s">
        <v>10428</v>
      </c>
      <c r="C557" s="673" t="s">
        <v>10427</v>
      </c>
      <c r="D557" s="736" t="s">
        <v>10429</v>
      </c>
      <c r="E557" s="854"/>
      <c r="F557" s="670" t="s">
        <v>4</v>
      </c>
      <c r="G557" s="691">
        <v>22</v>
      </c>
      <c r="H557" s="675">
        <v>17</v>
      </c>
      <c r="I557" s="675">
        <v>16.7</v>
      </c>
      <c r="J557" s="676">
        <f t="shared" ref="J557" si="627">I557*0.98</f>
        <v>16.366</v>
      </c>
      <c r="K557" s="676">
        <f t="shared" ref="K557" si="628">I557*0.97</f>
        <v>16.198999999999998</v>
      </c>
      <c r="L557" s="676">
        <f t="shared" ref="L557" si="629">I557*0.96</f>
        <v>16.032</v>
      </c>
      <c r="M557" s="683"/>
      <c r="N557" s="691">
        <f>H557*M557</f>
        <v>0</v>
      </c>
      <c r="O557" s="678">
        <f>I557*M557</f>
        <v>0</v>
      </c>
      <c r="P557" s="679">
        <f>J557*M557</f>
        <v>0</v>
      </c>
      <c r="Q557" s="679">
        <f>K557*M557</f>
        <v>0</v>
      </c>
      <c r="R557" s="679">
        <f>L557*M557</f>
        <v>0</v>
      </c>
      <c r="S557" s="892" t="s">
        <v>5</v>
      </c>
      <c r="T557" s="100" t="s">
        <v>1702</v>
      </c>
    </row>
    <row r="558" spans="1:20" ht="24.95" customHeight="1" thickBot="1" x14ac:dyDescent="0.25">
      <c r="A558" s="622" t="s">
        <v>2818</v>
      </c>
      <c r="B558" s="623"/>
      <c r="C558" s="623"/>
      <c r="D558" s="624"/>
      <c r="E558" s="624"/>
      <c r="F558" s="624"/>
      <c r="G558" s="625"/>
      <c r="H558" s="625"/>
      <c r="I558" s="625"/>
      <c r="J558" s="625"/>
      <c r="K558" s="625"/>
      <c r="L558" s="625"/>
      <c r="M558" s="625"/>
      <c r="N558" s="625"/>
      <c r="O558" s="625"/>
      <c r="P558" s="625"/>
      <c r="Q558" s="625"/>
      <c r="R558" s="625"/>
      <c r="S558" s="626"/>
    </row>
    <row r="559" spans="1:20" ht="20.100000000000001" customHeight="1" collapsed="1" thickBot="1" x14ac:dyDescent="0.25">
      <c r="A559" s="384" t="s">
        <v>2784</v>
      </c>
      <c r="B559" s="601"/>
      <c r="C559" s="368"/>
      <c r="D559" s="369"/>
      <c r="E559" s="369"/>
      <c r="F559" s="369"/>
      <c r="G559" s="370"/>
      <c r="H559" s="370"/>
      <c r="I559" s="370"/>
      <c r="J559" s="370"/>
      <c r="K559" s="370"/>
      <c r="L559" s="370"/>
      <c r="M559" s="370"/>
      <c r="N559" s="370"/>
      <c r="O559" s="370"/>
      <c r="P559" s="370"/>
      <c r="Q559" s="370"/>
      <c r="R559" s="370"/>
      <c r="S559" s="371"/>
    </row>
    <row r="560" spans="1:20" ht="20.100000000000001" hidden="1" customHeight="1" outlineLevel="1" thickBot="1" x14ac:dyDescent="0.25">
      <c r="A560" s="3" t="s">
        <v>3737</v>
      </c>
      <c r="B560" s="3" t="s">
        <v>33</v>
      </c>
      <c r="C560" s="3"/>
      <c r="D560" s="3" t="s">
        <v>17</v>
      </c>
      <c r="E560" s="405" t="s">
        <v>2746</v>
      </c>
      <c r="F560" s="84"/>
      <c r="G560" s="85" t="s">
        <v>487</v>
      </c>
      <c r="H560" s="3" t="s">
        <v>488</v>
      </c>
      <c r="I560" s="3" t="s">
        <v>495</v>
      </c>
      <c r="J560" s="123">
        <v>-0.02</v>
      </c>
      <c r="K560" s="123">
        <v>-0.03</v>
      </c>
      <c r="L560" s="123">
        <v>-0.04</v>
      </c>
      <c r="M560" s="3" t="s">
        <v>18</v>
      </c>
      <c r="N560" s="3" t="s">
        <v>489</v>
      </c>
      <c r="O560" s="3" t="s">
        <v>486</v>
      </c>
      <c r="P560" s="124" t="s">
        <v>1924</v>
      </c>
      <c r="Q560" s="124" t="s">
        <v>1930</v>
      </c>
      <c r="R560" s="124" t="s">
        <v>1931</v>
      </c>
      <c r="S560" s="3" t="s">
        <v>34</v>
      </c>
    </row>
    <row r="561" spans="1:20" ht="69.95" hidden="1" customHeight="1" outlineLevel="1" thickBot="1" x14ac:dyDescent="0.25">
      <c r="A561" s="602" t="s">
        <v>3754</v>
      </c>
      <c r="B561" s="7" t="s">
        <v>11</v>
      </c>
      <c r="C561" s="164"/>
      <c r="D561" s="307" t="s">
        <v>192</v>
      </c>
      <c r="E561" s="305"/>
      <c r="F561" s="7" t="s">
        <v>4</v>
      </c>
      <c r="G561" s="139">
        <v>2</v>
      </c>
      <c r="H561" s="127">
        <v>1</v>
      </c>
      <c r="I561" s="127">
        <v>0.95</v>
      </c>
      <c r="J561" s="161">
        <f t="shared" ref="J561:J594" si="630">I561*0.98</f>
        <v>0.93099999999999994</v>
      </c>
      <c r="K561" s="161">
        <f t="shared" ref="K561:K594" si="631">I561*0.97</f>
        <v>0.92149999999999999</v>
      </c>
      <c r="L561" s="161">
        <f t="shared" ref="L561:L594" si="632">I561*0.96</f>
        <v>0.91199999999999992</v>
      </c>
      <c r="M561" s="24"/>
      <c r="N561" s="272">
        <f>H561*M561</f>
        <v>0</v>
      </c>
      <c r="O561" s="217">
        <f>I561*M561</f>
        <v>0</v>
      </c>
      <c r="P561" s="246">
        <f>J561*M561</f>
        <v>0</v>
      </c>
      <c r="Q561" s="246">
        <f>K561*M561</f>
        <v>0</v>
      </c>
      <c r="R561" s="246">
        <f>L561*M561</f>
        <v>0</v>
      </c>
      <c r="S561" s="12" t="s">
        <v>5</v>
      </c>
      <c r="T561" s="56"/>
    </row>
    <row r="562" spans="1:20" ht="69.95" hidden="1" customHeight="1" outlineLevel="1" thickBot="1" x14ac:dyDescent="0.25">
      <c r="A562" s="602" t="s">
        <v>3755</v>
      </c>
      <c r="B562" s="7" t="s">
        <v>11</v>
      </c>
      <c r="C562" s="164"/>
      <c r="D562" s="307" t="s">
        <v>193</v>
      </c>
      <c r="E562" s="25"/>
      <c r="F562" s="7" t="s">
        <v>4</v>
      </c>
      <c r="G562" s="139">
        <v>2</v>
      </c>
      <c r="H562" s="127">
        <v>1</v>
      </c>
      <c r="I562" s="127">
        <v>0.95</v>
      </c>
      <c r="J562" s="161">
        <f t="shared" si="630"/>
        <v>0.93099999999999994</v>
      </c>
      <c r="K562" s="161">
        <f t="shared" si="631"/>
        <v>0.92149999999999999</v>
      </c>
      <c r="L562" s="161">
        <f t="shared" si="632"/>
        <v>0.91199999999999992</v>
      </c>
      <c r="M562" s="24"/>
      <c r="N562" s="272">
        <f>H562*M562</f>
        <v>0</v>
      </c>
      <c r="O562" s="217">
        <f>I562*M562</f>
        <v>0</v>
      </c>
      <c r="P562" s="246">
        <f>J562*M562</f>
        <v>0</v>
      </c>
      <c r="Q562" s="246">
        <f>K562*M562</f>
        <v>0</v>
      </c>
      <c r="R562" s="246">
        <f>L562*M562</f>
        <v>0</v>
      </c>
      <c r="S562" s="12" t="s">
        <v>5</v>
      </c>
      <c r="T562" s="56"/>
    </row>
    <row r="563" spans="1:20" ht="69.95" hidden="1" customHeight="1" outlineLevel="1" thickBot="1" x14ac:dyDescent="0.25">
      <c r="A563" s="602" t="s">
        <v>7085</v>
      </c>
      <c r="B563" s="7" t="s">
        <v>11</v>
      </c>
      <c r="C563" s="164"/>
      <c r="D563" s="307" t="s">
        <v>7084</v>
      </c>
      <c r="E563" s="25"/>
      <c r="F563" s="7" t="s">
        <v>4</v>
      </c>
      <c r="G563" s="139">
        <v>2</v>
      </c>
      <c r="H563" s="127">
        <v>1</v>
      </c>
      <c r="I563" s="127">
        <v>0.95</v>
      </c>
      <c r="J563" s="161">
        <f t="shared" ref="J563" si="633">I563*0.98</f>
        <v>0.93099999999999994</v>
      </c>
      <c r="K563" s="161">
        <f t="shared" ref="K563" si="634">I563*0.97</f>
        <v>0.92149999999999999</v>
      </c>
      <c r="L563" s="161">
        <f t="shared" ref="L563" si="635">I563*0.96</f>
        <v>0.91199999999999992</v>
      </c>
      <c r="M563" s="24"/>
      <c r="N563" s="272">
        <f>H563*M563</f>
        <v>0</v>
      </c>
      <c r="O563" s="217">
        <f>I563*M563</f>
        <v>0</v>
      </c>
      <c r="P563" s="246">
        <f>J563*M563</f>
        <v>0</v>
      </c>
      <c r="Q563" s="246">
        <f>K563*M563</f>
        <v>0</v>
      </c>
      <c r="R563" s="246">
        <f>L563*M563</f>
        <v>0</v>
      </c>
      <c r="S563" s="12" t="s">
        <v>5</v>
      </c>
      <c r="T563" s="56"/>
    </row>
    <row r="564" spans="1:20" ht="69.95" hidden="1" customHeight="1" outlineLevel="1" thickBot="1" x14ac:dyDescent="0.25">
      <c r="A564" s="602" t="s">
        <v>3756</v>
      </c>
      <c r="B564" s="7" t="s">
        <v>11</v>
      </c>
      <c r="C564" s="164"/>
      <c r="D564" s="307" t="s">
        <v>414</v>
      </c>
      <c r="E564" s="25"/>
      <c r="F564" s="7" t="s">
        <v>4</v>
      </c>
      <c r="G564" s="139">
        <v>2</v>
      </c>
      <c r="H564" s="127">
        <v>1</v>
      </c>
      <c r="I564" s="127">
        <v>0.95</v>
      </c>
      <c r="J564" s="161">
        <f t="shared" si="630"/>
        <v>0.93099999999999994</v>
      </c>
      <c r="K564" s="161">
        <f t="shared" si="631"/>
        <v>0.92149999999999999</v>
      </c>
      <c r="L564" s="161">
        <f t="shared" si="632"/>
        <v>0.91199999999999992</v>
      </c>
      <c r="M564" s="24"/>
      <c r="N564" s="272">
        <f>H564*M564</f>
        <v>0</v>
      </c>
      <c r="O564" s="217">
        <f>I564*M564</f>
        <v>0</v>
      </c>
      <c r="P564" s="246">
        <f>J564*M564</f>
        <v>0</v>
      </c>
      <c r="Q564" s="246">
        <f>K564*M564</f>
        <v>0</v>
      </c>
      <c r="R564" s="246">
        <f>L564*M564</f>
        <v>0</v>
      </c>
      <c r="S564" s="12" t="s">
        <v>5</v>
      </c>
      <c r="T564" s="56"/>
    </row>
    <row r="565" spans="1:20" ht="69.95" hidden="1" customHeight="1" outlineLevel="1" thickBot="1" x14ac:dyDescent="0.25">
      <c r="A565" s="602" t="s">
        <v>7115</v>
      </c>
      <c r="B565" s="64" t="s">
        <v>11</v>
      </c>
      <c r="C565" s="128"/>
      <c r="D565" s="306" t="s">
        <v>7116</v>
      </c>
      <c r="E565" s="53"/>
      <c r="F565" s="64" t="s">
        <v>4</v>
      </c>
      <c r="G565" s="98">
        <v>2</v>
      </c>
      <c r="H565" s="107">
        <v>1</v>
      </c>
      <c r="I565" s="107">
        <v>0.95</v>
      </c>
      <c r="J565" s="162">
        <f t="shared" si="630"/>
        <v>0.93099999999999994</v>
      </c>
      <c r="K565" s="162">
        <f t="shared" si="631"/>
        <v>0.92149999999999999</v>
      </c>
      <c r="L565" s="162">
        <f t="shared" si="632"/>
        <v>0.91199999999999992</v>
      </c>
      <c r="M565" s="309"/>
      <c r="N565" s="130">
        <f>H565*M565</f>
        <v>0</v>
      </c>
      <c r="O565" s="217">
        <f>I565*M565</f>
        <v>0</v>
      </c>
      <c r="P565" s="246">
        <f>J565*M565</f>
        <v>0</v>
      </c>
      <c r="Q565" s="246">
        <f>K565*M565</f>
        <v>0</v>
      </c>
      <c r="R565" s="246">
        <f>L565*M565</f>
        <v>0</v>
      </c>
      <c r="S565" s="28" t="s">
        <v>5</v>
      </c>
      <c r="T565" s="100"/>
    </row>
    <row r="566" spans="1:20" ht="69.95" hidden="1" customHeight="1" outlineLevel="1" thickBot="1" x14ac:dyDescent="0.25">
      <c r="A566" s="602" t="s">
        <v>3757</v>
      </c>
      <c r="B566" s="7" t="s">
        <v>11</v>
      </c>
      <c r="C566" s="313"/>
      <c r="D566" s="303" t="s">
        <v>194</v>
      </c>
      <c r="E566" s="25"/>
      <c r="F566" s="7" t="s">
        <v>4</v>
      </c>
      <c r="G566" s="139">
        <v>2</v>
      </c>
      <c r="H566" s="127">
        <v>1</v>
      </c>
      <c r="I566" s="127">
        <v>0.95</v>
      </c>
      <c r="J566" s="161">
        <f t="shared" si="630"/>
        <v>0.93099999999999994</v>
      </c>
      <c r="K566" s="161">
        <f t="shared" si="631"/>
        <v>0.92149999999999999</v>
      </c>
      <c r="L566" s="161">
        <f t="shared" si="632"/>
        <v>0.91199999999999992</v>
      </c>
      <c r="M566" s="24"/>
      <c r="N566" s="272">
        <f>H566*M566</f>
        <v>0</v>
      </c>
      <c r="O566" s="217">
        <f>I566*M566</f>
        <v>0</v>
      </c>
      <c r="P566" s="246">
        <f>J566*M566</f>
        <v>0</v>
      </c>
      <c r="Q566" s="246">
        <f>K566*M566</f>
        <v>0</v>
      </c>
      <c r="R566" s="246">
        <f>L566*M566</f>
        <v>0</v>
      </c>
      <c r="S566" s="12" t="s">
        <v>5</v>
      </c>
      <c r="T566" s="56"/>
    </row>
    <row r="567" spans="1:20" ht="69.95" hidden="1" customHeight="1" outlineLevel="1" thickBot="1" x14ac:dyDescent="0.25">
      <c r="A567" s="602" t="s">
        <v>10048</v>
      </c>
      <c r="B567" s="308" t="s">
        <v>651</v>
      </c>
      <c r="C567" s="128" t="s">
        <v>2212</v>
      </c>
      <c r="D567" s="419" t="s">
        <v>10166</v>
      </c>
      <c r="E567" s="53"/>
      <c r="F567" s="64" t="s">
        <v>4</v>
      </c>
      <c r="G567" s="98">
        <v>5</v>
      </c>
      <c r="H567" s="130">
        <v>3.1</v>
      </c>
      <c r="I567" s="130">
        <v>3</v>
      </c>
      <c r="J567" s="162">
        <f t="shared" si="630"/>
        <v>2.94</v>
      </c>
      <c r="K567" s="162">
        <f t="shared" si="631"/>
        <v>2.91</v>
      </c>
      <c r="L567" s="162">
        <f t="shared" si="632"/>
        <v>2.88</v>
      </c>
      <c r="M567" s="309"/>
      <c r="N567" s="130">
        <f>H567*M567</f>
        <v>0</v>
      </c>
      <c r="O567" s="217">
        <f>I567*M567</f>
        <v>0</v>
      </c>
      <c r="P567" s="246">
        <f>J567*M567</f>
        <v>0</v>
      </c>
      <c r="Q567" s="246">
        <f>K567*M567</f>
        <v>0</v>
      </c>
      <c r="R567" s="246">
        <f>L567*M567</f>
        <v>0</v>
      </c>
      <c r="S567" s="28" t="s">
        <v>5</v>
      </c>
      <c r="T567" s="100"/>
    </row>
    <row r="568" spans="1:20" ht="69.95" hidden="1" customHeight="1" outlineLevel="1" thickBot="1" x14ac:dyDescent="0.25">
      <c r="A568" s="602" t="s">
        <v>10049</v>
      </c>
      <c r="B568" s="308" t="s">
        <v>651</v>
      </c>
      <c r="C568" s="128" t="s">
        <v>2212</v>
      </c>
      <c r="D568" s="483" t="s">
        <v>10168</v>
      </c>
      <c r="E568" s="53"/>
      <c r="F568" s="64" t="s">
        <v>4</v>
      </c>
      <c r="G568" s="98">
        <v>22</v>
      </c>
      <c r="H568" s="130">
        <v>14.5</v>
      </c>
      <c r="I568" s="107">
        <v>14</v>
      </c>
      <c r="J568" s="162">
        <f t="shared" ref="J568" si="636">I568*0.98</f>
        <v>13.719999999999999</v>
      </c>
      <c r="K568" s="162">
        <f t="shared" ref="K568" si="637">I568*0.97</f>
        <v>13.58</v>
      </c>
      <c r="L568" s="162">
        <f t="shared" ref="L568" si="638">I568*0.96</f>
        <v>13.44</v>
      </c>
      <c r="M568" s="309"/>
      <c r="N568" s="130">
        <f>H568*M568</f>
        <v>0</v>
      </c>
      <c r="O568" s="217">
        <f>I568*M568</f>
        <v>0</v>
      </c>
      <c r="P568" s="246">
        <f>J568*M568</f>
        <v>0</v>
      </c>
      <c r="Q568" s="246">
        <f>K568*M568</f>
        <v>0</v>
      </c>
      <c r="R568" s="246">
        <f>L568*M568</f>
        <v>0</v>
      </c>
      <c r="S568" s="30" t="s">
        <v>5</v>
      </c>
      <c r="T568" s="100"/>
    </row>
    <row r="569" spans="1:20" ht="69.95" hidden="1" customHeight="1" outlineLevel="1" thickBot="1" x14ac:dyDescent="0.25">
      <c r="A569" s="602" t="s">
        <v>10049</v>
      </c>
      <c r="B569" s="308" t="s">
        <v>651</v>
      </c>
      <c r="C569" s="128" t="s">
        <v>2212</v>
      </c>
      <c r="D569" s="483" t="s">
        <v>10492</v>
      </c>
      <c r="E569" s="53"/>
      <c r="F569" s="64" t="s">
        <v>4</v>
      </c>
      <c r="G569" s="98">
        <v>20</v>
      </c>
      <c r="H569" s="130">
        <v>13.5</v>
      </c>
      <c r="I569" s="205">
        <v>13</v>
      </c>
      <c r="J569" s="162">
        <f t="shared" ref="J569" si="639">I569*0.98</f>
        <v>12.74</v>
      </c>
      <c r="K569" s="162">
        <f t="shared" ref="K569" si="640">I569*0.97</f>
        <v>12.61</v>
      </c>
      <c r="L569" s="162">
        <f t="shared" ref="L569" si="641">I569*0.96</f>
        <v>12.48</v>
      </c>
      <c r="M569" s="141"/>
      <c r="N569" s="130">
        <f>H569*M569</f>
        <v>0</v>
      </c>
      <c r="O569" s="217">
        <f>I569*M569</f>
        <v>0</v>
      </c>
      <c r="P569" s="246">
        <f>J569*M569</f>
        <v>0</v>
      </c>
      <c r="Q569" s="246">
        <f>K569*M569</f>
        <v>0</v>
      </c>
      <c r="R569" s="246">
        <f>L569*M569</f>
        <v>0</v>
      </c>
      <c r="S569" s="30" t="s">
        <v>5</v>
      </c>
      <c r="T569" s="100"/>
    </row>
    <row r="570" spans="1:20" ht="69.95" hidden="1" customHeight="1" outlineLevel="1" thickBot="1" x14ac:dyDescent="0.25">
      <c r="A570" s="602" t="s">
        <v>3759</v>
      </c>
      <c r="B570" s="308" t="s">
        <v>651</v>
      </c>
      <c r="C570" s="128" t="s">
        <v>2213</v>
      </c>
      <c r="D570" s="419" t="s">
        <v>2298</v>
      </c>
      <c r="E570" s="53"/>
      <c r="F570" s="64" t="s">
        <v>4</v>
      </c>
      <c r="G570" s="98">
        <v>7</v>
      </c>
      <c r="H570" s="130">
        <v>4.0999999999999996</v>
      </c>
      <c r="I570" s="130">
        <v>4</v>
      </c>
      <c r="J570" s="162">
        <f t="shared" ref="J570" si="642">I570*0.98</f>
        <v>3.92</v>
      </c>
      <c r="K570" s="162">
        <f t="shared" ref="K570" si="643">I570*0.97</f>
        <v>3.88</v>
      </c>
      <c r="L570" s="162">
        <f t="shared" ref="L570" si="644">I570*0.96</f>
        <v>3.84</v>
      </c>
      <c r="M570" s="309"/>
      <c r="N570" s="130">
        <f>H570*M570</f>
        <v>0</v>
      </c>
      <c r="O570" s="217">
        <f>I570*M570</f>
        <v>0</v>
      </c>
      <c r="P570" s="246">
        <f>J570*M570</f>
        <v>0</v>
      </c>
      <c r="Q570" s="246">
        <f>K570*M570</f>
        <v>0</v>
      </c>
      <c r="R570" s="246">
        <f>L570*M570</f>
        <v>0</v>
      </c>
      <c r="S570" s="28" t="s">
        <v>5</v>
      </c>
      <c r="T570" s="100"/>
    </row>
    <row r="571" spans="1:20" ht="69.95" hidden="1" customHeight="1" outlineLevel="1" thickBot="1" x14ac:dyDescent="0.25">
      <c r="A571" s="602" t="s">
        <v>3760</v>
      </c>
      <c r="B571" s="308" t="s">
        <v>1760</v>
      </c>
      <c r="C571" s="314"/>
      <c r="D571" s="419" t="s">
        <v>10167</v>
      </c>
      <c r="E571" s="53"/>
      <c r="F571" s="64" t="s">
        <v>4</v>
      </c>
      <c r="G571" s="98">
        <v>11</v>
      </c>
      <c r="H571" s="130">
        <v>7.2</v>
      </c>
      <c r="I571" s="130">
        <v>7</v>
      </c>
      <c r="J571" s="161">
        <f t="shared" si="630"/>
        <v>6.8599999999999994</v>
      </c>
      <c r="K571" s="161">
        <f t="shared" si="631"/>
        <v>6.79</v>
      </c>
      <c r="L571" s="161">
        <f t="shared" si="632"/>
        <v>6.72</v>
      </c>
      <c r="M571" s="14"/>
      <c r="N571" s="130">
        <f>H571*M571</f>
        <v>0</v>
      </c>
      <c r="O571" s="217">
        <f>I571*M571</f>
        <v>0</v>
      </c>
      <c r="P571" s="246">
        <f>J571*M571</f>
        <v>0</v>
      </c>
      <c r="Q571" s="246">
        <f>K571*M571</f>
        <v>0</v>
      </c>
      <c r="R571" s="246">
        <f>L571*M571</f>
        <v>0</v>
      </c>
      <c r="S571" s="12" t="s">
        <v>5</v>
      </c>
      <c r="T571" s="100"/>
    </row>
    <row r="572" spans="1:20" ht="69.95" hidden="1" customHeight="1" outlineLevel="1" thickBot="1" x14ac:dyDescent="0.25">
      <c r="A572" s="602" t="s">
        <v>3761</v>
      </c>
      <c r="B572" s="308" t="s">
        <v>651</v>
      </c>
      <c r="C572" s="314"/>
      <c r="D572" s="419" t="s">
        <v>2896</v>
      </c>
      <c r="E572" s="53"/>
      <c r="F572" s="64" t="s">
        <v>4</v>
      </c>
      <c r="G572" s="98">
        <v>7</v>
      </c>
      <c r="H572" s="130">
        <v>4.2</v>
      </c>
      <c r="I572" s="130">
        <v>4</v>
      </c>
      <c r="J572" s="162">
        <f t="shared" ref="J572" si="645">I572*0.98</f>
        <v>3.92</v>
      </c>
      <c r="K572" s="162">
        <f t="shared" ref="K572" si="646">I572*0.97</f>
        <v>3.88</v>
      </c>
      <c r="L572" s="162">
        <f t="shared" ref="L572" si="647">I572*0.96</f>
        <v>3.84</v>
      </c>
      <c r="M572" s="309"/>
      <c r="N572" s="130">
        <f>H572*M572</f>
        <v>0</v>
      </c>
      <c r="O572" s="217">
        <f>I572*M572</f>
        <v>0</v>
      </c>
      <c r="P572" s="246">
        <f>J572*M572</f>
        <v>0</v>
      </c>
      <c r="Q572" s="246">
        <f>K572*M572</f>
        <v>0</v>
      </c>
      <c r="R572" s="246">
        <f>L572*M572</f>
        <v>0</v>
      </c>
      <c r="S572" s="30" t="s">
        <v>5</v>
      </c>
      <c r="T572" s="100"/>
    </row>
    <row r="573" spans="1:20" ht="69.95" hidden="1" customHeight="1" outlineLevel="1" thickBot="1" x14ac:dyDescent="0.25">
      <c r="A573" s="602" t="s">
        <v>3762</v>
      </c>
      <c r="B573" s="308" t="s">
        <v>651</v>
      </c>
      <c r="C573" s="314"/>
      <c r="D573" s="419" t="s">
        <v>2897</v>
      </c>
      <c r="E573" s="53"/>
      <c r="F573" s="64" t="s">
        <v>4</v>
      </c>
      <c r="G573" s="98">
        <v>7</v>
      </c>
      <c r="H573" s="130">
        <v>4.2</v>
      </c>
      <c r="I573" s="130">
        <v>4</v>
      </c>
      <c r="J573" s="162">
        <f t="shared" ref="J573:J578" si="648">I573*0.98</f>
        <v>3.92</v>
      </c>
      <c r="K573" s="162">
        <f t="shared" ref="K573:K578" si="649">I573*0.97</f>
        <v>3.88</v>
      </c>
      <c r="L573" s="162">
        <f t="shared" ref="L573:L578" si="650">I573*0.96</f>
        <v>3.84</v>
      </c>
      <c r="M573" s="309"/>
      <c r="N573" s="130">
        <f>H573*M573</f>
        <v>0</v>
      </c>
      <c r="O573" s="217">
        <f>I573*M573</f>
        <v>0</v>
      </c>
      <c r="P573" s="246">
        <f>J573*M573</f>
        <v>0</v>
      </c>
      <c r="Q573" s="246">
        <f>K573*M573</f>
        <v>0</v>
      </c>
      <c r="R573" s="246">
        <f>L573*M573</f>
        <v>0</v>
      </c>
      <c r="S573" s="30" t="s">
        <v>5</v>
      </c>
      <c r="T573" s="100"/>
    </row>
    <row r="574" spans="1:20" ht="69.95" hidden="1" customHeight="1" outlineLevel="1" thickBot="1" x14ac:dyDescent="0.25">
      <c r="A574" s="602" t="s">
        <v>3763</v>
      </c>
      <c r="B574" s="308" t="s">
        <v>651</v>
      </c>
      <c r="C574" s="314"/>
      <c r="D574" s="419" t="s">
        <v>2770</v>
      </c>
      <c r="E574" s="53"/>
      <c r="F574" s="64" t="s">
        <v>4</v>
      </c>
      <c r="G574" s="98">
        <v>10</v>
      </c>
      <c r="H574" s="130">
        <v>6.2</v>
      </c>
      <c r="I574" s="130">
        <v>6</v>
      </c>
      <c r="J574" s="162">
        <f t="shared" ref="J574:J575" si="651">I574*0.98</f>
        <v>5.88</v>
      </c>
      <c r="K574" s="162">
        <f t="shared" ref="K574:K575" si="652">I574*0.97</f>
        <v>5.82</v>
      </c>
      <c r="L574" s="162">
        <f t="shared" ref="L574:L575" si="653">I574*0.96</f>
        <v>5.76</v>
      </c>
      <c r="M574" s="309"/>
      <c r="N574" s="130">
        <f>H574*M574</f>
        <v>0</v>
      </c>
      <c r="O574" s="217">
        <f>I574*M574</f>
        <v>0</v>
      </c>
      <c r="P574" s="246">
        <f>J574*M574</f>
        <v>0</v>
      </c>
      <c r="Q574" s="246">
        <f>K574*M574</f>
        <v>0</v>
      </c>
      <c r="R574" s="246">
        <f>L574*M574</f>
        <v>0</v>
      </c>
      <c r="S574" s="30" t="s">
        <v>5</v>
      </c>
      <c r="T574" s="100"/>
    </row>
    <row r="575" spans="1:20" ht="69.95" hidden="1" customHeight="1" outlineLevel="1" thickBot="1" x14ac:dyDescent="0.25">
      <c r="A575" s="602" t="s">
        <v>10160</v>
      </c>
      <c r="B575" s="82" t="s">
        <v>384</v>
      </c>
      <c r="C575" s="314"/>
      <c r="D575" s="412" t="s">
        <v>10161</v>
      </c>
      <c r="E575" s="53"/>
      <c r="F575" s="64" t="s">
        <v>4</v>
      </c>
      <c r="G575" s="98">
        <v>13</v>
      </c>
      <c r="H575" s="130">
        <v>8.6</v>
      </c>
      <c r="I575" s="130">
        <v>8.4</v>
      </c>
      <c r="J575" s="162">
        <f t="shared" si="651"/>
        <v>8.2319999999999993</v>
      </c>
      <c r="K575" s="162">
        <f t="shared" si="652"/>
        <v>8.1479999999999997</v>
      </c>
      <c r="L575" s="162">
        <f t="shared" si="653"/>
        <v>8.0640000000000001</v>
      </c>
      <c r="M575" s="309"/>
      <c r="N575" s="130">
        <f>H575*M575</f>
        <v>0</v>
      </c>
      <c r="O575" s="217">
        <f>I575*M575</f>
        <v>0</v>
      </c>
      <c r="P575" s="246">
        <f>J575*M575</f>
        <v>0</v>
      </c>
      <c r="Q575" s="246">
        <f>K575*M575</f>
        <v>0</v>
      </c>
      <c r="R575" s="246">
        <f>L575*M575</f>
        <v>0</v>
      </c>
      <c r="S575" s="30" t="s">
        <v>5</v>
      </c>
      <c r="T575" s="100"/>
    </row>
    <row r="576" spans="1:20" ht="69.95" hidden="1" customHeight="1" outlineLevel="1" thickBot="1" x14ac:dyDescent="0.25">
      <c r="A576" s="602" t="s">
        <v>10162</v>
      </c>
      <c r="B576" s="82" t="s">
        <v>384</v>
      </c>
      <c r="C576" s="314"/>
      <c r="D576" s="412" t="s">
        <v>10164</v>
      </c>
      <c r="E576" s="53"/>
      <c r="F576" s="64" t="s">
        <v>4</v>
      </c>
      <c r="G576" s="98">
        <v>15</v>
      </c>
      <c r="H576" s="130">
        <v>10.5</v>
      </c>
      <c r="I576" s="130">
        <v>10.3</v>
      </c>
      <c r="J576" s="162">
        <f t="shared" ref="J576" si="654">I576*0.98</f>
        <v>10.094000000000001</v>
      </c>
      <c r="K576" s="162">
        <f t="shared" ref="K576" si="655">I576*0.97</f>
        <v>9.9909999999999997</v>
      </c>
      <c r="L576" s="162">
        <f t="shared" ref="L576" si="656">I576*0.96</f>
        <v>9.8879999999999999</v>
      </c>
      <c r="M576" s="309"/>
      <c r="N576" s="130">
        <f>H576*M576</f>
        <v>0</v>
      </c>
      <c r="O576" s="217">
        <f>I576*M576</f>
        <v>0</v>
      </c>
      <c r="P576" s="246">
        <f>J576*M576</f>
        <v>0</v>
      </c>
      <c r="Q576" s="246">
        <f>K576*M576</f>
        <v>0</v>
      </c>
      <c r="R576" s="246">
        <f>L576*M576</f>
        <v>0</v>
      </c>
      <c r="S576" s="30" t="s">
        <v>5</v>
      </c>
      <c r="T576" s="100"/>
    </row>
    <row r="577" spans="1:20" ht="69.95" hidden="1" customHeight="1" outlineLevel="1" thickBot="1" x14ac:dyDescent="0.25">
      <c r="A577" s="602" t="s">
        <v>10163</v>
      </c>
      <c r="B577" s="82" t="s">
        <v>384</v>
      </c>
      <c r="C577" s="314"/>
      <c r="D577" s="412" t="s">
        <v>10165</v>
      </c>
      <c r="E577" s="53"/>
      <c r="F577" s="64" t="s">
        <v>4</v>
      </c>
      <c r="G577" s="98">
        <v>15</v>
      </c>
      <c r="H577" s="130">
        <v>10.5</v>
      </c>
      <c r="I577" s="130">
        <v>10.3</v>
      </c>
      <c r="J577" s="162">
        <f t="shared" ref="J577" si="657">I577*0.98</f>
        <v>10.094000000000001</v>
      </c>
      <c r="K577" s="162">
        <f t="shared" ref="K577" si="658">I577*0.97</f>
        <v>9.9909999999999997</v>
      </c>
      <c r="L577" s="162">
        <f t="shared" ref="L577" si="659">I577*0.96</f>
        <v>9.8879999999999999</v>
      </c>
      <c r="M577" s="309"/>
      <c r="N577" s="130">
        <f>H577*M577</f>
        <v>0</v>
      </c>
      <c r="O577" s="217">
        <f>I577*M577</f>
        <v>0</v>
      </c>
      <c r="P577" s="246">
        <f>J577*M577</f>
        <v>0</v>
      </c>
      <c r="Q577" s="246">
        <f>K577*M577</f>
        <v>0</v>
      </c>
      <c r="R577" s="246">
        <f>L577*M577</f>
        <v>0</v>
      </c>
      <c r="S577" s="30" t="s">
        <v>5</v>
      </c>
      <c r="T577" s="100"/>
    </row>
    <row r="578" spans="1:20" ht="69.95" hidden="1" customHeight="1" outlineLevel="1" thickBot="1" x14ac:dyDescent="0.25">
      <c r="A578" s="602" t="s">
        <v>3764</v>
      </c>
      <c r="B578" s="308" t="s">
        <v>340</v>
      </c>
      <c r="C578" s="314"/>
      <c r="D578" s="419" t="s">
        <v>2740</v>
      </c>
      <c r="E578" s="53"/>
      <c r="F578" s="64" t="s">
        <v>4</v>
      </c>
      <c r="G578" s="98">
        <v>7</v>
      </c>
      <c r="H578" s="130">
        <v>4.2</v>
      </c>
      <c r="I578" s="130">
        <v>4</v>
      </c>
      <c r="J578" s="162">
        <f t="shared" si="648"/>
        <v>3.92</v>
      </c>
      <c r="K578" s="162">
        <f t="shared" si="649"/>
        <v>3.88</v>
      </c>
      <c r="L578" s="162">
        <f t="shared" si="650"/>
        <v>3.84</v>
      </c>
      <c r="M578" s="309"/>
      <c r="N578" s="130">
        <f>H578*M578</f>
        <v>0</v>
      </c>
      <c r="O578" s="217">
        <f>I578*M578</f>
        <v>0</v>
      </c>
      <c r="P578" s="246">
        <f>J578*M578</f>
        <v>0</v>
      </c>
      <c r="Q578" s="246">
        <f>K578*M578</f>
        <v>0</v>
      </c>
      <c r="R578" s="246">
        <f>L578*M578</f>
        <v>0</v>
      </c>
      <c r="S578" s="30" t="s">
        <v>5</v>
      </c>
      <c r="T578" s="100"/>
    </row>
    <row r="579" spans="1:20" ht="69.95" hidden="1" customHeight="1" outlineLevel="1" thickBot="1" x14ac:dyDescent="0.25">
      <c r="A579" s="602" t="s">
        <v>3765</v>
      </c>
      <c r="B579" s="82" t="s">
        <v>384</v>
      </c>
      <c r="C579" s="314"/>
      <c r="D579" s="483" t="s">
        <v>2892</v>
      </c>
      <c r="E579" s="53"/>
      <c r="F579" s="64" t="s">
        <v>4</v>
      </c>
      <c r="G579" s="98">
        <v>9</v>
      </c>
      <c r="H579" s="130">
        <v>5.2</v>
      </c>
      <c r="I579" s="130">
        <v>5</v>
      </c>
      <c r="J579" s="162">
        <f t="shared" ref="J579" si="660">I579*0.98</f>
        <v>4.9000000000000004</v>
      </c>
      <c r="K579" s="162">
        <f t="shared" ref="K579" si="661">I579*0.97</f>
        <v>4.8499999999999996</v>
      </c>
      <c r="L579" s="162">
        <f t="shared" ref="L579" si="662">I579*0.96</f>
        <v>4.8</v>
      </c>
      <c r="M579" s="309"/>
      <c r="N579" s="130">
        <f>H579*M579</f>
        <v>0</v>
      </c>
      <c r="O579" s="217">
        <f>I579*M579</f>
        <v>0</v>
      </c>
      <c r="P579" s="246">
        <f>J579*M579</f>
        <v>0</v>
      </c>
      <c r="Q579" s="246">
        <f>K579*M579</f>
        <v>0</v>
      </c>
      <c r="R579" s="246">
        <f>L579*M579</f>
        <v>0</v>
      </c>
      <c r="S579" s="30" t="s">
        <v>5</v>
      </c>
      <c r="T579" s="100"/>
    </row>
    <row r="580" spans="1:20" ht="69.95" hidden="1" customHeight="1" outlineLevel="1" thickBot="1" x14ac:dyDescent="0.25">
      <c r="A580" s="602" t="s">
        <v>9605</v>
      </c>
      <c r="B580" s="82" t="s">
        <v>384</v>
      </c>
      <c r="C580" s="314"/>
      <c r="D580" s="483" t="s">
        <v>9606</v>
      </c>
      <c r="E580" s="53"/>
      <c r="F580" s="64" t="s">
        <v>4</v>
      </c>
      <c r="G580" s="98">
        <v>11</v>
      </c>
      <c r="H580" s="130">
        <v>6.2</v>
      </c>
      <c r="I580" s="130">
        <v>6</v>
      </c>
      <c r="J580" s="162">
        <f t="shared" ref="J580" si="663">I580*0.98</f>
        <v>5.88</v>
      </c>
      <c r="K580" s="162">
        <f t="shared" ref="K580" si="664">I580*0.97</f>
        <v>5.82</v>
      </c>
      <c r="L580" s="162">
        <f t="shared" ref="L580" si="665">I580*0.96</f>
        <v>5.76</v>
      </c>
      <c r="M580" s="309"/>
      <c r="N580" s="130">
        <f>H580*M580</f>
        <v>0</v>
      </c>
      <c r="O580" s="217">
        <f>I580*M580</f>
        <v>0</v>
      </c>
      <c r="P580" s="246">
        <f>J580*M580</f>
        <v>0</v>
      </c>
      <c r="Q580" s="246">
        <f>K580*M580</f>
        <v>0</v>
      </c>
      <c r="R580" s="246">
        <f>L580*M580</f>
        <v>0</v>
      </c>
      <c r="S580" s="30" t="s">
        <v>5</v>
      </c>
      <c r="T580" s="100"/>
    </row>
    <row r="581" spans="1:20" ht="69.95" hidden="1" customHeight="1" outlineLevel="1" thickBot="1" x14ac:dyDescent="0.25">
      <c r="A581" s="602" t="s">
        <v>9607</v>
      </c>
      <c r="B581" s="82" t="s">
        <v>384</v>
      </c>
      <c r="C581" s="314"/>
      <c r="D581" s="483" t="s">
        <v>9608</v>
      </c>
      <c r="E581" s="53"/>
      <c r="F581" s="64" t="s">
        <v>4</v>
      </c>
      <c r="G581" s="98">
        <v>12</v>
      </c>
      <c r="H581" s="130">
        <v>6.7</v>
      </c>
      <c r="I581" s="130">
        <v>6.5</v>
      </c>
      <c r="J581" s="162">
        <f t="shared" ref="J581" si="666">I581*0.98</f>
        <v>6.37</v>
      </c>
      <c r="K581" s="162">
        <f t="shared" ref="K581" si="667">I581*0.97</f>
        <v>6.3049999999999997</v>
      </c>
      <c r="L581" s="162">
        <f t="shared" ref="L581" si="668">I581*0.96</f>
        <v>6.24</v>
      </c>
      <c r="M581" s="309"/>
      <c r="N581" s="130">
        <f>H581*M581</f>
        <v>0</v>
      </c>
      <c r="O581" s="217">
        <f>I581*M581</f>
        <v>0</v>
      </c>
      <c r="P581" s="246">
        <f>J581*M581</f>
        <v>0</v>
      </c>
      <c r="Q581" s="246">
        <f>K581*M581</f>
        <v>0</v>
      </c>
      <c r="R581" s="246">
        <f>L581*M581</f>
        <v>0</v>
      </c>
      <c r="S581" s="30" t="s">
        <v>5</v>
      </c>
      <c r="T581" s="100"/>
    </row>
    <row r="582" spans="1:20" ht="69.95" hidden="1" customHeight="1" outlineLevel="1" thickBot="1" x14ac:dyDescent="0.25">
      <c r="A582" s="602" t="s">
        <v>3758</v>
      </c>
      <c r="B582" s="82" t="s">
        <v>340</v>
      </c>
      <c r="C582" s="97"/>
      <c r="D582" s="306" t="s">
        <v>341</v>
      </c>
      <c r="E582" s="25"/>
      <c r="F582" s="7" t="s">
        <v>4</v>
      </c>
      <c r="G582" s="139">
        <v>1</v>
      </c>
      <c r="H582" s="127">
        <v>0.4</v>
      </c>
      <c r="I582" s="127">
        <v>0.39</v>
      </c>
      <c r="J582" s="161">
        <f t="shared" si="630"/>
        <v>0.38219999999999998</v>
      </c>
      <c r="K582" s="161">
        <f t="shared" si="631"/>
        <v>0.37830000000000003</v>
      </c>
      <c r="L582" s="161">
        <f t="shared" si="632"/>
        <v>0.37440000000000001</v>
      </c>
      <c r="M582" s="24"/>
      <c r="N582" s="272">
        <f>H582*M582</f>
        <v>0</v>
      </c>
      <c r="O582" s="217">
        <f>I582*M582</f>
        <v>0</v>
      </c>
      <c r="P582" s="246">
        <f>J582*M582</f>
        <v>0</v>
      </c>
      <c r="Q582" s="246">
        <f>K582*M582</f>
        <v>0</v>
      </c>
      <c r="R582" s="246">
        <f>L582*M582</f>
        <v>0</v>
      </c>
      <c r="S582" s="12" t="s">
        <v>5</v>
      </c>
      <c r="T582" s="119"/>
    </row>
    <row r="583" spans="1:20" ht="69.95" hidden="1" customHeight="1" outlineLevel="1" thickBot="1" x14ac:dyDescent="0.25">
      <c r="A583" s="602" t="s">
        <v>3766</v>
      </c>
      <c r="B583" s="82" t="s">
        <v>340</v>
      </c>
      <c r="C583" s="128"/>
      <c r="D583" s="412" t="s">
        <v>9893</v>
      </c>
      <c r="E583" s="232"/>
      <c r="F583" s="64" t="s">
        <v>4</v>
      </c>
      <c r="G583" s="130">
        <v>2</v>
      </c>
      <c r="H583" s="107">
        <v>1.3</v>
      </c>
      <c r="I583" s="107">
        <v>1.25</v>
      </c>
      <c r="J583" s="162">
        <f t="shared" si="630"/>
        <v>1.2250000000000001</v>
      </c>
      <c r="K583" s="162">
        <f t="shared" si="631"/>
        <v>1.2124999999999999</v>
      </c>
      <c r="L583" s="162">
        <f t="shared" si="632"/>
        <v>1.2</v>
      </c>
      <c r="M583" s="309"/>
      <c r="N583" s="130">
        <f>H583*M583</f>
        <v>0</v>
      </c>
      <c r="O583" s="217">
        <f>I583*M583</f>
        <v>0</v>
      </c>
      <c r="P583" s="246">
        <f>J583*M583</f>
        <v>0</v>
      </c>
      <c r="Q583" s="246">
        <f>K583*M583</f>
        <v>0</v>
      </c>
      <c r="R583" s="246">
        <f>L583*M583</f>
        <v>0</v>
      </c>
      <c r="S583" s="30" t="s">
        <v>5</v>
      </c>
      <c r="T583" s="170"/>
    </row>
    <row r="584" spans="1:20" ht="69.95" hidden="1" customHeight="1" outlineLevel="1" thickBot="1" x14ac:dyDescent="0.25">
      <c r="A584" s="602" t="s">
        <v>3767</v>
      </c>
      <c r="B584" s="82" t="s">
        <v>340</v>
      </c>
      <c r="C584" s="128"/>
      <c r="D584" s="412" t="s">
        <v>9894</v>
      </c>
      <c r="E584" s="232"/>
      <c r="F584" s="64" t="s">
        <v>4</v>
      </c>
      <c r="G584" s="130">
        <v>3</v>
      </c>
      <c r="H584" s="107">
        <v>1.55</v>
      </c>
      <c r="I584" s="107">
        <v>1.5</v>
      </c>
      <c r="J584" s="162">
        <f t="shared" si="630"/>
        <v>1.47</v>
      </c>
      <c r="K584" s="162">
        <f t="shared" si="631"/>
        <v>1.4550000000000001</v>
      </c>
      <c r="L584" s="162">
        <f t="shared" si="632"/>
        <v>1.44</v>
      </c>
      <c r="M584" s="309"/>
      <c r="N584" s="130">
        <f>H584*M584</f>
        <v>0</v>
      </c>
      <c r="O584" s="217">
        <f>I584*M584</f>
        <v>0</v>
      </c>
      <c r="P584" s="246">
        <f>J584*M584</f>
        <v>0</v>
      </c>
      <c r="Q584" s="246">
        <f>K584*M584</f>
        <v>0</v>
      </c>
      <c r="R584" s="246">
        <f>L584*M584</f>
        <v>0</v>
      </c>
      <c r="S584" s="30" t="s">
        <v>5</v>
      </c>
      <c r="T584" s="170"/>
    </row>
    <row r="585" spans="1:20" ht="69.95" hidden="1" customHeight="1" outlineLevel="1" thickBot="1" x14ac:dyDescent="0.25">
      <c r="A585" s="602" t="s">
        <v>3768</v>
      </c>
      <c r="B585" s="82" t="s">
        <v>340</v>
      </c>
      <c r="C585" s="128"/>
      <c r="D585" s="412" t="s">
        <v>9895</v>
      </c>
      <c r="E585" s="232"/>
      <c r="F585" s="64" t="s">
        <v>4</v>
      </c>
      <c r="G585" s="130">
        <v>3</v>
      </c>
      <c r="H585" s="107">
        <v>1.55</v>
      </c>
      <c r="I585" s="107">
        <v>1.5</v>
      </c>
      <c r="J585" s="162">
        <f t="shared" si="630"/>
        <v>1.47</v>
      </c>
      <c r="K585" s="162">
        <f t="shared" si="631"/>
        <v>1.4550000000000001</v>
      </c>
      <c r="L585" s="162">
        <f t="shared" si="632"/>
        <v>1.44</v>
      </c>
      <c r="M585" s="309"/>
      <c r="N585" s="130">
        <f>H585*M585</f>
        <v>0</v>
      </c>
      <c r="O585" s="217">
        <f>I585*M585</f>
        <v>0</v>
      </c>
      <c r="P585" s="246">
        <f>J585*M585</f>
        <v>0</v>
      </c>
      <c r="Q585" s="246">
        <f>K585*M585</f>
        <v>0</v>
      </c>
      <c r="R585" s="246">
        <f>L585*M585</f>
        <v>0</v>
      </c>
      <c r="S585" s="30" t="s">
        <v>5</v>
      </c>
      <c r="T585" s="170"/>
    </row>
    <row r="586" spans="1:20" ht="69.95" hidden="1" customHeight="1" outlineLevel="1" thickBot="1" x14ac:dyDescent="0.25">
      <c r="A586" s="602" t="s">
        <v>3769</v>
      </c>
      <c r="B586" s="82" t="s">
        <v>384</v>
      </c>
      <c r="C586" s="128"/>
      <c r="D586" s="412" t="s">
        <v>9896</v>
      </c>
      <c r="E586" s="232"/>
      <c r="F586" s="64" t="s">
        <v>4</v>
      </c>
      <c r="G586" s="130">
        <v>4</v>
      </c>
      <c r="H586" s="107">
        <v>2.25</v>
      </c>
      <c r="I586" s="107">
        <v>2.2000000000000002</v>
      </c>
      <c r="J586" s="162">
        <f t="shared" si="630"/>
        <v>2.1560000000000001</v>
      </c>
      <c r="K586" s="162">
        <f t="shared" si="631"/>
        <v>2.1339999999999999</v>
      </c>
      <c r="L586" s="162">
        <f t="shared" si="632"/>
        <v>2.1120000000000001</v>
      </c>
      <c r="M586" s="309"/>
      <c r="N586" s="130">
        <f>H586*M586</f>
        <v>0</v>
      </c>
      <c r="O586" s="217">
        <f>I586*M586</f>
        <v>0</v>
      </c>
      <c r="P586" s="246">
        <f>J586*M586</f>
        <v>0</v>
      </c>
      <c r="Q586" s="246">
        <f>K586*M586</f>
        <v>0</v>
      </c>
      <c r="R586" s="246">
        <f>L586*M586</f>
        <v>0</v>
      </c>
      <c r="S586" s="30" t="s">
        <v>5</v>
      </c>
      <c r="T586" s="170"/>
    </row>
    <row r="587" spans="1:20" ht="69.95" hidden="1" customHeight="1" outlineLevel="1" thickBot="1" x14ac:dyDescent="0.25">
      <c r="A587" s="602" t="s">
        <v>3770</v>
      </c>
      <c r="B587" s="82" t="s">
        <v>340</v>
      </c>
      <c r="C587" s="128"/>
      <c r="D587" s="306" t="s">
        <v>756</v>
      </c>
      <c r="E587" s="232"/>
      <c r="F587" s="64" t="s">
        <v>4</v>
      </c>
      <c r="G587" s="130">
        <v>2.5</v>
      </c>
      <c r="H587" s="107">
        <v>1.25</v>
      </c>
      <c r="I587" s="107">
        <v>1.2</v>
      </c>
      <c r="J587" s="162">
        <f t="shared" si="630"/>
        <v>1.1759999999999999</v>
      </c>
      <c r="K587" s="162">
        <f t="shared" si="631"/>
        <v>1.1639999999999999</v>
      </c>
      <c r="L587" s="162">
        <f t="shared" si="632"/>
        <v>1.1519999999999999</v>
      </c>
      <c r="M587" s="141"/>
      <c r="N587" s="130">
        <f>H587*M587</f>
        <v>0</v>
      </c>
      <c r="O587" s="217">
        <f>I587*M587</f>
        <v>0</v>
      </c>
      <c r="P587" s="246">
        <f>J587*M587</f>
        <v>0</v>
      </c>
      <c r="Q587" s="246">
        <f>K587*M587</f>
        <v>0</v>
      </c>
      <c r="R587" s="246">
        <f>L587*M587</f>
        <v>0</v>
      </c>
      <c r="S587" s="30" t="s">
        <v>5</v>
      </c>
      <c r="T587" s="100"/>
    </row>
    <row r="588" spans="1:20" ht="69.95" hidden="1" customHeight="1" outlineLevel="1" thickBot="1" x14ac:dyDescent="0.25">
      <c r="A588" s="602" t="s">
        <v>3770</v>
      </c>
      <c r="B588" s="82" t="s">
        <v>340</v>
      </c>
      <c r="C588" s="128"/>
      <c r="D588" s="306" t="s">
        <v>757</v>
      </c>
      <c r="E588" s="232"/>
      <c r="F588" s="64" t="s">
        <v>4</v>
      </c>
      <c r="G588" s="130">
        <v>2.5</v>
      </c>
      <c r="H588" s="205">
        <v>1.2</v>
      </c>
      <c r="I588" s="205">
        <v>1.1499999999999999</v>
      </c>
      <c r="J588" s="162">
        <f t="shared" si="630"/>
        <v>1.127</v>
      </c>
      <c r="K588" s="162">
        <f t="shared" si="631"/>
        <v>1.1154999999999999</v>
      </c>
      <c r="L588" s="162">
        <f t="shared" si="632"/>
        <v>1.1039999999999999</v>
      </c>
      <c r="M588" s="141"/>
      <c r="N588" s="130">
        <f>H588*M588</f>
        <v>0</v>
      </c>
      <c r="O588" s="217">
        <f>I588*M588</f>
        <v>0</v>
      </c>
      <c r="P588" s="246">
        <f>J588*M588</f>
        <v>0</v>
      </c>
      <c r="Q588" s="246">
        <f>K588*M588</f>
        <v>0</v>
      </c>
      <c r="R588" s="246">
        <f>L588*M588</f>
        <v>0</v>
      </c>
      <c r="S588" s="30" t="s">
        <v>5</v>
      </c>
      <c r="T588" s="119" t="s">
        <v>723</v>
      </c>
    </row>
    <row r="589" spans="1:20" ht="69.95" hidden="1" customHeight="1" outlineLevel="1" thickBot="1" x14ac:dyDescent="0.25">
      <c r="A589" s="602" t="s">
        <v>3771</v>
      </c>
      <c r="B589" s="82" t="s">
        <v>340</v>
      </c>
      <c r="C589" s="128"/>
      <c r="D589" s="306" t="s">
        <v>780</v>
      </c>
      <c r="E589" s="232"/>
      <c r="F589" s="64" t="s">
        <v>4</v>
      </c>
      <c r="G589" s="130">
        <v>2.5</v>
      </c>
      <c r="H589" s="107">
        <v>1.45</v>
      </c>
      <c r="I589" s="107">
        <v>1.4</v>
      </c>
      <c r="J589" s="162">
        <f t="shared" si="630"/>
        <v>1.3719999999999999</v>
      </c>
      <c r="K589" s="162">
        <f t="shared" si="631"/>
        <v>1.3579999999999999</v>
      </c>
      <c r="L589" s="162">
        <f t="shared" si="632"/>
        <v>1.3439999999999999</v>
      </c>
      <c r="M589" s="141"/>
      <c r="N589" s="130">
        <f>H589*M589</f>
        <v>0</v>
      </c>
      <c r="O589" s="217">
        <f>I589*M589</f>
        <v>0</v>
      </c>
      <c r="P589" s="246">
        <f>J589*M589</f>
        <v>0</v>
      </c>
      <c r="Q589" s="246">
        <f>K589*M589</f>
        <v>0</v>
      </c>
      <c r="R589" s="246">
        <f>L589*M589</f>
        <v>0</v>
      </c>
      <c r="S589" s="30" t="s">
        <v>5</v>
      </c>
      <c r="T589" s="100"/>
    </row>
    <row r="590" spans="1:20" ht="69.95" hidden="1" customHeight="1" outlineLevel="1" thickBot="1" x14ac:dyDescent="0.25">
      <c r="A590" s="602" t="s">
        <v>3771</v>
      </c>
      <c r="B590" s="82" t="s">
        <v>340</v>
      </c>
      <c r="C590" s="128"/>
      <c r="D590" s="306" t="s">
        <v>781</v>
      </c>
      <c r="E590" s="232"/>
      <c r="F590" s="64" t="s">
        <v>4</v>
      </c>
      <c r="G590" s="130">
        <v>2.5</v>
      </c>
      <c r="H590" s="205">
        <v>1.35</v>
      </c>
      <c r="I590" s="205">
        <v>1.3</v>
      </c>
      <c r="J590" s="162">
        <f t="shared" si="630"/>
        <v>1.274</v>
      </c>
      <c r="K590" s="162">
        <f t="shared" si="631"/>
        <v>1.2609999999999999</v>
      </c>
      <c r="L590" s="162">
        <f t="shared" si="632"/>
        <v>1.248</v>
      </c>
      <c r="M590" s="141"/>
      <c r="N590" s="130">
        <f>H590*M590</f>
        <v>0</v>
      </c>
      <c r="O590" s="217">
        <f>I590*M590</f>
        <v>0</v>
      </c>
      <c r="P590" s="246">
        <f>J590*M590</f>
        <v>0</v>
      </c>
      <c r="Q590" s="246">
        <f>K590*M590</f>
        <v>0</v>
      </c>
      <c r="R590" s="246">
        <f>L590*M590</f>
        <v>0</v>
      </c>
      <c r="S590" s="30" t="s">
        <v>5</v>
      </c>
      <c r="T590" s="119" t="s">
        <v>723</v>
      </c>
    </row>
    <row r="591" spans="1:20" ht="69.95" hidden="1" customHeight="1" outlineLevel="1" thickBot="1" x14ac:dyDescent="0.25">
      <c r="A591" s="602" t="s">
        <v>3772</v>
      </c>
      <c r="B591" s="82" t="s">
        <v>384</v>
      </c>
      <c r="C591" s="128"/>
      <c r="D591" s="306" t="s">
        <v>755</v>
      </c>
      <c r="E591" s="232"/>
      <c r="F591" s="64" t="s">
        <v>4</v>
      </c>
      <c r="G591" s="130">
        <v>3</v>
      </c>
      <c r="H591" s="107">
        <v>1.55</v>
      </c>
      <c r="I591" s="107">
        <v>1.5</v>
      </c>
      <c r="J591" s="162">
        <f t="shared" si="630"/>
        <v>1.47</v>
      </c>
      <c r="K591" s="162">
        <f t="shared" si="631"/>
        <v>1.4550000000000001</v>
      </c>
      <c r="L591" s="162">
        <f t="shared" si="632"/>
        <v>1.44</v>
      </c>
      <c r="M591" s="152"/>
      <c r="N591" s="130">
        <f>H591*M591</f>
        <v>0</v>
      </c>
      <c r="O591" s="217">
        <f>I591*M591</f>
        <v>0</v>
      </c>
      <c r="P591" s="246">
        <f>J591*M591</f>
        <v>0</v>
      </c>
      <c r="Q591" s="246">
        <f>K591*M591</f>
        <v>0</v>
      </c>
      <c r="R591" s="246">
        <f>L591*M591</f>
        <v>0</v>
      </c>
      <c r="S591" s="30" t="s">
        <v>5</v>
      </c>
      <c r="T591" s="100"/>
    </row>
    <row r="592" spans="1:20" ht="69.95" hidden="1" customHeight="1" outlineLevel="1" thickBot="1" x14ac:dyDescent="0.25">
      <c r="A592" s="602" t="s">
        <v>3772</v>
      </c>
      <c r="B592" s="82" t="s">
        <v>384</v>
      </c>
      <c r="C592" s="128"/>
      <c r="D592" s="412" t="s">
        <v>7156</v>
      </c>
      <c r="E592" s="232"/>
      <c r="F592" s="64" t="s">
        <v>4</v>
      </c>
      <c r="G592" s="130">
        <v>3</v>
      </c>
      <c r="H592" s="205">
        <v>1.45</v>
      </c>
      <c r="I592" s="205">
        <v>1.4</v>
      </c>
      <c r="J592" s="162">
        <f t="shared" si="630"/>
        <v>1.3719999999999999</v>
      </c>
      <c r="K592" s="162">
        <f t="shared" si="631"/>
        <v>1.3579999999999999</v>
      </c>
      <c r="L592" s="162">
        <f t="shared" si="632"/>
        <v>1.3439999999999999</v>
      </c>
      <c r="M592" s="141"/>
      <c r="N592" s="130">
        <f>H592*M592</f>
        <v>0</v>
      </c>
      <c r="O592" s="217">
        <f>I592*M592</f>
        <v>0</v>
      </c>
      <c r="P592" s="246">
        <f>J592*M592</f>
        <v>0</v>
      </c>
      <c r="Q592" s="246">
        <f>K592*M592</f>
        <v>0</v>
      </c>
      <c r="R592" s="246">
        <f>L592*M592</f>
        <v>0</v>
      </c>
      <c r="S592" s="30" t="s">
        <v>5</v>
      </c>
      <c r="T592" s="119" t="s">
        <v>723</v>
      </c>
    </row>
    <row r="593" spans="1:20" ht="69.95" hidden="1" customHeight="1" outlineLevel="1" thickBot="1" x14ac:dyDescent="0.25">
      <c r="A593" s="602" t="s">
        <v>3773</v>
      </c>
      <c r="B593" s="82" t="s">
        <v>384</v>
      </c>
      <c r="C593" s="128"/>
      <c r="D593" s="306" t="s">
        <v>761</v>
      </c>
      <c r="E593" s="232"/>
      <c r="F593" s="64" t="s">
        <v>4</v>
      </c>
      <c r="G593" s="130">
        <v>3</v>
      </c>
      <c r="H593" s="107">
        <v>1.75</v>
      </c>
      <c r="I593" s="107">
        <v>1.7</v>
      </c>
      <c r="J593" s="162">
        <f t="shared" si="630"/>
        <v>1.6659999999999999</v>
      </c>
      <c r="K593" s="162">
        <f t="shared" si="631"/>
        <v>1.649</v>
      </c>
      <c r="L593" s="162">
        <f t="shared" si="632"/>
        <v>1.6319999999999999</v>
      </c>
      <c r="M593" s="141"/>
      <c r="N593" s="130">
        <f>H593*M593</f>
        <v>0</v>
      </c>
      <c r="O593" s="217">
        <f>I593*M593</f>
        <v>0</v>
      </c>
      <c r="P593" s="246">
        <f>J593*M593</f>
        <v>0</v>
      </c>
      <c r="Q593" s="246">
        <f>K593*M593</f>
        <v>0</v>
      </c>
      <c r="R593" s="246">
        <f>L593*M593</f>
        <v>0</v>
      </c>
      <c r="S593" s="30" t="s">
        <v>5</v>
      </c>
      <c r="T593" s="100"/>
    </row>
    <row r="594" spans="1:20" ht="69.95" hidden="1" customHeight="1" outlineLevel="1" thickBot="1" x14ac:dyDescent="0.25">
      <c r="A594" s="602" t="s">
        <v>3774</v>
      </c>
      <c r="B594" s="82" t="s">
        <v>384</v>
      </c>
      <c r="C594" s="128"/>
      <c r="D594" s="306" t="s">
        <v>762</v>
      </c>
      <c r="E594" s="232"/>
      <c r="F594" s="64" t="s">
        <v>4</v>
      </c>
      <c r="G594" s="130">
        <v>3</v>
      </c>
      <c r="H594" s="107">
        <v>1.65</v>
      </c>
      <c r="I594" s="107">
        <v>1.6</v>
      </c>
      <c r="J594" s="162">
        <f t="shared" si="630"/>
        <v>1.5680000000000001</v>
      </c>
      <c r="K594" s="162">
        <f t="shared" si="631"/>
        <v>1.552</v>
      </c>
      <c r="L594" s="162">
        <f t="shared" si="632"/>
        <v>1.536</v>
      </c>
      <c r="M594" s="141"/>
      <c r="N594" s="130">
        <f>H594*M594</f>
        <v>0</v>
      </c>
      <c r="O594" s="217">
        <f>I594*M594</f>
        <v>0</v>
      </c>
      <c r="P594" s="246">
        <f>J594*M594</f>
        <v>0</v>
      </c>
      <c r="Q594" s="246">
        <f>K594*M594</f>
        <v>0</v>
      </c>
      <c r="R594" s="246">
        <f>L594*M594</f>
        <v>0</v>
      </c>
      <c r="S594" s="30" t="s">
        <v>5</v>
      </c>
      <c r="T594" s="100"/>
    </row>
    <row r="595" spans="1:20" ht="69.95" hidden="1" customHeight="1" outlineLevel="1" thickBot="1" x14ac:dyDescent="0.25">
      <c r="A595" s="602" t="s">
        <v>9152</v>
      </c>
      <c r="B595" s="82" t="s">
        <v>11</v>
      </c>
      <c r="C595" s="128"/>
      <c r="D595" s="412" t="s">
        <v>9151</v>
      </c>
      <c r="E595" s="232"/>
      <c r="F595" s="64" t="s">
        <v>4</v>
      </c>
      <c r="G595" s="130">
        <v>3</v>
      </c>
      <c r="H595" s="107">
        <v>1.7</v>
      </c>
      <c r="I595" s="107">
        <v>1.65</v>
      </c>
      <c r="J595" s="162">
        <f t="shared" ref="J595" si="669">I595*0.98</f>
        <v>1.617</v>
      </c>
      <c r="K595" s="162">
        <f t="shared" ref="K595" si="670">I595*0.97</f>
        <v>1.6004999999999998</v>
      </c>
      <c r="L595" s="162">
        <f t="shared" ref="L595" si="671">I595*0.96</f>
        <v>1.5839999999999999</v>
      </c>
      <c r="M595" s="152"/>
      <c r="N595" s="130">
        <f>H595*M595</f>
        <v>0</v>
      </c>
      <c r="O595" s="217">
        <f>I595*M595</f>
        <v>0</v>
      </c>
      <c r="P595" s="246">
        <f>J595*M595</f>
        <v>0</v>
      </c>
      <c r="Q595" s="246">
        <f>K595*M595</f>
        <v>0</v>
      </c>
      <c r="R595" s="246">
        <f>L595*M595</f>
        <v>0</v>
      </c>
      <c r="S595" s="30" t="s">
        <v>5</v>
      </c>
      <c r="T595" s="100"/>
    </row>
    <row r="596" spans="1:20" ht="69.95" hidden="1" customHeight="1" outlineLevel="1" thickBot="1" x14ac:dyDescent="0.25">
      <c r="A596" s="602" t="s">
        <v>3775</v>
      </c>
      <c r="B596" s="82" t="s">
        <v>384</v>
      </c>
      <c r="C596" s="128"/>
      <c r="D596" s="412" t="s">
        <v>3033</v>
      </c>
      <c r="E596" s="232"/>
      <c r="F596" s="64" t="s">
        <v>4</v>
      </c>
      <c r="G596" s="130">
        <v>4</v>
      </c>
      <c r="H596" s="107">
        <v>2.4</v>
      </c>
      <c r="I596" s="107">
        <v>2.35</v>
      </c>
      <c r="J596" s="162">
        <f t="shared" ref="J596" si="672">I596*0.98</f>
        <v>2.3029999999999999</v>
      </c>
      <c r="K596" s="162">
        <f t="shared" ref="K596" si="673">I596*0.97</f>
        <v>2.2795000000000001</v>
      </c>
      <c r="L596" s="162">
        <f t="shared" ref="L596" si="674">I596*0.96</f>
        <v>2.2559999999999998</v>
      </c>
      <c r="M596" s="152"/>
      <c r="N596" s="130">
        <f>H596*M596</f>
        <v>0</v>
      </c>
      <c r="O596" s="217">
        <f>I596*M596</f>
        <v>0</v>
      </c>
      <c r="P596" s="246">
        <f>J596*M596</f>
        <v>0</v>
      </c>
      <c r="Q596" s="246">
        <f>K596*M596</f>
        <v>0</v>
      </c>
      <c r="R596" s="246">
        <f>L596*M596</f>
        <v>0</v>
      </c>
      <c r="S596" s="30" t="s">
        <v>5</v>
      </c>
      <c r="T596" s="100"/>
    </row>
    <row r="597" spans="1:20" ht="69.95" hidden="1" customHeight="1" outlineLevel="1" thickBot="1" x14ac:dyDescent="0.25">
      <c r="A597" s="602" t="s">
        <v>7097</v>
      </c>
      <c r="B597" s="82" t="s">
        <v>340</v>
      </c>
      <c r="C597" s="128" t="s">
        <v>7098</v>
      </c>
      <c r="D597" s="412" t="s">
        <v>7099</v>
      </c>
      <c r="E597" s="232"/>
      <c r="F597" s="64" t="s">
        <v>4</v>
      </c>
      <c r="G597" s="130">
        <v>8</v>
      </c>
      <c r="H597" s="107">
        <v>5</v>
      </c>
      <c r="I597" s="107">
        <v>4.9000000000000004</v>
      </c>
      <c r="J597" s="162">
        <f t="shared" ref="J597" si="675">I597*0.98</f>
        <v>4.8020000000000005</v>
      </c>
      <c r="K597" s="162">
        <f t="shared" ref="K597" si="676">I597*0.97</f>
        <v>4.7530000000000001</v>
      </c>
      <c r="L597" s="162">
        <f t="shared" ref="L597" si="677">I597*0.96</f>
        <v>4.7039999999999997</v>
      </c>
      <c r="M597" s="152"/>
      <c r="N597" s="130">
        <f>H597*M597</f>
        <v>0</v>
      </c>
      <c r="O597" s="217">
        <f>I597*M597</f>
        <v>0</v>
      </c>
      <c r="P597" s="246">
        <f>J597*M597</f>
        <v>0</v>
      </c>
      <c r="Q597" s="246">
        <f>K597*M597</f>
        <v>0</v>
      </c>
      <c r="R597" s="246">
        <f>L597*M597</f>
        <v>0</v>
      </c>
      <c r="S597" s="30" t="s">
        <v>5</v>
      </c>
      <c r="T597" s="100"/>
    </row>
    <row r="598" spans="1:20" ht="69.95" hidden="1" customHeight="1" outlineLevel="1" thickBot="1" x14ac:dyDescent="0.25">
      <c r="A598" s="602" t="s">
        <v>7100</v>
      </c>
      <c r="B598" s="82" t="s">
        <v>340</v>
      </c>
      <c r="C598" s="128" t="s">
        <v>7101</v>
      </c>
      <c r="D598" s="412" t="s">
        <v>7102</v>
      </c>
      <c r="E598" s="232"/>
      <c r="F598" s="64" t="s">
        <v>4</v>
      </c>
      <c r="G598" s="130">
        <v>8</v>
      </c>
      <c r="H598" s="107">
        <v>5</v>
      </c>
      <c r="I598" s="107">
        <v>4.9000000000000004</v>
      </c>
      <c r="J598" s="162">
        <f t="shared" ref="J598" si="678">I598*0.98</f>
        <v>4.8020000000000005</v>
      </c>
      <c r="K598" s="162">
        <f t="shared" ref="K598" si="679">I598*0.97</f>
        <v>4.7530000000000001</v>
      </c>
      <c r="L598" s="162">
        <f t="shared" ref="L598" si="680">I598*0.96</f>
        <v>4.7039999999999997</v>
      </c>
      <c r="M598" s="152"/>
      <c r="N598" s="130">
        <f>H598*M598</f>
        <v>0</v>
      </c>
      <c r="O598" s="217">
        <f>I598*M598</f>
        <v>0</v>
      </c>
      <c r="P598" s="246">
        <f>J598*M598</f>
        <v>0</v>
      </c>
      <c r="Q598" s="246">
        <f>K598*M598</f>
        <v>0</v>
      </c>
      <c r="R598" s="246">
        <f>L598*M598</f>
        <v>0</v>
      </c>
      <c r="S598" s="30" t="s">
        <v>5</v>
      </c>
      <c r="T598" s="100"/>
    </row>
    <row r="599" spans="1:20" ht="69.95" hidden="1" customHeight="1" outlineLevel="1" thickBot="1" x14ac:dyDescent="0.25">
      <c r="A599" s="602"/>
      <c r="B599" s="82" t="s">
        <v>340</v>
      </c>
      <c r="C599" s="128"/>
      <c r="D599" s="412" t="s">
        <v>9649</v>
      </c>
      <c r="E599" s="232"/>
      <c r="F599" s="64" t="s">
        <v>4</v>
      </c>
      <c r="G599" s="130">
        <v>6</v>
      </c>
      <c r="H599" s="107">
        <v>3.6</v>
      </c>
      <c r="I599" s="107">
        <v>3.5</v>
      </c>
      <c r="J599" s="162">
        <f t="shared" ref="J599" si="681">I599*0.98</f>
        <v>3.4299999999999997</v>
      </c>
      <c r="K599" s="162">
        <f t="shared" ref="K599" si="682">I599*0.97</f>
        <v>3.395</v>
      </c>
      <c r="L599" s="162">
        <f t="shared" ref="L599" si="683">I599*0.96</f>
        <v>3.36</v>
      </c>
      <c r="M599" s="152"/>
      <c r="N599" s="130">
        <f>H599*M599</f>
        <v>0</v>
      </c>
      <c r="O599" s="217">
        <f>I599*M599</f>
        <v>0</v>
      </c>
      <c r="P599" s="246">
        <f>J599*M599</f>
        <v>0</v>
      </c>
      <c r="Q599" s="246">
        <f>K599*M599</f>
        <v>0</v>
      </c>
      <c r="R599" s="246">
        <f>L599*M599</f>
        <v>0</v>
      </c>
      <c r="S599" s="30" t="s">
        <v>5</v>
      </c>
      <c r="T599" s="100"/>
    </row>
    <row r="600" spans="1:20" ht="69.95" hidden="1" customHeight="1" outlineLevel="1" thickBot="1" x14ac:dyDescent="0.25">
      <c r="A600" s="602" t="s">
        <v>3776</v>
      </c>
      <c r="B600" s="82" t="s">
        <v>384</v>
      </c>
      <c r="C600" s="128"/>
      <c r="D600" s="306" t="s">
        <v>1697</v>
      </c>
      <c r="E600" s="232"/>
      <c r="F600" s="64" t="s">
        <v>4</v>
      </c>
      <c r="G600" s="130">
        <v>5</v>
      </c>
      <c r="H600" s="107">
        <v>3</v>
      </c>
      <c r="I600" s="107">
        <v>2.95</v>
      </c>
      <c r="J600" s="162">
        <f t="shared" ref="J600:J610" si="684">I600*0.98</f>
        <v>2.891</v>
      </c>
      <c r="K600" s="162">
        <f t="shared" ref="K600:K610" si="685">I600*0.97</f>
        <v>2.8614999999999999</v>
      </c>
      <c r="L600" s="162">
        <f t="shared" ref="L600:L610" si="686">I600*0.96</f>
        <v>2.8319999999999999</v>
      </c>
      <c r="M600" s="141"/>
      <c r="N600" s="130">
        <f>H600*M600</f>
        <v>0</v>
      </c>
      <c r="O600" s="217">
        <f>I600*M600</f>
        <v>0</v>
      </c>
      <c r="P600" s="246">
        <f>J600*M600</f>
        <v>0</v>
      </c>
      <c r="Q600" s="246">
        <f>K600*M600</f>
        <v>0</v>
      </c>
      <c r="R600" s="246">
        <f>L600*M600</f>
        <v>0</v>
      </c>
      <c r="S600" s="28" t="s">
        <v>5</v>
      </c>
      <c r="T600" s="100"/>
    </row>
    <row r="601" spans="1:20" ht="69.95" hidden="1" customHeight="1" outlineLevel="1" thickBot="1" x14ac:dyDescent="0.25">
      <c r="A601" s="602" t="s">
        <v>3777</v>
      </c>
      <c r="B601" s="82" t="s">
        <v>384</v>
      </c>
      <c r="C601" s="128"/>
      <c r="D601" s="306" t="s">
        <v>1698</v>
      </c>
      <c r="E601" s="232"/>
      <c r="F601" s="64" t="s">
        <v>4</v>
      </c>
      <c r="G601" s="130">
        <v>5</v>
      </c>
      <c r="H601" s="107">
        <v>3</v>
      </c>
      <c r="I601" s="107">
        <v>2.95</v>
      </c>
      <c r="J601" s="162">
        <f t="shared" si="684"/>
        <v>2.891</v>
      </c>
      <c r="K601" s="162">
        <f t="shared" si="685"/>
        <v>2.8614999999999999</v>
      </c>
      <c r="L601" s="162">
        <f t="shared" si="686"/>
        <v>2.8319999999999999</v>
      </c>
      <c r="M601" s="141"/>
      <c r="N601" s="130">
        <f>H601*M601</f>
        <v>0</v>
      </c>
      <c r="O601" s="217">
        <f>I601*M601</f>
        <v>0</v>
      </c>
      <c r="P601" s="246">
        <f>J601*M601</f>
        <v>0</v>
      </c>
      <c r="Q601" s="246">
        <f>K601*M601</f>
        <v>0</v>
      </c>
      <c r="R601" s="246">
        <f>L601*M601</f>
        <v>0</v>
      </c>
      <c r="S601" s="28" t="s">
        <v>5</v>
      </c>
      <c r="T601" s="100"/>
    </row>
    <row r="602" spans="1:20" ht="69.95" hidden="1" customHeight="1" outlineLevel="1" thickBot="1" x14ac:dyDescent="0.25">
      <c r="A602" s="602" t="s">
        <v>3778</v>
      </c>
      <c r="B602" s="91" t="s">
        <v>340</v>
      </c>
      <c r="C602" s="164"/>
      <c r="D602" s="307" t="s">
        <v>1235</v>
      </c>
      <c r="E602" s="232"/>
      <c r="F602" s="7" t="s">
        <v>4</v>
      </c>
      <c r="G602" s="272">
        <v>4</v>
      </c>
      <c r="H602" s="127">
        <v>2.2999999999999998</v>
      </c>
      <c r="I602" s="107">
        <v>2.2000000000000002</v>
      </c>
      <c r="J602" s="161">
        <f t="shared" si="684"/>
        <v>2.1560000000000001</v>
      </c>
      <c r="K602" s="161">
        <f t="shared" si="685"/>
        <v>2.1339999999999999</v>
      </c>
      <c r="L602" s="161">
        <f t="shared" si="686"/>
        <v>2.1120000000000001</v>
      </c>
      <c r="M602" s="24"/>
      <c r="N602" s="272">
        <f>H602*M602</f>
        <v>0</v>
      </c>
      <c r="O602" s="217">
        <f>I602*M602</f>
        <v>0</v>
      </c>
      <c r="P602" s="246">
        <f>J602*M602</f>
        <v>0</v>
      </c>
      <c r="Q602" s="246">
        <f>K602*M602</f>
        <v>0</v>
      </c>
      <c r="R602" s="246">
        <f>L602*M602</f>
        <v>0</v>
      </c>
      <c r="S602" s="13" t="s">
        <v>5</v>
      </c>
      <c r="T602" s="56"/>
    </row>
    <row r="603" spans="1:20" ht="69.95" hidden="1" customHeight="1" outlineLevel="1" thickBot="1" x14ac:dyDescent="0.25">
      <c r="A603" s="602" t="s">
        <v>3779</v>
      </c>
      <c r="B603" s="82" t="s">
        <v>340</v>
      </c>
      <c r="C603" s="128"/>
      <c r="D603" s="306" t="s">
        <v>1822</v>
      </c>
      <c r="E603" s="232"/>
      <c r="F603" s="64" t="s">
        <v>4</v>
      </c>
      <c r="G603" s="130">
        <v>2.5</v>
      </c>
      <c r="H603" s="107">
        <v>1.9</v>
      </c>
      <c r="I603" s="107">
        <v>1.85</v>
      </c>
      <c r="J603" s="161">
        <f t="shared" si="684"/>
        <v>1.8129999999999999</v>
      </c>
      <c r="K603" s="161">
        <f t="shared" si="685"/>
        <v>1.7945</v>
      </c>
      <c r="L603" s="161">
        <f t="shared" si="686"/>
        <v>1.776</v>
      </c>
      <c r="M603" s="14"/>
      <c r="N603" s="130">
        <f>H603*M603</f>
        <v>0</v>
      </c>
      <c r="O603" s="217">
        <f>I603*M603</f>
        <v>0</v>
      </c>
      <c r="P603" s="246">
        <f>J603*M603</f>
        <v>0</v>
      </c>
      <c r="Q603" s="246">
        <f>K603*M603</f>
        <v>0</v>
      </c>
      <c r="R603" s="246">
        <f>L603*M603</f>
        <v>0</v>
      </c>
      <c r="S603" s="30" t="s">
        <v>5</v>
      </c>
      <c r="T603" s="100"/>
    </row>
    <row r="604" spans="1:20" ht="69.95" hidden="1" customHeight="1" outlineLevel="1" thickBot="1" x14ac:dyDescent="0.25">
      <c r="A604" s="602" t="s">
        <v>3780</v>
      </c>
      <c r="B604" s="82" t="s">
        <v>384</v>
      </c>
      <c r="C604" s="128"/>
      <c r="D604" s="306" t="s">
        <v>1686</v>
      </c>
      <c r="E604" s="232"/>
      <c r="F604" s="64" t="s">
        <v>4</v>
      </c>
      <c r="G604" s="130">
        <v>3</v>
      </c>
      <c r="H604" s="107">
        <v>2</v>
      </c>
      <c r="I604" s="107">
        <v>1.9</v>
      </c>
      <c r="J604" s="162">
        <f t="shared" si="684"/>
        <v>1.8619999999999999</v>
      </c>
      <c r="K604" s="162">
        <f t="shared" si="685"/>
        <v>1.843</v>
      </c>
      <c r="L604" s="162">
        <f t="shared" si="686"/>
        <v>1.8239999999999998</v>
      </c>
      <c r="M604" s="14"/>
      <c r="N604" s="130">
        <f>H604*M604</f>
        <v>0</v>
      </c>
      <c r="O604" s="217">
        <f>I604*M604</f>
        <v>0</v>
      </c>
      <c r="P604" s="246">
        <f>J604*M604</f>
        <v>0</v>
      </c>
      <c r="Q604" s="246">
        <f>K604*M604</f>
        <v>0</v>
      </c>
      <c r="R604" s="246">
        <f>L604*M604</f>
        <v>0</v>
      </c>
      <c r="S604" s="30" t="s">
        <v>5</v>
      </c>
      <c r="T604" s="100"/>
    </row>
    <row r="605" spans="1:20" ht="69.95" hidden="1" customHeight="1" outlineLevel="1" thickBot="1" x14ac:dyDescent="0.25">
      <c r="A605" s="602" t="s">
        <v>3781</v>
      </c>
      <c r="B605" s="82" t="s">
        <v>384</v>
      </c>
      <c r="C605" s="128" t="s">
        <v>10899</v>
      </c>
      <c r="D605" s="412" t="s">
        <v>10898</v>
      </c>
      <c r="E605" s="232"/>
      <c r="F605" s="64" t="s">
        <v>4</v>
      </c>
      <c r="G605" s="130">
        <v>3</v>
      </c>
      <c r="H605" s="107">
        <v>2</v>
      </c>
      <c r="I605" s="107">
        <v>1.9</v>
      </c>
      <c r="J605" s="162">
        <f t="shared" si="684"/>
        <v>1.8619999999999999</v>
      </c>
      <c r="K605" s="162">
        <f t="shared" si="685"/>
        <v>1.843</v>
      </c>
      <c r="L605" s="162">
        <f t="shared" si="686"/>
        <v>1.8239999999999998</v>
      </c>
      <c r="M605" s="141"/>
      <c r="N605" s="130">
        <f>H605*M605</f>
        <v>0</v>
      </c>
      <c r="O605" s="217">
        <f>I605*M605</f>
        <v>0</v>
      </c>
      <c r="P605" s="246">
        <f>J605*M605</f>
        <v>0</v>
      </c>
      <c r="Q605" s="246">
        <f>K605*M605</f>
        <v>0</v>
      </c>
      <c r="R605" s="246">
        <f>L605*M605</f>
        <v>0</v>
      </c>
      <c r="S605" s="30" t="s">
        <v>5</v>
      </c>
      <c r="T605" s="170"/>
    </row>
    <row r="606" spans="1:20" ht="69.95" hidden="1" customHeight="1" outlineLevel="1" thickBot="1" x14ac:dyDescent="0.25">
      <c r="A606" s="602" t="s">
        <v>3782</v>
      </c>
      <c r="B606" s="82" t="s">
        <v>340</v>
      </c>
      <c r="C606" s="128"/>
      <c r="D606" s="306" t="s">
        <v>1793</v>
      </c>
      <c r="E606" s="232"/>
      <c r="F606" s="64" t="s">
        <v>4</v>
      </c>
      <c r="G606" s="130">
        <v>8</v>
      </c>
      <c r="H606" s="107">
        <v>5.2</v>
      </c>
      <c r="I606" s="107">
        <v>5</v>
      </c>
      <c r="J606" s="161">
        <f t="shared" si="684"/>
        <v>4.9000000000000004</v>
      </c>
      <c r="K606" s="161">
        <f t="shared" si="685"/>
        <v>4.8499999999999996</v>
      </c>
      <c r="L606" s="161">
        <f t="shared" si="686"/>
        <v>4.8</v>
      </c>
      <c r="M606" s="14"/>
      <c r="N606" s="130">
        <f>H606*M606</f>
        <v>0</v>
      </c>
      <c r="O606" s="217">
        <f>I606*M606</f>
        <v>0</v>
      </c>
      <c r="P606" s="246">
        <f>J606*M606</f>
        <v>0</v>
      </c>
      <c r="Q606" s="246">
        <f>K606*M606</f>
        <v>0</v>
      </c>
      <c r="R606" s="246">
        <f>L606*M606</f>
        <v>0</v>
      </c>
      <c r="S606" s="30" t="s">
        <v>5</v>
      </c>
      <c r="T606" s="100"/>
    </row>
    <row r="607" spans="1:20" ht="69.95" hidden="1" customHeight="1" outlineLevel="1" thickBot="1" x14ac:dyDescent="0.25">
      <c r="A607" s="602" t="s">
        <v>3783</v>
      </c>
      <c r="B607" s="82" t="s">
        <v>340</v>
      </c>
      <c r="C607" s="128" t="s">
        <v>2347</v>
      </c>
      <c r="D607" s="306" t="s">
        <v>2350</v>
      </c>
      <c r="E607" s="232"/>
      <c r="F607" s="64" t="s">
        <v>4</v>
      </c>
      <c r="G607" s="130">
        <v>2.5</v>
      </c>
      <c r="H607" s="107">
        <v>1.45</v>
      </c>
      <c r="I607" s="107">
        <v>1.4</v>
      </c>
      <c r="J607" s="162">
        <f t="shared" ref="J607" si="687">I607*0.98</f>
        <v>1.3719999999999999</v>
      </c>
      <c r="K607" s="162">
        <f t="shared" ref="K607" si="688">I607*0.97</f>
        <v>1.3579999999999999</v>
      </c>
      <c r="L607" s="162">
        <f t="shared" ref="L607" si="689">I607*0.96</f>
        <v>1.3439999999999999</v>
      </c>
      <c r="M607" s="152"/>
      <c r="N607" s="130">
        <f>H607*M607</f>
        <v>0</v>
      </c>
      <c r="O607" s="217">
        <f>I607*M607</f>
        <v>0</v>
      </c>
      <c r="P607" s="246">
        <f>J607*M607</f>
        <v>0</v>
      </c>
      <c r="Q607" s="246">
        <f>K607*M607</f>
        <v>0</v>
      </c>
      <c r="R607" s="246">
        <f>L607*M607</f>
        <v>0</v>
      </c>
      <c r="S607" s="30" t="s">
        <v>5</v>
      </c>
      <c r="T607" s="100"/>
    </row>
    <row r="608" spans="1:20" ht="69.95" hidden="1" customHeight="1" outlineLevel="1" thickBot="1" x14ac:dyDescent="0.25">
      <c r="A608" s="602" t="s">
        <v>3784</v>
      </c>
      <c r="B608" s="82" t="s">
        <v>340</v>
      </c>
      <c r="C608" s="128" t="s">
        <v>2348</v>
      </c>
      <c r="D608" s="306" t="s">
        <v>2351</v>
      </c>
      <c r="E608" s="232"/>
      <c r="F608" s="64" t="s">
        <v>4</v>
      </c>
      <c r="G608" s="130">
        <v>2.5</v>
      </c>
      <c r="H608" s="107">
        <v>1.45</v>
      </c>
      <c r="I608" s="107">
        <v>1.4</v>
      </c>
      <c r="J608" s="162">
        <f t="shared" ref="J608:J609" si="690">I608*0.98</f>
        <v>1.3719999999999999</v>
      </c>
      <c r="K608" s="162">
        <f t="shared" ref="K608:K609" si="691">I608*0.97</f>
        <v>1.3579999999999999</v>
      </c>
      <c r="L608" s="162">
        <f t="shared" ref="L608:L609" si="692">I608*0.96</f>
        <v>1.3439999999999999</v>
      </c>
      <c r="M608" s="152"/>
      <c r="N608" s="130">
        <f>H608*M608</f>
        <v>0</v>
      </c>
      <c r="O608" s="217">
        <f>I608*M608</f>
        <v>0</v>
      </c>
      <c r="P608" s="246">
        <f>J608*M608</f>
        <v>0</v>
      </c>
      <c r="Q608" s="246">
        <f>K608*M608</f>
        <v>0</v>
      </c>
      <c r="R608" s="246">
        <f>L608*M608</f>
        <v>0</v>
      </c>
      <c r="S608" s="30" t="s">
        <v>5</v>
      </c>
      <c r="T608" s="100"/>
    </row>
    <row r="609" spans="1:20" ht="69.95" hidden="1" customHeight="1" outlineLevel="1" thickBot="1" x14ac:dyDescent="0.25">
      <c r="A609" s="602" t="s">
        <v>8892</v>
      </c>
      <c r="B609" s="82" t="s">
        <v>340</v>
      </c>
      <c r="C609" s="128" t="s">
        <v>8893</v>
      </c>
      <c r="D609" s="420" t="s">
        <v>9191</v>
      </c>
      <c r="E609" s="311"/>
      <c r="F609" s="64" t="s">
        <v>4</v>
      </c>
      <c r="G609" s="130">
        <v>1.5</v>
      </c>
      <c r="H609" s="107">
        <v>1.05</v>
      </c>
      <c r="I609" s="107">
        <v>1</v>
      </c>
      <c r="J609" s="162">
        <f t="shared" si="690"/>
        <v>0.98</v>
      </c>
      <c r="K609" s="162">
        <f t="shared" si="691"/>
        <v>0.97</v>
      </c>
      <c r="L609" s="162">
        <f t="shared" si="692"/>
        <v>0.96</v>
      </c>
      <c r="M609" s="152"/>
      <c r="N609" s="130">
        <f>H609*M609</f>
        <v>0</v>
      </c>
      <c r="O609" s="217">
        <f>I609*M609</f>
        <v>0</v>
      </c>
      <c r="P609" s="246">
        <f>J609*M609</f>
        <v>0</v>
      </c>
      <c r="Q609" s="246">
        <f>K609*M609</f>
        <v>0</v>
      </c>
      <c r="R609" s="246">
        <f>L609*M609</f>
        <v>0</v>
      </c>
      <c r="S609" s="30" t="s">
        <v>5</v>
      </c>
      <c r="T609" s="170"/>
    </row>
    <row r="610" spans="1:20" ht="69.95" hidden="1" customHeight="1" outlineLevel="1" thickBot="1" x14ac:dyDescent="0.25">
      <c r="A610" s="602" t="s">
        <v>3785</v>
      </c>
      <c r="B610" s="82" t="s">
        <v>340</v>
      </c>
      <c r="C610" s="128" t="s">
        <v>2033</v>
      </c>
      <c r="D610" s="306" t="s">
        <v>2032</v>
      </c>
      <c r="E610" s="232"/>
      <c r="F610" s="64" t="s">
        <v>4</v>
      </c>
      <c r="G610" s="130">
        <v>2.5</v>
      </c>
      <c r="H610" s="107">
        <v>1.4</v>
      </c>
      <c r="I610" s="107">
        <v>1.35</v>
      </c>
      <c r="J610" s="162">
        <f t="shared" si="684"/>
        <v>1.323</v>
      </c>
      <c r="K610" s="162">
        <f t="shared" si="685"/>
        <v>1.3095000000000001</v>
      </c>
      <c r="L610" s="162">
        <f t="shared" si="686"/>
        <v>1.296</v>
      </c>
      <c r="M610" s="15"/>
      <c r="N610" s="130">
        <f>H610*M610</f>
        <v>0</v>
      </c>
      <c r="O610" s="217">
        <f>I610*M610</f>
        <v>0</v>
      </c>
      <c r="P610" s="246">
        <f>J610*M610</f>
        <v>0</v>
      </c>
      <c r="Q610" s="246">
        <f>K610*M610</f>
        <v>0</v>
      </c>
      <c r="R610" s="246">
        <f>L610*M610</f>
        <v>0</v>
      </c>
      <c r="S610" s="28" t="s">
        <v>5</v>
      </c>
      <c r="T610" s="100"/>
    </row>
    <row r="611" spans="1:20" ht="69.95" hidden="1" customHeight="1" outlineLevel="1" thickBot="1" x14ac:dyDescent="0.25">
      <c r="A611" s="602" t="s">
        <v>3786</v>
      </c>
      <c r="B611" s="82" t="s">
        <v>384</v>
      </c>
      <c r="C611" s="128" t="s">
        <v>2339</v>
      </c>
      <c r="D611" s="306" t="s">
        <v>2338</v>
      </c>
      <c r="E611" s="232"/>
      <c r="F611" s="64" t="s">
        <v>4</v>
      </c>
      <c r="G611" s="130">
        <v>5</v>
      </c>
      <c r="H611" s="107">
        <v>2.9</v>
      </c>
      <c r="I611" s="107">
        <v>2.8</v>
      </c>
      <c r="J611" s="162">
        <f t="shared" ref="J611:J623" si="693">I611*0.98</f>
        <v>2.7439999999999998</v>
      </c>
      <c r="K611" s="162">
        <f t="shared" ref="K611:K623" si="694">I611*0.97</f>
        <v>2.7159999999999997</v>
      </c>
      <c r="L611" s="162">
        <f t="shared" ref="L611:L623" si="695">I611*0.96</f>
        <v>2.6879999999999997</v>
      </c>
      <c r="M611" s="152"/>
      <c r="N611" s="130">
        <f>H611*M611</f>
        <v>0</v>
      </c>
      <c r="O611" s="217">
        <f>I611*M611</f>
        <v>0</v>
      </c>
      <c r="P611" s="246">
        <f>J611*M611</f>
        <v>0</v>
      </c>
      <c r="Q611" s="246">
        <f>K611*M611</f>
        <v>0</v>
      </c>
      <c r="R611" s="246">
        <f>L611*M611</f>
        <v>0</v>
      </c>
      <c r="S611" s="30" t="s">
        <v>5</v>
      </c>
      <c r="T611" s="100"/>
    </row>
    <row r="612" spans="1:20" ht="69.95" hidden="1" customHeight="1" outlineLevel="1" thickBot="1" x14ac:dyDescent="0.25">
      <c r="A612" s="602" t="s">
        <v>3787</v>
      </c>
      <c r="B612" s="82" t="s">
        <v>384</v>
      </c>
      <c r="C612" s="128" t="s">
        <v>2340</v>
      </c>
      <c r="D612" s="306" t="s">
        <v>2940</v>
      </c>
      <c r="E612" s="232"/>
      <c r="F612" s="64" t="s">
        <v>4</v>
      </c>
      <c r="G612" s="130">
        <v>5</v>
      </c>
      <c r="H612" s="107">
        <v>2.9</v>
      </c>
      <c r="I612" s="107">
        <v>2.8</v>
      </c>
      <c r="J612" s="162">
        <f t="shared" si="693"/>
        <v>2.7439999999999998</v>
      </c>
      <c r="K612" s="162">
        <f t="shared" si="694"/>
        <v>2.7159999999999997</v>
      </c>
      <c r="L612" s="162">
        <f t="shared" si="695"/>
        <v>2.6879999999999997</v>
      </c>
      <c r="M612" s="152"/>
      <c r="N612" s="130">
        <f>H612*M612</f>
        <v>0</v>
      </c>
      <c r="O612" s="217">
        <f>I612*M612</f>
        <v>0</v>
      </c>
      <c r="P612" s="246">
        <f>J612*M612</f>
        <v>0</v>
      </c>
      <c r="Q612" s="246">
        <f>K612*M612</f>
        <v>0</v>
      </c>
      <c r="R612" s="246">
        <f>L612*M612</f>
        <v>0</v>
      </c>
      <c r="S612" s="30" t="s">
        <v>5</v>
      </c>
      <c r="T612" s="100"/>
    </row>
    <row r="613" spans="1:20" ht="69.95" hidden="1" customHeight="1" outlineLevel="1" thickBot="1" x14ac:dyDescent="0.25">
      <c r="A613" s="602" t="s">
        <v>3788</v>
      </c>
      <c r="B613" s="82" t="s">
        <v>11</v>
      </c>
      <c r="C613" s="128" t="s">
        <v>3304</v>
      </c>
      <c r="D613" s="306" t="s">
        <v>3303</v>
      </c>
      <c r="E613" s="232"/>
      <c r="F613" s="64" t="s">
        <v>4</v>
      </c>
      <c r="G613" s="130">
        <v>3</v>
      </c>
      <c r="H613" s="107">
        <v>1.85</v>
      </c>
      <c r="I613" s="107">
        <v>1.8</v>
      </c>
      <c r="J613" s="162">
        <f t="shared" ref="J613:J616" si="696">I613*0.98</f>
        <v>1.764</v>
      </c>
      <c r="K613" s="162">
        <f t="shared" ref="K613:K616" si="697">I613*0.97</f>
        <v>1.746</v>
      </c>
      <c r="L613" s="162">
        <f t="shared" ref="L613:L616" si="698">I613*0.96</f>
        <v>1.728</v>
      </c>
      <c r="M613" s="152"/>
      <c r="N613" s="130">
        <f>H613*M613</f>
        <v>0</v>
      </c>
      <c r="O613" s="217">
        <f>I613*M613</f>
        <v>0</v>
      </c>
      <c r="P613" s="246">
        <f>J613*M613</f>
        <v>0</v>
      </c>
      <c r="Q613" s="246">
        <f>K613*M613</f>
        <v>0</v>
      </c>
      <c r="R613" s="246">
        <f>L613*M613</f>
        <v>0</v>
      </c>
      <c r="S613" s="30" t="s">
        <v>5</v>
      </c>
      <c r="T613" s="100"/>
    </row>
    <row r="614" spans="1:20" ht="69.95" hidden="1" customHeight="1" outlineLevel="1" thickBot="1" x14ac:dyDescent="0.25">
      <c r="A614" s="602" t="s">
        <v>3789</v>
      </c>
      <c r="B614" s="82" t="s">
        <v>11</v>
      </c>
      <c r="C614" s="128" t="s">
        <v>3305</v>
      </c>
      <c r="D614" s="306" t="s">
        <v>3306</v>
      </c>
      <c r="E614" s="232"/>
      <c r="F614" s="64" t="s">
        <v>4</v>
      </c>
      <c r="G614" s="130">
        <v>3</v>
      </c>
      <c r="H614" s="107">
        <v>1.85</v>
      </c>
      <c r="I614" s="107">
        <v>1.8</v>
      </c>
      <c r="J614" s="162">
        <f t="shared" ref="J614" si="699">I614*0.98</f>
        <v>1.764</v>
      </c>
      <c r="K614" s="162">
        <f t="shared" ref="K614" si="700">I614*0.97</f>
        <v>1.746</v>
      </c>
      <c r="L614" s="162">
        <f t="shared" ref="L614" si="701">I614*0.96</f>
        <v>1.728</v>
      </c>
      <c r="M614" s="152"/>
      <c r="N614" s="130">
        <f>H614*M614</f>
        <v>0</v>
      </c>
      <c r="O614" s="217">
        <f>I614*M614</f>
        <v>0</v>
      </c>
      <c r="P614" s="246">
        <f>J614*M614</f>
        <v>0</v>
      </c>
      <c r="Q614" s="246">
        <f>K614*M614</f>
        <v>0</v>
      </c>
      <c r="R614" s="246">
        <f>L614*M614</f>
        <v>0</v>
      </c>
      <c r="S614" s="30" t="s">
        <v>5</v>
      </c>
      <c r="T614" s="100"/>
    </row>
    <row r="615" spans="1:20" ht="69.95" hidden="1" customHeight="1" outlineLevel="1" thickBot="1" x14ac:dyDescent="0.25">
      <c r="A615" s="602" t="s">
        <v>3790</v>
      </c>
      <c r="B615" s="82" t="s">
        <v>384</v>
      </c>
      <c r="C615" s="128" t="s">
        <v>3281</v>
      </c>
      <c r="D615" s="412" t="s">
        <v>3280</v>
      </c>
      <c r="E615" s="232"/>
      <c r="F615" s="64" t="s">
        <v>4</v>
      </c>
      <c r="G615" s="130">
        <v>3.5</v>
      </c>
      <c r="H615" s="107">
        <v>2</v>
      </c>
      <c r="I615" s="107">
        <v>1.95</v>
      </c>
      <c r="J615" s="162">
        <f t="shared" ref="J615" si="702">I615*0.98</f>
        <v>1.911</v>
      </c>
      <c r="K615" s="162">
        <f t="shared" ref="K615" si="703">I615*0.97</f>
        <v>1.8915</v>
      </c>
      <c r="L615" s="162">
        <f t="shared" ref="L615" si="704">I615*0.96</f>
        <v>1.8719999999999999</v>
      </c>
      <c r="M615" s="152"/>
      <c r="N615" s="130">
        <f>H615*M615</f>
        <v>0</v>
      </c>
      <c r="O615" s="217">
        <f>I615*M615</f>
        <v>0</v>
      </c>
      <c r="P615" s="246">
        <f>J615*M615</f>
        <v>0</v>
      </c>
      <c r="Q615" s="246">
        <f>K615*M615</f>
        <v>0</v>
      </c>
      <c r="R615" s="246">
        <f>L615*M615</f>
        <v>0</v>
      </c>
      <c r="S615" s="30" t="s">
        <v>5</v>
      </c>
      <c r="T615" s="100"/>
    </row>
    <row r="616" spans="1:20" ht="69.95" hidden="1" customHeight="1" outlineLevel="1" thickBot="1" x14ac:dyDescent="0.25">
      <c r="A616" s="602" t="s">
        <v>3791</v>
      </c>
      <c r="B616" s="82" t="s">
        <v>384</v>
      </c>
      <c r="C616" s="128" t="s">
        <v>2942</v>
      </c>
      <c r="D616" s="412" t="s">
        <v>2943</v>
      </c>
      <c r="E616" s="232"/>
      <c r="F616" s="64" t="s">
        <v>4</v>
      </c>
      <c r="G616" s="130">
        <v>3.5</v>
      </c>
      <c r="H616" s="107">
        <v>2</v>
      </c>
      <c r="I616" s="107">
        <v>1.95</v>
      </c>
      <c r="J616" s="162">
        <f t="shared" si="696"/>
        <v>1.911</v>
      </c>
      <c r="K616" s="162">
        <f t="shared" si="697"/>
        <v>1.8915</v>
      </c>
      <c r="L616" s="162">
        <f t="shared" si="698"/>
        <v>1.8719999999999999</v>
      </c>
      <c r="M616" s="152"/>
      <c r="N616" s="130">
        <f>H616*M616</f>
        <v>0</v>
      </c>
      <c r="O616" s="217">
        <f>I616*M616</f>
        <v>0</v>
      </c>
      <c r="P616" s="246">
        <f>J616*M616</f>
        <v>0</v>
      </c>
      <c r="Q616" s="246">
        <f>K616*M616</f>
        <v>0</v>
      </c>
      <c r="R616" s="246">
        <f>L616*M616</f>
        <v>0</v>
      </c>
      <c r="S616" s="30" t="s">
        <v>5</v>
      </c>
      <c r="T616" s="100"/>
    </row>
    <row r="617" spans="1:20" ht="69.95" hidden="1" customHeight="1" outlineLevel="1" thickBot="1" x14ac:dyDescent="0.25">
      <c r="A617" s="602" t="s">
        <v>3792</v>
      </c>
      <c r="B617" s="82" t="s">
        <v>384</v>
      </c>
      <c r="C617" s="128" t="s">
        <v>2944</v>
      </c>
      <c r="D617" s="412" t="s">
        <v>2945</v>
      </c>
      <c r="E617" s="232"/>
      <c r="F617" s="64" t="s">
        <v>4</v>
      </c>
      <c r="G617" s="130">
        <v>3.5</v>
      </c>
      <c r="H617" s="107">
        <v>2</v>
      </c>
      <c r="I617" s="107">
        <v>1.95</v>
      </c>
      <c r="J617" s="162">
        <f t="shared" ref="J617:J618" si="705">I617*0.98</f>
        <v>1.911</v>
      </c>
      <c r="K617" s="162">
        <f t="shared" ref="K617:K618" si="706">I617*0.97</f>
        <v>1.8915</v>
      </c>
      <c r="L617" s="162">
        <f t="shared" ref="L617:L618" si="707">I617*0.96</f>
        <v>1.8719999999999999</v>
      </c>
      <c r="M617" s="152"/>
      <c r="N617" s="130">
        <f>H617*M617</f>
        <v>0</v>
      </c>
      <c r="O617" s="217">
        <f>I617*M617</f>
        <v>0</v>
      </c>
      <c r="P617" s="246">
        <f>J617*M617</f>
        <v>0</v>
      </c>
      <c r="Q617" s="246">
        <f>K617*M617</f>
        <v>0</v>
      </c>
      <c r="R617" s="246">
        <f>L617*M617</f>
        <v>0</v>
      </c>
      <c r="S617" s="30" t="s">
        <v>5</v>
      </c>
      <c r="T617" s="100"/>
    </row>
    <row r="618" spans="1:20" ht="69.95" hidden="1" customHeight="1" outlineLevel="1" thickBot="1" x14ac:dyDescent="0.25">
      <c r="A618" s="602" t="s">
        <v>3793</v>
      </c>
      <c r="B618" s="82" t="s">
        <v>384</v>
      </c>
      <c r="C618" s="128" t="s">
        <v>2947</v>
      </c>
      <c r="D618" s="412" t="s">
        <v>2946</v>
      </c>
      <c r="E618" s="232"/>
      <c r="F618" s="64" t="s">
        <v>4</v>
      </c>
      <c r="G618" s="130">
        <v>3.5</v>
      </c>
      <c r="H618" s="107">
        <v>2</v>
      </c>
      <c r="I618" s="107">
        <v>1.95</v>
      </c>
      <c r="J618" s="162">
        <f t="shared" si="705"/>
        <v>1.911</v>
      </c>
      <c r="K618" s="162">
        <f t="shared" si="706"/>
        <v>1.8915</v>
      </c>
      <c r="L618" s="162">
        <f t="shared" si="707"/>
        <v>1.8719999999999999</v>
      </c>
      <c r="M618" s="152"/>
      <c r="N618" s="130">
        <f>H618*M618</f>
        <v>0</v>
      </c>
      <c r="O618" s="217">
        <f>I618*M618</f>
        <v>0</v>
      </c>
      <c r="P618" s="246">
        <f>J618*M618</f>
        <v>0</v>
      </c>
      <c r="Q618" s="246">
        <f>K618*M618</f>
        <v>0</v>
      </c>
      <c r="R618" s="246">
        <f>L618*M618</f>
        <v>0</v>
      </c>
      <c r="S618" s="30" t="s">
        <v>5</v>
      </c>
      <c r="T618" s="100"/>
    </row>
    <row r="619" spans="1:20" ht="69.95" hidden="1" customHeight="1" outlineLevel="1" thickBot="1" x14ac:dyDescent="0.25">
      <c r="A619" s="602" t="s">
        <v>3794</v>
      </c>
      <c r="B619" s="82" t="s">
        <v>384</v>
      </c>
      <c r="C619" s="128" t="s">
        <v>2948</v>
      </c>
      <c r="D619" s="412" t="s">
        <v>2949</v>
      </c>
      <c r="E619" s="232"/>
      <c r="F619" s="64" t="s">
        <v>4</v>
      </c>
      <c r="G619" s="130">
        <v>3.5</v>
      </c>
      <c r="H619" s="107">
        <v>2</v>
      </c>
      <c r="I619" s="107">
        <v>1.95</v>
      </c>
      <c r="J619" s="162">
        <f t="shared" ref="J619:J620" si="708">I619*0.98</f>
        <v>1.911</v>
      </c>
      <c r="K619" s="162">
        <f t="shared" ref="K619:K620" si="709">I619*0.97</f>
        <v>1.8915</v>
      </c>
      <c r="L619" s="162">
        <f t="shared" ref="L619:L620" si="710">I619*0.96</f>
        <v>1.8719999999999999</v>
      </c>
      <c r="M619" s="152"/>
      <c r="N619" s="130">
        <f>H619*M619</f>
        <v>0</v>
      </c>
      <c r="O619" s="217">
        <f>I619*M619</f>
        <v>0</v>
      </c>
      <c r="P619" s="246">
        <f>J619*M619</f>
        <v>0</v>
      </c>
      <c r="Q619" s="246">
        <f>K619*M619</f>
        <v>0</v>
      </c>
      <c r="R619" s="246">
        <f>L619*M619</f>
        <v>0</v>
      </c>
      <c r="S619" s="30" t="s">
        <v>5</v>
      </c>
      <c r="T619" s="100"/>
    </row>
    <row r="620" spans="1:20" ht="69.95" hidden="1" customHeight="1" outlineLevel="1" thickBot="1" x14ac:dyDescent="0.25">
      <c r="A620" s="602" t="s">
        <v>6877</v>
      </c>
      <c r="B620" s="82" t="s">
        <v>340</v>
      </c>
      <c r="C620" s="128" t="s">
        <v>6876</v>
      </c>
      <c r="D620" s="412" t="s">
        <v>10308</v>
      </c>
      <c r="E620" s="232"/>
      <c r="F620" s="64" t="s">
        <v>4</v>
      </c>
      <c r="G620" s="130">
        <v>3</v>
      </c>
      <c r="H620" s="107">
        <v>1.9</v>
      </c>
      <c r="I620" s="107">
        <v>1.85</v>
      </c>
      <c r="J620" s="162">
        <f t="shared" si="708"/>
        <v>1.8129999999999999</v>
      </c>
      <c r="K620" s="162">
        <f t="shared" si="709"/>
        <v>1.7945</v>
      </c>
      <c r="L620" s="162">
        <f t="shared" si="710"/>
        <v>1.776</v>
      </c>
      <c r="M620" s="152"/>
      <c r="N620" s="130">
        <f>H620*M620</f>
        <v>0</v>
      </c>
      <c r="O620" s="217">
        <f>I620*M620</f>
        <v>0</v>
      </c>
      <c r="P620" s="246">
        <f>J620*M620</f>
        <v>0</v>
      </c>
      <c r="Q620" s="246">
        <f>K620*M620</f>
        <v>0</v>
      </c>
      <c r="R620" s="246">
        <f>L620*M620</f>
        <v>0</v>
      </c>
      <c r="S620" s="30" t="s">
        <v>5</v>
      </c>
      <c r="T620" s="170"/>
    </row>
    <row r="621" spans="1:20" ht="69.95" hidden="1" customHeight="1" outlineLevel="1" thickBot="1" x14ac:dyDescent="0.25">
      <c r="A621" s="602" t="s">
        <v>6878</v>
      </c>
      <c r="B621" s="82" t="s">
        <v>340</v>
      </c>
      <c r="C621" s="128" t="s">
        <v>6879</v>
      </c>
      <c r="D621" s="412" t="s">
        <v>10307</v>
      </c>
      <c r="E621" s="232"/>
      <c r="F621" s="64" t="s">
        <v>4</v>
      </c>
      <c r="G621" s="130">
        <v>3</v>
      </c>
      <c r="H621" s="107">
        <v>1.9</v>
      </c>
      <c r="I621" s="107">
        <v>1.85</v>
      </c>
      <c r="J621" s="162">
        <f t="shared" ref="J621:J622" si="711">I621*0.98</f>
        <v>1.8129999999999999</v>
      </c>
      <c r="K621" s="162">
        <f t="shared" ref="K621:K622" si="712">I621*0.97</f>
        <v>1.7945</v>
      </c>
      <c r="L621" s="162">
        <f t="shared" ref="L621:L622" si="713">I621*0.96</f>
        <v>1.776</v>
      </c>
      <c r="M621" s="152"/>
      <c r="N621" s="130">
        <f>H621*M621</f>
        <v>0</v>
      </c>
      <c r="O621" s="217">
        <f>I621*M621</f>
        <v>0</v>
      </c>
      <c r="P621" s="246">
        <f>J621*M621</f>
        <v>0</v>
      </c>
      <c r="Q621" s="246">
        <f>K621*M621</f>
        <v>0</v>
      </c>
      <c r="R621" s="246">
        <f>L621*M621</f>
        <v>0</v>
      </c>
      <c r="S621" s="30" t="s">
        <v>5</v>
      </c>
      <c r="T621" s="170"/>
    </row>
    <row r="622" spans="1:20" ht="69.95" hidden="1" customHeight="1" outlineLevel="1" thickBot="1" x14ac:dyDescent="0.25">
      <c r="A622" s="602" t="s">
        <v>6880</v>
      </c>
      <c r="B622" s="82" t="s">
        <v>340</v>
      </c>
      <c r="C622" s="128" t="s">
        <v>6881</v>
      </c>
      <c r="D622" s="412" t="s">
        <v>10306</v>
      </c>
      <c r="E622" s="232"/>
      <c r="F622" s="64" t="s">
        <v>4</v>
      </c>
      <c r="G622" s="130">
        <v>3</v>
      </c>
      <c r="H622" s="107">
        <v>1.7</v>
      </c>
      <c r="I622" s="107">
        <v>1.65</v>
      </c>
      <c r="J622" s="162">
        <f t="shared" si="711"/>
        <v>1.617</v>
      </c>
      <c r="K622" s="162">
        <f t="shared" si="712"/>
        <v>1.6004999999999998</v>
      </c>
      <c r="L622" s="162">
        <f t="shared" si="713"/>
        <v>1.5839999999999999</v>
      </c>
      <c r="M622" s="152"/>
      <c r="N622" s="130">
        <f>H622*M622</f>
        <v>0</v>
      </c>
      <c r="O622" s="217">
        <f>I622*M622</f>
        <v>0</v>
      </c>
      <c r="P622" s="246">
        <f>J622*M622</f>
        <v>0</v>
      </c>
      <c r="Q622" s="246">
        <f>K622*M622</f>
        <v>0</v>
      </c>
      <c r="R622" s="246">
        <f>L622*M622</f>
        <v>0</v>
      </c>
      <c r="S622" s="30" t="s">
        <v>5</v>
      </c>
      <c r="T622" s="170"/>
    </row>
    <row r="623" spans="1:20" ht="69.95" hidden="1" customHeight="1" outlineLevel="1" thickBot="1" x14ac:dyDescent="0.25">
      <c r="A623" s="602" t="s">
        <v>3795</v>
      </c>
      <c r="B623" s="82" t="s">
        <v>384</v>
      </c>
      <c r="C623" s="128" t="s">
        <v>2345</v>
      </c>
      <c r="D623" s="306" t="s">
        <v>2346</v>
      </c>
      <c r="E623" s="232"/>
      <c r="F623" s="64" t="s">
        <v>4</v>
      </c>
      <c r="G623" s="130">
        <v>7</v>
      </c>
      <c r="H623" s="107">
        <v>3.8</v>
      </c>
      <c r="I623" s="107">
        <v>3.7</v>
      </c>
      <c r="J623" s="162">
        <f t="shared" si="693"/>
        <v>3.6259999999999999</v>
      </c>
      <c r="K623" s="162">
        <f t="shared" si="694"/>
        <v>3.589</v>
      </c>
      <c r="L623" s="162">
        <f t="shared" si="695"/>
        <v>3.552</v>
      </c>
      <c r="M623" s="152"/>
      <c r="N623" s="130">
        <f>H623*M623</f>
        <v>0</v>
      </c>
      <c r="O623" s="217">
        <f>I623*M623</f>
        <v>0</v>
      </c>
      <c r="P623" s="246">
        <f>J623*M623</f>
        <v>0</v>
      </c>
      <c r="Q623" s="246">
        <f>K623*M623</f>
        <v>0</v>
      </c>
      <c r="R623" s="246">
        <f>L623*M623</f>
        <v>0</v>
      </c>
      <c r="S623" s="30" t="s">
        <v>5</v>
      </c>
      <c r="T623" s="100"/>
    </row>
    <row r="624" spans="1:20" ht="69.95" hidden="1" customHeight="1" outlineLevel="1" thickBot="1" x14ac:dyDescent="0.25">
      <c r="A624" s="602" t="s">
        <v>3796</v>
      </c>
      <c r="B624" s="82" t="s">
        <v>384</v>
      </c>
      <c r="C624" s="128" t="s">
        <v>3035</v>
      </c>
      <c r="D624" s="306" t="s">
        <v>3034</v>
      </c>
      <c r="E624" s="232"/>
      <c r="F624" s="64" t="s">
        <v>4</v>
      </c>
      <c r="G624" s="130">
        <v>8</v>
      </c>
      <c r="H624" s="107">
        <v>4.3</v>
      </c>
      <c r="I624" s="107">
        <v>4.2</v>
      </c>
      <c r="J624" s="162">
        <f t="shared" ref="J624" si="714">I624*0.98</f>
        <v>4.1159999999999997</v>
      </c>
      <c r="K624" s="162">
        <f t="shared" ref="K624" si="715">I624*0.97</f>
        <v>4.0739999999999998</v>
      </c>
      <c r="L624" s="162">
        <f t="shared" ref="L624" si="716">I624*0.96</f>
        <v>4.032</v>
      </c>
      <c r="M624" s="152"/>
      <c r="N624" s="130">
        <f>H624*M624</f>
        <v>0</v>
      </c>
      <c r="O624" s="217">
        <f>I624*M624</f>
        <v>0</v>
      </c>
      <c r="P624" s="246">
        <f>J624*M624</f>
        <v>0</v>
      </c>
      <c r="Q624" s="246">
        <f>K624*M624</f>
        <v>0</v>
      </c>
      <c r="R624" s="246">
        <f>L624*M624</f>
        <v>0</v>
      </c>
      <c r="S624" s="30" t="s">
        <v>5</v>
      </c>
      <c r="T624" s="100"/>
    </row>
    <row r="625" spans="1:20" ht="69.95" hidden="1" customHeight="1" outlineLevel="1" thickBot="1" x14ac:dyDescent="0.25">
      <c r="A625" s="602" t="s">
        <v>3797</v>
      </c>
      <c r="B625" s="91" t="s">
        <v>1254</v>
      </c>
      <c r="C625" s="164"/>
      <c r="D625" s="307" t="s">
        <v>1841</v>
      </c>
      <c r="E625" s="53"/>
      <c r="F625" s="2" t="s">
        <v>4</v>
      </c>
      <c r="G625" s="272">
        <v>10</v>
      </c>
      <c r="H625" s="127">
        <v>6.7</v>
      </c>
      <c r="I625" s="107">
        <v>6.5</v>
      </c>
      <c r="J625" s="161">
        <f t="shared" ref="J625:J642" si="717">I625*0.98</f>
        <v>6.37</v>
      </c>
      <c r="K625" s="161">
        <f t="shared" ref="K625:K642" si="718">I625*0.97</f>
        <v>6.3049999999999997</v>
      </c>
      <c r="L625" s="161">
        <f t="shared" ref="L625:L642" si="719">I625*0.96</f>
        <v>6.24</v>
      </c>
      <c r="M625" s="24"/>
      <c r="N625" s="272">
        <f>H625*M625</f>
        <v>0</v>
      </c>
      <c r="O625" s="217">
        <f>I625*M625</f>
        <v>0</v>
      </c>
      <c r="P625" s="246">
        <f>J625*M625</f>
        <v>0</v>
      </c>
      <c r="Q625" s="246">
        <f>K625*M625</f>
        <v>0</v>
      </c>
      <c r="R625" s="246">
        <f>L625*M625</f>
        <v>0</v>
      </c>
      <c r="S625" s="30" t="s">
        <v>5</v>
      </c>
      <c r="T625" s="56"/>
    </row>
    <row r="626" spans="1:20" ht="69.95" hidden="1" customHeight="1" outlineLevel="1" thickBot="1" x14ac:dyDescent="0.25">
      <c r="A626" s="602" t="s">
        <v>3798</v>
      </c>
      <c r="B626" s="82" t="s">
        <v>1254</v>
      </c>
      <c r="C626" s="128"/>
      <c r="D626" s="306" t="s">
        <v>1840</v>
      </c>
      <c r="E626" s="53"/>
      <c r="F626" s="86" t="s">
        <v>4</v>
      </c>
      <c r="G626" s="130">
        <v>18</v>
      </c>
      <c r="H626" s="107">
        <v>13.3</v>
      </c>
      <c r="I626" s="107">
        <v>13</v>
      </c>
      <c r="J626" s="161">
        <f t="shared" si="717"/>
        <v>12.74</v>
      </c>
      <c r="K626" s="161">
        <f t="shared" si="718"/>
        <v>12.61</v>
      </c>
      <c r="L626" s="161">
        <f t="shared" si="719"/>
        <v>12.48</v>
      </c>
      <c r="M626" s="14"/>
      <c r="N626" s="130">
        <f>H626*M626</f>
        <v>0</v>
      </c>
      <c r="O626" s="217">
        <f>I626*M626</f>
        <v>0</v>
      </c>
      <c r="P626" s="246">
        <f>J626*M626</f>
        <v>0</v>
      </c>
      <c r="Q626" s="246">
        <f>K626*M626</f>
        <v>0</v>
      </c>
      <c r="R626" s="246">
        <f>L626*M626</f>
        <v>0</v>
      </c>
      <c r="S626" s="30" t="s">
        <v>5</v>
      </c>
      <c r="T626" s="100"/>
    </row>
    <row r="627" spans="1:20" ht="69.95" hidden="1" customHeight="1" outlineLevel="1" thickBot="1" x14ac:dyDescent="0.25">
      <c r="A627" s="602" t="s">
        <v>3799</v>
      </c>
      <c r="B627" s="91" t="s">
        <v>340</v>
      </c>
      <c r="C627" s="300"/>
      <c r="D627" s="307" t="s">
        <v>586</v>
      </c>
      <c r="E627" s="25"/>
      <c r="F627" s="2" t="s">
        <v>4</v>
      </c>
      <c r="G627" s="139">
        <v>1.7</v>
      </c>
      <c r="H627" s="272">
        <v>1.1000000000000001</v>
      </c>
      <c r="I627" s="272">
        <v>1</v>
      </c>
      <c r="J627" s="161">
        <f t="shared" si="717"/>
        <v>0.98</v>
      </c>
      <c r="K627" s="161">
        <f t="shared" si="718"/>
        <v>0.97</v>
      </c>
      <c r="L627" s="161">
        <f t="shared" si="719"/>
        <v>0.96</v>
      </c>
      <c r="M627" s="24"/>
      <c r="N627" s="272">
        <f>H627*M627</f>
        <v>0</v>
      </c>
      <c r="O627" s="217">
        <f>I627*M627</f>
        <v>0</v>
      </c>
      <c r="P627" s="246">
        <f>J627*M627</f>
        <v>0</v>
      </c>
      <c r="Q627" s="246">
        <f>K627*M627</f>
        <v>0</v>
      </c>
      <c r="R627" s="246">
        <f>L627*M627</f>
        <v>0</v>
      </c>
      <c r="S627" s="12" t="s">
        <v>5</v>
      </c>
      <c r="T627" s="56"/>
    </row>
    <row r="628" spans="1:20" ht="69.95" hidden="1" customHeight="1" outlineLevel="1" thickBot="1" x14ac:dyDescent="0.25">
      <c r="A628" s="602" t="s">
        <v>3800</v>
      </c>
      <c r="B628" s="91" t="s">
        <v>340</v>
      </c>
      <c r="C628" s="300"/>
      <c r="D628" s="307" t="s">
        <v>587</v>
      </c>
      <c r="E628" s="25"/>
      <c r="F628" s="2" t="s">
        <v>4</v>
      </c>
      <c r="G628" s="139">
        <v>2.5</v>
      </c>
      <c r="H628" s="272">
        <v>1.5</v>
      </c>
      <c r="I628" s="272">
        <v>1.4</v>
      </c>
      <c r="J628" s="161">
        <f t="shared" si="717"/>
        <v>1.3719999999999999</v>
      </c>
      <c r="K628" s="161">
        <f t="shared" si="718"/>
        <v>1.3579999999999999</v>
      </c>
      <c r="L628" s="161">
        <f t="shared" si="719"/>
        <v>1.3439999999999999</v>
      </c>
      <c r="M628" s="24"/>
      <c r="N628" s="272">
        <f>H628*M628</f>
        <v>0</v>
      </c>
      <c r="O628" s="217">
        <f>I628*M628</f>
        <v>0</v>
      </c>
      <c r="P628" s="246">
        <f>J628*M628</f>
        <v>0</v>
      </c>
      <c r="Q628" s="246">
        <f>K628*M628</f>
        <v>0</v>
      </c>
      <c r="R628" s="246">
        <f>L628*M628</f>
        <v>0</v>
      </c>
      <c r="S628" s="12" t="s">
        <v>5</v>
      </c>
      <c r="T628" s="56"/>
    </row>
    <row r="629" spans="1:20" ht="69.95" hidden="1" customHeight="1" outlineLevel="1" thickBot="1" x14ac:dyDescent="0.25">
      <c r="A629" s="602" t="s">
        <v>9644</v>
      </c>
      <c r="B629" s="82" t="s">
        <v>299</v>
      </c>
      <c r="C629" s="128"/>
      <c r="D629" s="306" t="s">
        <v>9643</v>
      </c>
      <c r="E629" s="53"/>
      <c r="F629" s="86" t="s">
        <v>4</v>
      </c>
      <c r="G629" s="130">
        <v>6</v>
      </c>
      <c r="H629" s="107">
        <v>4</v>
      </c>
      <c r="I629" s="107">
        <v>3.9</v>
      </c>
      <c r="J629" s="162">
        <f t="shared" ref="J629" si="720">I629*0.98</f>
        <v>3.8220000000000001</v>
      </c>
      <c r="K629" s="162">
        <f t="shared" ref="K629" si="721">I629*0.97</f>
        <v>3.7829999999999999</v>
      </c>
      <c r="L629" s="162">
        <f t="shared" ref="L629" si="722">I629*0.96</f>
        <v>3.7439999999999998</v>
      </c>
      <c r="M629" s="309"/>
      <c r="N629" s="98">
        <f>H629*M629</f>
        <v>0</v>
      </c>
      <c r="O629" s="217">
        <f>I629*M629</f>
        <v>0</v>
      </c>
      <c r="P629" s="246">
        <f>J629*M629</f>
        <v>0</v>
      </c>
      <c r="Q629" s="246">
        <f>K629*M629</f>
        <v>0</v>
      </c>
      <c r="R629" s="246">
        <f>L629*M629</f>
        <v>0</v>
      </c>
      <c r="S629" s="28" t="s">
        <v>5</v>
      </c>
      <c r="T629" s="100"/>
    </row>
    <row r="630" spans="1:20" ht="69.95" hidden="1" customHeight="1" outlineLevel="1" thickBot="1" x14ac:dyDescent="0.25">
      <c r="A630" s="602" t="s">
        <v>9645</v>
      </c>
      <c r="B630" s="82" t="s">
        <v>299</v>
      </c>
      <c r="C630" s="128"/>
      <c r="D630" s="306" t="s">
        <v>9646</v>
      </c>
      <c r="E630" s="53"/>
      <c r="F630" s="86" t="s">
        <v>4</v>
      </c>
      <c r="G630" s="130">
        <v>5</v>
      </c>
      <c r="H630" s="107">
        <v>3.6</v>
      </c>
      <c r="I630" s="107">
        <v>3.5</v>
      </c>
      <c r="J630" s="162">
        <f t="shared" ref="J630" si="723">I630*0.98</f>
        <v>3.4299999999999997</v>
      </c>
      <c r="K630" s="162">
        <f t="shared" ref="K630" si="724">I630*0.97</f>
        <v>3.395</v>
      </c>
      <c r="L630" s="162">
        <f t="shared" ref="L630" si="725">I630*0.96</f>
        <v>3.36</v>
      </c>
      <c r="M630" s="309"/>
      <c r="N630" s="98">
        <f>H630*M630</f>
        <v>0</v>
      </c>
      <c r="O630" s="217">
        <f>I630*M630</f>
        <v>0</v>
      </c>
      <c r="P630" s="246">
        <f>J630*M630</f>
        <v>0</v>
      </c>
      <c r="Q630" s="246">
        <f>K630*M630</f>
        <v>0</v>
      </c>
      <c r="R630" s="246">
        <f>L630*M630</f>
        <v>0</v>
      </c>
      <c r="S630" s="28" t="s">
        <v>5</v>
      </c>
      <c r="T630" s="100"/>
    </row>
    <row r="631" spans="1:20" ht="69.95" hidden="1" customHeight="1" outlineLevel="1" thickBot="1" x14ac:dyDescent="0.25">
      <c r="A631" s="602" t="s">
        <v>9647</v>
      </c>
      <c r="B631" s="82" t="s">
        <v>299</v>
      </c>
      <c r="C631" s="128"/>
      <c r="D631" s="306" t="s">
        <v>9648</v>
      </c>
      <c r="E631" s="53"/>
      <c r="F631" s="86" t="s">
        <v>4</v>
      </c>
      <c r="G631" s="130">
        <v>5</v>
      </c>
      <c r="H631" s="107">
        <v>3.6</v>
      </c>
      <c r="I631" s="107">
        <v>3.5</v>
      </c>
      <c r="J631" s="162">
        <f t="shared" ref="J631" si="726">I631*0.98</f>
        <v>3.4299999999999997</v>
      </c>
      <c r="K631" s="162">
        <f t="shared" ref="K631" si="727">I631*0.97</f>
        <v>3.395</v>
      </c>
      <c r="L631" s="162">
        <f t="shared" ref="L631" si="728">I631*0.96</f>
        <v>3.36</v>
      </c>
      <c r="M631" s="309"/>
      <c r="N631" s="98">
        <f>H631*M631</f>
        <v>0</v>
      </c>
      <c r="O631" s="217">
        <f>I631*M631</f>
        <v>0</v>
      </c>
      <c r="P631" s="246">
        <f>J631*M631</f>
        <v>0</v>
      </c>
      <c r="Q631" s="246">
        <f>K631*M631</f>
        <v>0</v>
      </c>
      <c r="R631" s="246">
        <f>L631*M631</f>
        <v>0</v>
      </c>
      <c r="S631" s="28" t="s">
        <v>5</v>
      </c>
      <c r="T631" s="100"/>
    </row>
    <row r="632" spans="1:20" ht="69.95" hidden="1" customHeight="1" outlineLevel="1" thickBot="1" x14ac:dyDescent="0.25">
      <c r="A632" s="602" t="s">
        <v>9729</v>
      </c>
      <c r="B632" s="82" t="s">
        <v>299</v>
      </c>
      <c r="C632" s="128"/>
      <c r="D632" s="306" t="s">
        <v>9730</v>
      </c>
      <c r="E632" s="53"/>
      <c r="F632" s="86" t="s">
        <v>4</v>
      </c>
      <c r="G632" s="130">
        <v>4.5</v>
      </c>
      <c r="H632" s="107">
        <v>3.1</v>
      </c>
      <c r="I632" s="107">
        <v>3</v>
      </c>
      <c r="J632" s="162">
        <f t="shared" ref="J632" si="729">I632*0.98</f>
        <v>2.94</v>
      </c>
      <c r="K632" s="162">
        <f t="shared" ref="K632" si="730">I632*0.97</f>
        <v>2.91</v>
      </c>
      <c r="L632" s="162">
        <f t="shared" ref="L632" si="731">I632*0.96</f>
        <v>2.88</v>
      </c>
      <c r="M632" s="309"/>
      <c r="N632" s="98">
        <f>H632*M632</f>
        <v>0</v>
      </c>
      <c r="O632" s="217">
        <f>I632*M632</f>
        <v>0</v>
      </c>
      <c r="P632" s="246">
        <f>J632*M632</f>
        <v>0</v>
      </c>
      <c r="Q632" s="246">
        <f>K632*M632</f>
        <v>0</v>
      </c>
      <c r="R632" s="246">
        <f>L632*M632</f>
        <v>0</v>
      </c>
      <c r="S632" s="28" t="s">
        <v>5</v>
      </c>
      <c r="T632" s="100"/>
    </row>
    <row r="633" spans="1:20" ht="69.95" hidden="1" customHeight="1" outlineLevel="1" thickBot="1" x14ac:dyDescent="0.25">
      <c r="A633" s="602" t="s">
        <v>3801</v>
      </c>
      <c r="B633" s="91" t="s">
        <v>299</v>
      </c>
      <c r="C633" s="164"/>
      <c r="D633" s="307" t="s">
        <v>1304</v>
      </c>
      <c r="E633" s="53"/>
      <c r="F633" s="2" t="s">
        <v>4</v>
      </c>
      <c r="G633" s="272">
        <v>12</v>
      </c>
      <c r="H633" s="127">
        <v>8</v>
      </c>
      <c r="I633" s="127">
        <v>7.8</v>
      </c>
      <c r="J633" s="161">
        <f t="shared" si="717"/>
        <v>7.6440000000000001</v>
      </c>
      <c r="K633" s="161">
        <f t="shared" si="718"/>
        <v>7.5659999999999998</v>
      </c>
      <c r="L633" s="161">
        <f t="shared" si="719"/>
        <v>7.4879999999999995</v>
      </c>
      <c r="M633" s="24"/>
      <c r="N633" s="139">
        <f>H633*M633</f>
        <v>0</v>
      </c>
      <c r="O633" s="217">
        <f>I633*M633</f>
        <v>0</v>
      </c>
      <c r="P633" s="246">
        <f>J633*M633</f>
        <v>0</v>
      </c>
      <c r="Q633" s="246">
        <f>K633*M633</f>
        <v>0</v>
      </c>
      <c r="R633" s="246">
        <f>L633*M633</f>
        <v>0</v>
      </c>
      <c r="S633" s="12" t="s">
        <v>5</v>
      </c>
      <c r="T633" s="56"/>
    </row>
    <row r="634" spans="1:20" ht="69.95" hidden="1" customHeight="1" outlineLevel="1" thickBot="1" x14ac:dyDescent="0.25">
      <c r="A634" s="602" t="s">
        <v>3802</v>
      </c>
      <c r="B634" s="91" t="s">
        <v>468</v>
      </c>
      <c r="C634" s="300"/>
      <c r="D634" s="307" t="s">
        <v>29</v>
      </c>
      <c r="E634" s="25"/>
      <c r="F634" s="7" t="s">
        <v>4</v>
      </c>
      <c r="G634" s="272">
        <v>2</v>
      </c>
      <c r="H634" s="272">
        <v>1.1000000000000001</v>
      </c>
      <c r="I634" s="272">
        <v>1</v>
      </c>
      <c r="J634" s="161">
        <f t="shared" si="717"/>
        <v>0.98</v>
      </c>
      <c r="K634" s="161">
        <f t="shared" si="718"/>
        <v>0.97</v>
      </c>
      <c r="L634" s="161">
        <f t="shared" si="719"/>
        <v>0.96</v>
      </c>
      <c r="M634" s="24"/>
      <c r="N634" s="272">
        <f>H634*M634</f>
        <v>0</v>
      </c>
      <c r="O634" s="217">
        <f>I634*M634</f>
        <v>0</v>
      </c>
      <c r="P634" s="246">
        <f>J634*M634</f>
        <v>0</v>
      </c>
      <c r="Q634" s="246">
        <f>K634*M634</f>
        <v>0</v>
      </c>
      <c r="R634" s="246">
        <f>L634*M634</f>
        <v>0</v>
      </c>
      <c r="S634" s="28" t="s">
        <v>5</v>
      </c>
      <c r="T634" s="56"/>
    </row>
    <row r="635" spans="1:20" ht="69.95" hidden="1" customHeight="1" outlineLevel="1" thickBot="1" x14ac:dyDescent="0.25">
      <c r="A635" s="602" t="s">
        <v>3803</v>
      </c>
      <c r="B635" s="82" t="s">
        <v>468</v>
      </c>
      <c r="C635" s="200"/>
      <c r="D635" s="306" t="s">
        <v>43</v>
      </c>
      <c r="E635" s="53"/>
      <c r="F635" s="64" t="s">
        <v>4</v>
      </c>
      <c r="G635" s="130">
        <v>3</v>
      </c>
      <c r="H635" s="130">
        <v>1.7</v>
      </c>
      <c r="I635" s="130">
        <v>1.6</v>
      </c>
      <c r="J635" s="162">
        <f t="shared" si="717"/>
        <v>1.5680000000000001</v>
      </c>
      <c r="K635" s="162">
        <f t="shared" si="718"/>
        <v>1.552</v>
      </c>
      <c r="L635" s="162">
        <f t="shared" si="719"/>
        <v>1.536</v>
      </c>
      <c r="M635" s="309"/>
      <c r="N635" s="130">
        <f>H635*M635</f>
        <v>0</v>
      </c>
      <c r="O635" s="217">
        <f>I635*M635</f>
        <v>0</v>
      </c>
      <c r="P635" s="246">
        <f>J635*M635</f>
        <v>0</v>
      </c>
      <c r="Q635" s="246">
        <f>K635*M635</f>
        <v>0</v>
      </c>
      <c r="R635" s="246">
        <f>L635*M635</f>
        <v>0</v>
      </c>
      <c r="S635" s="28" t="s">
        <v>5</v>
      </c>
      <c r="T635" s="100"/>
    </row>
    <row r="636" spans="1:20" ht="69.95" hidden="1" customHeight="1" outlineLevel="1" thickBot="1" x14ac:dyDescent="0.25">
      <c r="A636" s="602" t="s">
        <v>9511</v>
      </c>
      <c r="B636" s="82" t="s">
        <v>469</v>
      </c>
      <c r="C636" s="128" t="s">
        <v>9513</v>
      </c>
      <c r="D636" s="306" t="s">
        <v>9512</v>
      </c>
      <c r="E636" s="232"/>
      <c r="F636" s="64" t="s">
        <v>4</v>
      </c>
      <c r="G636" s="130">
        <v>20</v>
      </c>
      <c r="H636" s="107">
        <v>14.2</v>
      </c>
      <c r="I636" s="107">
        <v>13.9</v>
      </c>
      <c r="J636" s="162">
        <f t="shared" si="717"/>
        <v>13.622</v>
      </c>
      <c r="K636" s="162">
        <f t="shared" si="718"/>
        <v>13.483000000000001</v>
      </c>
      <c r="L636" s="162">
        <f t="shared" si="719"/>
        <v>13.343999999999999</v>
      </c>
      <c r="M636" s="141"/>
      <c r="N636" s="130">
        <f>H636*M636</f>
        <v>0</v>
      </c>
      <c r="O636" s="217">
        <f>I636*M636</f>
        <v>0</v>
      </c>
      <c r="P636" s="246">
        <f>J636*M636</f>
        <v>0</v>
      </c>
      <c r="Q636" s="246">
        <f>K636*M636</f>
        <v>0</v>
      </c>
      <c r="R636" s="246">
        <f>L636*M636</f>
        <v>0</v>
      </c>
      <c r="S636" s="30" t="s">
        <v>5</v>
      </c>
      <c r="T636" s="100"/>
    </row>
    <row r="637" spans="1:20" ht="69.95" hidden="1" customHeight="1" outlineLevel="1" thickBot="1" x14ac:dyDescent="0.25">
      <c r="A637" s="602" t="s">
        <v>9515</v>
      </c>
      <c r="B637" s="82" t="s">
        <v>469</v>
      </c>
      <c r="C637" s="128" t="s">
        <v>9514</v>
      </c>
      <c r="D637" s="306" t="s">
        <v>9516</v>
      </c>
      <c r="E637" s="232"/>
      <c r="F637" s="64" t="s">
        <v>4</v>
      </c>
      <c r="G637" s="130">
        <v>10</v>
      </c>
      <c r="H637" s="107">
        <v>6.7</v>
      </c>
      <c r="I637" s="107">
        <v>6.5</v>
      </c>
      <c r="J637" s="162">
        <f t="shared" ref="J637:J638" si="732">I637*0.98</f>
        <v>6.37</v>
      </c>
      <c r="K637" s="162">
        <f t="shared" ref="K637:K638" si="733">I637*0.97</f>
        <v>6.3049999999999997</v>
      </c>
      <c r="L637" s="162">
        <f t="shared" ref="L637:L638" si="734">I637*0.96</f>
        <v>6.24</v>
      </c>
      <c r="M637" s="141"/>
      <c r="N637" s="130">
        <f>H637*M637</f>
        <v>0</v>
      </c>
      <c r="O637" s="217">
        <f>I637*M637</f>
        <v>0</v>
      </c>
      <c r="P637" s="246">
        <f>J637*M637</f>
        <v>0</v>
      </c>
      <c r="Q637" s="246">
        <f>K637*M637</f>
        <v>0</v>
      </c>
      <c r="R637" s="246">
        <f>L637*M637</f>
        <v>0</v>
      </c>
      <c r="S637" s="30" t="s">
        <v>5</v>
      </c>
      <c r="T637" s="100"/>
    </row>
    <row r="638" spans="1:20" ht="69.95" hidden="1" customHeight="1" outlineLevel="1" thickBot="1" x14ac:dyDescent="0.25">
      <c r="A638" s="602" t="s">
        <v>9519</v>
      </c>
      <c r="B638" s="82" t="s">
        <v>469</v>
      </c>
      <c r="C638" s="128" t="s">
        <v>9517</v>
      </c>
      <c r="D638" s="306" t="s">
        <v>9518</v>
      </c>
      <c r="E638" s="232"/>
      <c r="F638" s="64" t="s">
        <v>4</v>
      </c>
      <c r="G638" s="130">
        <v>10</v>
      </c>
      <c r="H638" s="107">
        <v>6.7</v>
      </c>
      <c r="I638" s="107">
        <v>6.5</v>
      </c>
      <c r="J638" s="162">
        <f t="shared" si="732"/>
        <v>6.37</v>
      </c>
      <c r="K638" s="162">
        <f t="shared" si="733"/>
        <v>6.3049999999999997</v>
      </c>
      <c r="L638" s="162">
        <f t="shared" si="734"/>
        <v>6.24</v>
      </c>
      <c r="M638" s="141"/>
      <c r="N638" s="130">
        <f>H638*M638</f>
        <v>0</v>
      </c>
      <c r="O638" s="217">
        <f>I638*M638</f>
        <v>0</v>
      </c>
      <c r="P638" s="246">
        <f>J638*M638</f>
        <v>0</v>
      </c>
      <c r="Q638" s="246">
        <f>K638*M638</f>
        <v>0</v>
      </c>
      <c r="R638" s="246">
        <f>L638*M638</f>
        <v>0</v>
      </c>
      <c r="S638" s="30" t="s">
        <v>5</v>
      </c>
      <c r="T638" s="100"/>
    </row>
    <row r="639" spans="1:20" ht="69.95" hidden="1" customHeight="1" outlineLevel="1" thickBot="1" x14ac:dyDescent="0.25">
      <c r="A639" s="602" t="s">
        <v>9520</v>
      </c>
      <c r="B639" s="82" t="s">
        <v>469</v>
      </c>
      <c r="C639" s="128" t="s">
        <v>9521</v>
      </c>
      <c r="D639" s="306" t="s">
        <v>9522</v>
      </c>
      <c r="E639" s="232"/>
      <c r="F639" s="64" t="s">
        <v>4</v>
      </c>
      <c r="G639" s="130">
        <v>10</v>
      </c>
      <c r="H639" s="107">
        <v>6.7</v>
      </c>
      <c r="I639" s="107">
        <v>6.5</v>
      </c>
      <c r="J639" s="162">
        <f t="shared" ref="J639" si="735">I639*0.98</f>
        <v>6.37</v>
      </c>
      <c r="K639" s="162">
        <f t="shared" ref="K639" si="736">I639*0.97</f>
        <v>6.3049999999999997</v>
      </c>
      <c r="L639" s="162">
        <f t="shared" ref="L639" si="737">I639*0.96</f>
        <v>6.24</v>
      </c>
      <c r="M639" s="141"/>
      <c r="N639" s="130">
        <f>H639*M639</f>
        <v>0</v>
      </c>
      <c r="O639" s="217">
        <f>I639*M639</f>
        <v>0</v>
      </c>
      <c r="P639" s="246">
        <f>J639*M639</f>
        <v>0</v>
      </c>
      <c r="Q639" s="246">
        <f>K639*M639</f>
        <v>0</v>
      </c>
      <c r="R639" s="246">
        <f>L639*M639</f>
        <v>0</v>
      </c>
      <c r="S639" s="30" t="s">
        <v>5</v>
      </c>
      <c r="T639" s="100"/>
    </row>
    <row r="640" spans="1:20" ht="69.95" hidden="1" customHeight="1" outlineLevel="1" thickBot="1" x14ac:dyDescent="0.25">
      <c r="A640" s="602" t="s">
        <v>9523</v>
      </c>
      <c r="B640" s="82" t="s">
        <v>469</v>
      </c>
      <c r="C640" s="128" t="s">
        <v>9524</v>
      </c>
      <c r="D640" s="306" t="s">
        <v>9525</v>
      </c>
      <c r="E640" s="232"/>
      <c r="F640" s="64" t="s">
        <v>4</v>
      </c>
      <c r="G640" s="130">
        <v>8</v>
      </c>
      <c r="H640" s="107">
        <v>5</v>
      </c>
      <c r="I640" s="107">
        <v>4.9000000000000004</v>
      </c>
      <c r="J640" s="162">
        <f t="shared" ref="J640" si="738">I640*0.98</f>
        <v>4.8020000000000005</v>
      </c>
      <c r="K640" s="162">
        <f t="shared" ref="K640" si="739">I640*0.97</f>
        <v>4.7530000000000001</v>
      </c>
      <c r="L640" s="162">
        <f t="shared" ref="L640" si="740">I640*0.96</f>
        <v>4.7039999999999997</v>
      </c>
      <c r="M640" s="141"/>
      <c r="N640" s="130">
        <f>H640*M640</f>
        <v>0</v>
      </c>
      <c r="O640" s="217">
        <f>I640*M640</f>
        <v>0</v>
      </c>
      <c r="P640" s="246">
        <f>J640*M640</f>
        <v>0</v>
      </c>
      <c r="Q640" s="246">
        <f>K640*M640</f>
        <v>0</v>
      </c>
      <c r="R640" s="246">
        <f>L640*M640</f>
        <v>0</v>
      </c>
      <c r="S640" s="30" t="s">
        <v>5</v>
      </c>
      <c r="T640" s="100"/>
    </row>
    <row r="641" spans="1:20" ht="69.95" hidden="1" customHeight="1" outlineLevel="1" thickBot="1" x14ac:dyDescent="0.25">
      <c r="A641" s="602" t="s">
        <v>3804</v>
      </c>
      <c r="B641" s="64" t="s">
        <v>1750</v>
      </c>
      <c r="C641" s="128"/>
      <c r="D641" s="306" t="s">
        <v>2782</v>
      </c>
      <c r="E641" s="232"/>
      <c r="F641" s="64" t="s">
        <v>4</v>
      </c>
      <c r="G641" s="98">
        <v>19</v>
      </c>
      <c r="H641" s="130">
        <v>13.3</v>
      </c>
      <c r="I641" s="130">
        <v>13</v>
      </c>
      <c r="J641" s="161">
        <f t="shared" si="717"/>
        <v>12.74</v>
      </c>
      <c r="K641" s="161">
        <f t="shared" si="718"/>
        <v>12.61</v>
      </c>
      <c r="L641" s="161">
        <f t="shared" si="719"/>
        <v>12.48</v>
      </c>
      <c r="M641" s="14"/>
      <c r="N641" s="130">
        <f>H641*M641</f>
        <v>0</v>
      </c>
      <c r="O641" s="217">
        <f>I641*M641</f>
        <v>0</v>
      </c>
      <c r="P641" s="246">
        <f>J641*M641</f>
        <v>0</v>
      </c>
      <c r="Q641" s="246">
        <f>K641*M641</f>
        <v>0</v>
      </c>
      <c r="R641" s="246">
        <f>L641*M641</f>
        <v>0</v>
      </c>
      <c r="S641" s="30" t="s">
        <v>5</v>
      </c>
      <c r="T641" s="100"/>
    </row>
    <row r="642" spans="1:20" ht="69.95" hidden="1" customHeight="1" outlineLevel="1" thickBot="1" x14ac:dyDescent="0.25">
      <c r="A642" s="602" t="s">
        <v>3805</v>
      </c>
      <c r="B642" s="104" t="s">
        <v>1750</v>
      </c>
      <c r="C642" s="201"/>
      <c r="D642" s="513" t="s">
        <v>2783</v>
      </c>
      <c r="E642" s="611"/>
      <c r="F642" s="104" t="s">
        <v>4</v>
      </c>
      <c r="G642" s="276">
        <v>25</v>
      </c>
      <c r="H642" s="129">
        <v>18.7</v>
      </c>
      <c r="I642" s="129">
        <v>18.3</v>
      </c>
      <c r="J642" s="258">
        <f t="shared" si="717"/>
        <v>17.934000000000001</v>
      </c>
      <c r="K642" s="258">
        <f t="shared" si="718"/>
        <v>17.751000000000001</v>
      </c>
      <c r="L642" s="258">
        <f t="shared" si="719"/>
        <v>17.568000000000001</v>
      </c>
      <c r="M642" s="63"/>
      <c r="N642" s="129">
        <f>H642*M642</f>
        <v>0</v>
      </c>
      <c r="O642" s="246">
        <f>I642*M642</f>
        <v>0</v>
      </c>
      <c r="P642" s="246">
        <f>J642*M642</f>
        <v>0</v>
      </c>
      <c r="Q642" s="246">
        <f>K642*M642</f>
        <v>0</v>
      </c>
      <c r="R642" s="246">
        <f>L642*M642</f>
        <v>0</v>
      </c>
      <c r="S642" s="28" t="s">
        <v>5</v>
      </c>
      <c r="T642" s="100"/>
    </row>
    <row r="643" spans="1:20" ht="20.100000000000001" customHeight="1" collapsed="1" thickBot="1" x14ac:dyDescent="0.25">
      <c r="A643" s="384" t="s">
        <v>2786</v>
      </c>
      <c r="B643" s="601"/>
      <c r="C643" s="368"/>
      <c r="D643" s="369"/>
      <c r="E643" s="369"/>
      <c r="F643" s="369"/>
      <c r="G643" s="369"/>
      <c r="H643" s="370"/>
      <c r="I643" s="370"/>
      <c r="J643" s="370"/>
      <c r="K643" s="370"/>
      <c r="L643" s="370"/>
      <c r="M643" s="370"/>
      <c r="N643" s="370"/>
      <c r="O643" s="370"/>
      <c r="P643" s="370"/>
      <c r="Q643" s="370"/>
      <c r="R643" s="370"/>
      <c r="S643" s="371"/>
    </row>
    <row r="644" spans="1:20" ht="20.100000000000001" hidden="1" customHeight="1" outlineLevel="1" thickBot="1" x14ac:dyDescent="0.25">
      <c r="A644" s="3" t="s">
        <v>3737</v>
      </c>
      <c r="B644" s="3" t="s">
        <v>33</v>
      </c>
      <c r="C644" s="3"/>
      <c r="D644" s="3" t="s">
        <v>17</v>
      </c>
      <c r="E644" s="3" t="s">
        <v>2746</v>
      </c>
      <c r="F644" s="84" t="s">
        <v>31</v>
      </c>
      <c r="G644" s="85" t="s">
        <v>487</v>
      </c>
      <c r="H644" s="3" t="s">
        <v>488</v>
      </c>
      <c r="I644" s="3" t="s">
        <v>495</v>
      </c>
      <c r="J644" s="123">
        <v>-0.02</v>
      </c>
      <c r="K644" s="123">
        <v>-0.03</v>
      </c>
      <c r="L644" s="123">
        <v>-0.04</v>
      </c>
      <c r="M644" s="3" t="s">
        <v>18</v>
      </c>
      <c r="N644" s="3" t="s">
        <v>489</v>
      </c>
      <c r="O644" s="3" t="s">
        <v>486</v>
      </c>
      <c r="P644" s="124" t="s">
        <v>1924</v>
      </c>
      <c r="Q644" s="124" t="s">
        <v>1930</v>
      </c>
      <c r="R644" s="124" t="s">
        <v>1931</v>
      </c>
      <c r="S644" s="3" t="s">
        <v>34</v>
      </c>
    </row>
    <row r="645" spans="1:20" ht="69.95" hidden="1" customHeight="1" outlineLevel="1" thickBot="1" x14ac:dyDescent="0.25">
      <c r="A645" s="602" t="s">
        <v>3806</v>
      </c>
      <c r="B645" s="91" t="s">
        <v>383</v>
      </c>
      <c r="C645" s="186"/>
      <c r="D645" s="194" t="s">
        <v>1205</v>
      </c>
      <c r="E645" s="311"/>
      <c r="F645" s="7" t="s">
        <v>4</v>
      </c>
      <c r="G645" s="272">
        <v>3</v>
      </c>
      <c r="H645" s="127">
        <v>1.6</v>
      </c>
      <c r="I645" s="107">
        <v>1.5</v>
      </c>
      <c r="J645" s="161">
        <f t="shared" ref="J645:J701" si="741">I645*0.98</f>
        <v>1.47</v>
      </c>
      <c r="K645" s="161">
        <f t="shared" ref="K645:K701" si="742">I645*0.97</f>
        <v>1.4550000000000001</v>
      </c>
      <c r="L645" s="161">
        <f t="shared" ref="L645:L701" si="743">I645*0.96</f>
        <v>1.44</v>
      </c>
      <c r="M645" s="24"/>
      <c r="N645" s="272">
        <f>H645*M645</f>
        <v>0</v>
      </c>
      <c r="O645" s="217">
        <f>I645*M645</f>
        <v>0</v>
      </c>
      <c r="P645" s="246">
        <f>J645*M645</f>
        <v>0</v>
      </c>
      <c r="Q645" s="246">
        <f>K645*M645</f>
        <v>0</v>
      </c>
      <c r="R645" s="246">
        <f>L645*M645</f>
        <v>0</v>
      </c>
      <c r="S645" s="13" t="s">
        <v>5</v>
      </c>
      <c r="T645" s="56"/>
    </row>
    <row r="646" spans="1:20" ht="69.95" hidden="1" customHeight="1" outlineLevel="1" thickBot="1" x14ac:dyDescent="0.25">
      <c r="A646" s="602" t="s">
        <v>3807</v>
      </c>
      <c r="B646" s="91" t="s">
        <v>383</v>
      </c>
      <c r="C646" s="186"/>
      <c r="D646" s="194" t="s">
        <v>1206</v>
      </c>
      <c r="E646" s="311"/>
      <c r="F646" s="7" t="s">
        <v>4</v>
      </c>
      <c r="G646" s="272">
        <v>3</v>
      </c>
      <c r="H646" s="127">
        <v>1.6</v>
      </c>
      <c r="I646" s="107">
        <v>1.5</v>
      </c>
      <c r="J646" s="161">
        <f t="shared" si="741"/>
        <v>1.47</v>
      </c>
      <c r="K646" s="161">
        <f t="shared" si="742"/>
        <v>1.4550000000000001</v>
      </c>
      <c r="L646" s="161">
        <f t="shared" si="743"/>
        <v>1.44</v>
      </c>
      <c r="M646" s="24"/>
      <c r="N646" s="272">
        <f>H646*M646</f>
        <v>0</v>
      </c>
      <c r="O646" s="217">
        <f>I646*M646</f>
        <v>0</v>
      </c>
      <c r="P646" s="246">
        <f>J646*M646</f>
        <v>0</v>
      </c>
      <c r="Q646" s="246">
        <f>K646*M646</f>
        <v>0</v>
      </c>
      <c r="R646" s="246">
        <f>L646*M646</f>
        <v>0</v>
      </c>
      <c r="S646" s="13" t="s">
        <v>5</v>
      </c>
      <c r="T646" s="56"/>
    </row>
    <row r="647" spans="1:20" ht="69.95" hidden="1" customHeight="1" outlineLevel="1" thickBot="1" x14ac:dyDescent="0.25">
      <c r="A647" s="602" t="s">
        <v>8888</v>
      </c>
      <c r="B647" s="82" t="s">
        <v>383</v>
      </c>
      <c r="C647" s="128" t="s">
        <v>8889</v>
      </c>
      <c r="D647" s="420" t="s">
        <v>9192</v>
      </c>
      <c r="E647" s="311"/>
      <c r="F647" s="64" t="s">
        <v>4</v>
      </c>
      <c r="G647" s="130">
        <v>1.5</v>
      </c>
      <c r="H647" s="107">
        <v>0.92</v>
      </c>
      <c r="I647" s="107">
        <v>0.9</v>
      </c>
      <c r="J647" s="162">
        <f t="shared" si="741"/>
        <v>0.88200000000000001</v>
      </c>
      <c r="K647" s="162">
        <f t="shared" si="742"/>
        <v>0.873</v>
      </c>
      <c r="L647" s="162">
        <f t="shared" si="743"/>
        <v>0.86399999999999999</v>
      </c>
      <c r="M647" s="152"/>
      <c r="N647" s="130">
        <f>H647*M647</f>
        <v>0</v>
      </c>
      <c r="O647" s="217">
        <f>I647*M647</f>
        <v>0</v>
      </c>
      <c r="P647" s="246">
        <f>J647*M647</f>
        <v>0</v>
      </c>
      <c r="Q647" s="246">
        <f>K647*M647</f>
        <v>0</v>
      </c>
      <c r="R647" s="246">
        <f>L647*M647</f>
        <v>0</v>
      </c>
      <c r="S647" s="30" t="s">
        <v>5</v>
      </c>
      <c r="T647" s="170"/>
    </row>
    <row r="648" spans="1:20" ht="69.95" hidden="1" customHeight="1" outlineLevel="1" thickBot="1" x14ac:dyDescent="0.25">
      <c r="A648" s="602" t="s">
        <v>9146</v>
      </c>
      <c r="B648" s="82" t="s">
        <v>383</v>
      </c>
      <c r="C648" s="128" t="s">
        <v>9145</v>
      </c>
      <c r="D648" s="420" t="s">
        <v>9228</v>
      </c>
      <c r="E648" s="311"/>
      <c r="F648" s="64" t="s">
        <v>4</v>
      </c>
      <c r="G648" s="130">
        <v>1.5</v>
      </c>
      <c r="H648" s="107">
        <v>0.98</v>
      </c>
      <c r="I648" s="107">
        <v>0.95</v>
      </c>
      <c r="J648" s="162">
        <f t="shared" ref="J648" si="744">I648*0.98</f>
        <v>0.93099999999999994</v>
      </c>
      <c r="K648" s="162">
        <f t="shared" ref="K648" si="745">I648*0.97</f>
        <v>0.92149999999999999</v>
      </c>
      <c r="L648" s="162">
        <f t="shared" ref="L648" si="746">I648*0.96</f>
        <v>0.91199999999999992</v>
      </c>
      <c r="M648" s="152"/>
      <c r="N648" s="130">
        <f>H648*M648</f>
        <v>0</v>
      </c>
      <c r="O648" s="217">
        <f>I648*M648</f>
        <v>0</v>
      </c>
      <c r="P648" s="246">
        <f>J648*M648</f>
        <v>0</v>
      </c>
      <c r="Q648" s="246">
        <f>K648*M648</f>
        <v>0</v>
      </c>
      <c r="R648" s="246">
        <f>L648*M648</f>
        <v>0</v>
      </c>
      <c r="S648" s="30" t="s">
        <v>5</v>
      </c>
      <c r="T648" s="170"/>
    </row>
    <row r="649" spans="1:20" ht="69.95" hidden="1" customHeight="1" outlineLevel="1" thickBot="1" x14ac:dyDescent="0.25">
      <c r="A649" s="602" t="s">
        <v>8868</v>
      </c>
      <c r="B649" s="82" t="s">
        <v>383</v>
      </c>
      <c r="C649" s="128" t="s">
        <v>8869</v>
      </c>
      <c r="D649" s="420" t="s">
        <v>9129</v>
      </c>
      <c r="E649" s="311"/>
      <c r="F649" s="64" t="s">
        <v>4</v>
      </c>
      <c r="G649" s="130">
        <v>1.5</v>
      </c>
      <c r="H649" s="107">
        <v>0.92</v>
      </c>
      <c r="I649" s="107">
        <v>0.9</v>
      </c>
      <c r="J649" s="162">
        <f t="shared" ref="J649:J650" si="747">I649*0.98</f>
        <v>0.88200000000000001</v>
      </c>
      <c r="K649" s="162">
        <f t="shared" ref="K649:K650" si="748">I649*0.97</f>
        <v>0.873</v>
      </c>
      <c r="L649" s="162">
        <f t="shared" ref="L649:L650" si="749">I649*0.96</f>
        <v>0.86399999999999999</v>
      </c>
      <c r="M649" s="152"/>
      <c r="N649" s="130">
        <f>H649*M649</f>
        <v>0</v>
      </c>
      <c r="O649" s="217">
        <f>I649*M649</f>
        <v>0</v>
      </c>
      <c r="P649" s="246">
        <f>J649*M649</f>
        <v>0</v>
      </c>
      <c r="Q649" s="246">
        <f>K649*M649</f>
        <v>0</v>
      </c>
      <c r="R649" s="246">
        <f>L649*M649</f>
        <v>0</v>
      </c>
      <c r="S649" s="30" t="s">
        <v>5</v>
      </c>
      <c r="T649" s="170"/>
    </row>
    <row r="650" spans="1:20" ht="69.95" hidden="1" customHeight="1" outlineLevel="1" thickBot="1" x14ac:dyDescent="0.25">
      <c r="A650" s="602" t="s">
        <v>9147</v>
      </c>
      <c r="B650" s="82" t="s">
        <v>383</v>
      </c>
      <c r="C650" s="128" t="s">
        <v>9148</v>
      </c>
      <c r="D650" s="420" t="s">
        <v>9229</v>
      </c>
      <c r="E650" s="311"/>
      <c r="F650" s="64" t="s">
        <v>4</v>
      </c>
      <c r="G650" s="130">
        <v>1.5</v>
      </c>
      <c r="H650" s="107">
        <v>1.05</v>
      </c>
      <c r="I650" s="107">
        <v>0.95</v>
      </c>
      <c r="J650" s="162">
        <f t="shared" si="747"/>
        <v>0.93099999999999994</v>
      </c>
      <c r="K650" s="162">
        <f t="shared" si="748"/>
        <v>0.92149999999999999</v>
      </c>
      <c r="L650" s="162">
        <f t="shared" si="749"/>
        <v>0.91199999999999992</v>
      </c>
      <c r="M650" s="152"/>
      <c r="N650" s="130">
        <f>H650*M650</f>
        <v>0</v>
      </c>
      <c r="O650" s="217">
        <f>I650*M650</f>
        <v>0</v>
      </c>
      <c r="P650" s="246">
        <f>J650*M650</f>
        <v>0</v>
      </c>
      <c r="Q650" s="246">
        <f>K650*M650</f>
        <v>0</v>
      </c>
      <c r="R650" s="246">
        <f>L650*M650</f>
        <v>0</v>
      </c>
      <c r="S650" s="30" t="s">
        <v>5</v>
      </c>
      <c r="T650" s="170"/>
    </row>
    <row r="651" spans="1:20" ht="69.95" hidden="1" customHeight="1" outlineLevel="1" thickBot="1" x14ac:dyDescent="0.25">
      <c r="A651" s="602" t="s">
        <v>8890</v>
      </c>
      <c r="B651" s="82" t="s">
        <v>383</v>
      </c>
      <c r="C651" s="128" t="s">
        <v>8891</v>
      </c>
      <c r="D651" s="420" t="s">
        <v>9230</v>
      </c>
      <c r="E651" s="311"/>
      <c r="F651" s="64" t="s">
        <v>4</v>
      </c>
      <c r="G651" s="130">
        <v>1.5</v>
      </c>
      <c r="H651" s="107">
        <v>1.05</v>
      </c>
      <c r="I651" s="107">
        <v>1</v>
      </c>
      <c r="J651" s="162">
        <f t="shared" ref="J651" si="750">I651*0.98</f>
        <v>0.98</v>
      </c>
      <c r="K651" s="162">
        <f t="shared" ref="K651" si="751">I651*0.97</f>
        <v>0.97</v>
      </c>
      <c r="L651" s="162">
        <f t="shared" ref="L651" si="752">I651*0.96</f>
        <v>0.96</v>
      </c>
      <c r="M651" s="152"/>
      <c r="N651" s="130">
        <f>H651*M651</f>
        <v>0</v>
      </c>
      <c r="O651" s="217">
        <f>I651*M651</f>
        <v>0</v>
      </c>
      <c r="P651" s="246">
        <f>J651*M651</f>
        <v>0</v>
      </c>
      <c r="Q651" s="246">
        <f>K651*M651</f>
        <v>0</v>
      </c>
      <c r="R651" s="246">
        <f>L651*M651</f>
        <v>0</v>
      </c>
      <c r="S651" s="30" t="s">
        <v>5</v>
      </c>
      <c r="T651" s="170"/>
    </row>
    <row r="652" spans="1:20" ht="69.95" hidden="1" customHeight="1" outlineLevel="1" thickBot="1" x14ac:dyDescent="0.25">
      <c r="A652" s="602" t="s">
        <v>9149</v>
      </c>
      <c r="B652" s="82" t="s">
        <v>383</v>
      </c>
      <c r="C652" s="128" t="s">
        <v>9150</v>
      </c>
      <c r="D652" s="420" t="s">
        <v>9231</v>
      </c>
      <c r="E652" s="311"/>
      <c r="F652" s="64" t="s">
        <v>4</v>
      </c>
      <c r="G652" s="130">
        <v>1.5</v>
      </c>
      <c r="H652" s="107">
        <v>1.05</v>
      </c>
      <c r="I652" s="107">
        <v>1</v>
      </c>
      <c r="J652" s="162">
        <f t="shared" ref="J652" si="753">I652*0.98</f>
        <v>0.98</v>
      </c>
      <c r="K652" s="162">
        <f t="shared" ref="K652" si="754">I652*0.97</f>
        <v>0.97</v>
      </c>
      <c r="L652" s="162">
        <f t="shared" ref="L652" si="755">I652*0.96</f>
        <v>0.96</v>
      </c>
      <c r="M652" s="152"/>
      <c r="N652" s="130">
        <f>H652*M652</f>
        <v>0</v>
      </c>
      <c r="O652" s="217">
        <f>I652*M652</f>
        <v>0</v>
      </c>
      <c r="P652" s="246">
        <f>J652*M652</f>
        <v>0</v>
      </c>
      <c r="Q652" s="246">
        <f>K652*M652</f>
        <v>0</v>
      </c>
      <c r="R652" s="246">
        <f>L652*M652</f>
        <v>0</v>
      </c>
      <c r="S652" s="30" t="s">
        <v>5</v>
      </c>
      <c r="T652" s="170"/>
    </row>
    <row r="653" spans="1:20" ht="69.95" hidden="1" customHeight="1" outlineLevel="1" thickBot="1" x14ac:dyDescent="0.25">
      <c r="A653" s="602" t="s">
        <v>7009</v>
      </c>
      <c r="B653" s="82" t="s">
        <v>383</v>
      </c>
      <c r="C653" s="128" t="s">
        <v>7008</v>
      </c>
      <c r="D653" s="187" t="s">
        <v>7013</v>
      </c>
      <c r="E653" s="311"/>
      <c r="F653" s="64" t="s">
        <v>4</v>
      </c>
      <c r="G653" s="130">
        <v>5</v>
      </c>
      <c r="H653" s="107">
        <v>3.3</v>
      </c>
      <c r="I653" s="107">
        <v>3.2</v>
      </c>
      <c r="J653" s="162">
        <f t="shared" si="741"/>
        <v>3.1360000000000001</v>
      </c>
      <c r="K653" s="162">
        <f t="shared" si="742"/>
        <v>3.1040000000000001</v>
      </c>
      <c r="L653" s="162">
        <f t="shared" si="743"/>
        <v>3.0720000000000001</v>
      </c>
      <c r="M653" s="152"/>
      <c r="N653" s="130">
        <f>H653*M653</f>
        <v>0</v>
      </c>
      <c r="O653" s="217">
        <f>I653*M653</f>
        <v>0</v>
      </c>
      <c r="P653" s="246">
        <f>J653*M653</f>
        <v>0</v>
      </c>
      <c r="Q653" s="246">
        <f>K653*M653</f>
        <v>0</v>
      </c>
      <c r="R653" s="246">
        <f>L653*M653</f>
        <v>0</v>
      </c>
      <c r="S653" s="30" t="s">
        <v>5</v>
      </c>
      <c r="T653" s="100"/>
    </row>
    <row r="654" spans="1:20" ht="69.95" hidden="1" customHeight="1" outlineLevel="1" thickBot="1" x14ac:dyDescent="0.25">
      <c r="A654" s="602" t="s">
        <v>7413</v>
      </c>
      <c r="B654" s="82" t="s">
        <v>329</v>
      </c>
      <c r="C654" s="128" t="s">
        <v>7414</v>
      </c>
      <c r="D654" s="420" t="s">
        <v>7418</v>
      </c>
      <c r="E654" s="311"/>
      <c r="F654" s="64" t="s">
        <v>4</v>
      </c>
      <c r="G654" s="130">
        <v>4</v>
      </c>
      <c r="H654" s="107">
        <v>2.4</v>
      </c>
      <c r="I654" s="107">
        <v>2.2999999999999998</v>
      </c>
      <c r="J654" s="162">
        <f t="shared" si="741"/>
        <v>2.254</v>
      </c>
      <c r="K654" s="162">
        <f t="shared" si="742"/>
        <v>2.2309999999999999</v>
      </c>
      <c r="L654" s="162">
        <f t="shared" si="743"/>
        <v>2.2079999999999997</v>
      </c>
      <c r="M654" s="152"/>
      <c r="N654" s="130">
        <f>H654*M654</f>
        <v>0</v>
      </c>
      <c r="O654" s="217">
        <f>I654*M654</f>
        <v>0</v>
      </c>
      <c r="P654" s="246">
        <f>J654*M654</f>
        <v>0</v>
      </c>
      <c r="Q654" s="246">
        <f>K654*M654</f>
        <v>0</v>
      </c>
      <c r="R654" s="246">
        <f>L654*M654</f>
        <v>0</v>
      </c>
      <c r="S654" s="28" t="s">
        <v>5</v>
      </c>
      <c r="T654" s="100"/>
    </row>
    <row r="655" spans="1:20" ht="69.95" hidden="1" customHeight="1" outlineLevel="1" thickBot="1" x14ac:dyDescent="0.25">
      <c r="A655" s="602" t="s">
        <v>7180</v>
      </c>
      <c r="B655" s="82" t="s">
        <v>329</v>
      </c>
      <c r="C655" s="128" t="s">
        <v>7179</v>
      </c>
      <c r="D655" s="420" t="s">
        <v>7181</v>
      </c>
      <c r="E655" s="311"/>
      <c r="F655" s="64" t="s">
        <v>4</v>
      </c>
      <c r="G655" s="130">
        <v>4.5</v>
      </c>
      <c r="H655" s="107">
        <v>3</v>
      </c>
      <c r="I655" s="107">
        <v>2.9</v>
      </c>
      <c r="J655" s="162">
        <f t="shared" si="741"/>
        <v>2.8420000000000001</v>
      </c>
      <c r="K655" s="162">
        <f t="shared" si="742"/>
        <v>2.8129999999999997</v>
      </c>
      <c r="L655" s="162">
        <f t="shared" si="743"/>
        <v>2.7839999999999998</v>
      </c>
      <c r="M655" s="152"/>
      <c r="N655" s="130">
        <f>H655*M655</f>
        <v>0</v>
      </c>
      <c r="O655" s="217">
        <f>I655*M655</f>
        <v>0</v>
      </c>
      <c r="P655" s="246">
        <f>J655*M655</f>
        <v>0</v>
      </c>
      <c r="Q655" s="246">
        <f>K655*M655</f>
        <v>0</v>
      </c>
      <c r="R655" s="246">
        <f>L655*M655</f>
        <v>0</v>
      </c>
      <c r="S655" s="30" t="s">
        <v>5</v>
      </c>
      <c r="T655" s="100"/>
    </row>
    <row r="656" spans="1:20" ht="69.95" hidden="1" customHeight="1" outlineLevel="1" thickBot="1" x14ac:dyDescent="0.25">
      <c r="A656" s="667" t="s">
        <v>3809</v>
      </c>
      <c r="B656" s="673" t="s">
        <v>329</v>
      </c>
      <c r="C656" s="720" t="s">
        <v>3423</v>
      </c>
      <c r="D656" s="897" t="s">
        <v>3429</v>
      </c>
      <c r="E656" s="874"/>
      <c r="F656" s="670" t="s">
        <v>4</v>
      </c>
      <c r="G656" s="691">
        <v>5</v>
      </c>
      <c r="H656" s="675">
        <v>3.6</v>
      </c>
      <c r="I656" s="675">
        <v>3.5</v>
      </c>
      <c r="J656" s="676">
        <f t="shared" ref="J656" si="756">I656*0.98</f>
        <v>3.4299999999999997</v>
      </c>
      <c r="K656" s="676">
        <f t="shared" ref="K656" si="757">I656*0.97</f>
        <v>3.395</v>
      </c>
      <c r="L656" s="676">
        <f t="shared" ref="L656" si="758">I656*0.96</f>
        <v>3.36</v>
      </c>
      <c r="M656" s="683"/>
      <c r="N656" s="691">
        <f>H656*M656</f>
        <v>0</v>
      </c>
      <c r="O656" s="678">
        <f>I656*M656</f>
        <v>0</v>
      </c>
      <c r="P656" s="679">
        <f>J656*M656</f>
        <v>0</v>
      </c>
      <c r="Q656" s="679">
        <f>K656*M656</f>
        <v>0</v>
      </c>
      <c r="R656" s="679">
        <f>L656*M656</f>
        <v>0</v>
      </c>
      <c r="S656" s="682" t="s">
        <v>5</v>
      </c>
      <c r="T656" s="100" t="s">
        <v>1702</v>
      </c>
    </row>
    <row r="657" spans="1:20" ht="69.95" hidden="1" customHeight="1" outlineLevel="1" thickBot="1" x14ac:dyDescent="0.25">
      <c r="A657" s="82"/>
      <c r="B657" s="82" t="s">
        <v>329</v>
      </c>
      <c r="C657" s="128" t="s">
        <v>3051</v>
      </c>
      <c r="D657" s="420" t="s">
        <v>3265</v>
      </c>
      <c r="E657" s="311"/>
      <c r="F657" s="64" t="s">
        <v>4</v>
      </c>
      <c r="G657" s="130">
        <v>5</v>
      </c>
      <c r="H657" s="107">
        <v>2.5</v>
      </c>
      <c r="I657" s="107">
        <v>2.4500000000000002</v>
      </c>
      <c r="J657" s="162">
        <f t="shared" ref="J657" si="759">I657*0.98</f>
        <v>2.4010000000000002</v>
      </c>
      <c r="K657" s="162">
        <f t="shared" ref="K657" si="760">I657*0.97</f>
        <v>2.3765000000000001</v>
      </c>
      <c r="L657" s="162">
        <f t="shared" ref="L657" si="761">I657*0.96</f>
        <v>2.3519999999999999</v>
      </c>
      <c r="M657" s="152"/>
      <c r="N657" s="130">
        <f>H657*M657</f>
        <v>0</v>
      </c>
      <c r="O657" s="217">
        <f>I657*M657</f>
        <v>0</v>
      </c>
      <c r="P657" s="246">
        <f>J657*M657</f>
        <v>0</v>
      </c>
      <c r="Q657" s="246">
        <f>K657*M657</f>
        <v>0</v>
      </c>
      <c r="R657" s="246">
        <f>L657*M657</f>
        <v>0</v>
      </c>
      <c r="S657" s="28" t="s">
        <v>5</v>
      </c>
      <c r="T657" s="100"/>
    </row>
    <row r="658" spans="1:20" ht="69.95" hidden="1" customHeight="1" outlineLevel="1" thickBot="1" x14ac:dyDescent="0.25">
      <c r="A658" s="667" t="s">
        <v>7493</v>
      </c>
      <c r="B658" s="673" t="s">
        <v>329</v>
      </c>
      <c r="C658" s="720" t="s">
        <v>3266</v>
      </c>
      <c r="D658" s="898" t="s">
        <v>9458</v>
      </c>
      <c r="E658" s="874"/>
      <c r="F658" s="670" t="s">
        <v>4</v>
      </c>
      <c r="G658" s="691">
        <v>5</v>
      </c>
      <c r="H658" s="675">
        <v>3</v>
      </c>
      <c r="I658" s="675">
        <v>2.9</v>
      </c>
      <c r="J658" s="676">
        <f t="shared" ref="J658:J659" si="762">I658*0.98</f>
        <v>2.8420000000000001</v>
      </c>
      <c r="K658" s="676">
        <f t="shared" ref="K658:K659" si="763">I658*0.97</f>
        <v>2.8129999999999997</v>
      </c>
      <c r="L658" s="676">
        <f t="shared" ref="L658:L659" si="764">I658*0.96</f>
        <v>2.7839999999999998</v>
      </c>
      <c r="M658" s="683"/>
      <c r="N658" s="691">
        <f>H658*M658</f>
        <v>0</v>
      </c>
      <c r="O658" s="678">
        <f>I658*M658</f>
        <v>0</v>
      </c>
      <c r="P658" s="679">
        <f>J658*M658</f>
        <v>0</v>
      </c>
      <c r="Q658" s="679">
        <f>K658*M658</f>
        <v>0</v>
      </c>
      <c r="R658" s="679">
        <f>L658*M658</f>
        <v>0</v>
      </c>
      <c r="S658" s="680" t="s">
        <v>5</v>
      </c>
      <c r="T658" s="100" t="s">
        <v>1702</v>
      </c>
    </row>
    <row r="659" spans="1:20" ht="69.95" hidden="1" customHeight="1" outlineLevel="1" thickBot="1" x14ac:dyDescent="0.25">
      <c r="A659" s="602" t="s">
        <v>7415</v>
      </c>
      <c r="B659" s="82" t="s">
        <v>329</v>
      </c>
      <c r="C659" s="128" t="s">
        <v>7416</v>
      </c>
      <c r="D659" s="420" t="s">
        <v>7417</v>
      </c>
      <c r="E659" s="311"/>
      <c r="F659" s="64" t="s">
        <v>4</v>
      </c>
      <c r="G659" s="130">
        <v>4</v>
      </c>
      <c r="H659" s="107">
        <v>2.4</v>
      </c>
      <c r="I659" s="107">
        <v>2.2999999999999998</v>
      </c>
      <c r="J659" s="162">
        <f t="shared" si="762"/>
        <v>2.254</v>
      </c>
      <c r="K659" s="162">
        <f t="shared" si="763"/>
        <v>2.2309999999999999</v>
      </c>
      <c r="L659" s="162">
        <f t="shared" si="764"/>
        <v>2.2079999999999997</v>
      </c>
      <c r="M659" s="152"/>
      <c r="N659" s="130">
        <f>H659*M659</f>
        <v>0</v>
      </c>
      <c r="O659" s="217">
        <f>I659*M659</f>
        <v>0</v>
      </c>
      <c r="P659" s="246">
        <f>J659*M659</f>
        <v>0</v>
      </c>
      <c r="Q659" s="246">
        <f>K659*M659</f>
        <v>0</v>
      </c>
      <c r="R659" s="246">
        <f>L659*M659</f>
        <v>0</v>
      </c>
      <c r="S659" s="28" t="s">
        <v>5</v>
      </c>
      <c r="T659" s="100"/>
    </row>
    <row r="660" spans="1:20" ht="69.95" hidden="1" customHeight="1" outlineLevel="1" thickBot="1" x14ac:dyDescent="0.25">
      <c r="A660" s="602" t="s">
        <v>7407</v>
      </c>
      <c r="B660" s="82" t="s">
        <v>329</v>
      </c>
      <c r="C660" s="128" t="s">
        <v>7408</v>
      </c>
      <c r="D660" s="420" t="s">
        <v>7409</v>
      </c>
      <c r="E660" s="311"/>
      <c r="F660" s="64" t="s">
        <v>4</v>
      </c>
      <c r="G660" s="130">
        <v>4.5</v>
      </c>
      <c r="H660" s="107">
        <v>2.6</v>
      </c>
      <c r="I660" s="107">
        <v>2.5</v>
      </c>
      <c r="J660" s="162">
        <f t="shared" ref="J660" si="765">I660*0.98</f>
        <v>2.4500000000000002</v>
      </c>
      <c r="K660" s="162">
        <f t="shared" ref="K660" si="766">I660*0.97</f>
        <v>2.4249999999999998</v>
      </c>
      <c r="L660" s="162">
        <f t="shared" ref="L660" si="767">I660*0.96</f>
        <v>2.4</v>
      </c>
      <c r="M660" s="152"/>
      <c r="N660" s="130">
        <f>H660*M660</f>
        <v>0</v>
      </c>
      <c r="O660" s="217">
        <f>I660*M660</f>
        <v>0</v>
      </c>
      <c r="P660" s="246">
        <f>J660*M660</f>
        <v>0</v>
      </c>
      <c r="Q660" s="246">
        <f>K660*M660</f>
        <v>0</v>
      </c>
      <c r="R660" s="246">
        <f>L660*M660</f>
        <v>0</v>
      </c>
      <c r="S660" s="28" t="s">
        <v>5</v>
      </c>
      <c r="T660" s="100"/>
    </row>
    <row r="661" spans="1:20" ht="69.95" hidden="1" customHeight="1" outlineLevel="1" thickBot="1" x14ac:dyDescent="0.25">
      <c r="A661" s="602" t="s">
        <v>3810</v>
      </c>
      <c r="B661" s="181" t="s">
        <v>3367</v>
      </c>
      <c r="C661" s="128" t="s">
        <v>3366</v>
      </c>
      <c r="D661" s="420" t="s">
        <v>3368</v>
      </c>
      <c r="E661" s="311"/>
      <c r="F661" s="64" t="s">
        <v>4</v>
      </c>
      <c r="G661" s="130">
        <v>23</v>
      </c>
      <c r="H661" s="107">
        <v>15.3</v>
      </c>
      <c r="I661" s="107">
        <v>15</v>
      </c>
      <c r="J661" s="162">
        <f t="shared" ref="J661:J662" si="768">I661*0.98</f>
        <v>14.7</v>
      </c>
      <c r="K661" s="162">
        <f t="shared" ref="K661:K662" si="769">I661*0.97</f>
        <v>14.549999999999999</v>
      </c>
      <c r="L661" s="162">
        <f t="shared" ref="L661:L662" si="770">I661*0.96</f>
        <v>14.399999999999999</v>
      </c>
      <c r="M661" s="152"/>
      <c r="N661" s="130">
        <f>H661*M661</f>
        <v>0</v>
      </c>
      <c r="O661" s="217">
        <f>I661*M661</f>
        <v>0</v>
      </c>
      <c r="P661" s="246">
        <f>J661*M661</f>
        <v>0</v>
      </c>
      <c r="Q661" s="246">
        <f>K661*M661</f>
        <v>0</v>
      </c>
      <c r="R661" s="246">
        <f>L661*M661</f>
        <v>0</v>
      </c>
      <c r="S661" s="28" t="s">
        <v>5</v>
      </c>
      <c r="T661" s="100"/>
    </row>
    <row r="662" spans="1:20" ht="69.95" hidden="1" customHeight="1" outlineLevel="1" thickBot="1" x14ac:dyDescent="0.25">
      <c r="A662" s="602" t="s">
        <v>8074</v>
      </c>
      <c r="B662" s="82" t="s">
        <v>329</v>
      </c>
      <c r="C662" s="128" t="s">
        <v>8075</v>
      </c>
      <c r="D662" s="420" t="s">
        <v>8076</v>
      </c>
      <c r="E662" s="311"/>
      <c r="F662" s="64" t="s">
        <v>4</v>
      </c>
      <c r="G662" s="130">
        <v>7</v>
      </c>
      <c r="H662" s="107">
        <v>4.5999999999999996</v>
      </c>
      <c r="I662" s="107">
        <v>4.5</v>
      </c>
      <c r="J662" s="162">
        <f t="shared" si="768"/>
        <v>4.41</v>
      </c>
      <c r="K662" s="162">
        <f t="shared" si="769"/>
        <v>4.3650000000000002</v>
      </c>
      <c r="L662" s="162">
        <f t="shared" si="770"/>
        <v>4.32</v>
      </c>
      <c r="M662" s="152"/>
      <c r="N662" s="130">
        <f>H662*M662</f>
        <v>0</v>
      </c>
      <c r="O662" s="217">
        <f>I662*M662</f>
        <v>0</v>
      </c>
      <c r="P662" s="246">
        <f>J662*M662</f>
        <v>0</v>
      </c>
      <c r="Q662" s="246">
        <f>K662*M662</f>
        <v>0</v>
      </c>
      <c r="R662" s="246">
        <f>L662*M662</f>
        <v>0</v>
      </c>
      <c r="S662" s="28" t="s">
        <v>5</v>
      </c>
      <c r="T662" s="100"/>
    </row>
    <row r="663" spans="1:20" ht="69.95" hidden="1" customHeight="1" outlineLevel="1" thickBot="1" x14ac:dyDescent="0.25">
      <c r="A663" s="602" t="s">
        <v>10423</v>
      </c>
      <c r="B663" s="82" t="s">
        <v>329</v>
      </c>
      <c r="C663" s="128" t="s">
        <v>10424</v>
      </c>
      <c r="D663" s="420" t="s">
        <v>10425</v>
      </c>
      <c r="E663" s="311"/>
      <c r="F663" s="64" t="s">
        <v>4</v>
      </c>
      <c r="G663" s="130">
        <v>7</v>
      </c>
      <c r="H663" s="107">
        <v>4.9000000000000004</v>
      </c>
      <c r="I663" s="107">
        <v>4.8</v>
      </c>
      <c r="J663" s="162">
        <f t="shared" ref="J663" si="771">I663*0.98</f>
        <v>4.7039999999999997</v>
      </c>
      <c r="K663" s="162">
        <f t="shared" ref="K663" si="772">I663*0.97</f>
        <v>4.6559999999999997</v>
      </c>
      <c r="L663" s="162">
        <f t="shared" ref="L663" si="773">I663*0.96</f>
        <v>4.6079999999999997</v>
      </c>
      <c r="M663" s="152"/>
      <c r="N663" s="130">
        <f>H663*M663</f>
        <v>0</v>
      </c>
      <c r="O663" s="217">
        <f>I663*M663</f>
        <v>0</v>
      </c>
      <c r="P663" s="246">
        <f>J663*M663</f>
        <v>0</v>
      </c>
      <c r="Q663" s="246">
        <f>K663*M663</f>
        <v>0</v>
      </c>
      <c r="R663" s="246">
        <f>L663*M663</f>
        <v>0</v>
      </c>
      <c r="S663" s="28" t="s">
        <v>5</v>
      </c>
      <c r="T663" s="100"/>
    </row>
    <row r="664" spans="1:20" ht="69.95" hidden="1" customHeight="1" outlineLevel="1" thickBot="1" x14ac:dyDescent="0.25">
      <c r="A664" s="602" t="s">
        <v>10420</v>
      </c>
      <c r="B664" s="82" t="s">
        <v>329</v>
      </c>
      <c r="C664" s="128" t="s">
        <v>10421</v>
      </c>
      <c r="D664" s="187" t="s">
        <v>10422</v>
      </c>
      <c r="E664" s="311"/>
      <c r="F664" s="115" t="s">
        <v>4</v>
      </c>
      <c r="G664" s="130">
        <v>8</v>
      </c>
      <c r="H664" s="107">
        <v>5.2</v>
      </c>
      <c r="I664" s="107">
        <v>5</v>
      </c>
      <c r="J664" s="162">
        <f t="shared" ref="J664" si="774">I664*0.98</f>
        <v>4.9000000000000004</v>
      </c>
      <c r="K664" s="162">
        <f t="shared" ref="K664" si="775">I664*0.97</f>
        <v>4.8499999999999996</v>
      </c>
      <c r="L664" s="162">
        <f t="shared" ref="L664" si="776">I664*0.96</f>
        <v>4.8</v>
      </c>
      <c r="M664" s="152"/>
      <c r="N664" s="130">
        <f>H664*M664</f>
        <v>0</v>
      </c>
      <c r="O664" s="217">
        <f>I664*M664</f>
        <v>0</v>
      </c>
      <c r="P664" s="246">
        <f>J664*M664</f>
        <v>0</v>
      </c>
      <c r="Q664" s="246">
        <f>K664*M664</f>
        <v>0</v>
      </c>
      <c r="R664" s="246">
        <f>L664*M664</f>
        <v>0</v>
      </c>
      <c r="S664" s="30" t="s">
        <v>5</v>
      </c>
      <c r="T664" s="100"/>
    </row>
    <row r="665" spans="1:20" ht="69.95" hidden="1" customHeight="1" outlineLevel="1" thickBot="1" x14ac:dyDescent="0.25">
      <c r="A665" s="602" t="s">
        <v>3811</v>
      </c>
      <c r="B665" s="91" t="s">
        <v>383</v>
      </c>
      <c r="C665" s="329"/>
      <c r="D665" s="186" t="s">
        <v>1999</v>
      </c>
      <c r="E665" s="193"/>
      <c r="F665" s="131" t="s">
        <v>4</v>
      </c>
      <c r="G665" s="257">
        <v>4</v>
      </c>
      <c r="H665" s="127">
        <v>2.6</v>
      </c>
      <c r="I665" s="127">
        <v>2.5</v>
      </c>
      <c r="J665" s="161">
        <f t="shared" ref="J665" si="777">I665*0.98</f>
        <v>2.4500000000000002</v>
      </c>
      <c r="K665" s="161">
        <f t="shared" ref="K665" si="778">I665*0.97</f>
        <v>2.4249999999999998</v>
      </c>
      <c r="L665" s="161">
        <f t="shared" ref="L665" si="779">I665*0.96</f>
        <v>2.4</v>
      </c>
      <c r="M665" s="24"/>
      <c r="N665" s="272">
        <f>H665*M665</f>
        <v>0</v>
      </c>
      <c r="O665" s="217">
        <f>I665*M665</f>
        <v>0</v>
      </c>
      <c r="P665" s="246">
        <f>J665*M665</f>
        <v>0</v>
      </c>
      <c r="Q665" s="246">
        <f>K665*M665</f>
        <v>0</v>
      </c>
      <c r="R665" s="246">
        <f>L665*M665</f>
        <v>0</v>
      </c>
      <c r="S665" s="12" t="s">
        <v>5</v>
      </c>
      <c r="T665" s="56"/>
    </row>
    <row r="666" spans="1:20" ht="69.95" hidden="1" customHeight="1" outlineLevel="1" thickBot="1" x14ac:dyDescent="0.25">
      <c r="A666" s="602" t="s">
        <v>3808</v>
      </c>
      <c r="B666" s="82" t="s">
        <v>329</v>
      </c>
      <c r="C666" s="128" t="s">
        <v>2065</v>
      </c>
      <c r="D666" s="187" t="s">
        <v>2064</v>
      </c>
      <c r="E666" s="311"/>
      <c r="F666" s="115" t="s">
        <v>4</v>
      </c>
      <c r="G666" s="130">
        <v>5</v>
      </c>
      <c r="H666" s="107">
        <v>2.8</v>
      </c>
      <c r="I666" s="107">
        <v>2.7</v>
      </c>
      <c r="J666" s="162">
        <f t="shared" si="741"/>
        <v>2.6459999999999999</v>
      </c>
      <c r="K666" s="162">
        <f t="shared" si="742"/>
        <v>2.6190000000000002</v>
      </c>
      <c r="L666" s="162">
        <f t="shared" si="743"/>
        <v>2.5920000000000001</v>
      </c>
      <c r="M666" s="152"/>
      <c r="N666" s="130">
        <f>H666*M666</f>
        <v>0</v>
      </c>
      <c r="O666" s="217">
        <f>I666*M666</f>
        <v>0</v>
      </c>
      <c r="P666" s="246">
        <f>J666*M666</f>
        <v>0</v>
      </c>
      <c r="Q666" s="246">
        <f>K666*M666</f>
        <v>0</v>
      </c>
      <c r="R666" s="246">
        <f>L666*M666</f>
        <v>0</v>
      </c>
      <c r="S666" s="30" t="s">
        <v>5</v>
      </c>
      <c r="T666" s="100"/>
    </row>
    <row r="667" spans="1:20" ht="69.95" hidden="1" customHeight="1" outlineLevel="1" thickBot="1" x14ac:dyDescent="0.25">
      <c r="A667" s="602" t="s">
        <v>7010</v>
      </c>
      <c r="B667" s="82" t="s">
        <v>329</v>
      </c>
      <c r="C667" s="128" t="s">
        <v>7011</v>
      </c>
      <c r="D667" s="187" t="s">
        <v>7012</v>
      </c>
      <c r="E667" s="311"/>
      <c r="F667" s="64" t="s">
        <v>4</v>
      </c>
      <c r="G667" s="130">
        <v>8</v>
      </c>
      <c r="H667" s="107">
        <v>4.7</v>
      </c>
      <c r="I667" s="107">
        <v>4.5999999999999996</v>
      </c>
      <c r="J667" s="162">
        <f t="shared" ref="J667" si="780">I667*0.98</f>
        <v>4.508</v>
      </c>
      <c r="K667" s="162">
        <f t="shared" ref="K667" si="781">I667*0.97</f>
        <v>4.4619999999999997</v>
      </c>
      <c r="L667" s="162">
        <f t="shared" ref="L667" si="782">I667*0.96</f>
        <v>4.4159999999999995</v>
      </c>
      <c r="M667" s="152"/>
      <c r="N667" s="130">
        <f>H667*M667</f>
        <v>0</v>
      </c>
      <c r="O667" s="217">
        <f>I667*M667</f>
        <v>0</v>
      </c>
      <c r="P667" s="246">
        <f>J667*M667</f>
        <v>0</v>
      </c>
      <c r="Q667" s="246">
        <f>K667*M667</f>
        <v>0</v>
      </c>
      <c r="R667" s="246">
        <f>L667*M667</f>
        <v>0</v>
      </c>
      <c r="S667" s="30" t="s">
        <v>5</v>
      </c>
      <c r="T667" s="100"/>
    </row>
    <row r="668" spans="1:20" ht="69.95" hidden="1" customHeight="1" outlineLevel="1" thickBot="1" x14ac:dyDescent="0.25">
      <c r="A668" s="602" t="s">
        <v>3812</v>
      </c>
      <c r="B668" s="82" t="s">
        <v>329</v>
      </c>
      <c r="C668" s="753" t="s">
        <v>6981</v>
      </c>
      <c r="D668" s="420" t="s">
        <v>9232</v>
      </c>
      <c r="E668" s="311"/>
      <c r="F668" s="64" t="s">
        <v>4</v>
      </c>
      <c r="G668" s="130">
        <v>1.5</v>
      </c>
      <c r="H668" s="107">
        <v>1</v>
      </c>
      <c r="I668" s="107">
        <v>0.95</v>
      </c>
      <c r="J668" s="162">
        <f t="shared" ref="J668" si="783">I668*0.98</f>
        <v>0.93099999999999994</v>
      </c>
      <c r="K668" s="162">
        <f t="shared" ref="K668" si="784">I668*0.97</f>
        <v>0.92149999999999999</v>
      </c>
      <c r="L668" s="162">
        <f t="shared" ref="L668" si="785">I668*0.96</f>
        <v>0.91199999999999992</v>
      </c>
      <c r="M668" s="152"/>
      <c r="N668" s="130">
        <f>H668*M668</f>
        <v>0</v>
      </c>
      <c r="O668" s="217">
        <f>I668*M668</f>
        <v>0</v>
      </c>
      <c r="P668" s="246">
        <f>J668*M668</f>
        <v>0</v>
      </c>
      <c r="Q668" s="246">
        <f>K668*M668</f>
        <v>0</v>
      </c>
      <c r="R668" s="246">
        <f>L668*M668</f>
        <v>0</v>
      </c>
      <c r="S668" s="30" t="s">
        <v>5</v>
      </c>
      <c r="T668" s="170"/>
    </row>
    <row r="669" spans="1:20" ht="69.95" hidden="1" customHeight="1" outlineLevel="1" thickBot="1" x14ac:dyDescent="0.25">
      <c r="A669" s="602" t="s">
        <v>3813</v>
      </c>
      <c r="B669" s="82" t="s">
        <v>329</v>
      </c>
      <c r="C669" s="128" t="s">
        <v>2029</v>
      </c>
      <c r="D669" s="187" t="s">
        <v>1288</v>
      </c>
      <c r="E669" s="128"/>
      <c r="F669" s="64" t="s">
        <v>4</v>
      </c>
      <c r="G669" s="130">
        <v>4</v>
      </c>
      <c r="H669" s="107">
        <v>2.4</v>
      </c>
      <c r="I669" s="107">
        <v>2.2999999999999998</v>
      </c>
      <c r="J669" s="162">
        <f t="shared" si="741"/>
        <v>2.254</v>
      </c>
      <c r="K669" s="162">
        <f t="shared" si="742"/>
        <v>2.2309999999999999</v>
      </c>
      <c r="L669" s="162">
        <f t="shared" si="743"/>
        <v>2.2079999999999997</v>
      </c>
      <c r="M669" s="15"/>
      <c r="N669" s="130">
        <f>H669*M669</f>
        <v>0</v>
      </c>
      <c r="O669" s="217">
        <f>I669*M669</f>
        <v>0</v>
      </c>
      <c r="P669" s="246">
        <f>J669*M669</f>
        <v>0</v>
      </c>
      <c r="Q669" s="246">
        <f>K669*M669</f>
        <v>0</v>
      </c>
      <c r="R669" s="246">
        <f>L669*M669</f>
        <v>0</v>
      </c>
      <c r="S669" s="30" t="s">
        <v>5</v>
      </c>
      <c r="T669" s="100"/>
    </row>
    <row r="670" spans="1:20" ht="69.95" hidden="1" customHeight="1" outlineLevel="1" thickBot="1" x14ac:dyDescent="0.25">
      <c r="A670" s="602" t="s">
        <v>3814</v>
      </c>
      <c r="B670" s="82" t="s">
        <v>329</v>
      </c>
      <c r="C670" s="128" t="s">
        <v>2028</v>
      </c>
      <c r="D670" s="187" t="s">
        <v>1289</v>
      </c>
      <c r="E670" s="311"/>
      <c r="F670" s="64" t="s">
        <v>4</v>
      </c>
      <c r="G670" s="130">
        <v>3</v>
      </c>
      <c r="H670" s="107">
        <v>1.9</v>
      </c>
      <c r="I670" s="107">
        <v>1.8</v>
      </c>
      <c r="J670" s="162">
        <f t="shared" si="741"/>
        <v>1.764</v>
      </c>
      <c r="K670" s="162">
        <f t="shared" si="742"/>
        <v>1.746</v>
      </c>
      <c r="L670" s="162">
        <f t="shared" si="743"/>
        <v>1.728</v>
      </c>
      <c r="M670" s="152"/>
      <c r="N670" s="130">
        <f>H670*M670</f>
        <v>0</v>
      </c>
      <c r="O670" s="217">
        <f>I670*M670</f>
        <v>0</v>
      </c>
      <c r="P670" s="246">
        <f>J670*M670</f>
        <v>0</v>
      </c>
      <c r="Q670" s="246">
        <f>K670*M670</f>
        <v>0</v>
      </c>
      <c r="R670" s="246">
        <f>L670*M670</f>
        <v>0</v>
      </c>
      <c r="S670" s="30" t="s">
        <v>5</v>
      </c>
      <c r="T670" s="100"/>
    </row>
    <row r="671" spans="1:20" ht="69.95" hidden="1" customHeight="1" outlineLevel="1" thickBot="1" x14ac:dyDescent="0.25">
      <c r="A671" s="644" t="s">
        <v>5596</v>
      </c>
      <c r="B671" s="82" t="s">
        <v>329</v>
      </c>
      <c r="C671" s="128" t="s">
        <v>2012</v>
      </c>
      <c r="D671" s="187" t="s">
        <v>2011</v>
      </c>
      <c r="E671" s="311"/>
      <c r="F671" s="64" t="s">
        <v>4</v>
      </c>
      <c r="G671" s="130">
        <v>3</v>
      </c>
      <c r="H671" s="107">
        <v>1.65</v>
      </c>
      <c r="I671" s="107">
        <v>1.6</v>
      </c>
      <c r="J671" s="162">
        <f t="shared" ref="J671" si="786">I671*0.98</f>
        <v>1.5680000000000001</v>
      </c>
      <c r="K671" s="162">
        <f t="shared" ref="K671" si="787">I671*0.97</f>
        <v>1.552</v>
      </c>
      <c r="L671" s="162">
        <f t="shared" ref="L671" si="788">I671*0.96</f>
        <v>1.536</v>
      </c>
      <c r="M671" s="152"/>
      <c r="N671" s="130">
        <f>H671*M671</f>
        <v>0</v>
      </c>
      <c r="O671" s="217">
        <f>I671*M671</f>
        <v>0</v>
      </c>
      <c r="P671" s="246">
        <f>J671*M671</f>
        <v>0</v>
      </c>
      <c r="Q671" s="246">
        <f>K671*M671</f>
        <v>0</v>
      </c>
      <c r="R671" s="246">
        <f>L671*M671</f>
        <v>0</v>
      </c>
      <c r="S671" s="30" t="s">
        <v>5</v>
      </c>
      <c r="T671" s="100"/>
    </row>
    <row r="672" spans="1:20" ht="69.95" hidden="1" customHeight="1" outlineLevel="1" thickBot="1" x14ac:dyDescent="0.25">
      <c r="A672" s="602" t="s">
        <v>10277</v>
      </c>
      <c r="B672" s="82" t="s">
        <v>3340</v>
      </c>
      <c r="C672" s="128" t="s">
        <v>10276</v>
      </c>
      <c r="D672" s="187" t="s">
        <v>10278</v>
      </c>
      <c r="E672" s="128"/>
      <c r="F672" s="64" t="s">
        <v>4</v>
      </c>
      <c r="G672" s="130">
        <v>9</v>
      </c>
      <c r="H672" s="107">
        <v>5.8</v>
      </c>
      <c r="I672" s="107">
        <v>5.6</v>
      </c>
      <c r="J672" s="162">
        <f t="shared" ref="J672:J679" si="789">I672*0.98</f>
        <v>5.4879999999999995</v>
      </c>
      <c r="K672" s="162">
        <f t="shared" ref="K672:K679" si="790">I672*0.97</f>
        <v>5.4319999999999995</v>
      </c>
      <c r="L672" s="162">
        <f t="shared" ref="L672:L679" si="791">I672*0.96</f>
        <v>5.3759999999999994</v>
      </c>
      <c r="M672" s="152"/>
      <c r="N672" s="130">
        <f>H672*M672</f>
        <v>0</v>
      </c>
      <c r="O672" s="217">
        <f>I672*M672</f>
        <v>0</v>
      </c>
      <c r="P672" s="246">
        <f>J672*M672</f>
        <v>0</v>
      </c>
      <c r="Q672" s="246">
        <f>K672*M672</f>
        <v>0</v>
      </c>
      <c r="R672" s="246">
        <f>L672*M672</f>
        <v>0</v>
      </c>
      <c r="S672" s="30" t="s">
        <v>5</v>
      </c>
      <c r="T672" s="100"/>
    </row>
    <row r="673" spans="1:20" ht="69.95" hidden="1" customHeight="1" outlineLevel="1" thickBot="1" x14ac:dyDescent="0.25">
      <c r="A673" s="602" t="s">
        <v>10279</v>
      </c>
      <c r="B673" s="82" t="s">
        <v>3340</v>
      </c>
      <c r="C673" s="128" t="s">
        <v>10280</v>
      </c>
      <c r="D673" s="187" t="s">
        <v>10281</v>
      </c>
      <c r="E673" s="128"/>
      <c r="F673" s="64" t="s">
        <v>4</v>
      </c>
      <c r="G673" s="130">
        <v>11</v>
      </c>
      <c r="H673" s="107">
        <v>7.1</v>
      </c>
      <c r="I673" s="107">
        <v>6.9</v>
      </c>
      <c r="J673" s="162">
        <f t="shared" ref="J673" si="792">I673*0.98</f>
        <v>6.7620000000000005</v>
      </c>
      <c r="K673" s="162">
        <f t="shared" ref="K673" si="793">I673*0.97</f>
        <v>6.6930000000000005</v>
      </c>
      <c r="L673" s="162">
        <f t="shared" ref="L673" si="794">I673*0.96</f>
        <v>6.6239999999999997</v>
      </c>
      <c r="M673" s="152"/>
      <c r="N673" s="130">
        <f>H673*M673</f>
        <v>0</v>
      </c>
      <c r="O673" s="217">
        <f>I673*M673</f>
        <v>0</v>
      </c>
      <c r="P673" s="246">
        <f>J673*M673</f>
        <v>0</v>
      </c>
      <c r="Q673" s="246">
        <f>K673*M673</f>
        <v>0</v>
      </c>
      <c r="R673" s="246">
        <f>L673*M673</f>
        <v>0</v>
      </c>
      <c r="S673" s="30" t="s">
        <v>5</v>
      </c>
      <c r="T673" s="100"/>
    </row>
    <row r="674" spans="1:20" ht="69.95" hidden="1" customHeight="1" outlineLevel="1" thickBot="1" x14ac:dyDescent="0.25">
      <c r="A674" s="602" t="s">
        <v>10282</v>
      </c>
      <c r="B674" s="82" t="s">
        <v>3340</v>
      </c>
      <c r="C674" s="128" t="s">
        <v>10283</v>
      </c>
      <c r="D674" s="187" t="s">
        <v>10286</v>
      </c>
      <c r="E674" s="128"/>
      <c r="F674" s="64" t="s">
        <v>4</v>
      </c>
      <c r="G674" s="130">
        <v>10</v>
      </c>
      <c r="H674" s="107">
        <v>6.1</v>
      </c>
      <c r="I674" s="107">
        <v>5.9</v>
      </c>
      <c r="J674" s="162">
        <f t="shared" ref="J674" si="795">I674*0.98</f>
        <v>5.782</v>
      </c>
      <c r="K674" s="162">
        <f t="shared" ref="K674" si="796">I674*0.97</f>
        <v>5.7229999999999999</v>
      </c>
      <c r="L674" s="162">
        <f t="shared" ref="L674" si="797">I674*0.96</f>
        <v>5.6639999999999997</v>
      </c>
      <c r="M674" s="152"/>
      <c r="N674" s="130">
        <f>H674*M674</f>
        <v>0</v>
      </c>
      <c r="O674" s="217">
        <f>I674*M674</f>
        <v>0</v>
      </c>
      <c r="P674" s="246">
        <f>J674*M674</f>
        <v>0</v>
      </c>
      <c r="Q674" s="246">
        <f>K674*M674</f>
        <v>0</v>
      </c>
      <c r="R674" s="246">
        <f>L674*M674</f>
        <v>0</v>
      </c>
      <c r="S674" s="30" t="s">
        <v>5</v>
      </c>
      <c r="T674" s="100"/>
    </row>
    <row r="675" spans="1:20" ht="69.95" hidden="1" customHeight="1" outlineLevel="1" thickBot="1" x14ac:dyDescent="0.25">
      <c r="A675" s="602" t="s">
        <v>10284</v>
      </c>
      <c r="B675" s="82" t="s">
        <v>3340</v>
      </c>
      <c r="C675" s="128" t="s">
        <v>10285</v>
      </c>
      <c r="D675" s="187" t="s">
        <v>10287</v>
      </c>
      <c r="E675" s="128"/>
      <c r="F675" s="64" t="s">
        <v>4</v>
      </c>
      <c r="G675" s="130">
        <v>6</v>
      </c>
      <c r="H675" s="107">
        <v>3.6</v>
      </c>
      <c r="I675" s="107">
        <v>3.5</v>
      </c>
      <c r="J675" s="162">
        <f t="shared" ref="J675" si="798">I675*0.98</f>
        <v>3.4299999999999997</v>
      </c>
      <c r="K675" s="162">
        <f t="shared" ref="K675" si="799">I675*0.97</f>
        <v>3.395</v>
      </c>
      <c r="L675" s="162">
        <f t="shared" ref="L675" si="800">I675*0.96</f>
        <v>3.36</v>
      </c>
      <c r="M675" s="152"/>
      <c r="N675" s="130">
        <f>H675*M675</f>
        <v>0</v>
      </c>
      <c r="O675" s="217">
        <f>I675*M675</f>
        <v>0</v>
      </c>
      <c r="P675" s="246">
        <f>J675*M675</f>
        <v>0</v>
      </c>
      <c r="Q675" s="246">
        <f>K675*M675</f>
        <v>0</v>
      </c>
      <c r="R675" s="246">
        <f>L675*M675</f>
        <v>0</v>
      </c>
      <c r="S675" s="30" t="s">
        <v>5</v>
      </c>
      <c r="T675" s="100"/>
    </row>
    <row r="676" spans="1:20" ht="69.95" hidden="1" customHeight="1" outlineLevel="1" thickBot="1" x14ac:dyDescent="0.25">
      <c r="A676" s="602" t="s">
        <v>10291</v>
      </c>
      <c r="B676" s="82" t="s">
        <v>3340</v>
      </c>
      <c r="C676" s="128" t="s">
        <v>10288</v>
      </c>
      <c r="D676" s="187" t="s">
        <v>10296</v>
      </c>
      <c r="E676" s="128"/>
      <c r="F676" s="64" t="s">
        <v>4</v>
      </c>
      <c r="G676" s="130">
        <v>8</v>
      </c>
      <c r="H676" s="107">
        <v>4.9000000000000004</v>
      </c>
      <c r="I676" s="107">
        <v>4.8</v>
      </c>
      <c r="J676" s="162">
        <f t="shared" ref="J676" si="801">I676*0.98</f>
        <v>4.7039999999999997</v>
      </c>
      <c r="K676" s="162">
        <f t="shared" ref="K676" si="802">I676*0.97</f>
        <v>4.6559999999999997</v>
      </c>
      <c r="L676" s="162">
        <f t="shared" ref="L676" si="803">I676*0.96</f>
        <v>4.6079999999999997</v>
      </c>
      <c r="M676" s="152"/>
      <c r="N676" s="130">
        <f>H676*M676</f>
        <v>0</v>
      </c>
      <c r="O676" s="217">
        <f>I676*M676</f>
        <v>0</v>
      </c>
      <c r="P676" s="246">
        <f>J676*M676</f>
        <v>0</v>
      </c>
      <c r="Q676" s="246">
        <f>K676*M676</f>
        <v>0</v>
      </c>
      <c r="R676" s="246">
        <f>L676*M676</f>
        <v>0</v>
      </c>
      <c r="S676" s="30" t="s">
        <v>5</v>
      </c>
      <c r="T676" s="100"/>
    </row>
    <row r="677" spans="1:20" ht="69.95" hidden="1" customHeight="1" outlineLevel="1" thickBot="1" x14ac:dyDescent="0.25">
      <c r="A677" s="602" t="s">
        <v>10292</v>
      </c>
      <c r="B677" s="82" t="s">
        <v>3340</v>
      </c>
      <c r="C677" s="128" t="s">
        <v>10289</v>
      </c>
      <c r="D677" s="187" t="s">
        <v>10294</v>
      </c>
      <c r="E677" s="128"/>
      <c r="F677" s="64" t="s">
        <v>4</v>
      </c>
      <c r="G677" s="130">
        <v>9</v>
      </c>
      <c r="H677" s="107">
        <v>5.7</v>
      </c>
      <c r="I677" s="107">
        <v>5.5</v>
      </c>
      <c r="J677" s="162">
        <f t="shared" ref="J677:J678" si="804">I677*0.98</f>
        <v>5.39</v>
      </c>
      <c r="K677" s="162">
        <f t="shared" ref="K677:K678" si="805">I677*0.97</f>
        <v>5.335</v>
      </c>
      <c r="L677" s="162">
        <f t="shared" ref="L677:L678" si="806">I677*0.96</f>
        <v>5.2799999999999994</v>
      </c>
      <c r="M677" s="152"/>
      <c r="N677" s="130">
        <f>H677*M677</f>
        <v>0</v>
      </c>
      <c r="O677" s="217">
        <f>I677*M677</f>
        <v>0</v>
      </c>
      <c r="P677" s="246">
        <f>J677*M677</f>
        <v>0</v>
      </c>
      <c r="Q677" s="246">
        <f>K677*M677</f>
        <v>0</v>
      </c>
      <c r="R677" s="246">
        <f>L677*M677</f>
        <v>0</v>
      </c>
      <c r="S677" s="30" t="s">
        <v>5</v>
      </c>
      <c r="T677" s="100"/>
    </row>
    <row r="678" spans="1:20" ht="69.95" hidden="1" customHeight="1" outlineLevel="1" thickBot="1" x14ac:dyDescent="0.25">
      <c r="A678" s="602" t="s">
        <v>10293</v>
      </c>
      <c r="B678" s="82" t="s">
        <v>3340</v>
      </c>
      <c r="C678" s="128" t="s">
        <v>10290</v>
      </c>
      <c r="D678" s="187" t="s">
        <v>10295</v>
      </c>
      <c r="E678" s="128"/>
      <c r="F678" s="64" t="s">
        <v>4</v>
      </c>
      <c r="G678" s="130">
        <v>5.5</v>
      </c>
      <c r="H678" s="107">
        <v>3.4</v>
      </c>
      <c r="I678" s="107">
        <v>3.3</v>
      </c>
      <c r="J678" s="162">
        <f t="shared" si="804"/>
        <v>3.234</v>
      </c>
      <c r="K678" s="162">
        <f t="shared" si="805"/>
        <v>3.2009999999999996</v>
      </c>
      <c r="L678" s="162">
        <f t="shared" si="806"/>
        <v>3.1679999999999997</v>
      </c>
      <c r="M678" s="152"/>
      <c r="N678" s="130">
        <f>H678*M678</f>
        <v>0</v>
      </c>
      <c r="O678" s="217">
        <f>I678*M678</f>
        <v>0</v>
      </c>
      <c r="P678" s="246">
        <f>J678*M678</f>
        <v>0</v>
      </c>
      <c r="Q678" s="246">
        <f>K678*M678</f>
        <v>0</v>
      </c>
      <c r="R678" s="246">
        <f>L678*M678</f>
        <v>0</v>
      </c>
      <c r="S678" s="30" t="s">
        <v>5</v>
      </c>
      <c r="T678" s="100"/>
    </row>
    <row r="679" spans="1:20" ht="69.95" hidden="1" customHeight="1" outlineLevel="1" thickBot="1" x14ac:dyDescent="0.25">
      <c r="A679" s="602" t="s">
        <v>3815</v>
      </c>
      <c r="B679" s="82" t="s">
        <v>3340</v>
      </c>
      <c r="C679" s="128" t="s">
        <v>3341</v>
      </c>
      <c r="D679" s="187" t="s">
        <v>7061</v>
      </c>
      <c r="E679" s="128"/>
      <c r="F679" s="64" t="s">
        <v>4</v>
      </c>
      <c r="G679" s="130">
        <v>5.5</v>
      </c>
      <c r="H679" s="107">
        <v>3.3</v>
      </c>
      <c r="I679" s="107">
        <v>3.2</v>
      </c>
      <c r="J679" s="162">
        <f t="shared" si="789"/>
        <v>3.1360000000000001</v>
      </c>
      <c r="K679" s="162">
        <f t="shared" si="790"/>
        <v>3.1040000000000001</v>
      </c>
      <c r="L679" s="162">
        <f t="shared" si="791"/>
        <v>3.0720000000000001</v>
      </c>
      <c r="M679" s="152"/>
      <c r="N679" s="130">
        <f>H679*M679</f>
        <v>0</v>
      </c>
      <c r="O679" s="217">
        <f>I679*M679</f>
        <v>0</v>
      </c>
      <c r="P679" s="246">
        <f>J679*M679</f>
        <v>0</v>
      </c>
      <c r="Q679" s="246">
        <f>K679*M679</f>
        <v>0</v>
      </c>
      <c r="R679" s="246">
        <f>L679*M679</f>
        <v>0</v>
      </c>
      <c r="S679" s="30" t="s">
        <v>5</v>
      </c>
      <c r="T679" s="100"/>
    </row>
    <row r="680" spans="1:20" ht="69.95" hidden="1" customHeight="1" outlineLevel="1" thickBot="1" x14ac:dyDescent="0.25">
      <c r="A680" s="602" t="s">
        <v>3816</v>
      </c>
      <c r="B680" s="82" t="s">
        <v>3340</v>
      </c>
      <c r="C680" s="128" t="s">
        <v>3342</v>
      </c>
      <c r="D680" s="187" t="s">
        <v>7062</v>
      </c>
      <c r="E680" s="128"/>
      <c r="F680" s="64" t="s">
        <v>4</v>
      </c>
      <c r="G680" s="130">
        <v>5</v>
      </c>
      <c r="H680" s="107">
        <v>3.1</v>
      </c>
      <c r="I680" s="107">
        <v>3</v>
      </c>
      <c r="J680" s="162">
        <f t="shared" ref="J680:J681" si="807">I680*0.98</f>
        <v>2.94</v>
      </c>
      <c r="K680" s="162">
        <f t="shared" ref="K680:K681" si="808">I680*0.97</f>
        <v>2.91</v>
      </c>
      <c r="L680" s="162">
        <f t="shared" ref="L680:L681" si="809">I680*0.96</f>
        <v>2.88</v>
      </c>
      <c r="M680" s="152"/>
      <c r="N680" s="130">
        <f>H680*M680</f>
        <v>0</v>
      </c>
      <c r="O680" s="217">
        <f>I680*M680</f>
        <v>0</v>
      </c>
      <c r="P680" s="246">
        <f>J680*M680</f>
        <v>0</v>
      </c>
      <c r="Q680" s="246">
        <f>K680*M680</f>
        <v>0</v>
      </c>
      <c r="R680" s="246">
        <f>L680*M680</f>
        <v>0</v>
      </c>
      <c r="S680" s="30" t="s">
        <v>5</v>
      </c>
      <c r="T680" s="100"/>
    </row>
    <row r="681" spans="1:20" ht="69.95" hidden="1" customHeight="1" outlineLevel="1" thickBot="1" x14ac:dyDescent="0.25">
      <c r="A681" s="602" t="s">
        <v>3817</v>
      </c>
      <c r="B681" s="82" t="s">
        <v>3340</v>
      </c>
      <c r="C681" s="128" t="s">
        <v>3343</v>
      </c>
      <c r="D681" s="187" t="s">
        <v>7063</v>
      </c>
      <c r="E681" s="128"/>
      <c r="F681" s="64" t="s">
        <v>4</v>
      </c>
      <c r="G681" s="130">
        <v>4.5</v>
      </c>
      <c r="H681" s="107">
        <v>2.5</v>
      </c>
      <c r="I681" s="107">
        <v>2.4</v>
      </c>
      <c r="J681" s="162">
        <f t="shared" si="807"/>
        <v>2.3519999999999999</v>
      </c>
      <c r="K681" s="162">
        <f t="shared" si="808"/>
        <v>2.3279999999999998</v>
      </c>
      <c r="L681" s="162">
        <f t="shared" si="809"/>
        <v>2.3039999999999998</v>
      </c>
      <c r="M681" s="152"/>
      <c r="N681" s="130">
        <f>H681*M681</f>
        <v>0</v>
      </c>
      <c r="O681" s="217">
        <f>I681*M681</f>
        <v>0</v>
      </c>
      <c r="P681" s="246">
        <f>J681*M681</f>
        <v>0</v>
      </c>
      <c r="Q681" s="246">
        <f>K681*M681</f>
        <v>0</v>
      </c>
      <c r="R681" s="246">
        <f>L681*M681</f>
        <v>0</v>
      </c>
      <c r="S681" s="30" t="s">
        <v>5</v>
      </c>
      <c r="T681" s="100"/>
    </row>
    <row r="682" spans="1:20" ht="69.95" hidden="1" customHeight="1" outlineLevel="1" thickBot="1" x14ac:dyDescent="0.25">
      <c r="A682" s="602" t="s">
        <v>7064</v>
      </c>
      <c r="B682" s="82" t="s">
        <v>3340</v>
      </c>
      <c r="C682" s="128" t="s">
        <v>7067</v>
      </c>
      <c r="D682" s="187" t="s">
        <v>7066</v>
      </c>
      <c r="E682" s="128"/>
      <c r="F682" s="64" t="s">
        <v>4</v>
      </c>
      <c r="G682" s="130">
        <v>8.5</v>
      </c>
      <c r="H682" s="107">
        <v>5.7</v>
      </c>
      <c r="I682" s="107">
        <v>5.5</v>
      </c>
      <c r="J682" s="162">
        <f t="shared" ref="J682" si="810">I682*0.98</f>
        <v>5.39</v>
      </c>
      <c r="K682" s="162">
        <f t="shared" ref="K682" si="811">I682*0.97</f>
        <v>5.335</v>
      </c>
      <c r="L682" s="162">
        <f t="shared" ref="L682" si="812">I682*0.96</f>
        <v>5.2799999999999994</v>
      </c>
      <c r="M682" s="152"/>
      <c r="N682" s="130">
        <f>H682*M682</f>
        <v>0</v>
      </c>
      <c r="O682" s="217">
        <f>I682*M682</f>
        <v>0</v>
      </c>
      <c r="P682" s="246">
        <f>J682*M682</f>
        <v>0</v>
      </c>
      <c r="Q682" s="246">
        <f>K682*M682</f>
        <v>0</v>
      </c>
      <c r="R682" s="246">
        <f>L682*M682</f>
        <v>0</v>
      </c>
      <c r="S682" s="30" t="s">
        <v>5</v>
      </c>
      <c r="T682" s="100"/>
    </row>
    <row r="683" spans="1:20" ht="69.95" hidden="1" customHeight="1" outlineLevel="1" thickBot="1" x14ac:dyDescent="0.25">
      <c r="A683" s="602" t="s">
        <v>7065</v>
      </c>
      <c r="B683" s="82" t="s">
        <v>3340</v>
      </c>
      <c r="C683" s="128" t="s">
        <v>7068</v>
      </c>
      <c r="D683" s="187" t="s">
        <v>7069</v>
      </c>
      <c r="E683" s="128"/>
      <c r="F683" s="64" t="s">
        <v>4</v>
      </c>
      <c r="G683" s="130">
        <v>8.5</v>
      </c>
      <c r="H683" s="107">
        <v>5.7</v>
      </c>
      <c r="I683" s="107">
        <v>5.5</v>
      </c>
      <c r="J683" s="162">
        <f t="shared" ref="J683" si="813">I683*0.98</f>
        <v>5.39</v>
      </c>
      <c r="K683" s="162">
        <f t="shared" ref="K683" si="814">I683*0.97</f>
        <v>5.335</v>
      </c>
      <c r="L683" s="162">
        <f t="shared" ref="L683" si="815">I683*0.96</f>
        <v>5.2799999999999994</v>
      </c>
      <c r="M683" s="152"/>
      <c r="N683" s="130">
        <f>H683*M683</f>
        <v>0</v>
      </c>
      <c r="O683" s="217">
        <f>I683*M683</f>
        <v>0</v>
      </c>
      <c r="P683" s="246">
        <f>J683*M683</f>
        <v>0</v>
      </c>
      <c r="Q683" s="246">
        <f>K683*M683</f>
        <v>0</v>
      </c>
      <c r="R683" s="246">
        <f>L683*M683</f>
        <v>0</v>
      </c>
      <c r="S683" s="30" t="s">
        <v>5</v>
      </c>
      <c r="T683" s="100"/>
    </row>
    <row r="684" spans="1:20" ht="69.95" hidden="1" customHeight="1" outlineLevel="1" thickBot="1" x14ac:dyDescent="0.25">
      <c r="A684" s="602" t="s">
        <v>3818</v>
      </c>
      <c r="B684" s="82" t="s">
        <v>3340</v>
      </c>
      <c r="C684" s="69"/>
      <c r="D684" s="187" t="s">
        <v>1748</v>
      </c>
      <c r="E684" s="128"/>
      <c r="F684" s="64" t="s">
        <v>4</v>
      </c>
      <c r="G684" s="130">
        <v>10</v>
      </c>
      <c r="H684" s="107">
        <v>6.1</v>
      </c>
      <c r="I684" s="107">
        <v>5.9</v>
      </c>
      <c r="J684" s="161">
        <f t="shared" si="741"/>
        <v>5.782</v>
      </c>
      <c r="K684" s="161">
        <f t="shared" si="742"/>
        <v>5.7229999999999999</v>
      </c>
      <c r="L684" s="161">
        <f t="shared" si="743"/>
        <v>5.6639999999999997</v>
      </c>
      <c r="M684" s="14"/>
      <c r="N684" s="130">
        <f>H684*M684</f>
        <v>0</v>
      </c>
      <c r="O684" s="217">
        <f>I684*M684</f>
        <v>0</v>
      </c>
      <c r="P684" s="246">
        <f>J684*M684</f>
        <v>0</v>
      </c>
      <c r="Q684" s="246">
        <f>K684*M684</f>
        <v>0</v>
      </c>
      <c r="R684" s="246">
        <f>L684*M684</f>
        <v>0</v>
      </c>
      <c r="S684" s="30" t="s">
        <v>5</v>
      </c>
      <c r="T684" s="100"/>
    </row>
    <row r="685" spans="1:20" ht="69.95" hidden="1" customHeight="1" outlineLevel="1" thickBot="1" x14ac:dyDescent="0.25">
      <c r="A685" s="602" t="s">
        <v>7038</v>
      </c>
      <c r="B685" s="82" t="s">
        <v>3340</v>
      </c>
      <c r="C685" s="128" t="s">
        <v>7039</v>
      </c>
      <c r="D685" s="187" t="s">
        <v>7060</v>
      </c>
      <c r="E685" s="128"/>
      <c r="F685" s="64" t="s">
        <v>4</v>
      </c>
      <c r="G685" s="130">
        <v>14</v>
      </c>
      <c r="H685" s="107">
        <v>9</v>
      </c>
      <c r="I685" s="107">
        <v>8.8000000000000007</v>
      </c>
      <c r="J685" s="162">
        <f t="shared" ref="J685" si="816">I685*0.98</f>
        <v>8.6240000000000006</v>
      </c>
      <c r="K685" s="162">
        <f t="shared" ref="K685" si="817">I685*0.97</f>
        <v>8.5359999999999996</v>
      </c>
      <c r="L685" s="162">
        <f t="shared" ref="L685" si="818">I685*0.96</f>
        <v>8.4480000000000004</v>
      </c>
      <c r="M685" s="141"/>
      <c r="N685" s="130">
        <f>H685*M685</f>
        <v>0</v>
      </c>
      <c r="O685" s="217">
        <f>I685*M685</f>
        <v>0</v>
      </c>
      <c r="P685" s="246">
        <f>J685*M685</f>
        <v>0</v>
      </c>
      <c r="Q685" s="246">
        <f>K685*M685</f>
        <v>0</v>
      </c>
      <c r="R685" s="246">
        <f>L685*M685</f>
        <v>0</v>
      </c>
      <c r="S685" s="30" t="s">
        <v>5</v>
      </c>
      <c r="T685" s="100"/>
    </row>
    <row r="686" spans="1:20" ht="69.95" hidden="1" customHeight="1" outlineLevel="1" thickBot="1" x14ac:dyDescent="0.25">
      <c r="A686" s="602" t="s">
        <v>7033</v>
      </c>
      <c r="B686" s="82" t="s">
        <v>3340</v>
      </c>
      <c r="C686" s="128" t="s">
        <v>7032</v>
      </c>
      <c r="D686" s="187" t="s">
        <v>7034</v>
      </c>
      <c r="E686" s="128"/>
      <c r="F686" s="64" t="s">
        <v>4</v>
      </c>
      <c r="G686" s="130">
        <v>7.5</v>
      </c>
      <c r="H686" s="107">
        <v>4.7</v>
      </c>
      <c r="I686" s="107">
        <v>4.5999999999999996</v>
      </c>
      <c r="J686" s="162">
        <f t="shared" si="741"/>
        <v>4.508</v>
      </c>
      <c r="K686" s="162">
        <f t="shared" si="742"/>
        <v>4.4619999999999997</v>
      </c>
      <c r="L686" s="162">
        <f t="shared" si="743"/>
        <v>4.4159999999999995</v>
      </c>
      <c r="M686" s="141"/>
      <c r="N686" s="130">
        <f>H686*M686</f>
        <v>0</v>
      </c>
      <c r="O686" s="217">
        <f>I686*M686</f>
        <v>0</v>
      </c>
      <c r="P686" s="246">
        <f>J686*M686</f>
        <v>0</v>
      </c>
      <c r="Q686" s="246">
        <f>K686*M686</f>
        <v>0</v>
      </c>
      <c r="R686" s="246">
        <f>L686*M686</f>
        <v>0</v>
      </c>
      <c r="S686" s="30" t="s">
        <v>5</v>
      </c>
      <c r="T686" s="100"/>
    </row>
    <row r="687" spans="1:20" ht="69.95" hidden="1" customHeight="1" outlineLevel="1" thickBot="1" x14ac:dyDescent="0.25">
      <c r="A687" s="602" t="s">
        <v>7007</v>
      </c>
      <c r="B687" s="82" t="s">
        <v>3340</v>
      </c>
      <c r="C687" s="128" t="s">
        <v>7005</v>
      </c>
      <c r="D687" s="187" t="s">
        <v>7006</v>
      </c>
      <c r="E687" s="128"/>
      <c r="F687" s="64" t="s">
        <v>4</v>
      </c>
      <c r="G687" s="130">
        <v>7</v>
      </c>
      <c r="H687" s="107">
        <v>4</v>
      </c>
      <c r="I687" s="107">
        <v>3.9</v>
      </c>
      <c r="J687" s="162">
        <f t="shared" ref="J687:J688" si="819">I687*0.98</f>
        <v>3.8220000000000001</v>
      </c>
      <c r="K687" s="162">
        <f t="shared" ref="K687:K688" si="820">I687*0.97</f>
        <v>3.7829999999999999</v>
      </c>
      <c r="L687" s="162">
        <f t="shared" ref="L687:L688" si="821">I687*0.96</f>
        <v>3.7439999999999998</v>
      </c>
      <c r="M687" s="141"/>
      <c r="N687" s="130">
        <f>H687*M687</f>
        <v>0</v>
      </c>
      <c r="O687" s="217">
        <f>I687*M687</f>
        <v>0</v>
      </c>
      <c r="P687" s="246">
        <f>J687*M687</f>
        <v>0</v>
      </c>
      <c r="Q687" s="246">
        <f>K687*M687</f>
        <v>0</v>
      </c>
      <c r="R687" s="246">
        <f>L687*M687</f>
        <v>0</v>
      </c>
      <c r="S687" s="30" t="s">
        <v>5</v>
      </c>
      <c r="T687" s="100"/>
    </row>
    <row r="688" spans="1:20" ht="69.95" hidden="1" customHeight="1" outlineLevel="1" thickBot="1" x14ac:dyDescent="0.25">
      <c r="A688" s="602" t="s">
        <v>7035</v>
      </c>
      <c r="B688" s="82" t="s">
        <v>3340</v>
      </c>
      <c r="C688" s="128" t="s">
        <v>7036</v>
      </c>
      <c r="D688" s="187" t="s">
        <v>7037</v>
      </c>
      <c r="E688" s="128"/>
      <c r="F688" s="64" t="s">
        <v>4</v>
      </c>
      <c r="G688" s="130">
        <v>7</v>
      </c>
      <c r="H688" s="107">
        <v>4.3</v>
      </c>
      <c r="I688" s="107">
        <v>4.2</v>
      </c>
      <c r="J688" s="162">
        <f t="shared" si="819"/>
        <v>4.1159999999999997</v>
      </c>
      <c r="K688" s="162">
        <f t="shared" si="820"/>
        <v>4.0739999999999998</v>
      </c>
      <c r="L688" s="162">
        <f t="shared" si="821"/>
        <v>4.032</v>
      </c>
      <c r="M688" s="141"/>
      <c r="N688" s="130">
        <f>H688*M688</f>
        <v>0</v>
      </c>
      <c r="O688" s="217">
        <f>I688*M688</f>
        <v>0</v>
      </c>
      <c r="P688" s="246">
        <f>J688*M688</f>
        <v>0</v>
      </c>
      <c r="Q688" s="246">
        <f>K688*M688</f>
        <v>0</v>
      </c>
      <c r="R688" s="246">
        <f>L688*M688</f>
        <v>0</v>
      </c>
      <c r="S688" s="30" t="s">
        <v>5</v>
      </c>
      <c r="T688" s="100"/>
    </row>
    <row r="689" spans="1:21" ht="69.95" hidden="1" customHeight="1" outlineLevel="1" thickBot="1" x14ac:dyDescent="0.25">
      <c r="A689" s="602" t="s">
        <v>7040</v>
      </c>
      <c r="B689" s="82" t="s">
        <v>3340</v>
      </c>
      <c r="C689" s="128" t="s">
        <v>7041</v>
      </c>
      <c r="D689" s="187" t="s">
        <v>7042</v>
      </c>
      <c r="E689" s="128"/>
      <c r="F689" s="64" t="s">
        <v>4</v>
      </c>
      <c r="G689" s="130">
        <v>7.5</v>
      </c>
      <c r="H689" s="107">
        <v>4.5999999999999996</v>
      </c>
      <c r="I689" s="107">
        <v>4.5</v>
      </c>
      <c r="J689" s="162">
        <f t="shared" si="741"/>
        <v>4.41</v>
      </c>
      <c r="K689" s="162">
        <f t="shared" si="742"/>
        <v>4.3650000000000002</v>
      </c>
      <c r="L689" s="162">
        <f t="shared" si="743"/>
        <v>4.32</v>
      </c>
      <c r="M689" s="141"/>
      <c r="N689" s="130">
        <f>H689*M689</f>
        <v>0</v>
      </c>
      <c r="O689" s="217">
        <f>I689*M689</f>
        <v>0</v>
      </c>
      <c r="P689" s="246">
        <f>J689*M689</f>
        <v>0</v>
      </c>
      <c r="Q689" s="246">
        <f>K689*M689</f>
        <v>0</v>
      </c>
      <c r="R689" s="246">
        <f>L689*M689</f>
        <v>0</v>
      </c>
      <c r="S689" s="30" t="s">
        <v>5</v>
      </c>
      <c r="T689" s="100"/>
    </row>
    <row r="690" spans="1:21" ht="69.95" hidden="1" customHeight="1" outlineLevel="1" thickBot="1" x14ac:dyDescent="0.25">
      <c r="A690" s="602" t="s">
        <v>7043</v>
      </c>
      <c r="B690" s="82" t="s">
        <v>3340</v>
      </c>
      <c r="C690" s="128" t="s">
        <v>7045</v>
      </c>
      <c r="D690" s="187" t="s">
        <v>7046</v>
      </c>
      <c r="E690" s="128"/>
      <c r="F690" s="64" t="s">
        <v>4</v>
      </c>
      <c r="G690" s="130">
        <v>7.5</v>
      </c>
      <c r="H690" s="107">
        <v>4.5999999999999996</v>
      </c>
      <c r="I690" s="107">
        <v>4.5</v>
      </c>
      <c r="J690" s="162">
        <f t="shared" ref="J690:J691" si="822">I690*0.98</f>
        <v>4.41</v>
      </c>
      <c r="K690" s="162">
        <f t="shared" ref="K690:K691" si="823">I690*0.97</f>
        <v>4.3650000000000002</v>
      </c>
      <c r="L690" s="162">
        <f t="shared" ref="L690:L691" si="824">I690*0.96</f>
        <v>4.32</v>
      </c>
      <c r="M690" s="141"/>
      <c r="N690" s="130">
        <f>H690*M690</f>
        <v>0</v>
      </c>
      <c r="O690" s="217">
        <f>I690*M690</f>
        <v>0</v>
      </c>
      <c r="P690" s="246">
        <f>J690*M690</f>
        <v>0</v>
      </c>
      <c r="Q690" s="246">
        <f>K690*M690</f>
        <v>0</v>
      </c>
      <c r="R690" s="246">
        <f>L690*M690</f>
        <v>0</v>
      </c>
      <c r="S690" s="30" t="s">
        <v>5</v>
      </c>
      <c r="T690" s="100"/>
    </row>
    <row r="691" spans="1:21" ht="69.95" hidden="1" customHeight="1" outlineLevel="1" thickBot="1" x14ac:dyDescent="0.25">
      <c r="A691" s="602" t="s">
        <v>7044</v>
      </c>
      <c r="B691" s="82" t="s">
        <v>3340</v>
      </c>
      <c r="C691" s="128" t="s">
        <v>7047</v>
      </c>
      <c r="D691" s="187" t="s">
        <v>7048</v>
      </c>
      <c r="E691" s="128"/>
      <c r="F691" s="64" t="s">
        <v>4</v>
      </c>
      <c r="G691" s="130">
        <v>7.5</v>
      </c>
      <c r="H691" s="107">
        <v>4.5999999999999996</v>
      </c>
      <c r="I691" s="107">
        <v>4.5</v>
      </c>
      <c r="J691" s="162">
        <f t="shared" si="822"/>
        <v>4.41</v>
      </c>
      <c r="K691" s="162">
        <f t="shared" si="823"/>
        <v>4.3650000000000002</v>
      </c>
      <c r="L691" s="162">
        <f t="shared" si="824"/>
        <v>4.32</v>
      </c>
      <c r="M691" s="141"/>
      <c r="N691" s="130">
        <f>H691*M691</f>
        <v>0</v>
      </c>
      <c r="O691" s="217">
        <f>I691*M691</f>
        <v>0</v>
      </c>
      <c r="P691" s="246">
        <f>J691*M691</f>
        <v>0</v>
      </c>
      <c r="Q691" s="246">
        <f>K691*M691</f>
        <v>0</v>
      </c>
      <c r="R691" s="246">
        <f>L691*M691</f>
        <v>0</v>
      </c>
      <c r="S691" s="30" t="s">
        <v>5</v>
      </c>
      <c r="T691" s="100"/>
    </row>
    <row r="692" spans="1:21" ht="69.95" hidden="1" customHeight="1" outlineLevel="1" thickBot="1" x14ac:dyDescent="0.25">
      <c r="A692" s="332"/>
      <c r="B692" s="332" t="s">
        <v>1828</v>
      </c>
      <c r="C692" s="69"/>
      <c r="D692" s="187" t="s">
        <v>1829</v>
      </c>
      <c r="E692" s="128"/>
      <c r="F692" s="64" t="s">
        <v>4</v>
      </c>
      <c r="G692" s="130">
        <v>40</v>
      </c>
      <c r="H692" s="107">
        <v>27.7</v>
      </c>
      <c r="I692" s="107">
        <v>27.2</v>
      </c>
      <c r="J692" s="162">
        <f t="shared" si="741"/>
        <v>26.655999999999999</v>
      </c>
      <c r="K692" s="162">
        <f t="shared" si="742"/>
        <v>26.384</v>
      </c>
      <c r="L692" s="162">
        <f t="shared" si="743"/>
        <v>26.111999999999998</v>
      </c>
      <c r="M692" s="141"/>
      <c r="N692" s="130">
        <f>H692*M692</f>
        <v>0</v>
      </c>
      <c r="O692" s="217">
        <f>I692*M692</f>
        <v>0</v>
      </c>
      <c r="P692" s="246">
        <f>J692*M692</f>
        <v>0</v>
      </c>
      <c r="Q692" s="246">
        <f>K692*M692</f>
        <v>0</v>
      </c>
      <c r="R692" s="246">
        <f>L692*M692</f>
        <v>0</v>
      </c>
      <c r="S692" s="30" t="s">
        <v>5</v>
      </c>
      <c r="T692" s="100"/>
    </row>
    <row r="693" spans="1:21" ht="69.95" hidden="1" customHeight="1" outlineLevel="1" thickBot="1" x14ac:dyDescent="0.25">
      <c r="A693" s="332"/>
      <c r="B693" s="332" t="s">
        <v>1828</v>
      </c>
      <c r="C693" s="69"/>
      <c r="D693" s="187" t="s">
        <v>1830</v>
      </c>
      <c r="E693" s="128"/>
      <c r="F693" s="64" t="s">
        <v>4</v>
      </c>
      <c r="G693" s="130">
        <v>43</v>
      </c>
      <c r="H693" s="107">
        <v>31</v>
      </c>
      <c r="I693" s="107">
        <v>30.5</v>
      </c>
      <c r="J693" s="162">
        <f t="shared" si="741"/>
        <v>29.89</v>
      </c>
      <c r="K693" s="162">
        <f t="shared" si="742"/>
        <v>29.585000000000001</v>
      </c>
      <c r="L693" s="162">
        <f t="shared" si="743"/>
        <v>29.279999999999998</v>
      </c>
      <c r="M693" s="141"/>
      <c r="N693" s="130">
        <f>H693*M693</f>
        <v>0</v>
      </c>
      <c r="O693" s="217">
        <f>I693*M693</f>
        <v>0</v>
      </c>
      <c r="P693" s="246">
        <f>J693*M693</f>
        <v>0</v>
      </c>
      <c r="Q693" s="246">
        <f>K693*M693</f>
        <v>0</v>
      </c>
      <c r="R693" s="246">
        <f>L693*M693</f>
        <v>0</v>
      </c>
      <c r="S693" s="30" t="s">
        <v>5</v>
      </c>
      <c r="T693" s="100"/>
    </row>
    <row r="694" spans="1:21" ht="69.95" hidden="1" customHeight="1" outlineLevel="1" thickBot="1" x14ac:dyDescent="0.25">
      <c r="A694" s="602" t="s">
        <v>3819</v>
      </c>
      <c r="B694" s="91" t="s">
        <v>329</v>
      </c>
      <c r="C694" s="307"/>
      <c r="D694" s="328" t="s">
        <v>483</v>
      </c>
      <c r="E694" s="243"/>
      <c r="F694" s="7" t="s">
        <v>4</v>
      </c>
      <c r="G694" s="139">
        <v>5</v>
      </c>
      <c r="H694" s="272">
        <v>3</v>
      </c>
      <c r="I694" s="272">
        <v>2.9</v>
      </c>
      <c r="J694" s="161">
        <f t="shared" si="741"/>
        <v>2.8420000000000001</v>
      </c>
      <c r="K694" s="161">
        <f t="shared" si="742"/>
        <v>2.8129999999999997</v>
      </c>
      <c r="L694" s="161">
        <f t="shared" si="743"/>
        <v>2.7839999999999998</v>
      </c>
      <c r="M694" s="24"/>
      <c r="N694" s="272">
        <f>H694*M694</f>
        <v>0</v>
      </c>
      <c r="O694" s="217">
        <f>I694*M694</f>
        <v>0</v>
      </c>
      <c r="P694" s="246">
        <f>J694*M694</f>
        <v>0</v>
      </c>
      <c r="Q694" s="246">
        <f>K694*M694</f>
        <v>0</v>
      </c>
      <c r="R694" s="246">
        <f>L694*M694</f>
        <v>0</v>
      </c>
      <c r="S694" s="12" t="s">
        <v>5</v>
      </c>
      <c r="T694" s="56"/>
    </row>
    <row r="695" spans="1:21" ht="69.95" hidden="1" customHeight="1" outlineLevel="1" thickBot="1" x14ac:dyDescent="0.25">
      <c r="A695" s="602" t="s">
        <v>3820</v>
      </c>
      <c r="B695" s="91" t="s">
        <v>1194</v>
      </c>
      <c r="C695" s="156"/>
      <c r="D695" s="186" t="s">
        <v>1190</v>
      </c>
      <c r="E695" s="226"/>
      <c r="F695" s="2" t="s">
        <v>4</v>
      </c>
      <c r="G695" s="139">
        <v>3</v>
      </c>
      <c r="H695" s="139">
        <v>1.85</v>
      </c>
      <c r="I695" s="139">
        <v>1.8</v>
      </c>
      <c r="J695" s="161">
        <f t="shared" si="741"/>
        <v>1.764</v>
      </c>
      <c r="K695" s="161">
        <f t="shared" si="742"/>
        <v>1.746</v>
      </c>
      <c r="L695" s="161">
        <f t="shared" si="743"/>
        <v>1.728</v>
      </c>
      <c r="M695" s="24"/>
      <c r="N695" s="272">
        <f>H695*M695</f>
        <v>0</v>
      </c>
      <c r="O695" s="217">
        <f>I695*M695</f>
        <v>0</v>
      </c>
      <c r="P695" s="246">
        <f>J695*M695</f>
        <v>0</v>
      </c>
      <c r="Q695" s="246">
        <f>K695*M695</f>
        <v>0</v>
      </c>
      <c r="R695" s="246">
        <f>L695*M695</f>
        <v>0</v>
      </c>
      <c r="S695" s="12" t="s">
        <v>5</v>
      </c>
      <c r="T695" s="56"/>
    </row>
    <row r="696" spans="1:21" ht="69.95" hidden="1" customHeight="1" outlineLevel="1" thickBot="1" x14ac:dyDescent="0.25">
      <c r="A696" s="602" t="s">
        <v>3821</v>
      </c>
      <c r="B696" s="91" t="s">
        <v>1194</v>
      </c>
      <c r="C696" s="156"/>
      <c r="D696" s="186" t="s">
        <v>1191</v>
      </c>
      <c r="E696" s="226"/>
      <c r="F696" s="2" t="s">
        <v>4</v>
      </c>
      <c r="G696" s="139">
        <v>3.5</v>
      </c>
      <c r="H696" s="139">
        <v>2</v>
      </c>
      <c r="I696" s="139">
        <v>1.95</v>
      </c>
      <c r="J696" s="161">
        <f t="shared" si="741"/>
        <v>1.911</v>
      </c>
      <c r="K696" s="161">
        <f t="shared" si="742"/>
        <v>1.8915</v>
      </c>
      <c r="L696" s="161">
        <f t="shared" si="743"/>
        <v>1.8719999999999999</v>
      </c>
      <c r="M696" s="24"/>
      <c r="N696" s="272">
        <f>H696*M696</f>
        <v>0</v>
      </c>
      <c r="O696" s="217">
        <f>I696*M696</f>
        <v>0</v>
      </c>
      <c r="P696" s="246">
        <f>J696*M696</f>
        <v>0</v>
      </c>
      <c r="Q696" s="246">
        <f>K696*M696</f>
        <v>0</v>
      </c>
      <c r="R696" s="246">
        <f>L696*M696</f>
        <v>0</v>
      </c>
      <c r="S696" s="12" t="s">
        <v>5</v>
      </c>
      <c r="T696" s="56"/>
    </row>
    <row r="697" spans="1:21" ht="69.95" hidden="1" customHeight="1" outlineLevel="1" thickBot="1" x14ac:dyDescent="0.25">
      <c r="A697" s="602" t="s">
        <v>3822</v>
      </c>
      <c r="B697" s="82" t="s">
        <v>1193</v>
      </c>
      <c r="C697" s="154"/>
      <c r="D697" s="69" t="s">
        <v>1938</v>
      </c>
      <c r="E697" s="222"/>
      <c r="F697" s="86" t="s">
        <v>4</v>
      </c>
      <c r="G697" s="98">
        <v>4</v>
      </c>
      <c r="H697" s="98">
        <v>2.1</v>
      </c>
      <c r="I697" s="98">
        <v>2</v>
      </c>
      <c r="J697" s="162">
        <f t="shared" si="741"/>
        <v>1.96</v>
      </c>
      <c r="K697" s="162">
        <f t="shared" si="742"/>
        <v>1.94</v>
      </c>
      <c r="L697" s="162">
        <f t="shared" si="743"/>
        <v>1.92</v>
      </c>
      <c r="M697" s="14"/>
      <c r="N697" s="130">
        <f>H697*M697</f>
        <v>0</v>
      </c>
      <c r="O697" s="217">
        <f>I697*M697</f>
        <v>0</v>
      </c>
      <c r="P697" s="246">
        <f>J697*M697</f>
        <v>0</v>
      </c>
      <c r="Q697" s="246">
        <f>K697*M697</f>
        <v>0</v>
      </c>
      <c r="R697" s="246">
        <f>L697*M697</f>
        <v>0</v>
      </c>
      <c r="S697" s="28" t="s">
        <v>5</v>
      </c>
      <c r="T697" s="100"/>
    </row>
    <row r="698" spans="1:21" ht="69.95" hidden="1" customHeight="1" outlineLevel="1" thickBot="1" x14ac:dyDescent="0.25">
      <c r="A698" s="602" t="s">
        <v>10345</v>
      </c>
      <c r="B698" s="82" t="s">
        <v>1193</v>
      </c>
      <c r="C698" s="154" t="s">
        <v>10344</v>
      </c>
      <c r="D698" s="69" t="s">
        <v>10343</v>
      </c>
      <c r="E698" s="222"/>
      <c r="F698" s="86" t="s">
        <v>4</v>
      </c>
      <c r="G698" s="98">
        <v>2.8</v>
      </c>
      <c r="H698" s="98">
        <v>1.5</v>
      </c>
      <c r="I698" s="98">
        <v>1.4</v>
      </c>
      <c r="J698" s="162">
        <f t="shared" ref="J698" si="825">I698*0.98</f>
        <v>1.3719999999999999</v>
      </c>
      <c r="K698" s="162">
        <f t="shared" ref="K698" si="826">I698*0.97</f>
        <v>1.3579999999999999</v>
      </c>
      <c r="L698" s="162">
        <f t="shared" ref="L698" si="827">I698*0.96</f>
        <v>1.3439999999999999</v>
      </c>
      <c r="M698" s="141"/>
      <c r="N698" s="130">
        <f>H698*M698</f>
        <v>0</v>
      </c>
      <c r="O698" s="217">
        <f>I698*M698</f>
        <v>0</v>
      </c>
      <c r="P698" s="246">
        <f>J698*M698</f>
        <v>0</v>
      </c>
      <c r="Q698" s="246">
        <f>K698*M698</f>
        <v>0</v>
      </c>
      <c r="R698" s="246">
        <f>L698*M698</f>
        <v>0</v>
      </c>
      <c r="S698" s="28" t="s">
        <v>5</v>
      </c>
      <c r="T698" s="100"/>
    </row>
    <row r="699" spans="1:21" ht="69.95" hidden="1" customHeight="1" outlineLevel="1" thickBot="1" x14ac:dyDescent="0.25">
      <c r="A699" s="602" t="s">
        <v>3823</v>
      </c>
      <c r="B699" s="82" t="s">
        <v>1193</v>
      </c>
      <c r="C699" s="154" t="s">
        <v>2933</v>
      </c>
      <c r="D699" s="69" t="s">
        <v>2932</v>
      </c>
      <c r="E699" s="222"/>
      <c r="F699" s="86" t="s">
        <v>4</v>
      </c>
      <c r="G699" s="98">
        <v>3</v>
      </c>
      <c r="H699" s="98">
        <v>1.6</v>
      </c>
      <c r="I699" s="98">
        <v>1.5</v>
      </c>
      <c r="J699" s="162">
        <f t="shared" si="741"/>
        <v>1.47</v>
      </c>
      <c r="K699" s="162">
        <f t="shared" si="742"/>
        <v>1.4550000000000001</v>
      </c>
      <c r="L699" s="162">
        <f t="shared" si="743"/>
        <v>1.44</v>
      </c>
      <c r="M699" s="141"/>
      <c r="N699" s="130">
        <f>H699*M699</f>
        <v>0</v>
      </c>
      <c r="O699" s="217">
        <f>I699*M699</f>
        <v>0</v>
      </c>
      <c r="P699" s="246">
        <f>J699*M699</f>
        <v>0</v>
      </c>
      <c r="Q699" s="246">
        <f>K699*M699</f>
        <v>0</v>
      </c>
      <c r="R699" s="246">
        <f>L699*M699</f>
        <v>0</v>
      </c>
      <c r="S699" s="28" t="s">
        <v>5</v>
      </c>
      <c r="T699" s="100"/>
    </row>
    <row r="700" spans="1:21" ht="69.95" hidden="1" customHeight="1" outlineLevel="1" thickBot="1" x14ac:dyDescent="0.25">
      <c r="A700" s="644" t="s">
        <v>5597</v>
      </c>
      <c r="B700" s="82" t="s">
        <v>1193</v>
      </c>
      <c r="C700" s="154" t="s">
        <v>2935</v>
      </c>
      <c r="D700" s="69" t="s">
        <v>2934</v>
      </c>
      <c r="E700" s="222"/>
      <c r="F700" s="86" t="s">
        <v>4</v>
      </c>
      <c r="G700" s="98">
        <v>3.5</v>
      </c>
      <c r="H700" s="98">
        <v>2</v>
      </c>
      <c r="I700" s="98">
        <v>1.9</v>
      </c>
      <c r="J700" s="162">
        <f t="shared" ref="J700" si="828">I700*0.98</f>
        <v>1.8619999999999999</v>
      </c>
      <c r="K700" s="162">
        <f t="shared" ref="K700" si="829">I700*0.97</f>
        <v>1.843</v>
      </c>
      <c r="L700" s="162">
        <f t="shared" ref="L700" si="830">I700*0.96</f>
        <v>1.8239999999999998</v>
      </c>
      <c r="M700" s="141"/>
      <c r="N700" s="130">
        <f>H700*M700</f>
        <v>0</v>
      </c>
      <c r="O700" s="217">
        <f>I700*M700</f>
        <v>0</v>
      </c>
      <c r="P700" s="246">
        <f>J700*M700</f>
        <v>0</v>
      </c>
      <c r="Q700" s="246">
        <f>K700*M700</f>
        <v>0</v>
      </c>
      <c r="R700" s="246">
        <f>L700*M700</f>
        <v>0</v>
      </c>
      <c r="S700" s="28" t="s">
        <v>5</v>
      </c>
      <c r="T700" s="100"/>
    </row>
    <row r="701" spans="1:21" ht="69.95" hidden="1" customHeight="1" outlineLevel="1" thickBot="1" x14ac:dyDescent="0.25">
      <c r="A701" s="644" t="s">
        <v>10249</v>
      </c>
      <c r="B701" s="91" t="s">
        <v>1193</v>
      </c>
      <c r="C701" s="156"/>
      <c r="D701" s="186" t="s">
        <v>10255</v>
      </c>
      <c r="E701" s="226"/>
      <c r="F701" s="86" t="s">
        <v>4</v>
      </c>
      <c r="G701" s="139">
        <v>3</v>
      </c>
      <c r="H701" s="139">
        <v>1.6</v>
      </c>
      <c r="I701" s="139">
        <v>1.5</v>
      </c>
      <c r="J701" s="161">
        <f t="shared" si="741"/>
        <v>1.47</v>
      </c>
      <c r="K701" s="161">
        <f t="shared" si="742"/>
        <v>1.4550000000000001</v>
      </c>
      <c r="L701" s="161">
        <f t="shared" si="743"/>
        <v>1.44</v>
      </c>
      <c r="M701" s="24"/>
      <c r="N701" s="272">
        <f>H701*M701</f>
        <v>0</v>
      </c>
      <c r="O701" s="217">
        <f>I701*M701</f>
        <v>0</v>
      </c>
      <c r="P701" s="246">
        <f>J701*M701</f>
        <v>0</v>
      </c>
      <c r="Q701" s="246">
        <f>K701*M701</f>
        <v>0</v>
      </c>
      <c r="R701" s="246">
        <f>L701*M701</f>
        <v>0</v>
      </c>
      <c r="S701" s="12" t="s">
        <v>5</v>
      </c>
      <c r="T701" s="56"/>
    </row>
    <row r="702" spans="1:21" ht="69.95" hidden="1" customHeight="1" outlineLevel="1" thickBot="1" x14ac:dyDescent="0.25">
      <c r="A702" s="602" t="s">
        <v>3824</v>
      </c>
      <c r="B702" s="82" t="s">
        <v>1192</v>
      </c>
      <c r="C702" s="154" t="s">
        <v>2936</v>
      </c>
      <c r="D702" s="298" t="s">
        <v>2939</v>
      </c>
      <c r="E702" s="222"/>
      <c r="F702" s="86" t="s">
        <v>4</v>
      </c>
      <c r="G702" s="98">
        <v>3</v>
      </c>
      <c r="H702" s="98">
        <v>1.6</v>
      </c>
      <c r="I702" s="98">
        <v>1.5</v>
      </c>
      <c r="J702" s="162">
        <f t="shared" ref="J702:J703" si="831">I702*0.98</f>
        <v>1.47</v>
      </c>
      <c r="K702" s="162">
        <f t="shared" ref="K702:K703" si="832">I702*0.97</f>
        <v>1.4550000000000001</v>
      </c>
      <c r="L702" s="162">
        <f t="shared" ref="L702:L703" si="833">I702*0.96</f>
        <v>1.44</v>
      </c>
      <c r="M702" s="309"/>
      <c r="N702" s="130">
        <f>H702*M702</f>
        <v>0</v>
      </c>
      <c r="O702" s="217">
        <f>I702*M702</f>
        <v>0</v>
      </c>
      <c r="P702" s="246">
        <f>J702*M702</f>
        <v>0</v>
      </c>
      <c r="Q702" s="246">
        <f>K702*M702</f>
        <v>0</v>
      </c>
      <c r="R702" s="246">
        <f>L702*M702</f>
        <v>0</v>
      </c>
      <c r="S702" s="28" t="s">
        <v>5</v>
      </c>
      <c r="T702" s="100"/>
    </row>
    <row r="703" spans="1:21" ht="69.95" hidden="1" customHeight="1" outlineLevel="1" thickBot="1" x14ac:dyDescent="0.25">
      <c r="A703" s="602" t="s">
        <v>3825</v>
      </c>
      <c r="B703" s="275" t="s">
        <v>1192</v>
      </c>
      <c r="C703" s="614" t="s">
        <v>2937</v>
      </c>
      <c r="D703" s="612" t="s">
        <v>2938</v>
      </c>
      <c r="E703" s="455"/>
      <c r="F703" s="104" t="s">
        <v>4</v>
      </c>
      <c r="G703" s="276">
        <v>4</v>
      </c>
      <c r="H703" s="276">
        <v>2.1</v>
      </c>
      <c r="I703" s="276">
        <v>2</v>
      </c>
      <c r="J703" s="353">
        <f t="shared" si="831"/>
        <v>1.96</v>
      </c>
      <c r="K703" s="353">
        <f t="shared" si="832"/>
        <v>1.94</v>
      </c>
      <c r="L703" s="353">
        <f t="shared" si="833"/>
        <v>1.92</v>
      </c>
      <c r="M703" s="829"/>
      <c r="N703" s="129">
        <f>H703*M703</f>
        <v>0</v>
      </c>
      <c r="O703" s="246">
        <f>I703*M703</f>
        <v>0</v>
      </c>
      <c r="P703" s="246">
        <f>J703*M703</f>
        <v>0</v>
      </c>
      <c r="Q703" s="246">
        <f>K703*M703</f>
        <v>0</v>
      </c>
      <c r="R703" s="246">
        <f>L703*M703</f>
        <v>0</v>
      </c>
      <c r="S703" s="28" t="s">
        <v>5</v>
      </c>
      <c r="T703" s="100"/>
    </row>
    <row r="704" spans="1:21" ht="20.100000000000001" customHeight="1" collapsed="1" thickBot="1" x14ac:dyDescent="0.25">
      <c r="A704" s="384" t="s">
        <v>2800</v>
      </c>
      <c r="B704" s="601"/>
      <c r="C704" s="368"/>
      <c r="D704" s="369"/>
      <c r="E704" s="369"/>
      <c r="F704" s="369"/>
      <c r="G704" s="370"/>
      <c r="H704" s="370"/>
      <c r="I704" s="370"/>
      <c r="J704" s="370"/>
      <c r="K704" s="370"/>
      <c r="L704" s="370"/>
      <c r="M704" s="370"/>
      <c r="N704" s="370"/>
      <c r="O704" s="370"/>
      <c r="P704" s="370"/>
      <c r="Q704" s="370"/>
      <c r="R704" s="370"/>
      <c r="S704" s="371"/>
      <c r="U704" s="56"/>
    </row>
    <row r="705" spans="1:21" ht="20.100000000000001" hidden="1" customHeight="1" outlineLevel="1" thickBot="1" x14ac:dyDescent="0.25">
      <c r="A705" s="3" t="s">
        <v>3745</v>
      </c>
      <c r="B705" s="3" t="s">
        <v>33</v>
      </c>
      <c r="C705" s="3"/>
      <c r="D705" s="3" t="s">
        <v>17</v>
      </c>
      <c r="E705" s="3" t="s">
        <v>2746</v>
      </c>
      <c r="F705" s="84" t="s">
        <v>31</v>
      </c>
      <c r="G705" s="85" t="s">
        <v>487</v>
      </c>
      <c r="H705" s="3" t="s">
        <v>488</v>
      </c>
      <c r="I705" s="3" t="s">
        <v>495</v>
      </c>
      <c r="J705" s="123">
        <v>-0.02</v>
      </c>
      <c r="K705" s="123">
        <v>-0.03</v>
      </c>
      <c r="L705" s="123">
        <v>-0.04</v>
      </c>
      <c r="M705" s="3" t="s">
        <v>18</v>
      </c>
      <c r="N705" s="3" t="s">
        <v>489</v>
      </c>
      <c r="O705" s="3" t="s">
        <v>486</v>
      </c>
      <c r="P705" s="124" t="s">
        <v>1924</v>
      </c>
      <c r="Q705" s="124" t="s">
        <v>1930</v>
      </c>
      <c r="R705" s="124" t="s">
        <v>1931</v>
      </c>
      <c r="S705" s="3" t="s">
        <v>34</v>
      </c>
      <c r="U705" s="56"/>
    </row>
    <row r="706" spans="1:21" s="56" customFormat="1" ht="69.95" hidden="1" customHeight="1" outlineLevel="1" thickBot="1" x14ac:dyDescent="0.25">
      <c r="A706" s="727" t="s">
        <v>8815</v>
      </c>
      <c r="B706" s="502" t="s">
        <v>24</v>
      </c>
      <c r="C706" s="166"/>
      <c r="D706" s="302" t="s">
        <v>8841</v>
      </c>
      <c r="E706" s="502"/>
      <c r="F706" s="64" t="s">
        <v>4</v>
      </c>
      <c r="G706" s="167">
        <v>5</v>
      </c>
      <c r="H706" s="98">
        <v>3.5</v>
      </c>
      <c r="I706" s="99">
        <v>3.4</v>
      </c>
      <c r="J706" s="162">
        <f t="shared" ref="J706" si="834">I706*0.98</f>
        <v>3.3319999999999999</v>
      </c>
      <c r="K706" s="162">
        <f t="shared" ref="K706" si="835">I706*0.97</f>
        <v>3.298</v>
      </c>
      <c r="L706" s="162">
        <f t="shared" ref="L706" si="836">I706*0.96</f>
        <v>3.2639999999999998</v>
      </c>
      <c r="M706" s="401"/>
      <c r="N706" s="98">
        <f>H706*M706</f>
        <v>0</v>
      </c>
      <c r="O706" s="217">
        <f>I706*M706</f>
        <v>0</v>
      </c>
      <c r="P706" s="246">
        <f>J706*M706</f>
        <v>0</v>
      </c>
      <c r="Q706" s="246">
        <f>K706*M706</f>
        <v>0</v>
      </c>
      <c r="R706" s="246">
        <f>L706*M706</f>
        <v>0</v>
      </c>
      <c r="S706" s="28" t="s">
        <v>5</v>
      </c>
      <c r="T706" s="100"/>
    </row>
    <row r="707" spans="1:21" s="56" customFormat="1" ht="69.95" hidden="1" customHeight="1" outlineLevel="1" thickBot="1" x14ac:dyDescent="0.25">
      <c r="A707" s="648" t="s">
        <v>8842</v>
      </c>
      <c r="B707" s="193" t="s">
        <v>24</v>
      </c>
      <c r="C707" s="82"/>
      <c r="D707" s="171" t="s">
        <v>8843</v>
      </c>
      <c r="E707" s="193"/>
      <c r="F707" s="64" t="s">
        <v>4</v>
      </c>
      <c r="G707" s="99">
        <v>6.5</v>
      </c>
      <c r="H707" s="98">
        <v>4.5</v>
      </c>
      <c r="I707" s="99">
        <v>4.4000000000000004</v>
      </c>
      <c r="J707" s="162">
        <f t="shared" ref="J707:J708" si="837">I707*0.98</f>
        <v>4.3120000000000003</v>
      </c>
      <c r="K707" s="162">
        <f t="shared" ref="K707:K708" si="838">I707*0.97</f>
        <v>4.2679999999999998</v>
      </c>
      <c r="L707" s="162">
        <f t="shared" ref="L707:L708" si="839">I707*0.96</f>
        <v>4.2240000000000002</v>
      </c>
      <c r="M707" s="401"/>
      <c r="N707" s="98">
        <f>H707*M707</f>
        <v>0</v>
      </c>
      <c r="O707" s="217">
        <f>I707*M707</f>
        <v>0</v>
      </c>
      <c r="P707" s="246">
        <f>J707*M707</f>
        <v>0</v>
      </c>
      <c r="Q707" s="246">
        <f>K707*M707</f>
        <v>0</v>
      </c>
      <c r="R707" s="246">
        <f>L707*M707</f>
        <v>0</v>
      </c>
      <c r="S707" s="28" t="s">
        <v>5</v>
      </c>
      <c r="T707" s="100"/>
    </row>
    <row r="708" spans="1:21" s="56" customFormat="1" ht="69.95" hidden="1" customHeight="1" outlineLevel="1" thickBot="1" x14ac:dyDescent="0.25">
      <c r="A708" s="648" t="s">
        <v>9939</v>
      </c>
      <c r="B708" s="193" t="s">
        <v>24</v>
      </c>
      <c r="C708" s="82"/>
      <c r="D708" s="171" t="s">
        <v>9940</v>
      </c>
      <c r="E708" s="193"/>
      <c r="F708" s="82" t="s">
        <v>4</v>
      </c>
      <c r="G708" s="99">
        <v>5</v>
      </c>
      <c r="H708" s="99">
        <v>3.3</v>
      </c>
      <c r="I708" s="99">
        <v>3.2</v>
      </c>
      <c r="J708" s="162">
        <f t="shared" si="837"/>
        <v>3.1360000000000001</v>
      </c>
      <c r="K708" s="162">
        <f t="shared" si="838"/>
        <v>3.1040000000000001</v>
      </c>
      <c r="L708" s="162">
        <f t="shared" si="839"/>
        <v>3.0720000000000001</v>
      </c>
      <c r="M708" s="792"/>
      <c r="N708" s="98">
        <f>H708*M708</f>
        <v>0</v>
      </c>
      <c r="O708" s="217">
        <f>I708*M708</f>
        <v>0</v>
      </c>
      <c r="P708" s="246">
        <f>J708*M708</f>
        <v>0</v>
      </c>
      <c r="Q708" s="246">
        <f>K708*M708</f>
        <v>0</v>
      </c>
      <c r="R708" s="246">
        <f>L708*M708</f>
        <v>0</v>
      </c>
      <c r="S708" s="28" t="s">
        <v>5</v>
      </c>
      <c r="T708" s="100"/>
    </row>
    <row r="709" spans="1:21" ht="20.100000000000001" customHeight="1" collapsed="1" thickBot="1" x14ac:dyDescent="0.25">
      <c r="A709" s="384" t="s">
        <v>2799</v>
      </c>
      <c r="B709" s="601"/>
      <c r="C709" s="368"/>
      <c r="D709" s="369"/>
      <c r="E709" s="369"/>
      <c r="F709" s="369"/>
      <c r="G709" s="370"/>
      <c r="H709" s="370"/>
      <c r="I709" s="370"/>
      <c r="J709" s="370"/>
      <c r="K709" s="370"/>
      <c r="L709" s="370"/>
      <c r="M709" s="370"/>
      <c r="N709" s="370"/>
      <c r="O709" s="370"/>
      <c r="P709" s="370"/>
      <c r="Q709" s="370"/>
      <c r="R709" s="370"/>
      <c r="S709" s="371"/>
      <c r="U709" s="56"/>
    </row>
    <row r="710" spans="1:21" ht="20.100000000000001" hidden="1" customHeight="1" outlineLevel="1" thickBot="1" x14ac:dyDescent="0.25">
      <c r="A710" s="3" t="s">
        <v>3745</v>
      </c>
      <c r="B710" s="3" t="s">
        <v>33</v>
      </c>
      <c r="C710" s="3"/>
      <c r="D710" s="3" t="s">
        <v>17</v>
      </c>
      <c r="E710" s="3" t="s">
        <v>2746</v>
      </c>
      <c r="F710" s="84" t="s">
        <v>31</v>
      </c>
      <c r="G710" s="85" t="s">
        <v>487</v>
      </c>
      <c r="H710" s="3" t="s">
        <v>488</v>
      </c>
      <c r="I710" s="3" t="s">
        <v>495</v>
      </c>
      <c r="J710" s="123">
        <v>-0.02</v>
      </c>
      <c r="K710" s="123">
        <v>-0.03</v>
      </c>
      <c r="L710" s="123">
        <v>-0.04</v>
      </c>
      <c r="M710" s="3" t="s">
        <v>18</v>
      </c>
      <c r="N710" s="3" t="s">
        <v>489</v>
      </c>
      <c r="O710" s="3" t="s">
        <v>486</v>
      </c>
      <c r="P710" s="124" t="s">
        <v>1924</v>
      </c>
      <c r="Q710" s="124" t="s">
        <v>1930</v>
      </c>
      <c r="R710" s="124" t="s">
        <v>1931</v>
      </c>
      <c r="S710" s="3" t="s">
        <v>34</v>
      </c>
      <c r="U710" s="56"/>
    </row>
    <row r="711" spans="1:21" s="56" customFormat="1" ht="69.95" hidden="1" customHeight="1" outlineLevel="1" thickBot="1" x14ac:dyDescent="0.25">
      <c r="A711" s="602" t="s">
        <v>3826</v>
      </c>
      <c r="B711" s="266" t="s">
        <v>1688</v>
      </c>
      <c r="C711" s="64"/>
      <c r="D711" s="53" t="s">
        <v>1689</v>
      </c>
      <c r="E711" s="165"/>
      <c r="F711" s="64" t="s">
        <v>4</v>
      </c>
      <c r="G711" s="167">
        <v>35</v>
      </c>
      <c r="H711" s="98">
        <v>25.5</v>
      </c>
      <c r="I711" s="98">
        <v>25</v>
      </c>
      <c r="J711" s="162">
        <f t="shared" ref="J711:J736" si="840">I711*0.98</f>
        <v>24.5</v>
      </c>
      <c r="K711" s="162">
        <f t="shared" ref="K711:K736" si="841">I711*0.97</f>
        <v>24.25</v>
      </c>
      <c r="L711" s="162">
        <f t="shared" ref="L711:L736" si="842">I711*0.96</f>
        <v>24</v>
      </c>
      <c r="M711" s="141"/>
      <c r="N711" s="98">
        <f>H711*M711</f>
        <v>0</v>
      </c>
      <c r="O711" s="217">
        <f>I711*M711</f>
        <v>0</v>
      </c>
      <c r="P711" s="246">
        <f>J711*M711</f>
        <v>0</v>
      </c>
      <c r="Q711" s="246">
        <f>K711*M711</f>
        <v>0</v>
      </c>
      <c r="R711" s="246">
        <f>L711*M711</f>
        <v>0</v>
      </c>
      <c r="S711" s="28" t="s">
        <v>5</v>
      </c>
      <c r="T711" s="100"/>
    </row>
    <row r="712" spans="1:21" s="56" customFormat="1" ht="69.95" hidden="1" customHeight="1" outlineLevel="1" thickBot="1" x14ac:dyDescent="0.25">
      <c r="A712" s="602" t="s">
        <v>3827</v>
      </c>
      <c r="B712" s="115" t="s">
        <v>24</v>
      </c>
      <c r="C712" s="64" t="s">
        <v>3038</v>
      </c>
      <c r="D712" s="53" t="s">
        <v>3037</v>
      </c>
      <c r="E712" s="86"/>
      <c r="F712" s="64" t="s">
        <v>4</v>
      </c>
      <c r="G712" s="98">
        <v>10</v>
      </c>
      <c r="H712" s="98">
        <v>6</v>
      </c>
      <c r="I712" s="98">
        <v>5.8</v>
      </c>
      <c r="J712" s="162">
        <f t="shared" si="840"/>
        <v>5.6840000000000002</v>
      </c>
      <c r="K712" s="162">
        <f t="shared" si="841"/>
        <v>5.6259999999999994</v>
      </c>
      <c r="L712" s="162">
        <f t="shared" si="842"/>
        <v>5.5679999999999996</v>
      </c>
      <c r="M712" s="140"/>
      <c r="N712" s="98">
        <f>H712*M712</f>
        <v>0</v>
      </c>
      <c r="O712" s="217">
        <f>I712*M712</f>
        <v>0</v>
      </c>
      <c r="P712" s="246">
        <f>J712*M712</f>
        <v>0</v>
      </c>
      <c r="Q712" s="246">
        <f>K712*M712</f>
        <v>0</v>
      </c>
      <c r="R712" s="246">
        <f>L712*M712</f>
        <v>0</v>
      </c>
      <c r="S712" s="28" t="s">
        <v>5</v>
      </c>
      <c r="T712" s="100"/>
    </row>
    <row r="713" spans="1:21" s="56" customFormat="1" ht="69.95" hidden="1" customHeight="1" outlineLevel="1" thickBot="1" x14ac:dyDescent="0.25">
      <c r="A713" s="602" t="s">
        <v>3828</v>
      </c>
      <c r="B713" s="115" t="s">
        <v>24</v>
      </c>
      <c r="C713" s="64"/>
      <c r="D713" s="93" t="s">
        <v>7352</v>
      </c>
      <c r="E713" s="86"/>
      <c r="F713" s="64" t="s">
        <v>4</v>
      </c>
      <c r="G713" s="98">
        <v>39</v>
      </c>
      <c r="H713" s="98">
        <v>30</v>
      </c>
      <c r="I713" s="98">
        <v>29</v>
      </c>
      <c r="J713" s="162">
        <f t="shared" ref="J713:J714" si="843">I713*0.98</f>
        <v>28.419999999999998</v>
      </c>
      <c r="K713" s="162">
        <f t="shared" ref="K713:K714" si="844">I713*0.97</f>
        <v>28.13</v>
      </c>
      <c r="L713" s="162">
        <f t="shared" ref="L713:L714" si="845">I713*0.96</f>
        <v>27.84</v>
      </c>
      <c r="M713" s="141"/>
      <c r="N713" s="98">
        <f>H713*M713</f>
        <v>0</v>
      </c>
      <c r="O713" s="217">
        <f>I713*M713</f>
        <v>0</v>
      </c>
      <c r="P713" s="246">
        <f>J713*M713</f>
        <v>0</v>
      </c>
      <c r="Q713" s="246">
        <f>K713*M713</f>
        <v>0</v>
      </c>
      <c r="R713" s="246">
        <f>L713*M713</f>
        <v>0</v>
      </c>
      <c r="S713" s="28" t="s">
        <v>5</v>
      </c>
      <c r="T713" s="100"/>
    </row>
    <row r="714" spans="1:21" s="56" customFormat="1" ht="69.95" hidden="1" customHeight="1" outlineLevel="1" thickBot="1" x14ac:dyDescent="0.25">
      <c r="A714" s="602" t="s">
        <v>3829</v>
      </c>
      <c r="B714" s="115" t="s">
        <v>24</v>
      </c>
      <c r="C714" s="64"/>
      <c r="D714" s="53" t="s">
        <v>1312</v>
      </c>
      <c r="E714" s="86"/>
      <c r="F714" s="64" t="s">
        <v>4</v>
      </c>
      <c r="G714" s="98">
        <v>10</v>
      </c>
      <c r="H714" s="98">
        <v>6.6</v>
      </c>
      <c r="I714" s="98">
        <v>6.4</v>
      </c>
      <c r="J714" s="162">
        <f t="shared" si="843"/>
        <v>6.2720000000000002</v>
      </c>
      <c r="K714" s="162">
        <f t="shared" si="844"/>
        <v>6.2080000000000002</v>
      </c>
      <c r="L714" s="162">
        <f t="shared" si="845"/>
        <v>6.1440000000000001</v>
      </c>
      <c r="M714" s="401"/>
      <c r="N714" s="98">
        <f>H714*M714</f>
        <v>0</v>
      </c>
      <c r="O714" s="217">
        <f>I714*M714</f>
        <v>0</v>
      </c>
      <c r="P714" s="246">
        <f>J714*M714</f>
        <v>0</v>
      </c>
      <c r="Q714" s="246">
        <f>K714*M714</f>
        <v>0</v>
      </c>
      <c r="R714" s="246">
        <f>L714*M714</f>
        <v>0</v>
      </c>
      <c r="S714" s="28" t="s">
        <v>5</v>
      </c>
      <c r="T714" s="100"/>
    </row>
    <row r="715" spans="1:21" s="56" customFormat="1" ht="69.95" hidden="1" customHeight="1" outlineLevel="1" thickBot="1" x14ac:dyDescent="0.25">
      <c r="A715" s="131"/>
      <c r="B715" s="131" t="s">
        <v>24</v>
      </c>
      <c r="C715" s="7"/>
      <c r="D715" s="25" t="s">
        <v>460</v>
      </c>
      <c r="E715" s="64"/>
      <c r="F715" s="64" t="s">
        <v>4</v>
      </c>
      <c r="G715" s="139">
        <v>18</v>
      </c>
      <c r="H715" s="139">
        <v>13</v>
      </c>
      <c r="I715" s="139">
        <v>13</v>
      </c>
      <c r="J715" s="161">
        <f t="shared" si="840"/>
        <v>12.74</v>
      </c>
      <c r="K715" s="161">
        <f t="shared" si="841"/>
        <v>12.61</v>
      </c>
      <c r="L715" s="161">
        <f t="shared" si="842"/>
        <v>12.48</v>
      </c>
      <c r="M715" s="359"/>
      <c r="N715" s="65">
        <f>H715*M715</f>
        <v>0</v>
      </c>
      <c r="O715" s="217">
        <f>I715*M715</f>
        <v>0</v>
      </c>
      <c r="P715" s="246">
        <f>J715*M715</f>
        <v>0</v>
      </c>
      <c r="Q715" s="246">
        <f>K715*M715</f>
        <v>0</v>
      </c>
      <c r="R715" s="246">
        <f>L715*M715</f>
        <v>0</v>
      </c>
      <c r="S715" s="12" t="s">
        <v>5</v>
      </c>
    </row>
    <row r="716" spans="1:21" s="56" customFormat="1" ht="69.95" hidden="1" customHeight="1" outlineLevel="1" thickBot="1" x14ac:dyDescent="0.25">
      <c r="A716" s="131"/>
      <c r="B716" s="131" t="s">
        <v>24</v>
      </c>
      <c r="C716" s="7"/>
      <c r="D716" s="53" t="s">
        <v>197</v>
      </c>
      <c r="E716" s="64"/>
      <c r="F716" s="64" t="s">
        <v>4</v>
      </c>
      <c r="G716" s="139">
        <v>27</v>
      </c>
      <c r="H716" s="139">
        <v>21</v>
      </c>
      <c r="I716" s="139">
        <v>20.7</v>
      </c>
      <c r="J716" s="161">
        <f t="shared" si="840"/>
        <v>20.285999999999998</v>
      </c>
      <c r="K716" s="161">
        <f t="shared" si="841"/>
        <v>20.078999999999997</v>
      </c>
      <c r="L716" s="161">
        <f t="shared" si="842"/>
        <v>19.872</v>
      </c>
      <c r="M716" s="359"/>
      <c r="N716" s="65">
        <f>H716*M716</f>
        <v>0</v>
      </c>
      <c r="O716" s="217">
        <f>I716*M716</f>
        <v>0</v>
      </c>
      <c r="P716" s="246">
        <f>J716*M716</f>
        <v>0</v>
      </c>
      <c r="Q716" s="246">
        <f>K716*M716</f>
        <v>0</v>
      </c>
      <c r="R716" s="246">
        <f>L716*M716</f>
        <v>0</v>
      </c>
      <c r="S716" s="12" t="s">
        <v>5</v>
      </c>
    </row>
    <row r="717" spans="1:21" s="56" customFormat="1" ht="69.95" hidden="1" customHeight="1" outlineLevel="1" thickBot="1" x14ac:dyDescent="0.25">
      <c r="A717" s="131"/>
      <c r="B717" s="131" t="s">
        <v>24</v>
      </c>
      <c r="C717" s="7"/>
      <c r="D717" s="25" t="s">
        <v>379</v>
      </c>
      <c r="E717" s="64"/>
      <c r="F717" s="64" t="s">
        <v>4</v>
      </c>
      <c r="G717" s="139">
        <v>14</v>
      </c>
      <c r="H717" s="139">
        <v>10</v>
      </c>
      <c r="I717" s="139">
        <v>10</v>
      </c>
      <c r="J717" s="161">
        <f t="shared" si="840"/>
        <v>9.8000000000000007</v>
      </c>
      <c r="K717" s="161">
        <f t="shared" si="841"/>
        <v>9.6999999999999993</v>
      </c>
      <c r="L717" s="161">
        <f t="shared" si="842"/>
        <v>9.6</v>
      </c>
      <c r="M717" s="359"/>
      <c r="N717" s="65">
        <f>H717*M717</f>
        <v>0</v>
      </c>
      <c r="O717" s="217">
        <f>I717*M717</f>
        <v>0</v>
      </c>
      <c r="P717" s="246">
        <f>J717*M717</f>
        <v>0</v>
      </c>
      <c r="Q717" s="246">
        <f>K717*M717</f>
        <v>0</v>
      </c>
      <c r="R717" s="246">
        <f>L717*M717</f>
        <v>0</v>
      </c>
      <c r="S717" s="12" t="s">
        <v>5</v>
      </c>
    </row>
    <row r="718" spans="1:21" s="56" customFormat="1" ht="69.95" hidden="1" customHeight="1" outlineLevel="1" thickBot="1" x14ac:dyDescent="0.25">
      <c r="A718" s="131"/>
      <c r="B718" s="131" t="s">
        <v>24</v>
      </c>
      <c r="C718" s="7"/>
      <c r="D718" s="25" t="s">
        <v>378</v>
      </c>
      <c r="E718" s="64"/>
      <c r="F718" s="64" t="s">
        <v>4</v>
      </c>
      <c r="G718" s="139">
        <v>10</v>
      </c>
      <c r="H718" s="139">
        <v>7</v>
      </c>
      <c r="I718" s="139">
        <v>6.8</v>
      </c>
      <c r="J718" s="161">
        <f t="shared" si="840"/>
        <v>6.6639999999999997</v>
      </c>
      <c r="K718" s="161">
        <f t="shared" si="841"/>
        <v>6.5960000000000001</v>
      </c>
      <c r="L718" s="161">
        <f t="shared" si="842"/>
        <v>6.5279999999999996</v>
      </c>
      <c r="M718" s="359"/>
      <c r="N718" s="65">
        <f>H718*M718</f>
        <v>0</v>
      </c>
      <c r="O718" s="217">
        <f>I718*M718</f>
        <v>0</v>
      </c>
      <c r="P718" s="246">
        <f>J718*M718</f>
        <v>0</v>
      </c>
      <c r="Q718" s="246">
        <f>K718*M718</f>
        <v>0</v>
      </c>
      <c r="R718" s="246">
        <f>L718*M718</f>
        <v>0</v>
      </c>
      <c r="S718" s="12" t="s">
        <v>5</v>
      </c>
    </row>
    <row r="719" spans="1:21" s="56" customFormat="1" ht="69.95" hidden="1" customHeight="1" outlineLevel="1" thickBot="1" x14ac:dyDescent="0.25">
      <c r="A719" s="602" t="s">
        <v>3830</v>
      </c>
      <c r="B719" s="131" t="s">
        <v>24</v>
      </c>
      <c r="C719" s="25"/>
      <c r="D719" s="25" t="s">
        <v>301</v>
      </c>
      <c r="E719" s="64"/>
      <c r="F719" s="86" t="s">
        <v>4</v>
      </c>
      <c r="G719" s="139">
        <v>22.5</v>
      </c>
      <c r="H719" s="139">
        <v>13</v>
      </c>
      <c r="I719" s="139">
        <v>12.7</v>
      </c>
      <c r="J719" s="161">
        <f t="shared" si="840"/>
        <v>12.446</v>
      </c>
      <c r="K719" s="161">
        <f t="shared" si="841"/>
        <v>12.318999999999999</v>
      </c>
      <c r="L719" s="161">
        <f t="shared" si="842"/>
        <v>12.191999999999998</v>
      </c>
      <c r="M719" s="359"/>
      <c r="N719" s="65">
        <f>H719*M719</f>
        <v>0</v>
      </c>
      <c r="O719" s="217">
        <f>I719*M719</f>
        <v>0</v>
      </c>
      <c r="P719" s="246">
        <f>J719*M719</f>
        <v>0</v>
      </c>
      <c r="Q719" s="246">
        <f>K719*M719</f>
        <v>0</v>
      </c>
      <c r="R719" s="246">
        <f>L719*M719</f>
        <v>0</v>
      </c>
      <c r="S719" s="12" t="s">
        <v>5</v>
      </c>
    </row>
    <row r="720" spans="1:21" s="56" customFormat="1" ht="69.95" hidden="1" customHeight="1" outlineLevel="1" thickBot="1" x14ac:dyDescent="0.25">
      <c r="A720" s="131"/>
      <c r="B720" s="131" t="s">
        <v>24</v>
      </c>
      <c r="C720" s="25"/>
      <c r="D720" s="25" t="s">
        <v>1801</v>
      </c>
      <c r="E720" s="64"/>
      <c r="F720" s="86" t="s">
        <v>4</v>
      </c>
      <c r="G720" s="139">
        <v>20</v>
      </c>
      <c r="H720" s="139">
        <v>15.5</v>
      </c>
      <c r="I720" s="139">
        <v>15</v>
      </c>
      <c r="J720" s="161">
        <f t="shared" si="840"/>
        <v>14.7</v>
      </c>
      <c r="K720" s="161">
        <f t="shared" si="841"/>
        <v>14.549999999999999</v>
      </c>
      <c r="L720" s="161">
        <f t="shared" si="842"/>
        <v>14.399999999999999</v>
      </c>
      <c r="M720" s="359"/>
      <c r="N720" s="65">
        <f>H720*M720</f>
        <v>0</v>
      </c>
      <c r="O720" s="217">
        <f>I720*M720</f>
        <v>0</v>
      </c>
      <c r="P720" s="246">
        <f>J720*M720</f>
        <v>0</v>
      </c>
      <c r="Q720" s="246">
        <f>K720*M720</f>
        <v>0</v>
      </c>
      <c r="R720" s="246">
        <f>L720*M720</f>
        <v>0</v>
      </c>
      <c r="S720" s="12" t="s">
        <v>5</v>
      </c>
    </row>
    <row r="721" spans="1:20" s="56" customFormat="1" ht="69.95" hidden="1" customHeight="1" outlineLevel="1" thickBot="1" x14ac:dyDescent="0.25">
      <c r="A721" s="602" t="s">
        <v>3831</v>
      </c>
      <c r="B721" s="115" t="s">
        <v>24</v>
      </c>
      <c r="C721" s="53"/>
      <c r="D721" s="53" t="s">
        <v>619</v>
      </c>
      <c r="E721" s="251"/>
      <c r="F721" s="82" t="s">
        <v>4</v>
      </c>
      <c r="G721" s="99">
        <v>5</v>
      </c>
      <c r="H721" s="99">
        <v>3.5</v>
      </c>
      <c r="I721" s="99">
        <v>3.4</v>
      </c>
      <c r="J721" s="162">
        <f t="shared" si="840"/>
        <v>3.3319999999999999</v>
      </c>
      <c r="K721" s="162">
        <f t="shared" si="841"/>
        <v>3.298</v>
      </c>
      <c r="L721" s="162">
        <f t="shared" si="842"/>
        <v>3.2639999999999998</v>
      </c>
      <c r="M721" s="401"/>
      <c r="N721" s="99">
        <f>H721*M721</f>
        <v>0</v>
      </c>
      <c r="O721" s="217">
        <f>I721*M721</f>
        <v>0</v>
      </c>
      <c r="P721" s="246">
        <f>J721*M721</f>
        <v>0</v>
      </c>
      <c r="Q721" s="246">
        <f>K721*M721</f>
        <v>0</v>
      </c>
      <c r="R721" s="246">
        <f>L721*M721</f>
        <v>0</v>
      </c>
      <c r="S721" s="28" t="s">
        <v>5</v>
      </c>
      <c r="T721" s="100"/>
    </row>
    <row r="722" spans="1:20" s="56" customFormat="1" ht="69.95" hidden="1" customHeight="1" outlineLevel="1" thickBot="1" x14ac:dyDescent="0.25">
      <c r="A722" s="602" t="s">
        <v>3832</v>
      </c>
      <c r="B722" s="115" t="s">
        <v>24</v>
      </c>
      <c r="C722" s="53"/>
      <c r="D722" s="93" t="s">
        <v>9642</v>
      </c>
      <c r="E722" s="64"/>
      <c r="F722" s="82" t="s">
        <v>4</v>
      </c>
      <c r="G722" s="205">
        <v>6.5</v>
      </c>
      <c r="H722" s="99">
        <v>6</v>
      </c>
      <c r="I722" s="180">
        <v>5.9</v>
      </c>
      <c r="J722" s="162">
        <f t="shared" si="840"/>
        <v>5.782</v>
      </c>
      <c r="K722" s="162">
        <f t="shared" si="841"/>
        <v>5.7229999999999999</v>
      </c>
      <c r="L722" s="162">
        <f t="shared" si="842"/>
        <v>5.6639999999999997</v>
      </c>
      <c r="M722" s="141"/>
      <c r="N722" s="99">
        <f>H722*M722</f>
        <v>0</v>
      </c>
      <c r="O722" s="217">
        <f>I722*M722</f>
        <v>0</v>
      </c>
      <c r="P722" s="246">
        <f>J722*M722</f>
        <v>0</v>
      </c>
      <c r="Q722" s="246">
        <f>K722*M722</f>
        <v>0</v>
      </c>
      <c r="R722" s="246">
        <f>L722*M722</f>
        <v>0</v>
      </c>
      <c r="S722" s="28" t="s">
        <v>5</v>
      </c>
      <c r="T722" s="170"/>
    </row>
    <row r="723" spans="1:20" s="56" customFormat="1" ht="69.95" hidden="1" customHeight="1" outlineLevel="1" thickBot="1" x14ac:dyDescent="0.25">
      <c r="A723" s="602" t="s">
        <v>3833</v>
      </c>
      <c r="B723" s="115" t="s">
        <v>24</v>
      </c>
      <c r="C723" s="53"/>
      <c r="D723" s="93" t="s">
        <v>9641</v>
      </c>
      <c r="E723" s="82"/>
      <c r="F723" s="82" t="s">
        <v>4</v>
      </c>
      <c r="G723" s="235">
        <v>10</v>
      </c>
      <c r="H723" s="99">
        <v>8.6999999999999993</v>
      </c>
      <c r="I723" s="180">
        <v>8.5</v>
      </c>
      <c r="J723" s="162">
        <f t="shared" si="840"/>
        <v>8.33</v>
      </c>
      <c r="K723" s="162">
        <f t="shared" si="841"/>
        <v>8.2449999999999992</v>
      </c>
      <c r="L723" s="162">
        <f t="shared" si="842"/>
        <v>8.16</v>
      </c>
      <c r="M723" s="141"/>
      <c r="N723" s="99">
        <f>H723*M723</f>
        <v>0</v>
      </c>
      <c r="O723" s="217">
        <f>I723*M723</f>
        <v>0</v>
      </c>
      <c r="P723" s="246">
        <f>J723*M723</f>
        <v>0</v>
      </c>
      <c r="Q723" s="246">
        <f>K723*M723</f>
        <v>0</v>
      </c>
      <c r="R723" s="246">
        <f>L723*M723</f>
        <v>0</v>
      </c>
      <c r="S723" s="28" t="s">
        <v>5</v>
      </c>
      <c r="T723" s="170"/>
    </row>
    <row r="724" spans="1:20" s="56" customFormat="1" ht="69.95" hidden="1" customHeight="1" outlineLevel="1" thickBot="1" x14ac:dyDescent="0.25">
      <c r="A724" s="602" t="s">
        <v>3834</v>
      </c>
      <c r="B724" s="115" t="s">
        <v>24</v>
      </c>
      <c r="C724" s="53"/>
      <c r="D724" s="93" t="s">
        <v>7353</v>
      </c>
      <c r="E724" s="82"/>
      <c r="F724" s="82" t="s">
        <v>4</v>
      </c>
      <c r="G724" s="99">
        <v>25</v>
      </c>
      <c r="H724" s="99">
        <v>18.899999999999999</v>
      </c>
      <c r="I724" s="99">
        <v>18.5</v>
      </c>
      <c r="J724" s="162">
        <f t="shared" si="840"/>
        <v>18.13</v>
      </c>
      <c r="K724" s="162">
        <f t="shared" si="841"/>
        <v>17.945</v>
      </c>
      <c r="L724" s="162">
        <f t="shared" si="842"/>
        <v>17.759999999999998</v>
      </c>
      <c r="M724" s="401"/>
      <c r="N724" s="99">
        <f>H724*M724</f>
        <v>0</v>
      </c>
      <c r="O724" s="217">
        <f>I724*M724</f>
        <v>0</v>
      </c>
      <c r="P724" s="246">
        <f>J724*M724</f>
        <v>0</v>
      </c>
      <c r="Q724" s="246">
        <f>K724*M724</f>
        <v>0</v>
      </c>
      <c r="R724" s="246">
        <f>L724*M724</f>
        <v>0</v>
      </c>
      <c r="S724" s="28" t="s">
        <v>5</v>
      </c>
      <c r="T724" s="100"/>
    </row>
    <row r="725" spans="1:20" s="56" customFormat="1" ht="69.95" hidden="1" customHeight="1" outlineLevel="1" thickBot="1" x14ac:dyDescent="0.25">
      <c r="A725" s="602" t="s">
        <v>3835</v>
      </c>
      <c r="B725" s="115" t="s">
        <v>24</v>
      </c>
      <c r="C725" s="53"/>
      <c r="D725" s="53" t="s">
        <v>787</v>
      </c>
      <c r="E725" s="251"/>
      <c r="F725" s="82" t="s">
        <v>4</v>
      </c>
      <c r="G725" s="99">
        <v>49</v>
      </c>
      <c r="H725" s="99">
        <v>40</v>
      </c>
      <c r="I725" s="99">
        <v>39.4</v>
      </c>
      <c r="J725" s="161">
        <f t="shared" si="840"/>
        <v>38.611999999999995</v>
      </c>
      <c r="K725" s="161">
        <f t="shared" si="841"/>
        <v>38.217999999999996</v>
      </c>
      <c r="L725" s="161">
        <f t="shared" si="842"/>
        <v>37.823999999999998</v>
      </c>
      <c r="M725" s="14"/>
      <c r="N725" s="99">
        <f>H725*M725</f>
        <v>0</v>
      </c>
      <c r="O725" s="217">
        <f>I725*M725</f>
        <v>0</v>
      </c>
      <c r="P725" s="246">
        <f>J725*M725</f>
        <v>0</v>
      </c>
      <c r="Q725" s="246">
        <f>K725*M725</f>
        <v>0</v>
      </c>
      <c r="R725" s="246">
        <f>L725*M725</f>
        <v>0</v>
      </c>
      <c r="S725" s="28" t="s">
        <v>5</v>
      </c>
      <c r="T725" s="100"/>
    </row>
    <row r="726" spans="1:20" s="56" customFormat="1" ht="69.95" hidden="1" customHeight="1" outlineLevel="1" thickBot="1" x14ac:dyDescent="0.25">
      <c r="A726" s="602" t="s">
        <v>3836</v>
      </c>
      <c r="B726" s="115" t="s">
        <v>24</v>
      </c>
      <c r="C726" s="53"/>
      <c r="D726" s="53" t="s">
        <v>616</v>
      </c>
      <c r="E726" s="232"/>
      <c r="F726" s="82" t="s">
        <v>4</v>
      </c>
      <c r="G726" s="99">
        <v>7</v>
      </c>
      <c r="H726" s="99">
        <v>4.9000000000000004</v>
      </c>
      <c r="I726" s="99">
        <v>4.8</v>
      </c>
      <c r="J726" s="162">
        <f t="shared" si="840"/>
        <v>4.7039999999999997</v>
      </c>
      <c r="K726" s="162">
        <f t="shared" si="841"/>
        <v>4.6559999999999997</v>
      </c>
      <c r="L726" s="162">
        <f t="shared" si="842"/>
        <v>4.6079999999999997</v>
      </c>
      <c r="M726" s="141"/>
      <c r="N726" s="99">
        <f>H726*M726</f>
        <v>0</v>
      </c>
      <c r="O726" s="217">
        <f>I726*M726</f>
        <v>0</v>
      </c>
      <c r="P726" s="246">
        <f>J726*M726</f>
        <v>0</v>
      </c>
      <c r="Q726" s="246">
        <f>K726*M726</f>
        <v>0</v>
      </c>
      <c r="R726" s="246">
        <f>L726*M726</f>
        <v>0</v>
      </c>
      <c r="S726" s="28" t="s">
        <v>5</v>
      </c>
      <c r="T726" s="100"/>
    </row>
    <row r="727" spans="1:20" s="56" customFormat="1" ht="69.95" hidden="1" customHeight="1" outlineLevel="1" thickBot="1" x14ac:dyDescent="0.25">
      <c r="A727" s="602" t="s">
        <v>3837</v>
      </c>
      <c r="B727" s="115" t="s">
        <v>24</v>
      </c>
      <c r="C727" s="53"/>
      <c r="D727" s="53" t="s">
        <v>617</v>
      </c>
      <c r="E727" s="251"/>
      <c r="F727" s="82" t="s">
        <v>4</v>
      </c>
      <c r="G727" s="99">
        <v>10</v>
      </c>
      <c r="H727" s="99">
        <v>6.5</v>
      </c>
      <c r="I727" s="99">
        <v>6.3</v>
      </c>
      <c r="J727" s="162">
        <f t="shared" si="840"/>
        <v>6.1739999999999995</v>
      </c>
      <c r="K727" s="162">
        <f t="shared" si="841"/>
        <v>6.1109999999999998</v>
      </c>
      <c r="L727" s="162">
        <f t="shared" si="842"/>
        <v>6.048</v>
      </c>
      <c r="M727" s="401"/>
      <c r="N727" s="99">
        <f>H727*M727</f>
        <v>0</v>
      </c>
      <c r="O727" s="217">
        <f>I727*M727</f>
        <v>0</v>
      </c>
      <c r="P727" s="246">
        <f>J727*M727</f>
        <v>0</v>
      </c>
      <c r="Q727" s="246">
        <f>K727*M727</f>
        <v>0</v>
      </c>
      <c r="R727" s="246">
        <f>L727*M727</f>
        <v>0</v>
      </c>
      <c r="S727" s="28" t="s">
        <v>5</v>
      </c>
      <c r="T727" s="100"/>
    </row>
    <row r="728" spans="1:20" s="56" customFormat="1" ht="69.95" hidden="1" customHeight="1" outlineLevel="1" thickBot="1" x14ac:dyDescent="0.25">
      <c r="A728" s="602" t="s">
        <v>3838</v>
      </c>
      <c r="B728" s="115" t="s">
        <v>24</v>
      </c>
      <c r="C728" s="53"/>
      <c r="D728" s="53" t="s">
        <v>364</v>
      </c>
      <c r="E728" s="182"/>
      <c r="F728" s="82" t="s">
        <v>4</v>
      </c>
      <c r="G728" s="99">
        <v>11</v>
      </c>
      <c r="H728" s="99">
        <v>9.1</v>
      </c>
      <c r="I728" s="99">
        <v>8.9</v>
      </c>
      <c r="J728" s="162">
        <f t="shared" si="840"/>
        <v>8.7219999999999995</v>
      </c>
      <c r="K728" s="162">
        <f t="shared" si="841"/>
        <v>8.6330000000000009</v>
      </c>
      <c r="L728" s="162">
        <f t="shared" si="842"/>
        <v>8.5440000000000005</v>
      </c>
      <c r="M728" s="141"/>
      <c r="N728" s="99">
        <f>H728*M728</f>
        <v>0</v>
      </c>
      <c r="O728" s="217">
        <f>I728*M728</f>
        <v>0</v>
      </c>
      <c r="P728" s="246">
        <f>J728*M728</f>
        <v>0</v>
      </c>
      <c r="Q728" s="246">
        <f>K728*M728</f>
        <v>0</v>
      </c>
      <c r="R728" s="246">
        <f>L728*M728</f>
        <v>0</v>
      </c>
      <c r="S728" s="28" t="s">
        <v>5</v>
      </c>
      <c r="T728" s="100"/>
    </row>
    <row r="729" spans="1:20" s="56" customFormat="1" ht="69.95" hidden="1" customHeight="1" outlineLevel="1" thickBot="1" x14ac:dyDescent="0.25">
      <c r="A729" s="602" t="s">
        <v>3839</v>
      </c>
      <c r="B729" s="115" t="s">
        <v>24</v>
      </c>
      <c r="C729" s="53"/>
      <c r="D729" s="53" t="s">
        <v>365</v>
      </c>
      <c r="E729" s="232"/>
      <c r="F729" s="82" t="s">
        <v>4</v>
      </c>
      <c r="G729" s="99">
        <v>15</v>
      </c>
      <c r="H729" s="99">
        <v>12</v>
      </c>
      <c r="I729" s="99">
        <v>11.7</v>
      </c>
      <c r="J729" s="162">
        <f t="shared" si="840"/>
        <v>11.465999999999999</v>
      </c>
      <c r="K729" s="162">
        <f t="shared" si="841"/>
        <v>11.348999999999998</v>
      </c>
      <c r="L729" s="162">
        <f t="shared" si="842"/>
        <v>11.231999999999999</v>
      </c>
      <c r="M729" s="141"/>
      <c r="N729" s="99">
        <f>H729*M729</f>
        <v>0</v>
      </c>
      <c r="O729" s="217">
        <f>I729*M729</f>
        <v>0</v>
      </c>
      <c r="P729" s="246">
        <f>J729*M729</f>
        <v>0</v>
      </c>
      <c r="Q729" s="246">
        <f>K729*M729</f>
        <v>0</v>
      </c>
      <c r="R729" s="246">
        <f>L729*M729</f>
        <v>0</v>
      </c>
      <c r="S729" s="28" t="s">
        <v>5</v>
      </c>
      <c r="T729" s="100"/>
    </row>
    <row r="730" spans="1:20" s="56" customFormat="1" ht="69.95" hidden="1" customHeight="1" outlineLevel="1" thickBot="1" x14ac:dyDescent="0.25">
      <c r="A730" s="602" t="s">
        <v>3840</v>
      </c>
      <c r="B730" s="115" t="s">
        <v>24</v>
      </c>
      <c r="C730" s="53"/>
      <c r="D730" s="53" t="s">
        <v>484</v>
      </c>
      <c r="E730" s="251"/>
      <c r="F730" s="82" t="s">
        <v>4</v>
      </c>
      <c r="G730" s="99">
        <v>40</v>
      </c>
      <c r="H730" s="99">
        <v>30.9</v>
      </c>
      <c r="I730" s="99">
        <v>30.3</v>
      </c>
      <c r="J730" s="161">
        <f t="shared" si="840"/>
        <v>29.693999999999999</v>
      </c>
      <c r="K730" s="161">
        <f t="shared" si="841"/>
        <v>29.390999999999998</v>
      </c>
      <c r="L730" s="161">
        <f t="shared" si="842"/>
        <v>29.088000000000001</v>
      </c>
      <c r="M730" s="14"/>
      <c r="N730" s="99">
        <f>H730*M730</f>
        <v>0</v>
      </c>
      <c r="O730" s="217">
        <f>I730*M730</f>
        <v>0</v>
      </c>
      <c r="P730" s="246">
        <f>J730*M730</f>
        <v>0</v>
      </c>
      <c r="Q730" s="246">
        <f>K730*M730</f>
        <v>0</v>
      </c>
      <c r="R730" s="246">
        <f>L730*M730</f>
        <v>0</v>
      </c>
      <c r="S730" s="28" t="s">
        <v>5</v>
      </c>
      <c r="T730" s="100"/>
    </row>
    <row r="731" spans="1:20" s="56" customFormat="1" ht="69.95" hidden="1" customHeight="1" outlineLevel="1" thickBot="1" x14ac:dyDescent="0.25">
      <c r="A731" s="602" t="s">
        <v>7298</v>
      </c>
      <c r="B731" s="128" t="s">
        <v>24</v>
      </c>
      <c r="C731" s="53"/>
      <c r="D731" s="53" t="s">
        <v>7297</v>
      </c>
      <c r="E731" s="232"/>
      <c r="F731" s="82" t="s">
        <v>4</v>
      </c>
      <c r="G731" s="99">
        <v>21</v>
      </c>
      <c r="H731" s="99">
        <v>15.15</v>
      </c>
      <c r="I731" s="99">
        <v>14.85</v>
      </c>
      <c r="J731" s="162">
        <f t="shared" si="840"/>
        <v>14.552999999999999</v>
      </c>
      <c r="K731" s="162">
        <f t="shared" si="841"/>
        <v>14.404499999999999</v>
      </c>
      <c r="L731" s="162">
        <f t="shared" si="842"/>
        <v>14.255999999999998</v>
      </c>
      <c r="M731" s="401"/>
      <c r="N731" s="99">
        <f>H731*M731</f>
        <v>0</v>
      </c>
      <c r="O731" s="217">
        <f>I731*M731</f>
        <v>0</v>
      </c>
      <c r="P731" s="246">
        <f>J731*M731</f>
        <v>0</v>
      </c>
      <c r="Q731" s="246">
        <f>K731*M731</f>
        <v>0</v>
      </c>
      <c r="R731" s="246">
        <f>L731*M731</f>
        <v>0</v>
      </c>
      <c r="S731" s="28" t="s">
        <v>5</v>
      </c>
      <c r="T731" s="100"/>
    </row>
    <row r="732" spans="1:20" s="56" customFormat="1" ht="69.95" hidden="1" customHeight="1" outlineLevel="1" thickBot="1" x14ac:dyDescent="0.25">
      <c r="A732" s="602" t="s">
        <v>3841</v>
      </c>
      <c r="B732" s="115" t="s">
        <v>24</v>
      </c>
      <c r="C732" s="53"/>
      <c r="D732" s="53" t="s">
        <v>620</v>
      </c>
      <c r="E732" s="82"/>
      <c r="F732" s="82" t="s">
        <v>4</v>
      </c>
      <c r="G732" s="99">
        <v>12</v>
      </c>
      <c r="H732" s="99">
        <v>9</v>
      </c>
      <c r="I732" s="99">
        <v>8.8000000000000007</v>
      </c>
      <c r="J732" s="162">
        <f t="shared" si="840"/>
        <v>8.6240000000000006</v>
      </c>
      <c r="K732" s="162">
        <f t="shared" si="841"/>
        <v>8.5359999999999996</v>
      </c>
      <c r="L732" s="162">
        <f t="shared" si="842"/>
        <v>8.4480000000000004</v>
      </c>
      <c r="M732" s="401"/>
      <c r="N732" s="99">
        <f>H732*M732</f>
        <v>0</v>
      </c>
      <c r="O732" s="217">
        <f>I732*M732</f>
        <v>0</v>
      </c>
      <c r="P732" s="246">
        <f>J732*M732</f>
        <v>0</v>
      </c>
      <c r="Q732" s="246">
        <f>K732*M732</f>
        <v>0</v>
      </c>
      <c r="R732" s="246">
        <f>L732*M732</f>
        <v>0</v>
      </c>
      <c r="S732" s="28" t="s">
        <v>5</v>
      </c>
      <c r="T732" s="100"/>
    </row>
    <row r="733" spans="1:20" s="56" customFormat="1" ht="69.95" hidden="1" customHeight="1" outlineLevel="1" thickBot="1" x14ac:dyDescent="0.25">
      <c r="A733" s="602" t="s">
        <v>3842</v>
      </c>
      <c r="B733" s="115" t="s">
        <v>24</v>
      </c>
      <c r="C733" s="53"/>
      <c r="D733" s="53" t="s">
        <v>618</v>
      </c>
      <c r="E733" s="232"/>
      <c r="F733" s="82" t="s">
        <v>4</v>
      </c>
      <c r="G733" s="99">
        <v>18</v>
      </c>
      <c r="H733" s="99">
        <v>13.1</v>
      </c>
      <c r="I733" s="99">
        <v>12.8</v>
      </c>
      <c r="J733" s="162">
        <f t="shared" si="840"/>
        <v>12.544</v>
      </c>
      <c r="K733" s="162">
        <f t="shared" si="841"/>
        <v>12.416</v>
      </c>
      <c r="L733" s="162">
        <f t="shared" si="842"/>
        <v>12.288</v>
      </c>
      <c r="M733" s="141"/>
      <c r="N733" s="99">
        <f>H733*M733</f>
        <v>0</v>
      </c>
      <c r="O733" s="217">
        <f>I733*M733</f>
        <v>0</v>
      </c>
      <c r="P733" s="246">
        <f>J733*M733</f>
        <v>0</v>
      </c>
      <c r="Q733" s="246">
        <f>K733*M733</f>
        <v>0</v>
      </c>
      <c r="R733" s="246">
        <f>L733*M733</f>
        <v>0</v>
      </c>
      <c r="S733" s="28" t="s">
        <v>5</v>
      </c>
      <c r="T733" s="100"/>
    </row>
    <row r="734" spans="1:20" s="56" customFormat="1" ht="69.95" hidden="1" customHeight="1" outlineLevel="1" thickBot="1" x14ac:dyDescent="0.25">
      <c r="A734" s="602" t="s">
        <v>3843</v>
      </c>
      <c r="B734" s="115" t="s">
        <v>24</v>
      </c>
      <c r="C734" s="53"/>
      <c r="D734" s="53" t="s">
        <v>366</v>
      </c>
      <c r="E734" s="82"/>
      <c r="F734" s="82" t="s">
        <v>4</v>
      </c>
      <c r="G734" s="99">
        <v>24</v>
      </c>
      <c r="H734" s="99">
        <v>17.899999999999999</v>
      </c>
      <c r="I734" s="99">
        <v>17.5</v>
      </c>
      <c r="J734" s="162">
        <f t="shared" si="840"/>
        <v>17.149999999999999</v>
      </c>
      <c r="K734" s="162">
        <f t="shared" si="841"/>
        <v>16.974999999999998</v>
      </c>
      <c r="L734" s="162">
        <f t="shared" si="842"/>
        <v>16.8</v>
      </c>
      <c r="M734" s="141"/>
      <c r="N734" s="99">
        <f>H734*M734</f>
        <v>0</v>
      </c>
      <c r="O734" s="217">
        <f>I734*M734</f>
        <v>0</v>
      </c>
      <c r="P734" s="246">
        <f>J734*M734</f>
        <v>0</v>
      </c>
      <c r="Q734" s="246">
        <f>K734*M734</f>
        <v>0</v>
      </c>
      <c r="R734" s="246">
        <f>L734*M734</f>
        <v>0</v>
      </c>
      <c r="S734" s="28" t="s">
        <v>5</v>
      </c>
      <c r="T734" s="100"/>
    </row>
    <row r="735" spans="1:20" s="56" customFormat="1" ht="69.95" hidden="1" customHeight="1" outlineLevel="1" thickBot="1" x14ac:dyDescent="0.25">
      <c r="A735" s="758" t="s">
        <v>3844</v>
      </c>
      <c r="B735" s="831" t="s">
        <v>24</v>
      </c>
      <c r="C735" s="756"/>
      <c r="D735" s="849" t="s">
        <v>10757</v>
      </c>
      <c r="E735" s="794"/>
      <c r="F735" s="793" t="s">
        <v>4</v>
      </c>
      <c r="G735" s="803">
        <v>12</v>
      </c>
      <c r="H735" s="803">
        <v>8</v>
      </c>
      <c r="I735" s="810">
        <v>7.8</v>
      </c>
      <c r="J735" s="732">
        <f t="shared" si="840"/>
        <v>7.6440000000000001</v>
      </c>
      <c r="K735" s="732">
        <f t="shared" si="841"/>
        <v>7.5659999999999998</v>
      </c>
      <c r="L735" s="732">
        <f t="shared" si="842"/>
        <v>7.4879999999999995</v>
      </c>
      <c r="M735" s="873"/>
      <c r="N735" s="803">
        <f>H735*M735</f>
        <v>0</v>
      </c>
      <c r="O735" s="731">
        <f>I735*M735</f>
        <v>0</v>
      </c>
      <c r="P735" s="759">
        <f>J735*M735</f>
        <v>0</v>
      </c>
      <c r="Q735" s="759">
        <f>K735*M735</f>
        <v>0</v>
      </c>
      <c r="R735" s="759">
        <f>L735*M735</f>
        <v>0</v>
      </c>
      <c r="S735" s="821" t="s">
        <v>5</v>
      </c>
      <c r="T735" s="119" t="s">
        <v>10254</v>
      </c>
    </row>
    <row r="736" spans="1:20" s="56" customFormat="1" ht="69.95" hidden="1" customHeight="1" outlineLevel="1" thickBot="1" x14ac:dyDescent="0.25">
      <c r="A736" s="758" t="s">
        <v>3845</v>
      </c>
      <c r="B736" s="831" t="s">
        <v>24</v>
      </c>
      <c r="C736" s="729" t="s">
        <v>3331</v>
      </c>
      <c r="D736" s="849" t="s">
        <v>10756</v>
      </c>
      <c r="E736" s="794"/>
      <c r="F736" s="793" t="s">
        <v>4</v>
      </c>
      <c r="G736" s="803">
        <v>7</v>
      </c>
      <c r="H736" s="803">
        <v>5</v>
      </c>
      <c r="I736" s="810">
        <v>4.9000000000000004</v>
      </c>
      <c r="J736" s="732">
        <f t="shared" si="840"/>
        <v>4.8020000000000005</v>
      </c>
      <c r="K736" s="732">
        <f t="shared" si="841"/>
        <v>4.7530000000000001</v>
      </c>
      <c r="L736" s="732">
        <f t="shared" si="842"/>
        <v>4.7039999999999997</v>
      </c>
      <c r="M736" s="873"/>
      <c r="N736" s="803">
        <f>H736*M736</f>
        <v>0</v>
      </c>
      <c r="O736" s="731">
        <f>I736*M736</f>
        <v>0</v>
      </c>
      <c r="P736" s="759">
        <f>J736*M736</f>
        <v>0</v>
      </c>
      <c r="Q736" s="759">
        <f>K736*M736</f>
        <v>0</v>
      </c>
      <c r="R736" s="759">
        <f>L736*M736</f>
        <v>0</v>
      </c>
      <c r="S736" s="821" t="s">
        <v>5</v>
      </c>
      <c r="T736" s="119" t="s">
        <v>10254</v>
      </c>
    </row>
    <row r="737" spans="1:20" ht="20.100000000000001" customHeight="1" collapsed="1" thickBot="1" x14ac:dyDescent="0.25">
      <c r="A737" s="384" t="s">
        <v>2797</v>
      </c>
      <c r="B737" s="601"/>
      <c r="C737" s="368"/>
      <c r="D737" s="369"/>
      <c r="E737" s="369"/>
      <c r="F737" s="369"/>
      <c r="G737" s="370"/>
      <c r="H737" s="370"/>
      <c r="I737" s="370"/>
      <c r="J737" s="370"/>
      <c r="K737" s="370"/>
      <c r="L737" s="370"/>
      <c r="M737" s="370"/>
      <c r="N737" s="370"/>
      <c r="O737" s="370"/>
      <c r="P737" s="370"/>
      <c r="Q737" s="370"/>
      <c r="R737" s="370"/>
      <c r="S737" s="371"/>
    </row>
    <row r="738" spans="1:20" ht="20.100000000000001" hidden="1" customHeight="1" outlineLevel="1" thickBot="1" x14ac:dyDescent="0.25">
      <c r="A738" s="3" t="s">
        <v>3737</v>
      </c>
      <c r="B738" s="3" t="s">
        <v>33</v>
      </c>
      <c r="C738" s="3"/>
      <c r="D738" s="3" t="s">
        <v>17</v>
      </c>
      <c r="E738" s="3" t="s">
        <v>2746</v>
      </c>
      <c r="F738" s="84" t="s">
        <v>31</v>
      </c>
      <c r="G738" s="85" t="s">
        <v>487</v>
      </c>
      <c r="H738" s="3" t="s">
        <v>488</v>
      </c>
      <c r="I738" s="3" t="s">
        <v>495</v>
      </c>
      <c r="J738" s="123">
        <v>-0.02</v>
      </c>
      <c r="K738" s="123">
        <v>-0.03</v>
      </c>
      <c r="L738" s="123">
        <v>-0.04</v>
      </c>
      <c r="M738" s="3" t="s">
        <v>18</v>
      </c>
      <c r="N738" s="3" t="s">
        <v>489</v>
      </c>
      <c r="O738" s="3" t="s">
        <v>486</v>
      </c>
      <c r="P738" s="124" t="s">
        <v>1924</v>
      </c>
      <c r="Q738" s="124" t="s">
        <v>1930</v>
      </c>
      <c r="R738" s="124" t="s">
        <v>1931</v>
      </c>
      <c r="S738" s="3" t="s">
        <v>34</v>
      </c>
    </row>
    <row r="739" spans="1:20" ht="69.95" hidden="1" customHeight="1" outlineLevel="1" thickBot="1" x14ac:dyDescent="0.25">
      <c r="A739" s="602" t="s">
        <v>3846</v>
      </c>
      <c r="B739" s="64" t="s">
        <v>196</v>
      </c>
      <c r="C739" s="82" t="s">
        <v>7089</v>
      </c>
      <c r="D739" s="171" t="s">
        <v>1704</v>
      </c>
      <c r="E739" s="89"/>
      <c r="F739" s="82" t="s">
        <v>4</v>
      </c>
      <c r="G739" s="99">
        <v>7.5</v>
      </c>
      <c r="H739" s="99">
        <v>4.7</v>
      </c>
      <c r="I739" s="99">
        <v>4.5999999999999996</v>
      </c>
      <c r="J739" s="162">
        <f t="shared" ref="J739:J797" si="846">I739*0.98</f>
        <v>4.508</v>
      </c>
      <c r="K739" s="162">
        <f t="shared" ref="K739:K797" si="847">I739*0.97</f>
        <v>4.4619999999999997</v>
      </c>
      <c r="L739" s="162">
        <f t="shared" ref="L739:L797" si="848">I739*0.96</f>
        <v>4.4159999999999995</v>
      </c>
      <c r="M739" s="141"/>
      <c r="N739" s="130">
        <f>H739*M739</f>
        <v>0</v>
      </c>
      <c r="O739" s="217">
        <f>I739*M739</f>
        <v>0</v>
      </c>
      <c r="P739" s="246">
        <f>J739*M739</f>
        <v>0</v>
      </c>
      <c r="Q739" s="246">
        <f>K739*M739</f>
        <v>0</v>
      </c>
      <c r="R739" s="246">
        <f>L739*M739</f>
        <v>0</v>
      </c>
      <c r="S739" s="28" t="s">
        <v>5</v>
      </c>
      <c r="T739" s="100"/>
    </row>
    <row r="740" spans="1:20" ht="69.95" hidden="1" customHeight="1" outlineLevel="1" thickBot="1" x14ac:dyDescent="0.25">
      <c r="A740" s="602" t="s">
        <v>6779</v>
      </c>
      <c r="B740" s="64" t="s">
        <v>196</v>
      </c>
      <c r="C740" s="181" t="s">
        <v>7090</v>
      </c>
      <c r="D740" s="171" t="s">
        <v>6811</v>
      </c>
      <c r="E740" s="89"/>
      <c r="F740" s="82" t="s">
        <v>4</v>
      </c>
      <c r="G740" s="99">
        <v>17</v>
      </c>
      <c r="H740" s="99">
        <v>11.5</v>
      </c>
      <c r="I740" s="99">
        <v>11.3</v>
      </c>
      <c r="J740" s="162">
        <f t="shared" ref="J740" si="849">I740*0.98</f>
        <v>11.074</v>
      </c>
      <c r="K740" s="162">
        <f t="shared" ref="K740" si="850">I740*0.97</f>
        <v>10.961</v>
      </c>
      <c r="L740" s="162">
        <f t="shared" ref="L740" si="851">I740*0.96</f>
        <v>10.848000000000001</v>
      </c>
      <c r="M740" s="141"/>
      <c r="N740" s="130">
        <f>H740*M740</f>
        <v>0</v>
      </c>
      <c r="O740" s="217">
        <f>I740*M740</f>
        <v>0</v>
      </c>
      <c r="P740" s="246">
        <f>J740*M740</f>
        <v>0</v>
      </c>
      <c r="Q740" s="246">
        <f>K740*M740</f>
        <v>0</v>
      </c>
      <c r="R740" s="246">
        <f>L740*M740</f>
        <v>0</v>
      </c>
      <c r="S740" s="28" t="s">
        <v>5</v>
      </c>
      <c r="T740" s="100"/>
    </row>
    <row r="741" spans="1:20" ht="69.95" hidden="1" customHeight="1" outlineLevel="1" thickBot="1" x14ac:dyDescent="0.25">
      <c r="A741" s="602" t="s">
        <v>3847</v>
      </c>
      <c r="B741" s="64" t="s">
        <v>196</v>
      </c>
      <c r="C741" s="181" t="s">
        <v>7091</v>
      </c>
      <c r="D741" s="171" t="s">
        <v>1703</v>
      </c>
      <c r="E741" s="89"/>
      <c r="F741" s="82" t="s">
        <v>4</v>
      </c>
      <c r="G741" s="99">
        <v>19</v>
      </c>
      <c r="H741" s="99">
        <v>12.6</v>
      </c>
      <c r="I741" s="99">
        <v>12.3</v>
      </c>
      <c r="J741" s="162">
        <f t="shared" si="846"/>
        <v>12.054</v>
      </c>
      <c r="K741" s="162">
        <f t="shared" si="847"/>
        <v>11.931000000000001</v>
      </c>
      <c r="L741" s="162">
        <f t="shared" si="848"/>
        <v>11.808</v>
      </c>
      <c r="M741" s="141"/>
      <c r="N741" s="130">
        <f>H741*M741</f>
        <v>0</v>
      </c>
      <c r="O741" s="217">
        <f>I741*M741</f>
        <v>0</v>
      </c>
      <c r="P741" s="246">
        <f>J741*M741</f>
        <v>0</v>
      </c>
      <c r="Q741" s="246">
        <f>K741*M741</f>
        <v>0</v>
      </c>
      <c r="R741" s="246">
        <f>L741*M741</f>
        <v>0</v>
      </c>
      <c r="S741" s="28" t="s">
        <v>5</v>
      </c>
      <c r="T741" s="100"/>
    </row>
    <row r="742" spans="1:20" ht="69.95" hidden="1" customHeight="1" outlineLevel="1" thickBot="1" x14ac:dyDescent="0.25">
      <c r="A742" s="602" t="s">
        <v>6942</v>
      </c>
      <c r="B742" s="64" t="s">
        <v>196</v>
      </c>
      <c r="C742" s="82" t="s">
        <v>2150</v>
      </c>
      <c r="D742" s="171" t="s">
        <v>2149</v>
      </c>
      <c r="E742" s="89"/>
      <c r="F742" s="82" t="s">
        <v>4</v>
      </c>
      <c r="G742" s="99">
        <v>16</v>
      </c>
      <c r="H742" s="99">
        <v>10.6</v>
      </c>
      <c r="I742" s="99">
        <v>10.3</v>
      </c>
      <c r="J742" s="162">
        <f t="shared" si="846"/>
        <v>10.094000000000001</v>
      </c>
      <c r="K742" s="162">
        <f t="shared" si="847"/>
        <v>9.9909999999999997</v>
      </c>
      <c r="L742" s="162">
        <f t="shared" si="848"/>
        <v>9.8879999999999999</v>
      </c>
      <c r="M742" s="141"/>
      <c r="N742" s="130">
        <f>H742*M742</f>
        <v>0</v>
      </c>
      <c r="O742" s="217">
        <f>I742*M742</f>
        <v>0</v>
      </c>
      <c r="P742" s="246">
        <f>J742*M742</f>
        <v>0</v>
      </c>
      <c r="Q742" s="246">
        <f>K742*M742</f>
        <v>0</v>
      </c>
      <c r="R742" s="246">
        <f>L742*M742</f>
        <v>0</v>
      </c>
      <c r="S742" s="28" t="s">
        <v>5</v>
      </c>
      <c r="T742" s="100"/>
    </row>
    <row r="743" spans="1:20" ht="69.95" hidden="1" customHeight="1" outlineLevel="1" thickBot="1" x14ac:dyDescent="0.25">
      <c r="A743" s="602" t="s">
        <v>10525</v>
      </c>
      <c r="B743" s="64" t="s">
        <v>196</v>
      </c>
      <c r="C743" s="82" t="s">
        <v>10526</v>
      </c>
      <c r="D743" s="489" t="s">
        <v>10776</v>
      </c>
      <c r="E743" s="89"/>
      <c r="F743" s="82" t="s">
        <v>4</v>
      </c>
      <c r="G743" s="99">
        <v>14</v>
      </c>
      <c r="H743" s="99">
        <v>9.5</v>
      </c>
      <c r="I743" s="99">
        <v>9.3000000000000007</v>
      </c>
      <c r="J743" s="162">
        <f t="shared" si="846"/>
        <v>9.1140000000000008</v>
      </c>
      <c r="K743" s="162">
        <f t="shared" si="847"/>
        <v>9.0210000000000008</v>
      </c>
      <c r="L743" s="162">
        <f t="shared" si="848"/>
        <v>8.9280000000000008</v>
      </c>
      <c r="M743" s="141"/>
      <c r="N743" s="130">
        <f>H743*M743</f>
        <v>0</v>
      </c>
      <c r="O743" s="217">
        <f>I743*M743</f>
        <v>0</v>
      </c>
      <c r="P743" s="246">
        <f>J743*M743</f>
        <v>0</v>
      </c>
      <c r="Q743" s="246">
        <f>K743*M743</f>
        <v>0</v>
      </c>
      <c r="R743" s="246">
        <f>L743*M743</f>
        <v>0</v>
      </c>
      <c r="S743" s="28" t="s">
        <v>5</v>
      </c>
      <c r="T743" s="100"/>
    </row>
    <row r="744" spans="1:20" ht="69.95" hidden="1" customHeight="1" outlineLevel="1" thickBot="1" x14ac:dyDescent="0.25">
      <c r="A744" s="602" t="s">
        <v>7055</v>
      </c>
      <c r="B744" s="103" t="s">
        <v>7057</v>
      </c>
      <c r="C744" s="82" t="s">
        <v>7056</v>
      </c>
      <c r="D744" s="171" t="s">
        <v>7058</v>
      </c>
      <c r="E744" s="89"/>
      <c r="F744" s="82" t="s">
        <v>4</v>
      </c>
      <c r="G744" s="99">
        <v>19</v>
      </c>
      <c r="H744" s="99">
        <v>13.6</v>
      </c>
      <c r="I744" s="99">
        <v>13.3</v>
      </c>
      <c r="J744" s="162">
        <f t="shared" ref="J744:J746" si="852">I744*0.98</f>
        <v>13.034000000000001</v>
      </c>
      <c r="K744" s="162">
        <f t="shared" ref="K744:K746" si="853">I744*0.97</f>
        <v>12.901</v>
      </c>
      <c r="L744" s="162">
        <f t="shared" ref="L744:L746" si="854">I744*0.96</f>
        <v>12.768000000000001</v>
      </c>
      <c r="M744" s="141"/>
      <c r="N744" s="130">
        <f>H744*M744</f>
        <v>0</v>
      </c>
      <c r="O744" s="217">
        <f>I744*M744</f>
        <v>0</v>
      </c>
      <c r="P744" s="246">
        <f>J744*M744</f>
        <v>0</v>
      </c>
      <c r="Q744" s="246">
        <f>K744*M744</f>
        <v>0</v>
      </c>
      <c r="R744" s="246">
        <f>L744*M744</f>
        <v>0</v>
      </c>
      <c r="S744" s="28" t="s">
        <v>5</v>
      </c>
      <c r="T744" s="100"/>
    </row>
    <row r="745" spans="1:20" ht="69.95" hidden="1" customHeight="1" outlineLevel="1" thickBot="1" x14ac:dyDescent="0.25">
      <c r="A745" s="602"/>
      <c r="B745" s="64" t="s">
        <v>198</v>
      </c>
      <c r="C745" s="82"/>
      <c r="D745" s="171" t="s">
        <v>9526</v>
      </c>
      <c r="E745" s="82"/>
      <c r="F745" s="82" t="s">
        <v>4</v>
      </c>
      <c r="G745" s="219">
        <v>20</v>
      </c>
      <c r="H745" s="219">
        <v>13</v>
      </c>
      <c r="I745" s="219">
        <v>12.5</v>
      </c>
      <c r="J745" s="162">
        <f t="shared" ref="J745" si="855">I745*0.98</f>
        <v>12.25</v>
      </c>
      <c r="K745" s="162">
        <f t="shared" ref="K745" si="856">I745*0.97</f>
        <v>12.125</v>
      </c>
      <c r="L745" s="162">
        <f t="shared" ref="L745" si="857">I745*0.96</f>
        <v>12</v>
      </c>
      <c r="M745" s="141"/>
      <c r="N745" s="98">
        <f>H745*M745</f>
        <v>0</v>
      </c>
      <c r="O745" s="217">
        <f>I745*M745</f>
        <v>0</v>
      </c>
      <c r="P745" s="246">
        <f>J745*M745</f>
        <v>0</v>
      </c>
      <c r="Q745" s="246">
        <f>K745*M745</f>
        <v>0</v>
      </c>
      <c r="R745" s="246">
        <f>L745*M745</f>
        <v>0</v>
      </c>
      <c r="S745" s="30" t="s">
        <v>5</v>
      </c>
      <c r="T745" s="100"/>
    </row>
    <row r="746" spans="1:20" ht="69.95" hidden="1" customHeight="1" outlineLevel="1" thickBot="1" x14ac:dyDescent="0.25">
      <c r="A746" s="602" t="s">
        <v>8616</v>
      </c>
      <c r="B746" s="64" t="s">
        <v>198</v>
      </c>
      <c r="C746" s="82"/>
      <c r="D746" s="171" t="s">
        <v>8615</v>
      </c>
      <c r="E746" s="82"/>
      <c r="F746" s="82" t="s">
        <v>4</v>
      </c>
      <c r="G746" s="219">
        <v>9</v>
      </c>
      <c r="H746" s="219">
        <v>5.9</v>
      </c>
      <c r="I746" s="219">
        <v>5.7</v>
      </c>
      <c r="J746" s="162">
        <f t="shared" si="852"/>
        <v>5.5860000000000003</v>
      </c>
      <c r="K746" s="162">
        <f t="shared" si="853"/>
        <v>5.5289999999999999</v>
      </c>
      <c r="L746" s="162">
        <f t="shared" si="854"/>
        <v>5.4719999999999995</v>
      </c>
      <c r="M746" s="141"/>
      <c r="N746" s="98">
        <f>H746*M746</f>
        <v>0</v>
      </c>
      <c r="O746" s="217">
        <f>I746*M746</f>
        <v>0</v>
      </c>
      <c r="P746" s="246">
        <f>J746*M746</f>
        <v>0</v>
      </c>
      <c r="Q746" s="246">
        <f>K746*M746</f>
        <v>0</v>
      </c>
      <c r="R746" s="246">
        <f>L746*M746</f>
        <v>0</v>
      </c>
      <c r="S746" s="125" t="s">
        <v>5</v>
      </c>
      <c r="T746" s="100"/>
    </row>
    <row r="747" spans="1:20" ht="69.95" hidden="1" customHeight="1" outlineLevel="1" thickBot="1" x14ac:dyDescent="0.25">
      <c r="A747" s="602" t="s">
        <v>8618</v>
      </c>
      <c r="B747" s="64" t="s">
        <v>198</v>
      </c>
      <c r="C747" s="82"/>
      <c r="D747" s="171" t="s">
        <v>8617</v>
      </c>
      <c r="E747" s="82"/>
      <c r="F747" s="82" t="s">
        <v>4</v>
      </c>
      <c r="G747" s="219">
        <v>10</v>
      </c>
      <c r="H747" s="219">
        <v>6.6</v>
      </c>
      <c r="I747" s="219">
        <v>6.4</v>
      </c>
      <c r="J747" s="162">
        <f t="shared" ref="J747" si="858">I747*0.98</f>
        <v>6.2720000000000002</v>
      </c>
      <c r="K747" s="162">
        <f t="shared" ref="K747" si="859">I747*0.97</f>
        <v>6.2080000000000002</v>
      </c>
      <c r="L747" s="162">
        <f t="shared" ref="L747" si="860">I747*0.96</f>
        <v>6.1440000000000001</v>
      </c>
      <c r="M747" s="141"/>
      <c r="N747" s="98">
        <f>H747*M747</f>
        <v>0</v>
      </c>
      <c r="O747" s="217">
        <f>I747*M747</f>
        <v>0</v>
      </c>
      <c r="P747" s="246">
        <f>J747*M747</f>
        <v>0</v>
      </c>
      <c r="Q747" s="246">
        <f>K747*M747</f>
        <v>0</v>
      </c>
      <c r="R747" s="246">
        <f>L747*M747</f>
        <v>0</v>
      </c>
      <c r="S747" s="28" t="s">
        <v>5</v>
      </c>
      <c r="T747" s="100"/>
    </row>
    <row r="748" spans="1:20" ht="69.95" hidden="1" customHeight="1" outlineLevel="1" thickBot="1" x14ac:dyDescent="0.25">
      <c r="A748" s="602" t="s">
        <v>3848</v>
      </c>
      <c r="B748" s="64" t="s">
        <v>198</v>
      </c>
      <c r="C748" s="82"/>
      <c r="D748" s="171" t="s">
        <v>331</v>
      </c>
      <c r="E748" s="82"/>
      <c r="F748" s="82" t="s">
        <v>4</v>
      </c>
      <c r="G748" s="219">
        <v>10</v>
      </c>
      <c r="H748" s="219">
        <v>6.6</v>
      </c>
      <c r="I748" s="219">
        <v>6.4</v>
      </c>
      <c r="J748" s="162">
        <f t="shared" si="846"/>
        <v>6.2720000000000002</v>
      </c>
      <c r="K748" s="162">
        <f t="shared" si="847"/>
        <v>6.2080000000000002</v>
      </c>
      <c r="L748" s="162">
        <f t="shared" si="848"/>
        <v>6.1440000000000001</v>
      </c>
      <c r="M748" s="141"/>
      <c r="N748" s="98">
        <f>H748*M748</f>
        <v>0</v>
      </c>
      <c r="O748" s="217">
        <f>I748*M748</f>
        <v>0</v>
      </c>
      <c r="P748" s="246">
        <f>J748*M748</f>
        <v>0</v>
      </c>
      <c r="Q748" s="246">
        <f>K748*M748</f>
        <v>0</v>
      </c>
      <c r="R748" s="246">
        <f>L748*M748</f>
        <v>0</v>
      </c>
      <c r="S748" s="28" t="s">
        <v>5</v>
      </c>
      <c r="T748" s="100"/>
    </row>
    <row r="749" spans="1:20" ht="69.95" hidden="1" customHeight="1" outlineLevel="1" thickBot="1" x14ac:dyDescent="0.25">
      <c r="A749" s="602" t="s">
        <v>3849</v>
      </c>
      <c r="B749" s="64" t="s">
        <v>198</v>
      </c>
      <c r="C749" s="82"/>
      <c r="D749" s="171" t="s">
        <v>8640</v>
      </c>
      <c r="E749" s="82"/>
      <c r="F749" s="82" t="s">
        <v>4</v>
      </c>
      <c r="G749" s="219">
        <v>11</v>
      </c>
      <c r="H749" s="219">
        <v>6.9</v>
      </c>
      <c r="I749" s="219">
        <v>6.7</v>
      </c>
      <c r="J749" s="162">
        <f t="shared" si="846"/>
        <v>6.5659999999999998</v>
      </c>
      <c r="K749" s="162">
        <f t="shared" si="847"/>
        <v>6.4989999999999997</v>
      </c>
      <c r="L749" s="162">
        <f t="shared" si="848"/>
        <v>6.4319999999999995</v>
      </c>
      <c r="M749" s="444"/>
      <c r="N749" s="98">
        <f>H749*M749</f>
        <v>0</v>
      </c>
      <c r="O749" s="217">
        <f>I749*M749</f>
        <v>0</v>
      </c>
      <c r="P749" s="246">
        <f>J749*M749</f>
        <v>0</v>
      </c>
      <c r="Q749" s="246">
        <f>K749*M749</f>
        <v>0</v>
      </c>
      <c r="R749" s="246">
        <f>L749*M749</f>
        <v>0</v>
      </c>
      <c r="S749" s="28" t="s">
        <v>5</v>
      </c>
      <c r="T749" s="100"/>
    </row>
    <row r="750" spans="1:20" ht="69.95" hidden="1" customHeight="1" outlineLevel="1" thickBot="1" x14ac:dyDescent="0.25">
      <c r="A750" s="602" t="s">
        <v>8619</v>
      </c>
      <c r="B750" s="64" t="s">
        <v>198</v>
      </c>
      <c r="C750" s="82"/>
      <c r="D750" s="171" t="s">
        <v>8620</v>
      </c>
      <c r="E750" s="82"/>
      <c r="F750" s="82" t="s">
        <v>4</v>
      </c>
      <c r="G750" s="219">
        <v>18</v>
      </c>
      <c r="H750" s="219">
        <v>11.3</v>
      </c>
      <c r="I750" s="219">
        <v>11</v>
      </c>
      <c r="J750" s="162">
        <f t="shared" ref="J750" si="861">I750*0.98</f>
        <v>10.78</v>
      </c>
      <c r="K750" s="162">
        <f t="shared" ref="K750" si="862">I750*0.97</f>
        <v>10.67</v>
      </c>
      <c r="L750" s="162">
        <f t="shared" ref="L750" si="863">I750*0.96</f>
        <v>10.559999999999999</v>
      </c>
      <c r="M750" s="141"/>
      <c r="N750" s="98">
        <f>H750*M750</f>
        <v>0</v>
      </c>
      <c r="O750" s="217">
        <f>I750*M750</f>
        <v>0</v>
      </c>
      <c r="P750" s="246">
        <f>J750*M750</f>
        <v>0</v>
      </c>
      <c r="Q750" s="246">
        <f>K750*M750</f>
        <v>0</v>
      </c>
      <c r="R750" s="246">
        <f>L750*M750</f>
        <v>0</v>
      </c>
      <c r="S750" s="28" t="s">
        <v>5</v>
      </c>
      <c r="T750" s="100"/>
    </row>
    <row r="751" spans="1:20" ht="69.95" hidden="1" customHeight="1" outlineLevel="1" thickBot="1" x14ac:dyDescent="0.25">
      <c r="A751" s="602" t="s">
        <v>8621</v>
      </c>
      <c r="B751" s="64" t="s">
        <v>198</v>
      </c>
      <c r="C751" s="82"/>
      <c r="D751" s="171" t="s">
        <v>8622</v>
      </c>
      <c r="E751" s="82"/>
      <c r="F751" s="82" t="s">
        <v>4</v>
      </c>
      <c r="G751" s="219">
        <v>20</v>
      </c>
      <c r="H751" s="219">
        <v>12.8</v>
      </c>
      <c r="I751" s="219">
        <v>12.5</v>
      </c>
      <c r="J751" s="162">
        <f t="shared" ref="J751" si="864">I751*0.98</f>
        <v>12.25</v>
      </c>
      <c r="K751" s="162">
        <f t="shared" ref="K751" si="865">I751*0.97</f>
        <v>12.125</v>
      </c>
      <c r="L751" s="162">
        <f t="shared" ref="L751" si="866">I751*0.96</f>
        <v>12</v>
      </c>
      <c r="M751" s="141"/>
      <c r="N751" s="98">
        <f>H751*M751</f>
        <v>0</v>
      </c>
      <c r="O751" s="217">
        <f>I751*M751</f>
        <v>0</v>
      </c>
      <c r="P751" s="246">
        <f>J751*M751</f>
        <v>0</v>
      </c>
      <c r="Q751" s="246">
        <f>K751*M751</f>
        <v>0</v>
      </c>
      <c r="R751" s="246">
        <f>L751*M751</f>
        <v>0</v>
      </c>
      <c r="S751" s="28" t="s">
        <v>5</v>
      </c>
      <c r="T751" s="100"/>
    </row>
    <row r="752" spans="1:20" ht="69.95" hidden="1" customHeight="1" outlineLevel="1" thickBot="1" x14ac:dyDescent="0.25">
      <c r="A752" s="602" t="s">
        <v>8623</v>
      </c>
      <c r="B752" s="64" t="s">
        <v>198</v>
      </c>
      <c r="C752" s="82"/>
      <c r="D752" s="171" t="s">
        <v>8624</v>
      </c>
      <c r="E752" s="82"/>
      <c r="F752" s="82" t="s">
        <v>4</v>
      </c>
      <c r="G752" s="219">
        <v>28</v>
      </c>
      <c r="H752" s="219">
        <v>18.399999999999999</v>
      </c>
      <c r="I752" s="219">
        <v>18</v>
      </c>
      <c r="J752" s="162">
        <f t="shared" ref="J752" si="867">I752*0.98</f>
        <v>17.64</v>
      </c>
      <c r="K752" s="162">
        <f t="shared" ref="K752" si="868">I752*0.97</f>
        <v>17.46</v>
      </c>
      <c r="L752" s="162">
        <f t="shared" ref="L752" si="869">I752*0.96</f>
        <v>17.28</v>
      </c>
      <c r="M752" s="141"/>
      <c r="N752" s="98">
        <f>H752*M752</f>
        <v>0</v>
      </c>
      <c r="O752" s="217">
        <f>I752*M752</f>
        <v>0</v>
      </c>
      <c r="P752" s="246">
        <f>J752*M752</f>
        <v>0</v>
      </c>
      <c r="Q752" s="246">
        <f>K752*M752</f>
        <v>0</v>
      </c>
      <c r="R752" s="246">
        <f>L752*M752</f>
        <v>0</v>
      </c>
      <c r="S752" s="28" t="s">
        <v>5</v>
      </c>
      <c r="T752" s="100"/>
    </row>
    <row r="753" spans="1:20" ht="69.95" hidden="1" customHeight="1" outlineLevel="1" thickBot="1" x14ac:dyDescent="0.25">
      <c r="A753" s="602" t="s">
        <v>3850</v>
      </c>
      <c r="B753" s="64" t="s">
        <v>198</v>
      </c>
      <c r="C753" s="181" t="s">
        <v>3424</v>
      </c>
      <c r="D753" s="171" t="s">
        <v>320</v>
      </c>
      <c r="E753" s="82"/>
      <c r="F753" s="82" t="s">
        <v>4</v>
      </c>
      <c r="G753" s="219">
        <v>12</v>
      </c>
      <c r="H753" s="219">
        <v>7.2</v>
      </c>
      <c r="I753" s="219">
        <v>7</v>
      </c>
      <c r="J753" s="162">
        <f t="shared" si="846"/>
        <v>6.8599999999999994</v>
      </c>
      <c r="K753" s="162">
        <f t="shared" si="847"/>
        <v>6.79</v>
      </c>
      <c r="L753" s="162">
        <f t="shared" si="848"/>
        <v>6.72</v>
      </c>
      <c r="M753" s="444"/>
      <c r="N753" s="98">
        <f>H753*M753</f>
        <v>0</v>
      </c>
      <c r="O753" s="217">
        <f>I753*M753</f>
        <v>0</v>
      </c>
      <c r="P753" s="246">
        <f>J753*M753</f>
        <v>0</v>
      </c>
      <c r="Q753" s="246">
        <f>K753*M753</f>
        <v>0</v>
      </c>
      <c r="R753" s="246">
        <f>L753*M753</f>
        <v>0</v>
      </c>
      <c r="S753" s="28" t="s">
        <v>5</v>
      </c>
      <c r="T753" s="100"/>
    </row>
    <row r="754" spans="1:20" ht="69.95" hidden="1" customHeight="1" outlineLevel="1" thickBot="1" x14ac:dyDescent="0.25">
      <c r="A754" s="602" t="s">
        <v>3851</v>
      </c>
      <c r="B754" s="64" t="s">
        <v>198</v>
      </c>
      <c r="C754" s="181" t="s">
        <v>7029</v>
      </c>
      <c r="D754" s="171" t="s">
        <v>342</v>
      </c>
      <c r="E754" s="82"/>
      <c r="F754" s="82" t="s">
        <v>4</v>
      </c>
      <c r="G754" s="219">
        <v>12</v>
      </c>
      <c r="H754" s="219">
        <v>6.7</v>
      </c>
      <c r="I754" s="219">
        <v>6.5</v>
      </c>
      <c r="J754" s="162">
        <f t="shared" si="846"/>
        <v>6.37</v>
      </c>
      <c r="K754" s="162">
        <f t="shared" si="847"/>
        <v>6.3049999999999997</v>
      </c>
      <c r="L754" s="162">
        <f t="shared" si="848"/>
        <v>6.24</v>
      </c>
      <c r="M754" s="141"/>
      <c r="N754" s="98">
        <f>H754*M754</f>
        <v>0</v>
      </c>
      <c r="O754" s="217">
        <f>I754*M754</f>
        <v>0</v>
      </c>
      <c r="P754" s="246">
        <f>J754*M754</f>
        <v>0</v>
      </c>
      <c r="Q754" s="246">
        <f>K754*M754</f>
        <v>0</v>
      </c>
      <c r="R754" s="246">
        <f>L754*M754</f>
        <v>0</v>
      </c>
      <c r="S754" s="28" t="s">
        <v>5</v>
      </c>
      <c r="T754" s="100"/>
    </row>
    <row r="755" spans="1:20" ht="69.95" hidden="1" customHeight="1" outlineLevel="1" thickBot="1" x14ac:dyDescent="0.25">
      <c r="A755" s="602" t="s">
        <v>3852</v>
      </c>
      <c r="B755" s="64" t="s">
        <v>198</v>
      </c>
      <c r="C755" s="64" t="s">
        <v>7092</v>
      </c>
      <c r="D755" s="171" t="s">
        <v>8638</v>
      </c>
      <c r="E755" s="82"/>
      <c r="F755" s="82" t="s">
        <v>4</v>
      </c>
      <c r="G755" s="219">
        <v>9</v>
      </c>
      <c r="H755" s="180">
        <v>5.8</v>
      </c>
      <c r="I755" s="180">
        <v>5.6</v>
      </c>
      <c r="J755" s="162">
        <f t="shared" si="846"/>
        <v>5.4879999999999995</v>
      </c>
      <c r="K755" s="162">
        <f t="shared" si="847"/>
        <v>5.4319999999999995</v>
      </c>
      <c r="L755" s="162">
        <f t="shared" si="848"/>
        <v>5.3759999999999994</v>
      </c>
      <c r="M755" s="141"/>
      <c r="N755" s="98">
        <f>H755*M755</f>
        <v>0</v>
      </c>
      <c r="O755" s="217">
        <f>I755*M755</f>
        <v>0</v>
      </c>
      <c r="P755" s="246">
        <f>J755*M755</f>
        <v>0</v>
      </c>
      <c r="Q755" s="246">
        <f>K755*M755</f>
        <v>0</v>
      </c>
      <c r="R755" s="246">
        <f>L755*M755</f>
        <v>0</v>
      </c>
      <c r="S755" s="28" t="s">
        <v>5</v>
      </c>
      <c r="T755" s="100"/>
    </row>
    <row r="756" spans="1:20" ht="69.95" hidden="1" customHeight="1" outlineLevel="1" thickBot="1" x14ac:dyDescent="0.25">
      <c r="A756" s="602" t="s">
        <v>3853</v>
      </c>
      <c r="B756" s="64" t="s">
        <v>198</v>
      </c>
      <c r="C756" s="64" t="s">
        <v>7093</v>
      </c>
      <c r="D756" s="171" t="s">
        <v>8639</v>
      </c>
      <c r="E756" s="82"/>
      <c r="F756" s="82" t="s">
        <v>4</v>
      </c>
      <c r="G756" s="219">
        <v>11</v>
      </c>
      <c r="H756" s="180">
        <v>6.6</v>
      </c>
      <c r="I756" s="180">
        <v>6.4</v>
      </c>
      <c r="J756" s="162">
        <f t="shared" si="846"/>
        <v>6.2720000000000002</v>
      </c>
      <c r="K756" s="162">
        <f t="shared" si="847"/>
        <v>6.2080000000000002</v>
      </c>
      <c r="L756" s="162">
        <f t="shared" si="848"/>
        <v>6.1440000000000001</v>
      </c>
      <c r="M756" s="141"/>
      <c r="N756" s="98">
        <f>H756*M756</f>
        <v>0</v>
      </c>
      <c r="O756" s="217">
        <f>I756*M756</f>
        <v>0</v>
      </c>
      <c r="P756" s="246">
        <f>J756*M756</f>
        <v>0</v>
      </c>
      <c r="Q756" s="246">
        <f>K756*M756</f>
        <v>0</v>
      </c>
      <c r="R756" s="246">
        <f>L756*M756</f>
        <v>0</v>
      </c>
      <c r="S756" s="28" t="s">
        <v>5</v>
      </c>
      <c r="T756" s="100"/>
    </row>
    <row r="757" spans="1:20" ht="69.95" hidden="1" customHeight="1" outlineLevel="1" thickBot="1" x14ac:dyDescent="0.25">
      <c r="A757" s="602" t="s">
        <v>8566</v>
      </c>
      <c r="B757" s="64" t="s">
        <v>198</v>
      </c>
      <c r="C757" s="53"/>
      <c r="D757" s="53" t="s">
        <v>8568</v>
      </c>
      <c r="E757" s="64"/>
      <c r="F757" s="64" t="s">
        <v>4</v>
      </c>
      <c r="G757" s="98">
        <v>19</v>
      </c>
      <c r="H757" s="98">
        <v>13</v>
      </c>
      <c r="I757" s="99">
        <v>12.7</v>
      </c>
      <c r="J757" s="162">
        <f t="shared" si="846"/>
        <v>12.446</v>
      </c>
      <c r="K757" s="162">
        <f t="shared" si="847"/>
        <v>12.318999999999999</v>
      </c>
      <c r="L757" s="162">
        <f t="shared" si="848"/>
        <v>12.191999999999998</v>
      </c>
      <c r="M757" s="401"/>
      <c r="N757" s="98">
        <f>H757*M757</f>
        <v>0</v>
      </c>
      <c r="O757" s="217">
        <f>I757*M757</f>
        <v>0</v>
      </c>
      <c r="P757" s="246">
        <f>J757*M757</f>
        <v>0</v>
      </c>
      <c r="Q757" s="246">
        <f>K757*M757</f>
        <v>0</v>
      </c>
      <c r="R757" s="246">
        <f>L757*M757</f>
        <v>0</v>
      </c>
      <c r="S757" s="28" t="s">
        <v>5</v>
      </c>
      <c r="T757" s="100"/>
    </row>
    <row r="758" spans="1:20" ht="69.95" hidden="1" customHeight="1" outlineLevel="1" thickBot="1" x14ac:dyDescent="0.25">
      <c r="A758" s="602" t="s">
        <v>8583</v>
      </c>
      <c r="B758" s="64" t="s">
        <v>198</v>
      </c>
      <c r="C758" s="53"/>
      <c r="D758" s="53" t="s">
        <v>8582</v>
      </c>
      <c r="E758" s="64"/>
      <c r="F758" s="64" t="s">
        <v>4</v>
      </c>
      <c r="G758" s="98">
        <v>19</v>
      </c>
      <c r="H758" s="98">
        <v>13</v>
      </c>
      <c r="I758" s="99">
        <v>12.7</v>
      </c>
      <c r="J758" s="162">
        <f t="shared" si="846"/>
        <v>12.446</v>
      </c>
      <c r="K758" s="162">
        <f t="shared" si="847"/>
        <v>12.318999999999999</v>
      </c>
      <c r="L758" s="162">
        <f t="shared" si="848"/>
        <v>12.191999999999998</v>
      </c>
      <c r="M758" s="401"/>
      <c r="N758" s="98">
        <f>H758*M758</f>
        <v>0</v>
      </c>
      <c r="O758" s="217">
        <f>I758*M758</f>
        <v>0</v>
      </c>
      <c r="P758" s="246">
        <f>J758*M758</f>
        <v>0</v>
      </c>
      <c r="Q758" s="246">
        <f>K758*M758</f>
        <v>0</v>
      </c>
      <c r="R758" s="246">
        <f>L758*M758</f>
        <v>0</v>
      </c>
      <c r="S758" s="28" t="s">
        <v>5</v>
      </c>
      <c r="T758" s="100"/>
    </row>
    <row r="759" spans="1:20" ht="69.95" hidden="1" customHeight="1" outlineLevel="1" thickBot="1" x14ac:dyDescent="0.25">
      <c r="A759" s="602" t="s">
        <v>8567</v>
      </c>
      <c r="B759" s="64" t="s">
        <v>198</v>
      </c>
      <c r="C759" s="53"/>
      <c r="D759" s="53" t="s">
        <v>8569</v>
      </c>
      <c r="E759" s="64"/>
      <c r="F759" s="64" t="s">
        <v>4</v>
      </c>
      <c r="G759" s="98">
        <v>20</v>
      </c>
      <c r="H759" s="98">
        <v>13.8</v>
      </c>
      <c r="I759" s="99">
        <v>13.5</v>
      </c>
      <c r="J759" s="162">
        <f t="shared" ref="J759:J760" si="870">I759*0.98</f>
        <v>13.23</v>
      </c>
      <c r="K759" s="162">
        <f t="shared" ref="K759:K760" si="871">I759*0.97</f>
        <v>13.094999999999999</v>
      </c>
      <c r="L759" s="162">
        <f t="shared" ref="L759:L760" si="872">I759*0.96</f>
        <v>12.959999999999999</v>
      </c>
      <c r="M759" s="401"/>
      <c r="N759" s="98">
        <f>H759*M759</f>
        <v>0</v>
      </c>
      <c r="O759" s="217">
        <f>I759*M759</f>
        <v>0</v>
      </c>
      <c r="P759" s="246">
        <f>J759*M759</f>
        <v>0</v>
      </c>
      <c r="Q759" s="246">
        <f>K759*M759</f>
        <v>0</v>
      </c>
      <c r="R759" s="246">
        <f>L759*M759</f>
        <v>0</v>
      </c>
      <c r="S759" s="28" t="s">
        <v>5</v>
      </c>
      <c r="T759" s="100"/>
    </row>
    <row r="760" spans="1:20" ht="69.95" hidden="1" customHeight="1" outlineLevel="1" thickBot="1" x14ac:dyDescent="0.25">
      <c r="A760" s="602" t="s">
        <v>8573</v>
      </c>
      <c r="B760" s="64" t="s">
        <v>198</v>
      </c>
      <c r="C760" s="53"/>
      <c r="D760" s="53" t="s">
        <v>8572</v>
      </c>
      <c r="E760" s="64"/>
      <c r="F760" s="64" t="s">
        <v>4</v>
      </c>
      <c r="G760" s="98">
        <v>28</v>
      </c>
      <c r="H760" s="98">
        <v>17.899999999999999</v>
      </c>
      <c r="I760" s="99">
        <v>17.5</v>
      </c>
      <c r="J760" s="162">
        <f t="shared" si="870"/>
        <v>17.149999999999999</v>
      </c>
      <c r="K760" s="162">
        <f t="shared" si="871"/>
        <v>16.974999999999998</v>
      </c>
      <c r="L760" s="162">
        <f t="shared" si="872"/>
        <v>16.8</v>
      </c>
      <c r="M760" s="401"/>
      <c r="N760" s="98">
        <f>H760*M760</f>
        <v>0</v>
      </c>
      <c r="O760" s="217">
        <f>I760*M760</f>
        <v>0</v>
      </c>
      <c r="P760" s="246">
        <f>J760*M760</f>
        <v>0</v>
      </c>
      <c r="Q760" s="246">
        <f>K760*M760</f>
        <v>0</v>
      </c>
      <c r="R760" s="246">
        <f>L760*M760</f>
        <v>0</v>
      </c>
      <c r="S760" s="28" t="s">
        <v>5</v>
      </c>
      <c r="T760" s="100"/>
    </row>
    <row r="761" spans="1:20" ht="69.95" hidden="1" customHeight="1" outlineLevel="1" thickBot="1" x14ac:dyDescent="0.25">
      <c r="A761" s="602" t="s">
        <v>8571</v>
      </c>
      <c r="B761" s="64" t="s">
        <v>198</v>
      </c>
      <c r="C761" s="53"/>
      <c r="D761" s="53" t="s">
        <v>8570</v>
      </c>
      <c r="E761" s="64"/>
      <c r="F761" s="64" t="s">
        <v>4</v>
      </c>
      <c r="G761" s="98">
        <v>28</v>
      </c>
      <c r="H761" s="98">
        <v>17.899999999999999</v>
      </c>
      <c r="I761" s="99">
        <v>17.5</v>
      </c>
      <c r="J761" s="162">
        <f t="shared" ref="J761" si="873">I761*0.98</f>
        <v>17.149999999999999</v>
      </c>
      <c r="K761" s="162">
        <f t="shared" ref="K761" si="874">I761*0.97</f>
        <v>16.974999999999998</v>
      </c>
      <c r="L761" s="162">
        <f t="shared" ref="L761" si="875">I761*0.96</f>
        <v>16.8</v>
      </c>
      <c r="M761" s="401"/>
      <c r="N761" s="98">
        <f>H761*M761</f>
        <v>0</v>
      </c>
      <c r="O761" s="217">
        <f>I761*M761</f>
        <v>0</v>
      </c>
      <c r="P761" s="246">
        <f>J761*M761</f>
        <v>0</v>
      </c>
      <c r="Q761" s="246">
        <f>K761*M761</f>
        <v>0</v>
      </c>
      <c r="R761" s="246">
        <f>L761*M761</f>
        <v>0</v>
      </c>
      <c r="S761" s="28" t="s">
        <v>5</v>
      </c>
      <c r="T761" s="100"/>
    </row>
    <row r="762" spans="1:20" ht="69.95" hidden="1" customHeight="1" outlineLevel="1" thickBot="1" x14ac:dyDescent="0.25">
      <c r="A762" s="602" t="s">
        <v>8574</v>
      </c>
      <c r="B762" s="64" t="s">
        <v>198</v>
      </c>
      <c r="C762" s="53"/>
      <c r="D762" s="53" t="s">
        <v>8575</v>
      </c>
      <c r="E762" s="64"/>
      <c r="F762" s="64" t="s">
        <v>4</v>
      </c>
      <c r="G762" s="98">
        <v>28</v>
      </c>
      <c r="H762" s="98">
        <v>17.899999999999999</v>
      </c>
      <c r="I762" s="99">
        <v>17.5</v>
      </c>
      <c r="J762" s="162">
        <f t="shared" ref="J762:J763" si="876">I762*0.98</f>
        <v>17.149999999999999</v>
      </c>
      <c r="K762" s="162">
        <f t="shared" ref="K762:K763" si="877">I762*0.97</f>
        <v>16.974999999999998</v>
      </c>
      <c r="L762" s="162">
        <f t="shared" ref="L762:L763" si="878">I762*0.96</f>
        <v>16.8</v>
      </c>
      <c r="M762" s="401"/>
      <c r="N762" s="98">
        <f>H762*M762</f>
        <v>0</v>
      </c>
      <c r="O762" s="217">
        <f>I762*M762</f>
        <v>0</v>
      </c>
      <c r="P762" s="246">
        <f>J762*M762</f>
        <v>0</v>
      </c>
      <c r="Q762" s="246">
        <f>K762*M762</f>
        <v>0</v>
      </c>
      <c r="R762" s="246">
        <f>L762*M762</f>
        <v>0</v>
      </c>
      <c r="S762" s="28" t="s">
        <v>5</v>
      </c>
      <c r="T762" s="100"/>
    </row>
    <row r="763" spans="1:20" ht="69.95" hidden="1" customHeight="1" outlineLevel="1" thickBot="1" x14ac:dyDescent="0.25">
      <c r="A763" s="602" t="s">
        <v>8576</v>
      </c>
      <c r="B763" s="64" t="s">
        <v>198</v>
      </c>
      <c r="C763" s="53"/>
      <c r="D763" s="53" t="s">
        <v>8577</v>
      </c>
      <c r="E763" s="64"/>
      <c r="F763" s="64" t="s">
        <v>4</v>
      </c>
      <c r="G763" s="98">
        <v>28</v>
      </c>
      <c r="H763" s="98">
        <v>17.899999999999999</v>
      </c>
      <c r="I763" s="99">
        <v>17.5</v>
      </c>
      <c r="J763" s="162">
        <f t="shared" si="876"/>
        <v>17.149999999999999</v>
      </c>
      <c r="K763" s="162">
        <f t="shared" si="877"/>
        <v>16.974999999999998</v>
      </c>
      <c r="L763" s="162">
        <f t="shared" si="878"/>
        <v>16.8</v>
      </c>
      <c r="M763" s="401"/>
      <c r="N763" s="98">
        <f>H763*M763</f>
        <v>0</v>
      </c>
      <c r="O763" s="217">
        <f>I763*M763</f>
        <v>0</v>
      </c>
      <c r="P763" s="246">
        <f>J763*M763</f>
        <v>0</v>
      </c>
      <c r="Q763" s="246">
        <f>K763*M763</f>
        <v>0</v>
      </c>
      <c r="R763" s="246">
        <f>L763*M763</f>
        <v>0</v>
      </c>
      <c r="S763" s="28" t="s">
        <v>5</v>
      </c>
      <c r="T763" s="100"/>
    </row>
    <row r="764" spans="1:20" ht="69.95" hidden="1" customHeight="1" outlineLevel="1" thickBot="1" x14ac:dyDescent="0.25">
      <c r="A764" s="602" t="s">
        <v>8578</v>
      </c>
      <c r="B764" s="64" t="s">
        <v>198</v>
      </c>
      <c r="C764" s="53"/>
      <c r="D764" s="53" t="s">
        <v>8580</v>
      </c>
      <c r="E764" s="64"/>
      <c r="F764" s="64" t="s">
        <v>4</v>
      </c>
      <c r="G764" s="98">
        <v>28</v>
      </c>
      <c r="H764" s="98">
        <v>17.899999999999999</v>
      </c>
      <c r="I764" s="99">
        <v>17.5</v>
      </c>
      <c r="J764" s="162">
        <f t="shared" ref="J764:J765" si="879">I764*0.98</f>
        <v>17.149999999999999</v>
      </c>
      <c r="K764" s="162">
        <f t="shared" ref="K764:K765" si="880">I764*0.97</f>
        <v>16.974999999999998</v>
      </c>
      <c r="L764" s="162">
        <f t="shared" ref="L764:L765" si="881">I764*0.96</f>
        <v>16.8</v>
      </c>
      <c r="M764" s="401"/>
      <c r="N764" s="98">
        <f>H764*M764</f>
        <v>0</v>
      </c>
      <c r="O764" s="217">
        <f>I764*M764</f>
        <v>0</v>
      </c>
      <c r="P764" s="246">
        <f>J764*M764</f>
        <v>0</v>
      </c>
      <c r="Q764" s="246">
        <f>K764*M764</f>
        <v>0</v>
      </c>
      <c r="R764" s="246">
        <f>L764*M764</f>
        <v>0</v>
      </c>
      <c r="S764" s="28" t="s">
        <v>5</v>
      </c>
      <c r="T764" s="100"/>
    </row>
    <row r="765" spans="1:20" ht="69.95" hidden="1" customHeight="1" outlineLevel="1" thickBot="1" x14ac:dyDescent="0.25">
      <c r="A765" s="602" t="s">
        <v>8579</v>
      </c>
      <c r="B765" s="64" t="s">
        <v>198</v>
      </c>
      <c r="C765" s="53"/>
      <c r="D765" s="53" t="s">
        <v>8581</v>
      </c>
      <c r="E765" s="64"/>
      <c r="F765" s="64" t="s">
        <v>4</v>
      </c>
      <c r="G765" s="98">
        <v>28</v>
      </c>
      <c r="H765" s="98">
        <v>17.899999999999999</v>
      </c>
      <c r="I765" s="99">
        <v>17.5</v>
      </c>
      <c r="J765" s="162">
        <f t="shared" si="879"/>
        <v>17.149999999999999</v>
      </c>
      <c r="K765" s="162">
        <f t="shared" si="880"/>
        <v>16.974999999999998</v>
      </c>
      <c r="L765" s="162">
        <f t="shared" si="881"/>
        <v>16.8</v>
      </c>
      <c r="M765" s="401"/>
      <c r="N765" s="98">
        <f>H765*M765</f>
        <v>0</v>
      </c>
      <c r="O765" s="217">
        <f>I765*M765</f>
        <v>0</v>
      </c>
      <c r="P765" s="246">
        <f>J765*M765</f>
        <v>0</v>
      </c>
      <c r="Q765" s="246">
        <f>K765*M765</f>
        <v>0</v>
      </c>
      <c r="R765" s="246">
        <f>L765*M765</f>
        <v>0</v>
      </c>
      <c r="S765" s="28" t="s">
        <v>5</v>
      </c>
      <c r="T765" s="100"/>
    </row>
    <row r="766" spans="1:20" ht="69.95" hidden="1" customHeight="1" outlineLevel="1" thickBot="1" x14ac:dyDescent="0.25">
      <c r="A766" s="602" t="s">
        <v>8669</v>
      </c>
      <c r="B766" s="64" t="s">
        <v>198</v>
      </c>
      <c r="C766" s="82"/>
      <c r="D766" s="489" t="s">
        <v>8668</v>
      </c>
      <c r="E766" s="82"/>
      <c r="F766" s="64" t="s">
        <v>4</v>
      </c>
      <c r="G766" s="99">
        <v>12</v>
      </c>
      <c r="H766" s="99">
        <v>7.7</v>
      </c>
      <c r="I766" s="99">
        <v>7.5</v>
      </c>
      <c r="J766" s="162">
        <f t="shared" ref="J766" si="882">I766*0.98</f>
        <v>7.35</v>
      </c>
      <c r="K766" s="162">
        <f t="shared" ref="K766" si="883">I766*0.97</f>
        <v>7.2749999999999995</v>
      </c>
      <c r="L766" s="162">
        <f t="shared" ref="L766" si="884">I766*0.96</f>
        <v>7.1999999999999993</v>
      </c>
      <c r="M766" s="401"/>
      <c r="N766" s="98">
        <f>H766*M766</f>
        <v>0</v>
      </c>
      <c r="O766" s="217">
        <f>I766*M766</f>
        <v>0</v>
      </c>
      <c r="P766" s="246">
        <f>J766*M766</f>
        <v>0</v>
      </c>
      <c r="Q766" s="246">
        <f>K766*M766</f>
        <v>0</v>
      </c>
      <c r="R766" s="246">
        <f>L766*M766</f>
        <v>0</v>
      </c>
      <c r="S766" s="30" t="s">
        <v>5</v>
      </c>
      <c r="T766" s="100"/>
    </row>
    <row r="767" spans="1:20" ht="69.95" hidden="1" customHeight="1" outlineLevel="1" thickBot="1" x14ac:dyDescent="0.25">
      <c r="A767" s="648" t="s">
        <v>7130</v>
      </c>
      <c r="B767" s="82" t="s">
        <v>198</v>
      </c>
      <c r="C767" s="181" t="s">
        <v>7132</v>
      </c>
      <c r="D767" s="171" t="s">
        <v>7131</v>
      </c>
      <c r="E767" s="82"/>
      <c r="F767" s="64" t="s">
        <v>4</v>
      </c>
      <c r="G767" s="219">
        <v>14</v>
      </c>
      <c r="H767" s="219">
        <v>9.6999999999999993</v>
      </c>
      <c r="I767" s="219">
        <v>9.5</v>
      </c>
      <c r="J767" s="162">
        <f t="shared" ref="J767" si="885">I767*0.98</f>
        <v>9.31</v>
      </c>
      <c r="K767" s="162">
        <f t="shared" ref="K767" si="886">I767*0.97</f>
        <v>9.2149999999999999</v>
      </c>
      <c r="L767" s="162">
        <f t="shared" ref="L767" si="887">I767*0.96</f>
        <v>9.1199999999999992</v>
      </c>
      <c r="M767" s="444"/>
      <c r="N767" s="98">
        <f>H767*M767</f>
        <v>0</v>
      </c>
      <c r="O767" s="217">
        <f>I767*M767</f>
        <v>0</v>
      </c>
      <c r="P767" s="246">
        <f>J767*M767</f>
        <v>0</v>
      </c>
      <c r="Q767" s="246">
        <f>K767*M767</f>
        <v>0</v>
      </c>
      <c r="R767" s="246">
        <f>L767*M767</f>
        <v>0</v>
      </c>
      <c r="S767" s="30" t="s">
        <v>5</v>
      </c>
      <c r="T767" s="100"/>
    </row>
    <row r="768" spans="1:20" ht="69.95" hidden="1" customHeight="1" outlineLevel="1" thickBot="1" x14ac:dyDescent="0.25">
      <c r="A768" s="602" t="s">
        <v>6982</v>
      </c>
      <c r="B768" s="64" t="s">
        <v>198</v>
      </c>
      <c r="C768" s="181" t="s">
        <v>7245</v>
      </c>
      <c r="D768" s="171" t="s">
        <v>7244</v>
      </c>
      <c r="E768" s="82"/>
      <c r="F768" s="82" t="s">
        <v>4</v>
      </c>
      <c r="G768" s="219">
        <v>13</v>
      </c>
      <c r="H768" s="219">
        <v>8.6999999999999993</v>
      </c>
      <c r="I768" s="219">
        <v>8.5</v>
      </c>
      <c r="J768" s="162">
        <f t="shared" si="846"/>
        <v>8.33</v>
      </c>
      <c r="K768" s="162">
        <f t="shared" si="847"/>
        <v>8.2449999999999992</v>
      </c>
      <c r="L768" s="162">
        <f t="shared" si="848"/>
        <v>8.16</v>
      </c>
      <c r="M768" s="444"/>
      <c r="N768" s="98">
        <f>H768*M768</f>
        <v>0</v>
      </c>
      <c r="O768" s="217">
        <f>I768*M768</f>
        <v>0</v>
      </c>
      <c r="P768" s="246">
        <f>J768*M768</f>
        <v>0</v>
      </c>
      <c r="Q768" s="246">
        <f>K768*M768</f>
        <v>0</v>
      </c>
      <c r="R768" s="246">
        <f>L768*M768</f>
        <v>0</v>
      </c>
      <c r="S768" s="30" t="s">
        <v>5</v>
      </c>
      <c r="T768" s="100"/>
    </row>
    <row r="769" spans="1:20" ht="69.95" hidden="1" customHeight="1" outlineLevel="1" thickBot="1" x14ac:dyDescent="0.25">
      <c r="A769" s="602" t="s">
        <v>8653</v>
      </c>
      <c r="B769" s="64" t="s">
        <v>198</v>
      </c>
      <c r="C769" s="181"/>
      <c r="D769" s="489" t="s">
        <v>8654</v>
      </c>
      <c r="E769" s="82"/>
      <c r="F769" s="82" t="s">
        <v>4</v>
      </c>
      <c r="G769" s="219">
        <v>22</v>
      </c>
      <c r="H769" s="219">
        <v>15</v>
      </c>
      <c r="I769" s="219">
        <v>14.7</v>
      </c>
      <c r="J769" s="162">
        <f t="shared" ref="J769" si="888">I769*0.98</f>
        <v>14.405999999999999</v>
      </c>
      <c r="K769" s="162">
        <f t="shared" ref="K769" si="889">I769*0.97</f>
        <v>14.258999999999999</v>
      </c>
      <c r="L769" s="162">
        <f t="shared" ref="L769" si="890">I769*0.96</f>
        <v>14.111999999999998</v>
      </c>
      <c r="M769" s="444"/>
      <c r="N769" s="98">
        <f>H769*M769</f>
        <v>0</v>
      </c>
      <c r="O769" s="217">
        <f>I769*M769</f>
        <v>0</v>
      </c>
      <c r="P769" s="246">
        <f>J769*M769</f>
        <v>0</v>
      </c>
      <c r="Q769" s="246">
        <f>K769*M769</f>
        <v>0</v>
      </c>
      <c r="R769" s="246">
        <f>L769*M769</f>
        <v>0</v>
      </c>
      <c r="S769" s="30" t="s">
        <v>5</v>
      </c>
      <c r="T769" s="100"/>
    </row>
    <row r="770" spans="1:20" ht="69.95" hidden="1" customHeight="1" outlineLevel="1" thickBot="1" x14ac:dyDescent="0.25">
      <c r="A770" s="602" t="s">
        <v>8652</v>
      </c>
      <c r="B770" s="64" t="s">
        <v>198</v>
      </c>
      <c r="C770" s="181"/>
      <c r="D770" s="489" t="s">
        <v>8651</v>
      </c>
      <c r="E770" s="82"/>
      <c r="F770" s="82" t="s">
        <v>4</v>
      </c>
      <c r="G770" s="219">
        <v>22</v>
      </c>
      <c r="H770" s="219">
        <v>15</v>
      </c>
      <c r="I770" s="219">
        <v>14.7</v>
      </c>
      <c r="J770" s="162">
        <f t="shared" si="846"/>
        <v>14.405999999999999</v>
      </c>
      <c r="K770" s="162">
        <f t="shared" si="847"/>
        <v>14.258999999999999</v>
      </c>
      <c r="L770" s="162">
        <f t="shared" si="848"/>
        <v>14.111999999999998</v>
      </c>
      <c r="M770" s="444"/>
      <c r="N770" s="98">
        <f>H770*M770</f>
        <v>0</v>
      </c>
      <c r="O770" s="217">
        <f>I770*M770</f>
        <v>0</v>
      </c>
      <c r="P770" s="246">
        <f>J770*M770</f>
        <v>0</v>
      </c>
      <c r="Q770" s="246">
        <f>K770*M770</f>
        <v>0</v>
      </c>
      <c r="R770" s="246">
        <f>L770*M770</f>
        <v>0</v>
      </c>
      <c r="S770" s="30" t="s">
        <v>5</v>
      </c>
      <c r="T770" s="100"/>
    </row>
    <row r="771" spans="1:20" ht="69.95" hidden="1" customHeight="1" outlineLevel="1" thickBot="1" x14ac:dyDescent="0.25">
      <c r="A771" s="602" t="s">
        <v>8674</v>
      </c>
      <c r="B771" s="64" t="s">
        <v>198</v>
      </c>
      <c r="C771" s="181"/>
      <c r="D771" s="489" t="s">
        <v>8673</v>
      </c>
      <c r="E771" s="82"/>
      <c r="F771" s="82" t="s">
        <v>4</v>
      </c>
      <c r="G771" s="219">
        <v>23</v>
      </c>
      <c r="H771" s="219">
        <v>15.3</v>
      </c>
      <c r="I771" s="219">
        <v>15</v>
      </c>
      <c r="J771" s="162">
        <f t="shared" si="846"/>
        <v>14.7</v>
      </c>
      <c r="K771" s="162">
        <f t="shared" si="847"/>
        <v>14.549999999999999</v>
      </c>
      <c r="L771" s="162">
        <f t="shared" si="848"/>
        <v>14.399999999999999</v>
      </c>
      <c r="M771" s="444"/>
      <c r="N771" s="98">
        <f>H771*M771</f>
        <v>0</v>
      </c>
      <c r="O771" s="217">
        <f>I771*M771</f>
        <v>0</v>
      </c>
      <c r="P771" s="246">
        <f>J771*M771</f>
        <v>0</v>
      </c>
      <c r="Q771" s="246">
        <f>K771*M771</f>
        <v>0</v>
      </c>
      <c r="R771" s="246">
        <f>L771*M771</f>
        <v>0</v>
      </c>
      <c r="S771" s="30" t="s">
        <v>5</v>
      </c>
      <c r="T771" s="100"/>
    </row>
    <row r="772" spans="1:20" ht="69.95" hidden="1" customHeight="1" outlineLevel="1" thickBot="1" x14ac:dyDescent="0.25">
      <c r="A772" s="602" t="s">
        <v>8675</v>
      </c>
      <c r="B772" s="64" t="s">
        <v>198</v>
      </c>
      <c r="C772" s="181"/>
      <c r="D772" s="489" t="s">
        <v>8676</v>
      </c>
      <c r="E772" s="82"/>
      <c r="F772" s="82" t="s">
        <v>4</v>
      </c>
      <c r="G772" s="219">
        <v>28</v>
      </c>
      <c r="H772" s="219">
        <v>19.399999999999999</v>
      </c>
      <c r="I772" s="219">
        <v>19</v>
      </c>
      <c r="J772" s="162">
        <f t="shared" ref="J772" si="891">I772*0.98</f>
        <v>18.62</v>
      </c>
      <c r="K772" s="162">
        <f t="shared" ref="K772" si="892">I772*0.97</f>
        <v>18.43</v>
      </c>
      <c r="L772" s="162">
        <f t="shared" ref="L772" si="893">I772*0.96</f>
        <v>18.239999999999998</v>
      </c>
      <c r="M772" s="444"/>
      <c r="N772" s="98">
        <f>H772*M772</f>
        <v>0</v>
      </c>
      <c r="O772" s="217">
        <f>I772*M772</f>
        <v>0</v>
      </c>
      <c r="P772" s="246">
        <f>J772*M772</f>
        <v>0</v>
      </c>
      <c r="Q772" s="246">
        <f>K772*M772</f>
        <v>0</v>
      </c>
      <c r="R772" s="246">
        <f>L772*M772</f>
        <v>0</v>
      </c>
      <c r="S772" s="30" t="s">
        <v>5</v>
      </c>
      <c r="T772" s="100"/>
    </row>
    <row r="773" spans="1:20" ht="69.95" hidden="1" customHeight="1" outlineLevel="1" thickBot="1" x14ac:dyDescent="0.25">
      <c r="A773" s="602" t="s">
        <v>8625</v>
      </c>
      <c r="B773" s="64" t="s">
        <v>198</v>
      </c>
      <c r="C773" s="181"/>
      <c r="D773" s="489" t="s">
        <v>8631</v>
      </c>
      <c r="E773" s="82"/>
      <c r="F773" s="82" t="s">
        <v>4</v>
      </c>
      <c r="G773" s="219">
        <v>43</v>
      </c>
      <c r="H773" s="219">
        <v>28.6</v>
      </c>
      <c r="I773" s="219">
        <v>28</v>
      </c>
      <c r="J773" s="162">
        <f t="shared" ref="J773" si="894">I773*0.98</f>
        <v>27.439999999999998</v>
      </c>
      <c r="K773" s="162">
        <f t="shared" ref="K773" si="895">I773*0.97</f>
        <v>27.16</v>
      </c>
      <c r="L773" s="162">
        <f t="shared" ref="L773" si="896">I773*0.96</f>
        <v>26.88</v>
      </c>
      <c r="M773" s="444"/>
      <c r="N773" s="98">
        <f>H773*M773</f>
        <v>0</v>
      </c>
      <c r="O773" s="217">
        <f>I773*M773</f>
        <v>0</v>
      </c>
      <c r="P773" s="246">
        <f>J773*M773</f>
        <v>0</v>
      </c>
      <c r="Q773" s="246">
        <f>K773*M773</f>
        <v>0</v>
      </c>
      <c r="R773" s="246">
        <f>L773*M773</f>
        <v>0</v>
      </c>
      <c r="S773" s="30" t="s">
        <v>5</v>
      </c>
      <c r="T773" s="100"/>
    </row>
    <row r="774" spans="1:20" ht="69.95" hidden="1" customHeight="1" outlineLevel="1" thickBot="1" x14ac:dyDescent="0.25">
      <c r="A774" s="602" t="s">
        <v>3854</v>
      </c>
      <c r="B774" s="64" t="s">
        <v>198</v>
      </c>
      <c r="C774" s="82"/>
      <c r="D774" s="171" t="s">
        <v>266</v>
      </c>
      <c r="E774" s="82"/>
      <c r="F774" s="82" t="s">
        <v>4</v>
      </c>
      <c r="G774" s="219">
        <v>12</v>
      </c>
      <c r="H774" s="219">
        <v>7.7</v>
      </c>
      <c r="I774" s="219">
        <v>7.5</v>
      </c>
      <c r="J774" s="162">
        <f t="shared" si="846"/>
        <v>7.35</v>
      </c>
      <c r="K774" s="162">
        <f t="shared" si="847"/>
        <v>7.2749999999999995</v>
      </c>
      <c r="L774" s="162">
        <f t="shared" si="848"/>
        <v>7.1999999999999993</v>
      </c>
      <c r="M774" s="444"/>
      <c r="N774" s="98">
        <f>H774*M774</f>
        <v>0</v>
      </c>
      <c r="O774" s="217">
        <f>I774*M774</f>
        <v>0</v>
      </c>
      <c r="P774" s="246">
        <f>J774*M774</f>
        <v>0</v>
      </c>
      <c r="Q774" s="246">
        <f>K774*M774</f>
        <v>0</v>
      </c>
      <c r="R774" s="246">
        <f>L774*M774</f>
        <v>0</v>
      </c>
      <c r="S774" s="28" t="s">
        <v>5</v>
      </c>
      <c r="T774" s="100"/>
    </row>
    <row r="775" spans="1:20" ht="69.95" hidden="1" customHeight="1" outlineLevel="1" thickBot="1" x14ac:dyDescent="0.25">
      <c r="A775" s="602" t="s">
        <v>8650</v>
      </c>
      <c r="B775" s="64" t="s">
        <v>198</v>
      </c>
      <c r="C775" s="82"/>
      <c r="D775" s="489" t="s">
        <v>9256</v>
      </c>
      <c r="E775" s="82"/>
      <c r="F775" s="82" t="s">
        <v>4</v>
      </c>
      <c r="G775" s="219">
        <v>12</v>
      </c>
      <c r="H775" s="219">
        <v>7.7</v>
      </c>
      <c r="I775" s="219">
        <v>7.5</v>
      </c>
      <c r="J775" s="162">
        <f t="shared" si="846"/>
        <v>7.35</v>
      </c>
      <c r="K775" s="162">
        <f t="shared" si="847"/>
        <v>7.2749999999999995</v>
      </c>
      <c r="L775" s="162">
        <f t="shared" si="848"/>
        <v>7.1999999999999993</v>
      </c>
      <c r="M775" s="401"/>
      <c r="N775" s="98">
        <f>H775*M775</f>
        <v>0</v>
      </c>
      <c r="O775" s="217">
        <f>I775*M775</f>
        <v>0</v>
      </c>
      <c r="P775" s="246">
        <f>J775*M775</f>
        <v>0</v>
      </c>
      <c r="Q775" s="246">
        <f>K775*M775</f>
        <v>0</v>
      </c>
      <c r="R775" s="246">
        <f>L775*M775</f>
        <v>0</v>
      </c>
      <c r="S775" s="28" t="s">
        <v>5</v>
      </c>
      <c r="T775" s="100"/>
    </row>
    <row r="776" spans="1:20" ht="69.95" hidden="1" customHeight="1" outlineLevel="1" thickBot="1" x14ac:dyDescent="0.25">
      <c r="A776" s="602" t="s">
        <v>3855</v>
      </c>
      <c r="B776" s="64" t="s">
        <v>198</v>
      </c>
      <c r="C776" s="64" t="s">
        <v>6770</v>
      </c>
      <c r="D776" s="171" t="s">
        <v>8647</v>
      </c>
      <c r="E776" s="82"/>
      <c r="F776" s="82" t="s">
        <v>4</v>
      </c>
      <c r="G776" s="219">
        <v>13</v>
      </c>
      <c r="H776" s="219">
        <v>7.7</v>
      </c>
      <c r="I776" s="219">
        <v>7.5</v>
      </c>
      <c r="J776" s="162">
        <f t="shared" si="846"/>
        <v>7.35</v>
      </c>
      <c r="K776" s="162">
        <f t="shared" si="847"/>
        <v>7.2749999999999995</v>
      </c>
      <c r="L776" s="162">
        <f t="shared" si="848"/>
        <v>7.1999999999999993</v>
      </c>
      <c r="M776" s="444"/>
      <c r="N776" s="98">
        <f>H776*M776</f>
        <v>0</v>
      </c>
      <c r="O776" s="217">
        <f>I776*M776</f>
        <v>0</v>
      </c>
      <c r="P776" s="246">
        <f>J776*M776</f>
        <v>0</v>
      </c>
      <c r="Q776" s="246">
        <f>K776*M776</f>
        <v>0</v>
      </c>
      <c r="R776" s="246">
        <f>L776*M776</f>
        <v>0</v>
      </c>
      <c r="S776" s="28" t="s">
        <v>5</v>
      </c>
      <c r="T776" s="100"/>
    </row>
    <row r="777" spans="1:20" ht="69.95" hidden="1" customHeight="1" outlineLevel="1" thickBot="1" x14ac:dyDescent="0.25">
      <c r="A777" s="602" t="s">
        <v>8643</v>
      </c>
      <c r="B777" s="64" t="s">
        <v>198</v>
      </c>
      <c r="C777" s="82"/>
      <c r="D777" s="489" t="s">
        <v>8642</v>
      </c>
      <c r="E777" s="82"/>
      <c r="F777" s="82" t="s">
        <v>4</v>
      </c>
      <c r="G777" s="219">
        <v>10</v>
      </c>
      <c r="H777" s="219">
        <v>6.7</v>
      </c>
      <c r="I777" s="219">
        <v>6.5</v>
      </c>
      <c r="J777" s="162">
        <f t="shared" si="846"/>
        <v>6.37</v>
      </c>
      <c r="K777" s="162">
        <f t="shared" si="847"/>
        <v>6.3049999999999997</v>
      </c>
      <c r="L777" s="162">
        <f t="shared" si="848"/>
        <v>6.24</v>
      </c>
      <c r="M777" s="141"/>
      <c r="N777" s="98">
        <f>H777*M777</f>
        <v>0</v>
      </c>
      <c r="O777" s="217">
        <f>I777*M777</f>
        <v>0</v>
      </c>
      <c r="P777" s="246">
        <f>J777*M777</f>
        <v>0</v>
      </c>
      <c r="Q777" s="246">
        <f>K777*M777</f>
        <v>0</v>
      </c>
      <c r="R777" s="246">
        <f>L777*M777</f>
        <v>0</v>
      </c>
      <c r="S777" s="28" t="s">
        <v>5</v>
      </c>
      <c r="T777" s="100"/>
    </row>
    <row r="778" spans="1:20" ht="69.95" hidden="1" customHeight="1" outlineLevel="1" thickBot="1" x14ac:dyDescent="0.25">
      <c r="A778" s="602" t="s">
        <v>3856</v>
      </c>
      <c r="B778" s="64" t="s">
        <v>198</v>
      </c>
      <c r="C778" s="82"/>
      <c r="D778" s="171" t="s">
        <v>581</v>
      </c>
      <c r="E778" s="82"/>
      <c r="F778" s="82" t="s">
        <v>4</v>
      </c>
      <c r="G778" s="219">
        <v>11</v>
      </c>
      <c r="H778" s="219">
        <v>7.2</v>
      </c>
      <c r="I778" s="219">
        <v>7</v>
      </c>
      <c r="J778" s="162">
        <f t="shared" si="846"/>
        <v>6.8599999999999994</v>
      </c>
      <c r="K778" s="162">
        <f t="shared" si="847"/>
        <v>6.79</v>
      </c>
      <c r="L778" s="162">
        <f t="shared" si="848"/>
        <v>6.72</v>
      </c>
      <c r="M778" s="444"/>
      <c r="N778" s="98">
        <v>0</v>
      </c>
      <c r="O778" s="217">
        <v>0</v>
      </c>
      <c r="P778" s="246">
        <f>J778*M778</f>
        <v>0</v>
      </c>
      <c r="Q778" s="246">
        <f>K778*M778</f>
        <v>0</v>
      </c>
      <c r="R778" s="246">
        <f>L778*M778</f>
        <v>0</v>
      </c>
      <c r="S778" s="28" t="s">
        <v>5</v>
      </c>
      <c r="T778" s="100"/>
    </row>
    <row r="779" spans="1:20" ht="69.95" hidden="1" customHeight="1" outlineLevel="1" thickBot="1" x14ac:dyDescent="0.25">
      <c r="A779" s="602" t="s">
        <v>7111</v>
      </c>
      <c r="B779" s="64" t="s">
        <v>198</v>
      </c>
      <c r="C779" s="82" t="s">
        <v>7110</v>
      </c>
      <c r="D779" s="171" t="s">
        <v>588</v>
      </c>
      <c r="E779" s="82"/>
      <c r="F779" s="82" t="s">
        <v>4</v>
      </c>
      <c r="G779" s="219">
        <v>11</v>
      </c>
      <c r="H779" s="219">
        <v>7.2</v>
      </c>
      <c r="I779" s="219">
        <v>7</v>
      </c>
      <c r="J779" s="162">
        <f t="shared" si="846"/>
        <v>6.8599999999999994</v>
      </c>
      <c r="K779" s="162">
        <f t="shared" si="847"/>
        <v>6.79</v>
      </c>
      <c r="L779" s="162">
        <f t="shared" si="848"/>
        <v>6.72</v>
      </c>
      <c r="M779" s="141"/>
      <c r="N779" s="98">
        <f>H779*M779</f>
        <v>0</v>
      </c>
      <c r="O779" s="217">
        <f>I779*M779</f>
        <v>0</v>
      </c>
      <c r="P779" s="246">
        <f>J779*M779</f>
        <v>0</v>
      </c>
      <c r="Q779" s="246">
        <f>K779*M779</f>
        <v>0</v>
      </c>
      <c r="R779" s="246">
        <f>L779*M779</f>
        <v>0</v>
      </c>
      <c r="S779" s="28" t="s">
        <v>5</v>
      </c>
      <c r="T779" s="100"/>
    </row>
    <row r="780" spans="1:20" ht="69.95" hidden="1" customHeight="1" outlineLevel="1" thickBot="1" x14ac:dyDescent="0.25">
      <c r="A780" s="602" t="s">
        <v>8630</v>
      </c>
      <c r="B780" s="64" t="s">
        <v>198</v>
      </c>
      <c r="C780" s="82"/>
      <c r="D780" s="489" t="s">
        <v>8649</v>
      </c>
      <c r="E780" s="82"/>
      <c r="F780" s="82" t="s">
        <v>4</v>
      </c>
      <c r="G780" s="219">
        <v>17</v>
      </c>
      <c r="H780" s="219">
        <v>11.3</v>
      </c>
      <c r="I780" s="219">
        <v>11</v>
      </c>
      <c r="J780" s="162">
        <f t="shared" ref="J780" si="897">I780*0.98</f>
        <v>10.78</v>
      </c>
      <c r="K780" s="162">
        <f t="shared" ref="K780" si="898">I780*0.97</f>
        <v>10.67</v>
      </c>
      <c r="L780" s="162">
        <f t="shared" ref="L780" si="899">I780*0.96</f>
        <v>10.559999999999999</v>
      </c>
      <c r="M780" s="141"/>
      <c r="N780" s="98">
        <f>H780*M780</f>
        <v>0</v>
      </c>
      <c r="O780" s="217">
        <f>I780*M780</f>
        <v>0</v>
      </c>
      <c r="P780" s="246">
        <f>J780*M780</f>
        <v>0</v>
      </c>
      <c r="Q780" s="246">
        <f>K780*M780</f>
        <v>0</v>
      </c>
      <c r="R780" s="246">
        <f>L780*M780</f>
        <v>0</v>
      </c>
      <c r="S780" s="28" t="s">
        <v>5</v>
      </c>
      <c r="T780" s="100"/>
    </row>
    <row r="781" spans="1:20" ht="69.95" hidden="1" customHeight="1" outlineLevel="1" thickBot="1" x14ac:dyDescent="0.25">
      <c r="A781" s="602" t="s">
        <v>8644</v>
      </c>
      <c r="B781" s="64" t="s">
        <v>198</v>
      </c>
      <c r="C781" s="82"/>
      <c r="D781" s="489" t="s">
        <v>8648</v>
      </c>
      <c r="E781" s="82"/>
      <c r="F781" s="82" t="s">
        <v>4</v>
      </c>
      <c r="G781" s="219">
        <v>20</v>
      </c>
      <c r="H781" s="219">
        <v>13.3</v>
      </c>
      <c r="I781" s="219">
        <v>13</v>
      </c>
      <c r="J781" s="162">
        <f t="shared" ref="J781" si="900">I781*0.98</f>
        <v>12.74</v>
      </c>
      <c r="K781" s="162">
        <f t="shared" ref="K781" si="901">I781*0.97</f>
        <v>12.61</v>
      </c>
      <c r="L781" s="162">
        <f t="shared" ref="L781" si="902">I781*0.96</f>
        <v>12.48</v>
      </c>
      <c r="M781" s="141"/>
      <c r="N781" s="98">
        <f>H781*M781</f>
        <v>0</v>
      </c>
      <c r="O781" s="217">
        <f>I781*M781</f>
        <v>0</v>
      </c>
      <c r="P781" s="246">
        <f>J781*M781</f>
        <v>0</v>
      </c>
      <c r="Q781" s="246">
        <f>K781*M781</f>
        <v>0</v>
      </c>
      <c r="R781" s="246">
        <f>L781*M781</f>
        <v>0</v>
      </c>
      <c r="S781" s="28" t="s">
        <v>5</v>
      </c>
      <c r="T781" s="100"/>
    </row>
    <row r="782" spans="1:20" ht="69.95" hidden="1" customHeight="1" outlineLevel="1" thickBot="1" x14ac:dyDescent="0.25">
      <c r="A782" s="602" t="s">
        <v>8645</v>
      </c>
      <c r="B782" s="64" t="s">
        <v>198</v>
      </c>
      <c r="C782" s="82"/>
      <c r="D782" s="489" t="s">
        <v>8646</v>
      </c>
      <c r="E782" s="82"/>
      <c r="F782" s="82" t="s">
        <v>4</v>
      </c>
      <c r="G782" s="219">
        <v>20</v>
      </c>
      <c r="H782" s="219">
        <v>13.3</v>
      </c>
      <c r="I782" s="219">
        <v>13</v>
      </c>
      <c r="J782" s="162">
        <f t="shared" ref="J782" si="903">I782*0.98</f>
        <v>12.74</v>
      </c>
      <c r="K782" s="162">
        <f t="shared" ref="K782" si="904">I782*0.97</f>
        <v>12.61</v>
      </c>
      <c r="L782" s="162">
        <f t="shared" ref="L782" si="905">I782*0.96</f>
        <v>12.48</v>
      </c>
      <c r="M782" s="141"/>
      <c r="N782" s="98">
        <f>H782*M782</f>
        <v>0</v>
      </c>
      <c r="O782" s="217">
        <f>I782*M782</f>
        <v>0</v>
      </c>
      <c r="P782" s="246">
        <f>J782*M782</f>
        <v>0</v>
      </c>
      <c r="Q782" s="246">
        <f>K782*M782</f>
        <v>0</v>
      </c>
      <c r="R782" s="246">
        <f>L782*M782</f>
        <v>0</v>
      </c>
      <c r="S782" s="28" t="s">
        <v>5</v>
      </c>
      <c r="T782" s="100"/>
    </row>
    <row r="783" spans="1:20" ht="69.95" hidden="1" customHeight="1" outlineLevel="1" thickBot="1" x14ac:dyDescent="0.25">
      <c r="A783" s="602" t="s">
        <v>8584</v>
      </c>
      <c r="B783" s="64" t="s">
        <v>198</v>
      </c>
      <c r="C783" s="53"/>
      <c r="D783" s="171" t="s">
        <v>8585</v>
      </c>
      <c r="E783" s="82"/>
      <c r="F783" s="82" t="s">
        <v>4</v>
      </c>
      <c r="G783" s="219">
        <v>11</v>
      </c>
      <c r="H783" s="219">
        <v>6.7</v>
      </c>
      <c r="I783" s="219">
        <v>6.5</v>
      </c>
      <c r="J783" s="162">
        <f t="shared" si="846"/>
        <v>6.37</v>
      </c>
      <c r="K783" s="162">
        <f t="shared" si="847"/>
        <v>6.3049999999999997</v>
      </c>
      <c r="L783" s="162">
        <f t="shared" si="848"/>
        <v>6.24</v>
      </c>
      <c r="M783" s="141"/>
      <c r="N783" s="98">
        <f>H783*M783</f>
        <v>0</v>
      </c>
      <c r="O783" s="217">
        <f>I783*M783</f>
        <v>0</v>
      </c>
      <c r="P783" s="246">
        <f>J783*M783</f>
        <v>0</v>
      </c>
      <c r="Q783" s="246">
        <f>K783*M783</f>
        <v>0</v>
      </c>
      <c r="R783" s="246">
        <f>L783*M783</f>
        <v>0</v>
      </c>
      <c r="S783" s="28" t="s">
        <v>5</v>
      </c>
      <c r="T783" s="100"/>
    </row>
    <row r="784" spans="1:20" ht="69.95" hidden="1" customHeight="1" outlineLevel="1" thickBot="1" x14ac:dyDescent="0.25">
      <c r="A784" s="602" t="s">
        <v>8565</v>
      </c>
      <c r="B784" s="64" t="s">
        <v>198</v>
      </c>
      <c r="C784" s="82"/>
      <c r="D784" s="171" t="s">
        <v>580</v>
      </c>
      <c r="E784" s="82"/>
      <c r="F784" s="82" t="s">
        <v>4</v>
      </c>
      <c r="G784" s="219">
        <v>13</v>
      </c>
      <c r="H784" s="219">
        <v>7.7</v>
      </c>
      <c r="I784" s="219">
        <v>7.5</v>
      </c>
      <c r="J784" s="162">
        <f t="shared" si="846"/>
        <v>7.35</v>
      </c>
      <c r="K784" s="162">
        <f t="shared" si="847"/>
        <v>7.2749999999999995</v>
      </c>
      <c r="L784" s="162">
        <f t="shared" si="848"/>
        <v>7.1999999999999993</v>
      </c>
      <c r="M784" s="444"/>
      <c r="N784" s="98">
        <f>H784*M784</f>
        <v>0</v>
      </c>
      <c r="O784" s="217">
        <f>I784*M784</f>
        <v>0</v>
      </c>
      <c r="P784" s="246">
        <f>J784*M784</f>
        <v>0</v>
      </c>
      <c r="Q784" s="246">
        <f>K784*M784</f>
        <v>0</v>
      </c>
      <c r="R784" s="246">
        <f>L784*M784</f>
        <v>0</v>
      </c>
      <c r="S784" s="28" t="s">
        <v>5</v>
      </c>
      <c r="T784" s="100"/>
    </row>
    <row r="785" spans="1:20" ht="69.95" hidden="1" customHeight="1" outlineLevel="1" thickBot="1" x14ac:dyDescent="0.25">
      <c r="A785" s="602" t="s">
        <v>8605</v>
      </c>
      <c r="B785" s="64" t="s">
        <v>198</v>
      </c>
      <c r="C785" s="82"/>
      <c r="D785" s="489" t="s">
        <v>8606</v>
      </c>
      <c r="E785" s="82"/>
      <c r="F785" s="82" t="s">
        <v>4</v>
      </c>
      <c r="G785" s="219">
        <v>19</v>
      </c>
      <c r="H785" s="219">
        <v>13.1</v>
      </c>
      <c r="I785" s="219">
        <v>12.8</v>
      </c>
      <c r="J785" s="162">
        <f t="shared" ref="J785" si="906">I785*0.98</f>
        <v>12.544</v>
      </c>
      <c r="K785" s="162">
        <f t="shared" ref="K785" si="907">I785*0.97</f>
        <v>12.416</v>
      </c>
      <c r="L785" s="162">
        <f t="shared" ref="L785" si="908">I785*0.96</f>
        <v>12.288</v>
      </c>
      <c r="M785" s="141"/>
      <c r="N785" s="98">
        <f>H785*M785</f>
        <v>0</v>
      </c>
      <c r="O785" s="217">
        <f>I785*M785</f>
        <v>0</v>
      </c>
      <c r="P785" s="246">
        <f>J785*M785</f>
        <v>0</v>
      </c>
      <c r="Q785" s="246">
        <f>K785*M785</f>
        <v>0</v>
      </c>
      <c r="R785" s="246">
        <f>L785*M785</f>
        <v>0</v>
      </c>
      <c r="S785" s="28" t="s">
        <v>5</v>
      </c>
      <c r="T785" s="100"/>
    </row>
    <row r="786" spans="1:20" ht="69.95" hidden="1" customHeight="1" outlineLevel="1" thickBot="1" x14ac:dyDescent="0.25">
      <c r="A786" s="602" t="s">
        <v>8603</v>
      </c>
      <c r="B786" s="64" t="s">
        <v>198</v>
      </c>
      <c r="C786" s="82"/>
      <c r="D786" s="489" t="s">
        <v>8604</v>
      </c>
      <c r="E786" s="82"/>
      <c r="F786" s="82" t="s">
        <v>4</v>
      </c>
      <c r="G786" s="219">
        <v>19</v>
      </c>
      <c r="H786" s="219">
        <v>13.1</v>
      </c>
      <c r="I786" s="219">
        <v>12.8</v>
      </c>
      <c r="J786" s="162">
        <f t="shared" ref="J786:J787" si="909">I786*0.98</f>
        <v>12.544</v>
      </c>
      <c r="K786" s="162">
        <f t="shared" ref="K786:K787" si="910">I786*0.97</f>
        <v>12.416</v>
      </c>
      <c r="L786" s="162">
        <f t="shared" ref="L786:L787" si="911">I786*0.96</f>
        <v>12.288</v>
      </c>
      <c r="M786" s="141"/>
      <c r="N786" s="98">
        <f>H786*M786</f>
        <v>0</v>
      </c>
      <c r="O786" s="217">
        <f>I786*M786</f>
        <v>0</v>
      </c>
      <c r="P786" s="246">
        <f>J786*M786</f>
        <v>0</v>
      </c>
      <c r="Q786" s="246">
        <f>K786*M786</f>
        <v>0</v>
      </c>
      <c r="R786" s="246">
        <f>L786*M786</f>
        <v>0</v>
      </c>
      <c r="S786" s="28" t="s">
        <v>5</v>
      </c>
      <c r="T786" s="100"/>
    </row>
    <row r="787" spans="1:20" ht="69.95" hidden="1" customHeight="1" outlineLevel="1" thickBot="1" x14ac:dyDescent="0.25">
      <c r="A787" s="602" t="s">
        <v>8607</v>
      </c>
      <c r="B787" s="64" t="s">
        <v>198</v>
      </c>
      <c r="C787" s="82"/>
      <c r="D787" s="489" t="s">
        <v>8608</v>
      </c>
      <c r="E787" s="82"/>
      <c r="F787" s="82" t="s">
        <v>4</v>
      </c>
      <c r="G787" s="219">
        <v>20</v>
      </c>
      <c r="H787" s="219">
        <v>13.8</v>
      </c>
      <c r="I787" s="219">
        <v>13.5</v>
      </c>
      <c r="J787" s="162">
        <f t="shared" si="909"/>
        <v>13.23</v>
      </c>
      <c r="K787" s="162">
        <f t="shared" si="910"/>
        <v>13.094999999999999</v>
      </c>
      <c r="L787" s="162">
        <f t="shared" si="911"/>
        <v>12.959999999999999</v>
      </c>
      <c r="M787" s="141"/>
      <c r="N787" s="98">
        <f>H787*M787</f>
        <v>0</v>
      </c>
      <c r="O787" s="217">
        <f>I787*M787</f>
        <v>0</v>
      </c>
      <c r="P787" s="246">
        <f>J787*M787</f>
        <v>0</v>
      </c>
      <c r="Q787" s="246">
        <f>K787*M787</f>
        <v>0</v>
      </c>
      <c r="R787" s="246">
        <f>L787*M787</f>
        <v>0</v>
      </c>
      <c r="S787" s="28" t="s">
        <v>5</v>
      </c>
      <c r="T787" s="100"/>
    </row>
    <row r="788" spans="1:20" ht="69.95" hidden="1" customHeight="1" outlineLevel="1" thickBot="1" x14ac:dyDescent="0.25">
      <c r="A788" s="602" t="s">
        <v>8609</v>
      </c>
      <c r="B788" s="64" t="s">
        <v>198</v>
      </c>
      <c r="C788" s="82"/>
      <c r="D788" s="489" t="s">
        <v>8610</v>
      </c>
      <c r="E788" s="82"/>
      <c r="F788" s="82" t="s">
        <v>4</v>
      </c>
      <c r="G788" s="219">
        <v>22</v>
      </c>
      <c r="H788" s="219">
        <v>14.8</v>
      </c>
      <c r="I788" s="219">
        <v>14.5</v>
      </c>
      <c r="J788" s="162">
        <f t="shared" ref="J788" si="912">I788*0.98</f>
        <v>14.209999999999999</v>
      </c>
      <c r="K788" s="162">
        <f t="shared" ref="K788" si="913">I788*0.97</f>
        <v>14.065</v>
      </c>
      <c r="L788" s="162">
        <f t="shared" ref="L788" si="914">I788*0.96</f>
        <v>13.92</v>
      </c>
      <c r="M788" s="141"/>
      <c r="N788" s="98">
        <f>H788*M788</f>
        <v>0</v>
      </c>
      <c r="O788" s="217">
        <f>I788*M788</f>
        <v>0</v>
      </c>
      <c r="P788" s="246">
        <f>J788*M788</f>
        <v>0</v>
      </c>
      <c r="Q788" s="246">
        <f>K788*M788</f>
        <v>0</v>
      </c>
      <c r="R788" s="246">
        <f>L788*M788</f>
        <v>0</v>
      </c>
      <c r="S788" s="28" t="s">
        <v>5</v>
      </c>
      <c r="T788" s="100"/>
    </row>
    <row r="789" spans="1:20" ht="69.95" hidden="1" customHeight="1" outlineLevel="1" thickBot="1" x14ac:dyDescent="0.25">
      <c r="A789" s="602" t="s">
        <v>7310</v>
      </c>
      <c r="B789" s="64" t="s">
        <v>198</v>
      </c>
      <c r="C789" s="53"/>
      <c r="D789" s="171" t="s">
        <v>348</v>
      </c>
      <c r="E789" s="82"/>
      <c r="F789" s="82" t="s">
        <v>4</v>
      </c>
      <c r="G789" s="219">
        <v>12</v>
      </c>
      <c r="H789" s="219">
        <v>7</v>
      </c>
      <c r="I789" s="219">
        <v>6.8</v>
      </c>
      <c r="J789" s="162">
        <f t="shared" si="846"/>
        <v>6.6639999999999997</v>
      </c>
      <c r="K789" s="162">
        <f t="shared" si="847"/>
        <v>6.5960000000000001</v>
      </c>
      <c r="L789" s="162">
        <f t="shared" si="848"/>
        <v>6.5279999999999996</v>
      </c>
      <c r="M789" s="141"/>
      <c r="N789" s="98">
        <f>H789*M789</f>
        <v>0</v>
      </c>
      <c r="O789" s="217">
        <f>I789*M789</f>
        <v>0</v>
      </c>
      <c r="P789" s="246">
        <f>J789*M789</f>
        <v>0</v>
      </c>
      <c r="Q789" s="246">
        <f>K789*M789</f>
        <v>0</v>
      </c>
      <c r="R789" s="246">
        <f>L789*M789</f>
        <v>0</v>
      </c>
      <c r="S789" s="28" t="s">
        <v>5</v>
      </c>
      <c r="T789" s="100"/>
    </row>
    <row r="790" spans="1:20" ht="69.95" hidden="1" customHeight="1" outlineLevel="1" thickBot="1" x14ac:dyDescent="0.25">
      <c r="A790" s="602" t="s">
        <v>3857</v>
      </c>
      <c r="B790" s="64" t="s">
        <v>198</v>
      </c>
      <c r="C790" s="82" t="s">
        <v>7463</v>
      </c>
      <c r="D790" s="489" t="s">
        <v>3043</v>
      </c>
      <c r="E790" s="82"/>
      <c r="F790" s="82" t="s">
        <v>4</v>
      </c>
      <c r="G790" s="219">
        <v>13</v>
      </c>
      <c r="H790" s="219">
        <v>7.7</v>
      </c>
      <c r="I790" s="219">
        <v>7.5</v>
      </c>
      <c r="J790" s="162">
        <f t="shared" si="846"/>
        <v>7.35</v>
      </c>
      <c r="K790" s="162">
        <f t="shared" si="847"/>
        <v>7.2749999999999995</v>
      </c>
      <c r="L790" s="162">
        <f t="shared" si="848"/>
        <v>7.1999999999999993</v>
      </c>
      <c r="M790" s="444"/>
      <c r="N790" s="98">
        <f>H790*M790</f>
        <v>0</v>
      </c>
      <c r="O790" s="217">
        <f>I790*M790</f>
        <v>0</v>
      </c>
      <c r="P790" s="246">
        <f>J790*M790</f>
        <v>0</v>
      </c>
      <c r="Q790" s="246">
        <f>K790*M790</f>
        <v>0</v>
      </c>
      <c r="R790" s="246">
        <f>L790*M790</f>
        <v>0</v>
      </c>
      <c r="S790" s="28" t="s">
        <v>5</v>
      </c>
      <c r="T790" s="100"/>
    </row>
    <row r="791" spans="1:20" ht="69.95" hidden="1" customHeight="1" outlineLevel="1" thickBot="1" x14ac:dyDescent="0.25">
      <c r="A791" s="667" t="s">
        <v>8593</v>
      </c>
      <c r="B791" s="670" t="s">
        <v>198</v>
      </c>
      <c r="C791" s="673"/>
      <c r="D791" s="855" t="s">
        <v>8594</v>
      </c>
      <c r="E791" s="673"/>
      <c r="F791" s="673" t="s">
        <v>4</v>
      </c>
      <c r="G791" s="859">
        <v>13</v>
      </c>
      <c r="H791" s="859">
        <v>7.7</v>
      </c>
      <c r="I791" s="859">
        <v>7.5</v>
      </c>
      <c r="J791" s="676">
        <f t="shared" ref="J791" si="915">I791*0.98</f>
        <v>7.35</v>
      </c>
      <c r="K791" s="676">
        <f t="shared" ref="K791" si="916">I791*0.97</f>
        <v>7.2749999999999995</v>
      </c>
      <c r="L791" s="676">
        <f t="shared" ref="L791" si="917">I791*0.96</f>
        <v>7.1999999999999993</v>
      </c>
      <c r="M791" s="860"/>
      <c r="N791" s="674">
        <f>H791*M791</f>
        <v>0</v>
      </c>
      <c r="O791" s="678">
        <f>I791*M791</f>
        <v>0</v>
      </c>
      <c r="P791" s="679">
        <f>J791*M791</f>
        <v>0</v>
      </c>
      <c r="Q791" s="679">
        <f>K791*M791</f>
        <v>0</v>
      </c>
      <c r="R791" s="679">
        <f>L791*M791</f>
        <v>0</v>
      </c>
      <c r="S791" s="680" t="s">
        <v>5</v>
      </c>
      <c r="T791" s="100" t="s">
        <v>1702</v>
      </c>
    </row>
    <row r="792" spans="1:20" ht="69.95" hidden="1" customHeight="1" outlineLevel="1" thickBot="1" x14ac:dyDescent="0.25">
      <c r="A792" s="602" t="s">
        <v>8595</v>
      </c>
      <c r="B792" s="64" t="s">
        <v>198</v>
      </c>
      <c r="C792" s="82"/>
      <c r="D792" s="489" t="s">
        <v>8596</v>
      </c>
      <c r="E792" s="82"/>
      <c r="F792" s="82" t="s">
        <v>4</v>
      </c>
      <c r="G792" s="219">
        <v>19</v>
      </c>
      <c r="H792" s="219">
        <v>13.1</v>
      </c>
      <c r="I792" s="219">
        <v>12.8</v>
      </c>
      <c r="J792" s="162">
        <f t="shared" si="846"/>
        <v>12.544</v>
      </c>
      <c r="K792" s="162">
        <f t="shared" si="847"/>
        <v>12.416</v>
      </c>
      <c r="L792" s="162">
        <f t="shared" si="848"/>
        <v>12.288</v>
      </c>
      <c r="M792" s="141"/>
      <c r="N792" s="98">
        <f>H792*M792</f>
        <v>0</v>
      </c>
      <c r="O792" s="217">
        <f>I792*M792</f>
        <v>0</v>
      </c>
      <c r="P792" s="246">
        <f>J792*M792</f>
        <v>0</v>
      </c>
      <c r="Q792" s="246">
        <f>K792*M792</f>
        <v>0</v>
      </c>
      <c r="R792" s="246">
        <f>L792*M792</f>
        <v>0</v>
      </c>
      <c r="S792" s="28" t="s">
        <v>5</v>
      </c>
      <c r="T792" s="100"/>
    </row>
    <row r="793" spans="1:20" ht="69.95" hidden="1" customHeight="1" outlineLevel="1" thickBot="1" x14ac:dyDescent="0.25">
      <c r="A793" s="602" t="s">
        <v>8597</v>
      </c>
      <c r="B793" s="64" t="s">
        <v>198</v>
      </c>
      <c r="C793" s="82"/>
      <c r="D793" s="489" t="s">
        <v>8598</v>
      </c>
      <c r="E793" s="82"/>
      <c r="F793" s="82" t="s">
        <v>4</v>
      </c>
      <c r="G793" s="219">
        <v>28</v>
      </c>
      <c r="H793" s="219">
        <v>18.399999999999999</v>
      </c>
      <c r="I793" s="219">
        <v>18</v>
      </c>
      <c r="J793" s="162">
        <f t="shared" ref="J793" si="918">I793*0.98</f>
        <v>17.64</v>
      </c>
      <c r="K793" s="162">
        <f t="shared" ref="K793" si="919">I793*0.97</f>
        <v>17.46</v>
      </c>
      <c r="L793" s="162">
        <f t="shared" ref="L793" si="920">I793*0.96</f>
        <v>17.28</v>
      </c>
      <c r="M793" s="141"/>
      <c r="N793" s="98">
        <f>H793*M793</f>
        <v>0</v>
      </c>
      <c r="O793" s="217">
        <f>I793*M793</f>
        <v>0</v>
      </c>
      <c r="P793" s="246">
        <f>J793*M793</f>
        <v>0</v>
      </c>
      <c r="Q793" s="246">
        <f>K793*M793</f>
        <v>0</v>
      </c>
      <c r="R793" s="246">
        <f>L793*M793</f>
        <v>0</v>
      </c>
      <c r="S793" s="28" t="s">
        <v>5</v>
      </c>
      <c r="T793" s="100"/>
    </row>
    <row r="794" spans="1:20" ht="69.95" hidden="1" customHeight="1" outlineLevel="1" thickBot="1" x14ac:dyDescent="0.25">
      <c r="A794" s="602" t="s">
        <v>8599</v>
      </c>
      <c r="B794" s="64" t="s">
        <v>198</v>
      </c>
      <c r="C794" s="82"/>
      <c r="D794" s="489" t="s">
        <v>8601</v>
      </c>
      <c r="E794" s="82"/>
      <c r="F794" s="82" t="s">
        <v>4</v>
      </c>
      <c r="G794" s="219">
        <v>42</v>
      </c>
      <c r="H794" s="219">
        <v>27.5</v>
      </c>
      <c r="I794" s="219">
        <v>27</v>
      </c>
      <c r="J794" s="162">
        <f t="shared" ref="J794:J795" si="921">I794*0.98</f>
        <v>26.46</v>
      </c>
      <c r="K794" s="162">
        <f t="shared" ref="K794:K795" si="922">I794*0.97</f>
        <v>26.189999999999998</v>
      </c>
      <c r="L794" s="162">
        <f t="shared" ref="L794:L795" si="923">I794*0.96</f>
        <v>25.919999999999998</v>
      </c>
      <c r="M794" s="141"/>
      <c r="N794" s="98">
        <f>H794*M794</f>
        <v>0</v>
      </c>
      <c r="O794" s="217">
        <f>I794*M794</f>
        <v>0</v>
      </c>
      <c r="P794" s="246">
        <f>J794*M794</f>
        <v>0</v>
      </c>
      <c r="Q794" s="246">
        <f>K794*M794</f>
        <v>0</v>
      </c>
      <c r="R794" s="246">
        <f>L794*M794</f>
        <v>0</v>
      </c>
      <c r="S794" s="28" t="s">
        <v>5</v>
      </c>
      <c r="T794" s="100"/>
    </row>
    <row r="795" spans="1:20" ht="69.95" hidden="1" customHeight="1" outlineLevel="1" thickBot="1" x14ac:dyDescent="0.25">
      <c r="A795" s="602" t="s">
        <v>8600</v>
      </c>
      <c r="B795" s="64" t="s">
        <v>198</v>
      </c>
      <c r="C795" s="82"/>
      <c r="D795" s="489" t="s">
        <v>8602</v>
      </c>
      <c r="E795" s="82"/>
      <c r="F795" s="82" t="s">
        <v>4</v>
      </c>
      <c r="G795" s="219">
        <v>49</v>
      </c>
      <c r="H795" s="219">
        <v>33</v>
      </c>
      <c r="I795" s="219">
        <v>32</v>
      </c>
      <c r="J795" s="162">
        <f t="shared" si="921"/>
        <v>31.36</v>
      </c>
      <c r="K795" s="162">
        <f t="shared" si="922"/>
        <v>31.04</v>
      </c>
      <c r="L795" s="162">
        <f t="shared" si="923"/>
        <v>30.72</v>
      </c>
      <c r="M795" s="141"/>
      <c r="N795" s="98">
        <f>H795*M795</f>
        <v>0</v>
      </c>
      <c r="O795" s="217">
        <f>I795*M795</f>
        <v>0</v>
      </c>
      <c r="P795" s="246">
        <f>J795*M795</f>
        <v>0</v>
      </c>
      <c r="Q795" s="246">
        <f>K795*M795</f>
        <v>0</v>
      </c>
      <c r="R795" s="246">
        <f>L795*M795</f>
        <v>0</v>
      </c>
      <c r="S795" s="28" t="s">
        <v>5</v>
      </c>
      <c r="T795" s="100"/>
    </row>
    <row r="796" spans="1:20" ht="69.95" hidden="1" customHeight="1" outlineLevel="1" thickBot="1" x14ac:dyDescent="0.25">
      <c r="A796" s="602" t="s">
        <v>3858</v>
      </c>
      <c r="B796" s="64" t="s">
        <v>198</v>
      </c>
      <c r="C796" s="275" t="s">
        <v>3018</v>
      </c>
      <c r="D796" s="171" t="s">
        <v>3017</v>
      </c>
      <c r="E796" s="82"/>
      <c r="F796" s="82" t="s">
        <v>4</v>
      </c>
      <c r="G796" s="219">
        <v>11</v>
      </c>
      <c r="H796" s="219">
        <v>6.7</v>
      </c>
      <c r="I796" s="219">
        <v>6.5</v>
      </c>
      <c r="J796" s="162">
        <f t="shared" ref="J796" si="924">I796*0.98</f>
        <v>6.37</v>
      </c>
      <c r="K796" s="162">
        <f t="shared" ref="K796" si="925">I796*0.97</f>
        <v>6.3049999999999997</v>
      </c>
      <c r="L796" s="162">
        <f t="shared" ref="L796" si="926">I796*0.96</f>
        <v>6.24</v>
      </c>
      <c r="M796" s="444"/>
      <c r="N796" s="98">
        <f>H796*M796</f>
        <v>0</v>
      </c>
      <c r="O796" s="217">
        <f>I796*M796</f>
        <v>0</v>
      </c>
      <c r="P796" s="246">
        <f>J796*M796</f>
        <v>0</v>
      </c>
      <c r="Q796" s="246">
        <f>K796*M796</f>
        <v>0</v>
      </c>
      <c r="R796" s="246">
        <f>L796*M796</f>
        <v>0</v>
      </c>
      <c r="S796" s="28" t="s">
        <v>5</v>
      </c>
      <c r="T796" s="100"/>
    </row>
    <row r="797" spans="1:20" ht="69.95" hidden="1" customHeight="1" outlineLevel="1" thickBot="1" x14ac:dyDescent="0.25">
      <c r="A797" s="602" t="s">
        <v>3859</v>
      </c>
      <c r="B797" s="7" t="s">
        <v>198</v>
      </c>
      <c r="C797" s="252"/>
      <c r="D797" s="31" t="s">
        <v>325</v>
      </c>
      <c r="E797" s="91"/>
      <c r="F797" s="91" t="s">
        <v>4</v>
      </c>
      <c r="G797" s="257">
        <v>15</v>
      </c>
      <c r="H797" s="257">
        <v>9.3000000000000007</v>
      </c>
      <c r="I797" s="257">
        <v>9</v>
      </c>
      <c r="J797" s="161">
        <f t="shared" si="846"/>
        <v>8.82</v>
      </c>
      <c r="K797" s="161">
        <f t="shared" si="847"/>
        <v>8.73</v>
      </c>
      <c r="L797" s="161">
        <f t="shared" si="848"/>
        <v>8.64</v>
      </c>
      <c r="M797" s="349"/>
      <c r="N797" s="139">
        <f>H797*M797</f>
        <v>0</v>
      </c>
      <c r="O797" s="217">
        <f>I797*M797</f>
        <v>0</v>
      </c>
      <c r="P797" s="246">
        <f>J797*M797</f>
        <v>0</v>
      </c>
      <c r="Q797" s="246">
        <f>K797*M797</f>
        <v>0</v>
      </c>
      <c r="R797" s="246">
        <f>L797*M797</f>
        <v>0</v>
      </c>
      <c r="S797" s="12" t="s">
        <v>5</v>
      </c>
      <c r="T797" s="56"/>
    </row>
    <row r="798" spans="1:20" ht="69.95" hidden="1" customHeight="1" outlineLevel="1" thickBot="1" x14ac:dyDescent="0.25">
      <c r="A798" s="602" t="s">
        <v>8684</v>
      </c>
      <c r="B798" s="64" t="s">
        <v>198</v>
      </c>
      <c r="C798" s="82"/>
      <c r="D798" s="489" t="s">
        <v>8685</v>
      </c>
      <c r="E798" s="82"/>
      <c r="F798" s="82" t="s">
        <v>4</v>
      </c>
      <c r="G798" s="219">
        <v>10</v>
      </c>
      <c r="H798" s="219">
        <v>6.2</v>
      </c>
      <c r="I798" s="219">
        <v>6</v>
      </c>
      <c r="J798" s="162">
        <f t="shared" ref="J798" si="927">I798*0.98</f>
        <v>5.88</v>
      </c>
      <c r="K798" s="162">
        <f t="shared" ref="K798" si="928">I798*0.97</f>
        <v>5.82</v>
      </c>
      <c r="L798" s="162">
        <f t="shared" ref="L798" si="929">I798*0.96</f>
        <v>5.76</v>
      </c>
      <c r="M798" s="444"/>
      <c r="N798" s="98">
        <f>H798*M798</f>
        <v>0</v>
      </c>
      <c r="O798" s="217">
        <f>I798*M798</f>
        <v>0</v>
      </c>
      <c r="P798" s="246">
        <f>J798*M798</f>
        <v>0</v>
      </c>
      <c r="Q798" s="246">
        <f>K798*M798</f>
        <v>0</v>
      </c>
      <c r="R798" s="246">
        <f>L798*M798</f>
        <v>0</v>
      </c>
      <c r="S798" s="28" t="s">
        <v>5</v>
      </c>
      <c r="T798" s="100"/>
    </row>
    <row r="799" spans="1:20" ht="69.95" hidden="1" customHeight="1" outlineLevel="1" thickBot="1" x14ac:dyDescent="0.25">
      <c r="A799" s="602" t="s">
        <v>8686</v>
      </c>
      <c r="B799" s="64" t="s">
        <v>198</v>
      </c>
      <c r="C799" s="82"/>
      <c r="D799" s="489" t="s">
        <v>8687</v>
      </c>
      <c r="E799" s="82"/>
      <c r="F799" s="82" t="s">
        <v>4</v>
      </c>
      <c r="G799" s="219">
        <v>11</v>
      </c>
      <c r="H799" s="219">
        <v>6.7</v>
      </c>
      <c r="I799" s="219">
        <v>6.5</v>
      </c>
      <c r="J799" s="162">
        <f t="shared" ref="J799" si="930">I799*0.98</f>
        <v>6.37</v>
      </c>
      <c r="K799" s="162">
        <f t="shared" ref="K799" si="931">I799*0.97</f>
        <v>6.3049999999999997</v>
      </c>
      <c r="L799" s="162">
        <f t="shared" ref="L799" si="932">I799*0.96</f>
        <v>6.24</v>
      </c>
      <c r="M799" s="444"/>
      <c r="N799" s="98">
        <f>H799*M799</f>
        <v>0</v>
      </c>
      <c r="O799" s="217">
        <f>I799*M799</f>
        <v>0</v>
      </c>
      <c r="P799" s="246">
        <f>J799*M799</f>
        <v>0</v>
      </c>
      <c r="Q799" s="246">
        <f>K799*M799</f>
        <v>0</v>
      </c>
      <c r="R799" s="246">
        <f>L799*M799</f>
        <v>0</v>
      </c>
      <c r="S799" s="28" t="s">
        <v>5</v>
      </c>
      <c r="T799" s="100"/>
    </row>
    <row r="800" spans="1:20" ht="69.95" hidden="1" customHeight="1" outlineLevel="1" thickBot="1" x14ac:dyDescent="0.25">
      <c r="A800" s="602" t="s">
        <v>7095</v>
      </c>
      <c r="B800" s="64" t="s">
        <v>198</v>
      </c>
      <c r="C800" s="82" t="s">
        <v>7094</v>
      </c>
      <c r="D800" s="489" t="s">
        <v>8683</v>
      </c>
      <c r="E800" s="82"/>
      <c r="F800" s="82" t="s">
        <v>4</v>
      </c>
      <c r="G800" s="219">
        <v>12</v>
      </c>
      <c r="H800" s="219">
        <v>7.2</v>
      </c>
      <c r="I800" s="219">
        <v>7</v>
      </c>
      <c r="J800" s="162">
        <f t="shared" ref="J800" si="933">I800*0.98</f>
        <v>6.8599999999999994</v>
      </c>
      <c r="K800" s="162">
        <f t="shared" ref="K800" si="934">I800*0.97</f>
        <v>6.79</v>
      </c>
      <c r="L800" s="162">
        <f t="shared" ref="L800" si="935">I800*0.96</f>
        <v>6.72</v>
      </c>
      <c r="M800" s="444"/>
      <c r="N800" s="98">
        <f>H800*M800</f>
        <v>0</v>
      </c>
      <c r="O800" s="217">
        <f>I800*M800</f>
        <v>0</v>
      </c>
      <c r="P800" s="246">
        <f>J800*M800</f>
        <v>0</v>
      </c>
      <c r="Q800" s="246">
        <f>K800*M800</f>
        <v>0</v>
      </c>
      <c r="R800" s="246">
        <f>L800*M800</f>
        <v>0</v>
      </c>
      <c r="S800" s="28" t="s">
        <v>5</v>
      </c>
      <c r="T800" s="100"/>
    </row>
    <row r="801" spans="1:20" ht="20.100000000000001" customHeight="1" collapsed="1" thickBot="1" x14ac:dyDescent="0.25">
      <c r="A801" s="384" t="s">
        <v>2798</v>
      </c>
      <c r="B801" s="601"/>
      <c r="C801" s="368"/>
      <c r="D801" s="369"/>
      <c r="E801" s="369"/>
      <c r="F801" s="369"/>
      <c r="G801" s="370"/>
      <c r="H801" s="370"/>
      <c r="I801" s="370"/>
      <c r="J801" s="370"/>
      <c r="K801" s="370"/>
      <c r="L801" s="370"/>
      <c r="M801" s="370"/>
      <c r="N801" s="370"/>
      <c r="O801" s="370"/>
      <c r="P801" s="370"/>
      <c r="Q801" s="370"/>
      <c r="R801" s="370"/>
      <c r="S801" s="371"/>
    </row>
    <row r="802" spans="1:20" ht="20.100000000000001" hidden="1" customHeight="1" outlineLevel="1" thickBot="1" x14ac:dyDescent="0.25">
      <c r="A802" s="3" t="s">
        <v>3737</v>
      </c>
      <c r="B802" s="3" t="s">
        <v>33</v>
      </c>
      <c r="C802" s="3"/>
      <c r="D802" s="3" t="s">
        <v>17</v>
      </c>
      <c r="E802" s="3" t="s">
        <v>2746</v>
      </c>
      <c r="F802" s="84" t="s">
        <v>31</v>
      </c>
      <c r="G802" s="85" t="s">
        <v>487</v>
      </c>
      <c r="H802" s="3" t="s">
        <v>488</v>
      </c>
      <c r="I802" s="3" t="s">
        <v>495</v>
      </c>
      <c r="J802" s="123">
        <v>-0.02</v>
      </c>
      <c r="K802" s="123">
        <v>-0.03</v>
      </c>
      <c r="L802" s="123">
        <v>-0.04</v>
      </c>
      <c r="M802" s="3" t="s">
        <v>18</v>
      </c>
      <c r="N802" s="3" t="s">
        <v>489</v>
      </c>
      <c r="O802" s="3" t="s">
        <v>486</v>
      </c>
      <c r="P802" s="124" t="s">
        <v>1924</v>
      </c>
      <c r="Q802" s="124" t="s">
        <v>1930</v>
      </c>
      <c r="R802" s="124" t="s">
        <v>1931</v>
      </c>
      <c r="S802" s="3" t="s">
        <v>34</v>
      </c>
    </row>
    <row r="803" spans="1:20" ht="69.95" hidden="1" customHeight="1" outlineLevel="1" thickBot="1" x14ac:dyDescent="0.25">
      <c r="A803" s="919" t="s">
        <v>10910</v>
      </c>
      <c r="B803" s="673" t="s">
        <v>14</v>
      </c>
      <c r="C803" s="913" t="s">
        <v>10911</v>
      </c>
      <c r="D803" s="901" t="s">
        <v>10909</v>
      </c>
      <c r="E803" s="673"/>
      <c r="F803" s="673" t="s">
        <v>4</v>
      </c>
      <c r="G803" s="692">
        <v>3</v>
      </c>
      <c r="H803" s="692">
        <v>1.55</v>
      </c>
      <c r="I803" s="692">
        <v>1.5</v>
      </c>
      <c r="J803" s="915">
        <f t="shared" ref="J803" si="936">I803*0.98</f>
        <v>1.47</v>
      </c>
      <c r="K803" s="915">
        <f t="shared" ref="K803" si="937">I803*0.97</f>
        <v>1.4550000000000001</v>
      </c>
      <c r="L803" s="915">
        <f t="shared" ref="L803" si="938">I803*0.96</f>
        <v>1.44</v>
      </c>
      <c r="M803" s="683"/>
      <c r="N803" s="674">
        <f>H803*M803</f>
        <v>0</v>
      </c>
      <c r="O803" s="678">
        <f>I803*M803</f>
        <v>0</v>
      </c>
      <c r="P803" s="679">
        <f>J803*M803</f>
        <v>0</v>
      </c>
      <c r="Q803" s="679">
        <f>K803*M803</f>
        <v>0</v>
      </c>
      <c r="R803" s="679">
        <f>L803*M803</f>
        <v>0</v>
      </c>
      <c r="S803" s="680" t="s">
        <v>5</v>
      </c>
      <c r="T803" s="100" t="s">
        <v>1702</v>
      </c>
    </row>
    <row r="804" spans="1:20" ht="69.95" hidden="1" customHeight="1" outlineLevel="1" thickBot="1" x14ac:dyDescent="0.25">
      <c r="A804" s="602" t="s">
        <v>10297</v>
      </c>
      <c r="B804" s="64" t="s">
        <v>14</v>
      </c>
      <c r="C804" s="584" t="s">
        <v>10298</v>
      </c>
      <c r="D804" s="339" t="s">
        <v>10299</v>
      </c>
      <c r="E804" s="82"/>
      <c r="F804" s="82" t="s">
        <v>4</v>
      </c>
      <c r="G804" s="99">
        <v>3</v>
      </c>
      <c r="H804" s="180">
        <v>1.85</v>
      </c>
      <c r="I804" s="180">
        <v>1.8</v>
      </c>
      <c r="J804" s="162">
        <f t="shared" ref="J804" si="939">I804*0.98</f>
        <v>1.764</v>
      </c>
      <c r="K804" s="162">
        <f t="shared" ref="K804" si="940">I804*0.97</f>
        <v>1.746</v>
      </c>
      <c r="L804" s="162">
        <f t="shared" ref="L804" si="941">I804*0.96</f>
        <v>1.728</v>
      </c>
      <c r="M804" s="141"/>
      <c r="N804" s="98">
        <f>H804*M804</f>
        <v>0</v>
      </c>
      <c r="O804" s="217">
        <f>I804*M804</f>
        <v>0</v>
      </c>
      <c r="P804" s="246">
        <f>J804*M804</f>
        <v>0</v>
      </c>
      <c r="Q804" s="246">
        <f>K804*M804</f>
        <v>0</v>
      </c>
      <c r="R804" s="246">
        <f>L804*M804</f>
        <v>0</v>
      </c>
      <c r="S804" s="28" t="s">
        <v>5</v>
      </c>
      <c r="T804" s="100"/>
    </row>
    <row r="805" spans="1:20" ht="69.95" hidden="1" customHeight="1" outlineLevel="1" thickBot="1" x14ac:dyDescent="0.25">
      <c r="A805" s="602" t="s">
        <v>3860</v>
      </c>
      <c r="B805" s="64" t="s">
        <v>14</v>
      </c>
      <c r="C805" s="338"/>
      <c r="D805" s="339" t="s">
        <v>2071</v>
      </c>
      <c r="E805" s="82"/>
      <c r="F805" s="82" t="s">
        <v>4</v>
      </c>
      <c r="G805" s="99">
        <v>4</v>
      </c>
      <c r="H805" s="180">
        <v>2.2999999999999998</v>
      </c>
      <c r="I805" s="180">
        <v>2.2000000000000002</v>
      </c>
      <c r="J805" s="162">
        <f t="shared" ref="J805:J806" si="942">I805*0.98</f>
        <v>2.1560000000000001</v>
      </c>
      <c r="K805" s="162">
        <f t="shared" ref="K805:K806" si="943">I805*0.97</f>
        <v>2.1339999999999999</v>
      </c>
      <c r="L805" s="162">
        <f t="shared" ref="L805:L806" si="944">I805*0.96</f>
        <v>2.1120000000000001</v>
      </c>
      <c r="M805" s="15"/>
      <c r="N805" s="98">
        <f>H805*M805</f>
        <v>0</v>
      </c>
      <c r="O805" s="217">
        <f>I805*M805</f>
        <v>0</v>
      </c>
      <c r="P805" s="246">
        <f>J805*M805</f>
        <v>0</v>
      </c>
      <c r="Q805" s="246">
        <f>K805*M805</f>
        <v>0</v>
      </c>
      <c r="R805" s="246">
        <f>L805*M805</f>
        <v>0</v>
      </c>
      <c r="S805" s="28" t="s">
        <v>5</v>
      </c>
      <c r="T805" s="100"/>
    </row>
    <row r="806" spans="1:20" ht="69.95" hidden="1" customHeight="1" outlineLevel="1" thickBot="1" x14ac:dyDescent="0.25">
      <c r="A806" s="602" t="s">
        <v>9550</v>
      </c>
      <c r="B806" s="64" t="s">
        <v>14</v>
      </c>
      <c r="C806" s="584" t="s">
        <v>9549</v>
      </c>
      <c r="D806" s="523" t="s">
        <v>9548</v>
      </c>
      <c r="E806" s="82"/>
      <c r="F806" s="82" t="s">
        <v>4</v>
      </c>
      <c r="G806" s="99">
        <v>5</v>
      </c>
      <c r="H806" s="99">
        <v>2.7</v>
      </c>
      <c r="I806" s="99">
        <v>2.6</v>
      </c>
      <c r="J806" s="162">
        <f t="shared" si="942"/>
        <v>2.548</v>
      </c>
      <c r="K806" s="162">
        <f t="shared" si="943"/>
        <v>2.5219999999999998</v>
      </c>
      <c r="L806" s="162">
        <f t="shared" si="944"/>
        <v>2.496</v>
      </c>
      <c r="M806" s="152"/>
      <c r="N806" s="98">
        <f>H806*M806</f>
        <v>0</v>
      </c>
      <c r="O806" s="217">
        <f>I806*M806</f>
        <v>0</v>
      </c>
      <c r="P806" s="246">
        <f>J806*M806</f>
        <v>0</v>
      </c>
      <c r="Q806" s="246">
        <f>K806*M806</f>
        <v>0</v>
      </c>
      <c r="R806" s="246">
        <f>L806*M806</f>
        <v>0</v>
      </c>
      <c r="S806" s="28" t="s">
        <v>5</v>
      </c>
      <c r="T806" s="100"/>
    </row>
    <row r="807" spans="1:20" ht="69.95" hidden="1" customHeight="1" outlineLevel="1" thickBot="1" x14ac:dyDescent="0.25">
      <c r="A807" s="602" t="s">
        <v>3861</v>
      </c>
      <c r="B807" s="64" t="s">
        <v>14</v>
      </c>
      <c r="C807" s="103" t="s">
        <v>7279</v>
      </c>
      <c r="D807" s="339" t="s">
        <v>7278</v>
      </c>
      <c r="E807" s="102"/>
      <c r="F807" s="82" t="s">
        <v>4</v>
      </c>
      <c r="G807" s="99">
        <v>3</v>
      </c>
      <c r="H807" s="180">
        <v>1.85</v>
      </c>
      <c r="I807" s="180">
        <v>1.8</v>
      </c>
      <c r="J807" s="162">
        <f t="shared" ref="J807:J858" si="945">I807*0.98</f>
        <v>1.764</v>
      </c>
      <c r="K807" s="162">
        <f t="shared" ref="K807:K858" si="946">I807*0.97</f>
        <v>1.746</v>
      </c>
      <c r="L807" s="162">
        <f t="shared" ref="L807:L858" si="947">I807*0.96</f>
        <v>1.728</v>
      </c>
      <c r="M807" s="152"/>
      <c r="N807" s="98">
        <f>H807*M807</f>
        <v>0</v>
      </c>
      <c r="O807" s="217">
        <f>I807*M807</f>
        <v>0</v>
      </c>
      <c r="P807" s="246">
        <f>J807*M807</f>
        <v>0</v>
      </c>
      <c r="Q807" s="246">
        <f>K807*M807</f>
        <v>0</v>
      </c>
      <c r="R807" s="246">
        <f>L807*M807</f>
        <v>0</v>
      </c>
      <c r="S807" s="28" t="s">
        <v>5</v>
      </c>
      <c r="T807" s="100"/>
    </row>
    <row r="808" spans="1:20" ht="69.95" hidden="1" customHeight="1" outlineLevel="1" thickBot="1" x14ac:dyDescent="0.25">
      <c r="A808" s="602" t="s">
        <v>3862</v>
      </c>
      <c r="B808" s="64" t="s">
        <v>14</v>
      </c>
      <c r="C808" s="103" t="s">
        <v>7402</v>
      </c>
      <c r="D808" s="339" t="s">
        <v>7401</v>
      </c>
      <c r="E808" s="82"/>
      <c r="F808" s="82" t="s">
        <v>4</v>
      </c>
      <c r="G808" s="99">
        <v>3</v>
      </c>
      <c r="H808" s="99">
        <v>1.55</v>
      </c>
      <c r="I808" s="99">
        <v>1.5</v>
      </c>
      <c r="J808" s="162">
        <f t="shared" ref="J808" si="948">I808*0.98</f>
        <v>1.47</v>
      </c>
      <c r="K808" s="162">
        <f t="shared" ref="K808" si="949">I808*0.97</f>
        <v>1.4550000000000001</v>
      </c>
      <c r="L808" s="162">
        <f t="shared" ref="L808" si="950">I808*0.96</f>
        <v>1.44</v>
      </c>
      <c r="M808" s="141"/>
      <c r="N808" s="98">
        <f>H808*M808</f>
        <v>0</v>
      </c>
      <c r="O808" s="217">
        <f>I808*M808</f>
        <v>0</v>
      </c>
      <c r="P808" s="246">
        <f>J808*M808</f>
        <v>0</v>
      </c>
      <c r="Q808" s="246">
        <f>K808*M808</f>
        <v>0</v>
      </c>
      <c r="R808" s="246">
        <f>L808*M808</f>
        <v>0</v>
      </c>
      <c r="S808" s="28" t="s">
        <v>5</v>
      </c>
      <c r="T808" s="100"/>
    </row>
    <row r="809" spans="1:20" ht="69.95" hidden="1" customHeight="1" outlineLevel="1" thickBot="1" x14ac:dyDescent="0.25">
      <c r="A809" s="602" t="s">
        <v>7031</v>
      </c>
      <c r="B809" s="64" t="s">
        <v>14</v>
      </c>
      <c r="C809" s="64" t="s">
        <v>7030</v>
      </c>
      <c r="D809" s="523" t="s">
        <v>9572</v>
      </c>
      <c r="E809" s="82"/>
      <c r="F809" s="82" t="s">
        <v>4</v>
      </c>
      <c r="G809" s="99">
        <v>1.5</v>
      </c>
      <c r="H809" s="99">
        <v>0.95</v>
      </c>
      <c r="I809" s="235">
        <v>0.9</v>
      </c>
      <c r="J809" s="162">
        <f t="shared" ref="J809" si="951">I809*0.98</f>
        <v>0.88200000000000001</v>
      </c>
      <c r="K809" s="162">
        <f t="shared" ref="K809" si="952">I809*0.97</f>
        <v>0.873</v>
      </c>
      <c r="L809" s="162">
        <f t="shared" ref="L809" si="953">I809*0.96</f>
        <v>0.86399999999999999</v>
      </c>
      <c r="M809" s="141"/>
      <c r="N809" s="98">
        <f>H809*M809</f>
        <v>0</v>
      </c>
      <c r="O809" s="217">
        <f>I809*M809</f>
        <v>0</v>
      </c>
      <c r="P809" s="246">
        <f>J809*M809</f>
        <v>0</v>
      </c>
      <c r="Q809" s="246">
        <f>K809*M809</f>
        <v>0</v>
      </c>
      <c r="R809" s="246">
        <f>L809*M809</f>
        <v>0</v>
      </c>
      <c r="S809" s="28" t="s">
        <v>5</v>
      </c>
      <c r="T809" s="100"/>
    </row>
    <row r="810" spans="1:20" ht="69.95" hidden="1" customHeight="1" outlineLevel="1" thickBot="1" x14ac:dyDescent="0.25">
      <c r="A810" s="602" t="s">
        <v>3863</v>
      </c>
      <c r="B810" s="64" t="s">
        <v>14</v>
      </c>
      <c r="C810" s="584" t="s">
        <v>10170</v>
      </c>
      <c r="D810" s="339" t="s">
        <v>10169</v>
      </c>
      <c r="E810" s="82"/>
      <c r="F810" s="82" t="s">
        <v>4</v>
      </c>
      <c r="G810" s="99">
        <v>3.5</v>
      </c>
      <c r="H810" s="180">
        <v>1.85</v>
      </c>
      <c r="I810" s="180">
        <v>1.8</v>
      </c>
      <c r="J810" s="162">
        <f t="shared" si="945"/>
        <v>1.764</v>
      </c>
      <c r="K810" s="162">
        <f t="shared" si="946"/>
        <v>1.746</v>
      </c>
      <c r="L810" s="162">
        <f t="shared" si="947"/>
        <v>1.728</v>
      </c>
      <c r="M810" s="141"/>
      <c r="N810" s="98">
        <f>H810*M810</f>
        <v>0</v>
      </c>
      <c r="O810" s="217">
        <f>I810*M810</f>
        <v>0</v>
      </c>
      <c r="P810" s="246">
        <f>J810*M810</f>
        <v>0</v>
      </c>
      <c r="Q810" s="246">
        <f>K810*M810</f>
        <v>0</v>
      </c>
      <c r="R810" s="246">
        <f>L810*M810</f>
        <v>0</v>
      </c>
      <c r="S810" s="28" t="s">
        <v>5</v>
      </c>
      <c r="T810" s="100"/>
    </row>
    <row r="811" spans="1:20" ht="69.95" hidden="1" customHeight="1" outlineLevel="1" thickBot="1" x14ac:dyDescent="0.25">
      <c r="A811" s="602" t="s">
        <v>3864</v>
      </c>
      <c r="B811" s="64" t="s">
        <v>14</v>
      </c>
      <c r="C811" s="181" t="s">
        <v>8656</v>
      </c>
      <c r="D811" s="339" t="s">
        <v>8655</v>
      </c>
      <c r="E811" s="102"/>
      <c r="F811" s="82" t="s">
        <v>4</v>
      </c>
      <c r="G811" s="99">
        <v>4</v>
      </c>
      <c r="H811" s="99">
        <v>2.2999999999999998</v>
      </c>
      <c r="I811" s="99">
        <v>2.2000000000000002</v>
      </c>
      <c r="J811" s="162">
        <f t="shared" ref="J811" si="954">I811*0.98</f>
        <v>2.1560000000000001</v>
      </c>
      <c r="K811" s="162">
        <f t="shared" ref="K811" si="955">I811*0.97</f>
        <v>2.1339999999999999</v>
      </c>
      <c r="L811" s="162">
        <f t="shared" ref="L811" si="956">I811*0.96</f>
        <v>2.1120000000000001</v>
      </c>
      <c r="M811" s="152"/>
      <c r="N811" s="98">
        <f>H811*M811</f>
        <v>0</v>
      </c>
      <c r="O811" s="217">
        <f>I811*M811</f>
        <v>0</v>
      </c>
      <c r="P811" s="246">
        <f>J811*M811</f>
        <v>0</v>
      </c>
      <c r="Q811" s="246">
        <f>K811*M811</f>
        <v>0</v>
      </c>
      <c r="R811" s="246">
        <f>L811*M811</f>
        <v>0</v>
      </c>
      <c r="S811" s="28" t="s">
        <v>5</v>
      </c>
      <c r="T811" s="100"/>
    </row>
    <row r="812" spans="1:20" ht="69.95" hidden="1" customHeight="1" outlineLevel="1" thickBot="1" x14ac:dyDescent="0.25">
      <c r="A812" s="602" t="s">
        <v>9471</v>
      </c>
      <c r="B812" s="64" t="s">
        <v>14</v>
      </c>
      <c r="C812" s="338"/>
      <c r="D812" s="339" t="s">
        <v>9472</v>
      </c>
      <c r="E812" s="82"/>
      <c r="F812" s="82" t="s">
        <v>4</v>
      </c>
      <c r="G812" s="99">
        <v>19</v>
      </c>
      <c r="H812" s="99">
        <v>13.8</v>
      </c>
      <c r="I812" s="99">
        <v>13.5</v>
      </c>
      <c r="J812" s="162">
        <f t="shared" si="945"/>
        <v>13.23</v>
      </c>
      <c r="K812" s="162">
        <f t="shared" si="946"/>
        <v>13.094999999999999</v>
      </c>
      <c r="L812" s="162">
        <f t="shared" si="947"/>
        <v>12.959999999999999</v>
      </c>
      <c r="M812" s="141"/>
      <c r="N812" s="98">
        <f>H812*M812</f>
        <v>0</v>
      </c>
      <c r="O812" s="217">
        <f>I812*M812</f>
        <v>0</v>
      </c>
      <c r="P812" s="246">
        <f>J812*M812</f>
        <v>0</v>
      </c>
      <c r="Q812" s="246">
        <f>K812*M812</f>
        <v>0</v>
      </c>
      <c r="R812" s="246">
        <f>L812*M812</f>
        <v>0</v>
      </c>
      <c r="S812" s="28" t="s">
        <v>5</v>
      </c>
      <c r="T812" s="100"/>
    </row>
    <row r="813" spans="1:20" ht="69.95" hidden="1" customHeight="1" outlineLevel="1" thickBot="1" x14ac:dyDescent="0.25">
      <c r="A813" s="602" t="s">
        <v>9473</v>
      </c>
      <c r="B813" s="64" t="s">
        <v>14</v>
      </c>
      <c r="C813" s="338"/>
      <c r="D813" s="339" t="s">
        <v>9474</v>
      </c>
      <c r="E813" s="82"/>
      <c r="F813" s="82" t="s">
        <v>4</v>
      </c>
      <c r="G813" s="99">
        <v>25</v>
      </c>
      <c r="H813" s="99">
        <v>18.399999999999999</v>
      </c>
      <c r="I813" s="99">
        <v>18</v>
      </c>
      <c r="J813" s="162">
        <f t="shared" ref="J813" si="957">I813*0.98</f>
        <v>17.64</v>
      </c>
      <c r="K813" s="162">
        <f t="shared" ref="K813" si="958">I813*0.97</f>
        <v>17.46</v>
      </c>
      <c r="L813" s="162">
        <f t="shared" ref="L813" si="959">I813*0.96</f>
        <v>17.28</v>
      </c>
      <c r="M813" s="141"/>
      <c r="N813" s="98">
        <f>H813*M813</f>
        <v>0</v>
      </c>
      <c r="O813" s="217">
        <f>I813*M813</f>
        <v>0</v>
      </c>
      <c r="P813" s="246">
        <f>J813*M813</f>
        <v>0</v>
      </c>
      <c r="Q813" s="246">
        <f>K813*M813</f>
        <v>0</v>
      </c>
      <c r="R813" s="246">
        <f>L813*M813</f>
        <v>0</v>
      </c>
      <c r="S813" s="28" t="s">
        <v>5</v>
      </c>
      <c r="T813" s="100"/>
    </row>
    <row r="814" spans="1:20" ht="69.95" hidden="1" customHeight="1" outlineLevel="1" thickBot="1" x14ac:dyDescent="0.25">
      <c r="A814" s="602" t="s">
        <v>3865</v>
      </c>
      <c r="B814" s="64" t="s">
        <v>14</v>
      </c>
      <c r="C814" s="103" t="s">
        <v>7429</v>
      </c>
      <c r="D814" s="523" t="s">
        <v>7428</v>
      </c>
      <c r="E814" s="102"/>
      <c r="F814" s="82" t="s">
        <v>4</v>
      </c>
      <c r="G814" s="99">
        <v>3.5</v>
      </c>
      <c r="H814" s="99">
        <v>1.9</v>
      </c>
      <c r="I814" s="99">
        <v>1.8</v>
      </c>
      <c r="J814" s="162">
        <f t="shared" si="945"/>
        <v>1.764</v>
      </c>
      <c r="K814" s="162">
        <f t="shared" si="946"/>
        <v>1.746</v>
      </c>
      <c r="L814" s="162">
        <f t="shared" si="947"/>
        <v>1.728</v>
      </c>
      <c r="M814" s="152"/>
      <c r="N814" s="98">
        <f>H814*M814</f>
        <v>0</v>
      </c>
      <c r="O814" s="217">
        <f>I814*M814</f>
        <v>0</v>
      </c>
      <c r="P814" s="246">
        <f>J814*M814</f>
        <v>0</v>
      </c>
      <c r="Q814" s="246">
        <f>K814*M814</f>
        <v>0</v>
      </c>
      <c r="R814" s="246">
        <f>L814*M814</f>
        <v>0</v>
      </c>
      <c r="S814" s="28" t="s">
        <v>5</v>
      </c>
      <c r="T814" s="100"/>
    </row>
    <row r="815" spans="1:20" ht="69.95" hidden="1" customHeight="1" outlineLevel="1" thickBot="1" x14ac:dyDescent="0.25">
      <c r="A815" s="602" t="s">
        <v>3866</v>
      </c>
      <c r="B815" s="64" t="s">
        <v>14</v>
      </c>
      <c r="C815" s="584" t="s">
        <v>7427</v>
      </c>
      <c r="D815" s="339" t="s">
        <v>7426</v>
      </c>
      <c r="E815" s="82"/>
      <c r="F815" s="82" t="s">
        <v>4</v>
      </c>
      <c r="G815" s="99">
        <v>3</v>
      </c>
      <c r="H815" s="99">
        <v>1.75</v>
      </c>
      <c r="I815" s="99">
        <v>1.7</v>
      </c>
      <c r="J815" s="162">
        <f t="shared" si="945"/>
        <v>1.6659999999999999</v>
      </c>
      <c r="K815" s="162">
        <f t="shared" si="946"/>
        <v>1.649</v>
      </c>
      <c r="L815" s="162">
        <f t="shared" si="947"/>
        <v>1.6319999999999999</v>
      </c>
      <c r="M815" s="152"/>
      <c r="N815" s="98">
        <f>H815*M815</f>
        <v>0</v>
      </c>
      <c r="O815" s="217">
        <f>I815*M815</f>
        <v>0</v>
      </c>
      <c r="P815" s="246">
        <f>J815*M815</f>
        <v>0</v>
      </c>
      <c r="Q815" s="246">
        <f>K815*M815</f>
        <v>0</v>
      </c>
      <c r="R815" s="246">
        <f>L815*M815</f>
        <v>0</v>
      </c>
      <c r="S815" s="28" t="s">
        <v>5</v>
      </c>
      <c r="T815" s="100"/>
    </row>
    <row r="816" spans="1:20" ht="69.95" hidden="1" customHeight="1" outlineLevel="1" thickBot="1" x14ac:dyDescent="0.25">
      <c r="A816" s="602" t="s">
        <v>3867</v>
      </c>
      <c r="B816" s="82" t="s">
        <v>14</v>
      </c>
      <c r="C816" s="338" t="s">
        <v>7405</v>
      </c>
      <c r="D816" s="339" t="s">
        <v>7406</v>
      </c>
      <c r="E816" s="82"/>
      <c r="F816" s="82" t="s">
        <v>4</v>
      </c>
      <c r="G816" s="99">
        <v>3</v>
      </c>
      <c r="H816" s="99">
        <v>1.85</v>
      </c>
      <c r="I816" s="99">
        <v>1.8</v>
      </c>
      <c r="J816" s="162">
        <f t="shared" si="945"/>
        <v>1.764</v>
      </c>
      <c r="K816" s="162">
        <f t="shared" si="946"/>
        <v>1.746</v>
      </c>
      <c r="L816" s="162">
        <f t="shared" si="947"/>
        <v>1.728</v>
      </c>
      <c r="M816" s="141"/>
      <c r="N816" s="98">
        <f>H816*M816</f>
        <v>0</v>
      </c>
      <c r="O816" s="217">
        <f>I816*M816</f>
        <v>0</v>
      </c>
      <c r="P816" s="246">
        <f>J816*M816</f>
        <v>0</v>
      </c>
      <c r="Q816" s="246">
        <f>K816*M816</f>
        <v>0</v>
      </c>
      <c r="R816" s="246">
        <f>L816*M816</f>
        <v>0</v>
      </c>
      <c r="S816" s="28" t="s">
        <v>5</v>
      </c>
      <c r="T816" s="100"/>
    </row>
    <row r="817" spans="1:20" ht="69.95" hidden="1" customHeight="1" outlineLevel="1" thickBot="1" x14ac:dyDescent="0.25">
      <c r="A817" s="602" t="s">
        <v>8747</v>
      </c>
      <c r="B817" s="64" t="s">
        <v>14</v>
      </c>
      <c r="C817" s="584" t="s">
        <v>8749</v>
      </c>
      <c r="D817" s="339" t="s">
        <v>8748</v>
      </c>
      <c r="E817" s="82"/>
      <c r="F817" s="82" t="s">
        <v>4</v>
      </c>
      <c r="G817" s="99">
        <v>3</v>
      </c>
      <c r="H817" s="99">
        <v>1.65</v>
      </c>
      <c r="I817" s="99">
        <v>1.6</v>
      </c>
      <c r="J817" s="162">
        <f t="shared" si="945"/>
        <v>1.5680000000000001</v>
      </c>
      <c r="K817" s="162">
        <f t="shared" si="946"/>
        <v>1.552</v>
      </c>
      <c r="L817" s="162">
        <f t="shared" si="947"/>
        <v>1.536</v>
      </c>
      <c r="M817" s="141"/>
      <c r="N817" s="98">
        <f>H817*M817</f>
        <v>0</v>
      </c>
      <c r="O817" s="217">
        <f>I817*M817</f>
        <v>0</v>
      </c>
      <c r="P817" s="246">
        <f>J817*M817</f>
        <v>0</v>
      </c>
      <c r="Q817" s="246">
        <f>K817*M817</f>
        <v>0</v>
      </c>
      <c r="R817" s="246">
        <f>L817*M817</f>
        <v>0</v>
      </c>
      <c r="S817" s="28" t="s">
        <v>5</v>
      </c>
      <c r="T817" s="100"/>
    </row>
    <row r="818" spans="1:20" ht="69.95" hidden="1" customHeight="1" outlineLevel="1" thickBot="1" x14ac:dyDescent="0.25">
      <c r="A818" s="602" t="s">
        <v>7440</v>
      </c>
      <c r="B818" s="64" t="s">
        <v>14</v>
      </c>
      <c r="C818" s="338" t="s">
        <v>7441</v>
      </c>
      <c r="D818" s="339" t="s">
        <v>7442</v>
      </c>
      <c r="E818" s="82"/>
      <c r="F818" s="82" t="s">
        <v>4</v>
      </c>
      <c r="G818" s="99">
        <v>3</v>
      </c>
      <c r="H818" s="99">
        <v>1.75</v>
      </c>
      <c r="I818" s="99">
        <v>1.7</v>
      </c>
      <c r="J818" s="162">
        <f t="shared" ref="J818" si="960">I818*0.98</f>
        <v>1.6659999999999999</v>
      </c>
      <c r="K818" s="162">
        <f t="shared" ref="K818" si="961">I818*0.97</f>
        <v>1.649</v>
      </c>
      <c r="L818" s="162">
        <f t="shared" ref="L818" si="962">I818*0.96</f>
        <v>1.6319999999999999</v>
      </c>
      <c r="M818" s="141"/>
      <c r="N818" s="98">
        <f>H818*M818</f>
        <v>0</v>
      </c>
      <c r="O818" s="217">
        <f>I818*M818</f>
        <v>0</v>
      </c>
      <c r="P818" s="246">
        <f>J818*M818</f>
        <v>0</v>
      </c>
      <c r="Q818" s="246">
        <f>K818*M818</f>
        <v>0</v>
      </c>
      <c r="R818" s="246">
        <f>L818*M818</f>
        <v>0</v>
      </c>
      <c r="S818" s="28" t="s">
        <v>5</v>
      </c>
      <c r="T818" s="100"/>
    </row>
    <row r="819" spans="1:20" ht="69.95" hidden="1" customHeight="1" outlineLevel="1" thickBot="1" x14ac:dyDescent="0.25">
      <c r="A819" s="602" t="s">
        <v>3868</v>
      </c>
      <c r="B819" s="64" t="s">
        <v>14</v>
      </c>
      <c r="C819" s="584" t="s">
        <v>7344</v>
      </c>
      <c r="D819" s="339" t="s">
        <v>7343</v>
      </c>
      <c r="E819" s="82"/>
      <c r="F819" s="82" t="s">
        <v>4</v>
      </c>
      <c r="G819" s="99">
        <v>3.5</v>
      </c>
      <c r="H819" s="99">
        <v>1.9</v>
      </c>
      <c r="I819" s="99">
        <v>1.8</v>
      </c>
      <c r="J819" s="162">
        <f t="shared" ref="J819" si="963">I819*0.98</f>
        <v>1.764</v>
      </c>
      <c r="K819" s="162">
        <f t="shared" ref="K819" si="964">I819*0.97</f>
        <v>1.746</v>
      </c>
      <c r="L819" s="162">
        <f t="shared" ref="L819" si="965">I819*0.96</f>
        <v>1.728</v>
      </c>
      <c r="M819" s="152"/>
      <c r="N819" s="98">
        <f>H819*M819</f>
        <v>0</v>
      </c>
      <c r="O819" s="217">
        <f>I819*M819</f>
        <v>0</v>
      </c>
      <c r="P819" s="246">
        <f>J819*M819</f>
        <v>0</v>
      </c>
      <c r="Q819" s="246">
        <f>K819*M819</f>
        <v>0</v>
      </c>
      <c r="R819" s="246">
        <f>L819*M819</f>
        <v>0</v>
      </c>
      <c r="S819" s="28" t="s">
        <v>5</v>
      </c>
      <c r="T819" s="100"/>
    </row>
    <row r="820" spans="1:20" ht="69.95" hidden="1" customHeight="1" outlineLevel="1" thickBot="1" x14ac:dyDescent="0.25">
      <c r="A820" s="602" t="s">
        <v>3869</v>
      </c>
      <c r="B820" s="64" t="s">
        <v>14</v>
      </c>
      <c r="C820" s="338" t="s">
        <v>2047</v>
      </c>
      <c r="D820" s="339" t="s">
        <v>9660</v>
      </c>
      <c r="E820" s="82"/>
      <c r="F820" s="82" t="s">
        <v>4</v>
      </c>
      <c r="G820" s="99">
        <v>4</v>
      </c>
      <c r="H820" s="180">
        <v>2</v>
      </c>
      <c r="I820" s="180">
        <v>1.9</v>
      </c>
      <c r="J820" s="162">
        <f t="shared" si="945"/>
        <v>1.8619999999999999</v>
      </c>
      <c r="K820" s="162">
        <f t="shared" si="946"/>
        <v>1.843</v>
      </c>
      <c r="L820" s="162">
        <f t="shared" si="947"/>
        <v>1.8239999999999998</v>
      </c>
      <c r="M820" s="152"/>
      <c r="N820" s="98">
        <f>H820*M820</f>
        <v>0</v>
      </c>
      <c r="O820" s="217">
        <f>I820*M820</f>
        <v>0</v>
      </c>
      <c r="P820" s="246">
        <f>J820*M820</f>
        <v>0</v>
      </c>
      <c r="Q820" s="246">
        <f>K820*M820</f>
        <v>0</v>
      </c>
      <c r="R820" s="246">
        <f>L820*M820</f>
        <v>0</v>
      </c>
      <c r="S820" s="28" t="s">
        <v>5</v>
      </c>
      <c r="T820" s="100"/>
    </row>
    <row r="821" spans="1:20" ht="69.95" hidden="1" customHeight="1" outlineLevel="1" thickBot="1" x14ac:dyDescent="0.25">
      <c r="A821" s="602" t="s">
        <v>3870</v>
      </c>
      <c r="B821" s="64" t="s">
        <v>14</v>
      </c>
      <c r="C821" s="338" t="s">
        <v>9662</v>
      </c>
      <c r="D821" s="339" t="s">
        <v>9661</v>
      </c>
      <c r="E821" s="82"/>
      <c r="F821" s="82" t="s">
        <v>4</v>
      </c>
      <c r="G821" s="99">
        <v>5.5</v>
      </c>
      <c r="H821" s="180">
        <v>2.6</v>
      </c>
      <c r="I821" s="180">
        <v>2.5</v>
      </c>
      <c r="J821" s="162">
        <f t="shared" si="945"/>
        <v>2.4500000000000002</v>
      </c>
      <c r="K821" s="162">
        <f t="shared" si="946"/>
        <v>2.4249999999999998</v>
      </c>
      <c r="L821" s="162">
        <f t="shared" si="947"/>
        <v>2.4</v>
      </c>
      <c r="M821" s="141"/>
      <c r="N821" s="98">
        <f>H821*M821</f>
        <v>0</v>
      </c>
      <c r="O821" s="217">
        <f>I821*M821</f>
        <v>0</v>
      </c>
      <c r="P821" s="246">
        <f>J821*M821</f>
        <v>0</v>
      </c>
      <c r="Q821" s="246">
        <f>K821*M821</f>
        <v>0</v>
      </c>
      <c r="R821" s="246">
        <f>L821*M821</f>
        <v>0</v>
      </c>
      <c r="S821" s="28" t="s">
        <v>5</v>
      </c>
      <c r="T821" s="100"/>
    </row>
    <row r="822" spans="1:20" ht="69.95" hidden="1" customHeight="1" outlineLevel="1" thickBot="1" x14ac:dyDescent="0.25">
      <c r="A822" s="602" t="s">
        <v>3871</v>
      </c>
      <c r="B822" s="64" t="s">
        <v>14</v>
      </c>
      <c r="C822" s="584" t="s">
        <v>7404</v>
      </c>
      <c r="D822" s="339" t="s">
        <v>7403</v>
      </c>
      <c r="E822" s="82"/>
      <c r="F822" s="82" t="s">
        <v>4</v>
      </c>
      <c r="G822" s="99">
        <v>5</v>
      </c>
      <c r="H822" s="180">
        <v>2.6</v>
      </c>
      <c r="I822" s="180">
        <v>2.5</v>
      </c>
      <c r="J822" s="162">
        <f t="shared" ref="J822" si="966">I822*0.98</f>
        <v>2.4500000000000002</v>
      </c>
      <c r="K822" s="162">
        <f t="shared" ref="K822" si="967">I822*0.97</f>
        <v>2.4249999999999998</v>
      </c>
      <c r="L822" s="162">
        <f t="shared" ref="L822" si="968">I822*0.96</f>
        <v>2.4</v>
      </c>
      <c r="M822" s="152"/>
      <c r="N822" s="98">
        <f>H822*M822</f>
        <v>0</v>
      </c>
      <c r="O822" s="217">
        <f>I822*M822</f>
        <v>0</v>
      </c>
      <c r="P822" s="246">
        <f>J822*M822</f>
        <v>0</v>
      </c>
      <c r="Q822" s="246">
        <f>K822*M822</f>
        <v>0</v>
      </c>
      <c r="R822" s="246">
        <f>L822*M822</f>
        <v>0</v>
      </c>
      <c r="S822" s="28" t="s">
        <v>5</v>
      </c>
      <c r="T822" s="100"/>
    </row>
    <row r="823" spans="1:20" ht="69.95" hidden="1" customHeight="1" outlineLevel="1" thickBot="1" x14ac:dyDescent="0.25">
      <c r="A823" s="602" t="s">
        <v>3872</v>
      </c>
      <c r="B823" s="64" t="s">
        <v>14</v>
      </c>
      <c r="C823" s="338"/>
      <c r="D823" s="339" t="s">
        <v>9576</v>
      </c>
      <c r="E823" s="82"/>
      <c r="F823" s="82" t="s">
        <v>4</v>
      </c>
      <c r="G823" s="99">
        <v>8</v>
      </c>
      <c r="H823" s="180">
        <v>5</v>
      </c>
      <c r="I823" s="180">
        <v>4.9000000000000004</v>
      </c>
      <c r="J823" s="162">
        <f t="shared" si="945"/>
        <v>4.8020000000000005</v>
      </c>
      <c r="K823" s="162">
        <f t="shared" si="946"/>
        <v>4.7530000000000001</v>
      </c>
      <c r="L823" s="162">
        <f t="shared" si="947"/>
        <v>4.7039999999999997</v>
      </c>
      <c r="M823" s="152"/>
      <c r="N823" s="98">
        <f>H823*M823</f>
        <v>0</v>
      </c>
      <c r="O823" s="217">
        <f>I823*M823</f>
        <v>0</v>
      </c>
      <c r="P823" s="246">
        <f>J823*M823</f>
        <v>0</v>
      </c>
      <c r="Q823" s="246">
        <f>K823*M823</f>
        <v>0</v>
      </c>
      <c r="R823" s="246">
        <f>L823*M823</f>
        <v>0</v>
      </c>
      <c r="S823" s="28" t="s">
        <v>5</v>
      </c>
      <c r="T823" s="100"/>
    </row>
    <row r="824" spans="1:20" ht="69.95" hidden="1" customHeight="1" outlineLevel="1" thickBot="1" x14ac:dyDescent="0.25">
      <c r="A824" s="602" t="s">
        <v>3873</v>
      </c>
      <c r="B824" s="7" t="s">
        <v>14</v>
      </c>
      <c r="C824" s="336"/>
      <c r="D824" s="337" t="s">
        <v>471</v>
      </c>
      <c r="E824" s="91"/>
      <c r="F824" s="91" t="s">
        <v>4</v>
      </c>
      <c r="G824" s="90">
        <v>15</v>
      </c>
      <c r="H824" s="184">
        <v>9.3000000000000007</v>
      </c>
      <c r="I824" s="184">
        <v>9</v>
      </c>
      <c r="J824" s="161">
        <f t="shared" si="945"/>
        <v>8.82</v>
      </c>
      <c r="K824" s="161">
        <f t="shared" si="946"/>
        <v>8.73</v>
      </c>
      <c r="L824" s="161">
        <f t="shared" si="947"/>
        <v>8.64</v>
      </c>
      <c r="M824" s="15"/>
      <c r="N824" s="139">
        <f>H824*M824</f>
        <v>0</v>
      </c>
      <c r="O824" s="217">
        <f>I824*M824</f>
        <v>0</v>
      </c>
      <c r="P824" s="246">
        <f>J824*M824</f>
        <v>0</v>
      </c>
      <c r="Q824" s="246">
        <f>K824*M824</f>
        <v>0</v>
      </c>
      <c r="R824" s="246">
        <f>L824*M824</f>
        <v>0</v>
      </c>
      <c r="S824" s="12" t="s">
        <v>5</v>
      </c>
      <c r="T824" s="56" t="s">
        <v>1797</v>
      </c>
    </row>
    <row r="825" spans="1:20" ht="69.95" hidden="1" customHeight="1" outlineLevel="1" thickBot="1" x14ac:dyDescent="0.25">
      <c r="A825" s="667" t="s">
        <v>3874</v>
      </c>
      <c r="B825" s="670" t="s">
        <v>14</v>
      </c>
      <c r="C825" s="910" t="s">
        <v>7424</v>
      </c>
      <c r="D825" s="901" t="s">
        <v>7423</v>
      </c>
      <c r="E825" s="673"/>
      <c r="F825" s="673" t="s">
        <v>4</v>
      </c>
      <c r="G825" s="692">
        <v>3</v>
      </c>
      <c r="H825" s="692">
        <v>1.7</v>
      </c>
      <c r="I825" s="692">
        <v>1.6</v>
      </c>
      <c r="J825" s="676">
        <f t="shared" si="945"/>
        <v>1.5680000000000001</v>
      </c>
      <c r="K825" s="676">
        <f t="shared" si="946"/>
        <v>1.552</v>
      </c>
      <c r="L825" s="676">
        <f t="shared" si="947"/>
        <v>1.536</v>
      </c>
      <c r="M825" s="677"/>
      <c r="N825" s="674">
        <f>H825*M825</f>
        <v>0</v>
      </c>
      <c r="O825" s="678">
        <f>I825*M825</f>
        <v>0</v>
      </c>
      <c r="P825" s="679">
        <f>J825*M825</f>
        <v>0</v>
      </c>
      <c r="Q825" s="679">
        <f>K825*M825</f>
        <v>0</v>
      </c>
      <c r="R825" s="679">
        <f>L825*M825</f>
        <v>0</v>
      </c>
      <c r="S825" s="680" t="s">
        <v>5</v>
      </c>
      <c r="T825" s="100" t="s">
        <v>1702</v>
      </c>
    </row>
    <row r="826" spans="1:20" ht="69.95" hidden="1" customHeight="1" outlineLevel="1" thickBot="1" x14ac:dyDescent="0.25">
      <c r="A826" s="602" t="s">
        <v>7432</v>
      </c>
      <c r="B826" s="64" t="s">
        <v>14</v>
      </c>
      <c r="C826" s="584" t="s">
        <v>7431</v>
      </c>
      <c r="D826" s="339" t="s">
        <v>7430</v>
      </c>
      <c r="E826" s="82"/>
      <c r="F826" s="82" t="s">
        <v>4</v>
      </c>
      <c r="G826" s="99">
        <v>3</v>
      </c>
      <c r="H826" s="99">
        <v>1.7</v>
      </c>
      <c r="I826" s="99">
        <v>1.6</v>
      </c>
      <c r="J826" s="162">
        <f t="shared" ref="J826" si="969">I826*0.98</f>
        <v>1.5680000000000001</v>
      </c>
      <c r="K826" s="162">
        <f t="shared" ref="K826" si="970">I826*0.97</f>
        <v>1.552</v>
      </c>
      <c r="L826" s="162">
        <f t="shared" ref="L826" si="971">I826*0.96</f>
        <v>1.536</v>
      </c>
      <c r="M826" s="141"/>
      <c r="N826" s="98">
        <f>H826*M826</f>
        <v>0</v>
      </c>
      <c r="O826" s="217">
        <f>I826*M826</f>
        <v>0</v>
      </c>
      <c r="P826" s="246">
        <f>J826*M826</f>
        <v>0</v>
      </c>
      <c r="Q826" s="246">
        <f>K826*M826</f>
        <v>0</v>
      </c>
      <c r="R826" s="246">
        <f>L826*M826</f>
        <v>0</v>
      </c>
      <c r="S826" s="28" t="s">
        <v>5</v>
      </c>
      <c r="T826" s="100"/>
    </row>
    <row r="827" spans="1:20" ht="69.95" hidden="1" customHeight="1" outlineLevel="1" thickBot="1" x14ac:dyDescent="0.25">
      <c r="A827" s="602" t="s">
        <v>7137</v>
      </c>
      <c r="B827" s="64" t="s">
        <v>14</v>
      </c>
      <c r="C827" s="584" t="s">
        <v>8102</v>
      </c>
      <c r="D827" s="339" t="s">
        <v>8589</v>
      </c>
      <c r="E827" s="82"/>
      <c r="F827" s="82" t="s">
        <v>4</v>
      </c>
      <c r="G827" s="99">
        <v>3</v>
      </c>
      <c r="H827" s="99">
        <v>1.75</v>
      </c>
      <c r="I827" s="99">
        <v>1.7</v>
      </c>
      <c r="J827" s="162">
        <f t="shared" ref="J827" si="972">I827*0.98</f>
        <v>1.6659999999999999</v>
      </c>
      <c r="K827" s="162">
        <f t="shared" ref="K827" si="973">I827*0.97</f>
        <v>1.649</v>
      </c>
      <c r="L827" s="162">
        <f t="shared" ref="L827" si="974">I827*0.96</f>
        <v>1.6319999999999999</v>
      </c>
      <c r="M827" s="152"/>
      <c r="N827" s="98">
        <f>H827*M827</f>
        <v>0</v>
      </c>
      <c r="O827" s="217">
        <f>I827*M827</f>
        <v>0</v>
      </c>
      <c r="P827" s="246">
        <f>J827*M827</f>
        <v>0</v>
      </c>
      <c r="Q827" s="246">
        <f>K827*M827</f>
        <v>0</v>
      </c>
      <c r="R827" s="246">
        <f>L827*M827</f>
        <v>0</v>
      </c>
      <c r="S827" s="28" t="s">
        <v>5</v>
      </c>
      <c r="T827" s="100"/>
    </row>
    <row r="828" spans="1:20" ht="69.95" hidden="1" customHeight="1" outlineLevel="1" thickBot="1" x14ac:dyDescent="0.25">
      <c r="A828" s="602" t="s">
        <v>10300</v>
      </c>
      <c r="B828" s="64" t="s">
        <v>14</v>
      </c>
      <c r="C828" s="584" t="s">
        <v>10301</v>
      </c>
      <c r="D828" s="523" t="s">
        <v>10302</v>
      </c>
      <c r="E828" s="82"/>
      <c r="F828" s="82" t="s">
        <v>4</v>
      </c>
      <c r="G828" s="99">
        <v>4</v>
      </c>
      <c r="H828" s="99">
        <v>2.2999999999999998</v>
      </c>
      <c r="I828" s="99">
        <v>2.2000000000000002</v>
      </c>
      <c r="J828" s="162">
        <f t="shared" si="945"/>
        <v>2.1560000000000001</v>
      </c>
      <c r="K828" s="162">
        <f t="shared" si="946"/>
        <v>2.1339999999999999</v>
      </c>
      <c r="L828" s="162">
        <f t="shared" si="947"/>
        <v>2.1120000000000001</v>
      </c>
      <c r="M828" s="152"/>
      <c r="N828" s="98">
        <f>H828*M828</f>
        <v>0</v>
      </c>
      <c r="O828" s="217">
        <f>I828*M828</f>
        <v>0</v>
      </c>
      <c r="P828" s="246">
        <f>J828*M828</f>
        <v>0</v>
      </c>
      <c r="Q828" s="246">
        <f>K828*M828</f>
        <v>0</v>
      </c>
      <c r="R828" s="246">
        <f>L828*M828</f>
        <v>0</v>
      </c>
      <c r="S828" s="28" t="s">
        <v>5</v>
      </c>
      <c r="T828" s="100"/>
    </row>
    <row r="829" spans="1:20" ht="69.95" hidden="1" customHeight="1" outlineLevel="1" thickBot="1" x14ac:dyDescent="0.25">
      <c r="A829" s="667" t="s">
        <v>3875</v>
      </c>
      <c r="B829" s="670" t="s">
        <v>14</v>
      </c>
      <c r="C829" s="910" t="s">
        <v>7086</v>
      </c>
      <c r="D829" s="901" t="s">
        <v>7280</v>
      </c>
      <c r="E829" s="673"/>
      <c r="F829" s="673" t="s">
        <v>4</v>
      </c>
      <c r="G829" s="692">
        <v>3</v>
      </c>
      <c r="H829" s="692">
        <v>1.55</v>
      </c>
      <c r="I829" s="692">
        <v>1.5</v>
      </c>
      <c r="J829" s="676">
        <f t="shared" si="945"/>
        <v>1.47</v>
      </c>
      <c r="K829" s="676">
        <f t="shared" si="946"/>
        <v>1.4550000000000001</v>
      </c>
      <c r="L829" s="676">
        <f t="shared" si="947"/>
        <v>1.44</v>
      </c>
      <c r="M829" s="677"/>
      <c r="N829" s="674">
        <f>H829*M829</f>
        <v>0</v>
      </c>
      <c r="O829" s="678">
        <f>I829*M829</f>
        <v>0</v>
      </c>
      <c r="P829" s="679">
        <f>J829*M829</f>
        <v>0</v>
      </c>
      <c r="Q829" s="679">
        <f>K829*M829</f>
        <v>0</v>
      </c>
      <c r="R829" s="679">
        <f>L829*M829</f>
        <v>0</v>
      </c>
      <c r="S829" s="680" t="s">
        <v>5</v>
      </c>
      <c r="T829" s="100" t="s">
        <v>1702</v>
      </c>
    </row>
    <row r="830" spans="1:20" ht="69.95" hidden="1" customHeight="1" outlineLevel="1" thickBot="1" x14ac:dyDescent="0.25">
      <c r="A830" s="644" t="s">
        <v>9480</v>
      </c>
      <c r="B830" s="64" t="s">
        <v>14</v>
      </c>
      <c r="C830" s="584" t="s">
        <v>9479</v>
      </c>
      <c r="D830" s="339" t="s">
        <v>9478</v>
      </c>
      <c r="E830" s="82"/>
      <c r="F830" s="82" t="s">
        <v>4</v>
      </c>
      <c r="G830" s="99">
        <v>3.5</v>
      </c>
      <c r="H830" s="180">
        <v>2.1</v>
      </c>
      <c r="I830" s="180">
        <v>2</v>
      </c>
      <c r="J830" s="162">
        <f t="shared" ref="J830" si="975">I830*0.98</f>
        <v>1.96</v>
      </c>
      <c r="K830" s="162">
        <f t="shared" ref="K830" si="976">I830*0.97</f>
        <v>1.94</v>
      </c>
      <c r="L830" s="162">
        <f t="shared" ref="L830" si="977">I830*0.96</f>
        <v>1.92</v>
      </c>
      <c r="M830" s="141"/>
      <c r="N830" s="98">
        <f>H830*M830</f>
        <v>0</v>
      </c>
      <c r="O830" s="217">
        <f>I830*M830</f>
        <v>0</v>
      </c>
      <c r="P830" s="246">
        <f>J830*M830</f>
        <v>0</v>
      </c>
      <c r="Q830" s="246">
        <f>K830*M830</f>
        <v>0</v>
      </c>
      <c r="R830" s="246">
        <f>L830*M830</f>
        <v>0</v>
      </c>
      <c r="S830" s="28" t="s">
        <v>5</v>
      </c>
      <c r="T830" s="100"/>
    </row>
    <row r="831" spans="1:20" ht="69.95" hidden="1" customHeight="1" outlineLevel="1" thickBot="1" x14ac:dyDescent="0.25">
      <c r="A831" s="602" t="s">
        <v>3876</v>
      </c>
      <c r="B831" s="64" t="s">
        <v>14</v>
      </c>
      <c r="C831" s="338" t="s">
        <v>2358</v>
      </c>
      <c r="D831" s="339" t="s">
        <v>7138</v>
      </c>
      <c r="E831" s="82"/>
      <c r="F831" s="82" t="s">
        <v>4</v>
      </c>
      <c r="G831" s="99">
        <v>4</v>
      </c>
      <c r="H831" s="99">
        <v>2.2999999999999998</v>
      </c>
      <c r="I831" s="99">
        <v>2.2000000000000002</v>
      </c>
      <c r="J831" s="162">
        <f t="shared" ref="J831" si="978">I831*0.98</f>
        <v>2.1560000000000001</v>
      </c>
      <c r="K831" s="162">
        <f t="shared" ref="K831" si="979">I831*0.97</f>
        <v>2.1339999999999999</v>
      </c>
      <c r="L831" s="162">
        <f t="shared" ref="L831" si="980">I831*0.96</f>
        <v>2.1120000000000001</v>
      </c>
      <c r="M831" s="152"/>
      <c r="N831" s="98">
        <f>H831*M831</f>
        <v>0</v>
      </c>
      <c r="O831" s="217">
        <f>I831*M831</f>
        <v>0</v>
      </c>
      <c r="P831" s="246">
        <f>J831*M831</f>
        <v>0</v>
      </c>
      <c r="Q831" s="246">
        <f>K831*M831</f>
        <v>0</v>
      </c>
      <c r="R831" s="246">
        <f>L831*M831</f>
        <v>0</v>
      </c>
      <c r="S831" s="28" t="s">
        <v>5</v>
      </c>
      <c r="T831" s="100"/>
    </row>
    <row r="832" spans="1:20" ht="69.95" hidden="1" customHeight="1" outlineLevel="1" thickBot="1" x14ac:dyDescent="0.25">
      <c r="A832" s="602" t="s">
        <v>9665</v>
      </c>
      <c r="B832" s="64" t="s">
        <v>14</v>
      </c>
      <c r="C832" s="338" t="s">
        <v>9664</v>
      </c>
      <c r="D832" s="339" t="s">
        <v>9663</v>
      </c>
      <c r="E832" s="82"/>
      <c r="F832" s="82" t="s">
        <v>4</v>
      </c>
      <c r="G832" s="99">
        <v>5.5</v>
      </c>
      <c r="H832" s="99">
        <v>2.8</v>
      </c>
      <c r="I832" s="99">
        <v>2.7</v>
      </c>
      <c r="J832" s="162">
        <f t="shared" si="945"/>
        <v>2.6459999999999999</v>
      </c>
      <c r="K832" s="162">
        <f t="shared" si="946"/>
        <v>2.6190000000000002</v>
      </c>
      <c r="L832" s="162">
        <f t="shared" si="947"/>
        <v>2.5920000000000001</v>
      </c>
      <c r="M832" s="141"/>
      <c r="N832" s="98">
        <f>H832*M832</f>
        <v>0</v>
      </c>
      <c r="O832" s="217">
        <f>I832*M832</f>
        <v>0</v>
      </c>
      <c r="P832" s="246">
        <f>J832*M832</f>
        <v>0</v>
      </c>
      <c r="Q832" s="246">
        <f>K832*M832</f>
        <v>0</v>
      </c>
      <c r="R832" s="246">
        <f>L832*M832</f>
        <v>0</v>
      </c>
      <c r="S832" s="28" t="s">
        <v>5</v>
      </c>
      <c r="T832" s="100"/>
    </row>
    <row r="833" spans="1:20" ht="69.95" hidden="1" customHeight="1" outlineLevel="1" thickBot="1" x14ac:dyDescent="0.25">
      <c r="A833" s="667" t="s">
        <v>6882</v>
      </c>
      <c r="B833" s="670" t="s">
        <v>14</v>
      </c>
      <c r="C833" s="910" t="s">
        <v>6884</v>
      </c>
      <c r="D833" s="901" t="s">
        <v>6883</v>
      </c>
      <c r="E833" s="673"/>
      <c r="F833" s="673" t="s">
        <v>4</v>
      </c>
      <c r="G833" s="692">
        <v>8.5</v>
      </c>
      <c r="H833" s="869">
        <v>5.6</v>
      </c>
      <c r="I833" s="869">
        <v>5.4</v>
      </c>
      <c r="J833" s="676">
        <f t="shared" si="945"/>
        <v>5.2919999999999998</v>
      </c>
      <c r="K833" s="676">
        <f t="shared" si="946"/>
        <v>5.2380000000000004</v>
      </c>
      <c r="L833" s="676">
        <f t="shared" si="947"/>
        <v>5.1840000000000002</v>
      </c>
      <c r="M833" s="677"/>
      <c r="N833" s="674">
        <f>H833*M833</f>
        <v>0</v>
      </c>
      <c r="O833" s="678">
        <f>I833*M833</f>
        <v>0</v>
      </c>
      <c r="P833" s="679">
        <f>J833*M833</f>
        <v>0</v>
      </c>
      <c r="Q833" s="679">
        <f>K833*M833</f>
        <v>0</v>
      </c>
      <c r="R833" s="679">
        <f>L833*M833</f>
        <v>0</v>
      </c>
      <c r="S833" s="680" t="s">
        <v>5</v>
      </c>
      <c r="T833" s="100" t="s">
        <v>1702</v>
      </c>
    </row>
    <row r="834" spans="1:20" ht="69.95" hidden="1" customHeight="1" outlineLevel="1" thickBot="1" x14ac:dyDescent="0.25">
      <c r="A834" s="667" t="s">
        <v>10876</v>
      </c>
      <c r="B834" s="670" t="s">
        <v>14</v>
      </c>
      <c r="C834" s="900"/>
      <c r="D834" s="901" t="s">
        <v>10877</v>
      </c>
      <c r="E834" s="673"/>
      <c r="F834" s="673" t="s">
        <v>4</v>
      </c>
      <c r="G834" s="692">
        <v>10</v>
      </c>
      <c r="H834" s="692">
        <v>6.7</v>
      </c>
      <c r="I834" s="692">
        <v>6.5</v>
      </c>
      <c r="J834" s="676">
        <f t="shared" ref="J834" si="981">I834*0.98</f>
        <v>6.37</v>
      </c>
      <c r="K834" s="676">
        <f t="shared" ref="K834" si="982">I834*0.97</f>
        <v>6.3049999999999997</v>
      </c>
      <c r="L834" s="676">
        <f t="shared" ref="L834" si="983">I834*0.96</f>
        <v>6.24</v>
      </c>
      <c r="M834" s="677"/>
      <c r="N834" s="674">
        <f>H834*M834</f>
        <v>0</v>
      </c>
      <c r="O834" s="678">
        <f>I834*M834</f>
        <v>0</v>
      </c>
      <c r="P834" s="679">
        <f>J834*M834</f>
        <v>0</v>
      </c>
      <c r="Q834" s="679">
        <f>K834*M834</f>
        <v>0</v>
      </c>
      <c r="R834" s="679">
        <f>L834*M834</f>
        <v>0</v>
      </c>
      <c r="S834" s="680" t="s">
        <v>5</v>
      </c>
      <c r="T834" s="100" t="s">
        <v>1702</v>
      </c>
    </row>
    <row r="835" spans="1:20" ht="69.95" hidden="1" customHeight="1" outlineLevel="1" thickBot="1" x14ac:dyDescent="0.25">
      <c r="A835" s="602" t="s">
        <v>7082</v>
      </c>
      <c r="B835" s="7" t="s">
        <v>14</v>
      </c>
      <c r="C835" s="25"/>
      <c r="D835" s="337" t="s">
        <v>7083</v>
      </c>
      <c r="E835" s="82"/>
      <c r="F835" s="91" t="s">
        <v>4</v>
      </c>
      <c r="G835" s="90">
        <v>4</v>
      </c>
      <c r="H835" s="180">
        <v>2.4</v>
      </c>
      <c r="I835" s="180">
        <v>2.2999999999999998</v>
      </c>
      <c r="J835" s="161">
        <f t="shared" ref="J835" si="984">I835*0.98</f>
        <v>2.254</v>
      </c>
      <c r="K835" s="161">
        <f t="shared" ref="K835" si="985">I835*0.97</f>
        <v>2.2309999999999999</v>
      </c>
      <c r="L835" s="161">
        <f t="shared" ref="L835" si="986">I835*0.96</f>
        <v>2.2079999999999997</v>
      </c>
      <c r="M835" s="15"/>
      <c r="N835" s="139">
        <f>H835*M835</f>
        <v>0</v>
      </c>
      <c r="O835" s="217">
        <f>I835*M835</f>
        <v>0</v>
      </c>
      <c r="P835" s="246">
        <f>J835*M835</f>
        <v>0</v>
      </c>
      <c r="Q835" s="246">
        <f>K835*M835</f>
        <v>0</v>
      </c>
      <c r="R835" s="246">
        <f>L835*M835</f>
        <v>0</v>
      </c>
      <c r="S835" s="12" t="s">
        <v>5</v>
      </c>
      <c r="T835" s="56"/>
    </row>
    <row r="836" spans="1:20" ht="69.95" hidden="1" customHeight="1" outlineLevel="1" thickBot="1" x14ac:dyDescent="0.25">
      <c r="A836" s="602" t="s">
        <v>3877</v>
      </c>
      <c r="B836" s="91" t="s">
        <v>14</v>
      </c>
      <c r="C836" s="25"/>
      <c r="D836" s="337" t="s">
        <v>3370</v>
      </c>
      <c r="E836" s="82"/>
      <c r="F836" s="91" t="s">
        <v>4</v>
      </c>
      <c r="G836" s="90">
        <v>4</v>
      </c>
      <c r="H836" s="180">
        <v>2.4</v>
      </c>
      <c r="I836" s="180">
        <v>2.2999999999999998</v>
      </c>
      <c r="J836" s="161">
        <f t="shared" si="945"/>
        <v>2.254</v>
      </c>
      <c r="K836" s="161">
        <f t="shared" si="946"/>
        <v>2.2309999999999999</v>
      </c>
      <c r="L836" s="161">
        <f t="shared" si="947"/>
        <v>2.2079999999999997</v>
      </c>
      <c r="M836" s="15"/>
      <c r="N836" s="139">
        <f>H836*M836</f>
        <v>0</v>
      </c>
      <c r="O836" s="217">
        <f>I836*M836</f>
        <v>0</v>
      </c>
      <c r="P836" s="246">
        <f>J836*M836</f>
        <v>0</v>
      </c>
      <c r="Q836" s="246">
        <f>K836*M836</f>
        <v>0</v>
      </c>
      <c r="R836" s="246">
        <f>L836*M836</f>
        <v>0</v>
      </c>
      <c r="S836" s="12" t="s">
        <v>5</v>
      </c>
      <c r="T836" s="56"/>
    </row>
    <row r="837" spans="1:20" ht="69.95" hidden="1" customHeight="1" outlineLevel="1" thickBot="1" x14ac:dyDescent="0.25">
      <c r="A837" s="602" t="s">
        <v>3878</v>
      </c>
      <c r="B837" s="7" t="s">
        <v>14</v>
      </c>
      <c r="C837" s="725"/>
      <c r="D837" s="337" t="s">
        <v>3371</v>
      </c>
      <c r="E837" s="91"/>
      <c r="F837" s="91" t="s">
        <v>4</v>
      </c>
      <c r="G837" s="90">
        <v>4</v>
      </c>
      <c r="H837" s="180">
        <v>2.4</v>
      </c>
      <c r="I837" s="180">
        <v>2.2999999999999998</v>
      </c>
      <c r="J837" s="161">
        <f t="shared" si="945"/>
        <v>2.254</v>
      </c>
      <c r="K837" s="161">
        <f t="shared" si="946"/>
        <v>2.2309999999999999</v>
      </c>
      <c r="L837" s="161">
        <f t="shared" si="947"/>
        <v>2.2079999999999997</v>
      </c>
      <c r="M837" s="15"/>
      <c r="N837" s="139">
        <f>H837*M837</f>
        <v>0</v>
      </c>
      <c r="O837" s="217">
        <f>I837*M837</f>
        <v>0</v>
      </c>
      <c r="P837" s="246">
        <f>J837*M837</f>
        <v>0</v>
      </c>
      <c r="Q837" s="246">
        <f>K837*M837</f>
        <v>0</v>
      </c>
      <c r="R837" s="246">
        <f>L837*M837</f>
        <v>0</v>
      </c>
      <c r="S837" s="12" t="s">
        <v>5</v>
      </c>
      <c r="T837" s="56"/>
    </row>
    <row r="838" spans="1:20" ht="69.95" hidden="1" customHeight="1" outlineLevel="1" thickBot="1" x14ac:dyDescent="0.25">
      <c r="A838" s="602" t="s">
        <v>9638</v>
      </c>
      <c r="B838" s="82" t="s">
        <v>14</v>
      </c>
      <c r="C838" s="171"/>
      <c r="D838" s="339" t="s">
        <v>9639</v>
      </c>
      <c r="E838" s="182"/>
      <c r="F838" s="82" t="s">
        <v>4</v>
      </c>
      <c r="G838" s="99">
        <v>3</v>
      </c>
      <c r="H838" s="180">
        <v>1.85</v>
      </c>
      <c r="I838" s="180">
        <v>1.8</v>
      </c>
      <c r="J838" s="162">
        <f t="shared" ref="J838" si="987">I838*0.98</f>
        <v>1.764</v>
      </c>
      <c r="K838" s="162">
        <f t="shared" ref="K838" si="988">I838*0.97</f>
        <v>1.746</v>
      </c>
      <c r="L838" s="162">
        <f t="shared" ref="L838" si="989">I838*0.96</f>
        <v>1.728</v>
      </c>
      <c r="M838" s="152"/>
      <c r="N838" s="98">
        <f>H838*M838</f>
        <v>0</v>
      </c>
      <c r="O838" s="217">
        <f>I838*M838</f>
        <v>0</v>
      </c>
      <c r="P838" s="246">
        <f>J838*M838</f>
        <v>0</v>
      </c>
      <c r="Q838" s="246">
        <f>K838*M838</f>
        <v>0</v>
      </c>
      <c r="R838" s="246">
        <f>L838*M838</f>
        <v>0</v>
      </c>
      <c r="S838" s="28"/>
      <c r="T838" s="100"/>
    </row>
    <row r="839" spans="1:20" ht="69.95" hidden="1" customHeight="1" outlineLevel="1" thickBot="1" x14ac:dyDescent="0.25">
      <c r="A839" s="602" t="s">
        <v>3879</v>
      </c>
      <c r="B839" s="7" t="s">
        <v>14</v>
      </c>
      <c r="C839" s="336"/>
      <c r="D839" s="337" t="s">
        <v>3369</v>
      </c>
      <c r="E839" s="82"/>
      <c r="F839" s="91" t="s">
        <v>4</v>
      </c>
      <c r="G839" s="90">
        <v>4</v>
      </c>
      <c r="H839" s="180">
        <v>2.4</v>
      </c>
      <c r="I839" s="180">
        <v>2.2999999999999998</v>
      </c>
      <c r="J839" s="161">
        <f t="shared" si="945"/>
        <v>2.254</v>
      </c>
      <c r="K839" s="161">
        <f t="shared" si="946"/>
        <v>2.2309999999999999</v>
      </c>
      <c r="L839" s="161">
        <f t="shared" si="947"/>
        <v>2.2079999999999997</v>
      </c>
      <c r="M839" s="15"/>
      <c r="N839" s="139">
        <f>H839*M839</f>
        <v>0</v>
      </c>
      <c r="O839" s="217">
        <f>I839*M839</f>
        <v>0</v>
      </c>
      <c r="P839" s="246">
        <f>J839*M839</f>
        <v>0</v>
      </c>
      <c r="Q839" s="246">
        <f>K839*M839</f>
        <v>0</v>
      </c>
      <c r="R839" s="246">
        <f>L839*M839</f>
        <v>0</v>
      </c>
      <c r="S839" s="12" t="s">
        <v>5</v>
      </c>
      <c r="T839" s="56"/>
    </row>
    <row r="840" spans="1:20" ht="69.95" hidden="1" customHeight="1" outlineLevel="1" thickBot="1" x14ac:dyDescent="0.25">
      <c r="A840" s="602" t="s">
        <v>3880</v>
      </c>
      <c r="B840" s="64" t="s">
        <v>14</v>
      </c>
      <c r="C840" s="53"/>
      <c r="D840" s="339" t="s">
        <v>3372</v>
      </c>
      <c r="E840" s="182"/>
      <c r="F840" s="82" t="s">
        <v>4</v>
      </c>
      <c r="G840" s="99">
        <v>4</v>
      </c>
      <c r="H840" s="180">
        <v>2</v>
      </c>
      <c r="I840" s="180">
        <v>1.95</v>
      </c>
      <c r="J840" s="162">
        <f t="shared" si="945"/>
        <v>1.911</v>
      </c>
      <c r="K840" s="162">
        <f t="shared" si="946"/>
        <v>1.8915</v>
      </c>
      <c r="L840" s="162">
        <f t="shared" si="947"/>
        <v>1.8719999999999999</v>
      </c>
      <c r="M840" s="152"/>
      <c r="N840" s="98">
        <f>H840*M840</f>
        <v>0</v>
      </c>
      <c r="O840" s="217">
        <f>I840*M840</f>
        <v>0</v>
      </c>
      <c r="P840" s="246">
        <f>J840*M840</f>
        <v>0</v>
      </c>
      <c r="Q840" s="246">
        <f>K840*M840</f>
        <v>0</v>
      </c>
      <c r="R840" s="246">
        <f>L840*M840</f>
        <v>0</v>
      </c>
      <c r="S840" s="28" t="s">
        <v>5</v>
      </c>
      <c r="T840" s="100"/>
    </row>
    <row r="841" spans="1:20" ht="69.95" hidden="1" customHeight="1" outlineLevel="1" thickBot="1" x14ac:dyDescent="0.25">
      <c r="A841" s="602" t="s">
        <v>9637</v>
      </c>
      <c r="B841" s="82" t="s">
        <v>14</v>
      </c>
      <c r="C841" s="171"/>
      <c r="D841" s="339" t="s">
        <v>9636</v>
      </c>
      <c r="E841" s="182"/>
      <c r="F841" s="82" t="s">
        <v>4</v>
      </c>
      <c r="G841" s="99">
        <v>4</v>
      </c>
      <c r="H841" s="180">
        <v>2.2000000000000002</v>
      </c>
      <c r="I841" s="180">
        <v>2.1</v>
      </c>
      <c r="J841" s="162">
        <f t="shared" si="945"/>
        <v>2.0579999999999998</v>
      </c>
      <c r="K841" s="162">
        <f t="shared" si="946"/>
        <v>2.0369999999999999</v>
      </c>
      <c r="L841" s="162">
        <f t="shared" si="947"/>
        <v>2.016</v>
      </c>
      <c r="M841" s="152"/>
      <c r="N841" s="98">
        <f>H841*M841</f>
        <v>0</v>
      </c>
      <c r="O841" s="217">
        <f>I841*M841</f>
        <v>0</v>
      </c>
      <c r="P841" s="246">
        <f>J841*M841</f>
        <v>0</v>
      </c>
      <c r="Q841" s="246">
        <f>K841*M841</f>
        <v>0</v>
      </c>
      <c r="R841" s="246">
        <f>L841*M841</f>
        <v>0</v>
      </c>
      <c r="S841" s="28" t="s">
        <v>5</v>
      </c>
      <c r="T841" s="100"/>
    </row>
    <row r="842" spans="1:20" ht="69.95" hidden="1" customHeight="1" outlineLevel="1" thickBot="1" x14ac:dyDescent="0.25">
      <c r="A842" s="667" t="s">
        <v>7332</v>
      </c>
      <c r="B842" s="670" t="s">
        <v>14</v>
      </c>
      <c r="C842" s="910" t="s">
        <v>7333</v>
      </c>
      <c r="D842" s="901" t="s">
        <v>7334</v>
      </c>
      <c r="E842" s="673"/>
      <c r="F842" s="673" t="s">
        <v>4</v>
      </c>
      <c r="G842" s="692">
        <v>3</v>
      </c>
      <c r="H842" s="869">
        <v>1.7</v>
      </c>
      <c r="I842" s="869">
        <v>1.6</v>
      </c>
      <c r="J842" s="676">
        <f t="shared" ref="J842" si="990">I842*0.98</f>
        <v>1.5680000000000001</v>
      </c>
      <c r="K842" s="676">
        <f t="shared" ref="K842" si="991">I842*0.97</f>
        <v>1.552</v>
      </c>
      <c r="L842" s="676">
        <f t="shared" ref="L842" si="992">I842*0.96</f>
        <v>1.536</v>
      </c>
      <c r="M842" s="683"/>
      <c r="N842" s="674">
        <f>H842*M842</f>
        <v>0</v>
      </c>
      <c r="O842" s="678">
        <f>I842*M842</f>
        <v>0</v>
      </c>
      <c r="P842" s="679">
        <f>J842*M842</f>
        <v>0</v>
      </c>
      <c r="Q842" s="679">
        <f>K842*M842</f>
        <v>0</v>
      </c>
      <c r="R842" s="679">
        <f>L842*M842</f>
        <v>0</v>
      </c>
      <c r="S842" s="680" t="s">
        <v>5</v>
      </c>
      <c r="T842" s="100" t="s">
        <v>1702</v>
      </c>
    </row>
    <row r="843" spans="1:20" ht="69.95" hidden="1" customHeight="1" outlineLevel="1" thickBot="1" x14ac:dyDescent="0.25">
      <c r="A843" s="667" t="s">
        <v>7332</v>
      </c>
      <c r="B843" s="670" t="s">
        <v>14</v>
      </c>
      <c r="C843" s="900"/>
      <c r="D843" s="901" t="s">
        <v>7335</v>
      </c>
      <c r="E843" s="673"/>
      <c r="F843" s="673" t="s">
        <v>4</v>
      </c>
      <c r="G843" s="692">
        <v>3</v>
      </c>
      <c r="H843" s="869">
        <v>1.6</v>
      </c>
      <c r="I843" s="906">
        <v>1.5</v>
      </c>
      <c r="J843" s="676">
        <f t="shared" ref="J843" si="993">I843*0.98</f>
        <v>1.47</v>
      </c>
      <c r="K843" s="676">
        <f t="shared" ref="K843" si="994">I843*0.97</f>
        <v>1.4550000000000001</v>
      </c>
      <c r="L843" s="676">
        <f t="shared" ref="L843" si="995">I843*0.96</f>
        <v>1.44</v>
      </c>
      <c r="M843" s="677"/>
      <c r="N843" s="674">
        <f>H843*M843</f>
        <v>0</v>
      </c>
      <c r="O843" s="678">
        <f>I843*M843</f>
        <v>0</v>
      </c>
      <c r="P843" s="679">
        <f>J843*M843</f>
        <v>0</v>
      </c>
      <c r="Q843" s="679">
        <f>K843*M843</f>
        <v>0</v>
      </c>
      <c r="R843" s="679">
        <f>L843*M843</f>
        <v>0</v>
      </c>
      <c r="S843" s="680" t="s">
        <v>5</v>
      </c>
      <c r="T843" s="170" t="s">
        <v>723</v>
      </c>
    </row>
    <row r="844" spans="1:20" ht="69.95" hidden="1" customHeight="1" outlineLevel="1" thickBot="1" x14ac:dyDescent="0.25">
      <c r="A844" s="602" t="s">
        <v>7329</v>
      </c>
      <c r="B844" s="64" t="s">
        <v>14</v>
      </c>
      <c r="C844" s="584" t="s">
        <v>7330</v>
      </c>
      <c r="D844" s="339" t="s">
        <v>7331</v>
      </c>
      <c r="E844" s="82"/>
      <c r="F844" s="82" t="s">
        <v>4</v>
      </c>
      <c r="G844" s="99">
        <v>3</v>
      </c>
      <c r="H844" s="180">
        <v>1.55</v>
      </c>
      <c r="I844" s="180">
        <v>1.5</v>
      </c>
      <c r="J844" s="162">
        <f t="shared" si="945"/>
        <v>1.47</v>
      </c>
      <c r="K844" s="162">
        <f t="shared" si="946"/>
        <v>1.4550000000000001</v>
      </c>
      <c r="L844" s="162">
        <f t="shared" si="947"/>
        <v>1.44</v>
      </c>
      <c r="M844" s="152"/>
      <c r="N844" s="98">
        <f>H844*M844</f>
        <v>0</v>
      </c>
      <c r="O844" s="217">
        <f>I844*M844</f>
        <v>0</v>
      </c>
      <c r="P844" s="246">
        <f>J844*M844</f>
        <v>0</v>
      </c>
      <c r="Q844" s="246">
        <f>K844*M844</f>
        <v>0</v>
      </c>
      <c r="R844" s="246">
        <f>L844*M844</f>
        <v>0</v>
      </c>
      <c r="S844" s="28" t="s">
        <v>5</v>
      </c>
      <c r="T844" s="100"/>
    </row>
    <row r="845" spans="1:20" ht="69.95" hidden="1" customHeight="1" outlineLevel="1" thickBot="1" x14ac:dyDescent="0.25">
      <c r="A845" s="602" t="s">
        <v>3881</v>
      </c>
      <c r="B845" s="64" t="s">
        <v>14</v>
      </c>
      <c r="C845" s="338"/>
      <c r="D845" s="339" t="s">
        <v>9635</v>
      </c>
      <c r="E845" s="82"/>
      <c r="F845" s="82" t="s">
        <v>4</v>
      </c>
      <c r="G845" s="99">
        <v>5</v>
      </c>
      <c r="H845" s="180">
        <v>3</v>
      </c>
      <c r="I845" s="180">
        <v>2.9</v>
      </c>
      <c r="J845" s="162">
        <f t="shared" ref="J845:J849" si="996">I845*0.98</f>
        <v>2.8420000000000001</v>
      </c>
      <c r="K845" s="162">
        <f t="shared" ref="K845:K849" si="997">I845*0.97</f>
        <v>2.8129999999999997</v>
      </c>
      <c r="L845" s="162">
        <f t="shared" ref="L845:L849" si="998">I845*0.96</f>
        <v>2.7839999999999998</v>
      </c>
      <c r="M845" s="152"/>
      <c r="N845" s="98">
        <f>H845*M845</f>
        <v>0</v>
      </c>
      <c r="O845" s="217">
        <f>I845*M845</f>
        <v>0</v>
      </c>
      <c r="P845" s="246">
        <f>J845*M845</f>
        <v>0</v>
      </c>
      <c r="Q845" s="246">
        <f>K845*M845</f>
        <v>0</v>
      </c>
      <c r="R845" s="246">
        <f>L845*M845</f>
        <v>0</v>
      </c>
      <c r="S845" s="28" t="s">
        <v>5</v>
      </c>
      <c r="T845" s="100"/>
    </row>
    <row r="846" spans="1:20" ht="69.95" hidden="1" customHeight="1" outlineLevel="1" thickBot="1" x14ac:dyDescent="0.25">
      <c r="A846" s="602" t="s">
        <v>3882</v>
      </c>
      <c r="B846" s="64" t="s">
        <v>14</v>
      </c>
      <c r="C846" s="584" t="s">
        <v>7281</v>
      </c>
      <c r="D846" s="339" t="s">
        <v>7425</v>
      </c>
      <c r="E846" s="82"/>
      <c r="F846" s="82" t="s">
        <v>4</v>
      </c>
      <c r="G846" s="99">
        <v>5</v>
      </c>
      <c r="H846" s="180">
        <v>2.4</v>
      </c>
      <c r="I846" s="180">
        <v>2.2999999999999998</v>
      </c>
      <c r="J846" s="162">
        <f t="shared" si="996"/>
        <v>2.254</v>
      </c>
      <c r="K846" s="162">
        <f t="shared" si="997"/>
        <v>2.2309999999999999</v>
      </c>
      <c r="L846" s="162">
        <f t="shared" si="998"/>
        <v>2.2079999999999997</v>
      </c>
      <c r="M846" s="141"/>
      <c r="N846" s="98">
        <f>H846*M846</f>
        <v>0</v>
      </c>
      <c r="O846" s="217">
        <f>I846*M846</f>
        <v>0</v>
      </c>
      <c r="P846" s="246">
        <f>J846*M846</f>
        <v>0</v>
      </c>
      <c r="Q846" s="246">
        <f>K846*M846</f>
        <v>0</v>
      </c>
      <c r="R846" s="246">
        <f>L846*M846</f>
        <v>0</v>
      </c>
      <c r="S846" s="28" t="s">
        <v>5</v>
      </c>
      <c r="T846" s="100"/>
    </row>
    <row r="847" spans="1:20" ht="69.95" hidden="1" customHeight="1" outlineLevel="1" thickBot="1" x14ac:dyDescent="0.25">
      <c r="A847" s="602" t="s">
        <v>7437</v>
      </c>
      <c r="B847" s="64" t="s">
        <v>14</v>
      </c>
      <c r="C847" s="584" t="s">
        <v>7438</v>
      </c>
      <c r="D847" s="339" t="s">
        <v>7439</v>
      </c>
      <c r="E847" s="82"/>
      <c r="F847" s="82" t="s">
        <v>4</v>
      </c>
      <c r="G847" s="99">
        <v>4.5</v>
      </c>
      <c r="H847" s="180">
        <v>2.2000000000000002</v>
      </c>
      <c r="I847" s="180">
        <v>2.1</v>
      </c>
      <c r="J847" s="162">
        <f t="shared" si="996"/>
        <v>2.0579999999999998</v>
      </c>
      <c r="K847" s="162">
        <f t="shared" si="997"/>
        <v>2.0369999999999999</v>
      </c>
      <c r="L847" s="162">
        <f t="shared" si="998"/>
        <v>2.016</v>
      </c>
      <c r="M847" s="141"/>
      <c r="N847" s="98">
        <f>H847*M847</f>
        <v>0</v>
      </c>
      <c r="O847" s="217">
        <f>I847*M847</f>
        <v>0</v>
      </c>
      <c r="P847" s="246">
        <f>J847*M847</f>
        <v>0</v>
      </c>
      <c r="Q847" s="246">
        <f>K847*M847</f>
        <v>0</v>
      </c>
      <c r="R847" s="246">
        <f>L847*M847</f>
        <v>0</v>
      </c>
      <c r="S847" s="28" t="s">
        <v>5</v>
      </c>
      <c r="T847" s="100"/>
    </row>
    <row r="848" spans="1:20" ht="69.95" hidden="1" customHeight="1" outlineLevel="1" thickBot="1" x14ac:dyDescent="0.25">
      <c r="A848" s="602" t="s">
        <v>3883</v>
      </c>
      <c r="B848" s="64" t="s">
        <v>14</v>
      </c>
      <c r="C848" s="584" t="s">
        <v>7435</v>
      </c>
      <c r="D848" s="523" t="s">
        <v>7436</v>
      </c>
      <c r="E848" s="82"/>
      <c r="F848" s="82" t="s">
        <v>4</v>
      </c>
      <c r="G848" s="99">
        <v>5</v>
      </c>
      <c r="H848" s="180">
        <v>2.8</v>
      </c>
      <c r="I848" s="180">
        <v>2.7</v>
      </c>
      <c r="J848" s="162">
        <f t="shared" ref="J848" si="999">I848*0.98</f>
        <v>2.6459999999999999</v>
      </c>
      <c r="K848" s="162">
        <f t="shared" ref="K848" si="1000">I848*0.97</f>
        <v>2.6190000000000002</v>
      </c>
      <c r="L848" s="162">
        <f t="shared" ref="L848" si="1001">I848*0.96</f>
        <v>2.5920000000000001</v>
      </c>
      <c r="M848" s="141"/>
      <c r="N848" s="98">
        <f>H848*M848</f>
        <v>0</v>
      </c>
      <c r="O848" s="217">
        <f>I848*M848</f>
        <v>0</v>
      </c>
      <c r="P848" s="246">
        <f>J848*M848</f>
        <v>0</v>
      </c>
      <c r="Q848" s="246">
        <f>K848*M848</f>
        <v>0</v>
      </c>
      <c r="R848" s="246">
        <f>L848*M848</f>
        <v>0</v>
      </c>
      <c r="S848" s="28" t="s">
        <v>5</v>
      </c>
      <c r="T848" s="100"/>
    </row>
    <row r="849" spans="1:20" ht="69.95" hidden="1" customHeight="1" outlineLevel="1" thickBot="1" x14ac:dyDescent="0.25">
      <c r="A849" s="602" t="s">
        <v>3884</v>
      </c>
      <c r="B849" s="64" t="s">
        <v>14</v>
      </c>
      <c r="C849" s="584" t="s">
        <v>6871</v>
      </c>
      <c r="D849" s="339" t="s">
        <v>6870</v>
      </c>
      <c r="E849" s="82"/>
      <c r="F849" s="82" t="s">
        <v>4</v>
      </c>
      <c r="G849" s="99">
        <v>5</v>
      </c>
      <c r="H849" s="180">
        <v>2.6</v>
      </c>
      <c r="I849" s="180">
        <v>2.5</v>
      </c>
      <c r="J849" s="162">
        <f t="shared" si="996"/>
        <v>2.4500000000000002</v>
      </c>
      <c r="K849" s="162">
        <f t="shared" si="997"/>
        <v>2.4249999999999998</v>
      </c>
      <c r="L849" s="162">
        <f t="shared" si="998"/>
        <v>2.4</v>
      </c>
      <c r="M849" s="141"/>
      <c r="N849" s="98">
        <f>H849*M849</f>
        <v>0</v>
      </c>
      <c r="O849" s="217">
        <f>I849*M849</f>
        <v>0</v>
      </c>
      <c r="P849" s="246">
        <f>J849*M849</f>
        <v>0</v>
      </c>
      <c r="Q849" s="246">
        <f>K849*M849</f>
        <v>0</v>
      </c>
      <c r="R849" s="246">
        <f>L849*M849</f>
        <v>0</v>
      </c>
      <c r="S849" s="28" t="s">
        <v>5</v>
      </c>
      <c r="T849" s="100"/>
    </row>
    <row r="850" spans="1:20" ht="69.95" hidden="1" customHeight="1" outlineLevel="1" thickBot="1" x14ac:dyDescent="0.25">
      <c r="A850" s="602" t="s">
        <v>3885</v>
      </c>
      <c r="B850" s="7" t="s">
        <v>14</v>
      </c>
      <c r="C850" s="336"/>
      <c r="D850" s="337" t="s">
        <v>666</v>
      </c>
      <c r="E850" s="91"/>
      <c r="F850" s="91" t="s">
        <v>4</v>
      </c>
      <c r="G850" s="90">
        <v>6</v>
      </c>
      <c r="H850" s="90">
        <v>3.8</v>
      </c>
      <c r="I850" s="90">
        <v>3.7</v>
      </c>
      <c r="J850" s="161">
        <f t="shared" si="945"/>
        <v>3.6259999999999999</v>
      </c>
      <c r="K850" s="161">
        <f t="shared" si="946"/>
        <v>3.589</v>
      </c>
      <c r="L850" s="161">
        <f t="shared" si="947"/>
        <v>3.552</v>
      </c>
      <c r="M850" s="15"/>
      <c r="N850" s="139">
        <f>H850*M850</f>
        <v>0</v>
      </c>
      <c r="O850" s="217">
        <f>I850*M850</f>
        <v>0</v>
      </c>
      <c r="P850" s="246">
        <f>J850*M850</f>
        <v>0</v>
      </c>
      <c r="Q850" s="246">
        <f>K850*M850</f>
        <v>0</v>
      </c>
      <c r="R850" s="246">
        <f>L850*M850</f>
        <v>0</v>
      </c>
      <c r="S850" s="12" t="s">
        <v>5</v>
      </c>
      <c r="T850" s="56"/>
    </row>
    <row r="851" spans="1:20" ht="69.95" hidden="1" customHeight="1" outlineLevel="1" thickBot="1" x14ac:dyDescent="0.25">
      <c r="A851" s="602" t="s">
        <v>3886</v>
      </c>
      <c r="B851" s="7" t="s">
        <v>14</v>
      </c>
      <c r="C851" s="336"/>
      <c r="D851" s="337" t="s">
        <v>7491</v>
      </c>
      <c r="E851" s="91"/>
      <c r="F851" s="91" t="s">
        <v>4</v>
      </c>
      <c r="G851" s="90">
        <v>6</v>
      </c>
      <c r="H851" s="90">
        <v>3.8</v>
      </c>
      <c r="I851" s="90">
        <v>3.7</v>
      </c>
      <c r="J851" s="161">
        <f t="shared" si="945"/>
        <v>3.6259999999999999</v>
      </c>
      <c r="K851" s="161">
        <f t="shared" si="946"/>
        <v>3.589</v>
      </c>
      <c r="L851" s="161">
        <f t="shared" si="947"/>
        <v>3.552</v>
      </c>
      <c r="M851" s="15"/>
      <c r="N851" s="139">
        <f>H851*M851</f>
        <v>0</v>
      </c>
      <c r="O851" s="217">
        <f>I851*M851</f>
        <v>0</v>
      </c>
      <c r="P851" s="246">
        <f>J851*M851</f>
        <v>0</v>
      </c>
      <c r="Q851" s="246">
        <f>K851*M851</f>
        <v>0</v>
      </c>
      <c r="R851" s="246">
        <f>L851*M851</f>
        <v>0</v>
      </c>
      <c r="S851" s="12" t="s">
        <v>5</v>
      </c>
      <c r="T851" s="56"/>
    </row>
    <row r="852" spans="1:20" ht="69.95" hidden="1" customHeight="1" outlineLevel="1" thickBot="1" x14ac:dyDescent="0.25">
      <c r="A852" s="602" t="s">
        <v>10232</v>
      </c>
      <c r="B852" s="64" t="s">
        <v>14</v>
      </c>
      <c r="C852" s="584" t="s">
        <v>10233</v>
      </c>
      <c r="D852" s="339" t="s">
        <v>10234</v>
      </c>
      <c r="E852" s="82"/>
      <c r="F852" s="82" t="s">
        <v>4</v>
      </c>
      <c r="G852" s="99">
        <v>6</v>
      </c>
      <c r="H852" s="180">
        <v>3.3</v>
      </c>
      <c r="I852" s="180">
        <v>3.2</v>
      </c>
      <c r="J852" s="162">
        <f t="shared" si="945"/>
        <v>3.1360000000000001</v>
      </c>
      <c r="K852" s="162">
        <f t="shared" si="946"/>
        <v>3.1040000000000001</v>
      </c>
      <c r="L852" s="162">
        <f t="shared" si="947"/>
        <v>3.0720000000000001</v>
      </c>
      <c r="M852" s="141"/>
      <c r="N852" s="98">
        <f>H852*M852</f>
        <v>0</v>
      </c>
      <c r="O852" s="217">
        <f>I852*M852</f>
        <v>0</v>
      </c>
      <c r="P852" s="246">
        <f>J852*M852</f>
        <v>0</v>
      </c>
      <c r="Q852" s="246">
        <f>K852*M852</f>
        <v>0</v>
      </c>
      <c r="R852" s="246">
        <f>L852*M852</f>
        <v>0</v>
      </c>
      <c r="S852" s="28" t="s">
        <v>5</v>
      </c>
      <c r="T852" s="100"/>
    </row>
    <row r="853" spans="1:20" ht="69.95" hidden="1" customHeight="1" outlineLevel="1" thickBot="1" x14ac:dyDescent="0.25">
      <c r="A853" s="602" t="s">
        <v>3887</v>
      </c>
      <c r="B853" s="64" t="s">
        <v>14</v>
      </c>
      <c r="C853" s="584" t="s">
        <v>7434</v>
      </c>
      <c r="D853" s="339" t="s">
        <v>7433</v>
      </c>
      <c r="E853" s="82"/>
      <c r="F853" s="82" t="s">
        <v>4</v>
      </c>
      <c r="G853" s="99">
        <v>6</v>
      </c>
      <c r="H853" s="180">
        <v>3.3</v>
      </c>
      <c r="I853" s="180">
        <v>3.2</v>
      </c>
      <c r="J853" s="162">
        <f t="shared" si="945"/>
        <v>3.1360000000000001</v>
      </c>
      <c r="K853" s="162">
        <f t="shared" si="946"/>
        <v>3.1040000000000001</v>
      </c>
      <c r="L853" s="162">
        <f t="shared" si="947"/>
        <v>3.0720000000000001</v>
      </c>
      <c r="M853" s="141"/>
      <c r="N853" s="98">
        <f>H853*M853</f>
        <v>0</v>
      </c>
      <c r="O853" s="217">
        <f>I853*M853</f>
        <v>0</v>
      </c>
      <c r="P853" s="246">
        <f>J853*M853</f>
        <v>0</v>
      </c>
      <c r="Q853" s="246">
        <f>K853*M853</f>
        <v>0</v>
      </c>
      <c r="R853" s="246">
        <f>L853*M853</f>
        <v>0</v>
      </c>
      <c r="S853" s="28" t="s">
        <v>5</v>
      </c>
      <c r="T853" s="100"/>
    </row>
    <row r="854" spans="1:20" ht="69.95" hidden="1" customHeight="1" outlineLevel="1" thickBot="1" x14ac:dyDescent="0.25">
      <c r="A854" s="602" t="s">
        <v>9829</v>
      </c>
      <c r="B854" s="64" t="s">
        <v>14</v>
      </c>
      <c r="C854" s="584" t="s">
        <v>9828</v>
      </c>
      <c r="D854" s="339" t="s">
        <v>9830</v>
      </c>
      <c r="E854" s="82"/>
      <c r="F854" s="82" t="s">
        <v>4</v>
      </c>
      <c r="G854" s="99">
        <v>7</v>
      </c>
      <c r="H854" s="180">
        <v>4.7</v>
      </c>
      <c r="I854" s="180">
        <v>4.5999999999999996</v>
      </c>
      <c r="J854" s="162">
        <f t="shared" ref="J854" si="1002">I854*0.98</f>
        <v>4.508</v>
      </c>
      <c r="K854" s="162">
        <f t="shared" ref="K854" si="1003">I854*0.97</f>
        <v>4.4619999999999997</v>
      </c>
      <c r="L854" s="162">
        <f t="shared" ref="L854" si="1004">I854*0.96</f>
        <v>4.4159999999999995</v>
      </c>
      <c r="M854" s="141"/>
      <c r="N854" s="98">
        <f>H854*M854</f>
        <v>0</v>
      </c>
      <c r="O854" s="217">
        <f>I854*M854</f>
        <v>0</v>
      </c>
      <c r="P854" s="246">
        <f>J854*M854</f>
        <v>0</v>
      </c>
      <c r="Q854" s="246">
        <f>K854*M854</f>
        <v>0</v>
      </c>
      <c r="R854" s="246">
        <f>L854*M854</f>
        <v>0</v>
      </c>
      <c r="S854" s="28" t="s">
        <v>5</v>
      </c>
      <c r="T854" s="100"/>
    </row>
    <row r="855" spans="1:20" ht="69.95" hidden="1" customHeight="1" outlineLevel="1" thickBot="1" x14ac:dyDescent="0.25">
      <c r="A855" s="602" t="s">
        <v>7338</v>
      </c>
      <c r="B855" s="64" t="s">
        <v>14</v>
      </c>
      <c r="C855" s="584" t="s">
        <v>7337</v>
      </c>
      <c r="D855" s="339" t="s">
        <v>7336</v>
      </c>
      <c r="E855" s="82"/>
      <c r="F855" s="82" t="s">
        <v>4</v>
      </c>
      <c r="G855" s="99">
        <v>11</v>
      </c>
      <c r="H855" s="99">
        <v>6.8</v>
      </c>
      <c r="I855" s="99">
        <v>6.6</v>
      </c>
      <c r="J855" s="162">
        <f t="shared" ref="J855" si="1005">I855*0.98</f>
        <v>6.468</v>
      </c>
      <c r="K855" s="162">
        <f t="shared" ref="K855" si="1006">I855*0.97</f>
        <v>6.4019999999999992</v>
      </c>
      <c r="L855" s="162">
        <f t="shared" ref="L855" si="1007">I855*0.96</f>
        <v>6.3359999999999994</v>
      </c>
      <c r="M855" s="141"/>
      <c r="N855" s="98">
        <f>H855*M855</f>
        <v>0</v>
      </c>
      <c r="O855" s="217">
        <f>I855*M855</f>
        <v>0</v>
      </c>
      <c r="P855" s="246">
        <f>J855*M855</f>
        <v>0</v>
      </c>
      <c r="Q855" s="246">
        <f>K855*M855</f>
        <v>0</v>
      </c>
      <c r="R855" s="246">
        <f>L855*M855</f>
        <v>0</v>
      </c>
      <c r="S855" s="28" t="s">
        <v>5</v>
      </c>
      <c r="T855" s="100"/>
    </row>
    <row r="856" spans="1:20" ht="69.95" hidden="1" customHeight="1" outlineLevel="1" thickBot="1" x14ac:dyDescent="0.25">
      <c r="A856" s="602" t="s">
        <v>3888</v>
      </c>
      <c r="B856" s="64" t="s">
        <v>14</v>
      </c>
      <c r="C856" s="584" t="s">
        <v>7088</v>
      </c>
      <c r="D856" s="339" t="s">
        <v>7087</v>
      </c>
      <c r="E856" s="82"/>
      <c r="F856" s="82" t="s">
        <v>4</v>
      </c>
      <c r="G856" s="99">
        <v>9</v>
      </c>
      <c r="H856" s="99">
        <v>5.7</v>
      </c>
      <c r="I856" s="99">
        <v>5.5</v>
      </c>
      <c r="J856" s="162">
        <f t="shared" si="945"/>
        <v>5.39</v>
      </c>
      <c r="K856" s="162">
        <f t="shared" si="946"/>
        <v>5.335</v>
      </c>
      <c r="L856" s="162">
        <f t="shared" si="947"/>
        <v>5.2799999999999994</v>
      </c>
      <c r="M856" s="152"/>
      <c r="N856" s="98">
        <f>H856*M856</f>
        <v>0</v>
      </c>
      <c r="O856" s="217">
        <f>I856*M856</f>
        <v>0</v>
      </c>
      <c r="P856" s="246">
        <f>J856*M856</f>
        <v>0</v>
      </c>
      <c r="Q856" s="246">
        <f>K856*M856</f>
        <v>0</v>
      </c>
      <c r="R856" s="246">
        <f>L856*M856</f>
        <v>0</v>
      </c>
      <c r="S856" s="28" t="s">
        <v>5</v>
      </c>
      <c r="T856" s="100"/>
    </row>
    <row r="857" spans="1:20" ht="69.95" hidden="1" customHeight="1" outlineLevel="1" thickBot="1" x14ac:dyDescent="0.25">
      <c r="A857" s="602" t="s">
        <v>7339</v>
      </c>
      <c r="B857" s="64" t="s">
        <v>14</v>
      </c>
      <c r="C857" s="584" t="s">
        <v>7340</v>
      </c>
      <c r="D857" s="339" t="s">
        <v>7341</v>
      </c>
      <c r="E857" s="82"/>
      <c r="F857" s="82" t="s">
        <v>4</v>
      </c>
      <c r="G857" s="99">
        <v>12.5</v>
      </c>
      <c r="H857" s="99">
        <v>7.7</v>
      </c>
      <c r="I857" s="99">
        <v>7.5</v>
      </c>
      <c r="J857" s="162">
        <f t="shared" si="945"/>
        <v>7.35</v>
      </c>
      <c r="K857" s="162">
        <f t="shared" si="946"/>
        <v>7.2749999999999995</v>
      </c>
      <c r="L857" s="162">
        <f t="shared" si="947"/>
        <v>7.1999999999999993</v>
      </c>
      <c r="M857" s="141"/>
      <c r="N857" s="98">
        <f>H857*M857</f>
        <v>0</v>
      </c>
      <c r="O857" s="217">
        <f>I857*M857</f>
        <v>0</v>
      </c>
      <c r="P857" s="246">
        <f>J857*M857</f>
        <v>0</v>
      </c>
      <c r="Q857" s="246">
        <f>K857*M857</f>
        <v>0</v>
      </c>
      <c r="R857" s="246">
        <f>L857*M857</f>
        <v>0</v>
      </c>
      <c r="S857" s="28" t="s">
        <v>5</v>
      </c>
      <c r="T857" s="100"/>
    </row>
    <row r="858" spans="1:20" ht="69.95" hidden="1" customHeight="1" outlineLevel="1" thickBot="1" x14ac:dyDescent="0.25">
      <c r="A858" s="602" t="s">
        <v>3889</v>
      </c>
      <c r="B858" s="64" t="s">
        <v>14</v>
      </c>
      <c r="C858" s="338"/>
      <c r="D858" s="339" t="s">
        <v>367</v>
      </c>
      <c r="E858" s="82"/>
      <c r="F858" s="82" t="s">
        <v>4</v>
      </c>
      <c r="G858" s="99">
        <v>18</v>
      </c>
      <c r="H858" s="180">
        <v>12.9</v>
      </c>
      <c r="I858" s="180">
        <v>12.5</v>
      </c>
      <c r="J858" s="162">
        <f t="shared" si="945"/>
        <v>12.25</v>
      </c>
      <c r="K858" s="162">
        <f t="shared" si="946"/>
        <v>12.125</v>
      </c>
      <c r="L858" s="162">
        <f t="shared" si="947"/>
        <v>12</v>
      </c>
      <c r="M858" s="141"/>
      <c r="N858" s="98">
        <f>H858*M858</f>
        <v>0</v>
      </c>
      <c r="O858" s="217">
        <f>I858*M858</f>
        <v>0</v>
      </c>
      <c r="P858" s="246">
        <f>J858*M858</f>
        <v>0</v>
      </c>
      <c r="Q858" s="246">
        <f>K858*M858</f>
        <v>0</v>
      </c>
      <c r="R858" s="246">
        <f>L858*M858</f>
        <v>0</v>
      </c>
      <c r="S858" s="28" t="s">
        <v>5</v>
      </c>
      <c r="T858" s="100"/>
    </row>
    <row r="859" spans="1:20" ht="69.95" hidden="1" customHeight="1" outlineLevel="1" thickBot="1" x14ac:dyDescent="0.25">
      <c r="A859" s="602" t="s">
        <v>10468</v>
      </c>
      <c r="B859" s="64" t="s">
        <v>14</v>
      </c>
      <c r="C859" s="338" t="s">
        <v>10469</v>
      </c>
      <c r="D859" s="339" t="s">
        <v>10467</v>
      </c>
      <c r="E859" s="82"/>
      <c r="F859" s="82" t="s">
        <v>4</v>
      </c>
      <c r="G859" s="99">
        <v>20</v>
      </c>
      <c r="H859" s="180">
        <v>14.3</v>
      </c>
      <c r="I859" s="180">
        <v>14</v>
      </c>
      <c r="J859" s="162">
        <f t="shared" ref="J859" si="1008">I859*0.98</f>
        <v>13.719999999999999</v>
      </c>
      <c r="K859" s="162">
        <f t="shared" ref="K859" si="1009">I859*0.97</f>
        <v>13.58</v>
      </c>
      <c r="L859" s="162">
        <f t="shared" ref="L859" si="1010">I859*0.96</f>
        <v>13.44</v>
      </c>
      <c r="M859" s="141"/>
      <c r="N859" s="98">
        <f>H859*M859</f>
        <v>0</v>
      </c>
      <c r="O859" s="217">
        <f>I859*M859</f>
        <v>0</v>
      </c>
      <c r="P859" s="246">
        <f>J859*M859</f>
        <v>0</v>
      </c>
      <c r="Q859" s="246">
        <f>K859*M859</f>
        <v>0</v>
      </c>
      <c r="R859" s="246">
        <f>L859*M859</f>
        <v>0</v>
      </c>
      <c r="S859" s="28" t="s">
        <v>5</v>
      </c>
      <c r="T859" s="100"/>
    </row>
    <row r="860" spans="1:20" ht="69.95" hidden="1" customHeight="1" outlineLevel="1" thickBot="1" x14ac:dyDescent="0.25">
      <c r="A860" s="602" t="s">
        <v>3890</v>
      </c>
      <c r="B860" s="64" t="s">
        <v>14</v>
      </c>
      <c r="C860" s="338" t="s">
        <v>6867</v>
      </c>
      <c r="D860" s="523" t="s">
        <v>6866</v>
      </c>
      <c r="E860" s="82"/>
      <c r="F860" s="82" t="s">
        <v>4</v>
      </c>
      <c r="G860" s="99">
        <v>4</v>
      </c>
      <c r="H860" s="99">
        <v>2.2999999999999998</v>
      </c>
      <c r="I860" s="99">
        <v>2.2000000000000002</v>
      </c>
      <c r="J860" s="162">
        <f t="shared" ref="J860:J929" si="1011">I860*0.98</f>
        <v>2.1560000000000001</v>
      </c>
      <c r="K860" s="162">
        <f t="shared" ref="K860:K929" si="1012">I860*0.97</f>
        <v>2.1339999999999999</v>
      </c>
      <c r="L860" s="162">
        <f t="shared" ref="L860:L929" si="1013">I860*0.96</f>
        <v>2.1120000000000001</v>
      </c>
      <c r="M860" s="141"/>
      <c r="N860" s="98">
        <f>H860*M860</f>
        <v>0</v>
      </c>
      <c r="O860" s="217">
        <f>I860*M860</f>
        <v>0</v>
      </c>
      <c r="P860" s="246">
        <f>J860*M860</f>
        <v>0</v>
      </c>
      <c r="Q860" s="246">
        <f>K860*M860</f>
        <v>0</v>
      </c>
      <c r="R860" s="246">
        <f>L860*M860</f>
        <v>0</v>
      </c>
      <c r="S860" s="28" t="s">
        <v>5</v>
      </c>
      <c r="T860" s="100"/>
    </row>
    <row r="861" spans="1:20" ht="69.95" hidden="1" customHeight="1" outlineLevel="1" thickBot="1" x14ac:dyDescent="0.25">
      <c r="A861" s="602" t="s">
        <v>3891</v>
      </c>
      <c r="B861" s="64" t="s">
        <v>14</v>
      </c>
      <c r="C861" s="338" t="s">
        <v>6869</v>
      </c>
      <c r="D861" s="523" t="s">
        <v>6868</v>
      </c>
      <c r="E861" s="82"/>
      <c r="F861" s="82" t="s">
        <v>4</v>
      </c>
      <c r="G861" s="99">
        <v>5</v>
      </c>
      <c r="H861" s="99">
        <v>2.95</v>
      </c>
      <c r="I861" s="99">
        <v>2.85</v>
      </c>
      <c r="J861" s="162">
        <f>I861*0.98</f>
        <v>2.7930000000000001</v>
      </c>
      <c r="K861" s="162">
        <f t="shared" si="1012"/>
        <v>2.7645</v>
      </c>
      <c r="L861" s="162">
        <f t="shared" si="1013"/>
        <v>2.7359999999999998</v>
      </c>
      <c r="M861" s="141"/>
      <c r="N861" s="98">
        <f>H861*M861</f>
        <v>0</v>
      </c>
      <c r="O861" s="217">
        <f>I861*M861</f>
        <v>0</v>
      </c>
      <c r="P861" s="246">
        <f>J861*M861</f>
        <v>0</v>
      </c>
      <c r="Q861" s="246">
        <f>K861*M861</f>
        <v>0</v>
      </c>
      <c r="R861" s="246">
        <f>L861*M861</f>
        <v>0</v>
      </c>
      <c r="S861" s="28" t="s">
        <v>5</v>
      </c>
      <c r="T861" s="100"/>
    </row>
    <row r="862" spans="1:20" ht="69.95" hidden="1" customHeight="1" outlineLevel="1" thickBot="1" x14ac:dyDescent="0.25">
      <c r="A862" s="602" t="s">
        <v>8807</v>
      </c>
      <c r="B862" s="64" t="s">
        <v>14</v>
      </c>
      <c r="C862" s="338"/>
      <c r="D862" s="523" t="s">
        <v>8814</v>
      </c>
      <c r="E862" s="82"/>
      <c r="F862" s="82" t="s">
        <v>4</v>
      </c>
      <c r="G862" s="99">
        <v>11</v>
      </c>
      <c r="H862" s="99">
        <v>6.9</v>
      </c>
      <c r="I862" s="99">
        <v>6.7</v>
      </c>
      <c r="J862" s="162">
        <f>I862*0.98</f>
        <v>6.5659999999999998</v>
      </c>
      <c r="K862" s="162">
        <f t="shared" ref="K862:K863" si="1014">I862*0.97</f>
        <v>6.4989999999999997</v>
      </c>
      <c r="L862" s="162">
        <f t="shared" ref="L862:L863" si="1015">I862*0.96</f>
        <v>6.4319999999999995</v>
      </c>
      <c r="M862" s="141"/>
      <c r="N862" s="98">
        <f>H862*M862</f>
        <v>0</v>
      </c>
      <c r="O862" s="217">
        <f>I862*M862</f>
        <v>0</v>
      </c>
      <c r="P862" s="246">
        <f>J862*M862</f>
        <v>0</v>
      </c>
      <c r="Q862" s="246">
        <f>K862*M862</f>
        <v>0</v>
      </c>
      <c r="R862" s="246">
        <f>L862*M862</f>
        <v>0</v>
      </c>
      <c r="S862" s="28" t="s">
        <v>5</v>
      </c>
      <c r="T862" s="100"/>
    </row>
    <row r="863" spans="1:20" ht="69.95" hidden="1" customHeight="1" outlineLevel="1" thickBot="1" x14ac:dyDescent="0.25">
      <c r="A863" s="602" t="s">
        <v>9926</v>
      </c>
      <c r="B863" s="64" t="s">
        <v>14</v>
      </c>
      <c r="C863" s="338" t="s">
        <v>9927</v>
      </c>
      <c r="D863" s="523" t="s">
        <v>9928</v>
      </c>
      <c r="E863" s="82"/>
      <c r="F863" s="82" t="s">
        <v>4</v>
      </c>
      <c r="G863" s="99">
        <v>7</v>
      </c>
      <c r="H863" s="99">
        <v>4.3</v>
      </c>
      <c r="I863" s="99">
        <v>4.2</v>
      </c>
      <c r="J863" s="162">
        <f t="shared" ref="J863" si="1016">I863*0.98</f>
        <v>4.1159999999999997</v>
      </c>
      <c r="K863" s="162">
        <f t="shared" si="1014"/>
        <v>4.0739999999999998</v>
      </c>
      <c r="L863" s="162">
        <f t="shared" si="1015"/>
        <v>4.032</v>
      </c>
      <c r="M863" s="152"/>
      <c r="N863" s="98">
        <f>H863*M863</f>
        <v>0</v>
      </c>
      <c r="O863" s="217">
        <f>I863*M863</f>
        <v>0</v>
      </c>
      <c r="P863" s="246">
        <f>J863*M863</f>
        <v>0</v>
      </c>
      <c r="Q863" s="246">
        <f>K863*M863</f>
        <v>0</v>
      </c>
      <c r="R863" s="246">
        <f>L863*M863</f>
        <v>0</v>
      </c>
      <c r="S863" s="28" t="s">
        <v>5</v>
      </c>
      <c r="T863" s="100"/>
    </row>
    <row r="864" spans="1:20" ht="69.95" hidden="1" customHeight="1" outlineLevel="1" thickBot="1" x14ac:dyDescent="0.25">
      <c r="A864" s="602" t="s">
        <v>9931</v>
      </c>
      <c r="B864" s="64" t="s">
        <v>14</v>
      </c>
      <c r="C864" s="338" t="s">
        <v>9929</v>
      </c>
      <c r="D864" s="523" t="s">
        <v>9930</v>
      </c>
      <c r="E864" s="82"/>
      <c r="F864" s="82" t="s">
        <v>4</v>
      </c>
      <c r="G864" s="99">
        <v>10</v>
      </c>
      <c r="H864" s="99">
        <v>6.2</v>
      </c>
      <c r="I864" s="99">
        <v>6</v>
      </c>
      <c r="J864" s="162">
        <f t="shared" ref="J864" si="1017">I864*0.98</f>
        <v>5.88</v>
      </c>
      <c r="K864" s="162">
        <f t="shared" ref="K864" si="1018">I864*0.97</f>
        <v>5.82</v>
      </c>
      <c r="L864" s="162">
        <f t="shared" ref="L864" si="1019">I864*0.96</f>
        <v>5.76</v>
      </c>
      <c r="M864" s="152"/>
      <c r="N864" s="98">
        <f>H864*M864</f>
        <v>0</v>
      </c>
      <c r="O864" s="217">
        <f>I864*M864</f>
        <v>0</v>
      </c>
      <c r="P864" s="246">
        <f>J864*M864</f>
        <v>0</v>
      </c>
      <c r="Q864" s="246">
        <f>K864*M864</f>
        <v>0</v>
      </c>
      <c r="R864" s="246">
        <f>L864*M864</f>
        <v>0</v>
      </c>
      <c r="S864" s="28" t="s">
        <v>5</v>
      </c>
      <c r="T864" s="100"/>
    </row>
    <row r="865" spans="1:20" ht="69.95" hidden="1" customHeight="1" outlineLevel="1" thickBot="1" x14ac:dyDescent="0.25">
      <c r="A865" s="602" t="s">
        <v>3892</v>
      </c>
      <c r="B865" s="64" t="s">
        <v>14</v>
      </c>
      <c r="C865" s="584" t="s">
        <v>9667</v>
      </c>
      <c r="D865" s="339" t="s">
        <v>9666</v>
      </c>
      <c r="E865" s="82"/>
      <c r="F865" s="82" t="s">
        <v>4</v>
      </c>
      <c r="G865" s="99">
        <v>5</v>
      </c>
      <c r="H865" s="99">
        <v>2.6</v>
      </c>
      <c r="I865" s="99">
        <v>2.5</v>
      </c>
      <c r="J865" s="162">
        <f t="shared" si="1011"/>
        <v>2.4500000000000002</v>
      </c>
      <c r="K865" s="162">
        <f t="shared" si="1012"/>
        <v>2.4249999999999998</v>
      </c>
      <c r="L865" s="162">
        <f t="shared" si="1013"/>
        <v>2.4</v>
      </c>
      <c r="M865" s="141"/>
      <c r="N865" s="98">
        <f>H865*M865</f>
        <v>0</v>
      </c>
      <c r="O865" s="217">
        <f>I865*M865</f>
        <v>0</v>
      </c>
      <c r="P865" s="246">
        <f>J865*M865</f>
        <v>0</v>
      </c>
      <c r="Q865" s="246">
        <f>K865*M865</f>
        <v>0</v>
      </c>
      <c r="R865" s="246">
        <f>L865*M865</f>
        <v>0</v>
      </c>
      <c r="S865" s="28" t="s">
        <v>5</v>
      </c>
      <c r="T865" s="100"/>
    </row>
    <row r="866" spans="1:20" ht="69.95" hidden="1" customHeight="1" outlineLevel="1" thickBot="1" x14ac:dyDescent="0.25">
      <c r="A866" s="602" t="s">
        <v>3893</v>
      </c>
      <c r="B866" s="64" t="s">
        <v>14</v>
      </c>
      <c r="C866" s="584" t="s">
        <v>9668</v>
      </c>
      <c r="D866" s="339" t="s">
        <v>9669</v>
      </c>
      <c r="E866" s="82"/>
      <c r="F866" s="82" t="s">
        <v>4</v>
      </c>
      <c r="G866" s="99">
        <v>8</v>
      </c>
      <c r="H866" s="99">
        <v>5.4</v>
      </c>
      <c r="I866" s="99">
        <v>5.2</v>
      </c>
      <c r="J866" s="162">
        <f t="shared" si="1011"/>
        <v>5.0960000000000001</v>
      </c>
      <c r="K866" s="162">
        <f t="shared" si="1012"/>
        <v>5.0439999999999996</v>
      </c>
      <c r="L866" s="162">
        <f t="shared" si="1013"/>
        <v>4.992</v>
      </c>
      <c r="M866" s="141"/>
      <c r="N866" s="98">
        <f>H866*M866</f>
        <v>0</v>
      </c>
      <c r="O866" s="217">
        <f>I866*M866</f>
        <v>0</v>
      </c>
      <c r="P866" s="246">
        <f>J866*M866</f>
        <v>0</v>
      </c>
      <c r="Q866" s="246">
        <f>K866*M866</f>
        <v>0</v>
      </c>
      <c r="R866" s="246">
        <f>L866*M866</f>
        <v>0</v>
      </c>
      <c r="S866" s="28" t="s">
        <v>5</v>
      </c>
      <c r="T866" s="100"/>
    </row>
    <row r="867" spans="1:20" ht="69.95" hidden="1" customHeight="1" outlineLevel="1" thickBot="1" x14ac:dyDescent="0.25">
      <c r="A867" s="602" t="s">
        <v>3894</v>
      </c>
      <c r="B867" s="64" t="s">
        <v>14</v>
      </c>
      <c r="C867" s="338" t="s">
        <v>9243</v>
      </c>
      <c r="D867" s="339" t="s">
        <v>9244</v>
      </c>
      <c r="E867" s="82"/>
      <c r="F867" s="82" t="s">
        <v>4</v>
      </c>
      <c r="G867" s="99">
        <v>7</v>
      </c>
      <c r="H867" s="99">
        <v>4.0999999999999996</v>
      </c>
      <c r="I867" s="99">
        <v>4</v>
      </c>
      <c r="J867" s="162">
        <f t="shared" si="1011"/>
        <v>3.92</v>
      </c>
      <c r="K867" s="162">
        <f t="shared" si="1012"/>
        <v>3.88</v>
      </c>
      <c r="L867" s="162">
        <f t="shared" si="1013"/>
        <v>3.84</v>
      </c>
      <c r="M867" s="141"/>
      <c r="N867" s="98">
        <f>H867*M867</f>
        <v>0</v>
      </c>
      <c r="O867" s="217">
        <f>I867*M867</f>
        <v>0</v>
      </c>
      <c r="P867" s="246">
        <f>J867*M867</f>
        <v>0</v>
      </c>
      <c r="Q867" s="246">
        <f>K867*M867</f>
        <v>0</v>
      </c>
      <c r="R867" s="246">
        <f>L867*M867</f>
        <v>0</v>
      </c>
      <c r="S867" s="28" t="s">
        <v>5</v>
      </c>
      <c r="T867" s="100"/>
    </row>
    <row r="868" spans="1:20" ht="69.95" hidden="1" customHeight="1" outlineLevel="1" thickBot="1" x14ac:dyDescent="0.25">
      <c r="A868" s="602" t="s">
        <v>3895</v>
      </c>
      <c r="B868" s="64" t="s">
        <v>14</v>
      </c>
      <c r="C868" s="338" t="s">
        <v>6830</v>
      </c>
      <c r="D868" s="339" t="s">
        <v>6829</v>
      </c>
      <c r="E868" s="82"/>
      <c r="F868" s="82" t="s">
        <v>4</v>
      </c>
      <c r="G868" s="99">
        <v>5</v>
      </c>
      <c r="H868" s="99">
        <v>3</v>
      </c>
      <c r="I868" s="99">
        <v>2.9</v>
      </c>
      <c r="J868" s="162">
        <f t="shared" si="1011"/>
        <v>2.8420000000000001</v>
      </c>
      <c r="K868" s="162">
        <f t="shared" si="1012"/>
        <v>2.8129999999999997</v>
      </c>
      <c r="L868" s="162">
        <f t="shared" si="1013"/>
        <v>2.7839999999999998</v>
      </c>
      <c r="M868" s="152"/>
      <c r="N868" s="98">
        <f>H868*M868</f>
        <v>0</v>
      </c>
      <c r="O868" s="217">
        <f>I868*M868</f>
        <v>0</v>
      </c>
      <c r="P868" s="246">
        <f>J868*M868</f>
        <v>0</v>
      </c>
      <c r="Q868" s="246">
        <f>K868*M868</f>
        <v>0</v>
      </c>
      <c r="R868" s="246">
        <f>L868*M868</f>
        <v>0</v>
      </c>
      <c r="S868" s="28" t="s">
        <v>5</v>
      </c>
      <c r="T868" s="100"/>
    </row>
    <row r="869" spans="1:20" ht="69.95" hidden="1" customHeight="1" outlineLevel="1" thickBot="1" x14ac:dyDescent="0.25">
      <c r="A869" s="602" t="s">
        <v>3896</v>
      </c>
      <c r="B869" s="64" t="s">
        <v>14</v>
      </c>
      <c r="C869" s="584" t="s">
        <v>8708</v>
      </c>
      <c r="D869" s="523" t="s">
        <v>9657</v>
      </c>
      <c r="E869" s="82"/>
      <c r="F869" s="82" t="s">
        <v>4</v>
      </c>
      <c r="G869" s="99">
        <v>5</v>
      </c>
      <c r="H869" s="99">
        <v>2.6</v>
      </c>
      <c r="I869" s="99">
        <v>2.5</v>
      </c>
      <c r="J869" s="162">
        <f t="shared" si="1011"/>
        <v>2.4500000000000002</v>
      </c>
      <c r="K869" s="162">
        <f t="shared" si="1012"/>
        <v>2.4249999999999998</v>
      </c>
      <c r="L869" s="162">
        <f t="shared" si="1013"/>
        <v>2.4</v>
      </c>
      <c r="M869" s="152"/>
      <c r="N869" s="98">
        <f>H869*M869</f>
        <v>0</v>
      </c>
      <c r="O869" s="217">
        <f>I869*M869</f>
        <v>0</v>
      </c>
      <c r="P869" s="246">
        <f>J869*M869</f>
        <v>0</v>
      </c>
      <c r="Q869" s="246">
        <f>K869*M869</f>
        <v>0</v>
      </c>
      <c r="R869" s="246">
        <f>L869*M869</f>
        <v>0</v>
      </c>
      <c r="S869" s="28" t="s">
        <v>5</v>
      </c>
      <c r="T869" s="100"/>
    </row>
    <row r="870" spans="1:20" ht="69.95" hidden="1" customHeight="1" outlineLevel="1" thickBot="1" x14ac:dyDescent="0.25">
      <c r="A870" s="602" t="s">
        <v>8709</v>
      </c>
      <c r="B870" s="64" t="s">
        <v>14</v>
      </c>
      <c r="C870" s="584" t="s">
        <v>8711</v>
      </c>
      <c r="D870" s="523" t="s">
        <v>8710</v>
      </c>
      <c r="E870" s="82"/>
      <c r="F870" s="82" t="s">
        <v>4</v>
      </c>
      <c r="G870" s="99">
        <v>5</v>
      </c>
      <c r="H870" s="99">
        <v>2.6</v>
      </c>
      <c r="I870" s="99">
        <v>2.5</v>
      </c>
      <c r="J870" s="162">
        <f t="shared" ref="J870" si="1020">I870*0.98</f>
        <v>2.4500000000000002</v>
      </c>
      <c r="K870" s="162">
        <f t="shared" ref="K870" si="1021">I870*0.97</f>
        <v>2.4249999999999998</v>
      </c>
      <c r="L870" s="162">
        <f t="shared" ref="L870" si="1022">I870*0.96</f>
        <v>2.4</v>
      </c>
      <c r="M870" s="152"/>
      <c r="N870" s="98">
        <f>H870*M870</f>
        <v>0</v>
      </c>
      <c r="O870" s="217">
        <f>I870*M870</f>
        <v>0</v>
      </c>
      <c r="P870" s="246">
        <f>J870*M870</f>
        <v>0</v>
      </c>
      <c r="Q870" s="246">
        <f>K870*M870</f>
        <v>0</v>
      </c>
      <c r="R870" s="246">
        <f>L870*M870</f>
        <v>0</v>
      </c>
      <c r="S870" s="28" t="s">
        <v>5</v>
      </c>
      <c r="T870" s="100"/>
    </row>
    <row r="871" spans="1:20" ht="69.95" hidden="1" customHeight="1" outlineLevel="1" thickBot="1" x14ac:dyDescent="0.25">
      <c r="A871" s="602" t="s">
        <v>9442</v>
      </c>
      <c r="B871" s="64" t="s">
        <v>14</v>
      </c>
      <c r="C871" s="584" t="s">
        <v>9444</v>
      </c>
      <c r="D871" s="523" t="s">
        <v>9443</v>
      </c>
      <c r="E871" s="82"/>
      <c r="F871" s="82" t="s">
        <v>4</v>
      </c>
      <c r="G871" s="99">
        <v>5</v>
      </c>
      <c r="H871" s="99">
        <v>2.6</v>
      </c>
      <c r="I871" s="99">
        <v>2.5</v>
      </c>
      <c r="J871" s="162">
        <f t="shared" ref="J871" si="1023">I871*0.98</f>
        <v>2.4500000000000002</v>
      </c>
      <c r="K871" s="162">
        <f t="shared" ref="K871" si="1024">I871*0.97</f>
        <v>2.4249999999999998</v>
      </c>
      <c r="L871" s="162">
        <f t="shared" ref="L871" si="1025">I871*0.96</f>
        <v>2.4</v>
      </c>
      <c r="M871" s="152"/>
      <c r="N871" s="98">
        <f>H871*M871</f>
        <v>0</v>
      </c>
      <c r="O871" s="217">
        <f>I871*M871</f>
        <v>0</v>
      </c>
      <c r="P871" s="246">
        <f>J871*M871</f>
        <v>0</v>
      </c>
      <c r="Q871" s="246">
        <f>K871*M871</f>
        <v>0</v>
      </c>
      <c r="R871" s="246">
        <f>L871*M871</f>
        <v>0</v>
      </c>
      <c r="S871" s="28" t="s">
        <v>5</v>
      </c>
      <c r="T871" s="100"/>
    </row>
    <row r="872" spans="1:20" ht="69.95" hidden="1" customHeight="1" outlineLevel="1" thickBot="1" x14ac:dyDescent="0.25">
      <c r="A872" s="602" t="s">
        <v>9445</v>
      </c>
      <c r="B872" s="64" t="s">
        <v>14</v>
      </c>
      <c r="C872" s="584" t="s">
        <v>9444</v>
      </c>
      <c r="D872" s="523" t="s">
        <v>9446</v>
      </c>
      <c r="E872" s="82"/>
      <c r="F872" s="82" t="s">
        <v>4</v>
      </c>
      <c r="G872" s="99">
        <v>5</v>
      </c>
      <c r="H872" s="99">
        <v>2.6</v>
      </c>
      <c r="I872" s="99">
        <v>2.5</v>
      </c>
      <c r="J872" s="162">
        <f t="shared" ref="J872" si="1026">I872*0.98</f>
        <v>2.4500000000000002</v>
      </c>
      <c r="K872" s="162">
        <f t="shared" ref="K872" si="1027">I872*0.97</f>
        <v>2.4249999999999998</v>
      </c>
      <c r="L872" s="162">
        <f t="shared" ref="L872" si="1028">I872*0.96</f>
        <v>2.4</v>
      </c>
      <c r="M872" s="152"/>
      <c r="N872" s="98">
        <f>H872*M872</f>
        <v>0</v>
      </c>
      <c r="O872" s="217">
        <f>I872*M872</f>
        <v>0</v>
      </c>
      <c r="P872" s="246">
        <f>J872*M872</f>
        <v>0</v>
      </c>
      <c r="Q872" s="246">
        <f>K872*M872</f>
        <v>0</v>
      </c>
      <c r="R872" s="246">
        <f>L872*M872</f>
        <v>0</v>
      </c>
      <c r="S872" s="28" t="s">
        <v>5</v>
      </c>
      <c r="T872" s="100"/>
    </row>
    <row r="873" spans="1:20" ht="69.95" hidden="1" customHeight="1" outlineLevel="1" thickBot="1" x14ac:dyDescent="0.25">
      <c r="A873" s="602" t="s">
        <v>3897</v>
      </c>
      <c r="B873" s="64" t="s">
        <v>14</v>
      </c>
      <c r="C873" s="584" t="s">
        <v>9658</v>
      </c>
      <c r="D873" s="339" t="s">
        <v>9659</v>
      </c>
      <c r="E873" s="82"/>
      <c r="F873" s="82" t="s">
        <v>4</v>
      </c>
      <c r="G873" s="99">
        <v>4.5</v>
      </c>
      <c r="H873" s="99">
        <v>2.2999999999999998</v>
      </c>
      <c r="I873" s="99">
        <v>2.2000000000000002</v>
      </c>
      <c r="J873" s="162">
        <f t="shared" ref="J873" si="1029">I873*0.98</f>
        <v>2.1560000000000001</v>
      </c>
      <c r="K873" s="162">
        <f t="shared" ref="K873" si="1030">I873*0.97</f>
        <v>2.1339999999999999</v>
      </c>
      <c r="L873" s="162">
        <f t="shared" ref="L873" si="1031">I873*0.96</f>
        <v>2.1120000000000001</v>
      </c>
      <c r="M873" s="152"/>
      <c r="N873" s="98">
        <f>H873*M873</f>
        <v>0</v>
      </c>
      <c r="O873" s="217">
        <f>I873*M873</f>
        <v>0</v>
      </c>
      <c r="P873" s="246">
        <f>J873*M873</f>
        <v>0</v>
      </c>
      <c r="Q873" s="246">
        <f>K873*M873</f>
        <v>0</v>
      </c>
      <c r="R873" s="246">
        <f>L873*M873</f>
        <v>0</v>
      </c>
      <c r="S873" s="28" t="s">
        <v>5</v>
      </c>
      <c r="T873" s="100"/>
    </row>
    <row r="874" spans="1:20" ht="69.95" hidden="1" customHeight="1" outlineLevel="1" thickBot="1" x14ac:dyDescent="0.25">
      <c r="A874" s="602" t="s">
        <v>3898</v>
      </c>
      <c r="B874" s="64" t="s">
        <v>14</v>
      </c>
      <c r="C874" s="338" t="s">
        <v>6832</v>
      </c>
      <c r="D874" s="339" t="s">
        <v>6831</v>
      </c>
      <c r="E874" s="82"/>
      <c r="F874" s="82" t="s">
        <v>4</v>
      </c>
      <c r="G874" s="99">
        <v>6</v>
      </c>
      <c r="H874" s="99">
        <v>3.6</v>
      </c>
      <c r="I874" s="99">
        <v>3.5</v>
      </c>
      <c r="J874" s="162">
        <f t="shared" si="1011"/>
        <v>3.4299999999999997</v>
      </c>
      <c r="K874" s="162">
        <f t="shared" si="1012"/>
        <v>3.395</v>
      </c>
      <c r="L874" s="162">
        <f t="shared" si="1013"/>
        <v>3.36</v>
      </c>
      <c r="M874" s="152"/>
      <c r="N874" s="98">
        <f>H874*M874</f>
        <v>0</v>
      </c>
      <c r="O874" s="217">
        <f>I874*M874</f>
        <v>0</v>
      </c>
      <c r="P874" s="246">
        <f>J874*M874</f>
        <v>0</v>
      </c>
      <c r="Q874" s="246">
        <f>K874*M874</f>
        <v>0</v>
      </c>
      <c r="R874" s="246">
        <f>L874*M874</f>
        <v>0</v>
      </c>
      <c r="S874" s="28" t="s">
        <v>5</v>
      </c>
      <c r="T874" s="100"/>
    </row>
    <row r="875" spans="1:20" ht="69.95" hidden="1" customHeight="1" outlineLevel="1" thickBot="1" x14ac:dyDescent="0.25">
      <c r="A875" s="602" t="s">
        <v>3899</v>
      </c>
      <c r="B875" s="64" t="s">
        <v>14</v>
      </c>
      <c r="C875" s="338"/>
      <c r="D875" s="523" t="s">
        <v>3517</v>
      </c>
      <c r="E875" s="82"/>
      <c r="F875" s="82" t="s">
        <v>4</v>
      </c>
      <c r="G875" s="99">
        <v>6</v>
      </c>
      <c r="H875" s="99">
        <v>3.6</v>
      </c>
      <c r="I875" s="99">
        <v>3.5</v>
      </c>
      <c r="J875" s="162">
        <f t="shared" si="1011"/>
        <v>3.4299999999999997</v>
      </c>
      <c r="K875" s="162">
        <f t="shared" si="1012"/>
        <v>3.395</v>
      </c>
      <c r="L875" s="162">
        <f t="shared" si="1013"/>
        <v>3.36</v>
      </c>
      <c r="M875" s="141"/>
      <c r="N875" s="98">
        <f>H875*M875</f>
        <v>0</v>
      </c>
      <c r="O875" s="217">
        <f>I875*M875</f>
        <v>0</v>
      </c>
      <c r="P875" s="246">
        <f>J875*M875</f>
        <v>0</v>
      </c>
      <c r="Q875" s="246">
        <f>K875*M875</f>
        <v>0</v>
      </c>
      <c r="R875" s="246">
        <f>L875*M875</f>
        <v>0</v>
      </c>
      <c r="S875" s="28" t="s">
        <v>5</v>
      </c>
      <c r="T875" s="100"/>
    </row>
    <row r="876" spans="1:20" ht="69.95" hidden="1" customHeight="1" outlineLevel="1" thickBot="1" x14ac:dyDescent="0.25">
      <c r="A876" s="602" t="s">
        <v>3900</v>
      </c>
      <c r="B876" s="64" t="s">
        <v>14</v>
      </c>
      <c r="C876" s="584" t="s">
        <v>9546</v>
      </c>
      <c r="D876" s="523" t="s">
        <v>9547</v>
      </c>
      <c r="E876" s="82"/>
      <c r="F876" s="82" t="s">
        <v>4</v>
      </c>
      <c r="G876" s="99">
        <v>7</v>
      </c>
      <c r="H876" s="99">
        <v>3.9</v>
      </c>
      <c r="I876" s="99">
        <v>3.8</v>
      </c>
      <c r="J876" s="162">
        <f t="shared" si="1011"/>
        <v>3.7239999999999998</v>
      </c>
      <c r="K876" s="162">
        <f t="shared" si="1012"/>
        <v>3.6859999999999999</v>
      </c>
      <c r="L876" s="162">
        <f t="shared" si="1013"/>
        <v>3.6479999999999997</v>
      </c>
      <c r="M876" s="141"/>
      <c r="N876" s="98">
        <f>H876*M876</f>
        <v>0</v>
      </c>
      <c r="O876" s="217">
        <f>I876*M876</f>
        <v>0</v>
      </c>
      <c r="P876" s="246">
        <f>J876*M876</f>
        <v>0</v>
      </c>
      <c r="Q876" s="246">
        <f>K876*M876</f>
        <v>0</v>
      </c>
      <c r="R876" s="246">
        <f>L876*M876</f>
        <v>0</v>
      </c>
      <c r="S876" s="28" t="s">
        <v>5</v>
      </c>
      <c r="T876" s="100"/>
    </row>
    <row r="877" spans="1:20" ht="69.95" hidden="1" customHeight="1" outlineLevel="1" thickBot="1" x14ac:dyDescent="0.25">
      <c r="A877" s="602" t="s">
        <v>8808</v>
      </c>
      <c r="B877" s="64" t="s">
        <v>14</v>
      </c>
      <c r="C877" s="338"/>
      <c r="D877" s="523" t="s">
        <v>8813</v>
      </c>
      <c r="E877" s="82"/>
      <c r="F877" s="82" t="s">
        <v>4</v>
      </c>
      <c r="G877" s="99">
        <v>11</v>
      </c>
      <c r="H877" s="99">
        <v>6.9</v>
      </c>
      <c r="I877" s="99">
        <v>6.7</v>
      </c>
      <c r="J877" s="162">
        <f>I877*0.98</f>
        <v>6.5659999999999998</v>
      </c>
      <c r="K877" s="162">
        <f t="shared" si="1012"/>
        <v>6.4989999999999997</v>
      </c>
      <c r="L877" s="162">
        <f t="shared" si="1013"/>
        <v>6.4319999999999995</v>
      </c>
      <c r="M877" s="141"/>
      <c r="N877" s="98">
        <f>H877*M877</f>
        <v>0</v>
      </c>
      <c r="O877" s="217">
        <f>I877*M877</f>
        <v>0</v>
      </c>
      <c r="P877" s="246">
        <f>J877*M877</f>
        <v>0</v>
      </c>
      <c r="Q877" s="246">
        <f>K877*M877</f>
        <v>0</v>
      </c>
      <c r="R877" s="246">
        <f>L877*M877</f>
        <v>0</v>
      </c>
      <c r="S877" s="28" t="s">
        <v>5</v>
      </c>
      <c r="T877" s="100"/>
    </row>
    <row r="878" spans="1:20" ht="69.95" hidden="1" customHeight="1" outlineLevel="1" thickBot="1" x14ac:dyDescent="0.25">
      <c r="A878" s="602" t="s">
        <v>3901</v>
      </c>
      <c r="B878" s="7" t="s">
        <v>14</v>
      </c>
      <c r="C878" s="336"/>
      <c r="D878" s="337" t="s">
        <v>758</v>
      </c>
      <c r="E878" s="91"/>
      <c r="F878" s="91" t="s">
        <v>4</v>
      </c>
      <c r="G878" s="90">
        <v>6</v>
      </c>
      <c r="H878" s="184">
        <v>3.4</v>
      </c>
      <c r="I878" s="184">
        <v>3.3</v>
      </c>
      <c r="J878" s="161">
        <f t="shared" si="1011"/>
        <v>3.234</v>
      </c>
      <c r="K878" s="161">
        <f t="shared" si="1012"/>
        <v>3.2009999999999996</v>
      </c>
      <c r="L878" s="161">
        <f t="shared" si="1013"/>
        <v>3.1679999999999997</v>
      </c>
      <c r="M878" s="15"/>
      <c r="N878" s="139">
        <f>H878*M878</f>
        <v>0</v>
      </c>
      <c r="O878" s="217">
        <f>I878*M878</f>
        <v>0</v>
      </c>
      <c r="P878" s="246">
        <f>J878*M878</f>
        <v>0</v>
      </c>
      <c r="Q878" s="246">
        <f>K878*M878</f>
        <v>0</v>
      </c>
      <c r="R878" s="246">
        <f>L878*M878</f>
        <v>0</v>
      </c>
      <c r="S878" s="12" t="s">
        <v>5</v>
      </c>
      <c r="T878" s="56"/>
    </row>
    <row r="879" spans="1:20" ht="69.95" hidden="1" customHeight="1" outlineLevel="1" thickBot="1" x14ac:dyDescent="0.25">
      <c r="A879" s="602" t="s">
        <v>3902</v>
      </c>
      <c r="B879" s="64" t="s">
        <v>14</v>
      </c>
      <c r="C879" s="338"/>
      <c r="D879" s="339" t="s">
        <v>759</v>
      </c>
      <c r="E879" s="82"/>
      <c r="F879" s="82" t="s">
        <v>4</v>
      </c>
      <c r="G879" s="99">
        <v>9</v>
      </c>
      <c r="H879" s="180">
        <v>5</v>
      </c>
      <c r="I879" s="180">
        <v>4.8</v>
      </c>
      <c r="J879" s="162">
        <f t="shared" si="1011"/>
        <v>4.7039999999999997</v>
      </c>
      <c r="K879" s="162">
        <f t="shared" si="1012"/>
        <v>4.6559999999999997</v>
      </c>
      <c r="L879" s="162">
        <f t="shared" si="1013"/>
        <v>4.6079999999999997</v>
      </c>
      <c r="M879" s="152"/>
      <c r="N879" s="98">
        <f>H879*M879</f>
        <v>0</v>
      </c>
      <c r="O879" s="217">
        <f>I879*M879</f>
        <v>0</v>
      </c>
      <c r="P879" s="246">
        <f>J879*M879</f>
        <v>0</v>
      </c>
      <c r="Q879" s="246">
        <f>K879*M879</f>
        <v>0</v>
      </c>
      <c r="R879" s="246">
        <f>L879*M879</f>
        <v>0</v>
      </c>
      <c r="S879" s="28" t="s">
        <v>5</v>
      </c>
      <c r="T879" s="100"/>
    </row>
    <row r="880" spans="1:20" ht="69.95" hidden="1" customHeight="1" outlineLevel="1" thickBot="1" x14ac:dyDescent="0.25">
      <c r="A880" s="602" t="s">
        <v>3903</v>
      </c>
      <c r="B880" s="7" t="s">
        <v>14</v>
      </c>
      <c r="C880" s="336"/>
      <c r="D880" s="337" t="s">
        <v>760</v>
      </c>
      <c r="E880" s="91"/>
      <c r="F880" s="91" t="s">
        <v>4</v>
      </c>
      <c r="G880" s="90">
        <v>12</v>
      </c>
      <c r="H880" s="184">
        <v>7.9</v>
      </c>
      <c r="I880" s="184">
        <v>7.7</v>
      </c>
      <c r="J880" s="161">
        <f t="shared" si="1011"/>
        <v>7.5460000000000003</v>
      </c>
      <c r="K880" s="161">
        <f t="shared" si="1012"/>
        <v>7.4690000000000003</v>
      </c>
      <c r="L880" s="161">
        <f t="shared" si="1013"/>
        <v>7.3919999999999995</v>
      </c>
      <c r="M880" s="15"/>
      <c r="N880" s="139">
        <f>H880*M880</f>
        <v>0</v>
      </c>
      <c r="O880" s="217">
        <f>I880*M880</f>
        <v>0</v>
      </c>
      <c r="P880" s="246">
        <f>J880*M880</f>
        <v>0</v>
      </c>
      <c r="Q880" s="246">
        <f>K880*M880</f>
        <v>0</v>
      </c>
      <c r="R880" s="246">
        <f>L880*M880</f>
        <v>0</v>
      </c>
      <c r="S880" s="12" t="s">
        <v>5</v>
      </c>
      <c r="T880" s="56"/>
    </row>
    <row r="881" spans="1:20" ht="69.95" hidden="1" customHeight="1" outlineLevel="1" thickBot="1" x14ac:dyDescent="0.25">
      <c r="A881" s="602" t="s">
        <v>3904</v>
      </c>
      <c r="B881" s="64" t="s">
        <v>14</v>
      </c>
      <c r="C881" s="338" t="s">
        <v>2046</v>
      </c>
      <c r="D881" s="339" t="s">
        <v>2045</v>
      </c>
      <c r="E881" s="82"/>
      <c r="F881" s="82" t="s">
        <v>4</v>
      </c>
      <c r="G881" s="99">
        <v>5</v>
      </c>
      <c r="H881" s="180">
        <v>2.7</v>
      </c>
      <c r="I881" s="180">
        <v>2.6</v>
      </c>
      <c r="J881" s="162">
        <f t="shared" ref="J881:J883" si="1032">I881*0.98</f>
        <v>2.548</v>
      </c>
      <c r="K881" s="162">
        <f t="shared" ref="K881:K883" si="1033">I881*0.97</f>
        <v>2.5219999999999998</v>
      </c>
      <c r="L881" s="162">
        <f t="shared" ref="L881:L883" si="1034">I881*0.96</f>
        <v>2.496</v>
      </c>
      <c r="M881" s="152"/>
      <c r="N881" s="98">
        <f>H881*M881</f>
        <v>0</v>
      </c>
      <c r="O881" s="217">
        <f>I881*M881</f>
        <v>0</v>
      </c>
      <c r="P881" s="246">
        <f>J881*M881</f>
        <v>0</v>
      </c>
      <c r="Q881" s="246">
        <f>K881*M881</f>
        <v>0</v>
      </c>
      <c r="R881" s="246">
        <f>L881*M881</f>
        <v>0</v>
      </c>
      <c r="S881" s="28" t="s">
        <v>5</v>
      </c>
      <c r="T881" s="100"/>
    </row>
    <row r="882" spans="1:20" ht="69.95" hidden="1" customHeight="1" outlineLevel="1" thickBot="1" x14ac:dyDescent="0.25">
      <c r="A882" s="602" t="s">
        <v>10303</v>
      </c>
      <c r="B882" s="64" t="s">
        <v>14</v>
      </c>
      <c r="C882" s="584" t="s">
        <v>10304</v>
      </c>
      <c r="D882" s="523" t="s">
        <v>10305</v>
      </c>
      <c r="E882" s="82"/>
      <c r="F882" s="82" t="s">
        <v>4</v>
      </c>
      <c r="G882" s="99">
        <v>8</v>
      </c>
      <c r="H882" s="99">
        <v>5.2</v>
      </c>
      <c r="I882" s="99">
        <v>5</v>
      </c>
      <c r="J882" s="162">
        <f t="shared" si="1032"/>
        <v>4.9000000000000004</v>
      </c>
      <c r="K882" s="162">
        <f t="shared" si="1033"/>
        <v>4.8499999999999996</v>
      </c>
      <c r="L882" s="162">
        <f t="shared" si="1034"/>
        <v>4.8</v>
      </c>
      <c r="M882" s="152"/>
      <c r="N882" s="98">
        <f>H882*M882</f>
        <v>0</v>
      </c>
      <c r="O882" s="217">
        <f>I882*M882</f>
        <v>0</v>
      </c>
      <c r="P882" s="246">
        <f>J882*M882</f>
        <v>0</v>
      </c>
      <c r="Q882" s="246">
        <f>K882*M882</f>
        <v>0</v>
      </c>
      <c r="R882" s="246">
        <f>L882*M882</f>
        <v>0</v>
      </c>
      <c r="S882" s="28"/>
      <c r="T882" s="100"/>
    </row>
    <row r="883" spans="1:20" ht="69.95" hidden="1" customHeight="1" outlineLevel="1" thickBot="1" x14ac:dyDescent="0.25">
      <c r="A883" s="602" t="s">
        <v>10790</v>
      </c>
      <c r="B883" s="64" t="s">
        <v>14</v>
      </c>
      <c r="C883" s="584" t="s">
        <v>10789</v>
      </c>
      <c r="D883" s="523" t="s">
        <v>10788</v>
      </c>
      <c r="E883" s="82"/>
      <c r="F883" s="82" t="s">
        <v>4</v>
      </c>
      <c r="G883" s="99">
        <v>7</v>
      </c>
      <c r="H883" s="180">
        <v>4.4000000000000004</v>
      </c>
      <c r="I883" s="180">
        <v>4.3</v>
      </c>
      <c r="J883" s="162">
        <f t="shared" si="1032"/>
        <v>4.2139999999999995</v>
      </c>
      <c r="K883" s="162">
        <f t="shared" si="1033"/>
        <v>4.1709999999999994</v>
      </c>
      <c r="L883" s="162">
        <f t="shared" si="1034"/>
        <v>4.1280000000000001</v>
      </c>
      <c r="M883" s="152"/>
      <c r="N883" s="98">
        <f>H883*M883</f>
        <v>0</v>
      </c>
      <c r="O883" s="217">
        <f>I883*M883</f>
        <v>0</v>
      </c>
      <c r="P883" s="246">
        <f>J883*M883</f>
        <v>0</v>
      </c>
      <c r="Q883" s="246">
        <f>K883*M883</f>
        <v>0</v>
      </c>
      <c r="R883" s="246">
        <f>L883*M883</f>
        <v>0</v>
      </c>
      <c r="S883" s="28" t="s">
        <v>5</v>
      </c>
      <c r="T883" s="100"/>
    </row>
    <row r="884" spans="1:20" ht="69.95" hidden="1" customHeight="1" outlineLevel="1" thickBot="1" x14ac:dyDescent="0.25">
      <c r="A884" s="602" t="s">
        <v>3905</v>
      </c>
      <c r="B884" s="64" t="s">
        <v>14</v>
      </c>
      <c r="C884" s="584" t="s">
        <v>5514</v>
      </c>
      <c r="D884" s="523" t="s">
        <v>6817</v>
      </c>
      <c r="E884" s="82"/>
      <c r="F884" s="82" t="s">
        <v>4</v>
      </c>
      <c r="G884" s="99">
        <v>7</v>
      </c>
      <c r="H884" s="180">
        <v>4.4000000000000004</v>
      </c>
      <c r="I884" s="180">
        <v>4.3</v>
      </c>
      <c r="J884" s="162">
        <f t="shared" si="1011"/>
        <v>4.2139999999999995</v>
      </c>
      <c r="K884" s="162">
        <f t="shared" si="1012"/>
        <v>4.1709999999999994</v>
      </c>
      <c r="L884" s="162">
        <f t="shared" si="1013"/>
        <v>4.1280000000000001</v>
      </c>
      <c r="M884" s="152"/>
      <c r="N884" s="98">
        <f>H884*M884</f>
        <v>0</v>
      </c>
      <c r="O884" s="217">
        <f>I884*M884</f>
        <v>0</v>
      </c>
      <c r="P884" s="246">
        <f>J884*M884</f>
        <v>0</v>
      </c>
      <c r="Q884" s="246">
        <f>K884*M884</f>
        <v>0</v>
      </c>
      <c r="R884" s="246">
        <f>L884*M884</f>
        <v>0</v>
      </c>
      <c r="S884" s="28" t="s">
        <v>5</v>
      </c>
      <c r="T884" s="100"/>
    </row>
    <row r="885" spans="1:20" ht="69.95" hidden="1" customHeight="1" outlineLevel="1" thickBot="1" x14ac:dyDescent="0.25">
      <c r="A885" s="602" t="s">
        <v>3906</v>
      </c>
      <c r="B885" s="64" t="s">
        <v>14</v>
      </c>
      <c r="C885" s="338" t="s">
        <v>2292</v>
      </c>
      <c r="D885" s="339" t="s">
        <v>2291</v>
      </c>
      <c r="E885" s="82"/>
      <c r="F885" s="82" t="s">
        <v>4</v>
      </c>
      <c r="G885" s="99">
        <v>9</v>
      </c>
      <c r="H885" s="180">
        <v>5.4</v>
      </c>
      <c r="I885" s="180">
        <v>5.2</v>
      </c>
      <c r="J885" s="162">
        <f t="shared" ref="J885:J886" si="1035">I885*0.98</f>
        <v>5.0960000000000001</v>
      </c>
      <c r="K885" s="162">
        <f t="shared" ref="K885:K886" si="1036">I885*0.97</f>
        <v>5.0439999999999996</v>
      </c>
      <c r="L885" s="162">
        <f t="shared" ref="L885:L886" si="1037">I885*0.96</f>
        <v>4.992</v>
      </c>
      <c r="M885" s="141"/>
      <c r="N885" s="98">
        <f>H885*M885</f>
        <v>0</v>
      </c>
      <c r="O885" s="217">
        <f>I885*M885</f>
        <v>0</v>
      </c>
      <c r="P885" s="246">
        <f>J885*M885</f>
        <v>0</v>
      </c>
      <c r="Q885" s="246">
        <f>K885*M885</f>
        <v>0</v>
      </c>
      <c r="R885" s="246">
        <f>L885*M885</f>
        <v>0</v>
      </c>
      <c r="S885" s="28" t="s">
        <v>5</v>
      </c>
      <c r="T885" s="100"/>
    </row>
    <row r="886" spans="1:20" ht="69.95" hidden="1" customHeight="1" outlineLevel="1" thickBot="1" x14ac:dyDescent="0.25">
      <c r="A886" s="602" t="s">
        <v>8071</v>
      </c>
      <c r="B886" s="64" t="s">
        <v>14</v>
      </c>
      <c r="C886" s="338" t="s">
        <v>8072</v>
      </c>
      <c r="D886" s="339" t="s">
        <v>8073</v>
      </c>
      <c r="E886" s="82"/>
      <c r="F886" s="82" t="s">
        <v>4</v>
      </c>
      <c r="G886" s="99">
        <v>11</v>
      </c>
      <c r="H886" s="99">
        <v>6.8</v>
      </c>
      <c r="I886" s="99">
        <v>6.6</v>
      </c>
      <c r="J886" s="162">
        <f t="shared" si="1035"/>
        <v>6.468</v>
      </c>
      <c r="K886" s="162">
        <f t="shared" si="1036"/>
        <v>6.4019999999999992</v>
      </c>
      <c r="L886" s="162">
        <f t="shared" si="1037"/>
        <v>6.3359999999999994</v>
      </c>
      <c r="M886" s="152"/>
      <c r="N886" s="98">
        <f>H886*M886</f>
        <v>0</v>
      </c>
      <c r="O886" s="217">
        <f>I886*M886</f>
        <v>0</v>
      </c>
      <c r="P886" s="246">
        <f>J886*M886</f>
        <v>0</v>
      </c>
      <c r="Q886" s="246">
        <f>K886*M886</f>
        <v>0</v>
      </c>
      <c r="R886" s="246">
        <f>L886*M886</f>
        <v>0</v>
      </c>
      <c r="S886" s="28" t="s">
        <v>5</v>
      </c>
      <c r="T886" s="100"/>
    </row>
    <row r="887" spans="1:20" ht="69.95" hidden="1" customHeight="1" outlineLevel="1" thickBot="1" x14ac:dyDescent="0.25">
      <c r="A887" s="602" t="s">
        <v>8731</v>
      </c>
      <c r="B887" s="64" t="s">
        <v>14</v>
      </c>
      <c r="C887" s="584" t="s">
        <v>8730</v>
      </c>
      <c r="D887" s="523" t="s">
        <v>8732</v>
      </c>
      <c r="E887" s="82"/>
      <c r="F887" s="82" t="s">
        <v>4</v>
      </c>
      <c r="G887" s="99">
        <v>12</v>
      </c>
      <c r="H887" s="99">
        <v>8</v>
      </c>
      <c r="I887" s="99">
        <v>7.8</v>
      </c>
      <c r="J887" s="162">
        <f t="shared" si="1011"/>
        <v>7.6440000000000001</v>
      </c>
      <c r="K887" s="162">
        <f t="shared" si="1012"/>
        <v>7.5659999999999998</v>
      </c>
      <c r="L887" s="162">
        <f t="shared" si="1013"/>
        <v>7.4879999999999995</v>
      </c>
      <c r="M887" s="152"/>
      <c r="N887" s="98">
        <f>H887*M887</f>
        <v>0</v>
      </c>
      <c r="O887" s="217">
        <f>I887*M887</f>
        <v>0</v>
      </c>
      <c r="P887" s="246">
        <f>J887*M887</f>
        <v>0</v>
      </c>
      <c r="Q887" s="246">
        <f>K887*M887</f>
        <v>0</v>
      </c>
      <c r="R887" s="246">
        <f>L887*M887</f>
        <v>0</v>
      </c>
      <c r="S887" s="28" t="s">
        <v>5</v>
      </c>
      <c r="T887" s="100"/>
    </row>
    <row r="888" spans="1:20" ht="69.95" hidden="1" customHeight="1" outlineLevel="1" thickBot="1" x14ac:dyDescent="0.25">
      <c r="A888" s="602" t="s">
        <v>8809</v>
      </c>
      <c r="B888" s="64" t="s">
        <v>14</v>
      </c>
      <c r="C888" s="338"/>
      <c r="D888" s="523" t="s">
        <v>8826</v>
      </c>
      <c r="E888" s="82"/>
      <c r="F888" s="82" t="s">
        <v>4</v>
      </c>
      <c r="G888" s="99">
        <v>15</v>
      </c>
      <c r="H888" s="99">
        <v>9.9</v>
      </c>
      <c r="I888" s="99">
        <v>9.6999999999999993</v>
      </c>
      <c r="J888" s="162">
        <f>I888*0.98</f>
        <v>9.5059999999999985</v>
      </c>
      <c r="K888" s="162">
        <f t="shared" ref="K888" si="1038">I888*0.97</f>
        <v>9.4089999999999989</v>
      </c>
      <c r="L888" s="162">
        <f t="shared" ref="L888" si="1039">I888*0.96</f>
        <v>9.3119999999999994</v>
      </c>
      <c r="M888" s="141"/>
      <c r="N888" s="98">
        <f>H888*M888</f>
        <v>0</v>
      </c>
      <c r="O888" s="217">
        <f>I888*M888</f>
        <v>0</v>
      </c>
      <c r="P888" s="246">
        <f>J888*M888</f>
        <v>0</v>
      </c>
      <c r="Q888" s="246">
        <f>K888*M888</f>
        <v>0</v>
      </c>
      <c r="R888" s="246">
        <f>L888*M888</f>
        <v>0</v>
      </c>
      <c r="S888" s="28" t="s">
        <v>5</v>
      </c>
      <c r="T888" s="100"/>
    </row>
    <row r="889" spans="1:20" ht="69.95" hidden="1" customHeight="1" outlineLevel="1" thickBot="1" x14ac:dyDescent="0.25">
      <c r="A889" s="602" t="s">
        <v>3907</v>
      </c>
      <c r="B889" s="64" t="s">
        <v>14</v>
      </c>
      <c r="C889" s="338" t="s">
        <v>8712</v>
      </c>
      <c r="D889" s="523" t="s">
        <v>8713</v>
      </c>
      <c r="E889" s="82"/>
      <c r="F889" s="82" t="s">
        <v>4</v>
      </c>
      <c r="G889" s="99">
        <v>5</v>
      </c>
      <c r="H889" s="99">
        <v>3</v>
      </c>
      <c r="I889" s="99">
        <v>2.9</v>
      </c>
      <c r="J889" s="162">
        <f t="shared" ref="J889" si="1040">I889*0.98</f>
        <v>2.8420000000000001</v>
      </c>
      <c r="K889" s="162">
        <f t="shared" ref="K889" si="1041">I889*0.97</f>
        <v>2.8129999999999997</v>
      </c>
      <c r="L889" s="162">
        <f t="shared" ref="L889" si="1042">I889*0.96</f>
        <v>2.7839999999999998</v>
      </c>
      <c r="M889" s="152"/>
      <c r="N889" s="98">
        <f>H889*M889</f>
        <v>0</v>
      </c>
      <c r="O889" s="217">
        <f>I889*M889</f>
        <v>0</v>
      </c>
      <c r="P889" s="246">
        <f>J889*M889</f>
        <v>0</v>
      </c>
      <c r="Q889" s="246">
        <f>K889*M889</f>
        <v>0</v>
      </c>
      <c r="R889" s="246">
        <f>L889*M889</f>
        <v>0</v>
      </c>
      <c r="S889" s="28" t="s">
        <v>5</v>
      </c>
      <c r="T889" s="100"/>
    </row>
    <row r="890" spans="1:20" ht="69.95" hidden="1" customHeight="1" outlineLevel="1" thickBot="1" x14ac:dyDescent="0.25">
      <c r="A890" s="602" t="s">
        <v>3908</v>
      </c>
      <c r="B890" s="64" t="s">
        <v>14</v>
      </c>
      <c r="C890" s="338" t="s">
        <v>8714</v>
      </c>
      <c r="D890" s="523" t="s">
        <v>8715</v>
      </c>
      <c r="E890" s="82"/>
      <c r="F890" s="82" t="s">
        <v>4</v>
      </c>
      <c r="G890" s="99">
        <v>6</v>
      </c>
      <c r="H890" s="99">
        <v>4</v>
      </c>
      <c r="I890" s="99">
        <v>3.9</v>
      </c>
      <c r="J890" s="162">
        <f t="shared" ref="J890:J891" si="1043">I890*0.98</f>
        <v>3.8220000000000001</v>
      </c>
      <c r="K890" s="162">
        <f t="shared" ref="K890:K891" si="1044">I890*0.97</f>
        <v>3.7829999999999999</v>
      </c>
      <c r="L890" s="162">
        <f t="shared" ref="L890:L891" si="1045">I890*0.96</f>
        <v>3.7439999999999998</v>
      </c>
      <c r="M890" s="152"/>
      <c r="N890" s="98">
        <f>H890*M890</f>
        <v>0</v>
      </c>
      <c r="O890" s="217">
        <f>I890*M890</f>
        <v>0</v>
      </c>
      <c r="P890" s="246">
        <f>J890*M890</f>
        <v>0</v>
      </c>
      <c r="Q890" s="246">
        <f>K890*M890</f>
        <v>0</v>
      </c>
      <c r="R890" s="246">
        <f>L890*M890</f>
        <v>0</v>
      </c>
      <c r="S890" s="28" t="s">
        <v>5</v>
      </c>
      <c r="T890" s="100"/>
    </row>
    <row r="891" spans="1:20" ht="69.95" hidden="1" customHeight="1" outlineLevel="1" thickBot="1" x14ac:dyDescent="0.25">
      <c r="A891" s="602" t="s">
        <v>8556</v>
      </c>
      <c r="B891" s="64" t="s">
        <v>14</v>
      </c>
      <c r="C891" s="338" t="s">
        <v>8558</v>
      </c>
      <c r="D891" s="523" t="s">
        <v>8557</v>
      </c>
      <c r="E891" s="82"/>
      <c r="F891" s="82" t="s">
        <v>4</v>
      </c>
      <c r="G891" s="99">
        <v>10</v>
      </c>
      <c r="H891" s="99">
        <v>6.9</v>
      </c>
      <c r="I891" s="99">
        <v>6.7</v>
      </c>
      <c r="J891" s="162">
        <f t="shared" si="1043"/>
        <v>6.5659999999999998</v>
      </c>
      <c r="K891" s="162">
        <f t="shared" si="1044"/>
        <v>6.4989999999999997</v>
      </c>
      <c r="L891" s="162">
        <f t="shared" si="1045"/>
        <v>6.4319999999999995</v>
      </c>
      <c r="M891" s="152"/>
      <c r="N891" s="98">
        <f>H891*M891</f>
        <v>0</v>
      </c>
      <c r="O891" s="217">
        <f>I891*M891</f>
        <v>0</v>
      </c>
      <c r="P891" s="246">
        <f>J891*M891</f>
        <v>0</v>
      </c>
      <c r="Q891" s="246">
        <f>K891*M891</f>
        <v>0</v>
      </c>
      <c r="R891" s="246">
        <f>L891*M891</f>
        <v>0</v>
      </c>
      <c r="S891" s="28" t="s">
        <v>5</v>
      </c>
      <c r="T891" s="100"/>
    </row>
    <row r="892" spans="1:20" ht="69.95" hidden="1" customHeight="1" outlineLevel="1" thickBot="1" x14ac:dyDescent="0.25">
      <c r="A892" s="602" t="s">
        <v>3909</v>
      </c>
      <c r="B892" s="64" t="s">
        <v>14</v>
      </c>
      <c r="C892" s="338" t="s">
        <v>9670</v>
      </c>
      <c r="D892" s="339" t="s">
        <v>9672</v>
      </c>
      <c r="E892" s="82"/>
      <c r="F892" s="82" t="s">
        <v>4</v>
      </c>
      <c r="G892" s="99">
        <v>5</v>
      </c>
      <c r="H892" s="99">
        <v>2.5</v>
      </c>
      <c r="I892" s="99">
        <v>2.4</v>
      </c>
      <c r="J892" s="162">
        <f t="shared" si="1011"/>
        <v>2.3519999999999999</v>
      </c>
      <c r="K892" s="162">
        <f t="shared" si="1012"/>
        <v>2.3279999999999998</v>
      </c>
      <c r="L892" s="162">
        <f t="shared" si="1013"/>
        <v>2.3039999999999998</v>
      </c>
      <c r="M892" s="141"/>
      <c r="N892" s="98">
        <f>H892*M892</f>
        <v>0</v>
      </c>
      <c r="O892" s="217">
        <f>I892*M892</f>
        <v>0</v>
      </c>
      <c r="P892" s="246">
        <f>J892*M892</f>
        <v>0</v>
      </c>
      <c r="Q892" s="246">
        <f>K892*M892</f>
        <v>0</v>
      </c>
      <c r="R892" s="246">
        <f>L892*M892</f>
        <v>0</v>
      </c>
      <c r="S892" s="28" t="s">
        <v>5</v>
      </c>
      <c r="T892" s="100"/>
    </row>
    <row r="893" spans="1:20" ht="69.95" hidden="1" customHeight="1" outlineLevel="1" thickBot="1" x14ac:dyDescent="0.25">
      <c r="A893" s="602" t="s">
        <v>3910</v>
      </c>
      <c r="B893" s="64" t="s">
        <v>14</v>
      </c>
      <c r="C893" s="338" t="s">
        <v>9671</v>
      </c>
      <c r="D893" s="339" t="s">
        <v>9673</v>
      </c>
      <c r="E893" s="82"/>
      <c r="F893" s="82" t="s">
        <v>4</v>
      </c>
      <c r="G893" s="99">
        <v>5</v>
      </c>
      <c r="H893" s="99">
        <v>2.9</v>
      </c>
      <c r="I893" s="99">
        <v>2.8</v>
      </c>
      <c r="J893" s="162">
        <f t="shared" si="1011"/>
        <v>2.7439999999999998</v>
      </c>
      <c r="K893" s="162">
        <f t="shared" si="1012"/>
        <v>2.7159999999999997</v>
      </c>
      <c r="L893" s="162">
        <f t="shared" si="1013"/>
        <v>2.6879999999999997</v>
      </c>
      <c r="M893" s="141"/>
      <c r="N893" s="98">
        <f>H893*M893</f>
        <v>0</v>
      </c>
      <c r="O893" s="217">
        <f>I893*M893</f>
        <v>0</v>
      </c>
      <c r="P893" s="246">
        <f>J893*M893</f>
        <v>0</v>
      </c>
      <c r="Q893" s="246">
        <f>K893*M893</f>
        <v>0</v>
      </c>
      <c r="R893" s="246">
        <f>L893*M893</f>
        <v>0</v>
      </c>
      <c r="S893" s="28" t="s">
        <v>5</v>
      </c>
      <c r="T893" s="100"/>
    </row>
    <row r="894" spans="1:20" ht="69.95" hidden="1" customHeight="1" outlineLevel="1" thickBot="1" x14ac:dyDescent="0.25">
      <c r="A894" s="602" t="s">
        <v>3911</v>
      </c>
      <c r="B894" s="64" t="s">
        <v>14</v>
      </c>
      <c r="C894" s="338"/>
      <c r="D894" s="339" t="s">
        <v>2148</v>
      </c>
      <c r="E894" s="82"/>
      <c r="F894" s="82" t="s">
        <v>4</v>
      </c>
      <c r="G894" s="99">
        <v>5</v>
      </c>
      <c r="H894" s="180">
        <v>3</v>
      </c>
      <c r="I894" s="180">
        <v>2.9</v>
      </c>
      <c r="J894" s="162">
        <f t="shared" ref="J894" si="1046">I894*0.98</f>
        <v>2.8420000000000001</v>
      </c>
      <c r="K894" s="162">
        <f t="shared" ref="K894" si="1047">I894*0.97</f>
        <v>2.8129999999999997</v>
      </c>
      <c r="L894" s="162">
        <f t="shared" ref="L894" si="1048">I894*0.96</f>
        <v>2.7839999999999998</v>
      </c>
      <c r="M894" s="14"/>
      <c r="N894" s="98">
        <f>H894*M894</f>
        <v>0</v>
      </c>
      <c r="O894" s="217">
        <f>I894*M894</f>
        <v>0</v>
      </c>
      <c r="P894" s="246">
        <f>J894*M894</f>
        <v>0</v>
      </c>
      <c r="Q894" s="246">
        <f>K894*M894</f>
        <v>0</v>
      </c>
      <c r="R894" s="246">
        <f>L894*M894</f>
        <v>0</v>
      </c>
      <c r="S894" s="28" t="s">
        <v>5</v>
      </c>
      <c r="T894" s="100"/>
    </row>
    <row r="895" spans="1:20" ht="69.95" hidden="1" customHeight="1" outlineLevel="1" thickBot="1" x14ac:dyDescent="0.25">
      <c r="A895" s="602" t="s">
        <v>3912</v>
      </c>
      <c r="B895" s="64" t="s">
        <v>14</v>
      </c>
      <c r="C895" s="338"/>
      <c r="D895" s="339" t="s">
        <v>389</v>
      </c>
      <c r="E895" s="82"/>
      <c r="F895" s="82" t="s">
        <v>4</v>
      </c>
      <c r="G895" s="99">
        <v>6</v>
      </c>
      <c r="H895" s="180">
        <v>3.5</v>
      </c>
      <c r="I895" s="180">
        <v>3.4</v>
      </c>
      <c r="J895" s="162">
        <f t="shared" si="1011"/>
        <v>3.3319999999999999</v>
      </c>
      <c r="K895" s="162">
        <f t="shared" si="1012"/>
        <v>3.298</v>
      </c>
      <c r="L895" s="162">
        <f t="shared" si="1013"/>
        <v>3.2639999999999998</v>
      </c>
      <c r="M895" s="141"/>
      <c r="N895" s="98">
        <f>H895*M895</f>
        <v>0</v>
      </c>
      <c r="O895" s="217">
        <f>I895*M895</f>
        <v>0</v>
      </c>
      <c r="P895" s="246">
        <f>J895*M895</f>
        <v>0</v>
      </c>
      <c r="Q895" s="246">
        <f>K895*M895</f>
        <v>0</v>
      </c>
      <c r="R895" s="246">
        <f>L895*M895</f>
        <v>0</v>
      </c>
      <c r="S895" s="28" t="s">
        <v>5</v>
      </c>
      <c r="T895" s="100"/>
    </row>
    <row r="896" spans="1:20" ht="69.95" hidden="1" customHeight="1" outlineLevel="1" thickBot="1" x14ac:dyDescent="0.25">
      <c r="A896" s="602" t="s">
        <v>3913</v>
      </c>
      <c r="B896" s="64" t="s">
        <v>14</v>
      </c>
      <c r="C896" s="338" t="s">
        <v>8049</v>
      </c>
      <c r="D896" s="339" t="s">
        <v>6818</v>
      </c>
      <c r="E896" s="82"/>
      <c r="F896" s="82" t="s">
        <v>4</v>
      </c>
      <c r="G896" s="99">
        <v>7</v>
      </c>
      <c r="H896" s="180">
        <v>4</v>
      </c>
      <c r="I896" s="180">
        <v>3.9</v>
      </c>
      <c r="J896" s="162">
        <f t="shared" si="1011"/>
        <v>3.8220000000000001</v>
      </c>
      <c r="K896" s="162">
        <f t="shared" si="1012"/>
        <v>3.7829999999999999</v>
      </c>
      <c r="L896" s="162">
        <f t="shared" si="1013"/>
        <v>3.7439999999999998</v>
      </c>
      <c r="M896" s="152"/>
      <c r="N896" s="98">
        <f>H896*M896</f>
        <v>0</v>
      </c>
      <c r="O896" s="217">
        <f>I896*M896</f>
        <v>0</v>
      </c>
      <c r="P896" s="246">
        <f>J896*M896</f>
        <v>0</v>
      </c>
      <c r="Q896" s="246">
        <f>K896*M896</f>
        <v>0</v>
      </c>
      <c r="R896" s="246">
        <f>L896*M896</f>
        <v>0</v>
      </c>
      <c r="S896" s="28" t="s">
        <v>5</v>
      </c>
      <c r="T896" s="100"/>
    </row>
    <row r="897" spans="1:20" ht="69.95" hidden="1" customHeight="1" outlineLevel="1" thickBot="1" x14ac:dyDescent="0.25">
      <c r="A897" s="602" t="s">
        <v>6771</v>
      </c>
      <c r="B897" s="64" t="s">
        <v>14</v>
      </c>
      <c r="C897" s="584" t="s">
        <v>6772</v>
      </c>
      <c r="D897" s="339" t="s">
        <v>6826</v>
      </c>
      <c r="E897" s="82"/>
      <c r="F897" s="82" t="s">
        <v>4</v>
      </c>
      <c r="G897" s="99">
        <v>7</v>
      </c>
      <c r="H897" s="180">
        <v>4</v>
      </c>
      <c r="I897" s="180">
        <v>3.9</v>
      </c>
      <c r="J897" s="162">
        <f t="shared" ref="J897" si="1049">I897*0.98</f>
        <v>3.8220000000000001</v>
      </c>
      <c r="K897" s="162">
        <f t="shared" ref="K897" si="1050">I897*0.97</f>
        <v>3.7829999999999999</v>
      </c>
      <c r="L897" s="162">
        <f t="shared" ref="L897" si="1051">I897*0.96</f>
        <v>3.7439999999999998</v>
      </c>
      <c r="M897" s="141"/>
      <c r="N897" s="98">
        <f>H897*M897</f>
        <v>0</v>
      </c>
      <c r="O897" s="217">
        <f>I897*M897</f>
        <v>0</v>
      </c>
      <c r="P897" s="246">
        <f>J897*M897</f>
        <v>0</v>
      </c>
      <c r="Q897" s="246">
        <f>K897*M897</f>
        <v>0</v>
      </c>
      <c r="R897" s="246">
        <f>L897*M897</f>
        <v>0</v>
      </c>
      <c r="S897" s="28" t="s">
        <v>5</v>
      </c>
      <c r="T897" s="100"/>
    </row>
    <row r="898" spans="1:20" ht="69.95" hidden="1" customHeight="1" outlineLevel="1" thickBot="1" x14ac:dyDescent="0.25">
      <c r="A898" s="602" t="s">
        <v>9477</v>
      </c>
      <c r="B898" s="64" t="s">
        <v>14</v>
      </c>
      <c r="C898" s="338" t="s">
        <v>9476</v>
      </c>
      <c r="D898" s="339" t="s">
        <v>9475</v>
      </c>
      <c r="E898" s="82"/>
      <c r="F898" s="82" t="s">
        <v>4</v>
      </c>
      <c r="G898" s="99">
        <v>6.5</v>
      </c>
      <c r="H898" s="180">
        <v>4.7</v>
      </c>
      <c r="I898" s="180">
        <v>4.5999999999999996</v>
      </c>
      <c r="J898" s="162">
        <f t="shared" ref="J898" si="1052">I898*0.98</f>
        <v>4.508</v>
      </c>
      <c r="K898" s="162">
        <f t="shared" ref="K898" si="1053">I898*0.97</f>
        <v>4.4619999999999997</v>
      </c>
      <c r="L898" s="162">
        <f t="shared" ref="L898" si="1054">I898*0.96</f>
        <v>4.4159999999999995</v>
      </c>
      <c r="M898" s="152"/>
      <c r="N898" s="98">
        <f>H898*M898</f>
        <v>0</v>
      </c>
      <c r="O898" s="217">
        <f>I898*M898</f>
        <v>0</v>
      </c>
      <c r="P898" s="246">
        <f>J898*M898</f>
        <v>0</v>
      </c>
      <c r="Q898" s="246">
        <f>K898*M898</f>
        <v>0</v>
      </c>
      <c r="R898" s="246">
        <f>L898*M898</f>
        <v>0</v>
      </c>
      <c r="S898" s="28" t="s">
        <v>5</v>
      </c>
      <c r="T898" s="100"/>
    </row>
    <row r="899" spans="1:20" ht="69.95" hidden="1" customHeight="1" outlineLevel="1" thickBot="1" x14ac:dyDescent="0.25">
      <c r="A899" s="602" t="s">
        <v>3914</v>
      </c>
      <c r="B899" s="64" t="s">
        <v>14</v>
      </c>
      <c r="C899" s="338"/>
      <c r="D899" s="339" t="s">
        <v>390</v>
      </c>
      <c r="E899" s="82"/>
      <c r="F899" s="82" t="s">
        <v>4</v>
      </c>
      <c r="G899" s="99">
        <v>9.5</v>
      </c>
      <c r="H899" s="180">
        <v>5.7</v>
      </c>
      <c r="I899" s="180">
        <v>5.5</v>
      </c>
      <c r="J899" s="162">
        <f t="shared" si="1011"/>
        <v>5.39</v>
      </c>
      <c r="K899" s="162">
        <f t="shared" si="1012"/>
        <v>5.335</v>
      </c>
      <c r="L899" s="162">
        <f t="shared" si="1013"/>
        <v>5.2799999999999994</v>
      </c>
      <c r="M899" s="141"/>
      <c r="N899" s="98">
        <f>H899*M899</f>
        <v>0</v>
      </c>
      <c r="O899" s="217">
        <f>I899*M899</f>
        <v>0</v>
      </c>
      <c r="P899" s="246">
        <f>J899*M899</f>
        <v>0</v>
      </c>
      <c r="Q899" s="246">
        <f>K899*M899</f>
        <v>0</v>
      </c>
      <c r="R899" s="246">
        <f>L899*M899</f>
        <v>0</v>
      </c>
      <c r="S899" s="28" t="s">
        <v>5</v>
      </c>
      <c r="T899" s="100"/>
    </row>
    <row r="900" spans="1:20" ht="69.95" hidden="1" customHeight="1" outlineLevel="1" thickBot="1" x14ac:dyDescent="0.25">
      <c r="A900" s="602" t="s">
        <v>3915</v>
      </c>
      <c r="B900" s="64" t="s">
        <v>14</v>
      </c>
      <c r="C900" s="584" t="s">
        <v>6769</v>
      </c>
      <c r="D900" s="339" t="s">
        <v>1774</v>
      </c>
      <c r="E900" s="82"/>
      <c r="F900" s="82" t="s">
        <v>4</v>
      </c>
      <c r="G900" s="99">
        <v>11</v>
      </c>
      <c r="H900" s="180">
        <v>6.7</v>
      </c>
      <c r="I900" s="180">
        <v>6.5</v>
      </c>
      <c r="J900" s="162">
        <f t="shared" si="1011"/>
        <v>6.37</v>
      </c>
      <c r="K900" s="162">
        <f t="shared" si="1012"/>
        <v>6.3049999999999997</v>
      </c>
      <c r="L900" s="162">
        <f t="shared" si="1013"/>
        <v>6.24</v>
      </c>
      <c r="M900" s="141"/>
      <c r="N900" s="98">
        <f>H900*M900</f>
        <v>0</v>
      </c>
      <c r="O900" s="217">
        <f>I900*M900</f>
        <v>0</v>
      </c>
      <c r="P900" s="246">
        <f>J900*M900</f>
        <v>0</v>
      </c>
      <c r="Q900" s="246">
        <f>K900*M900</f>
        <v>0</v>
      </c>
      <c r="R900" s="246">
        <f>L900*M900</f>
        <v>0</v>
      </c>
      <c r="S900" s="28" t="s">
        <v>5</v>
      </c>
      <c r="T900" s="100"/>
    </row>
    <row r="901" spans="1:20" ht="69.95" hidden="1" customHeight="1" outlineLevel="1" thickBot="1" x14ac:dyDescent="0.25">
      <c r="A901" s="602" t="s">
        <v>3916</v>
      </c>
      <c r="B901" s="64" t="s">
        <v>14</v>
      </c>
      <c r="C901" s="338" t="s">
        <v>8750</v>
      </c>
      <c r="D901" s="339" t="s">
        <v>1264</v>
      </c>
      <c r="E901" s="82"/>
      <c r="F901" s="82" t="s">
        <v>4</v>
      </c>
      <c r="G901" s="99">
        <v>12</v>
      </c>
      <c r="H901" s="180">
        <v>7.2</v>
      </c>
      <c r="I901" s="180">
        <v>7</v>
      </c>
      <c r="J901" s="162">
        <f t="shared" si="1011"/>
        <v>6.8599999999999994</v>
      </c>
      <c r="K901" s="162">
        <f t="shared" si="1012"/>
        <v>6.79</v>
      </c>
      <c r="L901" s="162">
        <f t="shared" si="1013"/>
        <v>6.72</v>
      </c>
      <c r="M901" s="141"/>
      <c r="N901" s="98">
        <f>H901*M901</f>
        <v>0</v>
      </c>
      <c r="O901" s="217">
        <f>I901*M901</f>
        <v>0</v>
      </c>
      <c r="P901" s="246">
        <f>J901*M901</f>
        <v>0</v>
      </c>
      <c r="Q901" s="246">
        <f>K901*M901</f>
        <v>0</v>
      </c>
      <c r="R901" s="246">
        <f>L901*M901</f>
        <v>0</v>
      </c>
      <c r="S901" s="28" t="s">
        <v>5</v>
      </c>
      <c r="T901" s="100"/>
    </row>
    <row r="902" spans="1:20" ht="69.95" hidden="1" customHeight="1" outlineLevel="1" thickBot="1" x14ac:dyDescent="0.25">
      <c r="A902" s="602" t="s">
        <v>3917</v>
      </c>
      <c r="B902" s="64" t="s">
        <v>14</v>
      </c>
      <c r="C902" s="338"/>
      <c r="D902" s="339" t="s">
        <v>1853</v>
      </c>
      <c r="E902" s="82"/>
      <c r="F902" s="82" t="s">
        <v>4</v>
      </c>
      <c r="G902" s="99">
        <v>18</v>
      </c>
      <c r="H902" s="180">
        <v>12.1</v>
      </c>
      <c r="I902" s="180">
        <v>11.8</v>
      </c>
      <c r="J902" s="161">
        <f t="shared" si="1011"/>
        <v>11.564</v>
      </c>
      <c r="K902" s="161">
        <f t="shared" si="1012"/>
        <v>11.446</v>
      </c>
      <c r="L902" s="161">
        <f t="shared" si="1013"/>
        <v>11.327999999999999</v>
      </c>
      <c r="M902" s="14"/>
      <c r="N902" s="98">
        <f>H902*M902</f>
        <v>0</v>
      </c>
      <c r="O902" s="217">
        <f>I902*M902</f>
        <v>0</v>
      </c>
      <c r="P902" s="246">
        <f>J902*M902</f>
        <v>0</v>
      </c>
      <c r="Q902" s="246">
        <f>K902*M902</f>
        <v>0</v>
      </c>
      <c r="R902" s="246">
        <f>L902*M902</f>
        <v>0</v>
      </c>
      <c r="S902" s="28" t="s">
        <v>5</v>
      </c>
      <c r="T902" s="100"/>
    </row>
    <row r="903" spans="1:20" ht="69.95" hidden="1" customHeight="1" outlineLevel="1" thickBot="1" x14ac:dyDescent="0.25">
      <c r="A903" s="602" t="s">
        <v>9993</v>
      </c>
      <c r="B903" s="64" t="s">
        <v>14</v>
      </c>
      <c r="C903" s="338" t="s">
        <v>9992</v>
      </c>
      <c r="D903" s="339" t="s">
        <v>9994</v>
      </c>
      <c r="E903" s="82"/>
      <c r="F903" s="82" t="s">
        <v>4</v>
      </c>
      <c r="G903" s="99">
        <v>17</v>
      </c>
      <c r="H903" s="180">
        <v>11.3</v>
      </c>
      <c r="I903" s="180">
        <v>11</v>
      </c>
      <c r="J903" s="162">
        <f t="shared" si="1011"/>
        <v>10.78</v>
      </c>
      <c r="K903" s="162">
        <f t="shared" si="1012"/>
        <v>10.67</v>
      </c>
      <c r="L903" s="162">
        <f t="shared" si="1013"/>
        <v>10.559999999999999</v>
      </c>
      <c r="M903" s="152"/>
      <c r="N903" s="98">
        <f>H903*M903</f>
        <v>0</v>
      </c>
      <c r="O903" s="217">
        <f>I903*M903</f>
        <v>0</v>
      </c>
      <c r="P903" s="246">
        <f>J903*M903</f>
        <v>0</v>
      </c>
      <c r="Q903" s="246">
        <f>K903*M903</f>
        <v>0</v>
      </c>
      <c r="R903" s="246">
        <f>L903*M903</f>
        <v>0</v>
      </c>
      <c r="S903" s="28" t="s">
        <v>5</v>
      </c>
      <c r="T903" s="100"/>
    </row>
    <row r="904" spans="1:20" ht="69.95" hidden="1" customHeight="1" outlineLevel="1" thickBot="1" x14ac:dyDescent="0.25">
      <c r="A904" s="602" t="s">
        <v>3918</v>
      </c>
      <c r="B904" s="64" t="s">
        <v>14</v>
      </c>
      <c r="C904" s="584" t="s">
        <v>10172</v>
      </c>
      <c r="D904" s="339" t="s">
        <v>10171</v>
      </c>
      <c r="E904" s="82"/>
      <c r="F904" s="82" t="s">
        <v>4</v>
      </c>
      <c r="G904" s="99">
        <v>4</v>
      </c>
      <c r="H904" s="99">
        <v>2.1</v>
      </c>
      <c r="I904" s="99">
        <v>2</v>
      </c>
      <c r="J904" s="162">
        <f t="shared" ref="J904" si="1055">I904*0.98</f>
        <v>1.96</v>
      </c>
      <c r="K904" s="162">
        <f t="shared" ref="K904" si="1056">I904*0.97</f>
        <v>1.94</v>
      </c>
      <c r="L904" s="162">
        <f t="shared" ref="L904" si="1057">I904*0.96</f>
        <v>1.92</v>
      </c>
      <c r="M904" s="152"/>
      <c r="N904" s="98">
        <f>H904*M904</f>
        <v>0</v>
      </c>
      <c r="O904" s="217">
        <f>I904*M904</f>
        <v>0</v>
      </c>
      <c r="P904" s="246">
        <f>J904*M904</f>
        <v>0</v>
      </c>
      <c r="Q904" s="246">
        <f>K904*M904</f>
        <v>0</v>
      </c>
      <c r="R904" s="246">
        <f>L904*M904</f>
        <v>0</v>
      </c>
      <c r="S904" s="28" t="s">
        <v>5</v>
      </c>
      <c r="T904" s="100"/>
    </row>
    <row r="905" spans="1:20" ht="69.95" hidden="1" customHeight="1" outlineLevel="1" thickBot="1" x14ac:dyDescent="0.25">
      <c r="A905" s="602" t="s">
        <v>3919</v>
      </c>
      <c r="B905" s="64" t="s">
        <v>14</v>
      </c>
      <c r="C905" s="338"/>
      <c r="D905" s="339" t="s">
        <v>1744</v>
      </c>
      <c r="E905" s="82"/>
      <c r="F905" s="82" t="s">
        <v>4</v>
      </c>
      <c r="G905" s="99">
        <v>5</v>
      </c>
      <c r="H905" s="99">
        <v>2.9</v>
      </c>
      <c r="I905" s="99">
        <v>2.8</v>
      </c>
      <c r="J905" s="162">
        <f t="shared" si="1011"/>
        <v>2.7439999999999998</v>
      </c>
      <c r="K905" s="162">
        <f t="shared" si="1012"/>
        <v>2.7159999999999997</v>
      </c>
      <c r="L905" s="162">
        <f t="shared" si="1013"/>
        <v>2.6879999999999997</v>
      </c>
      <c r="M905" s="141"/>
      <c r="N905" s="98">
        <f>H905*M905</f>
        <v>0</v>
      </c>
      <c r="O905" s="217">
        <f>I905*M905</f>
        <v>0</v>
      </c>
      <c r="P905" s="246">
        <f>J905*M905</f>
        <v>0</v>
      </c>
      <c r="Q905" s="246">
        <f>K905*M905</f>
        <v>0</v>
      </c>
      <c r="R905" s="246">
        <f>L905*M905</f>
        <v>0</v>
      </c>
      <c r="S905" s="28" t="s">
        <v>5</v>
      </c>
      <c r="T905" s="100"/>
    </row>
    <row r="906" spans="1:20" ht="69.95" hidden="1" customHeight="1" outlineLevel="1" thickBot="1" x14ac:dyDescent="0.25">
      <c r="A906" s="602" t="s">
        <v>3920</v>
      </c>
      <c r="B906" s="64" t="s">
        <v>14</v>
      </c>
      <c r="C906" s="338"/>
      <c r="D906" s="339" t="s">
        <v>1798</v>
      </c>
      <c r="E906" s="82"/>
      <c r="F906" s="82" t="s">
        <v>4</v>
      </c>
      <c r="G906" s="99">
        <v>6</v>
      </c>
      <c r="H906" s="99">
        <v>3.6</v>
      </c>
      <c r="I906" s="99">
        <v>3.5</v>
      </c>
      <c r="J906" s="161">
        <f t="shared" si="1011"/>
        <v>3.4299999999999997</v>
      </c>
      <c r="K906" s="161">
        <f t="shared" si="1012"/>
        <v>3.395</v>
      </c>
      <c r="L906" s="161">
        <f t="shared" si="1013"/>
        <v>3.36</v>
      </c>
      <c r="M906" s="14"/>
      <c r="N906" s="98">
        <f>H906*M906</f>
        <v>0</v>
      </c>
      <c r="O906" s="217">
        <f>I906*M906</f>
        <v>0</v>
      </c>
      <c r="P906" s="246">
        <f>J906*M906</f>
        <v>0</v>
      </c>
      <c r="Q906" s="246">
        <f>K906*M906</f>
        <v>0</v>
      </c>
      <c r="R906" s="246">
        <f>L906*M906</f>
        <v>0</v>
      </c>
      <c r="S906" s="28" t="s">
        <v>5</v>
      </c>
      <c r="T906" s="100"/>
    </row>
    <row r="907" spans="1:20" ht="69.95" hidden="1" customHeight="1" outlineLevel="1" thickBot="1" x14ac:dyDescent="0.25">
      <c r="A907" s="602" t="s">
        <v>3921</v>
      </c>
      <c r="B907" s="64" t="s">
        <v>14</v>
      </c>
      <c r="C907" s="338" t="s">
        <v>6875</v>
      </c>
      <c r="D907" s="339" t="s">
        <v>6874</v>
      </c>
      <c r="E907" s="82"/>
      <c r="F907" s="82" t="s">
        <v>4</v>
      </c>
      <c r="G907" s="99">
        <v>7</v>
      </c>
      <c r="H907" s="99">
        <v>3.9</v>
      </c>
      <c r="I907" s="99">
        <v>3.8</v>
      </c>
      <c r="J907" s="162">
        <f t="shared" si="1011"/>
        <v>3.7239999999999998</v>
      </c>
      <c r="K907" s="162">
        <f t="shared" si="1012"/>
        <v>3.6859999999999999</v>
      </c>
      <c r="L907" s="162">
        <f t="shared" si="1013"/>
        <v>3.6479999999999997</v>
      </c>
      <c r="M907" s="152"/>
      <c r="N907" s="98">
        <f>H907*M907</f>
        <v>0</v>
      </c>
      <c r="O907" s="217">
        <f>I907*M907</f>
        <v>0</v>
      </c>
      <c r="P907" s="246">
        <f>J907*M907</f>
        <v>0</v>
      </c>
      <c r="Q907" s="246">
        <f>K907*M907</f>
        <v>0</v>
      </c>
      <c r="R907" s="246">
        <f>L907*M907</f>
        <v>0</v>
      </c>
      <c r="S907" s="28" t="s">
        <v>5</v>
      </c>
      <c r="T907" s="100"/>
    </row>
    <row r="908" spans="1:20" ht="69.95" hidden="1" customHeight="1" outlineLevel="1" thickBot="1" x14ac:dyDescent="0.25">
      <c r="A908" s="602" t="s">
        <v>3922</v>
      </c>
      <c r="B908" s="64" t="s">
        <v>14</v>
      </c>
      <c r="C908" s="338" t="s">
        <v>2986</v>
      </c>
      <c r="D908" s="523" t="s">
        <v>2985</v>
      </c>
      <c r="E908" s="82"/>
      <c r="F908" s="82" t="s">
        <v>4</v>
      </c>
      <c r="G908" s="99">
        <v>10</v>
      </c>
      <c r="H908" s="99">
        <v>6.5</v>
      </c>
      <c r="I908" s="99">
        <v>6.3</v>
      </c>
      <c r="J908" s="162">
        <f t="shared" si="1011"/>
        <v>6.1739999999999995</v>
      </c>
      <c r="K908" s="162">
        <f t="shared" si="1012"/>
        <v>6.1109999999999998</v>
      </c>
      <c r="L908" s="162">
        <f t="shared" si="1013"/>
        <v>6.048</v>
      </c>
      <c r="M908" s="152"/>
      <c r="N908" s="98">
        <f>H908*M908</f>
        <v>0</v>
      </c>
      <c r="O908" s="217">
        <f>I908*M908</f>
        <v>0</v>
      </c>
      <c r="P908" s="246">
        <f>J908*M908</f>
        <v>0</v>
      </c>
      <c r="Q908" s="246">
        <f>K908*M908</f>
        <v>0</v>
      </c>
      <c r="R908" s="246">
        <f>L908*M908</f>
        <v>0</v>
      </c>
      <c r="S908" s="28" t="s">
        <v>5</v>
      </c>
      <c r="T908" s="100"/>
    </row>
    <row r="909" spans="1:20" ht="69.95" hidden="1" customHeight="1" outlineLevel="1" thickBot="1" x14ac:dyDescent="0.25">
      <c r="A909" s="602" t="s">
        <v>3923</v>
      </c>
      <c r="B909" s="64" t="s">
        <v>14</v>
      </c>
      <c r="C909" s="338"/>
      <c r="D909" s="339" t="s">
        <v>1745</v>
      </c>
      <c r="E909" s="159"/>
      <c r="F909" s="82" t="s">
        <v>4</v>
      </c>
      <c r="G909" s="99">
        <v>5</v>
      </c>
      <c r="H909" s="99">
        <v>3</v>
      </c>
      <c r="I909" s="99">
        <v>2.9</v>
      </c>
      <c r="J909" s="161">
        <f t="shared" si="1011"/>
        <v>2.8420000000000001</v>
      </c>
      <c r="K909" s="161">
        <f t="shared" si="1012"/>
        <v>2.8129999999999997</v>
      </c>
      <c r="L909" s="161">
        <f t="shared" si="1013"/>
        <v>2.7839999999999998</v>
      </c>
      <c r="M909" s="14"/>
      <c r="N909" s="98">
        <f>H909*M909</f>
        <v>0</v>
      </c>
      <c r="O909" s="217">
        <f>I909*M909</f>
        <v>0</v>
      </c>
      <c r="P909" s="246">
        <f>J909*M909</f>
        <v>0</v>
      </c>
      <c r="Q909" s="246">
        <f>K909*M909</f>
        <v>0</v>
      </c>
      <c r="R909" s="246">
        <f>L909*M909</f>
        <v>0</v>
      </c>
      <c r="S909" s="28" t="s">
        <v>5</v>
      </c>
      <c r="T909" s="100"/>
    </row>
    <row r="910" spans="1:20" ht="69.95" hidden="1" customHeight="1" outlineLevel="1" thickBot="1" x14ac:dyDescent="0.25">
      <c r="A910" s="602" t="s">
        <v>10137</v>
      </c>
      <c r="B910" s="64" t="s">
        <v>14</v>
      </c>
      <c r="C910" s="338" t="s">
        <v>10136</v>
      </c>
      <c r="D910" s="523" t="s">
        <v>10135</v>
      </c>
      <c r="E910" s="82"/>
      <c r="F910" s="82" t="s">
        <v>4</v>
      </c>
      <c r="G910" s="99">
        <v>6</v>
      </c>
      <c r="H910" s="99">
        <v>3.6</v>
      </c>
      <c r="I910" s="99">
        <v>3.5</v>
      </c>
      <c r="J910" s="162">
        <f t="shared" si="1011"/>
        <v>3.4299999999999997</v>
      </c>
      <c r="K910" s="162">
        <f t="shared" si="1012"/>
        <v>3.395</v>
      </c>
      <c r="L910" s="162">
        <f t="shared" si="1013"/>
        <v>3.36</v>
      </c>
      <c r="M910" s="152"/>
      <c r="N910" s="98">
        <f>H910*M910</f>
        <v>0</v>
      </c>
      <c r="O910" s="217">
        <f>I910*M910</f>
        <v>0</v>
      </c>
      <c r="P910" s="246">
        <f>J910*M910</f>
        <v>0</v>
      </c>
      <c r="Q910" s="246">
        <f>K910*M910</f>
        <v>0</v>
      </c>
      <c r="R910" s="246">
        <f>L910*M910</f>
        <v>0</v>
      </c>
      <c r="S910" s="28" t="s">
        <v>5</v>
      </c>
      <c r="T910" s="100"/>
    </row>
    <row r="911" spans="1:20" ht="69.95" hidden="1" customHeight="1" outlineLevel="1" thickBot="1" x14ac:dyDescent="0.25">
      <c r="A911" s="667" t="s">
        <v>3924</v>
      </c>
      <c r="B911" s="670" t="s">
        <v>14</v>
      </c>
      <c r="C911" s="900" t="s">
        <v>3041</v>
      </c>
      <c r="D911" s="911" t="s">
        <v>3040</v>
      </c>
      <c r="E911" s="673"/>
      <c r="F911" s="673" t="s">
        <v>4</v>
      </c>
      <c r="G911" s="692">
        <v>6</v>
      </c>
      <c r="H911" s="692">
        <v>3.7</v>
      </c>
      <c r="I911" s="692">
        <v>3.6</v>
      </c>
      <c r="J911" s="676">
        <f t="shared" ref="J911" si="1058">I911*0.98</f>
        <v>3.528</v>
      </c>
      <c r="K911" s="676">
        <f t="shared" ref="K911" si="1059">I911*0.97</f>
        <v>3.492</v>
      </c>
      <c r="L911" s="676">
        <f t="shared" ref="L911" si="1060">I911*0.96</f>
        <v>3.456</v>
      </c>
      <c r="M911" s="683"/>
      <c r="N911" s="674">
        <f>H911*M911</f>
        <v>0</v>
      </c>
      <c r="O911" s="678">
        <f>I911*M911</f>
        <v>0</v>
      </c>
      <c r="P911" s="679">
        <f>J911*M911</f>
        <v>0</v>
      </c>
      <c r="Q911" s="679">
        <f>K911*M911</f>
        <v>0</v>
      </c>
      <c r="R911" s="679">
        <f>L911*M911</f>
        <v>0</v>
      </c>
      <c r="S911" s="680" t="s">
        <v>5</v>
      </c>
      <c r="T911" s="100" t="s">
        <v>1702</v>
      </c>
    </row>
    <row r="912" spans="1:20" ht="69.95" hidden="1" customHeight="1" outlineLevel="1" thickBot="1" x14ac:dyDescent="0.25">
      <c r="A912" s="602" t="s">
        <v>3925</v>
      </c>
      <c r="B912" s="64" t="s">
        <v>14</v>
      </c>
      <c r="C912" s="584" t="s">
        <v>5515</v>
      </c>
      <c r="D912" s="339" t="s">
        <v>467</v>
      </c>
      <c r="E912" s="82"/>
      <c r="F912" s="82" t="s">
        <v>4</v>
      </c>
      <c r="G912" s="99">
        <v>12</v>
      </c>
      <c r="H912" s="99">
        <v>7.2</v>
      </c>
      <c r="I912" s="99">
        <v>7</v>
      </c>
      <c r="J912" s="162">
        <f t="shared" si="1011"/>
        <v>6.8599999999999994</v>
      </c>
      <c r="K912" s="162">
        <f t="shared" si="1012"/>
        <v>6.79</v>
      </c>
      <c r="L912" s="162">
        <f t="shared" si="1013"/>
        <v>6.72</v>
      </c>
      <c r="M912" s="152"/>
      <c r="N912" s="98">
        <f>H912*M912</f>
        <v>0</v>
      </c>
      <c r="O912" s="217">
        <f>I912*M912</f>
        <v>0</v>
      </c>
      <c r="P912" s="246">
        <f>J912*M912</f>
        <v>0</v>
      </c>
      <c r="Q912" s="246">
        <f>K912*M912</f>
        <v>0</v>
      </c>
      <c r="R912" s="246">
        <f>L912*M912</f>
        <v>0</v>
      </c>
      <c r="S912" s="28" t="s">
        <v>5</v>
      </c>
      <c r="T912" s="100"/>
    </row>
    <row r="913" spans="1:20" ht="69.95" hidden="1" customHeight="1" outlineLevel="1" thickBot="1" x14ac:dyDescent="0.25">
      <c r="A913" s="602" t="s">
        <v>3926</v>
      </c>
      <c r="B913" s="64" t="s">
        <v>14</v>
      </c>
      <c r="C913" s="338" t="s">
        <v>6964</v>
      </c>
      <c r="D913" s="339" t="s">
        <v>6965</v>
      </c>
      <c r="E913" s="82"/>
      <c r="F913" s="82" t="s">
        <v>4</v>
      </c>
      <c r="G913" s="99">
        <v>12</v>
      </c>
      <c r="H913" s="99">
        <v>7.2</v>
      </c>
      <c r="I913" s="99">
        <v>7</v>
      </c>
      <c r="J913" s="162">
        <f t="shared" ref="J913" si="1061">I913*0.98</f>
        <v>6.8599999999999994</v>
      </c>
      <c r="K913" s="162">
        <f t="shared" ref="K913" si="1062">I913*0.97</f>
        <v>6.79</v>
      </c>
      <c r="L913" s="162">
        <f t="shared" ref="L913" si="1063">I913*0.96</f>
        <v>6.72</v>
      </c>
      <c r="M913" s="152"/>
      <c r="N913" s="98">
        <f>H913*M913</f>
        <v>0</v>
      </c>
      <c r="O913" s="217">
        <f>I913*M913</f>
        <v>0</v>
      </c>
      <c r="P913" s="246">
        <f>J913*M913</f>
        <v>0</v>
      </c>
      <c r="Q913" s="246">
        <f>K913*M913</f>
        <v>0</v>
      </c>
      <c r="R913" s="246">
        <f>L913*M913</f>
        <v>0</v>
      </c>
      <c r="S913" s="28" t="s">
        <v>5</v>
      </c>
      <c r="T913" s="100"/>
    </row>
    <row r="914" spans="1:20" ht="69.95" hidden="1" customHeight="1" outlineLevel="1" thickBot="1" x14ac:dyDescent="0.25">
      <c r="A914" s="667" t="s">
        <v>3927</v>
      </c>
      <c r="B914" s="670" t="s">
        <v>14</v>
      </c>
      <c r="C914" s="910" t="s">
        <v>6873</v>
      </c>
      <c r="D914" s="901" t="s">
        <v>6872</v>
      </c>
      <c r="E914" s="673"/>
      <c r="F914" s="673" t="s">
        <v>4</v>
      </c>
      <c r="G914" s="692">
        <v>12</v>
      </c>
      <c r="H914" s="692">
        <v>7.2</v>
      </c>
      <c r="I914" s="692">
        <v>7</v>
      </c>
      <c r="J914" s="676">
        <f t="shared" si="1011"/>
        <v>6.8599999999999994</v>
      </c>
      <c r="K914" s="676">
        <f t="shared" si="1012"/>
        <v>6.79</v>
      </c>
      <c r="L914" s="676">
        <f t="shared" si="1013"/>
        <v>6.72</v>
      </c>
      <c r="M914" s="683"/>
      <c r="N914" s="674">
        <f>H914*M914</f>
        <v>0</v>
      </c>
      <c r="O914" s="678">
        <f>I914*M914</f>
        <v>0</v>
      </c>
      <c r="P914" s="679">
        <f>J914*M914</f>
        <v>0</v>
      </c>
      <c r="Q914" s="679">
        <f>K914*M914</f>
        <v>0</v>
      </c>
      <c r="R914" s="679">
        <f>L914*M914</f>
        <v>0</v>
      </c>
      <c r="S914" s="680" t="s">
        <v>5</v>
      </c>
      <c r="T914" s="100" t="s">
        <v>1702</v>
      </c>
    </row>
    <row r="915" spans="1:20" ht="69.95" hidden="1" customHeight="1" outlineLevel="1" thickBot="1" x14ac:dyDescent="0.25">
      <c r="A915" s="602" t="s">
        <v>3928</v>
      </c>
      <c r="B915" s="64" t="s">
        <v>14</v>
      </c>
      <c r="C915" s="338"/>
      <c r="D915" s="339" t="s">
        <v>7054</v>
      </c>
      <c r="E915" s="82"/>
      <c r="F915" s="82" t="s">
        <v>4</v>
      </c>
      <c r="G915" s="99">
        <v>14</v>
      </c>
      <c r="H915" s="99">
        <v>9.6999999999999993</v>
      </c>
      <c r="I915" s="99">
        <v>9.5</v>
      </c>
      <c r="J915" s="162">
        <f t="shared" si="1011"/>
        <v>9.31</v>
      </c>
      <c r="K915" s="162">
        <f t="shared" si="1012"/>
        <v>9.2149999999999999</v>
      </c>
      <c r="L915" s="162">
        <f t="shared" si="1013"/>
        <v>9.1199999999999992</v>
      </c>
      <c r="M915" s="152"/>
      <c r="N915" s="98">
        <f>H915*M915</f>
        <v>0</v>
      </c>
      <c r="O915" s="217">
        <f>I915*M915</f>
        <v>0</v>
      </c>
      <c r="P915" s="246">
        <f>J915*M915</f>
        <v>0</v>
      </c>
      <c r="Q915" s="246">
        <f>K915*M915</f>
        <v>0</v>
      </c>
      <c r="R915" s="246">
        <f>L915*M915</f>
        <v>0</v>
      </c>
      <c r="S915" s="28" t="s">
        <v>5</v>
      </c>
      <c r="T915" s="100"/>
    </row>
    <row r="916" spans="1:20" ht="69.95" hidden="1" customHeight="1" outlineLevel="1" thickBot="1" x14ac:dyDescent="0.25">
      <c r="A916" s="602" t="s">
        <v>3929</v>
      </c>
      <c r="B916" s="64" t="s">
        <v>14</v>
      </c>
      <c r="C916" s="584" t="s">
        <v>10262</v>
      </c>
      <c r="D916" s="339" t="s">
        <v>8070</v>
      </c>
      <c r="E916" s="82"/>
      <c r="F916" s="82" t="s">
        <v>4</v>
      </c>
      <c r="G916" s="99">
        <v>18</v>
      </c>
      <c r="H916" s="99">
        <v>12.5</v>
      </c>
      <c r="I916" s="99">
        <v>12.2</v>
      </c>
      <c r="J916" s="162">
        <f t="shared" si="1011"/>
        <v>11.956</v>
      </c>
      <c r="K916" s="162">
        <f t="shared" si="1012"/>
        <v>11.834</v>
      </c>
      <c r="L916" s="162">
        <f t="shared" si="1013"/>
        <v>11.712</v>
      </c>
      <c r="M916" s="141"/>
      <c r="N916" s="98">
        <f>H916*M916</f>
        <v>0</v>
      </c>
      <c r="O916" s="217">
        <f>I916*M916</f>
        <v>0</v>
      </c>
      <c r="P916" s="246">
        <f>J916*M916</f>
        <v>0</v>
      </c>
      <c r="Q916" s="246">
        <f>K916*M916</f>
        <v>0</v>
      </c>
      <c r="R916" s="246">
        <f>L916*M916</f>
        <v>0</v>
      </c>
      <c r="S916" s="28" t="s">
        <v>5</v>
      </c>
      <c r="T916" s="100"/>
    </row>
    <row r="917" spans="1:20" ht="69.95" hidden="1" customHeight="1" outlineLevel="1" thickBot="1" x14ac:dyDescent="0.25">
      <c r="A917" s="602" t="s">
        <v>8810</v>
      </c>
      <c r="B917" s="64" t="s">
        <v>14</v>
      </c>
      <c r="C917" s="338"/>
      <c r="D917" s="523" t="s">
        <v>8825</v>
      </c>
      <c r="E917" s="82"/>
      <c r="F917" s="82" t="s">
        <v>4</v>
      </c>
      <c r="G917" s="99">
        <v>29</v>
      </c>
      <c r="H917" s="99">
        <v>19</v>
      </c>
      <c r="I917" s="99">
        <v>18.600000000000001</v>
      </c>
      <c r="J917" s="162">
        <f>I917*0.98</f>
        <v>18.228000000000002</v>
      </c>
      <c r="K917" s="162">
        <f t="shared" si="1012"/>
        <v>18.042000000000002</v>
      </c>
      <c r="L917" s="162">
        <f t="shared" si="1013"/>
        <v>17.856000000000002</v>
      </c>
      <c r="M917" s="141"/>
      <c r="N917" s="98">
        <f>H917*M917</f>
        <v>0</v>
      </c>
      <c r="O917" s="217">
        <f>I917*M917</f>
        <v>0</v>
      </c>
      <c r="P917" s="246">
        <f>J917*M917</f>
        <v>0</v>
      </c>
      <c r="Q917" s="246">
        <f>K917*M917</f>
        <v>0</v>
      </c>
      <c r="R917" s="246">
        <f>L917*M917</f>
        <v>0</v>
      </c>
      <c r="S917" s="28" t="s">
        <v>5</v>
      </c>
      <c r="T917" s="100"/>
    </row>
    <row r="918" spans="1:20" ht="69.95" hidden="1" customHeight="1" outlineLevel="1" thickBot="1" x14ac:dyDescent="0.25">
      <c r="A918" s="602" t="s">
        <v>8811</v>
      </c>
      <c r="B918" s="64" t="s">
        <v>14</v>
      </c>
      <c r="C918" s="338"/>
      <c r="D918" s="523" t="s">
        <v>8824</v>
      </c>
      <c r="E918" s="82"/>
      <c r="F918" s="82" t="s">
        <v>4</v>
      </c>
      <c r="G918" s="99">
        <v>20</v>
      </c>
      <c r="H918" s="99">
        <v>13.5</v>
      </c>
      <c r="I918" s="99">
        <v>13.1</v>
      </c>
      <c r="J918" s="162">
        <f>I918*0.98</f>
        <v>12.837999999999999</v>
      </c>
      <c r="K918" s="162">
        <f t="shared" ref="K918:K919" si="1064">I918*0.97</f>
        <v>12.706999999999999</v>
      </c>
      <c r="L918" s="162">
        <f t="shared" ref="L918:L919" si="1065">I918*0.96</f>
        <v>12.575999999999999</v>
      </c>
      <c r="M918" s="141"/>
      <c r="N918" s="98">
        <f>H918*M918</f>
        <v>0</v>
      </c>
      <c r="O918" s="217">
        <f>I918*M918</f>
        <v>0</v>
      </c>
      <c r="P918" s="246">
        <f>J918*M918</f>
        <v>0</v>
      </c>
      <c r="Q918" s="246">
        <f>K918*M918</f>
        <v>0</v>
      </c>
      <c r="R918" s="246">
        <f>L918*M918</f>
        <v>0</v>
      </c>
      <c r="S918" s="28" t="s">
        <v>5</v>
      </c>
      <c r="T918" s="100"/>
    </row>
    <row r="919" spans="1:20" ht="69.95" hidden="1" customHeight="1" outlineLevel="1" thickBot="1" x14ac:dyDescent="0.25">
      <c r="A919" s="602" t="s">
        <v>8812</v>
      </c>
      <c r="B919" s="64" t="s">
        <v>14</v>
      </c>
      <c r="C919" s="338"/>
      <c r="D919" s="523" t="s">
        <v>8823</v>
      </c>
      <c r="E919" s="82"/>
      <c r="F919" s="82" t="s">
        <v>4</v>
      </c>
      <c r="G919" s="99">
        <v>22</v>
      </c>
      <c r="H919" s="99">
        <v>14.5</v>
      </c>
      <c r="I919" s="99">
        <v>14.2</v>
      </c>
      <c r="J919" s="162">
        <f>I919*0.98</f>
        <v>13.915999999999999</v>
      </c>
      <c r="K919" s="162">
        <f t="shared" si="1064"/>
        <v>13.773999999999999</v>
      </c>
      <c r="L919" s="162">
        <f t="shared" si="1065"/>
        <v>13.632</v>
      </c>
      <c r="M919" s="141"/>
      <c r="N919" s="98">
        <f>H919*M919</f>
        <v>0</v>
      </c>
      <c r="O919" s="217">
        <f>I919*M919</f>
        <v>0</v>
      </c>
      <c r="P919" s="246">
        <f>J919*M919</f>
        <v>0</v>
      </c>
      <c r="Q919" s="246">
        <f>K919*M919</f>
        <v>0</v>
      </c>
      <c r="R919" s="246">
        <f>L919*M919</f>
        <v>0</v>
      </c>
      <c r="S919" s="28" t="s">
        <v>5</v>
      </c>
      <c r="T919" s="100"/>
    </row>
    <row r="920" spans="1:20" ht="69.95" hidden="1" customHeight="1" outlineLevel="1" thickBot="1" x14ac:dyDescent="0.25">
      <c r="A920" s="602" t="s">
        <v>3930</v>
      </c>
      <c r="B920" s="64" t="s">
        <v>14</v>
      </c>
      <c r="C920" s="103" t="s">
        <v>3418</v>
      </c>
      <c r="D920" s="782" t="s">
        <v>3419</v>
      </c>
      <c r="E920" s="64"/>
      <c r="F920" s="82" t="s">
        <v>4</v>
      </c>
      <c r="G920" s="98">
        <v>10</v>
      </c>
      <c r="H920" s="98">
        <v>6.2</v>
      </c>
      <c r="I920" s="98">
        <v>6</v>
      </c>
      <c r="J920" s="162">
        <f t="shared" ref="J920" si="1066">I920*0.98</f>
        <v>5.88</v>
      </c>
      <c r="K920" s="162">
        <f t="shared" ref="K920" si="1067">I920*0.97</f>
        <v>5.82</v>
      </c>
      <c r="L920" s="162">
        <f t="shared" ref="L920" si="1068">I920*0.96</f>
        <v>5.76</v>
      </c>
      <c r="M920" s="141"/>
      <c r="N920" s="276">
        <f>H920*M920</f>
        <v>0</v>
      </c>
      <c r="O920" s="246">
        <f>I920*M920</f>
        <v>0</v>
      </c>
      <c r="P920" s="246">
        <f>J920*M920</f>
        <v>0</v>
      </c>
      <c r="Q920" s="246">
        <f>K920*M920</f>
        <v>0</v>
      </c>
      <c r="R920" s="246">
        <f>L920*M920</f>
        <v>0</v>
      </c>
      <c r="S920" s="28" t="s">
        <v>5</v>
      </c>
      <c r="T920" s="100"/>
    </row>
    <row r="921" spans="1:20" ht="69.95" hidden="1" customHeight="1" outlineLevel="1" thickBot="1" x14ac:dyDescent="0.25">
      <c r="A921" s="667" t="s">
        <v>3931</v>
      </c>
      <c r="B921" s="670" t="s">
        <v>196</v>
      </c>
      <c r="C921" s="670" t="s">
        <v>3288</v>
      </c>
      <c r="D921" s="669" t="s">
        <v>3287</v>
      </c>
      <c r="E921" s="677"/>
      <c r="F921" s="673" t="s">
        <v>4</v>
      </c>
      <c r="G921" s="674">
        <v>10</v>
      </c>
      <c r="H921" s="674">
        <v>6.4</v>
      </c>
      <c r="I921" s="674">
        <v>6.2</v>
      </c>
      <c r="J921" s="676">
        <f t="shared" si="1011"/>
        <v>6.0759999999999996</v>
      </c>
      <c r="K921" s="676">
        <f t="shared" si="1012"/>
        <v>6.0140000000000002</v>
      </c>
      <c r="L921" s="676">
        <f t="shared" si="1013"/>
        <v>5.952</v>
      </c>
      <c r="M921" s="683"/>
      <c r="N921" s="691">
        <f>H921*M921</f>
        <v>0</v>
      </c>
      <c r="O921" s="678">
        <f>I921*M921</f>
        <v>0</v>
      </c>
      <c r="P921" s="678">
        <f>J921*M921</f>
        <v>0</v>
      </c>
      <c r="Q921" s="678">
        <f>K921*M921</f>
        <v>0</v>
      </c>
      <c r="R921" s="678">
        <f>L921*M921</f>
        <v>0</v>
      </c>
      <c r="S921" s="682" t="s">
        <v>5</v>
      </c>
      <c r="T921" s="100" t="s">
        <v>1702</v>
      </c>
    </row>
    <row r="922" spans="1:20" ht="69.95" hidden="1" customHeight="1" outlineLevel="1" thickBot="1" x14ac:dyDescent="0.25">
      <c r="A922" s="602" t="s">
        <v>7311</v>
      </c>
      <c r="B922" s="64" t="s">
        <v>196</v>
      </c>
      <c r="C922" s="103" t="s">
        <v>8885</v>
      </c>
      <c r="D922" s="171" t="s">
        <v>7312</v>
      </c>
      <c r="E922" s="82"/>
      <c r="F922" s="82" t="s">
        <v>4</v>
      </c>
      <c r="G922" s="99">
        <v>12</v>
      </c>
      <c r="H922" s="99">
        <v>7.7</v>
      </c>
      <c r="I922" s="99">
        <v>7.5</v>
      </c>
      <c r="J922" s="162">
        <v>9.31</v>
      </c>
      <c r="K922" s="162">
        <v>9.2149999999999999</v>
      </c>
      <c r="L922" s="162">
        <v>9.1199999999999992</v>
      </c>
      <c r="M922" s="141"/>
      <c r="N922" s="98">
        <v>0</v>
      </c>
      <c r="O922" s="217">
        <v>0</v>
      </c>
      <c r="P922" s="246">
        <v>0</v>
      </c>
      <c r="Q922" s="246">
        <v>0</v>
      </c>
      <c r="R922" s="246">
        <v>0</v>
      </c>
      <c r="S922" s="28" t="s">
        <v>5</v>
      </c>
      <c r="T922" s="100"/>
    </row>
    <row r="923" spans="1:20" ht="69.95" hidden="1" customHeight="1" outlineLevel="1" thickBot="1" x14ac:dyDescent="0.25">
      <c r="A923" s="602" t="s">
        <v>7313</v>
      </c>
      <c r="B923" s="64" t="s">
        <v>196</v>
      </c>
      <c r="C923" s="64" t="s">
        <v>7315</v>
      </c>
      <c r="D923" s="171" t="s">
        <v>7314</v>
      </c>
      <c r="E923" s="82"/>
      <c r="F923" s="82" t="s">
        <v>4</v>
      </c>
      <c r="G923" s="99">
        <v>12</v>
      </c>
      <c r="H923" s="99">
        <v>7.7</v>
      </c>
      <c r="I923" s="99">
        <v>7.5</v>
      </c>
      <c r="J923" s="162">
        <v>7.84</v>
      </c>
      <c r="K923" s="162">
        <v>7.76</v>
      </c>
      <c r="L923" s="162">
        <v>7.68</v>
      </c>
      <c r="M923" s="141"/>
      <c r="N923" s="98">
        <v>0</v>
      </c>
      <c r="O923" s="217">
        <v>0</v>
      </c>
      <c r="P923" s="246">
        <v>0</v>
      </c>
      <c r="Q923" s="246">
        <v>0</v>
      </c>
      <c r="R923" s="246">
        <v>0</v>
      </c>
      <c r="S923" s="28" t="s">
        <v>5</v>
      </c>
      <c r="T923" s="100"/>
    </row>
    <row r="924" spans="1:20" ht="69.95" hidden="1" customHeight="1" outlineLevel="1" thickBot="1" x14ac:dyDescent="0.25">
      <c r="A924" s="602" t="s">
        <v>3932</v>
      </c>
      <c r="B924" s="64" t="s">
        <v>196</v>
      </c>
      <c r="C924" s="64" t="s">
        <v>3022</v>
      </c>
      <c r="D924" s="489" t="s">
        <v>3021</v>
      </c>
      <c r="E924" s="82"/>
      <c r="F924" s="82" t="s">
        <v>4</v>
      </c>
      <c r="G924" s="99">
        <v>20</v>
      </c>
      <c r="H924" s="99">
        <v>11.8</v>
      </c>
      <c r="I924" s="99">
        <v>11.5</v>
      </c>
      <c r="J924" s="162">
        <f t="shared" ref="J924" si="1069">I924*0.98</f>
        <v>11.27</v>
      </c>
      <c r="K924" s="162">
        <f t="shared" ref="K924" si="1070">I924*0.97</f>
        <v>11.154999999999999</v>
      </c>
      <c r="L924" s="162">
        <f t="shared" ref="L924" si="1071">I924*0.96</f>
        <v>11.04</v>
      </c>
      <c r="M924" s="152"/>
      <c r="N924" s="98">
        <f>H924*M924</f>
        <v>0</v>
      </c>
      <c r="O924" s="217">
        <f>I924*M924</f>
        <v>0</v>
      </c>
      <c r="P924" s="246">
        <f>J924*M924</f>
        <v>0</v>
      </c>
      <c r="Q924" s="246">
        <f>K924*M924</f>
        <v>0</v>
      </c>
      <c r="R924" s="246">
        <f>L924*M924</f>
        <v>0</v>
      </c>
      <c r="S924" s="28" t="s">
        <v>5</v>
      </c>
      <c r="T924" s="100"/>
    </row>
    <row r="925" spans="1:20" ht="69.95" hidden="1" customHeight="1" outlineLevel="1" thickBot="1" x14ac:dyDescent="0.25">
      <c r="A925" s="602" t="s">
        <v>3933</v>
      </c>
      <c r="B925" s="64" t="s">
        <v>196</v>
      </c>
      <c r="C925" s="64" t="s">
        <v>3024</v>
      </c>
      <c r="D925" s="489" t="s">
        <v>3023</v>
      </c>
      <c r="E925" s="82"/>
      <c r="F925" s="82" t="s">
        <v>4</v>
      </c>
      <c r="G925" s="99">
        <v>20</v>
      </c>
      <c r="H925" s="99">
        <v>11.8</v>
      </c>
      <c r="I925" s="99">
        <v>11.5</v>
      </c>
      <c r="J925" s="162">
        <f t="shared" ref="J925" si="1072">I925*0.98</f>
        <v>11.27</v>
      </c>
      <c r="K925" s="162">
        <f t="shared" ref="K925" si="1073">I925*0.97</f>
        <v>11.154999999999999</v>
      </c>
      <c r="L925" s="162">
        <f t="shared" ref="L925" si="1074">I925*0.96</f>
        <v>11.04</v>
      </c>
      <c r="M925" s="152"/>
      <c r="N925" s="98">
        <f>H925*M925</f>
        <v>0</v>
      </c>
      <c r="O925" s="217">
        <f>I925*M925</f>
        <v>0</v>
      </c>
      <c r="P925" s="246">
        <f>J925*M925</f>
        <v>0</v>
      </c>
      <c r="Q925" s="246">
        <f>K925*M925</f>
        <v>0</v>
      </c>
      <c r="R925" s="246">
        <f>L925*M925</f>
        <v>0</v>
      </c>
      <c r="S925" s="28" t="s">
        <v>5</v>
      </c>
      <c r="T925" s="100"/>
    </row>
    <row r="926" spans="1:20" ht="69.95" hidden="1" customHeight="1" outlineLevel="1" thickBot="1" x14ac:dyDescent="0.25">
      <c r="A926" s="602" t="s">
        <v>3934</v>
      </c>
      <c r="B926" s="64" t="s">
        <v>196</v>
      </c>
      <c r="C926" s="64" t="s">
        <v>3026</v>
      </c>
      <c r="D926" s="489" t="s">
        <v>3025</v>
      </c>
      <c r="E926" s="82"/>
      <c r="F926" s="82" t="s">
        <v>4</v>
      </c>
      <c r="G926" s="99">
        <v>20</v>
      </c>
      <c r="H926" s="99">
        <v>11.8</v>
      </c>
      <c r="I926" s="99">
        <v>11.5</v>
      </c>
      <c r="J926" s="162">
        <f t="shared" ref="J926" si="1075">I926*0.98</f>
        <v>11.27</v>
      </c>
      <c r="K926" s="162">
        <f t="shared" ref="K926" si="1076">I926*0.97</f>
        <v>11.154999999999999</v>
      </c>
      <c r="L926" s="162">
        <f t="shared" ref="L926" si="1077">I926*0.96</f>
        <v>11.04</v>
      </c>
      <c r="M926" s="152"/>
      <c r="N926" s="98">
        <f>H926*M926</f>
        <v>0</v>
      </c>
      <c r="O926" s="217">
        <f>I926*M926</f>
        <v>0</v>
      </c>
      <c r="P926" s="246">
        <f>J926*M926</f>
        <v>0</v>
      </c>
      <c r="Q926" s="246">
        <f>K926*M926</f>
        <v>0</v>
      </c>
      <c r="R926" s="246">
        <f>L926*M926</f>
        <v>0</v>
      </c>
      <c r="S926" s="28" t="s">
        <v>5</v>
      </c>
      <c r="T926" s="100"/>
    </row>
    <row r="927" spans="1:20" ht="69.95" hidden="1" customHeight="1" outlineLevel="1" thickBot="1" x14ac:dyDescent="0.25">
      <c r="A927" s="602" t="s">
        <v>3935</v>
      </c>
      <c r="B927" s="64" t="s">
        <v>196</v>
      </c>
      <c r="C927" s="64" t="s">
        <v>3028</v>
      </c>
      <c r="D927" s="489" t="s">
        <v>3027</v>
      </c>
      <c r="E927" s="82"/>
      <c r="F927" s="82" t="s">
        <v>4</v>
      </c>
      <c r="G927" s="99">
        <v>20</v>
      </c>
      <c r="H927" s="99">
        <v>11.8</v>
      </c>
      <c r="I927" s="99">
        <v>11.5</v>
      </c>
      <c r="J927" s="162">
        <f t="shared" ref="J927" si="1078">I927*0.98</f>
        <v>11.27</v>
      </c>
      <c r="K927" s="162">
        <f t="shared" ref="K927" si="1079">I927*0.97</f>
        <v>11.154999999999999</v>
      </c>
      <c r="L927" s="162">
        <f t="shared" ref="L927" si="1080">I927*0.96</f>
        <v>11.04</v>
      </c>
      <c r="M927" s="152"/>
      <c r="N927" s="98">
        <f>H927*M927</f>
        <v>0</v>
      </c>
      <c r="O927" s="217">
        <f>I927*M927</f>
        <v>0</v>
      </c>
      <c r="P927" s="246">
        <f>J927*M927</f>
        <v>0</v>
      </c>
      <c r="Q927" s="246">
        <f>K927*M927</f>
        <v>0</v>
      </c>
      <c r="R927" s="246">
        <f>L927*M927</f>
        <v>0</v>
      </c>
      <c r="S927" s="28" t="s">
        <v>5</v>
      </c>
      <c r="T927" s="100"/>
    </row>
    <row r="928" spans="1:20" ht="69.95" hidden="1" customHeight="1" outlineLevel="1" thickBot="1" x14ac:dyDescent="0.25">
      <c r="A928" s="7"/>
      <c r="B928" s="7" t="s">
        <v>196</v>
      </c>
      <c r="C928" s="138"/>
      <c r="D928" s="31" t="s">
        <v>376</v>
      </c>
      <c r="E928" s="82"/>
      <c r="F928" s="91" t="s">
        <v>4</v>
      </c>
      <c r="G928" s="90">
        <v>23</v>
      </c>
      <c r="H928" s="90">
        <v>16.7</v>
      </c>
      <c r="I928" s="90">
        <v>16.399999999999999</v>
      </c>
      <c r="J928" s="161">
        <f t="shared" si="1011"/>
        <v>16.071999999999999</v>
      </c>
      <c r="K928" s="161">
        <f t="shared" si="1012"/>
        <v>15.907999999999998</v>
      </c>
      <c r="L928" s="161">
        <f t="shared" si="1013"/>
        <v>15.743999999999998</v>
      </c>
      <c r="M928" s="15"/>
      <c r="N928" s="139">
        <f>H928*M928</f>
        <v>0</v>
      </c>
      <c r="O928" s="217">
        <f>I928*M928</f>
        <v>0</v>
      </c>
      <c r="P928" s="246">
        <f>J928*M928</f>
        <v>0</v>
      </c>
      <c r="Q928" s="246">
        <f>K928*M928</f>
        <v>0</v>
      </c>
      <c r="R928" s="246">
        <f>L928*M928</f>
        <v>0</v>
      </c>
      <c r="S928" s="12" t="s">
        <v>5</v>
      </c>
      <c r="T928" s="56"/>
    </row>
    <row r="929" spans="1:21" ht="69.95" hidden="1" customHeight="1" outlineLevel="1" thickBot="1" x14ac:dyDescent="0.25">
      <c r="A929" s="7"/>
      <c r="B929" s="7" t="s">
        <v>196</v>
      </c>
      <c r="C929" s="138"/>
      <c r="D929" s="31" t="s">
        <v>377</v>
      </c>
      <c r="E929" s="82"/>
      <c r="F929" s="91" t="s">
        <v>4</v>
      </c>
      <c r="G929" s="90">
        <v>28</v>
      </c>
      <c r="H929" s="90">
        <v>22.4</v>
      </c>
      <c r="I929" s="90">
        <v>22</v>
      </c>
      <c r="J929" s="161">
        <f t="shared" si="1011"/>
        <v>21.56</v>
      </c>
      <c r="K929" s="161">
        <f t="shared" si="1012"/>
        <v>21.34</v>
      </c>
      <c r="L929" s="161">
        <f t="shared" si="1013"/>
        <v>21.119999999999997</v>
      </c>
      <c r="M929" s="15"/>
      <c r="N929" s="139">
        <f>H929*M929</f>
        <v>0</v>
      </c>
      <c r="O929" s="217">
        <f>I929*M929</f>
        <v>0</v>
      </c>
      <c r="P929" s="246">
        <f>J929*M929</f>
        <v>0</v>
      </c>
      <c r="Q929" s="246">
        <f>K929*M929</f>
        <v>0</v>
      </c>
      <c r="R929" s="246">
        <f>L929*M929</f>
        <v>0</v>
      </c>
      <c r="S929" s="12" t="s">
        <v>5</v>
      </c>
      <c r="T929" s="56"/>
    </row>
    <row r="930" spans="1:21" ht="69.95" hidden="1" customHeight="1" outlineLevel="1" thickBot="1" x14ac:dyDescent="0.25">
      <c r="A930" s="602" t="s">
        <v>3936</v>
      </c>
      <c r="B930" s="64" t="s">
        <v>933</v>
      </c>
      <c r="C930" s="346"/>
      <c r="D930" s="489" t="s">
        <v>9907</v>
      </c>
      <c r="E930" s="82"/>
      <c r="F930" s="82" t="s">
        <v>4</v>
      </c>
      <c r="G930" s="99">
        <v>35</v>
      </c>
      <c r="H930" s="99">
        <v>28</v>
      </c>
      <c r="I930" s="235">
        <v>27</v>
      </c>
      <c r="J930" s="162">
        <f t="shared" ref="J930:J941" si="1081">I930*0.98</f>
        <v>26.46</v>
      </c>
      <c r="K930" s="162">
        <f t="shared" ref="K930:K941" si="1082">I930*0.97</f>
        <v>26.189999999999998</v>
      </c>
      <c r="L930" s="162">
        <f t="shared" ref="L930:L941" si="1083">I930*0.96</f>
        <v>25.919999999999998</v>
      </c>
      <c r="M930" s="152"/>
      <c r="N930" s="98">
        <f>H930*M930</f>
        <v>0</v>
      </c>
      <c r="O930" s="217">
        <f>I930*M930</f>
        <v>0</v>
      </c>
      <c r="P930" s="246">
        <f>J930*M930</f>
        <v>0</v>
      </c>
      <c r="Q930" s="246">
        <f>K930*M930</f>
        <v>0</v>
      </c>
      <c r="R930" s="246">
        <f>L930*M930</f>
        <v>0</v>
      </c>
      <c r="S930" s="28" t="s">
        <v>5</v>
      </c>
      <c r="T930" s="170" t="s">
        <v>723</v>
      </c>
    </row>
    <row r="931" spans="1:21" ht="69.95" hidden="1" customHeight="1" outlineLevel="1" thickBot="1" x14ac:dyDescent="0.25">
      <c r="A931" s="602" t="s">
        <v>3937</v>
      </c>
      <c r="B931" s="64" t="s">
        <v>933</v>
      </c>
      <c r="C931" s="346"/>
      <c r="D931" s="489" t="s">
        <v>9908</v>
      </c>
      <c r="E931" s="82"/>
      <c r="F931" s="82" t="s">
        <v>4</v>
      </c>
      <c r="G931" s="99">
        <v>45</v>
      </c>
      <c r="H931" s="99">
        <v>35</v>
      </c>
      <c r="I931" s="235">
        <v>34</v>
      </c>
      <c r="J931" s="162">
        <f t="shared" si="1081"/>
        <v>33.32</v>
      </c>
      <c r="K931" s="162">
        <f t="shared" si="1082"/>
        <v>32.979999999999997</v>
      </c>
      <c r="L931" s="162">
        <f t="shared" si="1083"/>
        <v>32.64</v>
      </c>
      <c r="M931" s="152"/>
      <c r="N931" s="98">
        <f>H931*M931</f>
        <v>0</v>
      </c>
      <c r="O931" s="217">
        <f>I931*M931</f>
        <v>0</v>
      </c>
      <c r="P931" s="246">
        <f>J931*M931</f>
        <v>0</v>
      </c>
      <c r="Q931" s="246">
        <f>K931*M931</f>
        <v>0</v>
      </c>
      <c r="R931" s="246">
        <f>L931*M931</f>
        <v>0</v>
      </c>
      <c r="S931" s="28" t="s">
        <v>5</v>
      </c>
      <c r="T931" s="170" t="s">
        <v>723</v>
      </c>
    </row>
    <row r="932" spans="1:21" ht="69.95" hidden="1" customHeight="1" outlineLevel="1" thickBot="1" x14ac:dyDescent="0.25">
      <c r="A932" s="602" t="s">
        <v>3938</v>
      </c>
      <c r="B932" s="64" t="s">
        <v>1537</v>
      </c>
      <c r="C932" s="346"/>
      <c r="D932" s="171" t="s">
        <v>2020</v>
      </c>
      <c r="E932" s="82"/>
      <c r="F932" s="82" t="s">
        <v>4</v>
      </c>
      <c r="G932" s="99">
        <v>20</v>
      </c>
      <c r="H932" s="99">
        <v>13.3</v>
      </c>
      <c r="I932" s="99">
        <v>13</v>
      </c>
      <c r="J932" s="162">
        <f t="shared" ref="J932" si="1084">I932*0.98</f>
        <v>12.74</v>
      </c>
      <c r="K932" s="162">
        <f t="shared" ref="K932" si="1085">I932*0.97</f>
        <v>12.61</v>
      </c>
      <c r="L932" s="162">
        <f t="shared" ref="L932" si="1086">I932*0.96</f>
        <v>12.48</v>
      </c>
      <c r="M932" s="152"/>
      <c r="N932" s="98">
        <f>H932*M932</f>
        <v>0</v>
      </c>
      <c r="O932" s="217">
        <f>I932*M932</f>
        <v>0</v>
      </c>
      <c r="P932" s="246">
        <f>J932*M932</f>
        <v>0</v>
      </c>
      <c r="Q932" s="246">
        <f>K932*M932</f>
        <v>0</v>
      </c>
      <c r="R932" s="246">
        <f>L932*M932</f>
        <v>0</v>
      </c>
      <c r="S932" s="28" t="s">
        <v>5</v>
      </c>
      <c r="T932" s="100"/>
    </row>
    <row r="933" spans="1:21" ht="69.95" hidden="1" customHeight="1" outlineLevel="1" thickBot="1" x14ac:dyDescent="0.25">
      <c r="A933" s="64"/>
      <c r="B933" s="64" t="s">
        <v>1537</v>
      </c>
      <c r="C933" s="346"/>
      <c r="D933" s="171" t="s">
        <v>1816</v>
      </c>
      <c r="E933" s="82"/>
      <c r="F933" s="91" t="s">
        <v>4</v>
      </c>
      <c r="G933" s="99">
        <v>22</v>
      </c>
      <c r="H933" s="99">
        <v>14.3</v>
      </c>
      <c r="I933" s="99">
        <v>14</v>
      </c>
      <c r="J933" s="162">
        <f t="shared" si="1081"/>
        <v>13.719999999999999</v>
      </c>
      <c r="K933" s="162">
        <f t="shared" si="1082"/>
        <v>13.58</v>
      </c>
      <c r="L933" s="162">
        <f t="shared" si="1083"/>
        <v>13.44</v>
      </c>
      <c r="M933" s="14"/>
      <c r="N933" s="98">
        <f>H933*M933</f>
        <v>0</v>
      </c>
      <c r="O933" s="217">
        <f>I933*M933</f>
        <v>0</v>
      </c>
      <c r="P933" s="246">
        <f>J933*M933</f>
        <v>0</v>
      </c>
      <c r="Q933" s="246">
        <f>K933*M933</f>
        <v>0</v>
      </c>
      <c r="R933" s="246">
        <f>L933*M933</f>
        <v>0</v>
      </c>
      <c r="S933" s="28" t="s">
        <v>5</v>
      </c>
      <c r="T933" s="100"/>
    </row>
    <row r="934" spans="1:21" ht="69.95" hidden="1" customHeight="1" outlineLevel="1" thickBot="1" x14ac:dyDescent="0.25">
      <c r="A934" s="602" t="s">
        <v>3939</v>
      </c>
      <c r="B934" s="64" t="s">
        <v>1537</v>
      </c>
      <c r="C934" s="346"/>
      <c r="D934" s="171" t="s">
        <v>510</v>
      </c>
      <c r="E934" s="82"/>
      <c r="F934" s="82" t="s">
        <v>4</v>
      </c>
      <c r="G934" s="99">
        <v>33</v>
      </c>
      <c r="H934" s="99">
        <v>25.5</v>
      </c>
      <c r="I934" s="99">
        <v>25</v>
      </c>
      <c r="J934" s="162">
        <f t="shared" si="1081"/>
        <v>24.5</v>
      </c>
      <c r="K934" s="162">
        <f t="shared" si="1082"/>
        <v>24.25</v>
      </c>
      <c r="L934" s="162">
        <f t="shared" si="1083"/>
        <v>24</v>
      </c>
      <c r="M934" s="14"/>
      <c r="N934" s="98">
        <f>H934*M934</f>
        <v>0</v>
      </c>
      <c r="O934" s="217">
        <f>I934*M934</f>
        <v>0</v>
      </c>
      <c r="P934" s="246">
        <f>J934*M934</f>
        <v>0</v>
      </c>
      <c r="Q934" s="246">
        <f>K934*M934</f>
        <v>0</v>
      </c>
      <c r="R934" s="246">
        <f>L934*M934</f>
        <v>0</v>
      </c>
      <c r="S934" s="28" t="s">
        <v>5</v>
      </c>
      <c r="T934" s="100"/>
    </row>
    <row r="935" spans="1:21" ht="69.95" hidden="1" customHeight="1" outlineLevel="1" thickBot="1" x14ac:dyDescent="0.25">
      <c r="A935" s="602" t="s">
        <v>3940</v>
      </c>
      <c r="B935" s="64" t="s">
        <v>1537</v>
      </c>
      <c r="C935" s="346"/>
      <c r="D935" s="171" t="s">
        <v>511</v>
      </c>
      <c r="E935" s="82"/>
      <c r="F935" s="82" t="s">
        <v>4</v>
      </c>
      <c r="G935" s="99">
        <v>46</v>
      </c>
      <c r="H935" s="99">
        <v>35.700000000000003</v>
      </c>
      <c r="I935" s="99">
        <v>35</v>
      </c>
      <c r="J935" s="162">
        <f t="shared" si="1081"/>
        <v>34.299999999999997</v>
      </c>
      <c r="K935" s="162">
        <f t="shared" si="1082"/>
        <v>33.949999999999996</v>
      </c>
      <c r="L935" s="162">
        <f t="shared" si="1083"/>
        <v>33.6</v>
      </c>
      <c r="M935" s="14"/>
      <c r="N935" s="98">
        <f>H935*M935</f>
        <v>0</v>
      </c>
      <c r="O935" s="217">
        <f>I935*M935</f>
        <v>0</v>
      </c>
      <c r="P935" s="246">
        <f>J935*M935</f>
        <v>0</v>
      </c>
      <c r="Q935" s="246">
        <f>K935*M935</f>
        <v>0</v>
      </c>
      <c r="R935" s="246">
        <f>L935*M935</f>
        <v>0</v>
      </c>
      <c r="S935" s="28" t="s">
        <v>5</v>
      </c>
      <c r="T935" s="100"/>
    </row>
    <row r="936" spans="1:21" ht="69.95" hidden="1" customHeight="1" outlineLevel="1" thickBot="1" x14ac:dyDescent="0.25">
      <c r="A936" s="602" t="s">
        <v>3941</v>
      </c>
      <c r="B936" s="64" t="s">
        <v>1537</v>
      </c>
      <c r="C936" s="82" t="s">
        <v>2376</v>
      </c>
      <c r="D936" s="171" t="s">
        <v>1262</v>
      </c>
      <c r="E936" s="82"/>
      <c r="F936" s="82" t="s">
        <v>4</v>
      </c>
      <c r="G936" s="99">
        <v>29</v>
      </c>
      <c r="H936" s="99">
        <v>19.899999999999999</v>
      </c>
      <c r="I936" s="99">
        <v>19.5</v>
      </c>
      <c r="J936" s="162">
        <f t="shared" si="1081"/>
        <v>19.11</v>
      </c>
      <c r="K936" s="162">
        <f t="shared" si="1082"/>
        <v>18.914999999999999</v>
      </c>
      <c r="L936" s="162">
        <f t="shared" si="1083"/>
        <v>18.72</v>
      </c>
      <c r="M936" s="141"/>
      <c r="N936" s="98">
        <f>H936*M936</f>
        <v>0</v>
      </c>
      <c r="O936" s="217">
        <f>I936*M936</f>
        <v>0</v>
      </c>
      <c r="P936" s="246">
        <f>J936*M936</f>
        <v>0</v>
      </c>
      <c r="Q936" s="246">
        <f>K936*M936</f>
        <v>0</v>
      </c>
      <c r="R936" s="246">
        <f>L936*M936</f>
        <v>0</v>
      </c>
      <c r="S936" s="28" t="s">
        <v>5</v>
      </c>
      <c r="T936" s="100"/>
    </row>
    <row r="937" spans="1:21" ht="69.95" hidden="1" customHeight="1" outlineLevel="1" thickBot="1" x14ac:dyDescent="0.25">
      <c r="A937" s="602" t="s">
        <v>3942</v>
      </c>
      <c r="B937" s="64" t="s">
        <v>1537</v>
      </c>
      <c r="C937" s="82" t="s">
        <v>8067</v>
      </c>
      <c r="D937" s="171" t="s">
        <v>1263</v>
      </c>
      <c r="E937" s="82"/>
      <c r="F937" s="82" t="s">
        <v>4</v>
      </c>
      <c r="G937" s="98">
        <v>36</v>
      </c>
      <c r="H937" s="99">
        <v>23</v>
      </c>
      <c r="I937" s="99">
        <v>22.5</v>
      </c>
      <c r="J937" s="162">
        <f t="shared" si="1081"/>
        <v>22.05</v>
      </c>
      <c r="K937" s="162">
        <f t="shared" si="1082"/>
        <v>21.824999999999999</v>
      </c>
      <c r="L937" s="162">
        <f t="shared" si="1083"/>
        <v>21.599999999999998</v>
      </c>
      <c r="M937" s="141"/>
      <c r="N937" s="98">
        <f>H937*M937</f>
        <v>0</v>
      </c>
      <c r="O937" s="217">
        <f>I937*M937</f>
        <v>0</v>
      </c>
      <c r="P937" s="246">
        <f>J937*M937</f>
        <v>0</v>
      </c>
      <c r="Q937" s="246">
        <f>K937*M937</f>
        <v>0</v>
      </c>
      <c r="R937" s="246">
        <f>L937*M937</f>
        <v>0</v>
      </c>
      <c r="S937" s="28" t="s">
        <v>5</v>
      </c>
      <c r="T937" s="100"/>
    </row>
    <row r="938" spans="1:21" ht="69.95" hidden="1" customHeight="1" outlineLevel="1" thickBot="1" x14ac:dyDescent="0.25">
      <c r="A938" s="602" t="s">
        <v>8068</v>
      </c>
      <c r="B938" s="64" t="s">
        <v>1537</v>
      </c>
      <c r="C938" s="82" t="s">
        <v>8069</v>
      </c>
      <c r="D938" s="171" t="s">
        <v>1817</v>
      </c>
      <c r="E938" s="82"/>
      <c r="F938" s="82" t="s">
        <v>4</v>
      </c>
      <c r="G938" s="99">
        <v>90</v>
      </c>
      <c r="H938" s="99">
        <v>71</v>
      </c>
      <c r="I938" s="99">
        <v>70</v>
      </c>
      <c r="J938" s="162">
        <f t="shared" si="1081"/>
        <v>68.599999999999994</v>
      </c>
      <c r="K938" s="162">
        <f t="shared" si="1082"/>
        <v>67.899999999999991</v>
      </c>
      <c r="L938" s="162">
        <f t="shared" si="1083"/>
        <v>67.2</v>
      </c>
      <c r="M938" s="152"/>
      <c r="N938" s="98">
        <f>H938*M938</f>
        <v>0</v>
      </c>
      <c r="O938" s="217">
        <f>I938*M938</f>
        <v>0</v>
      </c>
      <c r="P938" s="246">
        <f>J938*M938</f>
        <v>0</v>
      </c>
      <c r="Q938" s="246">
        <f>K938*M938</f>
        <v>0</v>
      </c>
      <c r="R938" s="246">
        <f>L938*M938</f>
        <v>0</v>
      </c>
      <c r="S938" s="28" t="s">
        <v>5</v>
      </c>
      <c r="T938" s="100"/>
    </row>
    <row r="939" spans="1:21" ht="69.95" hidden="1" customHeight="1" outlineLevel="1" thickBot="1" x14ac:dyDescent="0.25">
      <c r="A939" s="602" t="s">
        <v>3943</v>
      </c>
      <c r="B939" s="271" t="s">
        <v>2349</v>
      </c>
      <c r="C939" s="82" t="s">
        <v>3415</v>
      </c>
      <c r="D939" s="171" t="s">
        <v>3414</v>
      </c>
      <c r="E939" s="82"/>
      <c r="F939" s="82" t="s">
        <v>4</v>
      </c>
      <c r="G939" s="98">
        <v>25</v>
      </c>
      <c r="H939" s="99">
        <v>18.399999999999999</v>
      </c>
      <c r="I939" s="99">
        <v>18</v>
      </c>
      <c r="J939" s="162">
        <f t="shared" ref="J939" si="1087">I939*0.98</f>
        <v>17.64</v>
      </c>
      <c r="K939" s="162">
        <f t="shared" ref="K939" si="1088">I939*0.97</f>
        <v>17.46</v>
      </c>
      <c r="L939" s="162">
        <f t="shared" ref="L939" si="1089">I939*0.96</f>
        <v>17.28</v>
      </c>
      <c r="M939" s="141"/>
      <c r="N939" s="98">
        <f>H939*M939</f>
        <v>0</v>
      </c>
      <c r="O939" s="217">
        <f>I939*M939</f>
        <v>0</v>
      </c>
      <c r="P939" s="246">
        <f>J939*M939</f>
        <v>0</v>
      </c>
      <c r="Q939" s="246">
        <f>K939*M939</f>
        <v>0</v>
      </c>
      <c r="R939" s="246">
        <f>L939*M939</f>
        <v>0</v>
      </c>
      <c r="S939" s="28" t="s">
        <v>5</v>
      </c>
      <c r="T939" s="100"/>
    </row>
    <row r="940" spans="1:21" ht="69.95" hidden="1" customHeight="1" outlineLevel="1" thickBot="1" x14ac:dyDescent="0.25">
      <c r="A940" s="602" t="s">
        <v>3944</v>
      </c>
      <c r="B940" s="345" t="s">
        <v>2218</v>
      </c>
      <c r="C940" s="7" t="s">
        <v>2217</v>
      </c>
      <c r="D940" s="186" t="s">
        <v>2224</v>
      </c>
      <c r="E940" s="134"/>
      <c r="F940" s="64" t="s">
        <v>4</v>
      </c>
      <c r="G940" s="2">
        <v>39</v>
      </c>
      <c r="H940" s="139">
        <v>30</v>
      </c>
      <c r="I940" s="139">
        <v>29.5</v>
      </c>
      <c r="J940" s="161">
        <f t="shared" si="1081"/>
        <v>28.91</v>
      </c>
      <c r="K940" s="161">
        <f t="shared" si="1082"/>
        <v>28.614999999999998</v>
      </c>
      <c r="L940" s="161">
        <f t="shared" si="1083"/>
        <v>28.32</v>
      </c>
      <c r="M940" s="141"/>
      <c r="N940" s="211">
        <f>H940*M940</f>
        <v>0</v>
      </c>
      <c r="O940" s="221">
        <f>I940*M940</f>
        <v>0</v>
      </c>
      <c r="P940" s="248">
        <f>J940*M940</f>
        <v>0</v>
      </c>
      <c r="Q940" s="248">
        <f>K940*M940</f>
        <v>0</v>
      </c>
      <c r="R940" s="248">
        <f>L940*M940</f>
        <v>0</v>
      </c>
      <c r="S940" s="134" t="s">
        <v>5</v>
      </c>
      <c r="T940" s="100"/>
    </row>
    <row r="941" spans="1:21" ht="69.95" hidden="1" customHeight="1" outlineLevel="1" thickBot="1" x14ac:dyDescent="0.25">
      <c r="A941" s="602" t="s">
        <v>3945</v>
      </c>
      <c r="B941" s="319" t="s">
        <v>683</v>
      </c>
      <c r="C941" s="763"/>
      <c r="D941" s="25" t="s">
        <v>684</v>
      </c>
      <c r="E941" s="7"/>
      <c r="F941" s="64" t="s">
        <v>4</v>
      </c>
      <c r="G941" s="139">
        <v>3</v>
      </c>
      <c r="H941" s="139">
        <v>1.9</v>
      </c>
      <c r="I941" s="139">
        <v>1.8</v>
      </c>
      <c r="J941" s="161">
        <f t="shared" si="1081"/>
        <v>1.764</v>
      </c>
      <c r="K941" s="161">
        <f t="shared" si="1082"/>
        <v>1.746</v>
      </c>
      <c r="L941" s="161">
        <f t="shared" si="1083"/>
        <v>1.728</v>
      </c>
      <c r="M941" s="14"/>
      <c r="N941" s="139">
        <f>H941*M941</f>
        <v>0</v>
      </c>
      <c r="O941" s="217">
        <f>I941*M941</f>
        <v>0</v>
      </c>
      <c r="P941" s="217">
        <f>J941*M941</f>
        <v>0</v>
      </c>
      <c r="Q941" s="217">
        <f>K941*M941</f>
        <v>0</v>
      </c>
      <c r="R941" s="217">
        <f>L941*M941</f>
        <v>0</v>
      </c>
      <c r="S941" s="13" t="s">
        <v>5</v>
      </c>
      <c r="T941" s="56"/>
    </row>
    <row r="942" spans="1:21" ht="24.95" customHeight="1" thickBot="1" x14ac:dyDescent="0.25">
      <c r="A942" s="622" t="s">
        <v>2806</v>
      </c>
      <c r="B942" s="623"/>
      <c r="C942" s="623"/>
      <c r="D942" s="624"/>
      <c r="E942" s="624"/>
      <c r="F942" s="624"/>
      <c r="G942" s="625"/>
      <c r="H942" s="625"/>
      <c r="I942" s="625"/>
      <c r="J942" s="625"/>
      <c r="K942" s="625"/>
      <c r="L942" s="625"/>
      <c r="M942" s="625"/>
      <c r="N942" s="625"/>
      <c r="O942" s="625"/>
      <c r="P942" s="625"/>
      <c r="Q942" s="625"/>
      <c r="R942" s="625"/>
      <c r="S942" s="626"/>
    </row>
    <row r="943" spans="1:21" ht="20.100000000000001" customHeight="1" collapsed="1" thickBot="1" x14ac:dyDescent="0.25">
      <c r="A943" s="384" t="s">
        <v>2807</v>
      </c>
      <c r="B943" s="601"/>
      <c r="C943" s="368"/>
      <c r="D943" s="369"/>
      <c r="E943" s="369"/>
      <c r="F943" s="369"/>
      <c r="G943" s="370"/>
      <c r="H943" s="370"/>
      <c r="I943" s="370"/>
      <c r="J943" s="370"/>
      <c r="K943" s="370"/>
      <c r="L943" s="370"/>
      <c r="M943" s="370"/>
      <c r="N943" s="370"/>
      <c r="O943" s="370"/>
      <c r="P943" s="370"/>
      <c r="Q943" s="370"/>
      <c r="R943" s="370"/>
      <c r="S943" s="371"/>
      <c r="U943" s="56"/>
    </row>
    <row r="944" spans="1:21" ht="20.100000000000001" hidden="1" customHeight="1" outlineLevel="1" thickBot="1" x14ac:dyDescent="0.25">
      <c r="A944" s="3" t="s">
        <v>3737</v>
      </c>
      <c r="B944" s="3" t="s">
        <v>33</v>
      </c>
      <c r="C944" s="405"/>
      <c r="D944" s="3" t="s">
        <v>17</v>
      </c>
      <c r="E944" s="405" t="s">
        <v>2746</v>
      </c>
      <c r="F944" s="84" t="s">
        <v>31</v>
      </c>
      <c r="G944" s="85" t="s">
        <v>487</v>
      </c>
      <c r="H944" s="3" t="s">
        <v>488</v>
      </c>
      <c r="I944" s="3" t="s">
        <v>495</v>
      </c>
      <c r="J944" s="123">
        <v>-0.02</v>
      </c>
      <c r="K944" s="123">
        <v>-0.03</v>
      </c>
      <c r="L944" s="123">
        <v>-0.04</v>
      </c>
      <c r="M944" s="3" t="s">
        <v>18</v>
      </c>
      <c r="N944" s="3" t="s">
        <v>489</v>
      </c>
      <c r="O944" s="3" t="s">
        <v>486</v>
      </c>
      <c r="P944" s="124" t="s">
        <v>1924</v>
      </c>
      <c r="Q944" s="124" t="s">
        <v>1930</v>
      </c>
      <c r="R944" s="124" t="s">
        <v>1931</v>
      </c>
      <c r="S944" s="3" t="s">
        <v>34</v>
      </c>
      <c r="U944" s="56"/>
    </row>
    <row r="945" spans="1:19" s="56" customFormat="1" ht="69.95" hidden="1" customHeight="1" outlineLevel="1" thickBot="1" x14ac:dyDescent="0.25">
      <c r="A945" s="602" t="s">
        <v>3946</v>
      </c>
      <c r="B945" s="546" t="s">
        <v>298</v>
      </c>
      <c r="C945" s="166" t="s">
        <v>8700</v>
      </c>
      <c r="D945" s="307" t="s">
        <v>2408</v>
      </c>
      <c r="E945" s="305"/>
      <c r="F945" s="91" t="s">
        <v>4</v>
      </c>
      <c r="G945" s="335">
        <v>6</v>
      </c>
      <c r="H945" s="335">
        <v>3.5</v>
      </c>
      <c r="I945" s="139">
        <v>3.4</v>
      </c>
      <c r="J945" s="161">
        <f t="shared" ref="J945:J1005" si="1090">I945*0.98</f>
        <v>3.3319999999999999</v>
      </c>
      <c r="K945" s="161">
        <f t="shared" ref="K945:K1005" si="1091">I945*0.97</f>
        <v>3.298</v>
      </c>
      <c r="L945" s="161">
        <f t="shared" ref="L945:L1005" si="1092">I945*0.96</f>
        <v>3.2639999999999998</v>
      </c>
      <c r="M945" s="14"/>
      <c r="N945" s="139">
        <f>H945*M945</f>
        <v>0</v>
      </c>
      <c r="O945" s="217">
        <f>I945*M945</f>
        <v>0</v>
      </c>
      <c r="P945" s="246">
        <f>J945*M945</f>
        <v>0</v>
      </c>
      <c r="Q945" s="246">
        <f>K945*M945</f>
        <v>0</v>
      </c>
      <c r="R945" s="246">
        <f>L945*M945</f>
        <v>0</v>
      </c>
      <c r="S945" s="12" t="s">
        <v>5</v>
      </c>
    </row>
    <row r="946" spans="1:19" s="56" customFormat="1" ht="69.95" hidden="1" customHeight="1" outlineLevel="1" thickBot="1" x14ac:dyDescent="0.25">
      <c r="A946" s="602" t="s">
        <v>3947</v>
      </c>
      <c r="B946" s="546" t="s">
        <v>26</v>
      </c>
      <c r="C946" s="53"/>
      <c r="D946" s="418" t="s">
        <v>2409</v>
      </c>
      <c r="E946" s="7"/>
      <c r="F946" s="91" t="s">
        <v>4</v>
      </c>
      <c r="G946" s="257">
        <v>8</v>
      </c>
      <c r="H946" s="257">
        <v>4.5999999999999996</v>
      </c>
      <c r="I946" s="257">
        <v>4.4000000000000004</v>
      </c>
      <c r="J946" s="161">
        <f t="shared" si="1090"/>
        <v>4.3120000000000003</v>
      </c>
      <c r="K946" s="161">
        <f t="shared" si="1091"/>
        <v>4.2679999999999998</v>
      </c>
      <c r="L946" s="161">
        <f t="shared" si="1092"/>
        <v>4.2240000000000002</v>
      </c>
      <c r="M946" s="290"/>
      <c r="N946" s="272">
        <f>H946*M946</f>
        <v>0</v>
      </c>
      <c r="O946" s="217">
        <f>I946*M946</f>
        <v>0</v>
      </c>
      <c r="P946" s="246">
        <f>J946*M946</f>
        <v>0</v>
      </c>
      <c r="Q946" s="246">
        <f>K946*M946</f>
        <v>0</v>
      </c>
      <c r="R946" s="246">
        <f>L946*M946</f>
        <v>0</v>
      </c>
      <c r="S946" s="13" t="s">
        <v>5</v>
      </c>
    </row>
    <row r="947" spans="1:19" s="56" customFormat="1" ht="69.95" hidden="1" customHeight="1" outlineLevel="1" thickBot="1" x14ac:dyDescent="0.25">
      <c r="A947" s="602" t="s">
        <v>3948</v>
      </c>
      <c r="B947" s="547" t="s">
        <v>298</v>
      </c>
      <c r="C947" s="53"/>
      <c r="D947" s="418" t="s">
        <v>2410</v>
      </c>
      <c r="E947" s="7"/>
      <c r="F947" s="91" t="s">
        <v>4</v>
      </c>
      <c r="G947" s="257">
        <v>8</v>
      </c>
      <c r="H947" s="257">
        <v>4.5999999999999996</v>
      </c>
      <c r="I947" s="257">
        <v>4.4000000000000004</v>
      </c>
      <c r="J947" s="161">
        <f t="shared" si="1090"/>
        <v>4.3120000000000003</v>
      </c>
      <c r="K947" s="161">
        <f t="shared" si="1091"/>
        <v>4.2679999999999998</v>
      </c>
      <c r="L947" s="161">
        <f t="shared" si="1092"/>
        <v>4.2240000000000002</v>
      </c>
      <c r="M947" s="290"/>
      <c r="N947" s="272">
        <f>H947*M947</f>
        <v>0</v>
      </c>
      <c r="O947" s="217">
        <f>I947*M947</f>
        <v>0</v>
      </c>
      <c r="P947" s="246">
        <f>J947*M947</f>
        <v>0</v>
      </c>
      <c r="Q947" s="246">
        <f>K947*M947</f>
        <v>0</v>
      </c>
      <c r="R947" s="246">
        <f>L947*M947</f>
        <v>0</v>
      </c>
      <c r="S947" s="13" t="s">
        <v>5</v>
      </c>
    </row>
    <row r="948" spans="1:19" s="56" customFormat="1" ht="69.95" hidden="1" customHeight="1" outlineLevel="1" thickBot="1" x14ac:dyDescent="0.25">
      <c r="A948" s="602" t="s">
        <v>3949</v>
      </c>
      <c r="B948" s="546" t="s">
        <v>26</v>
      </c>
      <c r="C948" s="53"/>
      <c r="D948" s="418" t="s">
        <v>2411</v>
      </c>
      <c r="E948" s="7"/>
      <c r="F948" s="91" t="s">
        <v>4</v>
      </c>
      <c r="G948" s="219">
        <v>10</v>
      </c>
      <c r="H948" s="257">
        <v>5.6</v>
      </c>
      <c r="I948" s="257">
        <v>5.4</v>
      </c>
      <c r="J948" s="161">
        <f t="shared" si="1090"/>
        <v>5.2919999999999998</v>
      </c>
      <c r="K948" s="161">
        <f t="shared" si="1091"/>
        <v>5.2380000000000004</v>
      </c>
      <c r="L948" s="161">
        <f t="shared" si="1092"/>
        <v>5.1840000000000002</v>
      </c>
      <c r="M948" s="290"/>
      <c r="N948" s="272">
        <f>H948*M948</f>
        <v>0</v>
      </c>
      <c r="O948" s="217">
        <f>I948*M948</f>
        <v>0</v>
      </c>
      <c r="P948" s="246">
        <f>J948*M948</f>
        <v>0</v>
      </c>
      <c r="Q948" s="246">
        <f>K948*M948</f>
        <v>0</v>
      </c>
      <c r="R948" s="246">
        <f>L948*M948</f>
        <v>0</v>
      </c>
      <c r="S948" s="13" t="s">
        <v>5</v>
      </c>
    </row>
    <row r="949" spans="1:19" s="56" customFormat="1" ht="69.95" hidden="1" customHeight="1" outlineLevel="1" thickBot="1" x14ac:dyDescent="0.25">
      <c r="A949" s="602" t="s">
        <v>3950</v>
      </c>
      <c r="B949" s="547" t="s">
        <v>298</v>
      </c>
      <c r="C949" s="53"/>
      <c r="D949" s="279" t="s">
        <v>2412</v>
      </c>
      <c r="E949" s="25"/>
      <c r="F949" s="91" t="s">
        <v>4</v>
      </c>
      <c r="G949" s="257">
        <v>10</v>
      </c>
      <c r="H949" s="257">
        <v>5.5</v>
      </c>
      <c r="I949" s="257">
        <v>5.4</v>
      </c>
      <c r="J949" s="161">
        <f t="shared" si="1090"/>
        <v>5.2919999999999998</v>
      </c>
      <c r="K949" s="161">
        <f t="shared" si="1091"/>
        <v>5.2380000000000004</v>
      </c>
      <c r="L949" s="161">
        <f t="shared" si="1092"/>
        <v>5.1840000000000002</v>
      </c>
      <c r="M949" s="290"/>
      <c r="N949" s="272">
        <f>H949*M949</f>
        <v>0</v>
      </c>
      <c r="O949" s="217">
        <f>I949*M949</f>
        <v>0</v>
      </c>
      <c r="P949" s="246">
        <f>J949*M949</f>
        <v>0</v>
      </c>
      <c r="Q949" s="246">
        <f>K949*M949</f>
        <v>0</v>
      </c>
      <c r="R949" s="246">
        <f>L949*M949</f>
        <v>0</v>
      </c>
      <c r="S949" s="13" t="s">
        <v>5</v>
      </c>
    </row>
    <row r="950" spans="1:19" s="56" customFormat="1" ht="69.95" hidden="1" customHeight="1" outlineLevel="1" thickBot="1" x14ac:dyDescent="0.25">
      <c r="A950" s="602" t="s">
        <v>3951</v>
      </c>
      <c r="B950" s="547" t="s">
        <v>298</v>
      </c>
      <c r="C950" s="53"/>
      <c r="D950" s="418" t="s">
        <v>2413</v>
      </c>
      <c r="E950" s="7"/>
      <c r="F950" s="91" t="s">
        <v>4</v>
      </c>
      <c r="G950" s="257">
        <v>11</v>
      </c>
      <c r="H950" s="257">
        <v>6.6</v>
      </c>
      <c r="I950" s="257">
        <v>6.4</v>
      </c>
      <c r="J950" s="161">
        <f t="shared" si="1090"/>
        <v>6.2720000000000002</v>
      </c>
      <c r="K950" s="161">
        <f t="shared" si="1091"/>
        <v>6.2080000000000002</v>
      </c>
      <c r="L950" s="161">
        <f t="shared" si="1092"/>
        <v>6.1440000000000001</v>
      </c>
      <c r="M950" s="290"/>
      <c r="N950" s="272">
        <f>H950*M950</f>
        <v>0</v>
      </c>
      <c r="O950" s="217">
        <f>I950*M950</f>
        <v>0</v>
      </c>
      <c r="P950" s="246">
        <f>J950*M950</f>
        <v>0</v>
      </c>
      <c r="Q950" s="246">
        <f>K950*M950</f>
        <v>0</v>
      </c>
      <c r="R950" s="246">
        <f>L950*M950</f>
        <v>0</v>
      </c>
      <c r="S950" s="13" t="s">
        <v>5</v>
      </c>
    </row>
    <row r="951" spans="1:19" s="56" customFormat="1" ht="69.95" hidden="1" customHeight="1" outlineLevel="1" thickBot="1" x14ac:dyDescent="0.25">
      <c r="A951" s="602" t="s">
        <v>3952</v>
      </c>
      <c r="B951" s="546" t="s">
        <v>72</v>
      </c>
      <c r="C951" s="53"/>
      <c r="D951" s="418" t="s">
        <v>2414</v>
      </c>
      <c r="E951" s="243"/>
      <c r="F951" s="91" t="s">
        <v>4</v>
      </c>
      <c r="G951" s="257">
        <v>11</v>
      </c>
      <c r="H951" s="257">
        <v>7.2</v>
      </c>
      <c r="I951" s="257">
        <v>7</v>
      </c>
      <c r="J951" s="161">
        <f t="shared" si="1090"/>
        <v>6.8599999999999994</v>
      </c>
      <c r="K951" s="161">
        <f t="shared" si="1091"/>
        <v>6.79</v>
      </c>
      <c r="L951" s="161">
        <f t="shared" si="1092"/>
        <v>6.72</v>
      </c>
      <c r="M951" s="290"/>
      <c r="N951" s="272">
        <f>H951*M951</f>
        <v>0</v>
      </c>
      <c r="O951" s="217">
        <f>I951*M951</f>
        <v>0</v>
      </c>
      <c r="P951" s="246">
        <f>J951*M951</f>
        <v>0</v>
      </c>
      <c r="Q951" s="246">
        <f>K951*M951</f>
        <v>0</v>
      </c>
      <c r="R951" s="246">
        <f>L951*M951</f>
        <v>0</v>
      </c>
      <c r="S951" s="13" t="s">
        <v>5</v>
      </c>
    </row>
    <row r="952" spans="1:19" s="56" customFormat="1" ht="69.95" hidden="1" customHeight="1" outlineLevel="1" thickBot="1" x14ac:dyDescent="0.25">
      <c r="A952" s="602" t="s">
        <v>3953</v>
      </c>
      <c r="B952" s="546" t="s">
        <v>72</v>
      </c>
      <c r="C952" s="53"/>
      <c r="D952" s="418" t="s">
        <v>2415</v>
      </c>
      <c r="E952" s="7"/>
      <c r="F952" s="91" t="s">
        <v>4</v>
      </c>
      <c r="G952" s="257">
        <v>14</v>
      </c>
      <c r="H952" s="257">
        <v>7.6</v>
      </c>
      <c r="I952" s="257">
        <v>7.4</v>
      </c>
      <c r="J952" s="161">
        <f t="shared" si="1090"/>
        <v>7.2519999999999998</v>
      </c>
      <c r="K952" s="161">
        <f t="shared" si="1091"/>
        <v>7.1779999999999999</v>
      </c>
      <c r="L952" s="161">
        <f t="shared" si="1092"/>
        <v>7.1040000000000001</v>
      </c>
      <c r="M952" s="290"/>
      <c r="N952" s="272">
        <f>H952*M952</f>
        <v>0</v>
      </c>
      <c r="O952" s="217">
        <f>I952*M952</f>
        <v>0</v>
      </c>
      <c r="P952" s="246">
        <f>J952*M952</f>
        <v>0</v>
      </c>
      <c r="Q952" s="246">
        <f>K952*M952</f>
        <v>0</v>
      </c>
      <c r="R952" s="246">
        <f>L952*M952</f>
        <v>0</v>
      </c>
      <c r="S952" s="13" t="s">
        <v>5</v>
      </c>
    </row>
    <row r="953" spans="1:19" s="56" customFormat="1" ht="69.95" hidden="1" customHeight="1" outlineLevel="1" thickBot="1" x14ac:dyDescent="0.25">
      <c r="A953" s="602" t="s">
        <v>3954</v>
      </c>
      <c r="B953" s="547" t="s">
        <v>298</v>
      </c>
      <c r="C953" s="53"/>
      <c r="D953" s="279" t="s">
        <v>2416</v>
      </c>
      <c r="E953" s="25"/>
      <c r="F953" s="91" t="s">
        <v>4</v>
      </c>
      <c r="G953" s="257">
        <v>13</v>
      </c>
      <c r="H953" s="257">
        <v>7.6</v>
      </c>
      <c r="I953" s="257">
        <v>7.4</v>
      </c>
      <c r="J953" s="161">
        <f t="shared" si="1090"/>
        <v>7.2519999999999998</v>
      </c>
      <c r="K953" s="161">
        <f t="shared" si="1091"/>
        <v>7.1779999999999999</v>
      </c>
      <c r="L953" s="161">
        <f t="shared" si="1092"/>
        <v>7.1040000000000001</v>
      </c>
      <c r="M953" s="290"/>
      <c r="N953" s="272">
        <f>H953*M953</f>
        <v>0</v>
      </c>
      <c r="O953" s="217">
        <f>I953*M953</f>
        <v>0</v>
      </c>
      <c r="P953" s="246">
        <f>J953*M953</f>
        <v>0</v>
      </c>
      <c r="Q953" s="246">
        <f>K953*M953</f>
        <v>0</v>
      </c>
      <c r="R953" s="246">
        <f>L953*M953</f>
        <v>0</v>
      </c>
      <c r="S953" s="13" t="s">
        <v>5</v>
      </c>
    </row>
    <row r="954" spans="1:19" s="56" customFormat="1" ht="69.95" hidden="1" customHeight="1" outlineLevel="1" thickBot="1" x14ac:dyDescent="0.25">
      <c r="A954" s="602" t="s">
        <v>3955</v>
      </c>
      <c r="B954" s="547" t="s">
        <v>298</v>
      </c>
      <c r="C954" s="53"/>
      <c r="D954" s="279" t="s">
        <v>2417</v>
      </c>
      <c r="E954" s="25"/>
      <c r="F954" s="91" t="s">
        <v>4</v>
      </c>
      <c r="G954" s="257">
        <v>15</v>
      </c>
      <c r="H954" s="257">
        <v>9.1999999999999993</v>
      </c>
      <c r="I954" s="257">
        <v>9</v>
      </c>
      <c r="J954" s="161">
        <f t="shared" si="1090"/>
        <v>8.82</v>
      </c>
      <c r="K954" s="161">
        <f t="shared" si="1091"/>
        <v>8.73</v>
      </c>
      <c r="L954" s="161">
        <f t="shared" si="1092"/>
        <v>8.64</v>
      </c>
      <c r="M954" s="290"/>
      <c r="N954" s="272">
        <f>H954*M954</f>
        <v>0</v>
      </c>
      <c r="O954" s="217">
        <f>I954*M954</f>
        <v>0</v>
      </c>
      <c r="P954" s="246">
        <f>J954*M954</f>
        <v>0</v>
      </c>
      <c r="Q954" s="246">
        <f>K954*M954</f>
        <v>0</v>
      </c>
      <c r="R954" s="246">
        <f>L954*M954</f>
        <v>0</v>
      </c>
      <c r="S954" s="13" t="s">
        <v>5</v>
      </c>
    </row>
    <row r="955" spans="1:19" s="56" customFormat="1" ht="69.95" hidden="1" customHeight="1" outlineLevel="1" thickBot="1" x14ac:dyDescent="0.25">
      <c r="A955" s="602" t="s">
        <v>3956</v>
      </c>
      <c r="B955" s="547" t="s">
        <v>298</v>
      </c>
      <c r="C955" s="53"/>
      <c r="D955" s="279" t="s">
        <v>2418</v>
      </c>
      <c r="E955" s="25"/>
      <c r="F955" s="91" t="s">
        <v>4</v>
      </c>
      <c r="G955" s="257">
        <v>18</v>
      </c>
      <c r="H955" s="257">
        <v>12.3</v>
      </c>
      <c r="I955" s="257">
        <v>12</v>
      </c>
      <c r="J955" s="161">
        <f t="shared" si="1090"/>
        <v>11.76</v>
      </c>
      <c r="K955" s="161">
        <f t="shared" si="1091"/>
        <v>11.64</v>
      </c>
      <c r="L955" s="161">
        <f t="shared" si="1092"/>
        <v>11.52</v>
      </c>
      <c r="M955" s="290"/>
      <c r="N955" s="272">
        <f>H955*M955</f>
        <v>0</v>
      </c>
      <c r="O955" s="217">
        <f>I955*M955</f>
        <v>0</v>
      </c>
      <c r="P955" s="246">
        <f>J955*M955</f>
        <v>0</v>
      </c>
      <c r="Q955" s="246">
        <f>K955*M955</f>
        <v>0</v>
      </c>
      <c r="R955" s="246">
        <f>L955*M955</f>
        <v>0</v>
      </c>
      <c r="S955" s="13" t="s">
        <v>5</v>
      </c>
    </row>
    <row r="956" spans="1:19" s="56" customFormat="1" ht="69.95" hidden="1" customHeight="1" outlineLevel="1" thickBot="1" x14ac:dyDescent="0.25">
      <c r="A956" s="602" t="s">
        <v>3957</v>
      </c>
      <c r="B956" s="546" t="s">
        <v>298</v>
      </c>
      <c r="C956" s="53"/>
      <c r="D956" s="307" t="s">
        <v>2419</v>
      </c>
      <c r="E956" s="25"/>
      <c r="F956" s="91" t="s">
        <v>4</v>
      </c>
      <c r="G956" s="139">
        <v>8</v>
      </c>
      <c r="H956" s="139">
        <v>5.2</v>
      </c>
      <c r="I956" s="139">
        <v>5</v>
      </c>
      <c r="J956" s="161">
        <f t="shared" si="1090"/>
        <v>4.9000000000000004</v>
      </c>
      <c r="K956" s="161">
        <f t="shared" si="1091"/>
        <v>4.8499999999999996</v>
      </c>
      <c r="L956" s="161">
        <f t="shared" si="1092"/>
        <v>4.8</v>
      </c>
      <c r="M956" s="290"/>
      <c r="N956" s="139">
        <f>H956*M956</f>
        <v>0</v>
      </c>
      <c r="O956" s="217">
        <f>I956*M956</f>
        <v>0</v>
      </c>
      <c r="P956" s="246">
        <f>J956*M956</f>
        <v>0</v>
      </c>
      <c r="Q956" s="246">
        <f>K956*M956</f>
        <v>0</v>
      </c>
      <c r="R956" s="246">
        <f>L956*M956</f>
        <v>0</v>
      </c>
      <c r="S956" s="13" t="s">
        <v>5</v>
      </c>
    </row>
    <row r="957" spans="1:19" s="56" customFormat="1" ht="69.95" hidden="1" customHeight="1" outlineLevel="1" thickBot="1" x14ac:dyDescent="0.25">
      <c r="A957" s="602" t="s">
        <v>3958</v>
      </c>
      <c r="B957" s="546" t="s">
        <v>298</v>
      </c>
      <c r="C957" s="53"/>
      <c r="D957" s="418" t="s">
        <v>2420</v>
      </c>
      <c r="E957" s="255"/>
      <c r="F957" s="255" t="s">
        <v>4</v>
      </c>
      <c r="G957" s="272">
        <v>7</v>
      </c>
      <c r="H957" s="272">
        <v>4</v>
      </c>
      <c r="I957" s="272">
        <v>3.8</v>
      </c>
      <c r="J957" s="161">
        <f t="shared" si="1090"/>
        <v>3.7239999999999998</v>
      </c>
      <c r="K957" s="161">
        <f t="shared" si="1091"/>
        <v>3.6859999999999999</v>
      </c>
      <c r="L957" s="161">
        <f t="shared" si="1092"/>
        <v>3.6479999999999997</v>
      </c>
      <c r="M957" s="290"/>
      <c r="N957" s="272">
        <f>H957*M957</f>
        <v>0</v>
      </c>
      <c r="O957" s="217">
        <f>I957*M957</f>
        <v>0</v>
      </c>
      <c r="P957" s="246">
        <f>J957*M957</f>
        <v>0</v>
      </c>
      <c r="Q957" s="246">
        <f>K957*M957</f>
        <v>0</v>
      </c>
      <c r="R957" s="246">
        <f>L957*M957</f>
        <v>0</v>
      </c>
      <c r="S957" s="38" t="s">
        <v>3</v>
      </c>
    </row>
    <row r="958" spans="1:19" s="56" customFormat="1" ht="69.95" hidden="1" customHeight="1" outlineLevel="1" thickBot="1" x14ac:dyDescent="0.25">
      <c r="A958" s="602" t="s">
        <v>3959</v>
      </c>
      <c r="B958" s="546" t="s">
        <v>298</v>
      </c>
      <c r="C958" s="53"/>
      <c r="D958" s="418" t="s">
        <v>2421</v>
      </c>
      <c r="E958" s="255"/>
      <c r="F958" s="255" t="s">
        <v>4</v>
      </c>
      <c r="G958" s="272">
        <v>7</v>
      </c>
      <c r="H958" s="272">
        <v>4</v>
      </c>
      <c r="I958" s="272">
        <v>3.8</v>
      </c>
      <c r="J958" s="161">
        <f t="shared" si="1090"/>
        <v>3.7239999999999998</v>
      </c>
      <c r="K958" s="161">
        <f t="shared" si="1091"/>
        <v>3.6859999999999999</v>
      </c>
      <c r="L958" s="161">
        <f t="shared" si="1092"/>
        <v>3.6479999999999997</v>
      </c>
      <c r="M958" s="290"/>
      <c r="N958" s="272">
        <f>H958*M958</f>
        <v>0</v>
      </c>
      <c r="O958" s="217">
        <f>I958*M958</f>
        <v>0</v>
      </c>
      <c r="P958" s="246">
        <f>J958*M958</f>
        <v>0</v>
      </c>
      <c r="Q958" s="246">
        <f>K958*M958</f>
        <v>0</v>
      </c>
      <c r="R958" s="246">
        <f>L958*M958</f>
        <v>0</v>
      </c>
      <c r="S958" s="12" t="s">
        <v>5</v>
      </c>
    </row>
    <row r="959" spans="1:19" s="56" customFormat="1" ht="69.95" hidden="1" customHeight="1" outlineLevel="1" thickBot="1" x14ac:dyDescent="0.25">
      <c r="A959" s="602" t="s">
        <v>3960</v>
      </c>
      <c r="B959" s="546" t="s">
        <v>298</v>
      </c>
      <c r="C959" s="53"/>
      <c r="D959" s="418" t="s">
        <v>2422</v>
      </c>
      <c r="E959" s="255"/>
      <c r="F959" s="255" t="s">
        <v>4</v>
      </c>
      <c r="G959" s="272">
        <v>7</v>
      </c>
      <c r="H959" s="272">
        <v>4</v>
      </c>
      <c r="I959" s="272">
        <v>3.8</v>
      </c>
      <c r="J959" s="161">
        <f t="shared" si="1090"/>
        <v>3.7239999999999998</v>
      </c>
      <c r="K959" s="161">
        <f t="shared" si="1091"/>
        <v>3.6859999999999999</v>
      </c>
      <c r="L959" s="161">
        <f t="shared" si="1092"/>
        <v>3.6479999999999997</v>
      </c>
      <c r="M959" s="290"/>
      <c r="N959" s="272">
        <f>H959*M959</f>
        <v>0</v>
      </c>
      <c r="O959" s="217">
        <f>I959*M959</f>
        <v>0</v>
      </c>
      <c r="P959" s="246">
        <f>J959*M959</f>
        <v>0</v>
      </c>
      <c r="Q959" s="246">
        <f>K959*M959</f>
        <v>0</v>
      </c>
      <c r="R959" s="246">
        <f>L959*M959</f>
        <v>0</v>
      </c>
      <c r="S959" s="12" t="s">
        <v>5</v>
      </c>
    </row>
    <row r="960" spans="1:19" s="56" customFormat="1" ht="69.95" hidden="1" customHeight="1" outlineLevel="1" thickBot="1" x14ac:dyDescent="0.25">
      <c r="A960" s="602" t="s">
        <v>3961</v>
      </c>
      <c r="B960" s="546" t="s">
        <v>298</v>
      </c>
      <c r="C960" s="53"/>
      <c r="D960" s="418" t="s">
        <v>2423</v>
      </c>
      <c r="E960" s="255"/>
      <c r="F960" s="255" t="s">
        <v>4</v>
      </c>
      <c r="G960" s="272">
        <v>7</v>
      </c>
      <c r="H960" s="272">
        <v>4</v>
      </c>
      <c r="I960" s="272">
        <v>3.8</v>
      </c>
      <c r="J960" s="161">
        <f t="shared" si="1090"/>
        <v>3.7239999999999998</v>
      </c>
      <c r="K960" s="161">
        <f t="shared" si="1091"/>
        <v>3.6859999999999999</v>
      </c>
      <c r="L960" s="161">
        <f t="shared" si="1092"/>
        <v>3.6479999999999997</v>
      </c>
      <c r="M960" s="290"/>
      <c r="N960" s="272">
        <f>H960*M960</f>
        <v>0</v>
      </c>
      <c r="O960" s="217">
        <f>I960*M960</f>
        <v>0</v>
      </c>
      <c r="P960" s="246">
        <f>J960*M960</f>
        <v>0</v>
      </c>
      <c r="Q960" s="246">
        <f>K960*M960</f>
        <v>0</v>
      </c>
      <c r="R960" s="246">
        <f>L960*M960</f>
        <v>0</v>
      </c>
      <c r="S960" s="12" t="s">
        <v>5</v>
      </c>
    </row>
    <row r="961" spans="1:19" s="56" customFormat="1" ht="69.95" hidden="1" customHeight="1" outlineLevel="1" thickBot="1" x14ac:dyDescent="0.25">
      <c r="A961" s="602" t="s">
        <v>3962</v>
      </c>
      <c r="B961" s="546" t="s">
        <v>298</v>
      </c>
      <c r="C961" s="53"/>
      <c r="D961" s="418" t="s">
        <v>2424</v>
      </c>
      <c r="E961" s="255"/>
      <c r="F961" s="255" t="s">
        <v>4</v>
      </c>
      <c r="G961" s="272">
        <v>7</v>
      </c>
      <c r="H961" s="272">
        <v>4</v>
      </c>
      <c r="I961" s="272">
        <v>3.8</v>
      </c>
      <c r="J961" s="161">
        <f t="shared" si="1090"/>
        <v>3.7239999999999998</v>
      </c>
      <c r="K961" s="161">
        <f t="shared" si="1091"/>
        <v>3.6859999999999999</v>
      </c>
      <c r="L961" s="161">
        <f t="shared" si="1092"/>
        <v>3.6479999999999997</v>
      </c>
      <c r="M961" s="290"/>
      <c r="N961" s="272">
        <f>H961*M961</f>
        <v>0</v>
      </c>
      <c r="O961" s="217">
        <f>I961*M961</f>
        <v>0</v>
      </c>
      <c r="P961" s="246">
        <f>J961*M961</f>
        <v>0</v>
      </c>
      <c r="Q961" s="246">
        <f>K961*M961</f>
        <v>0</v>
      </c>
      <c r="R961" s="246">
        <f>L961*M961</f>
        <v>0</v>
      </c>
      <c r="S961" s="12" t="s">
        <v>5</v>
      </c>
    </row>
    <row r="962" spans="1:19" s="56" customFormat="1" ht="69.95" hidden="1" customHeight="1" outlineLevel="1" thickBot="1" x14ac:dyDescent="0.25">
      <c r="A962" s="602" t="s">
        <v>3963</v>
      </c>
      <c r="B962" s="546" t="s">
        <v>298</v>
      </c>
      <c r="C962" s="53"/>
      <c r="D962" s="418" t="s">
        <v>2425</v>
      </c>
      <c r="E962" s="7"/>
      <c r="F962" s="91" t="s">
        <v>4</v>
      </c>
      <c r="G962" s="90">
        <v>7</v>
      </c>
      <c r="H962" s="272">
        <v>4</v>
      </c>
      <c r="I962" s="272">
        <v>3.8</v>
      </c>
      <c r="J962" s="161">
        <f t="shared" si="1090"/>
        <v>3.7239999999999998</v>
      </c>
      <c r="K962" s="161">
        <f t="shared" si="1091"/>
        <v>3.6859999999999999</v>
      </c>
      <c r="L962" s="161">
        <f t="shared" si="1092"/>
        <v>3.6479999999999997</v>
      </c>
      <c r="M962" s="290"/>
      <c r="N962" s="139">
        <f>H962*M962</f>
        <v>0</v>
      </c>
      <c r="O962" s="217">
        <f>I962*M962</f>
        <v>0</v>
      </c>
      <c r="P962" s="246">
        <f>J962*M962</f>
        <v>0</v>
      </c>
      <c r="Q962" s="246">
        <f>K962*M962</f>
        <v>0</v>
      </c>
      <c r="R962" s="246">
        <f>L962*M962</f>
        <v>0</v>
      </c>
      <c r="S962" s="12" t="s">
        <v>5</v>
      </c>
    </row>
    <row r="963" spans="1:19" s="56" customFormat="1" ht="69.95" hidden="1" customHeight="1" outlineLevel="1" thickBot="1" x14ac:dyDescent="0.25">
      <c r="A963" s="602" t="s">
        <v>3964</v>
      </c>
      <c r="B963" s="7" t="s">
        <v>61</v>
      </c>
      <c r="C963" s="53"/>
      <c r="D963" s="307" t="s">
        <v>2426</v>
      </c>
      <c r="E963" s="255"/>
      <c r="F963" s="255" t="s">
        <v>4</v>
      </c>
      <c r="G963" s="90">
        <v>7</v>
      </c>
      <c r="H963" s="272">
        <v>4</v>
      </c>
      <c r="I963" s="272">
        <v>3.8</v>
      </c>
      <c r="J963" s="161">
        <f t="shared" si="1090"/>
        <v>3.7239999999999998</v>
      </c>
      <c r="K963" s="161">
        <f t="shared" si="1091"/>
        <v>3.6859999999999999</v>
      </c>
      <c r="L963" s="161">
        <f t="shared" si="1092"/>
        <v>3.6479999999999997</v>
      </c>
      <c r="M963" s="290"/>
      <c r="N963" s="272">
        <f>H963*M963</f>
        <v>0</v>
      </c>
      <c r="O963" s="217">
        <f>I963*M963</f>
        <v>0</v>
      </c>
      <c r="P963" s="246">
        <f>J963*M963</f>
        <v>0</v>
      </c>
      <c r="Q963" s="246">
        <f>K963*M963</f>
        <v>0</v>
      </c>
      <c r="R963" s="246">
        <f>L963*M963</f>
        <v>0</v>
      </c>
      <c r="S963" s="12" t="s">
        <v>5</v>
      </c>
    </row>
    <row r="964" spans="1:19" s="56" customFormat="1" ht="69.95" hidden="1" customHeight="1" outlineLevel="1" thickBot="1" x14ac:dyDescent="0.25">
      <c r="A964" s="602" t="s">
        <v>3965</v>
      </c>
      <c r="B964" s="7" t="s">
        <v>61</v>
      </c>
      <c r="C964" s="53"/>
      <c r="D964" s="307" t="s">
        <v>2427</v>
      </c>
      <c r="E964" s="255"/>
      <c r="F964" s="255" t="s">
        <v>4</v>
      </c>
      <c r="G964" s="90">
        <v>7</v>
      </c>
      <c r="H964" s="272">
        <v>4</v>
      </c>
      <c r="I964" s="272">
        <v>3.8</v>
      </c>
      <c r="J964" s="161">
        <f t="shared" si="1090"/>
        <v>3.7239999999999998</v>
      </c>
      <c r="K964" s="161">
        <f t="shared" si="1091"/>
        <v>3.6859999999999999</v>
      </c>
      <c r="L964" s="161">
        <f t="shared" si="1092"/>
        <v>3.6479999999999997</v>
      </c>
      <c r="M964" s="290"/>
      <c r="N964" s="272">
        <f>H964*M964</f>
        <v>0</v>
      </c>
      <c r="O964" s="217">
        <f>I964*M964</f>
        <v>0</v>
      </c>
      <c r="P964" s="246">
        <f>J964*M964</f>
        <v>0</v>
      </c>
      <c r="Q964" s="246">
        <f>K964*M964</f>
        <v>0</v>
      </c>
      <c r="R964" s="246">
        <f>L964*M964</f>
        <v>0</v>
      </c>
      <c r="S964" s="12" t="s">
        <v>5</v>
      </c>
    </row>
    <row r="965" spans="1:19" s="56" customFormat="1" ht="69.95" hidden="1" customHeight="1" outlineLevel="1" thickBot="1" x14ac:dyDescent="0.25">
      <c r="A965" s="602" t="s">
        <v>3966</v>
      </c>
      <c r="B965" s="7" t="s">
        <v>61</v>
      </c>
      <c r="C965" s="53"/>
      <c r="D965" s="307" t="s">
        <v>2428</v>
      </c>
      <c r="E965" s="255"/>
      <c r="F965" s="255" t="s">
        <v>4</v>
      </c>
      <c r="G965" s="90">
        <v>7</v>
      </c>
      <c r="H965" s="272">
        <v>4</v>
      </c>
      <c r="I965" s="272">
        <v>3.8</v>
      </c>
      <c r="J965" s="161">
        <f t="shared" si="1090"/>
        <v>3.7239999999999998</v>
      </c>
      <c r="K965" s="161">
        <f t="shared" si="1091"/>
        <v>3.6859999999999999</v>
      </c>
      <c r="L965" s="161">
        <f t="shared" si="1092"/>
        <v>3.6479999999999997</v>
      </c>
      <c r="M965" s="290"/>
      <c r="N965" s="272">
        <f>H965*M965</f>
        <v>0</v>
      </c>
      <c r="O965" s="217">
        <f>I965*M965</f>
        <v>0</v>
      </c>
      <c r="P965" s="246">
        <f>J965*M965</f>
        <v>0</v>
      </c>
      <c r="Q965" s="246">
        <f>K965*M965</f>
        <v>0</v>
      </c>
      <c r="R965" s="246">
        <f>L965*M965</f>
        <v>0</v>
      </c>
      <c r="S965" s="12" t="s">
        <v>5</v>
      </c>
    </row>
    <row r="966" spans="1:19" s="56" customFormat="1" ht="69.95" hidden="1" customHeight="1" outlineLevel="1" thickBot="1" x14ac:dyDescent="0.25">
      <c r="A966" s="602" t="s">
        <v>3967</v>
      </c>
      <c r="B966" s="7" t="s">
        <v>61</v>
      </c>
      <c r="C966" s="53"/>
      <c r="D966" s="307" t="s">
        <v>2429</v>
      </c>
      <c r="E966" s="255"/>
      <c r="F966" s="255" t="s">
        <v>4</v>
      </c>
      <c r="G966" s="90">
        <v>7</v>
      </c>
      <c r="H966" s="272">
        <v>4</v>
      </c>
      <c r="I966" s="272">
        <v>3.8</v>
      </c>
      <c r="J966" s="161">
        <f t="shared" si="1090"/>
        <v>3.7239999999999998</v>
      </c>
      <c r="K966" s="161">
        <f t="shared" si="1091"/>
        <v>3.6859999999999999</v>
      </c>
      <c r="L966" s="161">
        <f t="shared" si="1092"/>
        <v>3.6479999999999997</v>
      </c>
      <c r="M966" s="290"/>
      <c r="N966" s="272">
        <f>H966*M966</f>
        <v>0</v>
      </c>
      <c r="O966" s="217">
        <f>I966*M966</f>
        <v>0</v>
      </c>
      <c r="P966" s="246">
        <f>J966*M966</f>
        <v>0</v>
      </c>
      <c r="Q966" s="246">
        <f>K966*M966</f>
        <v>0</v>
      </c>
      <c r="R966" s="246">
        <f>L966*M966</f>
        <v>0</v>
      </c>
      <c r="S966" s="12" t="s">
        <v>5</v>
      </c>
    </row>
    <row r="967" spans="1:19" s="56" customFormat="1" ht="69.95" hidden="1" customHeight="1" outlineLevel="1" thickBot="1" x14ac:dyDescent="0.25">
      <c r="A967" s="602" t="s">
        <v>3968</v>
      </c>
      <c r="B967" s="546" t="s">
        <v>298</v>
      </c>
      <c r="C967" s="53"/>
      <c r="D967" s="418" t="s">
        <v>2430</v>
      </c>
      <c r="E967" s="7"/>
      <c r="F967" s="91" t="s">
        <v>4</v>
      </c>
      <c r="G967" s="90">
        <v>7</v>
      </c>
      <c r="H967" s="272">
        <v>4</v>
      </c>
      <c r="I967" s="272">
        <v>3.8</v>
      </c>
      <c r="J967" s="161">
        <f t="shared" si="1090"/>
        <v>3.7239999999999998</v>
      </c>
      <c r="K967" s="161">
        <f t="shared" si="1091"/>
        <v>3.6859999999999999</v>
      </c>
      <c r="L967" s="161">
        <f t="shared" si="1092"/>
        <v>3.6479999999999997</v>
      </c>
      <c r="M967" s="290"/>
      <c r="N967" s="139">
        <f>H967*M967</f>
        <v>0</v>
      </c>
      <c r="O967" s="217">
        <f>I967*M967</f>
        <v>0</v>
      </c>
      <c r="P967" s="246">
        <f>J967*M967</f>
        <v>0</v>
      </c>
      <c r="Q967" s="246">
        <f>K967*M967</f>
        <v>0</v>
      </c>
      <c r="R967" s="246">
        <f>L967*M967</f>
        <v>0</v>
      </c>
      <c r="S967" s="12" t="s">
        <v>5</v>
      </c>
    </row>
    <row r="968" spans="1:19" s="56" customFormat="1" ht="69.95" hidden="1" customHeight="1" outlineLevel="1" thickBot="1" x14ac:dyDescent="0.25">
      <c r="A968" s="602" t="s">
        <v>3969</v>
      </c>
      <c r="B968" s="546" t="s">
        <v>298</v>
      </c>
      <c r="C968" s="53"/>
      <c r="D968" s="418" t="s">
        <v>2431</v>
      </c>
      <c r="E968" s="7"/>
      <c r="F968" s="91" t="s">
        <v>4</v>
      </c>
      <c r="G968" s="90">
        <v>7</v>
      </c>
      <c r="H968" s="272">
        <v>4</v>
      </c>
      <c r="I968" s="272">
        <v>3.8</v>
      </c>
      <c r="J968" s="161">
        <f t="shared" si="1090"/>
        <v>3.7239999999999998</v>
      </c>
      <c r="K968" s="161">
        <f t="shared" si="1091"/>
        <v>3.6859999999999999</v>
      </c>
      <c r="L968" s="161">
        <f t="shared" si="1092"/>
        <v>3.6479999999999997</v>
      </c>
      <c r="M968" s="290"/>
      <c r="N968" s="139">
        <f>H968*M968</f>
        <v>0</v>
      </c>
      <c r="O968" s="217">
        <f>I968*M968</f>
        <v>0</v>
      </c>
      <c r="P968" s="246">
        <f>J968*M968</f>
        <v>0</v>
      </c>
      <c r="Q968" s="246">
        <f>K968*M968</f>
        <v>0</v>
      </c>
      <c r="R968" s="246">
        <f>L968*M968</f>
        <v>0</v>
      </c>
      <c r="S968" s="12" t="s">
        <v>5</v>
      </c>
    </row>
    <row r="969" spans="1:19" s="56" customFormat="1" ht="69.95" hidden="1" customHeight="1" outlineLevel="1" thickBot="1" x14ac:dyDescent="0.25">
      <c r="A969" s="602" t="s">
        <v>3970</v>
      </c>
      <c r="B969" s="546" t="s">
        <v>26</v>
      </c>
      <c r="C969" s="53"/>
      <c r="D969" s="418" t="s">
        <v>2432</v>
      </c>
      <c r="E969" s="7"/>
      <c r="F969" s="91" t="s">
        <v>4</v>
      </c>
      <c r="G969" s="90">
        <v>7</v>
      </c>
      <c r="H969" s="90">
        <v>4.2</v>
      </c>
      <c r="I969" s="90">
        <v>4</v>
      </c>
      <c r="J969" s="161">
        <f t="shared" si="1090"/>
        <v>3.92</v>
      </c>
      <c r="K969" s="161">
        <f t="shared" si="1091"/>
        <v>3.88</v>
      </c>
      <c r="L969" s="161">
        <f t="shared" si="1092"/>
        <v>3.84</v>
      </c>
      <c r="M969" s="290"/>
      <c r="N969" s="139">
        <f>H969*M969</f>
        <v>0</v>
      </c>
      <c r="O969" s="217">
        <f>I969*M969</f>
        <v>0</v>
      </c>
      <c r="P969" s="246">
        <f>J969*M969</f>
        <v>0</v>
      </c>
      <c r="Q969" s="246">
        <f>K969*M969</f>
        <v>0</v>
      </c>
      <c r="R969" s="246">
        <f>L969*M969</f>
        <v>0</v>
      </c>
      <c r="S969" s="12" t="s">
        <v>5</v>
      </c>
    </row>
    <row r="970" spans="1:19" s="56" customFormat="1" ht="69.95" hidden="1" customHeight="1" outlineLevel="1" thickBot="1" x14ac:dyDescent="0.25">
      <c r="A970" s="602" t="s">
        <v>3971</v>
      </c>
      <c r="B970" s="546" t="s">
        <v>26</v>
      </c>
      <c r="C970" s="53"/>
      <c r="D970" s="418" t="s">
        <v>2433</v>
      </c>
      <c r="E970" s="7"/>
      <c r="F970" s="91" t="s">
        <v>4</v>
      </c>
      <c r="G970" s="90">
        <v>7</v>
      </c>
      <c r="H970" s="90">
        <v>4.2</v>
      </c>
      <c r="I970" s="90">
        <v>4</v>
      </c>
      <c r="J970" s="161">
        <f t="shared" si="1090"/>
        <v>3.92</v>
      </c>
      <c r="K970" s="161">
        <f t="shared" si="1091"/>
        <v>3.88</v>
      </c>
      <c r="L970" s="161">
        <f t="shared" si="1092"/>
        <v>3.84</v>
      </c>
      <c r="M970" s="290"/>
      <c r="N970" s="139">
        <f>H970*M970</f>
        <v>0</v>
      </c>
      <c r="O970" s="217">
        <f>I970*M970</f>
        <v>0</v>
      </c>
      <c r="P970" s="246">
        <f>J970*M970</f>
        <v>0</v>
      </c>
      <c r="Q970" s="246">
        <f>K970*M970</f>
        <v>0</v>
      </c>
      <c r="R970" s="246">
        <f>L970*M970</f>
        <v>0</v>
      </c>
      <c r="S970" s="12" t="s">
        <v>5</v>
      </c>
    </row>
    <row r="971" spans="1:19" s="56" customFormat="1" ht="69.95" hidden="1" customHeight="1" outlineLevel="1" thickBot="1" x14ac:dyDescent="0.25">
      <c r="A971" s="602" t="s">
        <v>3972</v>
      </c>
      <c r="B971" s="546" t="s">
        <v>26</v>
      </c>
      <c r="C971" s="53"/>
      <c r="D971" s="418" t="s">
        <v>2434</v>
      </c>
      <c r="E971" s="7"/>
      <c r="F971" s="91" t="s">
        <v>4</v>
      </c>
      <c r="G971" s="90">
        <v>7</v>
      </c>
      <c r="H971" s="90">
        <v>4.2</v>
      </c>
      <c r="I971" s="90">
        <v>4</v>
      </c>
      <c r="J971" s="161">
        <f t="shared" si="1090"/>
        <v>3.92</v>
      </c>
      <c r="K971" s="161">
        <f t="shared" si="1091"/>
        <v>3.88</v>
      </c>
      <c r="L971" s="161">
        <f t="shared" si="1092"/>
        <v>3.84</v>
      </c>
      <c r="M971" s="290"/>
      <c r="N971" s="139">
        <f>H971*M971</f>
        <v>0</v>
      </c>
      <c r="O971" s="217">
        <f>I971*M971</f>
        <v>0</v>
      </c>
      <c r="P971" s="246">
        <f>J971*M971</f>
        <v>0</v>
      </c>
      <c r="Q971" s="246">
        <f>K971*M971</f>
        <v>0</v>
      </c>
      <c r="R971" s="246">
        <f>L971*M971</f>
        <v>0</v>
      </c>
      <c r="S971" s="12" t="s">
        <v>5</v>
      </c>
    </row>
    <row r="972" spans="1:19" s="56" customFormat="1" ht="69.95" hidden="1" customHeight="1" outlineLevel="1" thickBot="1" x14ac:dyDescent="0.25">
      <c r="A972" s="602" t="s">
        <v>3973</v>
      </c>
      <c r="B972" s="546" t="s">
        <v>26</v>
      </c>
      <c r="C972" s="53"/>
      <c r="D972" s="418" t="s">
        <v>2435</v>
      </c>
      <c r="E972" s="7"/>
      <c r="F972" s="91" t="s">
        <v>4</v>
      </c>
      <c r="G972" s="90">
        <v>7</v>
      </c>
      <c r="H972" s="90">
        <v>4.2</v>
      </c>
      <c r="I972" s="90">
        <v>4</v>
      </c>
      <c r="J972" s="161">
        <f t="shared" si="1090"/>
        <v>3.92</v>
      </c>
      <c r="K972" s="161">
        <f t="shared" si="1091"/>
        <v>3.88</v>
      </c>
      <c r="L972" s="161">
        <f t="shared" si="1092"/>
        <v>3.84</v>
      </c>
      <c r="M972" s="290"/>
      <c r="N972" s="139">
        <f>H972*M972</f>
        <v>0</v>
      </c>
      <c r="O972" s="217">
        <f>I972*M972</f>
        <v>0</v>
      </c>
      <c r="P972" s="246">
        <f>J972*M972</f>
        <v>0</v>
      </c>
      <c r="Q972" s="246">
        <f>K972*M972</f>
        <v>0</v>
      </c>
      <c r="R972" s="246">
        <f>L972*M972</f>
        <v>0</v>
      </c>
      <c r="S972" s="12" t="s">
        <v>5</v>
      </c>
    </row>
    <row r="973" spans="1:19" s="56" customFormat="1" ht="69.95" hidden="1" customHeight="1" outlineLevel="1" thickBot="1" x14ac:dyDescent="0.25">
      <c r="A973" s="602" t="s">
        <v>3974</v>
      </c>
      <c r="B973" s="546" t="s">
        <v>26</v>
      </c>
      <c r="C973" s="53"/>
      <c r="D973" s="418" t="s">
        <v>2436</v>
      </c>
      <c r="E973" s="7"/>
      <c r="F973" s="91" t="s">
        <v>4</v>
      </c>
      <c r="G973" s="90">
        <v>7</v>
      </c>
      <c r="H973" s="90">
        <v>4.2</v>
      </c>
      <c r="I973" s="90">
        <v>4</v>
      </c>
      <c r="J973" s="161">
        <f t="shared" si="1090"/>
        <v>3.92</v>
      </c>
      <c r="K973" s="161">
        <f t="shared" si="1091"/>
        <v>3.88</v>
      </c>
      <c r="L973" s="161">
        <f t="shared" si="1092"/>
        <v>3.84</v>
      </c>
      <c r="M973" s="290"/>
      <c r="N973" s="139">
        <f>H973*M973</f>
        <v>0</v>
      </c>
      <c r="O973" s="217">
        <f>I973*M973</f>
        <v>0</v>
      </c>
      <c r="P973" s="246">
        <f>J973*M973</f>
        <v>0</v>
      </c>
      <c r="Q973" s="246">
        <f>K973*M973</f>
        <v>0</v>
      </c>
      <c r="R973" s="246">
        <f>L973*M973</f>
        <v>0</v>
      </c>
      <c r="S973" s="12" t="s">
        <v>5</v>
      </c>
    </row>
    <row r="974" spans="1:19" s="56" customFormat="1" ht="69.95" hidden="1" customHeight="1" outlineLevel="1" thickBot="1" x14ac:dyDescent="0.25">
      <c r="A974" s="602" t="s">
        <v>3975</v>
      </c>
      <c r="B974" s="546" t="s">
        <v>26</v>
      </c>
      <c r="C974" s="53"/>
      <c r="D974" s="418" t="s">
        <v>2437</v>
      </c>
      <c r="E974" s="7"/>
      <c r="F974" s="91" t="s">
        <v>4</v>
      </c>
      <c r="G974" s="90">
        <v>7</v>
      </c>
      <c r="H974" s="90">
        <v>4.2</v>
      </c>
      <c r="I974" s="90">
        <v>4</v>
      </c>
      <c r="J974" s="161">
        <f t="shared" si="1090"/>
        <v>3.92</v>
      </c>
      <c r="K974" s="161">
        <f t="shared" si="1091"/>
        <v>3.88</v>
      </c>
      <c r="L974" s="161">
        <f t="shared" si="1092"/>
        <v>3.84</v>
      </c>
      <c r="M974" s="290"/>
      <c r="N974" s="139">
        <f>H974*M974</f>
        <v>0</v>
      </c>
      <c r="O974" s="217">
        <f>I974*M974</f>
        <v>0</v>
      </c>
      <c r="P974" s="246">
        <f>J974*M974</f>
        <v>0</v>
      </c>
      <c r="Q974" s="246">
        <f>K974*M974</f>
        <v>0</v>
      </c>
      <c r="R974" s="246">
        <f>L974*M974</f>
        <v>0</v>
      </c>
      <c r="S974" s="12" t="s">
        <v>5</v>
      </c>
    </row>
    <row r="975" spans="1:19" s="56" customFormat="1" ht="69.95" hidden="1" customHeight="1" outlineLevel="1" thickBot="1" x14ac:dyDescent="0.25">
      <c r="A975" s="602" t="s">
        <v>3976</v>
      </c>
      <c r="B975" s="546" t="s">
        <v>26</v>
      </c>
      <c r="C975" s="53"/>
      <c r="D975" s="418" t="s">
        <v>2438</v>
      </c>
      <c r="E975" s="7"/>
      <c r="F975" s="91" t="s">
        <v>4</v>
      </c>
      <c r="G975" s="90">
        <v>7</v>
      </c>
      <c r="H975" s="90">
        <v>4.2</v>
      </c>
      <c r="I975" s="90">
        <v>4</v>
      </c>
      <c r="J975" s="161">
        <f t="shared" si="1090"/>
        <v>3.92</v>
      </c>
      <c r="K975" s="161">
        <f t="shared" si="1091"/>
        <v>3.88</v>
      </c>
      <c r="L975" s="161">
        <f t="shared" si="1092"/>
        <v>3.84</v>
      </c>
      <c r="M975" s="290"/>
      <c r="N975" s="139">
        <f>H975*M975</f>
        <v>0</v>
      </c>
      <c r="O975" s="217">
        <f>I975*M975</f>
        <v>0</v>
      </c>
      <c r="P975" s="246">
        <f>J975*M975</f>
        <v>0</v>
      </c>
      <c r="Q975" s="246">
        <f>K975*M975</f>
        <v>0</v>
      </c>
      <c r="R975" s="246">
        <f>L975*M975</f>
        <v>0</v>
      </c>
      <c r="S975" s="12" t="s">
        <v>5</v>
      </c>
    </row>
    <row r="976" spans="1:19" s="56" customFormat="1" ht="69.95" hidden="1" customHeight="1" outlineLevel="1" thickBot="1" x14ac:dyDescent="0.25">
      <c r="A976" s="602" t="s">
        <v>3977</v>
      </c>
      <c r="B976" s="546" t="s">
        <v>26</v>
      </c>
      <c r="C976" s="53"/>
      <c r="D976" s="418" t="s">
        <v>2439</v>
      </c>
      <c r="E976" s="7"/>
      <c r="F976" s="91" t="s">
        <v>4</v>
      </c>
      <c r="G976" s="90">
        <v>7</v>
      </c>
      <c r="H976" s="90">
        <v>4.2</v>
      </c>
      <c r="I976" s="90">
        <v>4</v>
      </c>
      <c r="J976" s="161">
        <f t="shared" si="1090"/>
        <v>3.92</v>
      </c>
      <c r="K976" s="161">
        <f t="shared" si="1091"/>
        <v>3.88</v>
      </c>
      <c r="L976" s="161">
        <f t="shared" si="1092"/>
        <v>3.84</v>
      </c>
      <c r="M976" s="290"/>
      <c r="N976" s="139">
        <f>H976*M976</f>
        <v>0</v>
      </c>
      <c r="O976" s="217">
        <f>I976*M976</f>
        <v>0</v>
      </c>
      <c r="P976" s="246">
        <f>J976*M976</f>
        <v>0</v>
      </c>
      <c r="Q976" s="246">
        <f>K976*M976</f>
        <v>0</v>
      </c>
      <c r="R976" s="246">
        <f>L976*M976</f>
        <v>0</v>
      </c>
      <c r="S976" s="12" t="s">
        <v>5</v>
      </c>
    </row>
    <row r="977" spans="1:19" s="56" customFormat="1" ht="69.95" hidden="1" customHeight="1" outlineLevel="1" thickBot="1" x14ac:dyDescent="0.25">
      <c r="A977" s="602" t="s">
        <v>3978</v>
      </c>
      <c r="B977" s="546" t="s">
        <v>298</v>
      </c>
      <c r="C977" s="53"/>
      <c r="D977" s="418" t="s">
        <v>2440</v>
      </c>
      <c r="E977" s="7"/>
      <c r="F977" s="91" t="s">
        <v>4</v>
      </c>
      <c r="G977" s="90">
        <v>7</v>
      </c>
      <c r="H977" s="90">
        <v>4.5999999999999996</v>
      </c>
      <c r="I977" s="90">
        <v>4.4000000000000004</v>
      </c>
      <c r="J977" s="161">
        <f t="shared" si="1090"/>
        <v>4.3120000000000003</v>
      </c>
      <c r="K977" s="161">
        <f t="shared" si="1091"/>
        <v>4.2679999999999998</v>
      </c>
      <c r="L977" s="161">
        <f t="shared" si="1092"/>
        <v>4.2240000000000002</v>
      </c>
      <c r="M977" s="290"/>
      <c r="N977" s="139">
        <f>H977*M977</f>
        <v>0</v>
      </c>
      <c r="O977" s="217">
        <f>I977*M977</f>
        <v>0</v>
      </c>
      <c r="P977" s="246">
        <f>J977*M977</f>
        <v>0</v>
      </c>
      <c r="Q977" s="246">
        <f>K977*M977</f>
        <v>0</v>
      </c>
      <c r="R977" s="246">
        <f>L977*M977</f>
        <v>0</v>
      </c>
      <c r="S977" s="12" t="s">
        <v>5</v>
      </c>
    </row>
    <row r="978" spans="1:19" s="56" customFormat="1" ht="69.95" hidden="1" customHeight="1" outlineLevel="1" thickBot="1" x14ac:dyDescent="0.25">
      <c r="A978" s="602" t="s">
        <v>3979</v>
      </c>
      <c r="B978" s="546" t="s">
        <v>298</v>
      </c>
      <c r="C978" s="53"/>
      <c r="D978" s="418" t="s">
        <v>2441</v>
      </c>
      <c r="E978" s="7"/>
      <c r="F978" s="91" t="s">
        <v>4</v>
      </c>
      <c r="G978" s="90">
        <v>8</v>
      </c>
      <c r="H978" s="90">
        <v>4.5999999999999996</v>
      </c>
      <c r="I978" s="90">
        <v>4.4000000000000004</v>
      </c>
      <c r="J978" s="161">
        <f t="shared" si="1090"/>
        <v>4.3120000000000003</v>
      </c>
      <c r="K978" s="161">
        <f t="shared" si="1091"/>
        <v>4.2679999999999998</v>
      </c>
      <c r="L978" s="161">
        <f t="shared" si="1092"/>
        <v>4.2240000000000002</v>
      </c>
      <c r="M978" s="290"/>
      <c r="N978" s="139">
        <f>H978*M978</f>
        <v>0</v>
      </c>
      <c r="O978" s="217">
        <f>I978*M978</f>
        <v>0</v>
      </c>
      <c r="P978" s="246">
        <f>J978*M978</f>
        <v>0</v>
      </c>
      <c r="Q978" s="246">
        <f>K978*M978</f>
        <v>0</v>
      </c>
      <c r="R978" s="246">
        <f>L978*M978</f>
        <v>0</v>
      </c>
      <c r="S978" s="12" t="s">
        <v>5</v>
      </c>
    </row>
    <row r="979" spans="1:19" s="56" customFormat="1" ht="69.95" hidden="1" customHeight="1" outlineLevel="1" thickBot="1" x14ac:dyDescent="0.25">
      <c r="A979" s="602" t="s">
        <v>3980</v>
      </c>
      <c r="B979" s="546" t="s">
        <v>26</v>
      </c>
      <c r="C979" s="53"/>
      <c r="D979" s="418" t="s">
        <v>2442</v>
      </c>
      <c r="E979" s="7"/>
      <c r="F979" s="91" t="s">
        <v>4</v>
      </c>
      <c r="G979" s="90">
        <v>8</v>
      </c>
      <c r="H979" s="90">
        <v>4.5</v>
      </c>
      <c r="I979" s="90">
        <v>4.3</v>
      </c>
      <c r="J979" s="161">
        <f t="shared" si="1090"/>
        <v>4.2139999999999995</v>
      </c>
      <c r="K979" s="161">
        <f t="shared" si="1091"/>
        <v>4.1709999999999994</v>
      </c>
      <c r="L979" s="161">
        <f t="shared" si="1092"/>
        <v>4.1280000000000001</v>
      </c>
      <c r="M979" s="290"/>
      <c r="N979" s="139">
        <f>H979*M979</f>
        <v>0</v>
      </c>
      <c r="O979" s="217">
        <f>I979*M979</f>
        <v>0</v>
      </c>
      <c r="P979" s="246">
        <f>J979*M979</f>
        <v>0</v>
      </c>
      <c r="Q979" s="246">
        <f>K979*M979</f>
        <v>0</v>
      </c>
      <c r="R979" s="246">
        <f>L979*M979</f>
        <v>0</v>
      </c>
      <c r="S979" s="12" t="s">
        <v>5</v>
      </c>
    </row>
    <row r="980" spans="1:19" s="56" customFormat="1" ht="69.95" hidden="1" customHeight="1" outlineLevel="1" thickBot="1" x14ac:dyDescent="0.25">
      <c r="A980" s="602" t="s">
        <v>3981</v>
      </c>
      <c r="B980" s="546" t="s">
        <v>298</v>
      </c>
      <c r="C980" s="53"/>
      <c r="D980" s="418" t="s">
        <v>2443</v>
      </c>
      <c r="E980" s="7"/>
      <c r="F980" s="91" t="s">
        <v>4</v>
      </c>
      <c r="G980" s="90">
        <v>9</v>
      </c>
      <c r="H980" s="90">
        <v>5.5</v>
      </c>
      <c r="I980" s="90">
        <v>5.3</v>
      </c>
      <c r="J980" s="161">
        <f t="shared" si="1090"/>
        <v>5.194</v>
      </c>
      <c r="K980" s="161">
        <f t="shared" si="1091"/>
        <v>5.141</v>
      </c>
      <c r="L980" s="161">
        <f t="shared" si="1092"/>
        <v>5.0880000000000001</v>
      </c>
      <c r="M980" s="290"/>
      <c r="N980" s="139">
        <f>H980*M980</f>
        <v>0</v>
      </c>
      <c r="O980" s="217">
        <f>I980*M980</f>
        <v>0</v>
      </c>
      <c r="P980" s="246">
        <f>J980*M980</f>
        <v>0</v>
      </c>
      <c r="Q980" s="246">
        <f>K980*M980</f>
        <v>0</v>
      </c>
      <c r="R980" s="246">
        <f>L980*M980</f>
        <v>0</v>
      </c>
      <c r="S980" s="12" t="s">
        <v>5</v>
      </c>
    </row>
    <row r="981" spans="1:19" s="56" customFormat="1" ht="69.95" hidden="1" customHeight="1" outlineLevel="1" thickBot="1" x14ac:dyDescent="0.25">
      <c r="A981" s="602" t="s">
        <v>3982</v>
      </c>
      <c r="B981" s="546" t="s">
        <v>298</v>
      </c>
      <c r="C981" s="53"/>
      <c r="D981" s="418" t="s">
        <v>2444</v>
      </c>
      <c r="E981" s="55"/>
      <c r="F981" s="91" t="s">
        <v>4</v>
      </c>
      <c r="G981" s="90">
        <v>9</v>
      </c>
      <c r="H981" s="90">
        <v>5.5</v>
      </c>
      <c r="I981" s="90">
        <v>5.3</v>
      </c>
      <c r="J981" s="161">
        <f t="shared" si="1090"/>
        <v>5.194</v>
      </c>
      <c r="K981" s="161">
        <f t="shared" si="1091"/>
        <v>5.141</v>
      </c>
      <c r="L981" s="161">
        <f t="shared" si="1092"/>
        <v>5.0880000000000001</v>
      </c>
      <c r="M981" s="290"/>
      <c r="N981" s="139">
        <f>H981*M981</f>
        <v>0</v>
      </c>
      <c r="O981" s="217">
        <f>I981*M981</f>
        <v>0</v>
      </c>
      <c r="P981" s="246">
        <f>J981*M981</f>
        <v>0</v>
      </c>
      <c r="Q981" s="246">
        <f>K981*M981</f>
        <v>0</v>
      </c>
      <c r="R981" s="246">
        <f>L981*M981</f>
        <v>0</v>
      </c>
      <c r="S981" s="12" t="s">
        <v>5</v>
      </c>
    </row>
    <row r="982" spans="1:19" s="56" customFormat="1" ht="69.95" hidden="1" customHeight="1" outlineLevel="1" thickBot="1" x14ac:dyDescent="0.25">
      <c r="A982" s="602" t="s">
        <v>3983</v>
      </c>
      <c r="B982" s="546" t="s">
        <v>72</v>
      </c>
      <c r="C982" s="53"/>
      <c r="D982" s="418" t="s">
        <v>2445</v>
      </c>
      <c r="E982" s="7"/>
      <c r="F982" s="91" t="s">
        <v>4</v>
      </c>
      <c r="G982" s="90">
        <v>9</v>
      </c>
      <c r="H982" s="90">
        <v>5.2</v>
      </c>
      <c r="I982" s="90">
        <v>5</v>
      </c>
      <c r="J982" s="161">
        <f t="shared" si="1090"/>
        <v>4.9000000000000004</v>
      </c>
      <c r="K982" s="161">
        <f t="shared" si="1091"/>
        <v>4.8499999999999996</v>
      </c>
      <c r="L982" s="161">
        <f t="shared" si="1092"/>
        <v>4.8</v>
      </c>
      <c r="M982" s="290"/>
      <c r="N982" s="139">
        <f>H982*M982</f>
        <v>0</v>
      </c>
      <c r="O982" s="217">
        <f>I982*M982</f>
        <v>0</v>
      </c>
      <c r="P982" s="246">
        <f>J982*M982</f>
        <v>0</v>
      </c>
      <c r="Q982" s="246">
        <f>K982*M982</f>
        <v>0</v>
      </c>
      <c r="R982" s="246">
        <f>L982*M982</f>
        <v>0</v>
      </c>
      <c r="S982" s="12" t="s">
        <v>5</v>
      </c>
    </row>
    <row r="983" spans="1:19" s="56" customFormat="1" ht="69.95" hidden="1" customHeight="1" outlineLevel="1" thickBot="1" x14ac:dyDescent="0.25">
      <c r="A983" s="602" t="s">
        <v>3984</v>
      </c>
      <c r="B983" s="548" t="s">
        <v>2718</v>
      </c>
      <c r="C983" s="53"/>
      <c r="D983" s="418" t="s">
        <v>2446</v>
      </c>
      <c r="E983" s="7"/>
      <c r="F983" s="91" t="s">
        <v>4</v>
      </c>
      <c r="G983" s="90">
        <v>9</v>
      </c>
      <c r="H983" s="90">
        <v>5.2</v>
      </c>
      <c r="I983" s="90">
        <v>5</v>
      </c>
      <c r="J983" s="161">
        <f t="shared" si="1090"/>
        <v>4.9000000000000004</v>
      </c>
      <c r="K983" s="161">
        <f t="shared" si="1091"/>
        <v>4.8499999999999996</v>
      </c>
      <c r="L983" s="161">
        <f t="shared" si="1092"/>
        <v>4.8</v>
      </c>
      <c r="M983" s="290"/>
      <c r="N983" s="139">
        <f>H983*M983</f>
        <v>0</v>
      </c>
      <c r="O983" s="217">
        <f>I983*M983</f>
        <v>0</v>
      </c>
      <c r="P983" s="246">
        <f>J983*M983</f>
        <v>0</v>
      </c>
      <c r="Q983" s="246">
        <f>K983*M983</f>
        <v>0</v>
      </c>
      <c r="R983" s="246">
        <f>L983*M983</f>
        <v>0</v>
      </c>
      <c r="S983" s="12" t="s">
        <v>5</v>
      </c>
    </row>
    <row r="984" spans="1:19" s="56" customFormat="1" ht="69.95" hidden="1" customHeight="1" outlineLevel="1" thickBot="1" x14ac:dyDescent="0.25">
      <c r="A984" s="602" t="s">
        <v>3985</v>
      </c>
      <c r="B984" s="546" t="s">
        <v>26</v>
      </c>
      <c r="C984" s="53"/>
      <c r="D984" s="418" t="s">
        <v>2447</v>
      </c>
      <c r="E984" s="255"/>
      <c r="F984" s="255" t="s">
        <v>4</v>
      </c>
      <c r="G984" s="90">
        <v>7</v>
      </c>
      <c r="H984" s="90">
        <v>4.2</v>
      </c>
      <c r="I984" s="90">
        <v>4</v>
      </c>
      <c r="J984" s="161">
        <f t="shared" si="1090"/>
        <v>3.92</v>
      </c>
      <c r="K984" s="161">
        <f t="shared" si="1091"/>
        <v>3.88</v>
      </c>
      <c r="L984" s="161">
        <f t="shared" si="1092"/>
        <v>3.84</v>
      </c>
      <c r="M984" s="290"/>
      <c r="N984" s="139">
        <f>H984*M984</f>
        <v>0</v>
      </c>
      <c r="O984" s="217">
        <f>I984*M984</f>
        <v>0</v>
      </c>
      <c r="P984" s="246">
        <f>J984*M984</f>
        <v>0</v>
      </c>
      <c r="Q984" s="246">
        <f>K984*M984</f>
        <v>0</v>
      </c>
      <c r="R984" s="246">
        <f>L984*M984</f>
        <v>0</v>
      </c>
      <c r="S984" s="12" t="s">
        <v>5</v>
      </c>
    </row>
    <row r="985" spans="1:19" s="56" customFormat="1" ht="69.95" hidden="1" customHeight="1" outlineLevel="1" thickBot="1" x14ac:dyDescent="0.25">
      <c r="A985" s="602" t="s">
        <v>3986</v>
      </c>
      <c r="B985" s="546" t="s">
        <v>26</v>
      </c>
      <c r="C985" s="53"/>
      <c r="D985" s="418" t="s">
        <v>2448</v>
      </c>
      <c r="E985" s="7"/>
      <c r="F985" s="91" t="s">
        <v>4</v>
      </c>
      <c r="G985" s="90">
        <v>7</v>
      </c>
      <c r="H985" s="90">
        <v>4.2</v>
      </c>
      <c r="I985" s="90">
        <v>4</v>
      </c>
      <c r="J985" s="161">
        <f t="shared" si="1090"/>
        <v>3.92</v>
      </c>
      <c r="K985" s="161">
        <f t="shared" si="1091"/>
        <v>3.88</v>
      </c>
      <c r="L985" s="161">
        <f t="shared" si="1092"/>
        <v>3.84</v>
      </c>
      <c r="M985" s="290"/>
      <c r="N985" s="139">
        <f>H985*M985</f>
        <v>0</v>
      </c>
      <c r="O985" s="217">
        <f>I985*M985</f>
        <v>0</v>
      </c>
      <c r="P985" s="246">
        <f>J985*M985</f>
        <v>0</v>
      </c>
      <c r="Q985" s="246">
        <f>K985*M985</f>
        <v>0</v>
      </c>
      <c r="R985" s="246">
        <f>L985*M985</f>
        <v>0</v>
      </c>
      <c r="S985" s="12" t="s">
        <v>5</v>
      </c>
    </row>
    <row r="986" spans="1:19" s="56" customFormat="1" ht="69.95" hidden="1" customHeight="1" outlineLevel="1" thickBot="1" x14ac:dyDescent="0.25">
      <c r="A986" s="602" t="s">
        <v>3987</v>
      </c>
      <c r="B986" s="546" t="s">
        <v>26</v>
      </c>
      <c r="C986" s="53"/>
      <c r="D986" s="418" t="s">
        <v>2449</v>
      </c>
      <c r="E986" s="7"/>
      <c r="F986" s="91" t="s">
        <v>4</v>
      </c>
      <c r="G986" s="90">
        <v>7</v>
      </c>
      <c r="H986" s="90">
        <v>4.2</v>
      </c>
      <c r="I986" s="90">
        <v>4</v>
      </c>
      <c r="J986" s="161">
        <f t="shared" si="1090"/>
        <v>3.92</v>
      </c>
      <c r="K986" s="161">
        <f t="shared" si="1091"/>
        <v>3.88</v>
      </c>
      <c r="L986" s="161">
        <f t="shared" si="1092"/>
        <v>3.84</v>
      </c>
      <c r="M986" s="290"/>
      <c r="N986" s="139">
        <f>H986*M986</f>
        <v>0</v>
      </c>
      <c r="O986" s="217">
        <f>I986*M986</f>
        <v>0</v>
      </c>
      <c r="P986" s="246">
        <f>J986*M986</f>
        <v>0</v>
      </c>
      <c r="Q986" s="246">
        <f>K986*M986</f>
        <v>0</v>
      </c>
      <c r="R986" s="246">
        <f>L986*M986</f>
        <v>0</v>
      </c>
      <c r="S986" s="12" t="s">
        <v>5</v>
      </c>
    </row>
    <row r="987" spans="1:19" s="56" customFormat="1" ht="69.95" hidden="1" customHeight="1" outlineLevel="1" thickBot="1" x14ac:dyDescent="0.25">
      <c r="A987" s="602" t="s">
        <v>3988</v>
      </c>
      <c r="B987" s="7" t="s">
        <v>61</v>
      </c>
      <c r="C987" s="53"/>
      <c r="D987" s="418" t="s">
        <v>2450</v>
      </c>
      <c r="E987" s="255"/>
      <c r="F987" s="255" t="s">
        <v>4</v>
      </c>
      <c r="G987" s="272">
        <v>10</v>
      </c>
      <c r="H987" s="272">
        <v>7</v>
      </c>
      <c r="I987" s="272">
        <v>6.8</v>
      </c>
      <c r="J987" s="161">
        <f t="shared" si="1090"/>
        <v>6.6639999999999997</v>
      </c>
      <c r="K987" s="161">
        <f t="shared" si="1091"/>
        <v>6.5960000000000001</v>
      </c>
      <c r="L987" s="161">
        <f t="shared" si="1092"/>
        <v>6.5279999999999996</v>
      </c>
      <c r="M987" s="290"/>
      <c r="N987" s="272">
        <f>H987*M987</f>
        <v>0</v>
      </c>
      <c r="O987" s="217">
        <f>I987*M987</f>
        <v>0</v>
      </c>
      <c r="P987" s="246">
        <f>J987*M987</f>
        <v>0</v>
      </c>
      <c r="Q987" s="246">
        <f>K987*M987</f>
        <v>0</v>
      </c>
      <c r="R987" s="246">
        <f>L987*M987</f>
        <v>0</v>
      </c>
      <c r="S987" s="12" t="s">
        <v>5</v>
      </c>
    </row>
    <row r="988" spans="1:19" s="56" customFormat="1" ht="69.95" hidden="1" customHeight="1" outlineLevel="1" thickBot="1" x14ac:dyDescent="0.25">
      <c r="A988" s="602" t="s">
        <v>3989</v>
      </c>
      <c r="B988" s="546" t="s">
        <v>298</v>
      </c>
      <c r="C988" s="53"/>
      <c r="D988" s="418" t="s">
        <v>2451</v>
      </c>
      <c r="E988" s="7"/>
      <c r="F988" s="91" t="s">
        <v>4</v>
      </c>
      <c r="G988" s="90">
        <v>10</v>
      </c>
      <c r="H988" s="90">
        <v>7</v>
      </c>
      <c r="I988" s="90">
        <v>6.8</v>
      </c>
      <c r="J988" s="161">
        <f t="shared" si="1090"/>
        <v>6.6639999999999997</v>
      </c>
      <c r="K988" s="161">
        <f t="shared" si="1091"/>
        <v>6.5960000000000001</v>
      </c>
      <c r="L988" s="161">
        <f t="shared" si="1092"/>
        <v>6.5279999999999996</v>
      </c>
      <c r="M988" s="290"/>
      <c r="N988" s="139">
        <f>H988*M988</f>
        <v>0</v>
      </c>
      <c r="O988" s="217">
        <f>I988*M988</f>
        <v>0</v>
      </c>
      <c r="P988" s="246">
        <f>J988*M988</f>
        <v>0</v>
      </c>
      <c r="Q988" s="246">
        <f>K988*M988</f>
        <v>0</v>
      </c>
      <c r="R988" s="246">
        <f>L988*M988</f>
        <v>0</v>
      </c>
      <c r="S988" s="12" t="s">
        <v>5</v>
      </c>
    </row>
    <row r="989" spans="1:19" s="56" customFormat="1" ht="69.95" hidden="1" customHeight="1" outlineLevel="1" thickBot="1" x14ac:dyDescent="0.25">
      <c r="A989" s="602" t="s">
        <v>3990</v>
      </c>
      <c r="B989" s="7" t="s">
        <v>61</v>
      </c>
      <c r="C989" s="53"/>
      <c r="D989" s="418" t="s">
        <v>2452</v>
      </c>
      <c r="E989" s="255"/>
      <c r="F989" s="255" t="s">
        <v>4</v>
      </c>
      <c r="G989" s="272">
        <v>10</v>
      </c>
      <c r="H989" s="272">
        <v>6.5</v>
      </c>
      <c r="I989" s="272">
        <v>6.3</v>
      </c>
      <c r="J989" s="161">
        <f t="shared" si="1090"/>
        <v>6.1739999999999995</v>
      </c>
      <c r="K989" s="161">
        <f t="shared" si="1091"/>
        <v>6.1109999999999998</v>
      </c>
      <c r="L989" s="161">
        <f t="shared" si="1092"/>
        <v>6.048</v>
      </c>
      <c r="M989" s="290"/>
      <c r="N989" s="272">
        <f>H989*M989</f>
        <v>0</v>
      </c>
      <c r="O989" s="217">
        <f>I989*M989</f>
        <v>0</v>
      </c>
      <c r="P989" s="246">
        <f>J989*M989</f>
        <v>0</v>
      </c>
      <c r="Q989" s="246">
        <f>K989*M989</f>
        <v>0</v>
      </c>
      <c r="R989" s="246">
        <f>L989*M989</f>
        <v>0</v>
      </c>
      <c r="S989" s="12" t="s">
        <v>5</v>
      </c>
    </row>
    <row r="990" spans="1:19" s="56" customFormat="1" ht="69.95" hidden="1" customHeight="1" outlineLevel="1" thickBot="1" x14ac:dyDescent="0.25">
      <c r="A990" s="602" t="s">
        <v>3991</v>
      </c>
      <c r="B990" s="546" t="s">
        <v>72</v>
      </c>
      <c r="C990" s="64" t="s">
        <v>2236</v>
      </c>
      <c r="D990" s="418" t="s">
        <v>2453</v>
      </c>
      <c r="E990" s="7"/>
      <c r="F990" s="91" t="s">
        <v>4</v>
      </c>
      <c r="G990" s="90">
        <v>6</v>
      </c>
      <c r="H990" s="90">
        <v>3.5</v>
      </c>
      <c r="I990" s="90">
        <v>3.4</v>
      </c>
      <c r="J990" s="161">
        <f t="shared" si="1090"/>
        <v>3.3319999999999999</v>
      </c>
      <c r="K990" s="161">
        <f t="shared" si="1091"/>
        <v>3.298</v>
      </c>
      <c r="L990" s="161">
        <f t="shared" si="1092"/>
        <v>3.2639999999999998</v>
      </c>
      <c r="M990" s="290"/>
      <c r="N990" s="139">
        <f>H990*M990</f>
        <v>0</v>
      </c>
      <c r="O990" s="217">
        <f>I990*M990</f>
        <v>0</v>
      </c>
      <c r="P990" s="246">
        <f>J990*M990</f>
        <v>0</v>
      </c>
      <c r="Q990" s="246">
        <f>K990*M990</f>
        <v>0</v>
      </c>
      <c r="R990" s="246">
        <f>L990*M990</f>
        <v>0</v>
      </c>
      <c r="S990" s="12" t="s">
        <v>5</v>
      </c>
    </row>
    <row r="991" spans="1:19" s="56" customFormat="1" ht="69.95" hidden="1" customHeight="1" outlineLevel="1" thickBot="1" x14ac:dyDescent="0.25">
      <c r="A991" s="602" t="s">
        <v>3992</v>
      </c>
      <c r="B991" s="546" t="s">
        <v>72</v>
      </c>
      <c r="C991" s="64" t="s">
        <v>2237</v>
      </c>
      <c r="D991" s="418" t="s">
        <v>2454</v>
      </c>
      <c r="E991" s="7"/>
      <c r="F991" s="91" t="s">
        <v>4</v>
      </c>
      <c r="G991" s="90">
        <v>6</v>
      </c>
      <c r="H991" s="90">
        <v>3.5</v>
      </c>
      <c r="I991" s="90">
        <v>3.4</v>
      </c>
      <c r="J991" s="161">
        <f t="shared" si="1090"/>
        <v>3.3319999999999999</v>
      </c>
      <c r="K991" s="161">
        <f t="shared" si="1091"/>
        <v>3.298</v>
      </c>
      <c r="L991" s="161">
        <f t="shared" si="1092"/>
        <v>3.2639999999999998</v>
      </c>
      <c r="M991" s="290"/>
      <c r="N991" s="139">
        <f>H991*M991</f>
        <v>0</v>
      </c>
      <c r="O991" s="217">
        <f>I991*M991</f>
        <v>0</v>
      </c>
      <c r="P991" s="246">
        <f>J991*M991</f>
        <v>0</v>
      </c>
      <c r="Q991" s="246">
        <f>K991*M991</f>
        <v>0</v>
      </c>
      <c r="R991" s="246">
        <f>L991*M991</f>
        <v>0</v>
      </c>
      <c r="S991" s="13" t="s">
        <v>5</v>
      </c>
    </row>
    <row r="992" spans="1:19" s="56" customFormat="1" ht="69.95" hidden="1" customHeight="1" outlineLevel="1" thickBot="1" x14ac:dyDescent="0.25">
      <c r="A992" s="602" t="s">
        <v>3993</v>
      </c>
      <c r="B992" s="546" t="s">
        <v>26</v>
      </c>
      <c r="C992" s="64" t="s">
        <v>2238</v>
      </c>
      <c r="D992" s="418" t="s">
        <v>2455</v>
      </c>
      <c r="E992" s="7"/>
      <c r="F992" s="91" t="s">
        <v>4</v>
      </c>
      <c r="G992" s="90">
        <v>6</v>
      </c>
      <c r="H992" s="90">
        <v>3.5</v>
      </c>
      <c r="I992" s="90">
        <v>3.4</v>
      </c>
      <c r="J992" s="161">
        <f t="shared" si="1090"/>
        <v>3.3319999999999999</v>
      </c>
      <c r="K992" s="161">
        <f t="shared" si="1091"/>
        <v>3.298</v>
      </c>
      <c r="L992" s="161">
        <f t="shared" si="1092"/>
        <v>3.2639999999999998</v>
      </c>
      <c r="M992" s="290"/>
      <c r="N992" s="139">
        <f>H992*M992</f>
        <v>0</v>
      </c>
      <c r="O992" s="217">
        <f>I992*M992</f>
        <v>0</v>
      </c>
      <c r="P992" s="246">
        <f>J992*M992</f>
        <v>0</v>
      </c>
      <c r="Q992" s="246">
        <f>K992*M992</f>
        <v>0</v>
      </c>
      <c r="R992" s="246">
        <f>L992*M992</f>
        <v>0</v>
      </c>
      <c r="S992" s="13" t="s">
        <v>5</v>
      </c>
    </row>
    <row r="993" spans="1:19" s="56" customFormat="1" ht="69.95" hidden="1" customHeight="1" outlineLevel="1" thickBot="1" x14ac:dyDescent="0.25">
      <c r="A993" s="602" t="s">
        <v>3994</v>
      </c>
      <c r="B993" s="546" t="s">
        <v>72</v>
      </c>
      <c r="C993" s="64" t="s">
        <v>2239</v>
      </c>
      <c r="D993" s="418" t="s">
        <v>2456</v>
      </c>
      <c r="E993" s="7"/>
      <c r="F993" s="91" t="s">
        <v>4</v>
      </c>
      <c r="G993" s="90">
        <v>6</v>
      </c>
      <c r="H993" s="90">
        <v>3.5</v>
      </c>
      <c r="I993" s="90">
        <v>3.4</v>
      </c>
      <c r="J993" s="161">
        <f t="shared" si="1090"/>
        <v>3.3319999999999999</v>
      </c>
      <c r="K993" s="161">
        <f t="shared" si="1091"/>
        <v>3.298</v>
      </c>
      <c r="L993" s="161">
        <f t="shared" si="1092"/>
        <v>3.2639999999999998</v>
      </c>
      <c r="M993" s="290"/>
      <c r="N993" s="139">
        <f>H993*M993</f>
        <v>0</v>
      </c>
      <c r="O993" s="217">
        <f>I993*M993</f>
        <v>0</v>
      </c>
      <c r="P993" s="246">
        <f>J993*M993</f>
        <v>0</v>
      </c>
      <c r="Q993" s="246">
        <f>K993*M993</f>
        <v>0</v>
      </c>
      <c r="R993" s="246">
        <f>L993*M993</f>
        <v>0</v>
      </c>
      <c r="S993" s="12" t="s">
        <v>5</v>
      </c>
    </row>
    <row r="994" spans="1:19" s="56" customFormat="1" ht="69.95" hidden="1" customHeight="1" outlineLevel="1" thickBot="1" x14ac:dyDescent="0.25">
      <c r="A994" s="602" t="s">
        <v>3995</v>
      </c>
      <c r="B994" s="546" t="s">
        <v>1317</v>
      </c>
      <c r="C994" s="225" t="s">
        <v>2838</v>
      </c>
      <c r="D994" s="418" t="s">
        <v>2891</v>
      </c>
      <c r="E994" s="7"/>
      <c r="F994" s="91" t="s">
        <v>4</v>
      </c>
      <c r="G994" s="90">
        <v>7</v>
      </c>
      <c r="H994" s="90">
        <v>4.5</v>
      </c>
      <c r="I994" s="90">
        <v>4.4000000000000004</v>
      </c>
      <c r="J994" s="161">
        <f t="shared" ref="J994" si="1093">I994*0.98</f>
        <v>4.3120000000000003</v>
      </c>
      <c r="K994" s="161">
        <f t="shared" ref="K994" si="1094">I994*0.97</f>
        <v>4.2679999999999998</v>
      </c>
      <c r="L994" s="161">
        <f t="shared" ref="L994" si="1095">I994*0.96</f>
        <v>4.2240000000000002</v>
      </c>
      <c r="M994" s="290"/>
      <c r="N994" s="139">
        <f>H994*M994</f>
        <v>0</v>
      </c>
      <c r="O994" s="217">
        <f>I994*M994</f>
        <v>0</v>
      </c>
      <c r="P994" s="246">
        <f>J994*M994</f>
        <v>0</v>
      </c>
      <c r="Q994" s="246">
        <f>K994*M994</f>
        <v>0</v>
      </c>
      <c r="R994" s="246">
        <f>L994*M994</f>
        <v>0</v>
      </c>
      <c r="S994" s="12" t="s">
        <v>5</v>
      </c>
    </row>
    <row r="995" spans="1:19" s="56" customFormat="1" ht="69.95" hidden="1" customHeight="1" outlineLevel="1" thickBot="1" x14ac:dyDescent="0.25">
      <c r="A995" s="602" t="s">
        <v>3996</v>
      </c>
      <c r="B995" s="546" t="s">
        <v>26</v>
      </c>
      <c r="C995" s="64" t="s">
        <v>2240</v>
      </c>
      <c r="D995" s="418" t="s">
        <v>2457</v>
      </c>
      <c r="E995" s="7"/>
      <c r="F995" s="91" t="s">
        <v>4</v>
      </c>
      <c r="G995" s="90">
        <v>6</v>
      </c>
      <c r="H995" s="90">
        <v>3.5</v>
      </c>
      <c r="I995" s="90">
        <v>3.4</v>
      </c>
      <c r="J995" s="161">
        <f t="shared" si="1090"/>
        <v>3.3319999999999999</v>
      </c>
      <c r="K995" s="161">
        <f t="shared" si="1091"/>
        <v>3.298</v>
      </c>
      <c r="L995" s="161">
        <f t="shared" si="1092"/>
        <v>3.2639999999999998</v>
      </c>
      <c r="M995" s="290"/>
      <c r="N995" s="139">
        <f>H995*M995</f>
        <v>0</v>
      </c>
      <c r="O995" s="217">
        <f>I995*M995</f>
        <v>0</v>
      </c>
      <c r="P995" s="246">
        <f>J995*M995</f>
        <v>0</v>
      </c>
      <c r="Q995" s="246">
        <f>K995*M995</f>
        <v>0</v>
      </c>
      <c r="R995" s="246">
        <f>L995*M995</f>
        <v>0</v>
      </c>
      <c r="S995" s="12" t="s">
        <v>5</v>
      </c>
    </row>
    <row r="996" spans="1:19" s="56" customFormat="1" ht="69.95" hidden="1" customHeight="1" outlineLevel="1" thickBot="1" x14ac:dyDescent="0.25">
      <c r="A996" s="602" t="s">
        <v>3997</v>
      </c>
      <c r="B996" s="546" t="s">
        <v>72</v>
      </c>
      <c r="C996" s="64" t="s">
        <v>2241</v>
      </c>
      <c r="D996" s="418" t="s">
        <v>2458</v>
      </c>
      <c r="E996" s="7"/>
      <c r="F996" s="91" t="s">
        <v>4</v>
      </c>
      <c r="G996" s="90">
        <v>6</v>
      </c>
      <c r="H996" s="90">
        <v>3.5</v>
      </c>
      <c r="I996" s="90">
        <v>3.4</v>
      </c>
      <c r="J996" s="161">
        <f t="shared" si="1090"/>
        <v>3.3319999999999999</v>
      </c>
      <c r="K996" s="161">
        <f t="shared" si="1091"/>
        <v>3.298</v>
      </c>
      <c r="L996" s="161">
        <f t="shared" si="1092"/>
        <v>3.2639999999999998</v>
      </c>
      <c r="M996" s="290"/>
      <c r="N996" s="139">
        <f>H996*M996</f>
        <v>0</v>
      </c>
      <c r="O996" s="217">
        <f>I996*M996</f>
        <v>0</v>
      </c>
      <c r="P996" s="246">
        <f>J996*M996</f>
        <v>0</v>
      </c>
      <c r="Q996" s="246">
        <f>K996*M996</f>
        <v>0</v>
      </c>
      <c r="R996" s="246">
        <f>L996*M996</f>
        <v>0</v>
      </c>
      <c r="S996" s="12" t="s">
        <v>5</v>
      </c>
    </row>
    <row r="997" spans="1:19" s="56" customFormat="1" ht="69.95" hidden="1" customHeight="1" outlineLevel="1" thickBot="1" x14ac:dyDescent="0.25">
      <c r="A997" s="602" t="s">
        <v>3998</v>
      </c>
      <c r="B997" s="546" t="s">
        <v>72</v>
      </c>
      <c r="C997" s="64" t="s">
        <v>2242</v>
      </c>
      <c r="D997" s="418" t="s">
        <v>2459</v>
      </c>
      <c r="E997" s="7"/>
      <c r="F997" s="91" t="s">
        <v>4</v>
      </c>
      <c r="G997" s="90">
        <v>7</v>
      </c>
      <c r="H997" s="90">
        <v>4.5</v>
      </c>
      <c r="I997" s="90">
        <v>4.4000000000000004</v>
      </c>
      <c r="J997" s="161">
        <f t="shared" si="1090"/>
        <v>4.3120000000000003</v>
      </c>
      <c r="K997" s="161">
        <f t="shared" si="1091"/>
        <v>4.2679999999999998</v>
      </c>
      <c r="L997" s="161">
        <f t="shared" si="1092"/>
        <v>4.2240000000000002</v>
      </c>
      <c r="M997" s="290"/>
      <c r="N997" s="139">
        <f>H997*M997</f>
        <v>0</v>
      </c>
      <c r="O997" s="217">
        <f>I997*M997</f>
        <v>0</v>
      </c>
      <c r="P997" s="246">
        <f>J997*M997</f>
        <v>0</v>
      </c>
      <c r="Q997" s="246">
        <f>K997*M997</f>
        <v>0</v>
      </c>
      <c r="R997" s="246">
        <f>L997*M997</f>
        <v>0</v>
      </c>
      <c r="S997" s="12" t="s">
        <v>5</v>
      </c>
    </row>
    <row r="998" spans="1:19" s="56" customFormat="1" ht="69.95" hidden="1" customHeight="1" outlineLevel="1" thickBot="1" x14ac:dyDescent="0.25">
      <c r="A998" s="602" t="s">
        <v>3999</v>
      </c>
      <c r="B998" s="547" t="s">
        <v>298</v>
      </c>
      <c r="C998" s="64" t="s">
        <v>2243</v>
      </c>
      <c r="D998" s="418" t="s">
        <v>2460</v>
      </c>
      <c r="E998" s="7"/>
      <c r="F998" s="91" t="s">
        <v>4</v>
      </c>
      <c r="G998" s="90">
        <v>6</v>
      </c>
      <c r="H998" s="90">
        <v>3.5</v>
      </c>
      <c r="I998" s="90">
        <v>3.4</v>
      </c>
      <c r="J998" s="161">
        <f t="shared" si="1090"/>
        <v>3.3319999999999999</v>
      </c>
      <c r="K998" s="161">
        <f t="shared" si="1091"/>
        <v>3.298</v>
      </c>
      <c r="L998" s="161">
        <f t="shared" si="1092"/>
        <v>3.2639999999999998</v>
      </c>
      <c r="M998" s="290"/>
      <c r="N998" s="139">
        <f>H998*M998</f>
        <v>0</v>
      </c>
      <c r="O998" s="217">
        <f>I998*M998</f>
        <v>0</v>
      </c>
      <c r="P998" s="246">
        <f>J998*M998</f>
        <v>0</v>
      </c>
      <c r="Q998" s="246">
        <f>K998*M998</f>
        <v>0</v>
      </c>
      <c r="R998" s="246">
        <f>L998*M998</f>
        <v>0</v>
      </c>
      <c r="S998" s="12" t="s">
        <v>5</v>
      </c>
    </row>
    <row r="999" spans="1:19" s="56" customFormat="1" ht="69.95" hidden="1" customHeight="1" outlineLevel="1" thickBot="1" x14ac:dyDescent="0.25">
      <c r="A999" s="602" t="s">
        <v>4000</v>
      </c>
      <c r="B999" s="547" t="s">
        <v>298</v>
      </c>
      <c r="C999" s="64" t="s">
        <v>2244</v>
      </c>
      <c r="D999" s="418" t="s">
        <v>2461</v>
      </c>
      <c r="E999" s="7"/>
      <c r="F999" s="91" t="s">
        <v>4</v>
      </c>
      <c r="G999" s="90">
        <v>6</v>
      </c>
      <c r="H999" s="90">
        <v>4.5</v>
      </c>
      <c r="I999" s="90">
        <v>4.3</v>
      </c>
      <c r="J999" s="161">
        <f t="shared" si="1090"/>
        <v>4.2139999999999995</v>
      </c>
      <c r="K999" s="161">
        <f t="shared" si="1091"/>
        <v>4.1709999999999994</v>
      </c>
      <c r="L999" s="161">
        <f t="shared" si="1092"/>
        <v>4.1280000000000001</v>
      </c>
      <c r="M999" s="290"/>
      <c r="N999" s="139">
        <f>H999*M999</f>
        <v>0</v>
      </c>
      <c r="O999" s="217">
        <f>I999*M999</f>
        <v>0</v>
      </c>
      <c r="P999" s="246">
        <f>J999*M999</f>
        <v>0</v>
      </c>
      <c r="Q999" s="246">
        <f>K999*M999</f>
        <v>0</v>
      </c>
      <c r="R999" s="246">
        <f>L999*M999</f>
        <v>0</v>
      </c>
      <c r="S999" s="12" t="s">
        <v>5</v>
      </c>
    </row>
    <row r="1000" spans="1:19" s="56" customFormat="1" ht="69.95" hidden="1" customHeight="1" outlineLevel="1" thickBot="1" x14ac:dyDescent="0.25">
      <c r="A1000" s="602" t="s">
        <v>4001</v>
      </c>
      <c r="B1000" s="546" t="s">
        <v>72</v>
      </c>
      <c r="C1000" s="64" t="s">
        <v>2245</v>
      </c>
      <c r="D1000" s="418" t="s">
        <v>2462</v>
      </c>
      <c r="E1000" s="7"/>
      <c r="F1000" s="91" t="s">
        <v>4</v>
      </c>
      <c r="G1000" s="90">
        <v>6</v>
      </c>
      <c r="H1000" s="90">
        <v>4.7</v>
      </c>
      <c r="I1000" s="90">
        <v>4.5</v>
      </c>
      <c r="J1000" s="161">
        <f t="shared" si="1090"/>
        <v>4.41</v>
      </c>
      <c r="K1000" s="161">
        <f t="shared" si="1091"/>
        <v>4.3650000000000002</v>
      </c>
      <c r="L1000" s="161">
        <f t="shared" si="1092"/>
        <v>4.32</v>
      </c>
      <c r="M1000" s="290"/>
      <c r="N1000" s="139">
        <f>H1000*M1000</f>
        <v>0</v>
      </c>
      <c r="O1000" s="217">
        <f>I1000*M1000</f>
        <v>0</v>
      </c>
      <c r="P1000" s="246">
        <f>J1000*M1000</f>
        <v>0</v>
      </c>
      <c r="Q1000" s="246">
        <f>K1000*M1000</f>
        <v>0</v>
      </c>
      <c r="R1000" s="246">
        <f>L1000*M1000</f>
        <v>0</v>
      </c>
      <c r="S1000" s="12" t="s">
        <v>5</v>
      </c>
    </row>
    <row r="1001" spans="1:19" s="56" customFormat="1" ht="69.95" hidden="1" customHeight="1" outlineLevel="1" thickBot="1" x14ac:dyDescent="0.25">
      <c r="A1001" s="602" t="s">
        <v>4002</v>
      </c>
      <c r="B1001" s="547" t="s">
        <v>298</v>
      </c>
      <c r="C1001" s="64" t="s">
        <v>2246</v>
      </c>
      <c r="D1001" s="418" t="s">
        <v>2463</v>
      </c>
      <c r="E1001" s="7"/>
      <c r="F1001" s="91" t="s">
        <v>4</v>
      </c>
      <c r="G1001" s="90">
        <v>9</v>
      </c>
      <c r="H1001" s="90">
        <v>5.7</v>
      </c>
      <c r="I1001" s="90">
        <v>5.5</v>
      </c>
      <c r="J1001" s="161">
        <f t="shared" si="1090"/>
        <v>5.39</v>
      </c>
      <c r="K1001" s="161">
        <f t="shared" si="1091"/>
        <v>5.335</v>
      </c>
      <c r="L1001" s="161">
        <f t="shared" si="1092"/>
        <v>5.2799999999999994</v>
      </c>
      <c r="M1001" s="290"/>
      <c r="N1001" s="139">
        <f>H1001*M1001</f>
        <v>0</v>
      </c>
      <c r="O1001" s="217">
        <f>I1001*M1001</f>
        <v>0</v>
      </c>
      <c r="P1001" s="246">
        <f>J1001*M1001</f>
        <v>0</v>
      </c>
      <c r="Q1001" s="246">
        <f>K1001*M1001</f>
        <v>0</v>
      </c>
      <c r="R1001" s="246">
        <f>L1001*M1001</f>
        <v>0</v>
      </c>
      <c r="S1001" s="12" t="s">
        <v>5</v>
      </c>
    </row>
    <row r="1002" spans="1:19" s="56" customFormat="1" ht="69.95" hidden="1" customHeight="1" outlineLevel="1" thickBot="1" x14ac:dyDescent="0.25">
      <c r="A1002" s="602" t="s">
        <v>4003</v>
      </c>
      <c r="B1002" s="547" t="s">
        <v>298</v>
      </c>
      <c r="C1002" s="64" t="s">
        <v>2247</v>
      </c>
      <c r="D1002" s="418" t="s">
        <v>2464</v>
      </c>
      <c r="E1002" s="243"/>
      <c r="F1002" s="91" t="s">
        <v>4</v>
      </c>
      <c r="G1002" s="90">
        <v>10</v>
      </c>
      <c r="H1002" s="90">
        <v>5.7</v>
      </c>
      <c r="I1002" s="90">
        <v>5.5</v>
      </c>
      <c r="J1002" s="161">
        <f t="shared" si="1090"/>
        <v>5.39</v>
      </c>
      <c r="K1002" s="161">
        <f t="shared" si="1091"/>
        <v>5.335</v>
      </c>
      <c r="L1002" s="161">
        <f t="shared" si="1092"/>
        <v>5.2799999999999994</v>
      </c>
      <c r="M1002" s="290"/>
      <c r="N1002" s="139">
        <f>H1002*M1002</f>
        <v>0</v>
      </c>
      <c r="O1002" s="217">
        <f>I1002*M1002</f>
        <v>0</v>
      </c>
      <c r="P1002" s="246">
        <f>J1002*M1002</f>
        <v>0</v>
      </c>
      <c r="Q1002" s="246">
        <f>K1002*M1002</f>
        <v>0</v>
      </c>
      <c r="R1002" s="246">
        <f>L1002*M1002</f>
        <v>0</v>
      </c>
      <c r="S1002" s="12" t="s">
        <v>5</v>
      </c>
    </row>
    <row r="1003" spans="1:19" s="56" customFormat="1" ht="69.95" hidden="1" customHeight="1" outlineLevel="1" thickBot="1" x14ac:dyDescent="0.25">
      <c r="A1003" s="602" t="s">
        <v>4004</v>
      </c>
      <c r="B1003" s="547" t="s">
        <v>298</v>
      </c>
      <c r="C1003" s="64" t="s">
        <v>2248</v>
      </c>
      <c r="D1003" s="418" t="s">
        <v>2465</v>
      </c>
      <c r="E1003" s="13"/>
      <c r="F1003" s="91" t="s">
        <v>4</v>
      </c>
      <c r="G1003" s="90">
        <v>9</v>
      </c>
      <c r="H1003" s="90">
        <v>5.7</v>
      </c>
      <c r="I1003" s="90">
        <v>5.5</v>
      </c>
      <c r="J1003" s="161">
        <f t="shared" si="1090"/>
        <v>5.39</v>
      </c>
      <c r="K1003" s="161">
        <f t="shared" si="1091"/>
        <v>5.335</v>
      </c>
      <c r="L1003" s="161">
        <f t="shared" si="1092"/>
        <v>5.2799999999999994</v>
      </c>
      <c r="M1003" s="290"/>
      <c r="N1003" s="139">
        <f>H1003*M1003</f>
        <v>0</v>
      </c>
      <c r="O1003" s="217">
        <f>I1003*M1003</f>
        <v>0</v>
      </c>
      <c r="P1003" s="246">
        <f>J1003*M1003</f>
        <v>0</v>
      </c>
      <c r="Q1003" s="246">
        <f>K1003*M1003</f>
        <v>0</v>
      </c>
      <c r="R1003" s="246">
        <f>L1003*M1003</f>
        <v>0</v>
      </c>
      <c r="S1003" s="12" t="s">
        <v>5</v>
      </c>
    </row>
    <row r="1004" spans="1:19" s="56" customFormat="1" ht="69.95" hidden="1" customHeight="1" outlineLevel="1" thickBot="1" x14ac:dyDescent="0.25">
      <c r="A1004" s="602" t="s">
        <v>4005</v>
      </c>
      <c r="B1004" s="546" t="s">
        <v>72</v>
      </c>
      <c r="C1004" s="64" t="s">
        <v>2249</v>
      </c>
      <c r="D1004" s="418" t="s">
        <v>2466</v>
      </c>
      <c r="E1004" s="7"/>
      <c r="F1004" s="91" t="s">
        <v>4</v>
      </c>
      <c r="G1004" s="90">
        <v>11</v>
      </c>
      <c r="H1004" s="90">
        <v>7.5</v>
      </c>
      <c r="I1004" s="90">
        <v>7.3</v>
      </c>
      <c r="J1004" s="161">
        <f t="shared" si="1090"/>
        <v>7.1539999999999999</v>
      </c>
      <c r="K1004" s="161">
        <f t="shared" si="1091"/>
        <v>7.0809999999999995</v>
      </c>
      <c r="L1004" s="161">
        <f t="shared" si="1092"/>
        <v>7.008</v>
      </c>
      <c r="M1004" s="290"/>
      <c r="N1004" s="139">
        <f>H1004*M1004</f>
        <v>0</v>
      </c>
      <c r="O1004" s="217">
        <f>I1004*M1004</f>
        <v>0</v>
      </c>
      <c r="P1004" s="246">
        <f>J1004*M1004</f>
        <v>0</v>
      </c>
      <c r="Q1004" s="246">
        <f>K1004*M1004</f>
        <v>0</v>
      </c>
      <c r="R1004" s="246">
        <f>L1004*M1004</f>
        <v>0</v>
      </c>
      <c r="S1004" s="12" t="s">
        <v>5</v>
      </c>
    </row>
    <row r="1005" spans="1:19" s="56" customFormat="1" ht="69.95" hidden="1" customHeight="1" outlineLevel="1" thickBot="1" x14ac:dyDescent="0.25">
      <c r="A1005" s="602" t="s">
        <v>4006</v>
      </c>
      <c r="B1005" s="546" t="s">
        <v>298</v>
      </c>
      <c r="C1005" s="64" t="s">
        <v>2250</v>
      </c>
      <c r="D1005" s="418" t="s">
        <v>2467</v>
      </c>
      <c r="E1005" s="7"/>
      <c r="F1005" s="91" t="s">
        <v>4</v>
      </c>
      <c r="G1005" s="90">
        <v>11</v>
      </c>
      <c r="H1005" s="90">
        <v>6.7</v>
      </c>
      <c r="I1005" s="90">
        <v>6.5</v>
      </c>
      <c r="J1005" s="161">
        <f t="shared" si="1090"/>
        <v>6.37</v>
      </c>
      <c r="K1005" s="161">
        <f t="shared" si="1091"/>
        <v>6.3049999999999997</v>
      </c>
      <c r="L1005" s="161">
        <f t="shared" si="1092"/>
        <v>6.24</v>
      </c>
      <c r="M1005" s="290"/>
      <c r="N1005" s="139">
        <f>H1005*M1005</f>
        <v>0</v>
      </c>
      <c r="O1005" s="217">
        <f>I1005*M1005</f>
        <v>0</v>
      </c>
      <c r="P1005" s="246">
        <f>J1005*M1005</f>
        <v>0</v>
      </c>
      <c r="Q1005" s="246">
        <f>K1005*M1005</f>
        <v>0</v>
      </c>
      <c r="R1005" s="246">
        <f>L1005*M1005</f>
        <v>0</v>
      </c>
      <c r="S1005" s="12" t="s">
        <v>5</v>
      </c>
    </row>
    <row r="1006" spans="1:19" s="56" customFormat="1" ht="69.95" hidden="1" customHeight="1" outlineLevel="1" thickBot="1" x14ac:dyDescent="0.25">
      <c r="A1006" s="602" t="s">
        <v>4007</v>
      </c>
      <c r="B1006" s="546" t="s">
        <v>298</v>
      </c>
      <c r="C1006" s="64" t="s">
        <v>2251</v>
      </c>
      <c r="D1006" s="418" t="s">
        <v>2468</v>
      </c>
      <c r="E1006" s="7"/>
      <c r="F1006" s="91" t="s">
        <v>4</v>
      </c>
      <c r="G1006" s="90">
        <v>11</v>
      </c>
      <c r="H1006" s="90">
        <v>6.7</v>
      </c>
      <c r="I1006" s="90">
        <v>6.5</v>
      </c>
      <c r="J1006" s="161">
        <f t="shared" ref="J1006:J1057" si="1096">I1006*0.98</f>
        <v>6.37</v>
      </c>
      <c r="K1006" s="161">
        <f t="shared" ref="K1006:K1057" si="1097">I1006*0.97</f>
        <v>6.3049999999999997</v>
      </c>
      <c r="L1006" s="161">
        <f t="shared" ref="L1006:L1057" si="1098">I1006*0.96</f>
        <v>6.24</v>
      </c>
      <c r="M1006" s="290"/>
      <c r="N1006" s="139">
        <f>H1006*M1006</f>
        <v>0</v>
      </c>
      <c r="O1006" s="217">
        <f>I1006*M1006</f>
        <v>0</v>
      </c>
      <c r="P1006" s="246">
        <f>J1006*M1006</f>
        <v>0</v>
      </c>
      <c r="Q1006" s="246">
        <f>K1006*M1006</f>
        <v>0</v>
      </c>
      <c r="R1006" s="246">
        <f>L1006*M1006</f>
        <v>0</v>
      </c>
      <c r="S1006" s="12" t="s">
        <v>5</v>
      </c>
    </row>
    <row r="1007" spans="1:19" s="56" customFormat="1" ht="69.95" hidden="1" customHeight="1" outlineLevel="1" thickBot="1" x14ac:dyDescent="0.25">
      <c r="A1007" s="602" t="s">
        <v>4008</v>
      </c>
      <c r="B1007" s="546" t="s">
        <v>298</v>
      </c>
      <c r="C1007" s="64" t="s">
        <v>2252</v>
      </c>
      <c r="D1007" s="418" t="s">
        <v>2469</v>
      </c>
      <c r="E1007" s="13"/>
      <c r="F1007" s="91" t="s">
        <v>4</v>
      </c>
      <c r="G1007" s="90">
        <v>11</v>
      </c>
      <c r="H1007" s="90">
        <v>6.7</v>
      </c>
      <c r="I1007" s="90">
        <v>6.5</v>
      </c>
      <c r="J1007" s="161">
        <f t="shared" si="1096"/>
        <v>6.37</v>
      </c>
      <c r="K1007" s="161">
        <f t="shared" si="1097"/>
        <v>6.3049999999999997</v>
      </c>
      <c r="L1007" s="161">
        <f t="shared" si="1098"/>
        <v>6.24</v>
      </c>
      <c r="M1007" s="290"/>
      <c r="N1007" s="139">
        <f>H1007*M1007</f>
        <v>0</v>
      </c>
      <c r="O1007" s="217">
        <f>I1007*M1007</f>
        <v>0</v>
      </c>
      <c r="P1007" s="246">
        <f>J1007*M1007</f>
        <v>0</v>
      </c>
      <c r="Q1007" s="246">
        <f>K1007*M1007</f>
        <v>0</v>
      </c>
      <c r="R1007" s="246">
        <f>L1007*M1007</f>
        <v>0</v>
      </c>
      <c r="S1007" s="12" t="s">
        <v>5</v>
      </c>
    </row>
    <row r="1008" spans="1:19" s="56" customFormat="1" ht="69.95" hidden="1" customHeight="1" outlineLevel="1" thickBot="1" x14ac:dyDescent="0.25">
      <c r="A1008" s="602" t="s">
        <v>4009</v>
      </c>
      <c r="B1008" s="546" t="s">
        <v>26</v>
      </c>
      <c r="C1008" s="64" t="s">
        <v>2253</v>
      </c>
      <c r="D1008" s="418" t="s">
        <v>2470</v>
      </c>
      <c r="E1008" s="7"/>
      <c r="F1008" s="91" t="s">
        <v>4</v>
      </c>
      <c r="G1008" s="90">
        <v>6</v>
      </c>
      <c r="H1008" s="90">
        <v>3.5</v>
      </c>
      <c r="I1008" s="90">
        <v>3.4</v>
      </c>
      <c r="J1008" s="161">
        <f t="shared" si="1096"/>
        <v>3.3319999999999999</v>
      </c>
      <c r="K1008" s="161">
        <f t="shared" si="1097"/>
        <v>3.298</v>
      </c>
      <c r="L1008" s="161">
        <f t="shared" si="1098"/>
        <v>3.2639999999999998</v>
      </c>
      <c r="M1008" s="290"/>
      <c r="N1008" s="139">
        <f>H1008*M1008</f>
        <v>0</v>
      </c>
      <c r="O1008" s="217">
        <f>I1008*M1008</f>
        <v>0</v>
      </c>
      <c r="P1008" s="246">
        <f>J1008*M1008</f>
        <v>0</v>
      </c>
      <c r="Q1008" s="246">
        <f>K1008*M1008</f>
        <v>0</v>
      </c>
      <c r="R1008" s="246">
        <f>L1008*M1008</f>
        <v>0</v>
      </c>
      <c r="S1008" s="12" t="s">
        <v>5</v>
      </c>
    </row>
    <row r="1009" spans="1:19" s="56" customFormat="1" ht="69.95" hidden="1" customHeight="1" outlineLevel="1" thickBot="1" x14ac:dyDescent="0.25">
      <c r="A1009" s="602" t="s">
        <v>4010</v>
      </c>
      <c r="B1009" s="547" t="s">
        <v>298</v>
      </c>
      <c r="C1009" s="64" t="s">
        <v>2254</v>
      </c>
      <c r="D1009" s="418" t="s">
        <v>2471</v>
      </c>
      <c r="E1009" s="7"/>
      <c r="F1009" s="91" t="s">
        <v>4</v>
      </c>
      <c r="G1009" s="90">
        <v>6</v>
      </c>
      <c r="H1009" s="90">
        <v>4</v>
      </c>
      <c r="I1009" s="90">
        <v>3.9</v>
      </c>
      <c r="J1009" s="161">
        <f t="shared" si="1096"/>
        <v>3.8220000000000001</v>
      </c>
      <c r="K1009" s="161">
        <f t="shared" si="1097"/>
        <v>3.7829999999999999</v>
      </c>
      <c r="L1009" s="161">
        <f t="shared" si="1098"/>
        <v>3.7439999999999998</v>
      </c>
      <c r="M1009" s="290"/>
      <c r="N1009" s="139">
        <f>H1009*M1009</f>
        <v>0</v>
      </c>
      <c r="O1009" s="217">
        <f>I1009*M1009</f>
        <v>0</v>
      </c>
      <c r="P1009" s="246">
        <f>J1009*M1009</f>
        <v>0</v>
      </c>
      <c r="Q1009" s="246">
        <f>K1009*M1009</f>
        <v>0</v>
      </c>
      <c r="R1009" s="246">
        <f>L1009*M1009</f>
        <v>0</v>
      </c>
      <c r="S1009" s="12" t="s">
        <v>5</v>
      </c>
    </row>
    <row r="1010" spans="1:19" s="56" customFormat="1" ht="69.95" hidden="1" customHeight="1" outlineLevel="1" thickBot="1" x14ac:dyDescent="0.25">
      <c r="A1010" s="602" t="s">
        <v>4011</v>
      </c>
      <c r="B1010" s="547" t="s">
        <v>298</v>
      </c>
      <c r="C1010" s="64" t="s">
        <v>2255</v>
      </c>
      <c r="D1010" s="418" t="s">
        <v>2472</v>
      </c>
      <c r="E1010" s="243"/>
      <c r="F1010" s="91" t="s">
        <v>4</v>
      </c>
      <c r="G1010" s="90">
        <v>10</v>
      </c>
      <c r="H1010" s="90">
        <v>5.7</v>
      </c>
      <c r="I1010" s="90">
        <v>5.5</v>
      </c>
      <c r="J1010" s="161">
        <f t="shared" si="1096"/>
        <v>5.39</v>
      </c>
      <c r="K1010" s="161">
        <f t="shared" si="1097"/>
        <v>5.335</v>
      </c>
      <c r="L1010" s="161">
        <f t="shared" si="1098"/>
        <v>5.2799999999999994</v>
      </c>
      <c r="M1010" s="290"/>
      <c r="N1010" s="139">
        <f>H1010*M1010</f>
        <v>0</v>
      </c>
      <c r="O1010" s="217">
        <f>I1010*M1010</f>
        <v>0</v>
      </c>
      <c r="P1010" s="246">
        <f>J1010*M1010</f>
        <v>0</v>
      </c>
      <c r="Q1010" s="246">
        <f>K1010*M1010</f>
        <v>0</v>
      </c>
      <c r="R1010" s="246">
        <f>L1010*M1010</f>
        <v>0</v>
      </c>
      <c r="S1010" s="12" t="s">
        <v>5</v>
      </c>
    </row>
    <row r="1011" spans="1:19" s="56" customFormat="1" ht="69.95" hidden="1" customHeight="1" outlineLevel="1" thickBot="1" x14ac:dyDescent="0.25">
      <c r="A1011" s="602" t="s">
        <v>4012</v>
      </c>
      <c r="B1011" s="546" t="s">
        <v>26</v>
      </c>
      <c r="C1011" s="64" t="s">
        <v>2256</v>
      </c>
      <c r="D1011" s="418" t="s">
        <v>2473</v>
      </c>
      <c r="E1011" s="7"/>
      <c r="F1011" s="91" t="s">
        <v>4</v>
      </c>
      <c r="G1011" s="90">
        <v>6</v>
      </c>
      <c r="H1011" s="90">
        <v>3.6</v>
      </c>
      <c r="I1011" s="90">
        <v>3.5</v>
      </c>
      <c r="J1011" s="161">
        <f t="shared" si="1096"/>
        <v>3.4299999999999997</v>
      </c>
      <c r="K1011" s="161">
        <f t="shared" si="1097"/>
        <v>3.395</v>
      </c>
      <c r="L1011" s="161">
        <f t="shared" si="1098"/>
        <v>3.36</v>
      </c>
      <c r="M1011" s="290"/>
      <c r="N1011" s="139">
        <f>H1011*M1011</f>
        <v>0</v>
      </c>
      <c r="O1011" s="217">
        <f>I1011*M1011</f>
        <v>0</v>
      </c>
      <c r="P1011" s="246">
        <f>J1011*M1011</f>
        <v>0</v>
      </c>
      <c r="Q1011" s="246">
        <f>K1011*M1011</f>
        <v>0</v>
      </c>
      <c r="R1011" s="246">
        <f>L1011*M1011</f>
        <v>0</v>
      </c>
      <c r="S1011" s="12" t="s">
        <v>5</v>
      </c>
    </row>
    <row r="1012" spans="1:19" s="56" customFormat="1" ht="69.95" hidden="1" customHeight="1" outlineLevel="1" thickBot="1" x14ac:dyDescent="0.25">
      <c r="A1012" s="602" t="s">
        <v>4013</v>
      </c>
      <c r="B1012" s="546" t="s">
        <v>72</v>
      </c>
      <c r="C1012" s="64" t="s">
        <v>2257</v>
      </c>
      <c r="D1012" s="418" t="s">
        <v>2474</v>
      </c>
      <c r="E1012" s="7"/>
      <c r="F1012" s="91" t="s">
        <v>4</v>
      </c>
      <c r="G1012" s="90">
        <v>9</v>
      </c>
      <c r="H1012" s="90">
        <v>5.6</v>
      </c>
      <c r="I1012" s="90">
        <v>5.4</v>
      </c>
      <c r="J1012" s="161">
        <f t="shared" si="1096"/>
        <v>5.2919999999999998</v>
      </c>
      <c r="K1012" s="161">
        <f t="shared" si="1097"/>
        <v>5.2380000000000004</v>
      </c>
      <c r="L1012" s="161">
        <f t="shared" si="1098"/>
        <v>5.1840000000000002</v>
      </c>
      <c r="M1012" s="290"/>
      <c r="N1012" s="139">
        <f>H1012*M1012</f>
        <v>0</v>
      </c>
      <c r="O1012" s="217">
        <f>I1012*M1012</f>
        <v>0</v>
      </c>
      <c r="P1012" s="246">
        <f>J1012*M1012</f>
        <v>0</v>
      </c>
      <c r="Q1012" s="246">
        <f>K1012*M1012</f>
        <v>0</v>
      </c>
      <c r="R1012" s="246">
        <f>L1012*M1012</f>
        <v>0</v>
      </c>
      <c r="S1012" s="12" t="s">
        <v>5</v>
      </c>
    </row>
    <row r="1013" spans="1:19" s="56" customFormat="1" ht="69.95" hidden="1" customHeight="1" outlineLevel="1" thickBot="1" x14ac:dyDescent="0.25">
      <c r="A1013" s="602" t="s">
        <v>4014</v>
      </c>
      <c r="B1013" s="546" t="s">
        <v>298</v>
      </c>
      <c r="C1013" s="64" t="s">
        <v>2258</v>
      </c>
      <c r="D1013" s="418" t="s">
        <v>2475</v>
      </c>
      <c r="E1013" s="549"/>
      <c r="F1013" s="91" t="s">
        <v>4</v>
      </c>
      <c r="G1013" s="90">
        <v>10</v>
      </c>
      <c r="H1013" s="90">
        <v>6.2</v>
      </c>
      <c r="I1013" s="90">
        <v>6</v>
      </c>
      <c r="J1013" s="161">
        <f t="shared" si="1096"/>
        <v>5.88</v>
      </c>
      <c r="K1013" s="161">
        <f t="shared" si="1097"/>
        <v>5.82</v>
      </c>
      <c r="L1013" s="161">
        <f t="shared" si="1098"/>
        <v>5.76</v>
      </c>
      <c r="M1013" s="290"/>
      <c r="N1013" s="139">
        <f>H1013*M1013</f>
        <v>0</v>
      </c>
      <c r="O1013" s="217">
        <f>I1013*M1013</f>
        <v>0</v>
      </c>
      <c r="P1013" s="246">
        <f>J1013*M1013</f>
        <v>0</v>
      </c>
      <c r="Q1013" s="246">
        <f>K1013*M1013</f>
        <v>0</v>
      </c>
      <c r="R1013" s="246">
        <f>L1013*M1013</f>
        <v>0</v>
      </c>
      <c r="S1013" s="12" t="s">
        <v>5</v>
      </c>
    </row>
    <row r="1014" spans="1:19" s="56" customFormat="1" ht="69.95" hidden="1" customHeight="1" outlineLevel="1" thickBot="1" x14ac:dyDescent="0.25">
      <c r="A1014" s="602" t="s">
        <v>4015</v>
      </c>
      <c r="B1014" s="546" t="s">
        <v>298</v>
      </c>
      <c r="C1014" s="64" t="s">
        <v>2259</v>
      </c>
      <c r="D1014" s="418" t="s">
        <v>2476</v>
      </c>
      <c r="E1014" s="549"/>
      <c r="F1014" s="91" t="s">
        <v>4</v>
      </c>
      <c r="G1014" s="90">
        <v>10</v>
      </c>
      <c r="H1014" s="90">
        <v>6.2</v>
      </c>
      <c r="I1014" s="90">
        <v>6</v>
      </c>
      <c r="J1014" s="161">
        <f t="shared" si="1096"/>
        <v>5.88</v>
      </c>
      <c r="K1014" s="161">
        <f t="shared" si="1097"/>
        <v>5.82</v>
      </c>
      <c r="L1014" s="161">
        <f t="shared" si="1098"/>
        <v>5.76</v>
      </c>
      <c r="M1014" s="290"/>
      <c r="N1014" s="139">
        <f>H1014*M1014</f>
        <v>0</v>
      </c>
      <c r="O1014" s="217">
        <f>I1014*M1014</f>
        <v>0</v>
      </c>
      <c r="P1014" s="246">
        <f>J1014*M1014</f>
        <v>0</v>
      </c>
      <c r="Q1014" s="246">
        <f>K1014*M1014</f>
        <v>0</v>
      </c>
      <c r="R1014" s="246">
        <f>L1014*M1014</f>
        <v>0</v>
      </c>
      <c r="S1014" s="12" t="s">
        <v>5</v>
      </c>
    </row>
    <row r="1015" spans="1:19" s="56" customFormat="1" ht="69.95" hidden="1" customHeight="1" outlineLevel="1" thickBot="1" x14ac:dyDescent="0.25">
      <c r="A1015" s="602" t="s">
        <v>4016</v>
      </c>
      <c r="B1015" s="546" t="s">
        <v>298</v>
      </c>
      <c r="C1015" s="64" t="s">
        <v>2260</v>
      </c>
      <c r="D1015" s="418" t="s">
        <v>2477</v>
      </c>
      <c r="E1015" s="549"/>
      <c r="F1015" s="91" t="s">
        <v>4</v>
      </c>
      <c r="G1015" s="90">
        <v>10</v>
      </c>
      <c r="H1015" s="90">
        <v>6.2</v>
      </c>
      <c r="I1015" s="90">
        <v>6</v>
      </c>
      <c r="J1015" s="161">
        <f t="shared" si="1096"/>
        <v>5.88</v>
      </c>
      <c r="K1015" s="161">
        <f t="shared" si="1097"/>
        <v>5.82</v>
      </c>
      <c r="L1015" s="161">
        <f t="shared" si="1098"/>
        <v>5.76</v>
      </c>
      <c r="M1015" s="290"/>
      <c r="N1015" s="139">
        <f>H1015*M1015</f>
        <v>0</v>
      </c>
      <c r="O1015" s="217">
        <f>I1015*M1015</f>
        <v>0</v>
      </c>
      <c r="P1015" s="246">
        <f>J1015*M1015</f>
        <v>0</v>
      </c>
      <c r="Q1015" s="246">
        <f>K1015*M1015</f>
        <v>0</v>
      </c>
      <c r="R1015" s="246">
        <f>L1015*M1015</f>
        <v>0</v>
      </c>
      <c r="S1015" s="12" t="s">
        <v>5</v>
      </c>
    </row>
    <row r="1016" spans="1:19" s="56" customFormat="1" ht="69.95" hidden="1" customHeight="1" outlineLevel="1" thickBot="1" x14ac:dyDescent="0.25">
      <c r="A1016" s="602" t="s">
        <v>4017</v>
      </c>
      <c r="B1016" s="546" t="s">
        <v>298</v>
      </c>
      <c r="C1016" s="64" t="s">
        <v>2261</v>
      </c>
      <c r="D1016" s="418" t="s">
        <v>2478</v>
      </c>
      <c r="E1016" s="549"/>
      <c r="F1016" s="91" t="s">
        <v>4</v>
      </c>
      <c r="G1016" s="90">
        <v>10</v>
      </c>
      <c r="H1016" s="90">
        <v>7.2</v>
      </c>
      <c r="I1016" s="90">
        <v>7</v>
      </c>
      <c r="J1016" s="161">
        <f t="shared" si="1096"/>
        <v>6.8599999999999994</v>
      </c>
      <c r="K1016" s="161">
        <f t="shared" si="1097"/>
        <v>6.79</v>
      </c>
      <c r="L1016" s="161">
        <f t="shared" si="1098"/>
        <v>6.72</v>
      </c>
      <c r="M1016" s="290"/>
      <c r="N1016" s="139">
        <f>H1016*M1016</f>
        <v>0</v>
      </c>
      <c r="O1016" s="217">
        <f>I1016*M1016</f>
        <v>0</v>
      </c>
      <c r="P1016" s="246">
        <f>J1016*M1016</f>
        <v>0</v>
      </c>
      <c r="Q1016" s="246">
        <f>K1016*M1016</f>
        <v>0</v>
      </c>
      <c r="R1016" s="246">
        <f>L1016*M1016</f>
        <v>0</v>
      </c>
      <c r="S1016" s="12" t="s">
        <v>5</v>
      </c>
    </row>
    <row r="1017" spans="1:19" s="56" customFormat="1" ht="69.95" hidden="1" customHeight="1" outlineLevel="1" thickBot="1" x14ac:dyDescent="0.25">
      <c r="A1017" s="602" t="s">
        <v>4018</v>
      </c>
      <c r="B1017" s="547" t="s">
        <v>298</v>
      </c>
      <c r="C1017" s="64" t="s">
        <v>2262</v>
      </c>
      <c r="D1017" s="418" t="s">
        <v>2479</v>
      </c>
      <c r="E1017" s="243"/>
      <c r="F1017" s="91" t="s">
        <v>4</v>
      </c>
      <c r="G1017" s="90">
        <v>10</v>
      </c>
      <c r="H1017" s="90">
        <v>5.7</v>
      </c>
      <c r="I1017" s="90">
        <v>5.5</v>
      </c>
      <c r="J1017" s="161">
        <f t="shared" si="1096"/>
        <v>5.39</v>
      </c>
      <c r="K1017" s="161">
        <f t="shared" si="1097"/>
        <v>5.335</v>
      </c>
      <c r="L1017" s="161">
        <f t="shared" si="1098"/>
        <v>5.2799999999999994</v>
      </c>
      <c r="M1017" s="290"/>
      <c r="N1017" s="139">
        <f>H1017*M1017</f>
        <v>0</v>
      </c>
      <c r="O1017" s="217">
        <f>I1017*M1017</f>
        <v>0</v>
      </c>
      <c r="P1017" s="246">
        <f>J1017*M1017</f>
        <v>0</v>
      </c>
      <c r="Q1017" s="246">
        <f>K1017*M1017</f>
        <v>0</v>
      </c>
      <c r="R1017" s="246">
        <f>L1017*M1017</f>
        <v>0</v>
      </c>
      <c r="S1017" s="12" t="s">
        <v>5</v>
      </c>
    </row>
    <row r="1018" spans="1:19" s="56" customFormat="1" ht="69.95" hidden="1" customHeight="1" outlineLevel="1" thickBot="1" x14ac:dyDescent="0.25">
      <c r="A1018" s="602" t="s">
        <v>4019</v>
      </c>
      <c r="B1018" s="547" t="s">
        <v>298</v>
      </c>
      <c r="C1018" s="64" t="s">
        <v>2263</v>
      </c>
      <c r="D1018" s="418" t="s">
        <v>2480</v>
      </c>
      <c r="E1018" s="13"/>
      <c r="F1018" s="91" t="s">
        <v>4</v>
      </c>
      <c r="G1018" s="90">
        <v>9</v>
      </c>
      <c r="H1018" s="90">
        <v>6.2</v>
      </c>
      <c r="I1018" s="90">
        <v>6</v>
      </c>
      <c r="J1018" s="161">
        <f t="shared" si="1096"/>
        <v>5.88</v>
      </c>
      <c r="K1018" s="161">
        <f t="shared" si="1097"/>
        <v>5.82</v>
      </c>
      <c r="L1018" s="161">
        <f t="shared" si="1098"/>
        <v>5.76</v>
      </c>
      <c r="M1018" s="290"/>
      <c r="N1018" s="139">
        <f>H1018*M1018</f>
        <v>0</v>
      </c>
      <c r="O1018" s="217">
        <f>I1018*M1018</f>
        <v>0</v>
      </c>
      <c r="P1018" s="246">
        <f>J1018*M1018</f>
        <v>0</v>
      </c>
      <c r="Q1018" s="246">
        <f>K1018*M1018</f>
        <v>0</v>
      </c>
      <c r="R1018" s="246">
        <f>L1018*M1018</f>
        <v>0</v>
      </c>
      <c r="S1018" s="12" t="s">
        <v>5</v>
      </c>
    </row>
    <row r="1019" spans="1:19" s="56" customFormat="1" ht="69.95" hidden="1" customHeight="1" outlineLevel="1" thickBot="1" x14ac:dyDescent="0.25">
      <c r="A1019" s="602" t="s">
        <v>4020</v>
      </c>
      <c r="B1019" s="547" t="s">
        <v>298</v>
      </c>
      <c r="C1019" s="64" t="s">
        <v>2264</v>
      </c>
      <c r="D1019" s="418" t="s">
        <v>2481</v>
      </c>
      <c r="E1019" s="13"/>
      <c r="F1019" s="91" t="s">
        <v>4</v>
      </c>
      <c r="G1019" s="90">
        <v>9</v>
      </c>
      <c r="H1019" s="90">
        <v>5.7</v>
      </c>
      <c r="I1019" s="90">
        <v>5.5</v>
      </c>
      <c r="J1019" s="161">
        <f t="shared" si="1096"/>
        <v>5.39</v>
      </c>
      <c r="K1019" s="161">
        <f t="shared" si="1097"/>
        <v>5.335</v>
      </c>
      <c r="L1019" s="161">
        <f t="shared" si="1098"/>
        <v>5.2799999999999994</v>
      </c>
      <c r="M1019" s="290"/>
      <c r="N1019" s="139">
        <f>H1019*M1019</f>
        <v>0</v>
      </c>
      <c r="O1019" s="217">
        <f>I1019*M1019</f>
        <v>0</v>
      </c>
      <c r="P1019" s="246">
        <f>J1019*M1019</f>
        <v>0</v>
      </c>
      <c r="Q1019" s="246">
        <f>K1019*M1019</f>
        <v>0</v>
      </c>
      <c r="R1019" s="246">
        <f>L1019*M1019</f>
        <v>0</v>
      </c>
      <c r="S1019" s="12" t="s">
        <v>5</v>
      </c>
    </row>
    <row r="1020" spans="1:19" s="56" customFormat="1" ht="69.95" hidden="1" customHeight="1" outlineLevel="1" thickBot="1" x14ac:dyDescent="0.25">
      <c r="A1020" s="602" t="s">
        <v>4021</v>
      </c>
      <c r="B1020" s="546" t="s">
        <v>298</v>
      </c>
      <c r="C1020" s="64" t="s">
        <v>2265</v>
      </c>
      <c r="D1020" s="307" t="s">
        <v>2482</v>
      </c>
      <c r="E1020" s="7"/>
      <c r="F1020" s="7" t="s">
        <v>4</v>
      </c>
      <c r="G1020" s="90">
        <v>9</v>
      </c>
      <c r="H1020" s="90">
        <v>5.7</v>
      </c>
      <c r="I1020" s="90">
        <v>5.5</v>
      </c>
      <c r="J1020" s="161">
        <f t="shared" si="1096"/>
        <v>5.39</v>
      </c>
      <c r="K1020" s="161">
        <f t="shared" si="1097"/>
        <v>5.335</v>
      </c>
      <c r="L1020" s="161">
        <f t="shared" si="1098"/>
        <v>5.2799999999999994</v>
      </c>
      <c r="M1020" s="290"/>
      <c r="N1020" s="139">
        <f>H1020*M1020</f>
        <v>0</v>
      </c>
      <c r="O1020" s="217">
        <f>I1020*M1020</f>
        <v>0</v>
      </c>
      <c r="P1020" s="246">
        <f>J1020*M1020</f>
        <v>0</v>
      </c>
      <c r="Q1020" s="246">
        <f>K1020*M1020</f>
        <v>0</v>
      </c>
      <c r="R1020" s="246">
        <f>L1020*M1020</f>
        <v>0</v>
      </c>
      <c r="S1020" s="12" t="s">
        <v>5</v>
      </c>
    </row>
    <row r="1021" spans="1:19" s="56" customFormat="1" ht="69.95" hidden="1" customHeight="1" outlineLevel="1" thickBot="1" x14ac:dyDescent="0.25">
      <c r="A1021" s="602" t="s">
        <v>4022</v>
      </c>
      <c r="B1021" s="547" t="s">
        <v>298</v>
      </c>
      <c r="C1021" s="64" t="s">
        <v>2266</v>
      </c>
      <c r="D1021" s="418" t="s">
        <v>2483</v>
      </c>
      <c r="E1021" s="13"/>
      <c r="F1021" s="91" t="s">
        <v>4</v>
      </c>
      <c r="G1021" s="90">
        <v>9</v>
      </c>
      <c r="H1021" s="90">
        <v>5.7</v>
      </c>
      <c r="I1021" s="90">
        <v>5.5</v>
      </c>
      <c r="J1021" s="161">
        <f t="shared" si="1096"/>
        <v>5.39</v>
      </c>
      <c r="K1021" s="161">
        <f t="shared" si="1097"/>
        <v>5.335</v>
      </c>
      <c r="L1021" s="161">
        <f t="shared" si="1098"/>
        <v>5.2799999999999994</v>
      </c>
      <c r="M1021" s="290"/>
      <c r="N1021" s="139">
        <f>H1021*M1021</f>
        <v>0</v>
      </c>
      <c r="O1021" s="217">
        <f>I1021*M1021</f>
        <v>0</v>
      </c>
      <c r="P1021" s="246">
        <f>J1021*M1021</f>
        <v>0</v>
      </c>
      <c r="Q1021" s="246">
        <f>K1021*M1021</f>
        <v>0</v>
      </c>
      <c r="R1021" s="246">
        <f>L1021*M1021</f>
        <v>0</v>
      </c>
      <c r="S1021" s="12" t="s">
        <v>5</v>
      </c>
    </row>
    <row r="1022" spans="1:19" s="56" customFormat="1" ht="69.95" hidden="1" customHeight="1" outlineLevel="1" thickBot="1" x14ac:dyDescent="0.25">
      <c r="A1022" s="602" t="s">
        <v>4023</v>
      </c>
      <c r="B1022" s="546" t="s">
        <v>26</v>
      </c>
      <c r="C1022" s="53"/>
      <c r="D1022" s="307" t="s">
        <v>2484</v>
      </c>
      <c r="E1022" s="7"/>
      <c r="F1022" s="91" t="s">
        <v>4</v>
      </c>
      <c r="G1022" s="90">
        <v>5</v>
      </c>
      <c r="H1022" s="139">
        <v>2.8</v>
      </c>
      <c r="I1022" s="139">
        <v>2.7</v>
      </c>
      <c r="J1022" s="161">
        <f t="shared" si="1096"/>
        <v>2.6459999999999999</v>
      </c>
      <c r="K1022" s="161">
        <f t="shared" si="1097"/>
        <v>2.6190000000000002</v>
      </c>
      <c r="L1022" s="161">
        <f t="shared" si="1098"/>
        <v>2.5920000000000001</v>
      </c>
      <c r="M1022" s="290"/>
      <c r="N1022" s="139">
        <f>H1022*M1022</f>
        <v>0</v>
      </c>
      <c r="O1022" s="217">
        <f>I1022*M1022</f>
        <v>0</v>
      </c>
      <c r="P1022" s="246">
        <f>J1022*M1022</f>
        <v>0</v>
      </c>
      <c r="Q1022" s="246">
        <f>K1022*M1022</f>
        <v>0</v>
      </c>
      <c r="R1022" s="246">
        <f>L1022*M1022</f>
        <v>0</v>
      </c>
      <c r="S1022" s="12" t="s">
        <v>5</v>
      </c>
    </row>
    <row r="1023" spans="1:19" s="56" customFormat="1" ht="69.95" hidden="1" customHeight="1" outlineLevel="1" thickBot="1" x14ac:dyDescent="0.25">
      <c r="A1023" s="602" t="s">
        <v>4024</v>
      </c>
      <c r="B1023" s="546" t="s">
        <v>26</v>
      </c>
      <c r="C1023" s="53"/>
      <c r="D1023" s="307" t="s">
        <v>2485</v>
      </c>
      <c r="E1023" s="7"/>
      <c r="F1023" s="7" t="s">
        <v>4</v>
      </c>
      <c r="G1023" s="139">
        <v>5</v>
      </c>
      <c r="H1023" s="139">
        <v>2.5</v>
      </c>
      <c r="I1023" s="139">
        <v>2.4</v>
      </c>
      <c r="J1023" s="161">
        <f t="shared" si="1096"/>
        <v>2.3519999999999999</v>
      </c>
      <c r="K1023" s="161">
        <f t="shared" si="1097"/>
        <v>2.3279999999999998</v>
      </c>
      <c r="L1023" s="161">
        <f t="shared" si="1098"/>
        <v>2.3039999999999998</v>
      </c>
      <c r="M1023" s="290"/>
      <c r="N1023" s="139">
        <f>H1023*M1023</f>
        <v>0</v>
      </c>
      <c r="O1023" s="217">
        <f>I1023*M1023</f>
        <v>0</v>
      </c>
      <c r="P1023" s="246">
        <f>J1023*M1023</f>
        <v>0</v>
      </c>
      <c r="Q1023" s="246">
        <f>K1023*M1023</f>
        <v>0</v>
      </c>
      <c r="R1023" s="246">
        <f>L1023*M1023</f>
        <v>0</v>
      </c>
      <c r="S1023" s="12" t="s">
        <v>5</v>
      </c>
    </row>
    <row r="1024" spans="1:19" s="56" customFormat="1" ht="69.95" hidden="1" customHeight="1" outlineLevel="1" thickBot="1" x14ac:dyDescent="0.25">
      <c r="A1024" s="602" t="s">
        <v>4025</v>
      </c>
      <c r="B1024" s="546" t="s">
        <v>298</v>
      </c>
      <c r="C1024" s="53"/>
      <c r="D1024" s="418" t="s">
        <v>2486</v>
      </c>
      <c r="E1024" s="25"/>
      <c r="F1024" s="255" t="s">
        <v>4</v>
      </c>
      <c r="G1024" s="139">
        <v>9</v>
      </c>
      <c r="H1024" s="90">
        <v>5.2</v>
      </c>
      <c r="I1024" s="90">
        <v>5</v>
      </c>
      <c r="J1024" s="161">
        <f t="shared" si="1096"/>
        <v>4.9000000000000004</v>
      </c>
      <c r="K1024" s="161">
        <f t="shared" si="1097"/>
        <v>4.8499999999999996</v>
      </c>
      <c r="L1024" s="161">
        <f t="shared" si="1098"/>
        <v>4.8</v>
      </c>
      <c r="M1024" s="290"/>
      <c r="N1024" s="139">
        <f>H1024*M1024</f>
        <v>0</v>
      </c>
      <c r="O1024" s="217">
        <f>I1024*M1024</f>
        <v>0</v>
      </c>
      <c r="P1024" s="246">
        <f>J1024*M1024</f>
        <v>0</v>
      </c>
      <c r="Q1024" s="246">
        <f>K1024*M1024</f>
        <v>0</v>
      </c>
      <c r="R1024" s="246">
        <f>L1024*M1024</f>
        <v>0</v>
      </c>
      <c r="S1024" s="12" t="s">
        <v>5</v>
      </c>
    </row>
    <row r="1025" spans="1:19" s="56" customFormat="1" ht="69.95" hidden="1" customHeight="1" outlineLevel="1" thickBot="1" x14ac:dyDescent="0.25">
      <c r="A1025" s="602" t="s">
        <v>4026</v>
      </c>
      <c r="B1025" s="546" t="s">
        <v>298</v>
      </c>
      <c r="C1025" s="53"/>
      <c r="D1025" s="418" t="s">
        <v>2487</v>
      </c>
      <c r="E1025" s="243"/>
      <c r="F1025" s="255" t="s">
        <v>4</v>
      </c>
      <c r="G1025" s="139">
        <v>12</v>
      </c>
      <c r="H1025" s="90">
        <v>7</v>
      </c>
      <c r="I1025" s="90">
        <v>6.8</v>
      </c>
      <c r="J1025" s="161">
        <f t="shared" si="1096"/>
        <v>6.6639999999999997</v>
      </c>
      <c r="K1025" s="161">
        <f t="shared" si="1097"/>
        <v>6.5960000000000001</v>
      </c>
      <c r="L1025" s="161">
        <f t="shared" si="1098"/>
        <v>6.5279999999999996</v>
      </c>
      <c r="M1025" s="290"/>
      <c r="N1025" s="139">
        <f>H1025*M1025</f>
        <v>0</v>
      </c>
      <c r="O1025" s="217">
        <f>I1025*M1025</f>
        <v>0</v>
      </c>
      <c r="P1025" s="246">
        <f>J1025*M1025</f>
        <v>0</v>
      </c>
      <c r="Q1025" s="246">
        <f>K1025*M1025</f>
        <v>0</v>
      </c>
      <c r="R1025" s="246">
        <f>L1025*M1025</f>
        <v>0</v>
      </c>
      <c r="S1025" s="12" t="s">
        <v>5</v>
      </c>
    </row>
    <row r="1026" spans="1:19" s="56" customFormat="1" ht="69.95" hidden="1" customHeight="1" outlineLevel="1" thickBot="1" x14ac:dyDescent="0.25">
      <c r="A1026" s="602" t="s">
        <v>4027</v>
      </c>
      <c r="B1026" s="546" t="s">
        <v>298</v>
      </c>
      <c r="C1026" s="53"/>
      <c r="D1026" s="418" t="s">
        <v>2488</v>
      </c>
      <c r="E1026" s="255"/>
      <c r="F1026" s="255" t="s">
        <v>4</v>
      </c>
      <c r="G1026" s="139">
        <v>9</v>
      </c>
      <c r="H1026" s="90">
        <v>6.2</v>
      </c>
      <c r="I1026" s="90">
        <v>6</v>
      </c>
      <c r="J1026" s="161">
        <f t="shared" si="1096"/>
        <v>5.88</v>
      </c>
      <c r="K1026" s="161">
        <f t="shared" si="1097"/>
        <v>5.82</v>
      </c>
      <c r="L1026" s="161">
        <f t="shared" si="1098"/>
        <v>5.76</v>
      </c>
      <c r="M1026" s="290"/>
      <c r="N1026" s="139">
        <f>H1026*M1026</f>
        <v>0</v>
      </c>
      <c r="O1026" s="217">
        <f>I1026*M1026</f>
        <v>0</v>
      </c>
      <c r="P1026" s="246">
        <f>J1026*M1026</f>
        <v>0</v>
      </c>
      <c r="Q1026" s="246">
        <f>K1026*M1026</f>
        <v>0</v>
      </c>
      <c r="R1026" s="246">
        <f>L1026*M1026</f>
        <v>0</v>
      </c>
      <c r="S1026" s="12" t="s">
        <v>5</v>
      </c>
    </row>
    <row r="1027" spans="1:19" s="56" customFormat="1" ht="69.95" hidden="1" customHeight="1" outlineLevel="1" thickBot="1" x14ac:dyDescent="0.25">
      <c r="A1027" s="602" t="s">
        <v>4028</v>
      </c>
      <c r="B1027" s="546" t="s">
        <v>298</v>
      </c>
      <c r="C1027" s="53"/>
      <c r="D1027" s="418" t="s">
        <v>2489</v>
      </c>
      <c r="E1027" s="255"/>
      <c r="F1027" s="255" t="s">
        <v>4</v>
      </c>
      <c r="G1027" s="139">
        <v>9</v>
      </c>
      <c r="H1027" s="90">
        <v>5.7</v>
      </c>
      <c r="I1027" s="90">
        <v>5.5</v>
      </c>
      <c r="J1027" s="161">
        <f t="shared" si="1096"/>
        <v>5.39</v>
      </c>
      <c r="K1027" s="161">
        <f t="shared" si="1097"/>
        <v>5.335</v>
      </c>
      <c r="L1027" s="161">
        <f t="shared" si="1098"/>
        <v>5.2799999999999994</v>
      </c>
      <c r="M1027" s="290"/>
      <c r="N1027" s="139">
        <f>H1027*M1027</f>
        <v>0</v>
      </c>
      <c r="O1027" s="217">
        <f>I1027*M1027</f>
        <v>0</v>
      </c>
      <c r="P1027" s="246">
        <f>J1027*M1027</f>
        <v>0</v>
      </c>
      <c r="Q1027" s="246">
        <f>K1027*M1027</f>
        <v>0</v>
      </c>
      <c r="R1027" s="246">
        <f>L1027*M1027</f>
        <v>0</v>
      </c>
      <c r="S1027" s="12" t="s">
        <v>5</v>
      </c>
    </row>
    <row r="1028" spans="1:19" s="56" customFormat="1" ht="69.95" hidden="1" customHeight="1" outlineLevel="1" thickBot="1" x14ac:dyDescent="0.25">
      <c r="A1028" s="602" t="s">
        <v>4029</v>
      </c>
      <c r="B1028" s="546" t="s">
        <v>72</v>
      </c>
      <c r="C1028" s="53"/>
      <c r="D1028" s="418" t="s">
        <v>2490</v>
      </c>
      <c r="E1028" s="255"/>
      <c r="F1028" s="255" t="s">
        <v>4</v>
      </c>
      <c r="G1028" s="139">
        <v>9</v>
      </c>
      <c r="H1028" s="90">
        <v>5.7</v>
      </c>
      <c r="I1028" s="90">
        <v>5.5</v>
      </c>
      <c r="J1028" s="161">
        <f t="shared" si="1096"/>
        <v>5.39</v>
      </c>
      <c r="K1028" s="161">
        <f t="shared" si="1097"/>
        <v>5.335</v>
      </c>
      <c r="L1028" s="161">
        <f t="shared" si="1098"/>
        <v>5.2799999999999994</v>
      </c>
      <c r="M1028" s="290"/>
      <c r="N1028" s="139">
        <f>H1028*M1028</f>
        <v>0</v>
      </c>
      <c r="O1028" s="217">
        <f>I1028*M1028</f>
        <v>0</v>
      </c>
      <c r="P1028" s="246">
        <f>J1028*M1028</f>
        <v>0</v>
      </c>
      <c r="Q1028" s="246">
        <f>K1028*M1028</f>
        <v>0</v>
      </c>
      <c r="R1028" s="246">
        <f>L1028*M1028</f>
        <v>0</v>
      </c>
      <c r="S1028" s="12" t="s">
        <v>5</v>
      </c>
    </row>
    <row r="1029" spans="1:19" s="56" customFormat="1" ht="69.95" hidden="1" customHeight="1" outlineLevel="1" thickBot="1" x14ac:dyDescent="0.25">
      <c r="A1029" s="602" t="s">
        <v>4030</v>
      </c>
      <c r="B1029" s="546" t="s">
        <v>298</v>
      </c>
      <c r="C1029" s="53"/>
      <c r="D1029" s="418" t="s">
        <v>2491</v>
      </c>
      <c r="E1029" s="255"/>
      <c r="F1029" s="255" t="s">
        <v>4</v>
      </c>
      <c r="G1029" s="139">
        <v>10</v>
      </c>
      <c r="H1029" s="90">
        <v>5.2</v>
      </c>
      <c r="I1029" s="90">
        <v>5</v>
      </c>
      <c r="J1029" s="161">
        <f t="shared" si="1096"/>
        <v>4.9000000000000004</v>
      </c>
      <c r="K1029" s="161">
        <f t="shared" si="1097"/>
        <v>4.8499999999999996</v>
      </c>
      <c r="L1029" s="161">
        <f t="shared" si="1098"/>
        <v>4.8</v>
      </c>
      <c r="M1029" s="290"/>
      <c r="N1029" s="139">
        <f>H1029*M1029</f>
        <v>0</v>
      </c>
      <c r="O1029" s="217">
        <f>I1029*M1029</f>
        <v>0</v>
      </c>
      <c r="P1029" s="246">
        <f>J1029*M1029</f>
        <v>0</v>
      </c>
      <c r="Q1029" s="246">
        <f>K1029*M1029</f>
        <v>0</v>
      </c>
      <c r="R1029" s="246">
        <f>L1029*M1029</f>
        <v>0</v>
      </c>
      <c r="S1029" s="12" t="s">
        <v>5</v>
      </c>
    </row>
    <row r="1030" spans="1:19" s="56" customFormat="1" ht="69.95" hidden="1" customHeight="1" outlineLevel="1" thickBot="1" x14ac:dyDescent="0.25">
      <c r="A1030" s="602" t="s">
        <v>4031</v>
      </c>
      <c r="B1030" s="546" t="s">
        <v>298</v>
      </c>
      <c r="C1030" s="53"/>
      <c r="D1030" s="418" t="s">
        <v>2492</v>
      </c>
      <c r="E1030" s="255"/>
      <c r="F1030" s="255" t="s">
        <v>4</v>
      </c>
      <c r="G1030" s="139">
        <v>12</v>
      </c>
      <c r="H1030" s="90">
        <v>7.5</v>
      </c>
      <c r="I1030" s="90">
        <v>7.3</v>
      </c>
      <c r="J1030" s="161">
        <f t="shared" si="1096"/>
        <v>7.1539999999999999</v>
      </c>
      <c r="K1030" s="161">
        <f t="shared" si="1097"/>
        <v>7.0809999999999995</v>
      </c>
      <c r="L1030" s="161">
        <f t="shared" si="1098"/>
        <v>7.008</v>
      </c>
      <c r="M1030" s="290"/>
      <c r="N1030" s="139">
        <f>H1030*M1030</f>
        <v>0</v>
      </c>
      <c r="O1030" s="217">
        <f>I1030*M1030</f>
        <v>0</v>
      </c>
      <c r="P1030" s="246">
        <f>J1030*M1030</f>
        <v>0</v>
      </c>
      <c r="Q1030" s="246">
        <f>K1030*M1030</f>
        <v>0</v>
      </c>
      <c r="R1030" s="246">
        <f>L1030*M1030</f>
        <v>0</v>
      </c>
      <c r="S1030" s="12" t="s">
        <v>5</v>
      </c>
    </row>
    <row r="1031" spans="1:19" s="56" customFormat="1" ht="69.95" hidden="1" customHeight="1" outlineLevel="1" thickBot="1" x14ac:dyDescent="0.25">
      <c r="A1031" s="602" t="s">
        <v>4032</v>
      </c>
      <c r="B1031" s="546" t="s">
        <v>298</v>
      </c>
      <c r="C1031" s="53"/>
      <c r="D1031" s="418" t="s">
        <v>2493</v>
      </c>
      <c r="E1031" s="255"/>
      <c r="F1031" s="255" t="s">
        <v>4</v>
      </c>
      <c r="G1031" s="139">
        <v>10</v>
      </c>
      <c r="H1031" s="90">
        <v>5.7</v>
      </c>
      <c r="I1031" s="90">
        <v>5.5</v>
      </c>
      <c r="J1031" s="161">
        <f t="shared" si="1096"/>
        <v>5.39</v>
      </c>
      <c r="K1031" s="161">
        <f t="shared" si="1097"/>
        <v>5.335</v>
      </c>
      <c r="L1031" s="161">
        <f t="shared" si="1098"/>
        <v>5.2799999999999994</v>
      </c>
      <c r="M1031" s="290"/>
      <c r="N1031" s="139">
        <f>H1031*M1031</f>
        <v>0</v>
      </c>
      <c r="O1031" s="217">
        <f>I1031*M1031</f>
        <v>0</v>
      </c>
      <c r="P1031" s="246">
        <f>J1031*M1031</f>
        <v>0</v>
      </c>
      <c r="Q1031" s="246">
        <f>K1031*M1031</f>
        <v>0</v>
      </c>
      <c r="R1031" s="246">
        <f>L1031*M1031</f>
        <v>0</v>
      </c>
      <c r="S1031" s="12" t="s">
        <v>5</v>
      </c>
    </row>
    <row r="1032" spans="1:19" s="56" customFormat="1" ht="69.95" hidden="1" customHeight="1" outlineLevel="1" thickBot="1" x14ac:dyDescent="0.25">
      <c r="A1032" s="602" t="s">
        <v>4033</v>
      </c>
      <c r="B1032" s="546" t="s">
        <v>298</v>
      </c>
      <c r="C1032" s="53"/>
      <c r="D1032" s="418" t="s">
        <v>2494</v>
      </c>
      <c r="E1032" s="255"/>
      <c r="F1032" s="255" t="s">
        <v>4</v>
      </c>
      <c r="G1032" s="139">
        <v>7</v>
      </c>
      <c r="H1032" s="90">
        <v>4.2</v>
      </c>
      <c r="I1032" s="90">
        <v>4</v>
      </c>
      <c r="J1032" s="161">
        <f t="shared" si="1096"/>
        <v>3.92</v>
      </c>
      <c r="K1032" s="161">
        <f t="shared" si="1097"/>
        <v>3.88</v>
      </c>
      <c r="L1032" s="161">
        <f t="shared" si="1098"/>
        <v>3.84</v>
      </c>
      <c r="M1032" s="290"/>
      <c r="N1032" s="139">
        <f>H1032*M1032</f>
        <v>0</v>
      </c>
      <c r="O1032" s="217">
        <f>I1032*M1032</f>
        <v>0</v>
      </c>
      <c r="P1032" s="246">
        <f>J1032*M1032</f>
        <v>0</v>
      </c>
      <c r="Q1032" s="246">
        <f>K1032*M1032</f>
        <v>0</v>
      </c>
      <c r="R1032" s="246">
        <f>L1032*M1032</f>
        <v>0</v>
      </c>
      <c r="S1032" s="12" t="s">
        <v>5</v>
      </c>
    </row>
    <row r="1033" spans="1:19" s="56" customFormat="1" ht="69.95" hidden="1" customHeight="1" outlineLevel="1" thickBot="1" x14ac:dyDescent="0.25">
      <c r="A1033" s="602" t="s">
        <v>4034</v>
      </c>
      <c r="B1033" s="546" t="s">
        <v>298</v>
      </c>
      <c r="C1033" s="53"/>
      <c r="D1033" s="418" t="s">
        <v>2495</v>
      </c>
      <c r="E1033" s="255"/>
      <c r="F1033" s="255" t="s">
        <v>4</v>
      </c>
      <c r="G1033" s="139">
        <v>10</v>
      </c>
      <c r="H1033" s="90">
        <v>5.7</v>
      </c>
      <c r="I1033" s="90">
        <v>5.5</v>
      </c>
      <c r="J1033" s="161">
        <f t="shared" si="1096"/>
        <v>5.39</v>
      </c>
      <c r="K1033" s="161">
        <f t="shared" si="1097"/>
        <v>5.335</v>
      </c>
      <c r="L1033" s="161">
        <f t="shared" si="1098"/>
        <v>5.2799999999999994</v>
      </c>
      <c r="M1033" s="290"/>
      <c r="N1033" s="139">
        <f>H1033*M1033</f>
        <v>0</v>
      </c>
      <c r="O1033" s="217">
        <f>I1033*M1033</f>
        <v>0</v>
      </c>
      <c r="P1033" s="246">
        <f>J1033*M1033</f>
        <v>0</v>
      </c>
      <c r="Q1033" s="246">
        <f>K1033*M1033</f>
        <v>0</v>
      </c>
      <c r="R1033" s="246">
        <f>L1033*M1033</f>
        <v>0</v>
      </c>
      <c r="S1033" s="12" t="s">
        <v>5</v>
      </c>
    </row>
    <row r="1034" spans="1:19" s="56" customFormat="1" ht="69.95" hidden="1" customHeight="1" outlineLevel="1" thickBot="1" x14ac:dyDescent="0.25">
      <c r="A1034" s="602" t="s">
        <v>4035</v>
      </c>
      <c r="B1034" s="7" t="s">
        <v>108</v>
      </c>
      <c r="C1034" s="53"/>
      <c r="D1034" s="418" t="s">
        <v>2496</v>
      </c>
      <c r="E1034" s="255"/>
      <c r="F1034" s="255" t="s">
        <v>4</v>
      </c>
      <c r="G1034" s="139">
        <v>14</v>
      </c>
      <c r="H1034" s="90">
        <v>8.1999999999999993</v>
      </c>
      <c r="I1034" s="90">
        <v>8</v>
      </c>
      <c r="J1034" s="161">
        <f t="shared" si="1096"/>
        <v>7.84</v>
      </c>
      <c r="K1034" s="161">
        <f t="shared" si="1097"/>
        <v>7.76</v>
      </c>
      <c r="L1034" s="161">
        <f t="shared" si="1098"/>
        <v>7.68</v>
      </c>
      <c r="M1034" s="290"/>
      <c r="N1034" s="139">
        <f>H1034*M1034</f>
        <v>0</v>
      </c>
      <c r="O1034" s="217">
        <f>I1034*M1034</f>
        <v>0</v>
      </c>
      <c r="P1034" s="246">
        <f>J1034*M1034</f>
        <v>0</v>
      </c>
      <c r="Q1034" s="246">
        <f>K1034*M1034</f>
        <v>0</v>
      </c>
      <c r="R1034" s="246">
        <f>L1034*M1034</f>
        <v>0</v>
      </c>
      <c r="S1034" s="12" t="s">
        <v>5</v>
      </c>
    </row>
    <row r="1035" spans="1:19" s="56" customFormat="1" ht="69.95" hidden="1" customHeight="1" outlineLevel="1" thickBot="1" x14ac:dyDescent="0.25">
      <c r="A1035" s="602" t="s">
        <v>4036</v>
      </c>
      <c r="B1035" s="546" t="s">
        <v>298</v>
      </c>
      <c r="C1035" s="53"/>
      <c r="D1035" s="418" t="s">
        <v>2497</v>
      </c>
      <c r="E1035" s="255"/>
      <c r="F1035" s="255" t="s">
        <v>4</v>
      </c>
      <c r="G1035" s="139">
        <v>10</v>
      </c>
      <c r="H1035" s="90">
        <v>5.7</v>
      </c>
      <c r="I1035" s="90">
        <v>5.5</v>
      </c>
      <c r="J1035" s="161">
        <f t="shared" si="1096"/>
        <v>5.39</v>
      </c>
      <c r="K1035" s="161">
        <f t="shared" si="1097"/>
        <v>5.335</v>
      </c>
      <c r="L1035" s="161">
        <f t="shared" si="1098"/>
        <v>5.2799999999999994</v>
      </c>
      <c r="M1035" s="290"/>
      <c r="N1035" s="139">
        <f>H1035*M1035</f>
        <v>0</v>
      </c>
      <c r="O1035" s="217">
        <f>I1035*M1035</f>
        <v>0</v>
      </c>
      <c r="P1035" s="246">
        <f>J1035*M1035</f>
        <v>0</v>
      </c>
      <c r="Q1035" s="246">
        <f>K1035*M1035</f>
        <v>0</v>
      </c>
      <c r="R1035" s="246">
        <f>L1035*M1035</f>
        <v>0</v>
      </c>
      <c r="S1035" s="12" t="s">
        <v>5</v>
      </c>
    </row>
    <row r="1036" spans="1:19" s="56" customFormat="1" ht="69.95" hidden="1" customHeight="1" outlineLevel="1" thickBot="1" x14ac:dyDescent="0.25">
      <c r="A1036" s="602" t="s">
        <v>4037</v>
      </c>
      <c r="B1036" s="546" t="s">
        <v>298</v>
      </c>
      <c r="C1036" s="53"/>
      <c r="D1036" s="418" t="s">
        <v>2498</v>
      </c>
      <c r="E1036" s="255"/>
      <c r="F1036" s="255" t="s">
        <v>4</v>
      </c>
      <c r="G1036" s="139">
        <v>12</v>
      </c>
      <c r="H1036" s="90">
        <v>7.5</v>
      </c>
      <c r="I1036" s="90">
        <v>7.3</v>
      </c>
      <c r="J1036" s="161">
        <f t="shared" si="1096"/>
        <v>7.1539999999999999</v>
      </c>
      <c r="K1036" s="161">
        <f t="shared" si="1097"/>
        <v>7.0809999999999995</v>
      </c>
      <c r="L1036" s="161">
        <f t="shared" si="1098"/>
        <v>7.008</v>
      </c>
      <c r="M1036" s="290"/>
      <c r="N1036" s="139">
        <f>H1036*M1036</f>
        <v>0</v>
      </c>
      <c r="O1036" s="217">
        <f>I1036*M1036</f>
        <v>0</v>
      </c>
      <c r="P1036" s="246">
        <f>J1036*M1036</f>
        <v>0</v>
      </c>
      <c r="Q1036" s="246">
        <f>K1036*M1036</f>
        <v>0</v>
      </c>
      <c r="R1036" s="246">
        <f>L1036*M1036</f>
        <v>0</v>
      </c>
      <c r="S1036" s="12" t="s">
        <v>5</v>
      </c>
    </row>
    <row r="1037" spans="1:19" s="56" customFormat="1" ht="69.95" hidden="1" customHeight="1" outlineLevel="1" thickBot="1" x14ac:dyDescent="0.25">
      <c r="A1037" s="602" t="s">
        <v>4038</v>
      </c>
      <c r="B1037" s="7" t="s">
        <v>108</v>
      </c>
      <c r="C1037" s="53"/>
      <c r="D1037" s="418" t="s">
        <v>2499</v>
      </c>
      <c r="E1037" s="255"/>
      <c r="F1037" s="255" t="s">
        <v>4</v>
      </c>
      <c r="G1037" s="139">
        <v>8</v>
      </c>
      <c r="H1037" s="90">
        <v>5.2</v>
      </c>
      <c r="I1037" s="90">
        <v>5</v>
      </c>
      <c r="J1037" s="161">
        <f t="shared" si="1096"/>
        <v>4.9000000000000004</v>
      </c>
      <c r="K1037" s="161">
        <f t="shared" si="1097"/>
        <v>4.8499999999999996</v>
      </c>
      <c r="L1037" s="161">
        <f t="shared" si="1098"/>
        <v>4.8</v>
      </c>
      <c r="M1037" s="290"/>
      <c r="N1037" s="139">
        <f>H1037*M1037</f>
        <v>0</v>
      </c>
      <c r="O1037" s="217">
        <f>I1037*M1037</f>
        <v>0</v>
      </c>
      <c r="P1037" s="246">
        <f>J1037*M1037</f>
        <v>0</v>
      </c>
      <c r="Q1037" s="246">
        <f>K1037*M1037</f>
        <v>0</v>
      </c>
      <c r="R1037" s="246">
        <f>L1037*M1037</f>
        <v>0</v>
      </c>
      <c r="S1037" s="12" t="s">
        <v>5</v>
      </c>
    </row>
    <row r="1038" spans="1:19" s="56" customFormat="1" ht="69.95" hidden="1" customHeight="1" outlineLevel="1" thickBot="1" x14ac:dyDescent="0.25">
      <c r="A1038" s="602" t="s">
        <v>4039</v>
      </c>
      <c r="B1038" s="546" t="s">
        <v>26</v>
      </c>
      <c r="C1038" s="53"/>
      <c r="D1038" s="418" t="s">
        <v>2500</v>
      </c>
      <c r="E1038" s="255"/>
      <c r="F1038" s="255" t="s">
        <v>4</v>
      </c>
      <c r="G1038" s="139">
        <v>9</v>
      </c>
      <c r="H1038" s="90">
        <v>5.5</v>
      </c>
      <c r="I1038" s="90">
        <v>5.3</v>
      </c>
      <c r="J1038" s="161">
        <f t="shared" si="1096"/>
        <v>5.194</v>
      </c>
      <c r="K1038" s="161">
        <f t="shared" si="1097"/>
        <v>5.141</v>
      </c>
      <c r="L1038" s="161">
        <f t="shared" si="1098"/>
        <v>5.0880000000000001</v>
      </c>
      <c r="M1038" s="290"/>
      <c r="N1038" s="139">
        <f>H1038*M1038</f>
        <v>0</v>
      </c>
      <c r="O1038" s="217">
        <f>I1038*M1038</f>
        <v>0</v>
      </c>
      <c r="P1038" s="246">
        <f>J1038*M1038</f>
        <v>0</v>
      </c>
      <c r="Q1038" s="246">
        <f>K1038*M1038</f>
        <v>0</v>
      </c>
      <c r="R1038" s="246">
        <f>L1038*M1038</f>
        <v>0</v>
      </c>
      <c r="S1038" s="12" t="s">
        <v>5</v>
      </c>
    </row>
    <row r="1039" spans="1:19" s="56" customFormat="1" ht="69.95" hidden="1" customHeight="1" outlineLevel="1" thickBot="1" x14ac:dyDescent="0.25">
      <c r="A1039" s="602" t="s">
        <v>4040</v>
      </c>
      <c r="B1039" s="546" t="s">
        <v>72</v>
      </c>
      <c r="C1039" s="53"/>
      <c r="D1039" s="418" t="s">
        <v>2501</v>
      </c>
      <c r="E1039" s="255"/>
      <c r="F1039" s="255" t="s">
        <v>4</v>
      </c>
      <c r="G1039" s="139">
        <v>8</v>
      </c>
      <c r="H1039" s="90">
        <v>4.2</v>
      </c>
      <c r="I1039" s="90">
        <v>4</v>
      </c>
      <c r="J1039" s="161">
        <f t="shared" si="1096"/>
        <v>3.92</v>
      </c>
      <c r="K1039" s="161">
        <f t="shared" si="1097"/>
        <v>3.88</v>
      </c>
      <c r="L1039" s="161">
        <f t="shared" si="1098"/>
        <v>3.84</v>
      </c>
      <c r="M1039" s="290"/>
      <c r="N1039" s="139">
        <f>H1039*M1039</f>
        <v>0</v>
      </c>
      <c r="O1039" s="217">
        <f>I1039*M1039</f>
        <v>0</v>
      </c>
      <c r="P1039" s="246">
        <f>J1039*M1039</f>
        <v>0</v>
      </c>
      <c r="Q1039" s="246">
        <f>K1039*M1039</f>
        <v>0</v>
      </c>
      <c r="R1039" s="246">
        <f>L1039*M1039</f>
        <v>0</v>
      </c>
      <c r="S1039" s="12" t="s">
        <v>5</v>
      </c>
    </row>
    <row r="1040" spans="1:19" s="56" customFormat="1" ht="69.95" hidden="1" customHeight="1" outlineLevel="1" thickBot="1" x14ac:dyDescent="0.25">
      <c r="A1040" s="602" t="s">
        <v>4041</v>
      </c>
      <c r="B1040" s="548" t="s">
        <v>2718</v>
      </c>
      <c r="C1040" s="53"/>
      <c r="D1040" s="418" t="s">
        <v>2502</v>
      </c>
      <c r="E1040" s="255"/>
      <c r="F1040" s="255" t="s">
        <v>4</v>
      </c>
      <c r="G1040" s="139">
        <v>9</v>
      </c>
      <c r="H1040" s="90">
        <v>5.5</v>
      </c>
      <c r="I1040" s="90">
        <v>5.3</v>
      </c>
      <c r="J1040" s="161">
        <f t="shared" si="1096"/>
        <v>5.194</v>
      </c>
      <c r="K1040" s="161">
        <f t="shared" si="1097"/>
        <v>5.141</v>
      </c>
      <c r="L1040" s="161">
        <f t="shared" si="1098"/>
        <v>5.0880000000000001</v>
      </c>
      <c r="M1040" s="290"/>
      <c r="N1040" s="139">
        <f>H1040*M1040</f>
        <v>0</v>
      </c>
      <c r="O1040" s="217">
        <f>I1040*M1040</f>
        <v>0</v>
      </c>
      <c r="P1040" s="246">
        <f>J1040*M1040</f>
        <v>0</v>
      </c>
      <c r="Q1040" s="246">
        <f>K1040*M1040</f>
        <v>0</v>
      </c>
      <c r="R1040" s="246">
        <f>L1040*M1040</f>
        <v>0</v>
      </c>
      <c r="S1040" s="12" t="s">
        <v>5</v>
      </c>
    </row>
    <row r="1041" spans="1:19" s="56" customFormat="1" ht="69.95" hidden="1" customHeight="1" outlineLevel="1" thickBot="1" x14ac:dyDescent="0.25">
      <c r="A1041" s="602" t="s">
        <v>4042</v>
      </c>
      <c r="B1041" s="546" t="s">
        <v>72</v>
      </c>
      <c r="C1041" s="53"/>
      <c r="D1041" s="418" t="s">
        <v>2503</v>
      </c>
      <c r="E1041" s="255"/>
      <c r="F1041" s="255" t="s">
        <v>4</v>
      </c>
      <c r="G1041" s="139">
        <v>8</v>
      </c>
      <c r="H1041" s="90">
        <v>4.5</v>
      </c>
      <c r="I1041" s="90">
        <v>4.3</v>
      </c>
      <c r="J1041" s="161">
        <f t="shared" si="1096"/>
        <v>4.2139999999999995</v>
      </c>
      <c r="K1041" s="161">
        <f t="shared" si="1097"/>
        <v>4.1709999999999994</v>
      </c>
      <c r="L1041" s="161">
        <f t="shared" si="1098"/>
        <v>4.1280000000000001</v>
      </c>
      <c r="M1041" s="290"/>
      <c r="N1041" s="139">
        <f>H1041*M1041</f>
        <v>0</v>
      </c>
      <c r="O1041" s="217">
        <f>I1041*M1041</f>
        <v>0</v>
      </c>
      <c r="P1041" s="246">
        <f>J1041*M1041</f>
        <v>0</v>
      </c>
      <c r="Q1041" s="246">
        <f>K1041*M1041</f>
        <v>0</v>
      </c>
      <c r="R1041" s="246">
        <f>L1041*M1041</f>
        <v>0</v>
      </c>
      <c r="S1041" s="12" t="s">
        <v>5</v>
      </c>
    </row>
    <row r="1042" spans="1:19" s="56" customFormat="1" ht="69.95" hidden="1" customHeight="1" outlineLevel="1" thickBot="1" x14ac:dyDescent="0.25">
      <c r="A1042" s="602" t="s">
        <v>4043</v>
      </c>
      <c r="B1042" s="548" t="s">
        <v>2718</v>
      </c>
      <c r="C1042" s="64" t="s">
        <v>2845</v>
      </c>
      <c r="D1042" s="418" t="s">
        <v>2504</v>
      </c>
      <c r="E1042" s="25"/>
      <c r="F1042" s="255" t="s">
        <v>4</v>
      </c>
      <c r="G1042" s="272">
        <v>5</v>
      </c>
      <c r="H1042" s="272">
        <v>4.2</v>
      </c>
      <c r="I1042" s="272">
        <v>4</v>
      </c>
      <c r="J1042" s="161">
        <f t="shared" si="1096"/>
        <v>3.92</v>
      </c>
      <c r="K1042" s="161">
        <f t="shared" si="1097"/>
        <v>3.88</v>
      </c>
      <c r="L1042" s="161">
        <f t="shared" si="1098"/>
        <v>3.84</v>
      </c>
      <c r="M1042" s="290"/>
      <c r="N1042" s="272">
        <f>H1042*M1042</f>
        <v>0</v>
      </c>
      <c r="O1042" s="217">
        <f>I1042*M1042</f>
        <v>0</v>
      </c>
      <c r="P1042" s="246">
        <f>J1042*M1042</f>
        <v>0</v>
      </c>
      <c r="Q1042" s="246">
        <f>K1042*M1042</f>
        <v>0</v>
      </c>
      <c r="R1042" s="246">
        <f>L1042*M1042</f>
        <v>0</v>
      </c>
      <c r="S1042" s="12" t="s">
        <v>5</v>
      </c>
    </row>
    <row r="1043" spans="1:19" s="56" customFormat="1" ht="69.95" hidden="1" customHeight="1" outlineLevel="1" thickBot="1" x14ac:dyDescent="0.25">
      <c r="A1043" s="602" t="s">
        <v>4044</v>
      </c>
      <c r="B1043" s="546" t="s">
        <v>72</v>
      </c>
      <c r="C1043" s="64" t="s">
        <v>2857</v>
      </c>
      <c r="D1043" s="418" t="s">
        <v>2505</v>
      </c>
      <c r="E1043" s="243"/>
      <c r="F1043" s="255" t="s">
        <v>4</v>
      </c>
      <c r="G1043" s="272">
        <v>5</v>
      </c>
      <c r="H1043" s="272">
        <v>4.2</v>
      </c>
      <c r="I1043" s="272">
        <v>4</v>
      </c>
      <c r="J1043" s="161">
        <f t="shared" si="1096"/>
        <v>3.92</v>
      </c>
      <c r="K1043" s="161">
        <f t="shared" si="1097"/>
        <v>3.88</v>
      </c>
      <c r="L1043" s="161">
        <f t="shared" si="1098"/>
        <v>3.84</v>
      </c>
      <c r="M1043" s="290"/>
      <c r="N1043" s="272">
        <f>H1043*M1043</f>
        <v>0</v>
      </c>
      <c r="O1043" s="217">
        <f>I1043*M1043</f>
        <v>0</v>
      </c>
      <c r="P1043" s="246">
        <f>J1043*M1043</f>
        <v>0</v>
      </c>
      <c r="Q1043" s="246">
        <f>K1043*M1043</f>
        <v>0</v>
      </c>
      <c r="R1043" s="246">
        <f>L1043*M1043</f>
        <v>0</v>
      </c>
      <c r="S1043" s="12" t="s">
        <v>5</v>
      </c>
    </row>
    <row r="1044" spans="1:19" s="56" customFormat="1" ht="69.95" hidden="1" customHeight="1" outlineLevel="1" thickBot="1" x14ac:dyDescent="0.25">
      <c r="A1044" s="602" t="s">
        <v>4045</v>
      </c>
      <c r="B1044" s="546" t="s">
        <v>72</v>
      </c>
      <c r="C1044" s="64" t="s">
        <v>2858</v>
      </c>
      <c r="D1044" s="418" t="s">
        <v>2506</v>
      </c>
      <c r="E1044" s="243"/>
      <c r="F1044" s="255" t="s">
        <v>4</v>
      </c>
      <c r="G1044" s="139">
        <v>6</v>
      </c>
      <c r="H1044" s="90">
        <v>5.2</v>
      </c>
      <c r="I1044" s="90">
        <v>5</v>
      </c>
      <c r="J1044" s="161">
        <f t="shared" si="1096"/>
        <v>4.9000000000000004</v>
      </c>
      <c r="K1044" s="161">
        <f t="shared" si="1097"/>
        <v>4.8499999999999996</v>
      </c>
      <c r="L1044" s="161">
        <f t="shared" si="1098"/>
        <v>4.8</v>
      </c>
      <c r="M1044" s="290"/>
      <c r="N1044" s="139">
        <f>H1044*M1044</f>
        <v>0</v>
      </c>
      <c r="O1044" s="217">
        <f>I1044*M1044</f>
        <v>0</v>
      </c>
      <c r="P1044" s="246">
        <f>J1044*M1044</f>
        <v>0</v>
      </c>
      <c r="Q1044" s="246">
        <f>K1044*M1044</f>
        <v>0</v>
      </c>
      <c r="R1044" s="246">
        <f>L1044*M1044</f>
        <v>0</v>
      </c>
      <c r="S1044" s="12" t="s">
        <v>5</v>
      </c>
    </row>
    <row r="1045" spans="1:19" s="56" customFormat="1" ht="69.95" hidden="1" customHeight="1" outlineLevel="1" thickBot="1" x14ac:dyDescent="0.25">
      <c r="A1045" s="602" t="s">
        <v>4046</v>
      </c>
      <c r="B1045" s="546" t="s">
        <v>72</v>
      </c>
      <c r="C1045" s="64" t="s">
        <v>2859</v>
      </c>
      <c r="D1045" s="418" t="s">
        <v>2507</v>
      </c>
      <c r="E1045" s="13"/>
      <c r="F1045" s="255" t="s">
        <v>4</v>
      </c>
      <c r="G1045" s="139">
        <v>5</v>
      </c>
      <c r="H1045" s="90">
        <v>4.2</v>
      </c>
      <c r="I1045" s="90">
        <v>4</v>
      </c>
      <c r="J1045" s="161">
        <f t="shared" si="1096"/>
        <v>3.92</v>
      </c>
      <c r="K1045" s="161">
        <f t="shared" si="1097"/>
        <v>3.88</v>
      </c>
      <c r="L1045" s="161">
        <f t="shared" si="1098"/>
        <v>3.84</v>
      </c>
      <c r="M1045" s="290"/>
      <c r="N1045" s="139">
        <f>H1045*M1045</f>
        <v>0</v>
      </c>
      <c r="O1045" s="217">
        <f>I1045*M1045</f>
        <v>0</v>
      </c>
      <c r="P1045" s="246">
        <f>J1045*M1045</f>
        <v>0</v>
      </c>
      <c r="Q1045" s="246">
        <f>K1045*M1045</f>
        <v>0</v>
      </c>
      <c r="R1045" s="246">
        <f>L1045*M1045</f>
        <v>0</v>
      </c>
      <c r="S1045" s="12" t="s">
        <v>5</v>
      </c>
    </row>
    <row r="1046" spans="1:19" s="56" customFormat="1" ht="69.95" hidden="1" customHeight="1" outlineLevel="1" thickBot="1" x14ac:dyDescent="0.25">
      <c r="A1046" s="602" t="s">
        <v>4047</v>
      </c>
      <c r="B1046" s="546" t="s">
        <v>72</v>
      </c>
      <c r="C1046" s="64" t="s">
        <v>2847</v>
      </c>
      <c r="D1046" s="418" t="s">
        <v>2508</v>
      </c>
      <c r="E1046" s="243"/>
      <c r="F1046" s="255" t="s">
        <v>4</v>
      </c>
      <c r="G1046" s="139">
        <v>5</v>
      </c>
      <c r="H1046" s="90">
        <v>3.8</v>
      </c>
      <c r="I1046" s="90">
        <v>3.7</v>
      </c>
      <c r="J1046" s="161">
        <f t="shared" si="1096"/>
        <v>3.6259999999999999</v>
      </c>
      <c r="K1046" s="161">
        <f t="shared" si="1097"/>
        <v>3.589</v>
      </c>
      <c r="L1046" s="161">
        <f t="shared" si="1098"/>
        <v>3.552</v>
      </c>
      <c r="M1046" s="290"/>
      <c r="N1046" s="139">
        <f>H1046*M1046</f>
        <v>0</v>
      </c>
      <c r="O1046" s="217">
        <f>I1046*M1046</f>
        <v>0</v>
      </c>
      <c r="P1046" s="246">
        <f>J1046*M1046</f>
        <v>0</v>
      </c>
      <c r="Q1046" s="246">
        <f>K1046*M1046</f>
        <v>0</v>
      </c>
      <c r="R1046" s="246">
        <f>L1046*M1046</f>
        <v>0</v>
      </c>
      <c r="S1046" s="12" t="s">
        <v>5</v>
      </c>
    </row>
    <row r="1047" spans="1:19" s="56" customFormat="1" ht="69.95" hidden="1" customHeight="1" outlineLevel="1" thickBot="1" x14ac:dyDescent="0.25">
      <c r="A1047" s="602" t="s">
        <v>4048</v>
      </c>
      <c r="B1047" s="546" t="s">
        <v>72</v>
      </c>
      <c r="C1047" s="64" t="s">
        <v>2854</v>
      </c>
      <c r="D1047" s="418" t="s">
        <v>2509</v>
      </c>
      <c r="E1047" s="243"/>
      <c r="F1047" s="255" t="s">
        <v>4</v>
      </c>
      <c r="G1047" s="139">
        <v>5</v>
      </c>
      <c r="H1047" s="90">
        <v>4.5999999999999996</v>
      </c>
      <c r="I1047" s="90">
        <v>4.4000000000000004</v>
      </c>
      <c r="J1047" s="161">
        <f t="shared" si="1096"/>
        <v>4.3120000000000003</v>
      </c>
      <c r="K1047" s="161">
        <f t="shared" si="1097"/>
        <v>4.2679999999999998</v>
      </c>
      <c r="L1047" s="161">
        <f t="shared" si="1098"/>
        <v>4.2240000000000002</v>
      </c>
      <c r="M1047" s="290"/>
      <c r="N1047" s="139">
        <f>H1047*M1047</f>
        <v>0</v>
      </c>
      <c r="O1047" s="217">
        <f>I1047*M1047</f>
        <v>0</v>
      </c>
      <c r="P1047" s="246">
        <f>J1047*M1047</f>
        <v>0</v>
      </c>
      <c r="Q1047" s="246">
        <f>K1047*M1047</f>
        <v>0</v>
      </c>
      <c r="R1047" s="246">
        <f>L1047*M1047</f>
        <v>0</v>
      </c>
      <c r="S1047" s="12" t="s">
        <v>5</v>
      </c>
    </row>
    <row r="1048" spans="1:19" s="56" customFormat="1" ht="69.95" hidden="1" customHeight="1" outlineLevel="1" thickBot="1" x14ac:dyDescent="0.25">
      <c r="A1048" s="602" t="s">
        <v>4049</v>
      </c>
      <c r="B1048" s="546" t="s">
        <v>298</v>
      </c>
      <c r="C1048" s="64" t="s">
        <v>2852</v>
      </c>
      <c r="D1048" s="418" t="s">
        <v>2510</v>
      </c>
      <c r="E1048" s="243"/>
      <c r="F1048" s="255" t="s">
        <v>4</v>
      </c>
      <c r="G1048" s="139">
        <v>7</v>
      </c>
      <c r="H1048" s="90">
        <v>6</v>
      </c>
      <c r="I1048" s="90">
        <v>5.8</v>
      </c>
      <c r="J1048" s="161">
        <f t="shared" si="1096"/>
        <v>5.6840000000000002</v>
      </c>
      <c r="K1048" s="161">
        <f t="shared" si="1097"/>
        <v>5.6259999999999994</v>
      </c>
      <c r="L1048" s="161">
        <f t="shared" si="1098"/>
        <v>5.5679999999999996</v>
      </c>
      <c r="M1048" s="290"/>
      <c r="N1048" s="272">
        <f>H1048*M1048</f>
        <v>0</v>
      </c>
      <c r="O1048" s="217">
        <f>I1048*M1048</f>
        <v>0</v>
      </c>
      <c r="P1048" s="246">
        <f>J1048*M1048</f>
        <v>0</v>
      </c>
      <c r="Q1048" s="246">
        <f>K1048*M1048</f>
        <v>0</v>
      </c>
      <c r="R1048" s="246">
        <f>L1048*M1048</f>
        <v>0</v>
      </c>
      <c r="S1048" s="12" t="s">
        <v>5</v>
      </c>
    </row>
    <row r="1049" spans="1:19" s="56" customFormat="1" ht="69.95" hidden="1" customHeight="1" outlineLevel="1" thickBot="1" x14ac:dyDescent="0.25">
      <c r="A1049" s="602" t="s">
        <v>4050</v>
      </c>
      <c r="B1049" s="546" t="s">
        <v>298</v>
      </c>
      <c r="C1049" s="64" t="s">
        <v>2853</v>
      </c>
      <c r="D1049" s="418" t="s">
        <v>2511</v>
      </c>
      <c r="E1049" s="243"/>
      <c r="F1049" s="255" t="s">
        <v>4</v>
      </c>
      <c r="G1049" s="139">
        <v>7</v>
      </c>
      <c r="H1049" s="90">
        <v>5.7</v>
      </c>
      <c r="I1049" s="90">
        <v>5.5</v>
      </c>
      <c r="J1049" s="161">
        <f t="shared" si="1096"/>
        <v>5.39</v>
      </c>
      <c r="K1049" s="161">
        <f t="shared" si="1097"/>
        <v>5.335</v>
      </c>
      <c r="L1049" s="161">
        <f t="shared" si="1098"/>
        <v>5.2799999999999994</v>
      </c>
      <c r="M1049" s="290"/>
      <c r="N1049" s="272">
        <f>H1049*M1049</f>
        <v>0</v>
      </c>
      <c r="O1049" s="217">
        <f>I1049*M1049</f>
        <v>0</v>
      </c>
      <c r="P1049" s="246">
        <f>J1049*M1049</f>
        <v>0</v>
      </c>
      <c r="Q1049" s="246">
        <f>K1049*M1049</f>
        <v>0</v>
      </c>
      <c r="R1049" s="246">
        <f>L1049*M1049</f>
        <v>0</v>
      </c>
      <c r="S1049" s="12" t="s">
        <v>5</v>
      </c>
    </row>
    <row r="1050" spans="1:19" s="56" customFormat="1" ht="69.95" hidden="1" customHeight="1" outlineLevel="1" thickBot="1" x14ac:dyDescent="0.25">
      <c r="A1050" s="602" t="s">
        <v>4051</v>
      </c>
      <c r="B1050" s="546" t="s">
        <v>298</v>
      </c>
      <c r="C1050" s="64" t="s">
        <v>2860</v>
      </c>
      <c r="D1050" s="418" t="s">
        <v>2512</v>
      </c>
      <c r="E1050" s="243"/>
      <c r="F1050" s="255" t="s">
        <v>4</v>
      </c>
      <c r="G1050" s="139">
        <v>5</v>
      </c>
      <c r="H1050" s="90">
        <v>4.2</v>
      </c>
      <c r="I1050" s="90">
        <v>4</v>
      </c>
      <c r="J1050" s="161">
        <f t="shared" si="1096"/>
        <v>3.92</v>
      </c>
      <c r="K1050" s="161">
        <f t="shared" si="1097"/>
        <v>3.88</v>
      </c>
      <c r="L1050" s="161">
        <f t="shared" si="1098"/>
        <v>3.84</v>
      </c>
      <c r="M1050" s="290"/>
      <c r="N1050" s="139">
        <f>H1050*M1050</f>
        <v>0</v>
      </c>
      <c r="O1050" s="217">
        <f>I1050*M1050</f>
        <v>0</v>
      </c>
      <c r="P1050" s="246">
        <f>J1050*M1050</f>
        <v>0</v>
      </c>
      <c r="Q1050" s="246">
        <f>K1050*M1050</f>
        <v>0</v>
      </c>
      <c r="R1050" s="246">
        <f>L1050*M1050</f>
        <v>0</v>
      </c>
      <c r="S1050" s="12" t="s">
        <v>5</v>
      </c>
    </row>
    <row r="1051" spans="1:19" s="56" customFormat="1" ht="69.95" hidden="1" customHeight="1" outlineLevel="1" thickBot="1" x14ac:dyDescent="0.25">
      <c r="A1051" s="602" t="s">
        <v>4052</v>
      </c>
      <c r="B1051" s="546" t="s">
        <v>72</v>
      </c>
      <c r="C1051" s="64" t="s">
        <v>2861</v>
      </c>
      <c r="D1051" s="418" t="s">
        <v>2513</v>
      </c>
      <c r="E1051" s="25"/>
      <c r="F1051" s="255" t="s">
        <v>4</v>
      </c>
      <c r="G1051" s="272">
        <v>6</v>
      </c>
      <c r="H1051" s="272">
        <v>4.7</v>
      </c>
      <c r="I1051" s="272">
        <v>4.5</v>
      </c>
      <c r="J1051" s="161">
        <f t="shared" si="1096"/>
        <v>4.41</v>
      </c>
      <c r="K1051" s="161">
        <f t="shared" si="1097"/>
        <v>4.3650000000000002</v>
      </c>
      <c r="L1051" s="161">
        <f t="shared" si="1098"/>
        <v>4.32</v>
      </c>
      <c r="M1051" s="290"/>
      <c r="N1051" s="272">
        <f>H1051*M1051</f>
        <v>0</v>
      </c>
      <c r="O1051" s="217">
        <f>I1051*M1051</f>
        <v>0</v>
      </c>
      <c r="P1051" s="246">
        <f>J1051*M1051</f>
        <v>0</v>
      </c>
      <c r="Q1051" s="246">
        <f>K1051*M1051</f>
        <v>0</v>
      </c>
      <c r="R1051" s="246">
        <f>L1051*M1051</f>
        <v>0</v>
      </c>
      <c r="S1051" s="12" t="s">
        <v>5</v>
      </c>
    </row>
    <row r="1052" spans="1:19" s="56" customFormat="1" ht="69.95" hidden="1" customHeight="1" outlineLevel="1" thickBot="1" x14ac:dyDescent="0.25">
      <c r="A1052" s="602" t="s">
        <v>4053</v>
      </c>
      <c r="B1052" s="546" t="s">
        <v>72</v>
      </c>
      <c r="C1052" s="64" t="s">
        <v>2862</v>
      </c>
      <c r="D1052" s="418" t="s">
        <v>2514</v>
      </c>
      <c r="E1052" s="243"/>
      <c r="F1052" s="255" t="s">
        <v>4</v>
      </c>
      <c r="G1052" s="139">
        <v>5</v>
      </c>
      <c r="H1052" s="90">
        <v>4.2</v>
      </c>
      <c r="I1052" s="90">
        <v>4</v>
      </c>
      <c r="J1052" s="161">
        <f t="shared" si="1096"/>
        <v>3.92</v>
      </c>
      <c r="K1052" s="161">
        <f t="shared" si="1097"/>
        <v>3.88</v>
      </c>
      <c r="L1052" s="161">
        <f t="shared" si="1098"/>
        <v>3.84</v>
      </c>
      <c r="M1052" s="290"/>
      <c r="N1052" s="272">
        <f>H1052*M1052</f>
        <v>0</v>
      </c>
      <c r="O1052" s="217">
        <f>I1052*M1052</f>
        <v>0</v>
      </c>
      <c r="P1052" s="246">
        <f>J1052*M1052</f>
        <v>0</v>
      </c>
      <c r="Q1052" s="246">
        <f>K1052*M1052</f>
        <v>0</v>
      </c>
      <c r="R1052" s="246">
        <f>L1052*M1052</f>
        <v>0</v>
      </c>
      <c r="S1052" s="12" t="s">
        <v>5</v>
      </c>
    </row>
    <row r="1053" spans="1:19" s="56" customFormat="1" ht="69.95" hidden="1" customHeight="1" outlineLevel="1" thickBot="1" x14ac:dyDescent="0.25">
      <c r="A1053" s="602" t="s">
        <v>4054</v>
      </c>
      <c r="B1053" s="546" t="s">
        <v>298</v>
      </c>
      <c r="C1053" s="64" t="s">
        <v>2863</v>
      </c>
      <c r="D1053" s="418" t="s">
        <v>2515</v>
      </c>
      <c r="E1053" s="243"/>
      <c r="F1053" s="255" t="s">
        <v>4</v>
      </c>
      <c r="G1053" s="139">
        <v>7</v>
      </c>
      <c r="H1053" s="90">
        <v>6.2</v>
      </c>
      <c r="I1053" s="90">
        <v>6</v>
      </c>
      <c r="J1053" s="161">
        <f t="shared" si="1096"/>
        <v>5.88</v>
      </c>
      <c r="K1053" s="161">
        <f t="shared" si="1097"/>
        <v>5.82</v>
      </c>
      <c r="L1053" s="161">
        <f t="shared" si="1098"/>
        <v>5.76</v>
      </c>
      <c r="M1053" s="290"/>
      <c r="N1053" s="272">
        <f>H1053*M1053</f>
        <v>0</v>
      </c>
      <c r="O1053" s="217">
        <f>I1053*M1053</f>
        <v>0</v>
      </c>
      <c r="P1053" s="246">
        <f>J1053*M1053</f>
        <v>0</v>
      </c>
      <c r="Q1053" s="246">
        <f>K1053*M1053</f>
        <v>0</v>
      </c>
      <c r="R1053" s="246">
        <f>L1053*M1053</f>
        <v>0</v>
      </c>
      <c r="S1053" s="12" t="s">
        <v>5</v>
      </c>
    </row>
    <row r="1054" spans="1:19" s="56" customFormat="1" ht="69.95" hidden="1" customHeight="1" outlineLevel="1" thickBot="1" x14ac:dyDescent="0.25">
      <c r="A1054" s="602" t="s">
        <v>4055</v>
      </c>
      <c r="B1054" s="546" t="s">
        <v>298</v>
      </c>
      <c r="C1054" s="64" t="s">
        <v>2864</v>
      </c>
      <c r="D1054" s="418" t="s">
        <v>2516</v>
      </c>
      <c r="E1054" s="243"/>
      <c r="F1054" s="255" t="s">
        <v>4</v>
      </c>
      <c r="G1054" s="139">
        <v>7</v>
      </c>
      <c r="H1054" s="90">
        <v>5.7</v>
      </c>
      <c r="I1054" s="90">
        <v>5.5</v>
      </c>
      <c r="J1054" s="161">
        <f t="shared" si="1096"/>
        <v>5.39</v>
      </c>
      <c r="K1054" s="161">
        <f t="shared" si="1097"/>
        <v>5.335</v>
      </c>
      <c r="L1054" s="161">
        <f t="shared" si="1098"/>
        <v>5.2799999999999994</v>
      </c>
      <c r="M1054" s="290"/>
      <c r="N1054" s="272">
        <f>H1054*M1054</f>
        <v>0</v>
      </c>
      <c r="O1054" s="217">
        <f>I1054*M1054</f>
        <v>0</v>
      </c>
      <c r="P1054" s="246">
        <f>J1054*M1054</f>
        <v>0</v>
      </c>
      <c r="Q1054" s="246">
        <f>K1054*M1054</f>
        <v>0</v>
      </c>
      <c r="R1054" s="246">
        <f>L1054*M1054</f>
        <v>0</v>
      </c>
      <c r="S1054" s="12" t="s">
        <v>5</v>
      </c>
    </row>
    <row r="1055" spans="1:19" s="56" customFormat="1" ht="69.95" hidden="1" customHeight="1" outlineLevel="1" thickBot="1" x14ac:dyDescent="0.25">
      <c r="A1055" s="602" t="s">
        <v>4056</v>
      </c>
      <c r="B1055" s="546" t="s">
        <v>298</v>
      </c>
      <c r="C1055" s="64" t="s">
        <v>2856</v>
      </c>
      <c r="D1055" s="418" t="s">
        <v>2517</v>
      </c>
      <c r="E1055" s="243"/>
      <c r="F1055" s="255" t="s">
        <v>4</v>
      </c>
      <c r="G1055" s="139">
        <v>6</v>
      </c>
      <c r="H1055" s="90">
        <v>5.2</v>
      </c>
      <c r="I1055" s="90">
        <v>5</v>
      </c>
      <c r="J1055" s="161">
        <f t="shared" si="1096"/>
        <v>4.9000000000000004</v>
      </c>
      <c r="K1055" s="161">
        <f t="shared" si="1097"/>
        <v>4.8499999999999996</v>
      </c>
      <c r="L1055" s="161">
        <f t="shared" si="1098"/>
        <v>4.8</v>
      </c>
      <c r="M1055" s="290"/>
      <c r="N1055" s="272">
        <f>H1055*M1055</f>
        <v>0</v>
      </c>
      <c r="O1055" s="217">
        <f>I1055*M1055</f>
        <v>0</v>
      </c>
      <c r="P1055" s="246">
        <f>J1055*M1055</f>
        <v>0</v>
      </c>
      <c r="Q1055" s="246">
        <f>K1055*M1055</f>
        <v>0</v>
      </c>
      <c r="R1055" s="246">
        <f>L1055*M1055</f>
        <v>0</v>
      </c>
      <c r="S1055" s="12" t="s">
        <v>5</v>
      </c>
    </row>
    <row r="1056" spans="1:19" s="56" customFormat="1" ht="69.95" hidden="1" customHeight="1" outlineLevel="1" thickBot="1" x14ac:dyDescent="0.25">
      <c r="A1056" s="602" t="s">
        <v>4057</v>
      </c>
      <c r="B1056" s="546" t="s">
        <v>298</v>
      </c>
      <c r="C1056" s="64" t="s">
        <v>2846</v>
      </c>
      <c r="D1056" s="418" t="s">
        <v>2518</v>
      </c>
      <c r="E1056" s="243"/>
      <c r="F1056" s="255" t="s">
        <v>4</v>
      </c>
      <c r="G1056" s="139">
        <v>7</v>
      </c>
      <c r="H1056" s="90">
        <v>5.7</v>
      </c>
      <c r="I1056" s="90">
        <v>5.5</v>
      </c>
      <c r="J1056" s="161">
        <f t="shared" si="1096"/>
        <v>5.39</v>
      </c>
      <c r="K1056" s="161">
        <f t="shared" si="1097"/>
        <v>5.335</v>
      </c>
      <c r="L1056" s="161">
        <f t="shared" si="1098"/>
        <v>5.2799999999999994</v>
      </c>
      <c r="M1056" s="290"/>
      <c r="N1056" s="272">
        <f>H1056*M1056</f>
        <v>0</v>
      </c>
      <c r="O1056" s="217">
        <f>I1056*M1056</f>
        <v>0</v>
      </c>
      <c r="P1056" s="246">
        <f>J1056*M1056</f>
        <v>0</v>
      </c>
      <c r="Q1056" s="246">
        <f>K1056*M1056</f>
        <v>0</v>
      </c>
      <c r="R1056" s="246">
        <f>L1056*M1056</f>
        <v>0</v>
      </c>
      <c r="S1056" s="12" t="s">
        <v>5</v>
      </c>
    </row>
    <row r="1057" spans="1:19" s="56" customFormat="1" ht="69.95" hidden="1" customHeight="1" outlineLevel="1" thickBot="1" x14ac:dyDescent="0.25">
      <c r="A1057" s="602" t="s">
        <v>4058</v>
      </c>
      <c r="B1057" s="546" t="s">
        <v>298</v>
      </c>
      <c r="C1057" s="64" t="s">
        <v>2865</v>
      </c>
      <c r="D1057" s="418" t="s">
        <v>2519</v>
      </c>
      <c r="E1057" s="243"/>
      <c r="F1057" s="255" t="s">
        <v>4</v>
      </c>
      <c r="G1057" s="272">
        <v>6</v>
      </c>
      <c r="H1057" s="272">
        <v>5.2</v>
      </c>
      <c r="I1057" s="272">
        <v>5</v>
      </c>
      <c r="J1057" s="161">
        <f t="shared" si="1096"/>
        <v>4.9000000000000004</v>
      </c>
      <c r="K1057" s="161">
        <f t="shared" si="1097"/>
        <v>4.8499999999999996</v>
      </c>
      <c r="L1057" s="161">
        <f t="shared" si="1098"/>
        <v>4.8</v>
      </c>
      <c r="M1057" s="290"/>
      <c r="N1057" s="272">
        <f>H1057*M1057</f>
        <v>0</v>
      </c>
      <c r="O1057" s="217">
        <f>I1057*M1057</f>
        <v>0</v>
      </c>
      <c r="P1057" s="246">
        <f>J1057*M1057</f>
        <v>0</v>
      </c>
      <c r="Q1057" s="246">
        <f>K1057*M1057</f>
        <v>0</v>
      </c>
      <c r="R1057" s="246">
        <f>L1057*M1057</f>
        <v>0</v>
      </c>
      <c r="S1057" s="12" t="s">
        <v>5</v>
      </c>
    </row>
    <row r="1058" spans="1:19" s="56" customFormat="1" ht="69.95" hidden="1" customHeight="1" outlineLevel="1" thickBot="1" x14ac:dyDescent="0.25">
      <c r="A1058" s="602" t="s">
        <v>4059</v>
      </c>
      <c r="B1058" s="546" t="s">
        <v>72</v>
      </c>
      <c r="C1058" s="64" t="s">
        <v>2848</v>
      </c>
      <c r="D1058" s="418" t="s">
        <v>2520</v>
      </c>
      <c r="E1058" s="243"/>
      <c r="F1058" s="255" t="s">
        <v>4</v>
      </c>
      <c r="G1058" s="139">
        <v>5</v>
      </c>
      <c r="H1058" s="90">
        <v>4.2</v>
      </c>
      <c r="I1058" s="90">
        <v>4</v>
      </c>
      <c r="J1058" s="161">
        <f t="shared" ref="J1058:J1111" si="1099">I1058*0.98</f>
        <v>3.92</v>
      </c>
      <c r="K1058" s="161">
        <f t="shared" ref="K1058:K1111" si="1100">I1058*0.97</f>
        <v>3.88</v>
      </c>
      <c r="L1058" s="161">
        <f t="shared" ref="L1058:L1111" si="1101">I1058*0.96</f>
        <v>3.84</v>
      </c>
      <c r="M1058" s="290"/>
      <c r="N1058" s="272">
        <f>H1058*M1058</f>
        <v>0</v>
      </c>
      <c r="O1058" s="217">
        <f>I1058*M1058</f>
        <v>0</v>
      </c>
      <c r="P1058" s="246">
        <f>J1058*M1058</f>
        <v>0</v>
      </c>
      <c r="Q1058" s="246">
        <f>K1058*M1058</f>
        <v>0</v>
      </c>
      <c r="R1058" s="246">
        <f>L1058*M1058</f>
        <v>0</v>
      </c>
      <c r="S1058" s="12" t="s">
        <v>5</v>
      </c>
    </row>
    <row r="1059" spans="1:19" s="56" customFormat="1" ht="69.95" hidden="1" customHeight="1" outlineLevel="1" thickBot="1" x14ac:dyDescent="0.25">
      <c r="A1059" s="602" t="s">
        <v>4060</v>
      </c>
      <c r="B1059" s="546" t="s">
        <v>298</v>
      </c>
      <c r="C1059" s="64" t="s">
        <v>2866</v>
      </c>
      <c r="D1059" s="418" t="s">
        <v>2521</v>
      </c>
      <c r="E1059" s="243"/>
      <c r="F1059" s="255" t="s">
        <v>4</v>
      </c>
      <c r="G1059" s="139">
        <v>7</v>
      </c>
      <c r="H1059" s="90">
        <v>6.5</v>
      </c>
      <c r="I1059" s="90">
        <v>6.3</v>
      </c>
      <c r="J1059" s="161">
        <f t="shared" si="1099"/>
        <v>6.1739999999999995</v>
      </c>
      <c r="K1059" s="161">
        <f t="shared" si="1100"/>
        <v>6.1109999999999998</v>
      </c>
      <c r="L1059" s="161">
        <f t="shared" si="1101"/>
        <v>6.048</v>
      </c>
      <c r="M1059" s="290"/>
      <c r="N1059" s="272">
        <f>H1059*M1059</f>
        <v>0</v>
      </c>
      <c r="O1059" s="217">
        <f>I1059*M1059</f>
        <v>0</v>
      </c>
      <c r="P1059" s="246">
        <f>J1059*M1059</f>
        <v>0</v>
      </c>
      <c r="Q1059" s="246">
        <f>K1059*M1059</f>
        <v>0</v>
      </c>
      <c r="R1059" s="246">
        <f>L1059*M1059</f>
        <v>0</v>
      </c>
      <c r="S1059" s="12" t="s">
        <v>5</v>
      </c>
    </row>
    <row r="1060" spans="1:19" s="56" customFormat="1" ht="69.95" hidden="1" customHeight="1" outlineLevel="1" thickBot="1" x14ac:dyDescent="0.25">
      <c r="A1060" s="602" t="s">
        <v>4061</v>
      </c>
      <c r="B1060" s="546" t="s">
        <v>298</v>
      </c>
      <c r="C1060" s="64" t="s">
        <v>2849</v>
      </c>
      <c r="D1060" s="418" t="s">
        <v>2522</v>
      </c>
      <c r="E1060" s="243"/>
      <c r="F1060" s="255" t="s">
        <v>4</v>
      </c>
      <c r="G1060" s="139">
        <v>7</v>
      </c>
      <c r="H1060" s="90">
        <v>5.7</v>
      </c>
      <c r="I1060" s="90">
        <v>5.5</v>
      </c>
      <c r="J1060" s="161">
        <f t="shared" si="1099"/>
        <v>5.39</v>
      </c>
      <c r="K1060" s="161">
        <f t="shared" si="1100"/>
        <v>5.335</v>
      </c>
      <c r="L1060" s="161">
        <f t="shared" si="1101"/>
        <v>5.2799999999999994</v>
      </c>
      <c r="M1060" s="290"/>
      <c r="N1060" s="272">
        <f>H1060*M1060</f>
        <v>0</v>
      </c>
      <c r="O1060" s="217">
        <f>I1060*M1060</f>
        <v>0</v>
      </c>
      <c r="P1060" s="246">
        <f>J1060*M1060</f>
        <v>0</v>
      </c>
      <c r="Q1060" s="246">
        <f>K1060*M1060</f>
        <v>0</v>
      </c>
      <c r="R1060" s="246">
        <f>L1060*M1060</f>
        <v>0</v>
      </c>
      <c r="S1060" s="12" t="s">
        <v>5</v>
      </c>
    </row>
    <row r="1061" spans="1:19" s="56" customFormat="1" ht="69.95" hidden="1" customHeight="1" outlineLevel="1" thickBot="1" x14ac:dyDescent="0.25">
      <c r="A1061" s="602" t="s">
        <v>4062</v>
      </c>
      <c r="B1061" s="546" t="s">
        <v>298</v>
      </c>
      <c r="C1061" s="64" t="s">
        <v>2867</v>
      </c>
      <c r="D1061" s="418" t="s">
        <v>2523</v>
      </c>
      <c r="E1061" s="25"/>
      <c r="F1061" s="255" t="s">
        <v>4</v>
      </c>
      <c r="G1061" s="139">
        <v>7</v>
      </c>
      <c r="H1061" s="90">
        <v>6.5</v>
      </c>
      <c r="I1061" s="90">
        <v>6.3</v>
      </c>
      <c r="J1061" s="161">
        <f t="shared" si="1099"/>
        <v>6.1739999999999995</v>
      </c>
      <c r="K1061" s="161">
        <f t="shared" si="1100"/>
        <v>6.1109999999999998</v>
      </c>
      <c r="L1061" s="161">
        <f t="shared" si="1101"/>
        <v>6.048</v>
      </c>
      <c r="M1061" s="290"/>
      <c r="N1061" s="272">
        <f>H1061*M1061</f>
        <v>0</v>
      </c>
      <c r="O1061" s="217">
        <f>I1061*M1061</f>
        <v>0</v>
      </c>
      <c r="P1061" s="246">
        <f>J1061*M1061</f>
        <v>0</v>
      </c>
      <c r="Q1061" s="246">
        <f>K1061*M1061</f>
        <v>0</v>
      </c>
      <c r="R1061" s="246">
        <f>L1061*M1061</f>
        <v>0</v>
      </c>
      <c r="S1061" s="12" t="s">
        <v>5</v>
      </c>
    </row>
    <row r="1062" spans="1:19" s="56" customFormat="1" ht="69.95" hidden="1" customHeight="1" outlineLevel="1" thickBot="1" x14ac:dyDescent="0.25">
      <c r="A1062" s="602" t="s">
        <v>4063</v>
      </c>
      <c r="B1062" s="546" t="s">
        <v>26</v>
      </c>
      <c r="C1062" s="64" t="s">
        <v>2868</v>
      </c>
      <c r="D1062" s="418" t="s">
        <v>2524</v>
      </c>
      <c r="E1062" s="243"/>
      <c r="F1062" s="255" t="s">
        <v>4</v>
      </c>
      <c r="G1062" s="139">
        <v>5</v>
      </c>
      <c r="H1062" s="90">
        <v>4.2</v>
      </c>
      <c r="I1062" s="90">
        <v>4</v>
      </c>
      <c r="J1062" s="161">
        <f t="shared" si="1099"/>
        <v>3.92</v>
      </c>
      <c r="K1062" s="161">
        <f t="shared" si="1100"/>
        <v>3.88</v>
      </c>
      <c r="L1062" s="161">
        <f t="shared" si="1101"/>
        <v>3.84</v>
      </c>
      <c r="M1062" s="290"/>
      <c r="N1062" s="139">
        <f>H1062*M1062</f>
        <v>0</v>
      </c>
      <c r="O1062" s="217">
        <f>I1062*M1062</f>
        <v>0</v>
      </c>
      <c r="P1062" s="246">
        <f>J1062*M1062</f>
        <v>0</v>
      </c>
      <c r="Q1062" s="246">
        <f>K1062*M1062</f>
        <v>0</v>
      </c>
      <c r="R1062" s="246">
        <f>L1062*M1062</f>
        <v>0</v>
      </c>
      <c r="S1062" s="12" t="s">
        <v>5</v>
      </c>
    </row>
    <row r="1063" spans="1:19" s="56" customFormat="1" ht="69.95" hidden="1" customHeight="1" outlineLevel="1" thickBot="1" x14ac:dyDescent="0.25">
      <c r="A1063" s="602" t="s">
        <v>4064</v>
      </c>
      <c r="B1063" s="546" t="s">
        <v>298</v>
      </c>
      <c r="C1063" s="64" t="s">
        <v>2869</v>
      </c>
      <c r="D1063" s="418" t="s">
        <v>2525</v>
      </c>
      <c r="E1063" s="243"/>
      <c r="F1063" s="255" t="s">
        <v>4</v>
      </c>
      <c r="G1063" s="272">
        <v>9</v>
      </c>
      <c r="H1063" s="272">
        <v>8.1999999999999993</v>
      </c>
      <c r="I1063" s="272">
        <v>8</v>
      </c>
      <c r="J1063" s="161">
        <f t="shared" si="1099"/>
        <v>7.84</v>
      </c>
      <c r="K1063" s="161">
        <f t="shared" si="1100"/>
        <v>7.76</v>
      </c>
      <c r="L1063" s="161">
        <f t="shared" si="1101"/>
        <v>7.68</v>
      </c>
      <c r="M1063" s="290"/>
      <c r="N1063" s="272">
        <f>H1063*M1063</f>
        <v>0</v>
      </c>
      <c r="O1063" s="217">
        <f>I1063*M1063</f>
        <v>0</v>
      </c>
      <c r="P1063" s="246">
        <f>J1063*M1063</f>
        <v>0</v>
      </c>
      <c r="Q1063" s="246">
        <f>K1063*M1063</f>
        <v>0</v>
      </c>
      <c r="R1063" s="246">
        <f>L1063*M1063</f>
        <v>0</v>
      </c>
      <c r="S1063" s="12" t="s">
        <v>5</v>
      </c>
    </row>
    <row r="1064" spans="1:19" s="56" customFormat="1" ht="69.95" hidden="1" customHeight="1" outlineLevel="1" thickBot="1" x14ac:dyDescent="0.25">
      <c r="A1064" s="602" t="s">
        <v>4065</v>
      </c>
      <c r="B1064" s="546" t="s">
        <v>26</v>
      </c>
      <c r="C1064" s="64" t="s">
        <v>2870</v>
      </c>
      <c r="D1064" s="418" t="s">
        <v>2526</v>
      </c>
      <c r="E1064" s="243"/>
      <c r="F1064" s="255" t="s">
        <v>4</v>
      </c>
      <c r="G1064" s="139">
        <v>5</v>
      </c>
      <c r="H1064" s="90">
        <v>4.2</v>
      </c>
      <c r="I1064" s="90">
        <v>4</v>
      </c>
      <c r="J1064" s="161">
        <f t="shared" si="1099"/>
        <v>3.92</v>
      </c>
      <c r="K1064" s="161">
        <f t="shared" si="1100"/>
        <v>3.88</v>
      </c>
      <c r="L1064" s="161">
        <f t="shared" si="1101"/>
        <v>3.84</v>
      </c>
      <c r="M1064" s="290"/>
      <c r="N1064" s="139">
        <f>H1064*M1064</f>
        <v>0</v>
      </c>
      <c r="O1064" s="217">
        <f>I1064*M1064</f>
        <v>0</v>
      </c>
      <c r="P1064" s="246">
        <f>J1064*M1064</f>
        <v>0</v>
      </c>
      <c r="Q1064" s="246">
        <f>K1064*M1064</f>
        <v>0</v>
      </c>
      <c r="R1064" s="246">
        <f>L1064*M1064</f>
        <v>0</v>
      </c>
      <c r="S1064" s="12" t="s">
        <v>5</v>
      </c>
    </row>
    <row r="1065" spans="1:19" s="56" customFormat="1" ht="69.95" hidden="1" customHeight="1" outlineLevel="1" thickBot="1" x14ac:dyDescent="0.25">
      <c r="A1065" s="602" t="s">
        <v>4066</v>
      </c>
      <c r="B1065" s="546" t="s">
        <v>26</v>
      </c>
      <c r="C1065" s="64" t="s">
        <v>2871</v>
      </c>
      <c r="D1065" s="418" t="s">
        <v>2527</v>
      </c>
      <c r="E1065" s="243"/>
      <c r="F1065" s="255" t="s">
        <v>4</v>
      </c>
      <c r="G1065" s="139">
        <v>10</v>
      </c>
      <c r="H1065" s="90">
        <v>7</v>
      </c>
      <c r="I1065" s="90">
        <v>6.8</v>
      </c>
      <c r="J1065" s="161">
        <f t="shared" si="1099"/>
        <v>6.6639999999999997</v>
      </c>
      <c r="K1065" s="161">
        <f t="shared" si="1100"/>
        <v>6.5960000000000001</v>
      </c>
      <c r="L1065" s="161">
        <f t="shared" si="1101"/>
        <v>6.5279999999999996</v>
      </c>
      <c r="M1065" s="290"/>
      <c r="N1065" s="139">
        <f>H1065*M1065</f>
        <v>0</v>
      </c>
      <c r="O1065" s="217">
        <f>I1065*M1065</f>
        <v>0</v>
      </c>
      <c r="P1065" s="246">
        <f>J1065*M1065</f>
        <v>0</v>
      </c>
      <c r="Q1065" s="246">
        <f>K1065*M1065</f>
        <v>0</v>
      </c>
      <c r="R1065" s="246">
        <f>L1065*M1065</f>
        <v>0</v>
      </c>
      <c r="S1065" s="12" t="s">
        <v>5</v>
      </c>
    </row>
    <row r="1066" spans="1:19" s="56" customFormat="1" ht="69.95" hidden="1" customHeight="1" outlineLevel="1" thickBot="1" x14ac:dyDescent="0.25">
      <c r="A1066" s="602" t="s">
        <v>4067</v>
      </c>
      <c r="B1066" s="546" t="s">
        <v>298</v>
      </c>
      <c r="C1066" s="64" t="s">
        <v>2872</v>
      </c>
      <c r="D1066" s="418" t="s">
        <v>2528</v>
      </c>
      <c r="E1066" s="243"/>
      <c r="F1066" s="255" t="s">
        <v>4</v>
      </c>
      <c r="G1066" s="139">
        <v>10</v>
      </c>
      <c r="H1066" s="90">
        <v>5.2</v>
      </c>
      <c r="I1066" s="90">
        <v>5</v>
      </c>
      <c r="J1066" s="161">
        <f t="shared" si="1099"/>
        <v>4.9000000000000004</v>
      </c>
      <c r="K1066" s="161">
        <f t="shared" si="1100"/>
        <v>4.8499999999999996</v>
      </c>
      <c r="L1066" s="161">
        <f t="shared" si="1101"/>
        <v>4.8</v>
      </c>
      <c r="M1066" s="290"/>
      <c r="N1066" s="139">
        <f>H1066*M1066</f>
        <v>0</v>
      </c>
      <c r="O1066" s="217">
        <f>I1066*M1066</f>
        <v>0</v>
      </c>
      <c r="P1066" s="246">
        <f>J1066*M1066</f>
        <v>0</v>
      </c>
      <c r="Q1066" s="246">
        <f>K1066*M1066</f>
        <v>0</v>
      </c>
      <c r="R1066" s="246">
        <f>L1066*M1066</f>
        <v>0</v>
      </c>
      <c r="S1066" s="12" t="s">
        <v>5</v>
      </c>
    </row>
    <row r="1067" spans="1:19" s="56" customFormat="1" ht="69.95" hidden="1" customHeight="1" outlineLevel="1" thickBot="1" x14ac:dyDescent="0.25">
      <c r="A1067" s="602" t="s">
        <v>4068</v>
      </c>
      <c r="B1067" s="546" t="s">
        <v>298</v>
      </c>
      <c r="C1067" s="64" t="s">
        <v>2873</v>
      </c>
      <c r="D1067" s="418" t="s">
        <v>2529</v>
      </c>
      <c r="E1067" s="243"/>
      <c r="F1067" s="255" t="s">
        <v>4</v>
      </c>
      <c r="G1067" s="139">
        <v>11</v>
      </c>
      <c r="H1067" s="90">
        <v>6</v>
      </c>
      <c r="I1067" s="90">
        <v>5.8</v>
      </c>
      <c r="J1067" s="161">
        <f t="shared" si="1099"/>
        <v>5.6840000000000002</v>
      </c>
      <c r="K1067" s="161">
        <f t="shared" si="1100"/>
        <v>5.6259999999999994</v>
      </c>
      <c r="L1067" s="161">
        <f t="shared" si="1101"/>
        <v>5.5679999999999996</v>
      </c>
      <c r="M1067" s="290"/>
      <c r="N1067" s="272">
        <f>H1067*M1067</f>
        <v>0</v>
      </c>
      <c r="O1067" s="217">
        <f>I1067*M1067</f>
        <v>0</v>
      </c>
      <c r="P1067" s="246">
        <f>J1067*M1067</f>
        <v>0</v>
      </c>
      <c r="Q1067" s="246">
        <f>K1067*M1067</f>
        <v>0</v>
      </c>
      <c r="R1067" s="246">
        <f>L1067*M1067</f>
        <v>0</v>
      </c>
      <c r="S1067" s="12" t="s">
        <v>5</v>
      </c>
    </row>
    <row r="1068" spans="1:19" s="56" customFormat="1" ht="69.95" hidden="1" customHeight="1" outlineLevel="1" thickBot="1" x14ac:dyDescent="0.25">
      <c r="A1068" s="602" t="s">
        <v>4069</v>
      </c>
      <c r="B1068" s="546" t="s">
        <v>298</v>
      </c>
      <c r="C1068" s="64" t="s">
        <v>2874</v>
      </c>
      <c r="D1068" s="418" t="s">
        <v>2530</v>
      </c>
      <c r="E1068" s="243"/>
      <c r="F1068" s="255" t="s">
        <v>4</v>
      </c>
      <c r="G1068" s="272">
        <v>11</v>
      </c>
      <c r="H1068" s="272">
        <v>7</v>
      </c>
      <c r="I1068" s="272">
        <v>6.8</v>
      </c>
      <c r="J1068" s="161">
        <f t="shared" si="1099"/>
        <v>6.6639999999999997</v>
      </c>
      <c r="K1068" s="161">
        <f t="shared" si="1100"/>
        <v>6.5960000000000001</v>
      </c>
      <c r="L1068" s="161">
        <f t="shared" si="1101"/>
        <v>6.5279999999999996</v>
      </c>
      <c r="M1068" s="290"/>
      <c r="N1068" s="272">
        <f>H1068*M1068</f>
        <v>0</v>
      </c>
      <c r="O1068" s="217">
        <f>I1068*M1068</f>
        <v>0</v>
      </c>
      <c r="P1068" s="246">
        <f>J1068*M1068</f>
        <v>0</v>
      </c>
      <c r="Q1068" s="246">
        <f>K1068*M1068</f>
        <v>0</v>
      </c>
      <c r="R1068" s="246">
        <f>L1068*M1068</f>
        <v>0</v>
      </c>
      <c r="S1068" s="12" t="s">
        <v>5</v>
      </c>
    </row>
    <row r="1069" spans="1:19" s="56" customFormat="1" ht="69.95" hidden="1" customHeight="1" outlineLevel="1" thickBot="1" x14ac:dyDescent="0.25">
      <c r="A1069" s="602" t="s">
        <v>4070</v>
      </c>
      <c r="B1069" s="546" t="s">
        <v>298</v>
      </c>
      <c r="C1069" s="64" t="s">
        <v>2875</v>
      </c>
      <c r="D1069" s="418" t="s">
        <v>2531</v>
      </c>
      <c r="E1069" s="243"/>
      <c r="F1069" s="255" t="s">
        <v>4</v>
      </c>
      <c r="G1069" s="272">
        <v>9</v>
      </c>
      <c r="H1069" s="272">
        <v>5.2</v>
      </c>
      <c r="I1069" s="272">
        <v>5</v>
      </c>
      <c r="J1069" s="161">
        <f t="shared" si="1099"/>
        <v>4.9000000000000004</v>
      </c>
      <c r="K1069" s="161">
        <f t="shared" si="1100"/>
        <v>4.8499999999999996</v>
      </c>
      <c r="L1069" s="161">
        <f t="shared" si="1101"/>
        <v>4.8</v>
      </c>
      <c r="M1069" s="290"/>
      <c r="N1069" s="272">
        <f>H1069*M1069</f>
        <v>0</v>
      </c>
      <c r="O1069" s="217">
        <f>I1069*M1069</f>
        <v>0</v>
      </c>
      <c r="P1069" s="246">
        <f>J1069*M1069</f>
        <v>0</v>
      </c>
      <c r="Q1069" s="246">
        <f>K1069*M1069</f>
        <v>0</v>
      </c>
      <c r="R1069" s="246">
        <f>L1069*M1069</f>
        <v>0</v>
      </c>
      <c r="S1069" s="12" t="s">
        <v>5</v>
      </c>
    </row>
    <row r="1070" spans="1:19" s="56" customFormat="1" ht="69.95" hidden="1" customHeight="1" outlineLevel="1" thickBot="1" x14ac:dyDescent="0.25">
      <c r="A1070" s="602" t="s">
        <v>4071</v>
      </c>
      <c r="B1070" s="546" t="s">
        <v>298</v>
      </c>
      <c r="C1070" s="64" t="s">
        <v>2850</v>
      </c>
      <c r="D1070" s="418" t="s">
        <v>2532</v>
      </c>
      <c r="E1070" s="243"/>
      <c r="F1070" s="255" t="s">
        <v>4</v>
      </c>
      <c r="G1070" s="272">
        <v>6</v>
      </c>
      <c r="H1070" s="272">
        <v>3.7</v>
      </c>
      <c r="I1070" s="272">
        <v>3.5</v>
      </c>
      <c r="J1070" s="161">
        <f t="shared" si="1099"/>
        <v>3.4299999999999997</v>
      </c>
      <c r="K1070" s="161">
        <f t="shared" si="1100"/>
        <v>3.395</v>
      </c>
      <c r="L1070" s="161">
        <f t="shared" si="1101"/>
        <v>3.36</v>
      </c>
      <c r="M1070" s="290"/>
      <c r="N1070" s="272">
        <f>H1070*M1070</f>
        <v>0</v>
      </c>
      <c r="O1070" s="217">
        <f>I1070*M1070</f>
        <v>0</v>
      </c>
      <c r="P1070" s="246">
        <f>J1070*M1070</f>
        <v>0</v>
      </c>
      <c r="Q1070" s="246">
        <f>K1070*M1070</f>
        <v>0</v>
      </c>
      <c r="R1070" s="246">
        <f>L1070*M1070</f>
        <v>0</v>
      </c>
      <c r="S1070" s="12" t="s">
        <v>5</v>
      </c>
    </row>
    <row r="1071" spans="1:19" s="56" customFormat="1" ht="69.95" hidden="1" customHeight="1" outlineLevel="1" thickBot="1" x14ac:dyDescent="0.25">
      <c r="A1071" s="602" t="s">
        <v>4072</v>
      </c>
      <c r="B1071" s="546" t="s">
        <v>298</v>
      </c>
      <c r="C1071" s="64" t="s">
        <v>2876</v>
      </c>
      <c r="D1071" s="418" t="s">
        <v>2533</v>
      </c>
      <c r="E1071" s="243"/>
      <c r="F1071" s="255" t="s">
        <v>4</v>
      </c>
      <c r="G1071" s="272">
        <v>9</v>
      </c>
      <c r="H1071" s="90">
        <v>5.7</v>
      </c>
      <c r="I1071" s="90">
        <v>5.5</v>
      </c>
      <c r="J1071" s="161">
        <f t="shared" si="1099"/>
        <v>5.39</v>
      </c>
      <c r="K1071" s="161">
        <f t="shared" si="1100"/>
        <v>5.335</v>
      </c>
      <c r="L1071" s="161">
        <f t="shared" si="1101"/>
        <v>5.2799999999999994</v>
      </c>
      <c r="M1071" s="290"/>
      <c r="N1071" s="272">
        <f>H1071*M1071</f>
        <v>0</v>
      </c>
      <c r="O1071" s="217">
        <f>I1071*M1071</f>
        <v>0</v>
      </c>
      <c r="P1071" s="246">
        <f>J1071*M1071</f>
        <v>0</v>
      </c>
      <c r="Q1071" s="246">
        <f>K1071*M1071</f>
        <v>0</v>
      </c>
      <c r="R1071" s="246">
        <f>L1071*M1071</f>
        <v>0</v>
      </c>
      <c r="S1071" s="12" t="s">
        <v>5</v>
      </c>
    </row>
    <row r="1072" spans="1:19" s="56" customFormat="1" ht="69.95" hidden="1" customHeight="1" outlineLevel="1" thickBot="1" x14ac:dyDescent="0.25">
      <c r="A1072" s="602" t="s">
        <v>4073</v>
      </c>
      <c r="B1072" s="546" t="s">
        <v>26</v>
      </c>
      <c r="C1072" s="64" t="s">
        <v>2855</v>
      </c>
      <c r="D1072" s="418" t="s">
        <v>2534</v>
      </c>
      <c r="E1072" s="243"/>
      <c r="F1072" s="255" t="s">
        <v>4</v>
      </c>
      <c r="G1072" s="139">
        <v>8</v>
      </c>
      <c r="H1072" s="90">
        <v>4.7</v>
      </c>
      <c r="I1072" s="90">
        <v>4.5</v>
      </c>
      <c r="J1072" s="161">
        <f t="shared" si="1099"/>
        <v>4.41</v>
      </c>
      <c r="K1072" s="161">
        <f t="shared" si="1100"/>
        <v>4.3650000000000002</v>
      </c>
      <c r="L1072" s="161">
        <f t="shared" si="1101"/>
        <v>4.32</v>
      </c>
      <c r="M1072" s="290"/>
      <c r="N1072" s="139">
        <f>H1072*M1072</f>
        <v>0</v>
      </c>
      <c r="O1072" s="217">
        <f>I1072*M1072</f>
        <v>0</v>
      </c>
      <c r="P1072" s="246">
        <f>J1072*M1072</f>
        <v>0</v>
      </c>
      <c r="Q1072" s="246">
        <f>K1072*M1072</f>
        <v>0</v>
      </c>
      <c r="R1072" s="246">
        <f>L1072*M1072</f>
        <v>0</v>
      </c>
      <c r="S1072" s="12" t="s">
        <v>5</v>
      </c>
    </row>
    <row r="1073" spans="1:19" s="56" customFormat="1" ht="69.95" hidden="1" customHeight="1" outlineLevel="1" thickBot="1" x14ac:dyDescent="0.25">
      <c r="A1073" s="602" t="s">
        <v>4074</v>
      </c>
      <c r="B1073" s="548" t="s">
        <v>2718</v>
      </c>
      <c r="C1073" s="64" t="s">
        <v>2877</v>
      </c>
      <c r="D1073" s="418" t="s">
        <v>2535</v>
      </c>
      <c r="E1073" s="243"/>
      <c r="F1073" s="255" t="s">
        <v>4</v>
      </c>
      <c r="G1073" s="272">
        <v>12</v>
      </c>
      <c r="H1073" s="272">
        <v>7.5</v>
      </c>
      <c r="I1073" s="272">
        <v>7.3</v>
      </c>
      <c r="J1073" s="161">
        <f t="shared" si="1099"/>
        <v>7.1539999999999999</v>
      </c>
      <c r="K1073" s="161">
        <f t="shared" si="1100"/>
        <v>7.0809999999999995</v>
      </c>
      <c r="L1073" s="161">
        <f t="shared" si="1101"/>
        <v>7.008</v>
      </c>
      <c r="M1073" s="290"/>
      <c r="N1073" s="272">
        <f>H1073*M1073</f>
        <v>0</v>
      </c>
      <c r="O1073" s="217">
        <f>I1073*M1073</f>
        <v>0</v>
      </c>
      <c r="P1073" s="246">
        <f>J1073*M1073</f>
        <v>0</v>
      </c>
      <c r="Q1073" s="246">
        <f>K1073*M1073</f>
        <v>0</v>
      </c>
      <c r="R1073" s="246">
        <f>L1073*M1073</f>
        <v>0</v>
      </c>
      <c r="S1073" s="12" t="s">
        <v>5</v>
      </c>
    </row>
    <row r="1074" spans="1:19" s="56" customFormat="1" ht="69.95" hidden="1" customHeight="1" outlineLevel="1" thickBot="1" x14ac:dyDescent="0.25">
      <c r="A1074" s="602" t="s">
        <v>4075</v>
      </c>
      <c r="B1074" s="548" t="s">
        <v>2718</v>
      </c>
      <c r="C1074" s="64" t="s">
        <v>2878</v>
      </c>
      <c r="D1074" s="418" t="s">
        <v>2536</v>
      </c>
      <c r="E1074" s="243"/>
      <c r="F1074" s="255" t="s">
        <v>4</v>
      </c>
      <c r="G1074" s="272">
        <v>12</v>
      </c>
      <c r="H1074" s="272">
        <v>7.5</v>
      </c>
      <c r="I1074" s="272">
        <v>7.3</v>
      </c>
      <c r="J1074" s="161">
        <f t="shared" si="1099"/>
        <v>7.1539999999999999</v>
      </c>
      <c r="K1074" s="161">
        <f t="shared" si="1100"/>
        <v>7.0809999999999995</v>
      </c>
      <c r="L1074" s="161">
        <f t="shared" si="1101"/>
        <v>7.008</v>
      </c>
      <c r="M1074" s="290"/>
      <c r="N1074" s="272">
        <f>H1074*M1074</f>
        <v>0</v>
      </c>
      <c r="O1074" s="217">
        <f>I1074*M1074</f>
        <v>0</v>
      </c>
      <c r="P1074" s="246">
        <f>J1074*M1074</f>
        <v>0</v>
      </c>
      <c r="Q1074" s="246">
        <f>K1074*M1074</f>
        <v>0</v>
      </c>
      <c r="R1074" s="246">
        <f>L1074*M1074</f>
        <v>0</v>
      </c>
      <c r="S1074" s="12" t="s">
        <v>5</v>
      </c>
    </row>
    <row r="1075" spans="1:19" s="56" customFormat="1" ht="69.95" hidden="1" customHeight="1" outlineLevel="1" thickBot="1" x14ac:dyDescent="0.25">
      <c r="A1075" s="602" t="s">
        <v>4076</v>
      </c>
      <c r="B1075" s="546" t="s">
        <v>26</v>
      </c>
      <c r="C1075" s="64" t="s">
        <v>2879</v>
      </c>
      <c r="D1075" s="418" t="s">
        <v>2537</v>
      </c>
      <c r="E1075" s="243"/>
      <c r="F1075" s="255" t="s">
        <v>4</v>
      </c>
      <c r="G1075" s="139">
        <v>8</v>
      </c>
      <c r="H1075" s="90">
        <v>5.2</v>
      </c>
      <c r="I1075" s="90">
        <v>5</v>
      </c>
      <c r="J1075" s="161">
        <f t="shared" si="1099"/>
        <v>4.9000000000000004</v>
      </c>
      <c r="K1075" s="161">
        <f t="shared" si="1100"/>
        <v>4.8499999999999996</v>
      </c>
      <c r="L1075" s="161">
        <f t="shared" si="1101"/>
        <v>4.8</v>
      </c>
      <c r="M1075" s="290"/>
      <c r="N1075" s="139">
        <f>H1075*M1075</f>
        <v>0</v>
      </c>
      <c r="O1075" s="217">
        <f>I1075*M1075</f>
        <v>0</v>
      </c>
      <c r="P1075" s="246">
        <f>J1075*M1075</f>
        <v>0</v>
      </c>
      <c r="Q1075" s="246">
        <f>K1075*M1075</f>
        <v>0</v>
      </c>
      <c r="R1075" s="246">
        <f>L1075*M1075</f>
        <v>0</v>
      </c>
      <c r="S1075" s="12" t="s">
        <v>5</v>
      </c>
    </row>
    <row r="1076" spans="1:19" s="56" customFormat="1" ht="69.95" hidden="1" customHeight="1" outlineLevel="1" thickBot="1" x14ac:dyDescent="0.25">
      <c r="A1076" s="602" t="s">
        <v>4077</v>
      </c>
      <c r="B1076" s="546" t="s">
        <v>72</v>
      </c>
      <c r="C1076" s="64" t="s">
        <v>2880</v>
      </c>
      <c r="D1076" s="418" t="s">
        <v>2538</v>
      </c>
      <c r="E1076" s="243"/>
      <c r="F1076" s="255" t="s">
        <v>4</v>
      </c>
      <c r="G1076" s="139">
        <v>9</v>
      </c>
      <c r="H1076" s="90">
        <v>5.5</v>
      </c>
      <c r="I1076" s="90">
        <v>5.3</v>
      </c>
      <c r="J1076" s="161">
        <f t="shared" si="1099"/>
        <v>5.194</v>
      </c>
      <c r="K1076" s="161">
        <f t="shared" si="1100"/>
        <v>5.141</v>
      </c>
      <c r="L1076" s="161">
        <f t="shared" si="1101"/>
        <v>5.0880000000000001</v>
      </c>
      <c r="M1076" s="290"/>
      <c r="N1076" s="139">
        <f>H1076*M1076</f>
        <v>0</v>
      </c>
      <c r="O1076" s="217">
        <f>I1076*M1076</f>
        <v>0</v>
      </c>
      <c r="P1076" s="246">
        <f>J1076*M1076</f>
        <v>0</v>
      </c>
      <c r="Q1076" s="246">
        <f>K1076*M1076</f>
        <v>0</v>
      </c>
      <c r="R1076" s="246">
        <f>L1076*M1076</f>
        <v>0</v>
      </c>
      <c r="S1076" s="12" t="s">
        <v>5</v>
      </c>
    </row>
    <row r="1077" spans="1:19" s="56" customFormat="1" ht="69.95" hidden="1" customHeight="1" outlineLevel="1" thickBot="1" x14ac:dyDescent="0.25">
      <c r="A1077" s="602" t="s">
        <v>4078</v>
      </c>
      <c r="B1077" s="546" t="s">
        <v>72</v>
      </c>
      <c r="C1077" s="64" t="s">
        <v>2881</v>
      </c>
      <c r="D1077" s="418" t="s">
        <v>2539</v>
      </c>
      <c r="E1077" s="243"/>
      <c r="F1077" s="255" t="s">
        <v>4</v>
      </c>
      <c r="G1077" s="139">
        <v>9</v>
      </c>
      <c r="H1077" s="90">
        <v>6.2</v>
      </c>
      <c r="I1077" s="90">
        <v>6</v>
      </c>
      <c r="J1077" s="161">
        <f t="shared" si="1099"/>
        <v>5.88</v>
      </c>
      <c r="K1077" s="161">
        <f t="shared" si="1100"/>
        <v>5.82</v>
      </c>
      <c r="L1077" s="161">
        <f t="shared" si="1101"/>
        <v>5.76</v>
      </c>
      <c r="M1077" s="290"/>
      <c r="N1077" s="139">
        <f>H1077*M1077</f>
        <v>0</v>
      </c>
      <c r="O1077" s="217">
        <f>I1077*M1077</f>
        <v>0</v>
      </c>
      <c r="P1077" s="246">
        <f>J1077*M1077</f>
        <v>0</v>
      </c>
      <c r="Q1077" s="246">
        <f>K1077*M1077</f>
        <v>0</v>
      </c>
      <c r="R1077" s="246">
        <f>L1077*M1077</f>
        <v>0</v>
      </c>
      <c r="S1077" s="12" t="s">
        <v>5</v>
      </c>
    </row>
    <row r="1078" spans="1:19" s="56" customFormat="1" ht="69.95" hidden="1" customHeight="1" outlineLevel="1" thickBot="1" x14ac:dyDescent="0.25">
      <c r="A1078" s="602" t="s">
        <v>4079</v>
      </c>
      <c r="B1078" s="546" t="s">
        <v>298</v>
      </c>
      <c r="C1078" s="64" t="s">
        <v>2882</v>
      </c>
      <c r="D1078" s="418" t="s">
        <v>2540</v>
      </c>
      <c r="E1078" s="243"/>
      <c r="F1078" s="255" t="s">
        <v>4</v>
      </c>
      <c r="G1078" s="272">
        <v>12</v>
      </c>
      <c r="H1078" s="272">
        <v>6.5</v>
      </c>
      <c r="I1078" s="272">
        <v>6.3</v>
      </c>
      <c r="J1078" s="161">
        <f t="shared" si="1099"/>
        <v>6.1739999999999995</v>
      </c>
      <c r="K1078" s="161">
        <f t="shared" si="1100"/>
        <v>6.1109999999999998</v>
      </c>
      <c r="L1078" s="161">
        <f t="shared" si="1101"/>
        <v>6.048</v>
      </c>
      <c r="M1078" s="290"/>
      <c r="N1078" s="272">
        <f>H1078*M1078</f>
        <v>0</v>
      </c>
      <c r="O1078" s="217">
        <f>I1078*M1078</f>
        <v>0</v>
      </c>
      <c r="P1078" s="246">
        <f>J1078*M1078</f>
        <v>0</v>
      </c>
      <c r="Q1078" s="246">
        <f>K1078*M1078</f>
        <v>0</v>
      </c>
      <c r="R1078" s="246">
        <f>L1078*M1078</f>
        <v>0</v>
      </c>
      <c r="S1078" s="12" t="s">
        <v>5</v>
      </c>
    </row>
    <row r="1079" spans="1:19" s="56" customFormat="1" ht="69.95" hidden="1" customHeight="1" outlineLevel="1" thickBot="1" x14ac:dyDescent="0.25">
      <c r="A1079" s="602" t="s">
        <v>4080</v>
      </c>
      <c r="B1079" s="546" t="s">
        <v>298</v>
      </c>
      <c r="C1079" s="64" t="s">
        <v>2883</v>
      </c>
      <c r="D1079" s="418" t="s">
        <v>2541</v>
      </c>
      <c r="E1079" s="243"/>
      <c r="F1079" s="255" t="s">
        <v>4</v>
      </c>
      <c r="G1079" s="272">
        <v>10</v>
      </c>
      <c r="H1079" s="272">
        <v>6.2</v>
      </c>
      <c r="I1079" s="272">
        <v>6</v>
      </c>
      <c r="J1079" s="161">
        <f t="shared" si="1099"/>
        <v>5.88</v>
      </c>
      <c r="K1079" s="161">
        <f t="shared" si="1100"/>
        <v>5.82</v>
      </c>
      <c r="L1079" s="161">
        <f t="shared" si="1101"/>
        <v>5.76</v>
      </c>
      <c r="M1079" s="290"/>
      <c r="N1079" s="272">
        <f>H1079*M1079</f>
        <v>0</v>
      </c>
      <c r="O1079" s="217">
        <f>I1079*M1079</f>
        <v>0</v>
      </c>
      <c r="P1079" s="246">
        <f>J1079*M1079</f>
        <v>0</v>
      </c>
      <c r="Q1079" s="246">
        <f>K1079*M1079</f>
        <v>0</v>
      </c>
      <c r="R1079" s="246">
        <f>L1079*M1079</f>
        <v>0</v>
      </c>
      <c r="S1079" s="12" t="s">
        <v>5</v>
      </c>
    </row>
    <row r="1080" spans="1:19" s="56" customFormat="1" ht="69.95" hidden="1" customHeight="1" outlineLevel="1" thickBot="1" x14ac:dyDescent="0.25">
      <c r="A1080" s="602" t="s">
        <v>4081</v>
      </c>
      <c r="B1080" s="546" t="s">
        <v>298</v>
      </c>
      <c r="C1080" s="64" t="s">
        <v>2851</v>
      </c>
      <c r="D1080" s="418" t="s">
        <v>2542</v>
      </c>
      <c r="E1080" s="243"/>
      <c r="F1080" s="255" t="s">
        <v>4</v>
      </c>
      <c r="G1080" s="272">
        <v>10</v>
      </c>
      <c r="H1080" s="272">
        <v>5.7</v>
      </c>
      <c r="I1080" s="272">
        <v>5.5</v>
      </c>
      <c r="J1080" s="161">
        <f t="shared" si="1099"/>
        <v>5.39</v>
      </c>
      <c r="K1080" s="161">
        <f t="shared" si="1100"/>
        <v>5.335</v>
      </c>
      <c r="L1080" s="161">
        <f t="shared" si="1101"/>
        <v>5.2799999999999994</v>
      </c>
      <c r="M1080" s="290"/>
      <c r="N1080" s="272">
        <f>H1080*M1080</f>
        <v>0</v>
      </c>
      <c r="O1080" s="217">
        <f>I1080*M1080</f>
        <v>0</v>
      </c>
      <c r="P1080" s="246">
        <f>J1080*M1080</f>
        <v>0</v>
      </c>
      <c r="Q1080" s="246">
        <f>K1080*M1080</f>
        <v>0</v>
      </c>
      <c r="R1080" s="246">
        <f>L1080*M1080</f>
        <v>0</v>
      </c>
      <c r="S1080" s="12" t="s">
        <v>5</v>
      </c>
    </row>
    <row r="1081" spans="1:19" s="56" customFormat="1" ht="69.95" hidden="1" customHeight="1" outlineLevel="1" thickBot="1" x14ac:dyDescent="0.25">
      <c r="A1081" s="602" t="s">
        <v>4082</v>
      </c>
      <c r="B1081" s="546" t="s">
        <v>298</v>
      </c>
      <c r="C1081" s="64" t="s">
        <v>2884</v>
      </c>
      <c r="D1081" s="418" t="s">
        <v>2543</v>
      </c>
      <c r="E1081" s="243"/>
      <c r="F1081" s="255" t="s">
        <v>4</v>
      </c>
      <c r="G1081" s="139">
        <v>8</v>
      </c>
      <c r="H1081" s="90">
        <v>5</v>
      </c>
      <c r="I1081" s="90">
        <v>4.8</v>
      </c>
      <c r="J1081" s="161">
        <f t="shared" si="1099"/>
        <v>4.7039999999999997</v>
      </c>
      <c r="K1081" s="161">
        <f t="shared" si="1100"/>
        <v>4.6559999999999997</v>
      </c>
      <c r="L1081" s="161">
        <f t="shared" si="1101"/>
        <v>4.6079999999999997</v>
      </c>
      <c r="M1081" s="290"/>
      <c r="N1081" s="272">
        <f>H1081*M1081</f>
        <v>0</v>
      </c>
      <c r="O1081" s="217">
        <f>I1081*M1081</f>
        <v>0</v>
      </c>
      <c r="P1081" s="246">
        <f>J1081*M1081</f>
        <v>0</v>
      </c>
      <c r="Q1081" s="246">
        <f>K1081*M1081</f>
        <v>0</v>
      </c>
      <c r="R1081" s="246">
        <f>L1081*M1081</f>
        <v>0</v>
      </c>
      <c r="S1081" s="12" t="s">
        <v>5</v>
      </c>
    </row>
    <row r="1082" spans="1:19" s="56" customFormat="1" ht="69.95" hidden="1" customHeight="1" outlineLevel="1" thickBot="1" x14ac:dyDescent="0.25">
      <c r="A1082" s="602" t="s">
        <v>4083</v>
      </c>
      <c r="B1082" s="546" t="s">
        <v>298</v>
      </c>
      <c r="C1082" s="64" t="s">
        <v>2885</v>
      </c>
      <c r="D1082" s="418" t="s">
        <v>2544</v>
      </c>
      <c r="E1082" s="243"/>
      <c r="F1082" s="255" t="s">
        <v>4</v>
      </c>
      <c r="G1082" s="139">
        <v>11</v>
      </c>
      <c r="H1082" s="90">
        <v>7</v>
      </c>
      <c r="I1082" s="90">
        <v>6.8</v>
      </c>
      <c r="J1082" s="161">
        <f t="shared" si="1099"/>
        <v>6.6639999999999997</v>
      </c>
      <c r="K1082" s="161">
        <f t="shared" si="1100"/>
        <v>6.5960000000000001</v>
      </c>
      <c r="L1082" s="161">
        <f t="shared" si="1101"/>
        <v>6.5279999999999996</v>
      </c>
      <c r="M1082" s="290"/>
      <c r="N1082" s="272">
        <f>H1082*M1082</f>
        <v>0</v>
      </c>
      <c r="O1082" s="217">
        <f>I1082*M1082</f>
        <v>0</v>
      </c>
      <c r="P1082" s="246">
        <f>J1082*M1082</f>
        <v>0</v>
      </c>
      <c r="Q1082" s="246">
        <f>K1082*M1082</f>
        <v>0</v>
      </c>
      <c r="R1082" s="246">
        <f>L1082*M1082</f>
        <v>0</v>
      </c>
      <c r="S1082" s="12" t="s">
        <v>5</v>
      </c>
    </row>
    <row r="1083" spans="1:19" s="56" customFormat="1" ht="69.95" hidden="1" customHeight="1" outlineLevel="1" thickBot="1" x14ac:dyDescent="0.25">
      <c r="A1083" s="602" t="s">
        <v>4084</v>
      </c>
      <c r="B1083" s="546" t="s">
        <v>26</v>
      </c>
      <c r="C1083" s="64" t="s">
        <v>2886</v>
      </c>
      <c r="D1083" s="307" t="s">
        <v>2545</v>
      </c>
      <c r="E1083" s="7"/>
      <c r="F1083" s="7" t="s">
        <v>4</v>
      </c>
      <c r="G1083" s="90">
        <v>5</v>
      </c>
      <c r="H1083" s="90">
        <v>2.6</v>
      </c>
      <c r="I1083" s="90">
        <v>2.5</v>
      </c>
      <c r="J1083" s="161">
        <f t="shared" si="1099"/>
        <v>2.4500000000000002</v>
      </c>
      <c r="K1083" s="161">
        <f t="shared" si="1100"/>
        <v>2.4249999999999998</v>
      </c>
      <c r="L1083" s="161">
        <f t="shared" si="1101"/>
        <v>2.4</v>
      </c>
      <c r="M1083" s="290"/>
      <c r="N1083" s="139">
        <f>H1083*M1083</f>
        <v>0</v>
      </c>
      <c r="O1083" s="217">
        <f>I1083*M1083</f>
        <v>0</v>
      </c>
      <c r="P1083" s="246">
        <f>J1083*M1083</f>
        <v>0</v>
      </c>
      <c r="Q1083" s="246">
        <f>K1083*M1083</f>
        <v>0</v>
      </c>
      <c r="R1083" s="246">
        <f>L1083*M1083</f>
        <v>0</v>
      </c>
      <c r="S1083" s="12" t="s">
        <v>5</v>
      </c>
    </row>
    <row r="1084" spans="1:19" s="56" customFormat="1" ht="69.95" hidden="1" customHeight="1" outlineLevel="1" thickBot="1" x14ac:dyDescent="0.25">
      <c r="A1084" s="602" t="s">
        <v>4085</v>
      </c>
      <c r="B1084" s="546" t="s">
        <v>36</v>
      </c>
      <c r="C1084" s="64" t="s">
        <v>2887</v>
      </c>
      <c r="D1084" s="307" t="s">
        <v>2396</v>
      </c>
      <c r="E1084" s="2"/>
      <c r="F1084" s="2" t="s">
        <v>4</v>
      </c>
      <c r="G1084" s="139">
        <v>5</v>
      </c>
      <c r="H1084" s="90">
        <v>2.6</v>
      </c>
      <c r="I1084" s="139">
        <v>2.5</v>
      </c>
      <c r="J1084" s="161">
        <f t="shared" si="1099"/>
        <v>2.4500000000000002</v>
      </c>
      <c r="K1084" s="161">
        <f t="shared" si="1100"/>
        <v>2.4249999999999998</v>
      </c>
      <c r="L1084" s="161">
        <f t="shared" si="1101"/>
        <v>2.4</v>
      </c>
      <c r="M1084" s="290"/>
      <c r="N1084" s="139">
        <f>H1084*M1084</f>
        <v>0</v>
      </c>
      <c r="O1084" s="217">
        <f>I1084*M1084</f>
        <v>0</v>
      </c>
      <c r="P1084" s="246">
        <f>J1084*M1084</f>
        <v>0</v>
      </c>
      <c r="Q1084" s="246">
        <f>K1084*M1084</f>
        <v>0</v>
      </c>
      <c r="R1084" s="246">
        <f>L1084*M1084</f>
        <v>0</v>
      </c>
      <c r="S1084" s="12" t="s">
        <v>5</v>
      </c>
    </row>
    <row r="1085" spans="1:19" s="56" customFormat="1" ht="69.95" hidden="1" customHeight="1" outlineLevel="1" thickBot="1" x14ac:dyDescent="0.25">
      <c r="A1085" s="602" t="s">
        <v>4086</v>
      </c>
      <c r="B1085" s="546" t="s">
        <v>36</v>
      </c>
      <c r="C1085" s="64" t="s">
        <v>2888</v>
      </c>
      <c r="D1085" s="307" t="s">
        <v>2397</v>
      </c>
      <c r="E1085" s="2"/>
      <c r="F1085" s="2" t="s">
        <v>4</v>
      </c>
      <c r="G1085" s="139">
        <v>5</v>
      </c>
      <c r="H1085" s="90">
        <v>2.6</v>
      </c>
      <c r="I1085" s="139">
        <v>2.5</v>
      </c>
      <c r="J1085" s="161">
        <f t="shared" si="1099"/>
        <v>2.4500000000000002</v>
      </c>
      <c r="K1085" s="161">
        <f t="shared" si="1100"/>
        <v>2.4249999999999998</v>
      </c>
      <c r="L1085" s="161">
        <f t="shared" si="1101"/>
        <v>2.4</v>
      </c>
      <c r="M1085" s="290"/>
      <c r="N1085" s="139">
        <f>H1085*M1085</f>
        <v>0</v>
      </c>
      <c r="O1085" s="217">
        <f>I1085*M1085</f>
        <v>0</v>
      </c>
      <c r="P1085" s="246">
        <f>J1085*M1085</f>
        <v>0</v>
      </c>
      <c r="Q1085" s="246">
        <f>K1085*M1085</f>
        <v>0</v>
      </c>
      <c r="R1085" s="246">
        <f>L1085*M1085</f>
        <v>0</v>
      </c>
      <c r="S1085" s="12" t="s">
        <v>5</v>
      </c>
    </row>
    <row r="1086" spans="1:19" s="56" customFormat="1" ht="69.95" hidden="1" customHeight="1" outlineLevel="1" thickBot="1" x14ac:dyDescent="0.25">
      <c r="A1086" s="602" t="s">
        <v>4087</v>
      </c>
      <c r="B1086" s="548" t="s">
        <v>2718</v>
      </c>
      <c r="C1086" s="64" t="s">
        <v>2889</v>
      </c>
      <c r="D1086" s="307" t="s">
        <v>2398</v>
      </c>
      <c r="E1086" s="2"/>
      <c r="F1086" s="2" t="s">
        <v>4</v>
      </c>
      <c r="G1086" s="139">
        <v>5</v>
      </c>
      <c r="H1086" s="90">
        <v>2.6</v>
      </c>
      <c r="I1086" s="139">
        <v>2.5</v>
      </c>
      <c r="J1086" s="161">
        <f t="shared" si="1099"/>
        <v>2.4500000000000002</v>
      </c>
      <c r="K1086" s="161">
        <f t="shared" si="1100"/>
        <v>2.4249999999999998</v>
      </c>
      <c r="L1086" s="161">
        <f t="shared" si="1101"/>
        <v>2.4</v>
      </c>
      <c r="M1086" s="290"/>
      <c r="N1086" s="139">
        <f>H1086*M1086</f>
        <v>0</v>
      </c>
      <c r="O1086" s="217">
        <f>I1086*M1086</f>
        <v>0</v>
      </c>
      <c r="P1086" s="246">
        <f>J1086*M1086</f>
        <v>0</v>
      </c>
      <c r="Q1086" s="246">
        <f>K1086*M1086</f>
        <v>0</v>
      </c>
      <c r="R1086" s="246">
        <f>L1086*M1086</f>
        <v>0</v>
      </c>
      <c r="S1086" s="12" t="s">
        <v>5</v>
      </c>
    </row>
    <row r="1087" spans="1:19" s="56" customFormat="1" ht="69.95" hidden="1" customHeight="1" outlineLevel="1" thickBot="1" x14ac:dyDescent="0.25">
      <c r="A1087" s="602" t="s">
        <v>4088</v>
      </c>
      <c r="B1087" s="548" t="s">
        <v>2718</v>
      </c>
      <c r="C1087" s="64" t="s">
        <v>2890</v>
      </c>
      <c r="D1087" s="307" t="s">
        <v>2399</v>
      </c>
      <c r="E1087" s="2"/>
      <c r="F1087" s="2" t="s">
        <v>4</v>
      </c>
      <c r="G1087" s="139">
        <v>5</v>
      </c>
      <c r="H1087" s="90">
        <v>2.6</v>
      </c>
      <c r="I1087" s="139">
        <v>2.5</v>
      </c>
      <c r="J1087" s="161">
        <f t="shared" si="1099"/>
        <v>2.4500000000000002</v>
      </c>
      <c r="K1087" s="161">
        <f t="shared" si="1100"/>
        <v>2.4249999999999998</v>
      </c>
      <c r="L1087" s="161">
        <f t="shared" si="1101"/>
        <v>2.4</v>
      </c>
      <c r="M1087" s="290"/>
      <c r="N1087" s="139">
        <f>H1087*M1087</f>
        <v>0</v>
      </c>
      <c r="O1087" s="217">
        <f>I1087*M1087</f>
        <v>0</v>
      </c>
      <c r="P1087" s="246">
        <f>J1087*M1087</f>
        <v>0</v>
      </c>
      <c r="Q1087" s="246">
        <f>K1087*M1087</f>
        <v>0</v>
      </c>
      <c r="R1087" s="246">
        <f>L1087*M1087</f>
        <v>0</v>
      </c>
      <c r="S1087" s="12" t="s">
        <v>5</v>
      </c>
    </row>
    <row r="1088" spans="1:19" s="56" customFormat="1" ht="69.95" hidden="1" customHeight="1" outlineLevel="1" thickBot="1" x14ac:dyDescent="0.25">
      <c r="A1088" s="602" t="s">
        <v>4089</v>
      </c>
      <c r="B1088" s="546" t="s">
        <v>298</v>
      </c>
      <c r="C1088" s="64" t="s">
        <v>2088</v>
      </c>
      <c r="D1088" s="307" t="s">
        <v>2546</v>
      </c>
      <c r="E1088" s="243"/>
      <c r="F1088" s="7" t="s">
        <v>4</v>
      </c>
      <c r="G1088" s="90">
        <v>9</v>
      </c>
      <c r="H1088" s="90">
        <v>5.7</v>
      </c>
      <c r="I1088" s="90">
        <v>5.5</v>
      </c>
      <c r="J1088" s="161">
        <f t="shared" si="1099"/>
        <v>5.39</v>
      </c>
      <c r="K1088" s="161">
        <f t="shared" si="1100"/>
        <v>5.335</v>
      </c>
      <c r="L1088" s="161">
        <f t="shared" si="1101"/>
        <v>5.2799999999999994</v>
      </c>
      <c r="M1088" s="290"/>
      <c r="N1088" s="139">
        <f>H1088*M1088</f>
        <v>0</v>
      </c>
      <c r="O1088" s="217">
        <f>I1088*M1088</f>
        <v>0</v>
      </c>
      <c r="P1088" s="246">
        <f>J1088*M1088</f>
        <v>0</v>
      </c>
      <c r="Q1088" s="246">
        <f>K1088*M1088</f>
        <v>0</v>
      </c>
      <c r="R1088" s="246">
        <f>L1088*M1088</f>
        <v>0</v>
      </c>
      <c r="S1088" s="12" t="s">
        <v>5</v>
      </c>
    </row>
    <row r="1089" spans="1:20" s="56" customFormat="1" ht="69.95" hidden="1" customHeight="1" outlineLevel="1" thickBot="1" x14ac:dyDescent="0.25">
      <c r="A1089" s="602" t="s">
        <v>4090</v>
      </c>
      <c r="B1089" s="546" t="s">
        <v>298</v>
      </c>
      <c r="C1089" s="64" t="s">
        <v>2097</v>
      </c>
      <c r="D1089" s="306" t="s">
        <v>2547</v>
      </c>
      <c r="E1089" s="243"/>
      <c r="F1089" s="7" t="s">
        <v>4</v>
      </c>
      <c r="G1089" s="90">
        <v>9</v>
      </c>
      <c r="H1089" s="90">
        <v>5.7</v>
      </c>
      <c r="I1089" s="90">
        <v>5.5</v>
      </c>
      <c r="J1089" s="161">
        <f t="shared" si="1099"/>
        <v>5.39</v>
      </c>
      <c r="K1089" s="161">
        <f t="shared" si="1100"/>
        <v>5.335</v>
      </c>
      <c r="L1089" s="161">
        <f t="shared" si="1101"/>
        <v>5.2799999999999994</v>
      </c>
      <c r="M1089" s="290"/>
      <c r="N1089" s="139">
        <f>H1089*M1089</f>
        <v>0</v>
      </c>
      <c r="O1089" s="217">
        <f>I1089*M1089</f>
        <v>0</v>
      </c>
      <c r="P1089" s="246">
        <f>J1089*M1089</f>
        <v>0</v>
      </c>
      <c r="Q1089" s="246">
        <f>K1089*M1089</f>
        <v>0</v>
      </c>
      <c r="R1089" s="246">
        <f>L1089*M1089</f>
        <v>0</v>
      </c>
      <c r="S1089" s="12" t="s">
        <v>5</v>
      </c>
    </row>
    <row r="1090" spans="1:20" s="56" customFormat="1" ht="69.95" hidden="1" customHeight="1" outlineLevel="1" thickBot="1" x14ac:dyDescent="0.25">
      <c r="A1090" s="602" t="s">
        <v>4091</v>
      </c>
      <c r="B1090" s="546" t="s">
        <v>298</v>
      </c>
      <c r="C1090" s="64" t="s">
        <v>2090</v>
      </c>
      <c r="D1090" s="307" t="s">
        <v>2548</v>
      </c>
      <c r="E1090" s="25"/>
      <c r="F1090" s="7" t="s">
        <v>4</v>
      </c>
      <c r="G1090" s="90">
        <v>12</v>
      </c>
      <c r="H1090" s="90">
        <v>7.5</v>
      </c>
      <c r="I1090" s="90">
        <v>7.3</v>
      </c>
      <c r="J1090" s="161">
        <f t="shared" si="1099"/>
        <v>7.1539999999999999</v>
      </c>
      <c r="K1090" s="161">
        <f t="shared" si="1100"/>
        <v>7.0809999999999995</v>
      </c>
      <c r="L1090" s="161">
        <f t="shared" si="1101"/>
        <v>7.008</v>
      </c>
      <c r="M1090" s="290"/>
      <c r="N1090" s="139">
        <f>H1090*M1090</f>
        <v>0</v>
      </c>
      <c r="O1090" s="217">
        <f>I1090*M1090</f>
        <v>0</v>
      </c>
      <c r="P1090" s="246">
        <f>J1090*M1090</f>
        <v>0</v>
      </c>
      <c r="Q1090" s="246">
        <f>K1090*M1090</f>
        <v>0</v>
      </c>
      <c r="R1090" s="246">
        <f>L1090*M1090</f>
        <v>0</v>
      </c>
      <c r="S1090" s="12" t="s">
        <v>5</v>
      </c>
    </row>
    <row r="1091" spans="1:20" s="56" customFormat="1" ht="69.95" hidden="1" customHeight="1" outlineLevel="1" thickBot="1" x14ac:dyDescent="0.25">
      <c r="A1091" s="602" t="s">
        <v>4092</v>
      </c>
      <c r="B1091" s="546" t="s">
        <v>298</v>
      </c>
      <c r="C1091" s="64" t="s">
        <v>2091</v>
      </c>
      <c r="D1091" s="307" t="s">
        <v>2549</v>
      </c>
      <c r="E1091" s="549"/>
      <c r="F1091" s="7" t="s">
        <v>4</v>
      </c>
      <c r="G1091" s="90">
        <v>12</v>
      </c>
      <c r="H1091" s="90">
        <v>7.5</v>
      </c>
      <c r="I1091" s="90">
        <v>7.3</v>
      </c>
      <c r="J1091" s="161">
        <f t="shared" si="1099"/>
        <v>7.1539999999999999</v>
      </c>
      <c r="K1091" s="161">
        <f t="shared" si="1100"/>
        <v>7.0809999999999995</v>
      </c>
      <c r="L1091" s="161">
        <f t="shared" si="1101"/>
        <v>7.008</v>
      </c>
      <c r="M1091" s="290"/>
      <c r="N1091" s="139">
        <f>H1091*M1091</f>
        <v>0</v>
      </c>
      <c r="O1091" s="217">
        <f>I1091*M1091</f>
        <v>0</v>
      </c>
      <c r="P1091" s="246">
        <f>J1091*M1091</f>
        <v>0</v>
      </c>
      <c r="Q1091" s="246">
        <f>K1091*M1091</f>
        <v>0</v>
      </c>
      <c r="R1091" s="246">
        <f>L1091*M1091</f>
        <v>0</v>
      </c>
      <c r="S1091" s="12" t="s">
        <v>5</v>
      </c>
    </row>
    <row r="1092" spans="1:20" s="56" customFormat="1" ht="69.95" hidden="1" customHeight="1" outlineLevel="1" thickBot="1" x14ac:dyDescent="0.25">
      <c r="A1092" s="602" t="s">
        <v>4093</v>
      </c>
      <c r="B1092" s="546" t="s">
        <v>298</v>
      </c>
      <c r="C1092" s="64" t="s">
        <v>2076</v>
      </c>
      <c r="D1092" s="307" t="s">
        <v>2550</v>
      </c>
      <c r="E1092" s="30"/>
      <c r="F1092" s="7" t="s">
        <v>4</v>
      </c>
      <c r="G1092" s="139">
        <v>5</v>
      </c>
      <c r="H1092" s="90">
        <v>2.5</v>
      </c>
      <c r="I1092" s="90">
        <v>2.5</v>
      </c>
      <c r="J1092" s="161">
        <f t="shared" si="1099"/>
        <v>2.4500000000000002</v>
      </c>
      <c r="K1092" s="161">
        <f t="shared" si="1100"/>
        <v>2.4249999999999998</v>
      </c>
      <c r="L1092" s="161">
        <f t="shared" si="1101"/>
        <v>2.4</v>
      </c>
      <c r="M1092" s="290"/>
      <c r="N1092" s="139">
        <f>H1092*M1092</f>
        <v>0</v>
      </c>
      <c r="O1092" s="217">
        <f>I1092*M1092</f>
        <v>0</v>
      </c>
      <c r="P1092" s="246">
        <f>J1092*M1092</f>
        <v>0</v>
      </c>
      <c r="Q1092" s="246">
        <f>K1092*M1092</f>
        <v>0</v>
      </c>
      <c r="R1092" s="246">
        <f>L1092*M1092</f>
        <v>0</v>
      </c>
      <c r="S1092" s="12" t="s">
        <v>5</v>
      </c>
    </row>
    <row r="1093" spans="1:20" s="56" customFormat="1" ht="69.95" hidden="1" customHeight="1" outlineLevel="1" thickBot="1" x14ac:dyDescent="0.25">
      <c r="A1093" s="602" t="s">
        <v>4094</v>
      </c>
      <c r="B1093" s="546" t="s">
        <v>610</v>
      </c>
      <c r="C1093" s="64" t="s">
        <v>2076</v>
      </c>
      <c r="D1093" s="307" t="s">
        <v>2551</v>
      </c>
      <c r="E1093" s="30"/>
      <c r="F1093" s="255" t="s">
        <v>4</v>
      </c>
      <c r="G1093" s="139">
        <v>5</v>
      </c>
      <c r="H1093" s="90">
        <v>2.5</v>
      </c>
      <c r="I1093" s="90">
        <v>2.5</v>
      </c>
      <c r="J1093" s="161">
        <f t="shared" si="1099"/>
        <v>2.4500000000000002</v>
      </c>
      <c r="K1093" s="161">
        <f t="shared" si="1100"/>
        <v>2.4249999999999998</v>
      </c>
      <c r="L1093" s="161">
        <f t="shared" si="1101"/>
        <v>2.4</v>
      </c>
      <c r="M1093" s="290"/>
      <c r="N1093" s="139">
        <f>H1093*M1093</f>
        <v>0</v>
      </c>
      <c r="O1093" s="217">
        <f>I1093*M1093</f>
        <v>0</v>
      </c>
      <c r="P1093" s="246">
        <f>J1093*M1093</f>
        <v>0</v>
      </c>
      <c r="Q1093" s="246">
        <f>K1093*M1093</f>
        <v>0</v>
      </c>
      <c r="R1093" s="246">
        <f>L1093*M1093</f>
        <v>0</v>
      </c>
      <c r="S1093" s="12" t="s">
        <v>5</v>
      </c>
    </row>
    <row r="1094" spans="1:20" s="56" customFormat="1" ht="69.95" hidden="1" customHeight="1" outlineLevel="1" thickBot="1" x14ac:dyDescent="0.25">
      <c r="A1094" s="602" t="s">
        <v>4095</v>
      </c>
      <c r="B1094" s="546" t="s">
        <v>298</v>
      </c>
      <c r="C1094" s="64" t="s">
        <v>2080</v>
      </c>
      <c r="D1094" s="307" t="s">
        <v>2552</v>
      </c>
      <c r="E1094" s="13"/>
      <c r="F1094" s="7" t="s">
        <v>4</v>
      </c>
      <c r="G1094" s="90">
        <v>7</v>
      </c>
      <c r="H1094" s="90">
        <v>4.2</v>
      </c>
      <c r="I1094" s="90">
        <v>4</v>
      </c>
      <c r="J1094" s="161">
        <f t="shared" si="1099"/>
        <v>3.92</v>
      </c>
      <c r="K1094" s="161">
        <f t="shared" si="1100"/>
        <v>3.88</v>
      </c>
      <c r="L1094" s="161">
        <f t="shared" si="1101"/>
        <v>3.84</v>
      </c>
      <c r="M1094" s="290"/>
      <c r="N1094" s="139">
        <f>H1094*M1094</f>
        <v>0</v>
      </c>
      <c r="O1094" s="217">
        <f>I1094*M1094</f>
        <v>0</v>
      </c>
      <c r="P1094" s="246">
        <f>J1094*M1094</f>
        <v>0</v>
      </c>
      <c r="Q1094" s="246">
        <f>K1094*M1094</f>
        <v>0</v>
      </c>
      <c r="R1094" s="246">
        <f>L1094*M1094</f>
        <v>0</v>
      </c>
      <c r="S1094" s="12" t="s">
        <v>5</v>
      </c>
    </row>
    <row r="1095" spans="1:20" s="56" customFormat="1" ht="69.95" hidden="1" customHeight="1" outlineLevel="1" thickBot="1" x14ac:dyDescent="0.25">
      <c r="A1095" s="602" t="s">
        <v>4096</v>
      </c>
      <c r="B1095" s="546" t="s">
        <v>298</v>
      </c>
      <c r="C1095" s="64" t="s">
        <v>2083</v>
      </c>
      <c r="D1095" s="307" t="s">
        <v>2553</v>
      </c>
      <c r="E1095" s="7"/>
      <c r="F1095" s="7" t="s">
        <v>4</v>
      </c>
      <c r="G1095" s="90">
        <v>5</v>
      </c>
      <c r="H1095" s="90">
        <v>2.6</v>
      </c>
      <c r="I1095" s="90">
        <v>2.5</v>
      </c>
      <c r="J1095" s="161">
        <f t="shared" si="1099"/>
        <v>2.4500000000000002</v>
      </c>
      <c r="K1095" s="161">
        <f t="shared" si="1100"/>
        <v>2.4249999999999998</v>
      </c>
      <c r="L1095" s="161">
        <f t="shared" si="1101"/>
        <v>2.4</v>
      </c>
      <c r="M1095" s="290"/>
      <c r="N1095" s="139">
        <f>H1095*M1095</f>
        <v>0</v>
      </c>
      <c r="O1095" s="217">
        <f>I1095*M1095</f>
        <v>0</v>
      </c>
      <c r="P1095" s="246">
        <f>J1095*M1095</f>
        <v>0</v>
      </c>
      <c r="Q1095" s="246">
        <f>K1095*M1095</f>
        <v>0</v>
      </c>
      <c r="R1095" s="246">
        <f>L1095*M1095</f>
        <v>0</v>
      </c>
      <c r="S1095" s="12" t="s">
        <v>5</v>
      </c>
    </row>
    <row r="1096" spans="1:20" s="56" customFormat="1" ht="69.95" hidden="1" customHeight="1" outlineLevel="1" thickBot="1" x14ac:dyDescent="0.25">
      <c r="A1096" s="602" t="s">
        <v>4097</v>
      </c>
      <c r="B1096" s="546" t="s">
        <v>298</v>
      </c>
      <c r="C1096" s="64" t="s">
        <v>2078</v>
      </c>
      <c r="D1096" s="307" t="s">
        <v>2554</v>
      </c>
      <c r="E1096" s="7"/>
      <c r="F1096" s="7" t="s">
        <v>4</v>
      </c>
      <c r="G1096" s="257">
        <v>5</v>
      </c>
      <c r="H1096" s="257">
        <v>2.6</v>
      </c>
      <c r="I1096" s="257">
        <v>2.5</v>
      </c>
      <c r="J1096" s="161">
        <f t="shared" si="1099"/>
        <v>2.4500000000000002</v>
      </c>
      <c r="K1096" s="161">
        <f t="shared" si="1100"/>
        <v>2.4249999999999998</v>
      </c>
      <c r="L1096" s="161">
        <f t="shared" si="1101"/>
        <v>2.4</v>
      </c>
      <c r="M1096" s="290"/>
      <c r="N1096" s="139">
        <f>H1096*M1096</f>
        <v>0</v>
      </c>
      <c r="O1096" s="217">
        <f>I1096*M1096</f>
        <v>0</v>
      </c>
      <c r="P1096" s="246">
        <f>J1096*M1096</f>
        <v>0</v>
      </c>
      <c r="Q1096" s="246">
        <f>K1096*M1096</f>
        <v>0</v>
      </c>
      <c r="R1096" s="246">
        <f>L1096*M1096</f>
        <v>0</v>
      </c>
      <c r="S1096" s="12" t="s">
        <v>5</v>
      </c>
    </row>
    <row r="1097" spans="1:20" s="56" customFormat="1" ht="69.95" hidden="1" customHeight="1" outlineLevel="1" thickBot="1" x14ac:dyDescent="0.25">
      <c r="A1097" s="602" t="s">
        <v>4098</v>
      </c>
      <c r="B1097" s="546" t="s">
        <v>298</v>
      </c>
      <c r="C1097" s="64" t="s">
        <v>2079</v>
      </c>
      <c r="D1097" s="307" t="s">
        <v>2555</v>
      </c>
      <c r="E1097" s="7"/>
      <c r="F1097" s="7" t="s">
        <v>4</v>
      </c>
      <c r="G1097" s="257">
        <v>5</v>
      </c>
      <c r="H1097" s="257">
        <v>2.6</v>
      </c>
      <c r="I1097" s="257">
        <v>2.5</v>
      </c>
      <c r="J1097" s="161">
        <f t="shared" si="1099"/>
        <v>2.4500000000000002</v>
      </c>
      <c r="K1097" s="161">
        <f t="shared" si="1100"/>
        <v>2.4249999999999998</v>
      </c>
      <c r="L1097" s="161">
        <f t="shared" si="1101"/>
        <v>2.4</v>
      </c>
      <c r="M1097" s="290"/>
      <c r="N1097" s="139">
        <f>H1097*M1097</f>
        <v>0</v>
      </c>
      <c r="O1097" s="217">
        <f>I1097*M1097</f>
        <v>0</v>
      </c>
      <c r="P1097" s="246">
        <f>J1097*M1097</f>
        <v>0</v>
      </c>
      <c r="Q1097" s="246">
        <f>K1097*M1097</f>
        <v>0</v>
      </c>
      <c r="R1097" s="246">
        <f>L1097*M1097</f>
        <v>0</v>
      </c>
      <c r="S1097" s="12" t="s">
        <v>5</v>
      </c>
    </row>
    <row r="1098" spans="1:20" s="56" customFormat="1" ht="69.95" hidden="1" customHeight="1" outlineLevel="1" thickBot="1" x14ac:dyDescent="0.25">
      <c r="A1098" s="602" t="s">
        <v>4099</v>
      </c>
      <c r="B1098" s="546" t="s">
        <v>298</v>
      </c>
      <c r="C1098" s="64" t="s">
        <v>2095</v>
      </c>
      <c r="D1098" s="307" t="s">
        <v>2556</v>
      </c>
      <c r="E1098" s="7"/>
      <c r="F1098" s="7" t="s">
        <v>4</v>
      </c>
      <c r="G1098" s="90">
        <v>5</v>
      </c>
      <c r="H1098" s="90">
        <v>3.5</v>
      </c>
      <c r="I1098" s="90">
        <v>3.4</v>
      </c>
      <c r="J1098" s="161">
        <f t="shared" si="1099"/>
        <v>3.3319999999999999</v>
      </c>
      <c r="K1098" s="161">
        <f t="shared" si="1100"/>
        <v>3.298</v>
      </c>
      <c r="L1098" s="161">
        <f t="shared" si="1101"/>
        <v>3.2639999999999998</v>
      </c>
      <c r="M1098" s="290"/>
      <c r="N1098" s="139">
        <f>H1098*M1098</f>
        <v>0</v>
      </c>
      <c r="O1098" s="217">
        <f>I1098*M1098</f>
        <v>0</v>
      </c>
      <c r="P1098" s="246">
        <f>J1098*M1098</f>
        <v>0</v>
      </c>
      <c r="Q1098" s="246">
        <f>K1098*M1098</f>
        <v>0</v>
      </c>
      <c r="R1098" s="246">
        <f>L1098*M1098</f>
        <v>0</v>
      </c>
      <c r="S1098" s="12" t="s">
        <v>5</v>
      </c>
    </row>
    <row r="1099" spans="1:20" s="56" customFormat="1" ht="69.95" hidden="1" customHeight="1" outlineLevel="1" thickBot="1" x14ac:dyDescent="0.25">
      <c r="A1099" s="602" t="s">
        <v>4100</v>
      </c>
      <c r="B1099" s="546" t="s">
        <v>298</v>
      </c>
      <c r="C1099" s="64" t="s">
        <v>2077</v>
      </c>
      <c r="D1099" s="307" t="s">
        <v>2557</v>
      </c>
      <c r="E1099" s="7"/>
      <c r="F1099" s="7" t="s">
        <v>4</v>
      </c>
      <c r="G1099" s="90">
        <v>5</v>
      </c>
      <c r="H1099" s="90">
        <v>2.6</v>
      </c>
      <c r="I1099" s="90">
        <v>2.5</v>
      </c>
      <c r="J1099" s="161">
        <f t="shared" si="1099"/>
        <v>2.4500000000000002</v>
      </c>
      <c r="K1099" s="161">
        <f t="shared" si="1100"/>
        <v>2.4249999999999998</v>
      </c>
      <c r="L1099" s="161">
        <f t="shared" si="1101"/>
        <v>2.4</v>
      </c>
      <c r="M1099" s="290"/>
      <c r="N1099" s="139">
        <f>H1099*M1099</f>
        <v>0</v>
      </c>
      <c r="O1099" s="217">
        <f>I1099*M1099</f>
        <v>0</v>
      </c>
      <c r="P1099" s="246">
        <f>J1099*M1099</f>
        <v>0</v>
      </c>
      <c r="Q1099" s="246">
        <f>K1099*M1099</f>
        <v>0</v>
      </c>
      <c r="R1099" s="246">
        <f>L1099*M1099</f>
        <v>0</v>
      </c>
      <c r="S1099" s="12" t="s">
        <v>5</v>
      </c>
    </row>
    <row r="1100" spans="1:20" s="56" customFormat="1" ht="69.95" hidden="1" customHeight="1" outlineLevel="1" thickBot="1" x14ac:dyDescent="0.25">
      <c r="A1100" s="602" t="s">
        <v>4101</v>
      </c>
      <c r="B1100" s="546" t="s">
        <v>298</v>
      </c>
      <c r="C1100" s="225" t="s">
        <v>7294</v>
      </c>
      <c r="D1100" s="307" t="s">
        <v>2558</v>
      </c>
      <c r="E1100" s="7"/>
      <c r="F1100" s="64" t="s">
        <v>4</v>
      </c>
      <c r="G1100" s="139">
        <v>4</v>
      </c>
      <c r="H1100" s="90">
        <v>2.6</v>
      </c>
      <c r="I1100" s="272">
        <v>2.5</v>
      </c>
      <c r="J1100" s="161">
        <f t="shared" si="1099"/>
        <v>2.4500000000000002</v>
      </c>
      <c r="K1100" s="161">
        <f t="shared" si="1100"/>
        <v>2.4249999999999998</v>
      </c>
      <c r="L1100" s="161">
        <f t="shared" si="1101"/>
        <v>2.4</v>
      </c>
      <c r="M1100" s="290"/>
      <c r="N1100" s="272">
        <f>H1100*M1100</f>
        <v>0</v>
      </c>
      <c r="O1100" s="217">
        <f>I1100*M1100</f>
        <v>0</v>
      </c>
      <c r="P1100" s="246">
        <f>J1100*M1100</f>
        <v>0</v>
      </c>
      <c r="Q1100" s="246">
        <f>K1100*M1100</f>
        <v>0</v>
      </c>
      <c r="R1100" s="246">
        <f>L1100*M1100</f>
        <v>0</v>
      </c>
      <c r="S1100" s="12" t="s">
        <v>5</v>
      </c>
    </row>
    <row r="1101" spans="1:20" s="56" customFormat="1" ht="69.95" hidden="1" customHeight="1" outlineLevel="1" thickBot="1" x14ac:dyDescent="0.25">
      <c r="A1101" s="602" t="s">
        <v>4102</v>
      </c>
      <c r="B1101" s="546" t="s">
        <v>298</v>
      </c>
      <c r="C1101" s="64" t="s">
        <v>2082</v>
      </c>
      <c r="D1101" s="307" t="s">
        <v>2559</v>
      </c>
      <c r="E1101" s="55"/>
      <c r="F1101" s="64" t="s">
        <v>4</v>
      </c>
      <c r="G1101" s="90">
        <v>5</v>
      </c>
      <c r="H1101" s="90">
        <v>2.6</v>
      </c>
      <c r="I1101" s="90">
        <v>2.5</v>
      </c>
      <c r="J1101" s="161">
        <f t="shared" si="1099"/>
        <v>2.4500000000000002</v>
      </c>
      <c r="K1101" s="161">
        <f t="shared" si="1100"/>
        <v>2.4249999999999998</v>
      </c>
      <c r="L1101" s="161">
        <f t="shared" si="1101"/>
        <v>2.4</v>
      </c>
      <c r="M1101" s="290"/>
      <c r="N1101" s="139">
        <f>H1101*M1101</f>
        <v>0</v>
      </c>
      <c r="O1101" s="217">
        <f>I1101*M1101</f>
        <v>0</v>
      </c>
      <c r="P1101" s="246">
        <f>J1101*M1101</f>
        <v>0</v>
      </c>
      <c r="Q1101" s="246">
        <f>K1101*M1101</f>
        <v>0</v>
      </c>
      <c r="R1101" s="246">
        <f>L1101*M1101</f>
        <v>0</v>
      </c>
      <c r="S1101" s="12" t="s">
        <v>5</v>
      </c>
    </row>
    <row r="1102" spans="1:20" s="56" customFormat="1" ht="69.95" hidden="1" customHeight="1" outlineLevel="1" thickBot="1" x14ac:dyDescent="0.25">
      <c r="A1102" s="602" t="s">
        <v>4103</v>
      </c>
      <c r="B1102" s="547" t="s">
        <v>298</v>
      </c>
      <c r="C1102" s="64" t="s">
        <v>2741</v>
      </c>
      <c r="D1102" s="306" t="s">
        <v>2744</v>
      </c>
      <c r="E1102" s="86"/>
      <c r="F1102" s="64" t="s">
        <v>4</v>
      </c>
      <c r="G1102" s="98">
        <v>9</v>
      </c>
      <c r="H1102" s="99">
        <v>5.2</v>
      </c>
      <c r="I1102" s="98">
        <v>5</v>
      </c>
      <c r="J1102" s="161">
        <f t="shared" ref="J1102" si="1102">I1102*0.98</f>
        <v>4.9000000000000004</v>
      </c>
      <c r="K1102" s="161">
        <f t="shared" ref="K1102" si="1103">I1102*0.97</f>
        <v>4.8499999999999996</v>
      </c>
      <c r="L1102" s="161">
        <f t="shared" ref="L1102" si="1104">I1102*0.96</f>
        <v>4.8</v>
      </c>
      <c r="M1102" s="14"/>
      <c r="N1102" s="98">
        <f>H1102*M1102</f>
        <v>0</v>
      </c>
      <c r="O1102" s="217">
        <f>I1102*M1102</f>
        <v>0</v>
      </c>
      <c r="P1102" s="246">
        <f>J1102*M1102</f>
        <v>0</v>
      </c>
      <c r="Q1102" s="246">
        <f>K1102*M1102</f>
        <v>0</v>
      </c>
      <c r="R1102" s="246">
        <f>L1102*M1102</f>
        <v>0</v>
      </c>
      <c r="S1102" s="12" t="s">
        <v>5</v>
      </c>
      <c r="T1102" s="100"/>
    </row>
    <row r="1103" spans="1:20" s="56" customFormat="1" ht="69.95" hidden="1" customHeight="1" outlineLevel="1" thickBot="1" x14ac:dyDescent="0.25">
      <c r="A1103" s="602" t="s">
        <v>4104</v>
      </c>
      <c r="B1103" s="547" t="s">
        <v>298</v>
      </c>
      <c r="C1103" s="64" t="s">
        <v>2081</v>
      </c>
      <c r="D1103" s="306" t="s">
        <v>2560</v>
      </c>
      <c r="E1103" s="86"/>
      <c r="F1103" s="64" t="s">
        <v>4</v>
      </c>
      <c r="G1103" s="98">
        <v>5</v>
      </c>
      <c r="H1103" s="99">
        <v>3.1</v>
      </c>
      <c r="I1103" s="98">
        <v>3</v>
      </c>
      <c r="J1103" s="161">
        <f t="shared" si="1099"/>
        <v>2.94</v>
      </c>
      <c r="K1103" s="161">
        <f t="shared" si="1100"/>
        <v>2.91</v>
      </c>
      <c r="L1103" s="161">
        <f t="shared" si="1101"/>
        <v>2.88</v>
      </c>
      <c r="M1103" s="14"/>
      <c r="N1103" s="98">
        <f>H1103*M1103</f>
        <v>0</v>
      </c>
      <c r="O1103" s="217">
        <f>I1103*M1103</f>
        <v>0</v>
      </c>
      <c r="P1103" s="246">
        <f>J1103*M1103</f>
        <v>0</v>
      </c>
      <c r="Q1103" s="246">
        <f>K1103*M1103</f>
        <v>0</v>
      </c>
      <c r="R1103" s="246">
        <f>L1103*M1103</f>
        <v>0</v>
      </c>
      <c r="S1103" s="28" t="s">
        <v>5</v>
      </c>
      <c r="T1103" s="100"/>
    </row>
    <row r="1104" spans="1:20" s="56" customFormat="1" ht="69.95" hidden="1" customHeight="1" outlineLevel="1" thickBot="1" x14ac:dyDescent="0.25">
      <c r="A1104" s="602" t="s">
        <v>4105</v>
      </c>
      <c r="B1104" s="546" t="s">
        <v>36</v>
      </c>
      <c r="C1104" s="64" t="s">
        <v>2097</v>
      </c>
      <c r="D1104" s="307" t="s">
        <v>2400</v>
      </c>
      <c r="E1104" s="7"/>
      <c r="F1104" s="7" t="s">
        <v>4</v>
      </c>
      <c r="G1104" s="139">
        <v>5</v>
      </c>
      <c r="H1104" s="90">
        <v>2.6</v>
      </c>
      <c r="I1104" s="139">
        <v>2.5</v>
      </c>
      <c r="J1104" s="161">
        <f t="shared" si="1099"/>
        <v>2.4500000000000002</v>
      </c>
      <c r="K1104" s="161">
        <f t="shared" si="1100"/>
        <v>2.4249999999999998</v>
      </c>
      <c r="L1104" s="161">
        <f t="shared" si="1101"/>
        <v>2.4</v>
      </c>
      <c r="M1104" s="290"/>
      <c r="N1104" s="139">
        <f>H1104*M1104</f>
        <v>0</v>
      </c>
      <c r="O1104" s="217">
        <f>I1104*M1104</f>
        <v>0</v>
      </c>
      <c r="P1104" s="246">
        <f>J1104*M1104</f>
        <v>0</v>
      </c>
      <c r="Q1104" s="246">
        <f>K1104*M1104</f>
        <v>0</v>
      </c>
      <c r="R1104" s="246">
        <f>L1104*M1104</f>
        <v>0</v>
      </c>
      <c r="S1104" s="12" t="s">
        <v>5</v>
      </c>
    </row>
    <row r="1105" spans="1:19" s="56" customFormat="1" ht="69.95" hidden="1" customHeight="1" outlineLevel="1" thickBot="1" x14ac:dyDescent="0.25">
      <c r="A1105" s="602" t="s">
        <v>4106</v>
      </c>
      <c r="B1105" s="546" t="s">
        <v>26</v>
      </c>
      <c r="C1105" s="64" t="s">
        <v>2085</v>
      </c>
      <c r="D1105" s="307" t="s">
        <v>2561</v>
      </c>
      <c r="E1105" s="7"/>
      <c r="F1105" s="7" t="s">
        <v>4</v>
      </c>
      <c r="G1105" s="90">
        <v>5</v>
      </c>
      <c r="H1105" s="139">
        <v>2.6</v>
      </c>
      <c r="I1105" s="139">
        <v>2.5</v>
      </c>
      <c r="J1105" s="161">
        <f t="shared" si="1099"/>
        <v>2.4500000000000002</v>
      </c>
      <c r="K1105" s="161">
        <f t="shared" si="1100"/>
        <v>2.4249999999999998</v>
      </c>
      <c r="L1105" s="161">
        <f t="shared" si="1101"/>
        <v>2.4</v>
      </c>
      <c r="M1105" s="290"/>
      <c r="N1105" s="139">
        <f>H1105*M1105</f>
        <v>0</v>
      </c>
      <c r="O1105" s="217">
        <f>I1105*M1105</f>
        <v>0</v>
      </c>
      <c r="P1105" s="246">
        <f>J1105*M1105</f>
        <v>0</v>
      </c>
      <c r="Q1105" s="246">
        <f>K1105*M1105</f>
        <v>0</v>
      </c>
      <c r="R1105" s="246">
        <f>L1105*M1105</f>
        <v>0</v>
      </c>
      <c r="S1105" s="12" t="s">
        <v>5</v>
      </c>
    </row>
    <row r="1106" spans="1:19" s="56" customFormat="1" ht="69.95" hidden="1" customHeight="1" outlineLevel="1" thickBot="1" x14ac:dyDescent="0.25">
      <c r="A1106" s="602" t="s">
        <v>7286</v>
      </c>
      <c r="B1106" s="546" t="s">
        <v>298</v>
      </c>
      <c r="C1106" s="64" t="s">
        <v>7287</v>
      </c>
      <c r="D1106" s="307" t="s">
        <v>7285</v>
      </c>
      <c r="E1106" s="2"/>
      <c r="F1106" s="7" t="s">
        <v>4</v>
      </c>
      <c r="G1106" s="139">
        <v>5</v>
      </c>
      <c r="H1106" s="139">
        <v>2.6</v>
      </c>
      <c r="I1106" s="139">
        <v>2.5</v>
      </c>
      <c r="J1106" s="161">
        <f t="shared" ref="J1106" si="1105">I1106*0.98</f>
        <v>2.4500000000000002</v>
      </c>
      <c r="K1106" s="161">
        <f t="shared" ref="K1106" si="1106">I1106*0.97</f>
        <v>2.4249999999999998</v>
      </c>
      <c r="L1106" s="161">
        <f t="shared" ref="L1106" si="1107">I1106*0.96</f>
        <v>2.4</v>
      </c>
      <c r="M1106" s="290"/>
      <c r="N1106" s="139">
        <f>H1106*M1106</f>
        <v>0</v>
      </c>
      <c r="O1106" s="217">
        <f>I1106*M1106</f>
        <v>0</v>
      </c>
      <c r="P1106" s="246">
        <f>J1106*M1106</f>
        <v>0</v>
      </c>
      <c r="Q1106" s="246">
        <f>K1106*M1106</f>
        <v>0</v>
      </c>
      <c r="R1106" s="246">
        <f>L1106*M1106</f>
        <v>0</v>
      </c>
      <c r="S1106" s="12" t="s">
        <v>5</v>
      </c>
    </row>
    <row r="1107" spans="1:19" s="56" customFormat="1" ht="69.95" hidden="1" customHeight="1" outlineLevel="1" thickBot="1" x14ac:dyDescent="0.25">
      <c r="A1107" s="602" t="s">
        <v>4107</v>
      </c>
      <c r="B1107" s="546" t="s">
        <v>610</v>
      </c>
      <c r="C1107" s="64" t="s">
        <v>2084</v>
      </c>
      <c r="D1107" s="307" t="s">
        <v>2562</v>
      </c>
      <c r="E1107" s="7"/>
      <c r="F1107" s="7" t="s">
        <v>4</v>
      </c>
      <c r="G1107" s="90">
        <v>7</v>
      </c>
      <c r="H1107" s="90">
        <v>4.2</v>
      </c>
      <c r="I1107" s="90">
        <v>4</v>
      </c>
      <c r="J1107" s="161">
        <f t="shared" si="1099"/>
        <v>3.92</v>
      </c>
      <c r="K1107" s="161">
        <f t="shared" si="1100"/>
        <v>3.88</v>
      </c>
      <c r="L1107" s="161">
        <f t="shared" si="1101"/>
        <v>3.84</v>
      </c>
      <c r="M1107" s="290"/>
      <c r="N1107" s="139">
        <f>H1107*M1107</f>
        <v>0</v>
      </c>
      <c r="O1107" s="217">
        <f>I1107*M1107</f>
        <v>0</v>
      </c>
      <c r="P1107" s="246">
        <f>J1107*M1107</f>
        <v>0</v>
      </c>
      <c r="Q1107" s="246">
        <f>K1107*M1107</f>
        <v>0</v>
      </c>
      <c r="R1107" s="246">
        <f>L1107*M1107</f>
        <v>0</v>
      </c>
      <c r="S1107" s="12" t="s">
        <v>5</v>
      </c>
    </row>
    <row r="1108" spans="1:19" s="56" customFormat="1" ht="69.95" hidden="1" customHeight="1" outlineLevel="1" thickBot="1" x14ac:dyDescent="0.25">
      <c r="A1108" s="602" t="s">
        <v>4108</v>
      </c>
      <c r="B1108" s="546" t="s">
        <v>298</v>
      </c>
      <c r="C1108" s="64" t="s">
        <v>2097</v>
      </c>
      <c r="D1108" s="307" t="s">
        <v>2563</v>
      </c>
      <c r="E1108" s="7"/>
      <c r="F1108" s="7" t="s">
        <v>4</v>
      </c>
      <c r="G1108" s="90">
        <v>8</v>
      </c>
      <c r="H1108" s="90">
        <v>4.5999999999999996</v>
      </c>
      <c r="I1108" s="90">
        <v>4.5</v>
      </c>
      <c r="J1108" s="161">
        <f t="shared" si="1099"/>
        <v>4.41</v>
      </c>
      <c r="K1108" s="161">
        <f t="shared" si="1100"/>
        <v>4.3650000000000002</v>
      </c>
      <c r="L1108" s="161">
        <f t="shared" si="1101"/>
        <v>4.32</v>
      </c>
      <c r="M1108" s="290"/>
      <c r="N1108" s="139">
        <f>H1108*M1108</f>
        <v>0</v>
      </c>
      <c r="O1108" s="217">
        <f>I1108*M1108</f>
        <v>0</v>
      </c>
      <c r="P1108" s="246">
        <f>J1108*M1108</f>
        <v>0</v>
      </c>
      <c r="Q1108" s="246">
        <f>K1108*M1108</f>
        <v>0</v>
      </c>
      <c r="R1108" s="246">
        <f>L1108*M1108</f>
        <v>0</v>
      </c>
      <c r="S1108" s="12" t="s">
        <v>5</v>
      </c>
    </row>
    <row r="1109" spans="1:19" s="56" customFormat="1" ht="69.95" hidden="1" customHeight="1" outlineLevel="1" thickBot="1" x14ac:dyDescent="0.25">
      <c r="A1109" s="602" t="s">
        <v>4109</v>
      </c>
      <c r="B1109" s="546" t="s">
        <v>298</v>
      </c>
      <c r="C1109" s="64" t="s">
        <v>2092</v>
      </c>
      <c r="D1109" s="307" t="s">
        <v>2564</v>
      </c>
      <c r="E1109" s="7"/>
      <c r="F1109" s="7" t="s">
        <v>4</v>
      </c>
      <c r="G1109" s="90">
        <v>10</v>
      </c>
      <c r="H1109" s="90">
        <v>6.2</v>
      </c>
      <c r="I1109" s="90">
        <v>6</v>
      </c>
      <c r="J1109" s="161">
        <f t="shared" si="1099"/>
        <v>5.88</v>
      </c>
      <c r="K1109" s="161">
        <f t="shared" si="1100"/>
        <v>5.82</v>
      </c>
      <c r="L1109" s="161">
        <f t="shared" si="1101"/>
        <v>5.76</v>
      </c>
      <c r="M1109" s="290"/>
      <c r="N1109" s="139">
        <f>H1109*M1109</f>
        <v>0</v>
      </c>
      <c r="O1109" s="217">
        <f>I1109*M1109</f>
        <v>0</v>
      </c>
      <c r="P1109" s="246">
        <f>J1109*M1109</f>
        <v>0</v>
      </c>
      <c r="Q1109" s="246">
        <f>K1109*M1109</f>
        <v>0</v>
      </c>
      <c r="R1109" s="246">
        <f>L1109*M1109</f>
        <v>0</v>
      </c>
      <c r="S1109" s="12" t="s">
        <v>5</v>
      </c>
    </row>
    <row r="1110" spans="1:19" s="56" customFormat="1" ht="69.95" hidden="1" customHeight="1" outlineLevel="1" thickBot="1" x14ac:dyDescent="0.25">
      <c r="A1110" s="602" t="s">
        <v>4110</v>
      </c>
      <c r="B1110" s="548" t="s">
        <v>2718</v>
      </c>
      <c r="C1110" s="64" t="s">
        <v>2097</v>
      </c>
      <c r="D1110" s="307" t="s">
        <v>2565</v>
      </c>
      <c r="E1110" s="7"/>
      <c r="F1110" s="7" t="s">
        <v>4</v>
      </c>
      <c r="G1110" s="90">
        <v>10</v>
      </c>
      <c r="H1110" s="90">
        <v>5.5</v>
      </c>
      <c r="I1110" s="90">
        <v>5.4</v>
      </c>
      <c r="J1110" s="161">
        <f t="shared" si="1099"/>
        <v>5.2919999999999998</v>
      </c>
      <c r="K1110" s="161">
        <f t="shared" si="1100"/>
        <v>5.2380000000000004</v>
      </c>
      <c r="L1110" s="161">
        <f t="shared" si="1101"/>
        <v>5.1840000000000002</v>
      </c>
      <c r="M1110" s="290"/>
      <c r="N1110" s="139">
        <f>H1110*M1110</f>
        <v>0</v>
      </c>
      <c r="O1110" s="217">
        <f>I1110*M1110</f>
        <v>0</v>
      </c>
      <c r="P1110" s="246">
        <f>J1110*M1110</f>
        <v>0</v>
      </c>
      <c r="Q1110" s="246">
        <f>K1110*M1110</f>
        <v>0</v>
      </c>
      <c r="R1110" s="246">
        <f>L1110*M1110</f>
        <v>0</v>
      </c>
      <c r="S1110" s="12" t="s">
        <v>5</v>
      </c>
    </row>
    <row r="1111" spans="1:19" s="56" customFormat="1" ht="69.95" hidden="1" customHeight="1" outlineLevel="1" thickBot="1" x14ac:dyDescent="0.25">
      <c r="A1111" s="602" t="s">
        <v>4111</v>
      </c>
      <c r="B1111" s="546" t="s">
        <v>298</v>
      </c>
      <c r="C1111" s="64" t="s">
        <v>2097</v>
      </c>
      <c r="D1111" s="307" t="s">
        <v>2566</v>
      </c>
      <c r="E1111" s="7"/>
      <c r="F1111" s="7" t="s">
        <v>4</v>
      </c>
      <c r="G1111" s="90">
        <v>10</v>
      </c>
      <c r="H1111" s="90">
        <v>5.5</v>
      </c>
      <c r="I1111" s="90">
        <v>5.4</v>
      </c>
      <c r="J1111" s="161">
        <f t="shared" si="1099"/>
        <v>5.2919999999999998</v>
      </c>
      <c r="K1111" s="161">
        <f t="shared" si="1100"/>
        <v>5.2380000000000004</v>
      </c>
      <c r="L1111" s="161">
        <f t="shared" si="1101"/>
        <v>5.1840000000000002</v>
      </c>
      <c r="M1111" s="290"/>
      <c r="N1111" s="139">
        <f>H1111*M1111</f>
        <v>0</v>
      </c>
      <c r="O1111" s="217">
        <f>I1111*M1111</f>
        <v>0</v>
      </c>
      <c r="P1111" s="246">
        <f>J1111*M1111</f>
        <v>0</v>
      </c>
      <c r="Q1111" s="246">
        <f>K1111*M1111</f>
        <v>0</v>
      </c>
      <c r="R1111" s="246">
        <f>L1111*M1111</f>
        <v>0</v>
      </c>
      <c r="S1111" s="12" t="s">
        <v>5</v>
      </c>
    </row>
    <row r="1112" spans="1:19" s="56" customFormat="1" ht="69.95" hidden="1" customHeight="1" outlineLevel="1" thickBot="1" x14ac:dyDescent="0.25">
      <c r="A1112" s="602" t="s">
        <v>4112</v>
      </c>
      <c r="B1112" s="546" t="s">
        <v>298</v>
      </c>
      <c r="C1112" s="64" t="s">
        <v>2094</v>
      </c>
      <c r="D1112" s="307" t="s">
        <v>2567</v>
      </c>
      <c r="E1112" s="7"/>
      <c r="F1112" s="7" t="s">
        <v>4</v>
      </c>
      <c r="G1112" s="90">
        <v>10</v>
      </c>
      <c r="H1112" s="90">
        <v>5.5</v>
      </c>
      <c r="I1112" s="90">
        <v>5.4</v>
      </c>
      <c r="J1112" s="161">
        <f t="shared" ref="J1112:J1164" si="1108">I1112*0.98</f>
        <v>5.2919999999999998</v>
      </c>
      <c r="K1112" s="161">
        <f t="shared" ref="K1112:K1164" si="1109">I1112*0.97</f>
        <v>5.2380000000000004</v>
      </c>
      <c r="L1112" s="161">
        <f t="shared" ref="L1112:L1164" si="1110">I1112*0.96</f>
        <v>5.1840000000000002</v>
      </c>
      <c r="M1112" s="290"/>
      <c r="N1112" s="139">
        <f>H1112*M1112</f>
        <v>0</v>
      </c>
      <c r="O1112" s="217">
        <f>I1112*M1112</f>
        <v>0</v>
      </c>
      <c r="P1112" s="246">
        <f>J1112*M1112</f>
        <v>0</v>
      </c>
      <c r="Q1112" s="246">
        <f>K1112*M1112</f>
        <v>0</v>
      </c>
      <c r="R1112" s="246">
        <f>L1112*M1112</f>
        <v>0</v>
      </c>
      <c r="S1112" s="12" t="s">
        <v>5</v>
      </c>
    </row>
    <row r="1113" spans="1:19" s="56" customFormat="1" ht="69.95" hidden="1" customHeight="1" outlineLevel="1" thickBot="1" x14ac:dyDescent="0.25">
      <c r="A1113" s="602" t="s">
        <v>4113</v>
      </c>
      <c r="B1113" s="546" t="s">
        <v>298</v>
      </c>
      <c r="C1113" s="64" t="s">
        <v>2096</v>
      </c>
      <c r="D1113" s="307" t="s">
        <v>2568</v>
      </c>
      <c r="E1113" s="7"/>
      <c r="F1113" s="7" t="s">
        <v>4</v>
      </c>
      <c r="G1113" s="90">
        <v>8</v>
      </c>
      <c r="H1113" s="90">
        <v>4.5999999999999996</v>
      </c>
      <c r="I1113" s="90">
        <v>4.5</v>
      </c>
      <c r="J1113" s="161">
        <f t="shared" si="1108"/>
        <v>4.41</v>
      </c>
      <c r="K1113" s="161">
        <f t="shared" si="1109"/>
        <v>4.3650000000000002</v>
      </c>
      <c r="L1113" s="161">
        <f t="shared" si="1110"/>
        <v>4.32</v>
      </c>
      <c r="M1113" s="290"/>
      <c r="N1113" s="139">
        <f>H1113*M1113</f>
        <v>0</v>
      </c>
      <c r="O1113" s="217">
        <f>I1113*M1113</f>
        <v>0</v>
      </c>
      <c r="P1113" s="246">
        <f>J1113*M1113</f>
        <v>0</v>
      </c>
      <c r="Q1113" s="246">
        <f>K1113*M1113</f>
        <v>0</v>
      </c>
      <c r="R1113" s="246">
        <f>L1113*M1113</f>
        <v>0</v>
      </c>
      <c r="S1113" s="12" t="s">
        <v>5</v>
      </c>
    </row>
    <row r="1114" spans="1:19" s="56" customFormat="1" ht="69.95" hidden="1" customHeight="1" outlineLevel="1" thickBot="1" x14ac:dyDescent="0.25">
      <c r="A1114" s="602" t="s">
        <v>4114</v>
      </c>
      <c r="B1114" s="546" t="s">
        <v>298</v>
      </c>
      <c r="C1114" s="64" t="s">
        <v>2093</v>
      </c>
      <c r="D1114" s="307" t="s">
        <v>2569</v>
      </c>
      <c r="E1114" s="7"/>
      <c r="F1114" s="7" t="s">
        <v>4</v>
      </c>
      <c r="G1114" s="90">
        <v>8</v>
      </c>
      <c r="H1114" s="90">
        <v>4.5999999999999996</v>
      </c>
      <c r="I1114" s="90">
        <v>4.5</v>
      </c>
      <c r="J1114" s="161">
        <f t="shared" si="1108"/>
        <v>4.41</v>
      </c>
      <c r="K1114" s="161">
        <f t="shared" si="1109"/>
        <v>4.3650000000000002</v>
      </c>
      <c r="L1114" s="161">
        <f t="shared" si="1110"/>
        <v>4.32</v>
      </c>
      <c r="M1114" s="290"/>
      <c r="N1114" s="139">
        <f>H1114*M1114</f>
        <v>0</v>
      </c>
      <c r="O1114" s="217">
        <f>I1114*M1114</f>
        <v>0</v>
      </c>
      <c r="P1114" s="246">
        <f>J1114*M1114</f>
        <v>0</v>
      </c>
      <c r="Q1114" s="246">
        <f>K1114*M1114</f>
        <v>0</v>
      </c>
      <c r="R1114" s="246">
        <f>L1114*M1114</f>
        <v>0</v>
      </c>
      <c r="S1114" s="12" t="s">
        <v>5</v>
      </c>
    </row>
    <row r="1115" spans="1:19" s="56" customFormat="1" ht="69.95" hidden="1" customHeight="1" outlineLevel="1" thickBot="1" x14ac:dyDescent="0.25">
      <c r="A1115" s="602" t="s">
        <v>4115</v>
      </c>
      <c r="B1115" s="546" t="s">
        <v>298</v>
      </c>
      <c r="C1115" s="64" t="s">
        <v>2089</v>
      </c>
      <c r="D1115" s="307" t="s">
        <v>2570</v>
      </c>
      <c r="E1115" s="25"/>
      <c r="F1115" s="7" t="s">
        <v>4</v>
      </c>
      <c r="G1115" s="219">
        <v>8</v>
      </c>
      <c r="H1115" s="90">
        <v>4.5999999999999996</v>
      </c>
      <c r="I1115" s="257">
        <v>4.5</v>
      </c>
      <c r="J1115" s="161">
        <f t="shared" si="1108"/>
        <v>4.41</v>
      </c>
      <c r="K1115" s="161">
        <f t="shared" si="1109"/>
        <v>4.3650000000000002</v>
      </c>
      <c r="L1115" s="161">
        <f t="shared" si="1110"/>
        <v>4.32</v>
      </c>
      <c r="M1115" s="290"/>
      <c r="N1115" s="272">
        <f>H1115*M1115</f>
        <v>0</v>
      </c>
      <c r="O1115" s="217">
        <f>I1115*M1115</f>
        <v>0</v>
      </c>
      <c r="P1115" s="246">
        <f>J1115*M1115</f>
        <v>0</v>
      </c>
      <c r="Q1115" s="246">
        <f>K1115*M1115</f>
        <v>0</v>
      </c>
      <c r="R1115" s="246">
        <f>L1115*M1115</f>
        <v>0</v>
      </c>
      <c r="S1115" s="12" t="s">
        <v>5</v>
      </c>
    </row>
    <row r="1116" spans="1:19" s="56" customFormat="1" ht="69.95" hidden="1" customHeight="1" outlineLevel="1" thickBot="1" x14ac:dyDescent="0.25">
      <c r="A1116" s="602" t="s">
        <v>4116</v>
      </c>
      <c r="B1116" s="546" t="s">
        <v>298</v>
      </c>
      <c r="C1116" s="64" t="s">
        <v>2098</v>
      </c>
      <c r="D1116" s="307" t="s">
        <v>2571</v>
      </c>
      <c r="E1116" s="243"/>
      <c r="F1116" s="7" t="s">
        <v>4</v>
      </c>
      <c r="G1116" s="90">
        <v>10</v>
      </c>
      <c r="H1116" s="90">
        <v>6.2</v>
      </c>
      <c r="I1116" s="90">
        <v>6</v>
      </c>
      <c r="J1116" s="161">
        <f t="shared" si="1108"/>
        <v>5.88</v>
      </c>
      <c r="K1116" s="161">
        <f t="shared" si="1109"/>
        <v>5.82</v>
      </c>
      <c r="L1116" s="161">
        <f t="shared" si="1110"/>
        <v>5.76</v>
      </c>
      <c r="M1116" s="290"/>
      <c r="N1116" s="139">
        <f>H1116*M1116</f>
        <v>0</v>
      </c>
      <c r="O1116" s="217">
        <f>I1116*M1116</f>
        <v>0</v>
      </c>
      <c r="P1116" s="246">
        <f>J1116*M1116</f>
        <v>0</v>
      </c>
      <c r="Q1116" s="246">
        <f>K1116*M1116</f>
        <v>0</v>
      </c>
      <c r="R1116" s="246">
        <f>L1116*M1116</f>
        <v>0</v>
      </c>
      <c r="S1116" s="12" t="s">
        <v>5</v>
      </c>
    </row>
    <row r="1117" spans="1:19" s="56" customFormat="1" ht="69.95" hidden="1" customHeight="1" outlineLevel="1" thickBot="1" x14ac:dyDescent="0.25">
      <c r="A1117" s="602" t="s">
        <v>4117</v>
      </c>
      <c r="B1117" s="546" t="s">
        <v>298</v>
      </c>
      <c r="C1117" s="64" t="s">
        <v>2086</v>
      </c>
      <c r="D1117" s="307" t="s">
        <v>2572</v>
      </c>
      <c r="E1117" s="7"/>
      <c r="F1117" s="7" t="s">
        <v>4</v>
      </c>
      <c r="G1117" s="90">
        <v>8</v>
      </c>
      <c r="H1117" s="90">
        <v>4.5999999999999996</v>
      </c>
      <c r="I1117" s="90">
        <v>4.5</v>
      </c>
      <c r="J1117" s="161">
        <f t="shared" si="1108"/>
        <v>4.41</v>
      </c>
      <c r="K1117" s="161">
        <f t="shared" si="1109"/>
        <v>4.3650000000000002</v>
      </c>
      <c r="L1117" s="161">
        <f t="shared" si="1110"/>
        <v>4.32</v>
      </c>
      <c r="M1117" s="290"/>
      <c r="N1117" s="139">
        <f>H1117*M1117</f>
        <v>0</v>
      </c>
      <c r="O1117" s="217">
        <f>I1117*M1117</f>
        <v>0</v>
      </c>
      <c r="P1117" s="246">
        <f>J1117*M1117</f>
        <v>0</v>
      </c>
      <c r="Q1117" s="246">
        <f>K1117*M1117</f>
        <v>0</v>
      </c>
      <c r="R1117" s="246">
        <f>L1117*M1117</f>
        <v>0</v>
      </c>
      <c r="S1117" s="12" t="s">
        <v>5</v>
      </c>
    </row>
    <row r="1118" spans="1:19" s="56" customFormat="1" ht="69.95" hidden="1" customHeight="1" outlineLevel="1" thickBot="1" x14ac:dyDescent="0.25">
      <c r="A1118" s="602" t="s">
        <v>4118</v>
      </c>
      <c r="B1118" s="547" t="s">
        <v>298</v>
      </c>
      <c r="C1118" s="64" t="s">
        <v>2087</v>
      </c>
      <c r="D1118" s="306" t="s">
        <v>2573</v>
      </c>
      <c r="E1118" s="13"/>
      <c r="F1118" s="7" t="s">
        <v>4</v>
      </c>
      <c r="G1118" s="99">
        <v>8</v>
      </c>
      <c r="H1118" s="90">
        <v>4.5999999999999996</v>
      </c>
      <c r="I1118" s="90">
        <v>4.5</v>
      </c>
      <c r="J1118" s="161">
        <f t="shared" si="1108"/>
        <v>4.41</v>
      </c>
      <c r="K1118" s="161">
        <f t="shared" si="1109"/>
        <v>4.3650000000000002</v>
      </c>
      <c r="L1118" s="161">
        <f t="shared" si="1110"/>
        <v>4.32</v>
      </c>
      <c r="M1118" s="290"/>
      <c r="N1118" s="139">
        <f>H1118*M1118</f>
        <v>0</v>
      </c>
      <c r="O1118" s="217">
        <f>I1118*M1118</f>
        <v>0</v>
      </c>
      <c r="P1118" s="246">
        <f>J1118*M1118</f>
        <v>0</v>
      </c>
      <c r="Q1118" s="246">
        <f>K1118*M1118</f>
        <v>0</v>
      </c>
      <c r="R1118" s="246">
        <f>L1118*M1118</f>
        <v>0</v>
      </c>
      <c r="S1118" s="12" t="s">
        <v>5</v>
      </c>
    </row>
    <row r="1119" spans="1:19" s="56" customFormat="1" ht="69.95" hidden="1" customHeight="1" outlineLevel="1" thickBot="1" x14ac:dyDescent="0.25">
      <c r="A1119" s="602" t="s">
        <v>4119</v>
      </c>
      <c r="B1119" s="547" t="s">
        <v>298</v>
      </c>
      <c r="C1119" s="53"/>
      <c r="D1119" s="306" t="s">
        <v>2574</v>
      </c>
      <c r="E1119" s="243"/>
      <c r="F1119" s="7" t="s">
        <v>4</v>
      </c>
      <c r="G1119" s="219">
        <v>10</v>
      </c>
      <c r="H1119" s="257">
        <v>5.5</v>
      </c>
      <c r="I1119" s="257">
        <v>5.4</v>
      </c>
      <c r="J1119" s="161">
        <f t="shared" si="1108"/>
        <v>5.2919999999999998</v>
      </c>
      <c r="K1119" s="161">
        <f t="shared" si="1109"/>
        <v>5.2380000000000004</v>
      </c>
      <c r="L1119" s="161">
        <f t="shared" si="1110"/>
        <v>5.1840000000000002</v>
      </c>
      <c r="M1119" s="290"/>
      <c r="N1119" s="272">
        <f>H1119*M1119</f>
        <v>0</v>
      </c>
      <c r="O1119" s="217">
        <f>I1119*M1119</f>
        <v>0</v>
      </c>
      <c r="P1119" s="246">
        <f>J1119*M1119</f>
        <v>0</v>
      </c>
      <c r="Q1119" s="246">
        <f>K1119*M1119</f>
        <v>0</v>
      </c>
      <c r="R1119" s="246">
        <f>L1119*M1119</f>
        <v>0</v>
      </c>
      <c r="S1119" s="12" t="s">
        <v>5</v>
      </c>
    </row>
    <row r="1120" spans="1:19" s="56" customFormat="1" ht="69.95" hidden="1" customHeight="1" outlineLevel="1" thickBot="1" x14ac:dyDescent="0.25">
      <c r="A1120" s="602" t="s">
        <v>4120</v>
      </c>
      <c r="B1120" s="547" t="s">
        <v>298</v>
      </c>
      <c r="C1120" s="53"/>
      <c r="D1120" s="306" t="s">
        <v>2575</v>
      </c>
      <c r="E1120" s="243"/>
      <c r="F1120" s="7" t="s">
        <v>4</v>
      </c>
      <c r="G1120" s="219">
        <v>10</v>
      </c>
      <c r="H1120" s="257">
        <v>5.5</v>
      </c>
      <c r="I1120" s="257">
        <v>5.4</v>
      </c>
      <c r="J1120" s="161">
        <f t="shared" si="1108"/>
        <v>5.2919999999999998</v>
      </c>
      <c r="K1120" s="161">
        <f t="shared" si="1109"/>
        <v>5.2380000000000004</v>
      </c>
      <c r="L1120" s="161">
        <f t="shared" si="1110"/>
        <v>5.1840000000000002</v>
      </c>
      <c r="M1120" s="290"/>
      <c r="N1120" s="272">
        <f>H1120*M1120</f>
        <v>0</v>
      </c>
      <c r="O1120" s="217">
        <f>I1120*M1120</f>
        <v>0</v>
      </c>
      <c r="P1120" s="246">
        <f>J1120*M1120</f>
        <v>0</v>
      </c>
      <c r="Q1120" s="246">
        <f>K1120*M1120</f>
        <v>0</v>
      </c>
      <c r="R1120" s="246">
        <f>L1120*M1120</f>
        <v>0</v>
      </c>
      <c r="S1120" s="12" t="s">
        <v>5</v>
      </c>
    </row>
    <row r="1121" spans="1:19" s="56" customFormat="1" ht="69.95" hidden="1" customHeight="1" outlineLevel="1" thickBot="1" x14ac:dyDescent="0.25">
      <c r="A1121" s="602" t="s">
        <v>4121</v>
      </c>
      <c r="B1121" s="547" t="s">
        <v>298</v>
      </c>
      <c r="C1121" s="53"/>
      <c r="D1121" s="306" t="s">
        <v>2576</v>
      </c>
      <c r="E1121" s="243"/>
      <c r="F1121" s="7" t="s">
        <v>4</v>
      </c>
      <c r="G1121" s="219">
        <v>12</v>
      </c>
      <c r="H1121" s="257">
        <v>6.5</v>
      </c>
      <c r="I1121" s="257">
        <v>6.3</v>
      </c>
      <c r="J1121" s="161">
        <f t="shared" si="1108"/>
        <v>6.1739999999999995</v>
      </c>
      <c r="K1121" s="161">
        <f t="shared" si="1109"/>
        <v>6.1109999999999998</v>
      </c>
      <c r="L1121" s="161">
        <f t="shared" si="1110"/>
        <v>6.048</v>
      </c>
      <c r="M1121" s="290"/>
      <c r="N1121" s="272">
        <f>H1121*M1121</f>
        <v>0</v>
      </c>
      <c r="O1121" s="217">
        <f>I1121*M1121</f>
        <v>0</v>
      </c>
      <c r="P1121" s="246">
        <f>J1121*M1121</f>
        <v>0</v>
      </c>
      <c r="Q1121" s="246">
        <f>K1121*M1121</f>
        <v>0</v>
      </c>
      <c r="R1121" s="246">
        <f>L1121*M1121</f>
        <v>0</v>
      </c>
      <c r="S1121" s="12" t="s">
        <v>5</v>
      </c>
    </row>
    <row r="1122" spans="1:19" s="56" customFormat="1" ht="69.95" hidden="1" customHeight="1" outlineLevel="1" thickBot="1" x14ac:dyDescent="0.25">
      <c r="A1122" s="602" t="s">
        <v>4122</v>
      </c>
      <c r="B1122" s="547" t="s">
        <v>298</v>
      </c>
      <c r="C1122" s="53"/>
      <c r="D1122" s="306" t="s">
        <v>2577</v>
      </c>
      <c r="E1122" s="243"/>
      <c r="F1122" s="7" t="s">
        <v>4</v>
      </c>
      <c r="G1122" s="219">
        <v>10</v>
      </c>
      <c r="H1122" s="257">
        <v>5.5</v>
      </c>
      <c r="I1122" s="257">
        <v>5.4</v>
      </c>
      <c r="J1122" s="161">
        <f t="shared" si="1108"/>
        <v>5.2919999999999998</v>
      </c>
      <c r="K1122" s="161">
        <f t="shared" si="1109"/>
        <v>5.2380000000000004</v>
      </c>
      <c r="L1122" s="161">
        <f t="shared" si="1110"/>
        <v>5.1840000000000002</v>
      </c>
      <c r="M1122" s="290"/>
      <c r="N1122" s="272">
        <f>H1122*M1122</f>
        <v>0</v>
      </c>
      <c r="O1122" s="217">
        <f>I1122*M1122</f>
        <v>0</v>
      </c>
      <c r="P1122" s="246">
        <f>J1122*M1122</f>
        <v>0</v>
      </c>
      <c r="Q1122" s="246">
        <f>K1122*M1122</f>
        <v>0</v>
      </c>
      <c r="R1122" s="246">
        <f>L1122*M1122</f>
        <v>0</v>
      </c>
      <c r="S1122" s="12" t="s">
        <v>5</v>
      </c>
    </row>
    <row r="1123" spans="1:19" s="56" customFormat="1" ht="69.95" hidden="1" customHeight="1" outlineLevel="1" thickBot="1" x14ac:dyDescent="0.25">
      <c r="A1123" s="602" t="s">
        <v>4123</v>
      </c>
      <c r="B1123" s="547" t="s">
        <v>298</v>
      </c>
      <c r="C1123" s="53"/>
      <c r="D1123" s="306" t="s">
        <v>2578</v>
      </c>
      <c r="E1123" s="243"/>
      <c r="F1123" s="7" t="s">
        <v>4</v>
      </c>
      <c r="G1123" s="219">
        <v>10</v>
      </c>
      <c r="H1123" s="257">
        <v>6.7</v>
      </c>
      <c r="I1123" s="257">
        <v>6.5</v>
      </c>
      <c r="J1123" s="161">
        <f t="shared" si="1108"/>
        <v>6.37</v>
      </c>
      <c r="K1123" s="161">
        <f t="shared" si="1109"/>
        <v>6.3049999999999997</v>
      </c>
      <c r="L1123" s="161">
        <f t="shared" si="1110"/>
        <v>6.24</v>
      </c>
      <c r="M1123" s="290"/>
      <c r="N1123" s="272">
        <f>H1123*M1123</f>
        <v>0</v>
      </c>
      <c r="O1123" s="217">
        <f>I1123*M1123</f>
        <v>0</v>
      </c>
      <c r="P1123" s="246">
        <f>J1123*M1123</f>
        <v>0</v>
      </c>
      <c r="Q1123" s="246">
        <f>K1123*M1123</f>
        <v>0</v>
      </c>
      <c r="R1123" s="246">
        <f>L1123*M1123</f>
        <v>0</v>
      </c>
      <c r="S1123" s="12" t="s">
        <v>5</v>
      </c>
    </row>
    <row r="1124" spans="1:19" s="56" customFormat="1" ht="69.95" hidden="1" customHeight="1" outlineLevel="1" thickBot="1" x14ac:dyDescent="0.25">
      <c r="A1124" s="602" t="s">
        <v>4124</v>
      </c>
      <c r="B1124" s="546" t="s">
        <v>298</v>
      </c>
      <c r="C1124" s="53"/>
      <c r="D1124" s="307" t="s">
        <v>2579</v>
      </c>
      <c r="E1124" s="25"/>
      <c r="F1124" s="7" t="s">
        <v>4</v>
      </c>
      <c r="G1124" s="90">
        <v>6</v>
      </c>
      <c r="H1124" s="90">
        <v>3.3</v>
      </c>
      <c r="I1124" s="90">
        <v>3.2</v>
      </c>
      <c r="J1124" s="161">
        <f t="shared" si="1108"/>
        <v>3.1360000000000001</v>
      </c>
      <c r="K1124" s="161">
        <f t="shared" si="1109"/>
        <v>3.1040000000000001</v>
      </c>
      <c r="L1124" s="161">
        <f t="shared" si="1110"/>
        <v>3.0720000000000001</v>
      </c>
      <c r="M1124" s="290"/>
      <c r="N1124" s="139">
        <f>H1124*M1124</f>
        <v>0</v>
      </c>
      <c r="O1124" s="217">
        <f>I1124*M1124</f>
        <v>0</v>
      </c>
      <c r="P1124" s="246">
        <f>J1124*M1124</f>
        <v>0</v>
      </c>
      <c r="Q1124" s="246">
        <f>K1124*M1124</f>
        <v>0</v>
      </c>
      <c r="R1124" s="246">
        <f>L1124*M1124</f>
        <v>0</v>
      </c>
      <c r="S1124" s="12" t="s">
        <v>5</v>
      </c>
    </row>
    <row r="1125" spans="1:19" s="56" customFormat="1" ht="69.95" hidden="1" customHeight="1" outlineLevel="1" thickBot="1" x14ac:dyDescent="0.25">
      <c r="A1125" s="602" t="s">
        <v>4125</v>
      </c>
      <c r="B1125" s="546" t="s">
        <v>298</v>
      </c>
      <c r="C1125" s="53"/>
      <c r="D1125" s="307" t="s">
        <v>2580</v>
      </c>
      <c r="E1125" s="243"/>
      <c r="F1125" s="7" t="s">
        <v>4</v>
      </c>
      <c r="G1125" s="90">
        <v>6</v>
      </c>
      <c r="H1125" s="90">
        <v>3.3</v>
      </c>
      <c r="I1125" s="90">
        <v>3.2</v>
      </c>
      <c r="J1125" s="161">
        <f t="shared" si="1108"/>
        <v>3.1360000000000001</v>
      </c>
      <c r="K1125" s="161">
        <f t="shared" si="1109"/>
        <v>3.1040000000000001</v>
      </c>
      <c r="L1125" s="161">
        <f t="shared" si="1110"/>
        <v>3.0720000000000001</v>
      </c>
      <c r="M1125" s="290"/>
      <c r="N1125" s="139">
        <f>H1125*M1125</f>
        <v>0</v>
      </c>
      <c r="O1125" s="217">
        <f>I1125*M1125</f>
        <v>0</v>
      </c>
      <c r="P1125" s="246">
        <f>J1125*M1125</f>
        <v>0</v>
      </c>
      <c r="Q1125" s="246">
        <f>K1125*M1125</f>
        <v>0</v>
      </c>
      <c r="R1125" s="246">
        <f>L1125*M1125</f>
        <v>0</v>
      </c>
      <c r="S1125" s="12" t="s">
        <v>5</v>
      </c>
    </row>
    <row r="1126" spans="1:19" s="56" customFormat="1" ht="69.95" hidden="1" customHeight="1" outlineLevel="1" thickBot="1" x14ac:dyDescent="0.25">
      <c r="A1126" s="602" t="s">
        <v>4126</v>
      </c>
      <c r="B1126" s="546" t="s">
        <v>298</v>
      </c>
      <c r="C1126" s="53"/>
      <c r="D1126" s="307" t="s">
        <v>2581</v>
      </c>
      <c r="E1126" s="243"/>
      <c r="F1126" s="7" t="s">
        <v>4</v>
      </c>
      <c r="G1126" s="90">
        <v>6</v>
      </c>
      <c r="H1126" s="90">
        <v>3.3</v>
      </c>
      <c r="I1126" s="90">
        <v>3.2</v>
      </c>
      <c r="J1126" s="161">
        <f t="shared" si="1108"/>
        <v>3.1360000000000001</v>
      </c>
      <c r="K1126" s="161">
        <f t="shared" si="1109"/>
        <v>3.1040000000000001</v>
      </c>
      <c r="L1126" s="161">
        <f t="shared" si="1110"/>
        <v>3.0720000000000001</v>
      </c>
      <c r="M1126" s="290"/>
      <c r="N1126" s="139">
        <f>H1126*M1126</f>
        <v>0</v>
      </c>
      <c r="O1126" s="217">
        <f>I1126*M1126</f>
        <v>0</v>
      </c>
      <c r="P1126" s="246">
        <f>J1126*M1126</f>
        <v>0</v>
      </c>
      <c r="Q1126" s="246">
        <f>K1126*M1126</f>
        <v>0</v>
      </c>
      <c r="R1126" s="246">
        <f>L1126*M1126</f>
        <v>0</v>
      </c>
      <c r="S1126" s="12" t="s">
        <v>5</v>
      </c>
    </row>
    <row r="1127" spans="1:19" s="56" customFormat="1" ht="69.95" hidden="1" customHeight="1" outlineLevel="1" thickBot="1" x14ac:dyDescent="0.25">
      <c r="A1127" s="602" t="s">
        <v>4127</v>
      </c>
      <c r="B1127" s="546" t="s">
        <v>298</v>
      </c>
      <c r="C1127" s="53"/>
      <c r="D1127" s="307" t="s">
        <v>2582</v>
      </c>
      <c r="E1127" s="243"/>
      <c r="F1127" s="7" t="s">
        <v>4</v>
      </c>
      <c r="G1127" s="90">
        <v>6</v>
      </c>
      <c r="H1127" s="90">
        <v>3.3</v>
      </c>
      <c r="I1127" s="90">
        <v>3.2</v>
      </c>
      <c r="J1127" s="161">
        <f t="shared" si="1108"/>
        <v>3.1360000000000001</v>
      </c>
      <c r="K1127" s="161">
        <f t="shared" si="1109"/>
        <v>3.1040000000000001</v>
      </c>
      <c r="L1127" s="161">
        <f t="shared" si="1110"/>
        <v>3.0720000000000001</v>
      </c>
      <c r="M1127" s="290"/>
      <c r="N1127" s="139">
        <f>H1127*M1127</f>
        <v>0</v>
      </c>
      <c r="O1127" s="217">
        <f>I1127*M1127</f>
        <v>0</v>
      </c>
      <c r="P1127" s="246">
        <f>J1127*M1127</f>
        <v>0</v>
      </c>
      <c r="Q1127" s="246">
        <f>K1127*M1127</f>
        <v>0</v>
      </c>
      <c r="R1127" s="246">
        <f>L1127*M1127</f>
        <v>0</v>
      </c>
      <c r="S1127" s="12" t="s">
        <v>5</v>
      </c>
    </row>
    <row r="1128" spans="1:19" s="56" customFormat="1" ht="69.95" hidden="1" customHeight="1" outlineLevel="1" thickBot="1" x14ac:dyDescent="0.25">
      <c r="A1128" s="602" t="s">
        <v>4128</v>
      </c>
      <c r="B1128" s="546" t="s">
        <v>298</v>
      </c>
      <c r="C1128" s="53"/>
      <c r="D1128" s="307" t="s">
        <v>2583</v>
      </c>
      <c r="E1128" s="243"/>
      <c r="F1128" s="7" t="s">
        <v>4</v>
      </c>
      <c r="G1128" s="90">
        <v>6</v>
      </c>
      <c r="H1128" s="90">
        <v>3.3</v>
      </c>
      <c r="I1128" s="90">
        <v>3.2</v>
      </c>
      <c r="J1128" s="161">
        <f t="shared" si="1108"/>
        <v>3.1360000000000001</v>
      </c>
      <c r="K1128" s="161">
        <f t="shared" si="1109"/>
        <v>3.1040000000000001</v>
      </c>
      <c r="L1128" s="161">
        <f t="shared" si="1110"/>
        <v>3.0720000000000001</v>
      </c>
      <c r="M1128" s="290"/>
      <c r="N1128" s="139">
        <f>H1128*M1128</f>
        <v>0</v>
      </c>
      <c r="O1128" s="217">
        <f>I1128*M1128</f>
        <v>0</v>
      </c>
      <c r="P1128" s="246">
        <f>J1128*M1128</f>
        <v>0</v>
      </c>
      <c r="Q1128" s="246">
        <f>K1128*M1128</f>
        <v>0</v>
      </c>
      <c r="R1128" s="246">
        <f>L1128*M1128</f>
        <v>0</v>
      </c>
      <c r="S1128" s="12" t="s">
        <v>5</v>
      </c>
    </row>
    <row r="1129" spans="1:19" s="56" customFormat="1" ht="69.95" hidden="1" customHeight="1" outlineLevel="1" thickBot="1" x14ac:dyDescent="0.25">
      <c r="A1129" s="602" t="s">
        <v>4129</v>
      </c>
      <c r="B1129" s="546" t="s">
        <v>298</v>
      </c>
      <c r="C1129" s="53"/>
      <c r="D1129" s="307" t="s">
        <v>2584</v>
      </c>
      <c r="E1129" s="243"/>
      <c r="F1129" s="7" t="s">
        <v>4</v>
      </c>
      <c r="G1129" s="90">
        <v>6</v>
      </c>
      <c r="H1129" s="90">
        <v>3.3</v>
      </c>
      <c r="I1129" s="90">
        <v>3.2</v>
      </c>
      <c r="J1129" s="161">
        <f t="shared" si="1108"/>
        <v>3.1360000000000001</v>
      </c>
      <c r="K1129" s="161">
        <f t="shared" si="1109"/>
        <v>3.1040000000000001</v>
      </c>
      <c r="L1129" s="161">
        <f t="shared" si="1110"/>
        <v>3.0720000000000001</v>
      </c>
      <c r="M1129" s="290"/>
      <c r="N1129" s="139">
        <f>H1129*M1129</f>
        <v>0</v>
      </c>
      <c r="O1129" s="217">
        <f>I1129*M1129</f>
        <v>0</v>
      </c>
      <c r="P1129" s="246">
        <f>J1129*M1129</f>
        <v>0</v>
      </c>
      <c r="Q1129" s="246">
        <f>K1129*M1129</f>
        <v>0</v>
      </c>
      <c r="R1129" s="246">
        <f>L1129*M1129</f>
        <v>0</v>
      </c>
      <c r="S1129" s="12" t="s">
        <v>5</v>
      </c>
    </row>
    <row r="1130" spans="1:19" s="56" customFormat="1" ht="69.95" hidden="1" customHeight="1" outlineLevel="1" thickBot="1" x14ac:dyDescent="0.25">
      <c r="A1130" s="602" t="s">
        <v>4130</v>
      </c>
      <c r="B1130" s="546" t="s">
        <v>298</v>
      </c>
      <c r="C1130" s="53"/>
      <c r="D1130" s="307" t="s">
        <v>2585</v>
      </c>
      <c r="E1130" s="243"/>
      <c r="F1130" s="7" t="s">
        <v>4</v>
      </c>
      <c r="G1130" s="90">
        <v>6</v>
      </c>
      <c r="H1130" s="90">
        <v>3.3</v>
      </c>
      <c r="I1130" s="90">
        <v>3.2</v>
      </c>
      <c r="J1130" s="161">
        <f t="shared" si="1108"/>
        <v>3.1360000000000001</v>
      </c>
      <c r="K1130" s="161">
        <f t="shared" si="1109"/>
        <v>3.1040000000000001</v>
      </c>
      <c r="L1130" s="161">
        <f t="shared" si="1110"/>
        <v>3.0720000000000001</v>
      </c>
      <c r="M1130" s="290"/>
      <c r="N1130" s="139">
        <f>H1130*M1130</f>
        <v>0</v>
      </c>
      <c r="O1130" s="217">
        <f>I1130*M1130</f>
        <v>0</v>
      </c>
      <c r="P1130" s="246">
        <f>J1130*M1130</f>
        <v>0</v>
      </c>
      <c r="Q1130" s="246">
        <f>K1130*M1130</f>
        <v>0</v>
      </c>
      <c r="R1130" s="246">
        <f>L1130*M1130</f>
        <v>0</v>
      </c>
      <c r="S1130" s="12" t="s">
        <v>5</v>
      </c>
    </row>
    <row r="1131" spans="1:19" s="56" customFormat="1" ht="69.95" hidden="1" customHeight="1" outlineLevel="1" thickBot="1" x14ac:dyDescent="0.25">
      <c r="A1131" s="602" t="s">
        <v>4131</v>
      </c>
      <c r="B1131" s="546" t="s">
        <v>298</v>
      </c>
      <c r="C1131" s="53"/>
      <c r="D1131" s="307" t="s">
        <v>2586</v>
      </c>
      <c r="E1131" s="243"/>
      <c r="F1131" s="7" t="s">
        <v>4</v>
      </c>
      <c r="G1131" s="90">
        <v>6</v>
      </c>
      <c r="H1131" s="90">
        <v>3.3</v>
      </c>
      <c r="I1131" s="90">
        <v>3.2</v>
      </c>
      <c r="J1131" s="161">
        <f t="shared" si="1108"/>
        <v>3.1360000000000001</v>
      </c>
      <c r="K1131" s="161">
        <f t="shared" si="1109"/>
        <v>3.1040000000000001</v>
      </c>
      <c r="L1131" s="161">
        <f t="shared" si="1110"/>
        <v>3.0720000000000001</v>
      </c>
      <c r="M1131" s="290"/>
      <c r="N1131" s="139">
        <f>H1131*M1131</f>
        <v>0</v>
      </c>
      <c r="O1131" s="217">
        <f>I1131*M1131</f>
        <v>0</v>
      </c>
      <c r="P1131" s="246">
        <f>J1131*M1131</f>
        <v>0</v>
      </c>
      <c r="Q1131" s="246">
        <f>K1131*M1131</f>
        <v>0</v>
      </c>
      <c r="R1131" s="246">
        <f>L1131*M1131</f>
        <v>0</v>
      </c>
      <c r="S1131" s="12" t="s">
        <v>5</v>
      </c>
    </row>
    <row r="1132" spans="1:19" s="56" customFormat="1" ht="69.95" hidden="1" customHeight="1" outlineLevel="1" thickBot="1" x14ac:dyDescent="0.25">
      <c r="A1132" s="602" t="s">
        <v>4132</v>
      </c>
      <c r="B1132" s="546" t="s">
        <v>298</v>
      </c>
      <c r="C1132" s="53"/>
      <c r="D1132" s="307" t="s">
        <v>2587</v>
      </c>
      <c r="E1132" s="243"/>
      <c r="F1132" s="7" t="s">
        <v>4</v>
      </c>
      <c r="G1132" s="90">
        <v>6</v>
      </c>
      <c r="H1132" s="90">
        <v>3.3</v>
      </c>
      <c r="I1132" s="90">
        <v>3.2</v>
      </c>
      <c r="J1132" s="161">
        <f t="shared" si="1108"/>
        <v>3.1360000000000001</v>
      </c>
      <c r="K1132" s="161">
        <f t="shared" si="1109"/>
        <v>3.1040000000000001</v>
      </c>
      <c r="L1132" s="161">
        <f t="shared" si="1110"/>
        <v>3.0720000000000001</v>
      </c>
      <c r="M1132" s="290"/>
      <c r="N1132" s="139">
        <f>H1132*M1132</f>
        <v>0</v>
      </c>
      <c r="O1132" s="217">
        <f>I1132*M1132</f>
        <v>0</v>
      </c>
      <c r="P1132" s="246">
        <f>J1132*M1132</f>
        <v>0</v>
      </c>
      <c r="Q1132" s="246">
        <f>K1132*M1132</f>
        <v>0</v>
      </c>
      <c r="R1132" s="246">
        <f>L1132*M1132</f>
        <v>0</v>
      </c>
      <c r="S1132" s="12" t="s">
        <v>5</v>
      </c>
    </row>
    <row r="1133" spans="1:19" s="56" customFormat="1" ht="69.95" hidden="1" customHeight="1" outlineLevel="1" thickBot="1" x14ac:dyDescent="0.25">
      <c r="A1133" s="602" t="s">
        <v>4133</v>
      </c>
      <c r="B1133" s="546" t="s">
        <v>298</v>
      </c>
      <c r="C1133" s="53"/>
      <c r="D1133" s="307" t="s">
        <v>2588</v>
      </c>
      <c r="E1133" s="243"/>
      <c r="F1133" s="7" t="s">
        <v>4</v>
      </c>
      <c r="G1133" s="90">
        <v>6</v>
      </c>
      <c r="H1133" s="90">
        <v>3.3</v>
      </c>
      <c r="I1133" s="90">
        <v>3.2</v>
      </c>
      <c r="J1133" s="161">
        <f t="shared" si="1108"/>
        <v>3.1360000000000001</v>
      </c>
      <c r="K1133" s="161">
        <f t="shared" si="1109"/>
        <v>3.1040000000000001</v>
      </c>
      <c r="L1133" s="161">
        <f t="shared" si="1110"/>
        <v>3.0720000000000001</v>
      </c>
      <c r="M1133" s="290"/>
      <c r="N1133" s="139">
        <f>H1133*M1133</f>
        <v>0</v>
      </c>
      <c r="O1133" s="217">
        <f>I1133*M1133</f>
        <v>0</v>
      </c>
      <c r="P1133" s="246">
        <f>J1133*M1133</f>
        <v>0</v>
      </c>
      <c r="Q1133" s="246">
        <f>K1133*M1133</f>
        <v>0</v>
      </c>
      <c r="R1133" s="246">
        <f>L1133*M1133</f>
        <v>0</v>
      </c>
      <c r="S1133" s="12" t="s">
        <v>5</v>
      </c>
    </row>
    <row r="1134" spans="1:19" s="56" customFormat="1" ht="69.95" hidden="1" customHeight="1" outlineLevel="1" thickBot="1" x14ac:dyDescent="0.25">
      <c r="A1134" s="602" t="s">
        <v>4134</v>
      </c>
      <c r="B1134" s="546" t="s">
        <v>298</v>
      </c>
      <c r="C1134" s="53"/>
      <c r="D1134" s="307" t="s">
        <v>2589</v>
      </c>
      <c r="E1134" s="243"/>
      <c r="F1134" s="7" t="s">
        <v>4</v>
      </c>
      <c r="G1134" s="90">
        <v>6</v>
      </c>
      <c r="H1134" s="90">
        <v>3.3</v>
      </c>
      <c r="I1134" s="90">
        <v>3.2</v>
      </c>
      <c r="J1134" s="161">
        <f t="shared" si="1108"/>
        <v>3.1360000000000001</v>
      </c>
      <c r="K1134" s="161">
        <f t="shared" si="1109"/>
        <v>3.1040000000000001</v>
      </c>
      <c r="L1134" s="161">
        <f t="shared" si="1110"/>
        <v>3.0720000000000001</v>
      </c>
      <c r="M1134" s="290"/>
      <c r="N1134" s="139">
        <f>H1134*M1134</f>
        <v>0</v>
      </c>
      <c r="O1134" s="217">
        <f>I1134*M1134</f>
        <v>0</v>
      </c>
      <c r="P1134" s="246">
        <f>J1134*M1134</f>
        <v>0</v>
      </c>
      <c r="Q1134" s="246">
        <f>K1134*M1134</f>
        <v>0</v>
      </c>
      <c r="R1134" s="246">
        <f>L1134*M1134</f>
        <v>0</v>
      </c>
      <c r="S1134" s="12" t="s">
        <v>5</v>
      </c>
    </row>
    <row r="1135" spans="1:19" s="56" customFormat="1" ht="69.95" hidden="1" customHeight="1" outlineLevel="1" thickBot="1" x14ac:dyDescent="0.25">
      <c r="A1135" s="602" t="s">
        <v>4135</v>
      </c>
      <c r="B1135" s="7" t="s">
        <v>61</v>
      </c>
      <c r="C1135" s="64" t="s">
        <v>2097</v>
      </c>
      <c r="D1135" s="307" t="s">
        <v>2590</v>
      </c>
      <c r="E1135" s="255"/>
      <c r="F1135" s="255" t="s">
        <v>4</v>
      </c>
      <c r="G1135" s="272">
        <v>10</v>
      </c>
      <c r="H1135" s="272">
        <v>5.5</v>
      </c>
      <c r="I1135" s="272">
        <v>5.3</v>
      </c>
      <c r="J1135" s="161">
        <f t="shared" si="1108"/>
        <v>5.194</v>
      </c>
      <c r="K1135" s="161">
        <f t="shared" si="1109"/>
        <v>5.141</v>
      </c>
      <c r="L1135" s="161">
        <f t="shared" si="1110"/>
        <v>5.0880000000000001</v>
      </c>
      <c r="M1135" s="290"/>
      <c r="N1135" s="272">
        <f>H1135*M1135</f>
        <v>0</v>
      </c>
      <c r="O1135" s="217">
        <f>I1135*M1135</f>
        <v>0</v>
      </c>
      <c r="P1135" s="246">
        <f>J1135*M1135</f>
        <v>0</v>
      </c>
      <c r="Q1135" s="246">
        <f>K1135*M1135</f>
        <v>0</v>
      </c>
      <c r="R1135" s="246">
        <f>L1135*M1135</f>
        <v>0</v>
      </c>
      <c r="S1135" s="12" t="s">
        <v>5</v>
      </c>
    </row>
    <row r="1136" spans="1:19" s="56" customFormat="1" ht="69.95" hidden="1" customHeight="1" outlineLevel="1" thickBot="1" x14ac:dyDescent="0.25">
      <c r="A1136" s="602" t="s">
        <v>4136</v>
      </c>
      <c r="B1136" s="546" t="s">
        <v>298</v>
      </c>
      <c r="C1136" s="64" t="s">
        <v>2103</v>
      </c>
      <c r="D1136" s="307" t="s">
        <v>2591</v>
      </c>
      <c r="E1136" s="13"/>
      <c r="F1136" s="255" t="s">
        <v>4</v>
      </c>
      <c r="G1136" s="272">
        <v>10</v>
      </c>
      <c r="H1136" s="272">
        <v>5.5</v>
      </c>
      <c r="I1136" s="272">
        <v>5.4</v>
      </c>
      <c r="J1136" s="161">
        <f t="shared" si="1108"/>
        <v>5.2919999999999998</v>
      </c>
      <c r="K1136" s="161">
        <f t="shared" si="1109"/>
        <v>5.2380000000000004</v>
      </c>
      <c r="L1136" s="161">
        <f t="shared" si="1110"/>
        <v>5.1840000000000002</v>
      </c>
      <c r="M1136" s="290"/>
      <c r="N1136" s="272">
        <f>H1136*M1136</f>
        <v>0</v>
      </c>
      <c r="O1136" s="217">
        <f>I1136*M1136</f>
        <v>0</v>
      </c>
      <c r="P1136" s="246">
        <f>J1136*M1136</f>
        <v>0</v>
      </c>
      <c r="Q1136" s="246">
        <f>K1136*M1136</f>
        <v>0</v>
      </c>
      <c r="R1136" s="246">
        <f>L1136*M1136</f>
        <v>0</v>
      </c>
      <c r="S1136" s="12" t="s">
        <v>5</v>
      </c>
    </row>
    <row r="1137" spans="1:19" s="56" customFormat="1" ht="69.95" hidden="1" customHeight="1" outlineLevel="1" thickBot="1" x14ac:dyDescent="0.25">
      <c r="A1137" s="602" t="s">
        <v>4137</v>
      </c>
      <c r="B1137" s="7" t="s">
        <v>61</v>
      </c>
      <c r="C1137" s="64" t="s">
        <v>2097</v>
      </c>
      <c r="D1137" s="307" t="s">
        <v>2592</v>
      </c>
      <c r="E1137" s="255"/>
      <c r="F1137" s="255" t="s">
        <v>4</v>
      </c>
      <c r="G1137" s="272">
        <v>10</v>
      </c>
      <c r="H1137" s="272">
        <v>5.5</v>
      </c>
      <c r="I1137" s="272">
        <v>5.4</v>
      </c>
      <c r="J1137" s="161">
        <f t="shared" si="1108"/>
        <v>5.2919999999999998</v>
      </c>
      <c r="K1137" s="161">
        <f t="shared" si="1109"/>
        <v>5.2380000000000004</v>
      </c>
      <c r="L1137" s="161">
        <f t="shared" si="1110"/>
        <v>5.1840000000000002</v>
      </c>
      <c r="M1137" s="290"/>
      <c r="N1137" s="272">
        <f>H1137*M1137</f>
        <v>0</v>
      </c>
      <c r="O1137" s="217">
        <f>I1137*M1137</f>
        <v>0</v>
      </c>
      <c r="P1137" s="246">
        <f>J1137*M1137</f>
        <v>0</v>
      </c>
      <c r="Q1137" s="246">
        <f>K1137*M1137</f>
        <v>0</v>
      </c>
      <c r="R1137" s="246">
        <f>L1137*M1137</f>
        <v>0</v>
      </c>
      <c r="S1137" s="12" t="s">
        <v>5</v>
      </c>
    </row>
    <row r="1138" spans="1:19" s="56" customFormat="1" ht="69.95" hidden="1" customHeight="1" outlineLevel="1" thickBot="1" x14ac:dyDescent="0.25">
      <c r="A1138" s="602" t="s">
        <v>4138</v>
      </c>
      <c r="B1138" s="546" t="s">
        <v>298</v>
      </c>
      <c r="C1138" s="64" t="s">
        <v>2097</v>
      </c>
      <c r="D1138" s="307" t="s">
        <v>2593</v>
      </c>
      <c r="E1138" s="243"/>
      <c r="F1138" s="255" t="s">
        <v>4</v>
      </c>
      <c r="G1138" s="272">
        <v>10</v>
      </c>
      <c r="H1138" s="272">
        <v>5.5</v>
      </c>
      <c r="I1138" s="272">
        <v>5.4</v>
      </c>
      <c r="J1138" s="161">
        <f t="shared" si="1108"/>
        <v>5.2919999999999998</v>
      </c>
      <c r="K1138" s="161">
        <f t="shared" si="1109"/>
        <v>5.2380000000000004</v>
      </c>
      <c r="L1138" s="161">
        <f t="shared" si="1110"/>
        <v>5.1840000000000002</v>
      </c>
      <c r="M1138" s="290"/>
      <c r="N1138" s="272">
        <f>H1138*M1138</f>
        <v>0</v>
      </c>
      <c r="O1138" s="217">
        <f>I1138*M1138</f>
        <v>0</v>
      </c>
      <c r="P1138" s="246">
        <f>J1138*M1138</f>
        <v>0</v>
      </c>
      <c r="Q1138" s="246">
        <f>K1138*M1138</f>
        <v>0</v>
      </c>
      <c r="R1138" s="246">
        <f>L1138*M1138</f>
        <v>0</v>
      </c>
      <c r="S1138" s="12" t="s">
        <v>5</v>
      </c>
    </row>
    <row r="1139" spans="1:19" s="56" customFormat="1" ht="69.95" hidden="1" customHeight="1" outlineLevel="1" thickBot="1" x14ac:dyDescent="0.25">
      <c r="A1139" s="602" t="s">
        <v>4139</v>
      </c>
      <c r="B1139" s="7" t="s">
        <v>61</v>
      </c>
      <c r="C1139" s="64" t="s">
        <v>2104</v>
      </c>
      <c r="D1139" s="307" t="s">
        <v>2594</v>
      </c>
      <c r="E1139" s="255"/>
      <c r="F1139" s="255" t="s">
        <v>4</v>
      </c>
      <c r="G1139" s="272">
        <v>10</v>
      </c>
      <c r="H1139" s="272">
        <v>5.5</v>
      </c>
      <c r="I1139" s="272">
        <v>5.4</v>
      </c>
      <c r="J1139" s="161">
        <f t="shared" si="1108"/>
        <v>5.2919999999999998</v>
      </c>
      <c r="K1139" s="161">
        <f t="shared" si="1109"/>
        <v>5.2380000000000004</v>
      </c>
      <c r="L1139" s="161">
        <f t="shared" si="1110"/>
        <v>5.1840000000000002</v>
      </c>
      <c r="M1139" s="290"/>
      <c r="N1139" s="272">
        <f>H1139*M1139</f>
        <v>0</v>
      </c>
      <c r="O1139" s="217">
        <f>I1139*M1139</f>
        <v>0</v>
      </c>
      <c r="P1139" s="246">
        <f>J1139*M1139</f>
        <v>0</v>
      </c>
      <c r="Q1139" s="246">
        <f>K1139*M1139</f>
        <v>0</v>
      </c>
      <c r="R1139" s="246">
        <f>L1139*M1139</f>
        <v>0</v>
      </c>
      <c r="S1139" s="12" t="s">
        <v>5</v>
      </c>
    </row>
    <row r="1140" spans="1:19" s="56" customFormat="1" ht="69.95" hidden="1" customHeight="1" outlineLevel="1" thickBot="1" x14ac:dyDescent="0.25">
      <c r="A1140" s="602" t="s">
        <v>4140</v>
      </c>
      <c r="B1140" s="546" t="s">
        <v>298</v>
      </c>
      <c r="C1140" s="64" t="s">
        <v>2097</v>
      </c>
      <c r="D1140" s="307" t="s">
        <v>2595</v>
      </c>
      <c r="E1140" s="243"/>
      <c r="F1140" s="255" t="s">
        <v>4</v>
      </c>
      <c r="G1140" s="272">
        <v>10</v>
      </c>
      <c r="H1140" s="272">
        <v>5.5</v>
      </c>
      <c r="I1140" s="272">
        <v>5.4</v>
      </c>
      <c r="J1140" s="161">
        <f t="shared" si="1108"/>
        <v>5.2919999999999998</v>
      </c>
      <c r="K1140" s="161">
        <f t="shared" si="1109"/>
        <v>5.2380000000000004</v>
      </c>
      <c r="L1140" s="161">
        <f t="shared" si="1110"/>
        <v>5.1840000000000002</v>
      </c>
      <c r="M1140" s="290"/>
      <c r="N1140" s="272">
        <f>H1140*M1140</f>
        <v>0</v>
      </c>
      <c r="O1140" s="217">
        <f>I1140*M1140</f>
        <v>0</v>
      </c>
      <c r="P1140" s="246">
        <f>J1140*M1140</f>
        <v>0</v>
      </c>
      <c r="Q1140" s="246">
        <f>K1140*M1140</f>
        <v>0</v>
      </c>
      <c r="R1140" s="246">
        <f>L1140*M1140</f>
        <v>0</v>
      </c>
      <c r="S1140" s="12" t="s">
        <v>5</v>
      </c>
    </row>
    <row r="1141" spans="1:19" s="56" customFormat="1" ht="69.95" hidden="1" customHeight="1" outlineLevel="1" thickBot="1" x14ac:dyDescent="0.25">
      <c r="A1141" s="602" t="s">
        <v>4141</v>
      </c>
      <c r="B1141" s="546" t="s">
        <v>298</v>
      </c>
      <c r="C1141" s="64" t="s">
        <v>2105</v>
      </c>
      <c r="D1141" s="307" t="s">
        <v>2717</v>
      </c>
      <c r="E1141" s="25"/>
      <c r="F1141" s="2" t="s">
        <v>4</v>
      </c>
      <c r="G1141" s="90">
        <v>11</v>
      </c>
      <c r="H1141" s="90">
        <v>6.7</v>
      </c>
      <c r="I1141" s="90">
        <v>6.5</v>
      </c>
      <c r="J1141" s="161">
        <f t="shared" si="1108"/>
        <v>6.37</v>
      </c>
      <c r="K1141" s="161">
        <f t="shared" si="1109"/>
        <v>6.3049999999999997</v>
      </c>
      <c r="L1141" s="161">
        <f t="shared" si="1110"/>
        <v>6.24</v>
      </c>
      <c r="M1141" s="290"/>
      <c r="N1141" s="139">
        <f>H1141*M1141</f>
        <v>0</v>
      </c>
      <c r="O1141" s="217">
        <f>I1141*M1141</f>
        <v>0</v>
      </c>
      <c r="P1141" s="246">
        <f>J1141*M1141</f>
        <v>0</v>
      </c>
      <c r="Q1141" s="246">
        <f>K1141*M1141</f>
        <v>0</v>
      </c>
      <c r="R1141" s="246">
        <f>L1141*M1141</f>
        <v>0</v>
      </c>
      <c r="S1141" s="12" t="s">
        <v>5</v>
      </c>
    </row>
    <row r="1142" spans="1:19" s="56" customFormat="1" ht="69.95" hidden="1" customHeight="1" outlineLevel="1" thickBot="1" x14ac:dyDescent="0.25">
      <c r="A1142" s="602" t="s">
        <v>4142</v>
      </c>
      <c r="B1142" s="546" t="s">
        <v>610</v>
      </c>
      <c r="C1142" s="64" t="s">
        <v>2097</v>
      </c>
      <c r="D1142" s="307" t="s">
        <v>2596</v>
      </c>
      <c r="E1142" s="25"/>
      <c r="F1142" s="2" t="s">
        <v>4</v>
      </c>
      <c r="G1142" s="90">
        <v>14</v>
      </c>
      <c r="H1142" s="90">
        <v>8.6999999999999993</v>
      </c>
      <c r="I1142" s="90">
        <v>8.5</v>
      </c>
      <c r="J1142" s="161">
        <f t="shared" si="1108"/>
        <v>8.33</v>
      </c>
      <c r="K1142" s="161">
        <f t="shared" si="1109"/>
        <v>8.2449999999999992</v>
      </c>
      <c r="L1142" s="161">
        <f t="shared" si="1110"/>
        <v>8.16</v>
      </c>
      <c r="M1142" s="290"/>
      <c r="N1142" s="139">
        <f>H1142*M1142</f>
        <v>0</v>
      </c>
      <c r="O1142" s="217">
        <f>I1142*M1142</f>
        <v>0</v>
      </c>
      <c r="P1142" s="246">
        <f>J1142*M1142</f>
        <v>0</v>
      </c>
      <c r="Q1142" s="246">
        <f>K1142*M1142</f>
        <v>0</v>
      </c>
      <c r="R1142" s="246">
        <f>L1142*M1142</f>
        <v>0</v>
      </c>
      <c r="S1142" s="12" t="s">
        <v>5</v>
      </c>
    </row>
    <row r="1143" spans="1:19" s="56" customFormat="1" ht="69.95" hidden="1" customHeight="1" outlineLevel="1" thickBot="1" x14ac:dyDescent="0.25">
      <c r="A1143" s="602" t="s">
        <v>4143</v>
      </c>
      <c r="B1143" s="546" t="s">
        <v>1317</v>
      </c>
      <c r="C1143" s="64" t="s">
        <v>2097</v>
      </c>
      <c r="D1143" s="307" t="s">
        <v>2597</v>
      </c>
      <c r="E1143" s="25"/>
      <c r="F1143" s="2" t="s">
        <v>4</v>
      </c>
      <c r="G1143" s="90">
        <v>12</v>
      </c>
      <c r="H1143" s="90">
        <v>7.7</v>
      </c>
      <c r="I1143" s="90">
        <v>7.5</v>
      </c>
      <c r="J1143" s="161">
        <f t="shared" si="1108"/>
        <v>7.35</v>
      </c>
      <c r="K1143" s="161">
        <f t="shared" si="1109"/>
        <v>7.2749999999999995</v>
      </c>
      <c r="L1143" s="161">
        <f t="shared" si="1110"/>
        <v>7.1999999999999993</v>
      </c>
      <c r="M1143" s="290"/>
      <c r="N1143" s="139">
        <f>H1143*M1143</f>
        <v>0</v>
      </c>
      <c r="O1143" s="217">
        <f>I1143*M1143</f>
        <v>0</v>
      </c>
      <c r="P1143" s="246">
        <f>J1143*M1143</f>
        <v>0</v>
      </c>
      <c r="Q1143" s="246">
        <f>K1143*M1143</f>
        <v>0</v>
      </c>
      <c r="R1143" s="246">
        <f>L1143*M1143</f>
        <v>0</v>
      </c>
      <c r="S1143" s="12" t="s">
        <v>5</v>
      </c>
    </row>
    <row r="1144" spans="1:19" s="56" customFormat="1" ht="69.95" hidden="1" customHeight="1" outlineLevel="1" thickBot="1" x14ac:dyDescent="0.25">
      <c r="A1144" s="602" t="s">
        <v>4144</v>
      </c>
      <c r="B1144" s="546" t="s">
        <v>610</v>
      </c>
      <c r="C1144" s="64" t="s">
        <v>2106</v>
      </c>
      <c r="D1144" s="307" t="s">
        <v>2598</v>
      </c>
      <c r="E1144" s="25"/>
      <c r="F1144" s="2" t="s">
        <v>4</v>
      </c>
      <c r="G1144" s="90">
        <v>15</v>
      </c>
      <c r="H1144" s="90">
        <v>9.1999999999999993</v>
      </c>
      <c r="I1144" s="90">
        <v>9</v>
      </c>
      <c r="J1144" s="161">
        <f t="shared" si="1108"/>
        <v>8.82</v>
      </c>
      <c r="K1144" s="161">
        <f t="shared" si="1109"/>
        <v>8.73</v>
      </c>
      <c r="L1144" s="161">
        <f t="shared" si="1110"/>
        <v>8.64</v>
      </c>
      <c r="M1144" s="290"/>
      <c r="N1144" s="139">
        <f>H1144*M1144</f>
        <v>0</v>
      </c>
      <c r="O1144" s="217">
        <f>I1144*M1144</f>
        <v>0</v>
      </c>
      <c r="P1144" s="246">
        <f>J1144*M1144</f>
        <v>0</v>
      </c>
      <c r="Q1144" s="246">
        <f>K1144*M1144</f>
        <v>0</v>
      </c>
      <c r="R1144" s="246">
        <f>L1144*M1144</f>
        <v>0</v>
      </c>
      <c r="S1144" s="12" t="s">
        <v>5</v>
      </c>
    </row>
    <row r="1145" spans="1:19" s="56" customFormat="1" ht="69.95" hidden="1" customHeight="1" outlineLevel="1" thickBot="1" x14ac:dyDescent="0.25">
      <c r="A1145" s="602" t="s">
        <v>4145</v>
      </c>
      <c r="B1145" s="546" t="s">
        <v>610</v>
      </c>
      <c r="C1145" s="64" t="s">
        <v>2107</v>
      </c>
      <c r="D1145" s="307" t="s">
        <v>2716</v>
      </c>
      <c r="E1145" s="25"/>
      <c r="F1145" s="2" t="s">
        <v>4</v>
      </c>
      <c r="G1145" s="90">
        <v>14</v>
      </c>
      <c r="H1145" s="90">
        <v>9.1999999999999993</v>
      </c>
      <c r="I1145" s="90">
        <v>9</v>
      </c>
      <c r="J1145" s="161">
        <f t="shared" si="1108"/>
        <v>8.82</v>
      </c>
      <c r="K1145" s="161">
        <f t="shared" si="1109"/>
        <v>8.73</v>
      </c>
      <c r="L1145" s="161">
        <f t="shared" si="1110"/>
        <v>8.64</v>
      </c>
      <c r="M1145" s="290"/>
      <c r="N1145" s="139">
        <f>H1145*M1145</f>
        <v>0</v>
      </c>
      <c r="O1145" s="217">
        <f>I1145*M1145</f>
        <v>0</v>
      </c>
      <c r="P1145" s="246">
        <f>J1145*M1145</f>
        <v>0</v>
      </c>
      <c r="Q1145" s="246">
        <f>K1145*M1145</f>
        <v>0</v>
      </c>
      <c r="R1145" s="246">
        <f>L1145*M1145</f>
        <v>0</v>
      </c>
      <c r="S1145" s="12" t="s">
        <v>5</v>
      </c>
    </row>
    <row r="1146" spans="1:19" s="56" customFormat="1" ht="69.95" hidden="1" customHeight="1" outlineLevel="1" thickBot="1" x14ac:dyDescent="0.25">
      <c r="A1146" s="602" t="s">
        <v>4146</v>
      </c>
      <c r="B1146" s="546" t="s">
        <v>610</v>
      </c>
      <c r="C1146" s="64" t="s">
        <v>2108</v>
      </c>
      <c r="D1146" s="307" t="s">
        <v>2599</v>
      </c>
      <c r="E1146" s="25"/>
      <c r="F1146" s="2" t="s">
        <v>4</v>
      </c>
      <c r="G1146" s="90">
        <v>13</v>
      </c>
      <c r="H1146" s="90">
        <v>8.1999999999999993</v>
      </c>
      <c r="I1146" s="90">
        <v>8</v>
      </c>
      <c r="J1146" s="161">
        <f t="shared" si="1108"/>
        <v>7.84</v>
      </c>
      <c r="K1146" s="161">
        <f t="shared" si="1109"/>
        <v>7.76</v>
      </c>
      <c r="L1146" s="161">
        <f t="shared" si="1110"/>
        <v>7.68</v>
      </c>
      <c r="M1146" s="290"/>
      <c r="N1146" s="139">
        <f>H1146*M1146</f>
        <v>0</v>
      </c>
      <c r="O1146" s="217">
        <f>I1146*M1146</f>
        <v>0</v>
      </c>
      <c r="P1146" s="246">
        <f>J1146*M1146</f>
        <v>0</v>
      </c>
      <c r="Q1146" s="246">
        <f>K1146*M1146</f>
        <v>0</v>
      </c>
      <c r="R1146" s="246">
        <f>L1146*M1146</f>
        <v>0</v>
      </c>
      <c r="S1146" s="12" t="s">
        <v>5</v>
      </c>
    </row>
    <row r="1147" spans="1:19" s="56" customFormat="1" ht="69.95" hidden="1" customHeight="1" outlineLevel="1" thickBot="1" x14ac:dyDescent="0.25">
      <c r="A1147" s="602" t="s">
        <v>4147</v>
      </c>
      <c r="B1147" s="546" t="s">
        <v>610</v>
      </c>
      <c r="C1147" s="64" t="s">
        <v>2097</v>
      </c>
      <c r="D1147" s="307" t="s">
        <v>2600</v>
      </c>
      <c r="E1147" s="25"/>
      <c r="F1147" s="2" t="s">
        <v>4</v>
      </c>
      <c r="G1147" s="90">
        <v>14</v>
      </c>
      <c r="H1147" s="90">
        <v>8.1999999999999993</v>
      </c>
      <c r="I1147" s="90">
        <v>8</v>
      </c>
      <c r="J1147" s="161">
        <f t="shared" si="1108"/>
        <v>7.84</v>
      </c>
      <c r="K1147" s="161">
        <f t="shared" si="1109"/>
        <v>7.76</v>
      </c>
      <c r="L1147" s="161">
        <f t="shared" si="1110"/>
        <v>7.68</v>
      </c>
      <c r="M1147" s="290"/>
      <c r="N1147" s="139">
        <f>H1147*M1147</f>
        <v>0</v>
      </c>
      <c r="O1147" s="217">
        <f>I1147*M1147</f>
        <v>0</v>
      </c>
      <c r="P1147" s="246">
        <f>J1147*M1147</f>
        <v>0</v>
      </c>
      <c r="Q1147" s="246">
        <f>K1147*M1147</f>
        <v>0</v>
      </c>
      <c r="R1147" s="246">
        <f>L1147*M1147</f>
        <v>0</v>
      </c>
      <c r="S1147" s="12" t="s">
        <v>5</v>
      </c>
    </row>
    <row r="1148" spans="1:19" s="56" customFormat="1" ht="69.95" hidden="1" customHeight="1" outlineLevel="1" thickBot="1" x14ac:dyDescent="0.25">
      <c r="A1148" s="602" t="s">
        <v>4148</v>
      </c>
      <c r="B1148" s="546" t="s">
        <v>610</v>
      </c>
      <c r="C1148" s="64" t="s">
        <v>2097</v>
      </c>
      <c r="D1148" s="307" t="s">
        <v>2601</v>
      </c>
      <c r="E1148" s="25"/>
      <c r="F1148" s="2" t="s">
        <v>4</v>
      </c>
      <c r="G1148" s="90">
        <v>14</v>
      </c>
      <c r="H1148" s="90">
        <v>8.1999999999999993</v>
      </c>
      <c r="I1148" s="90">
        <v>8</v>
      </c>
      <c r="J1148" s="161">
        <f t="shared" si="1108"/>
        <v>7.84</v>
      </c>
      <c r="K1148" s="161">
        <f t="shared" si="1109"/>
        <v>7.76</v>
      </c>
      <c r="L1148" s="161">
        <f t="shared" si="1110"/>
        <v>7.68</v>
      </c>
      <c r="M1148" s="290"/>
      <c r="N1148" s="139">
        <f>H1148*M1148</f>
        <v>0</v>
      </c>
      <c r="O1148" s="217">
        <f>I1148*M1148</f>
        <v>0</v>
      </c>
      <c r="P1148" s="246">
        <f>J1148*M1148</f>
        <v>0</v>
      </c>
      <c r="Q1148" s="246">
        <f>K1148*M1148</f>
        <v>0</v>
      </c>
      <c r="R1148" s="246">
        <f>L1148*M1148</f>
        <v>0</v>
      </c>
      <c r="S1148" s="12" t="s">
        <v>5</v>
      </c>
    </row>
    <row r="1149" spans="1:19" s="56" customFormat="1" ht="69.95" hidden="1" customHeight="1" outlineLevel="1" thickBot="1" x14ac:dyDescent="0.25">
      <c r="A1149" s="602" t="s">
        <v>4149</v>
      </c>
      <c r="B1149" s="546" t="s">
        <v>1317</v>
      </c>
      <c r="C1149" s="64" t="s">
        <v>2109</v>
      </c>
      <c r="D1149" s="307" t="s">
        <v>2602</v>
      </c>
      <c r="E1149" s="25"/>
      <c r="F1149" s="2" t="s">
        <v>4</v>
      </c>
      <c r="G1149" s="90">
        <v>12</v>
      </c>
      <c r="H1149" s="90">
        <v>7.7</v>
      </c>
      <c r="I1149" s="90">
        <v>7.5</v>
      </c>
      <c r="J1149" s="161">
        <f t="shared" si="1108"/>
        <v>7.35</v>
      </c>
      <c r="K1149" s="161">
        <f t="shared" si="1109"/>
        <v>7.2749999999999995</v>
      </c>
      <c r="L1149" s="161">
        <f t="shared" si="1110"/>
        <v>7.1999999999999993</v>
      </c>
      <c r="M1149" s="290"/>
      <c r="N1149" s="139">
        <f>H1149*M1149</f>
        <v>0</v>
      </c>
      <c r="O1149" s="217">
        <f>I1149*M1149</f>
        <v>0</v>
      </c>
      <c r="P1149" s="246">
        <f>J1149*M1149</f>
        <v>0</v>
      </c>
      <c r="Q1149" s="246">
        <f>K1149*M1149</f>
        <v>0</v>
      </c>
      <c r="R1149" s="246">
        <f>L1149*M1149</f>
        <v>0</v>
      </c>
      <c r="S1149" s="12" t="s">
        <v>5</v>
      </c>
    </row>
    <row r="1150" spans="1:19" s="56" customFormat="1" ht="69.95" hidden="1" customHeight="1" outlineLevel="1" thickBot="1" x14ac:dyDescent="0.25">
      <c r="A1150" s="602" t="s">
        <v>4150</v>
      </c>
      <c r="B1150" s="546" t="s">
        <v>1317</v>
      </c>
      <c r="C1150" s="64" t="s">
        <v>2097</v>
      </c>
      <c r="D1150" s="307" t="s">
        <v>2603</v>
      </c>
      <c r="E1150" s="25"/>
      <c r="F1150" s="2" t="s">
        <v>4</v>
      </c>
      <c r="G1150" s="90">
        <v>12</v>
      </c>
      <c r="H1150" s="90">
        <v>7.7</v>
      </c>
      <c r="I1150" s="90">
        <v>7.5</v>
      </c>
      <c r="J1150" s="161">
        <f t="shared" si="1108"/>
        <v>7.35</v>
      </c>
      <c r="K1150" s="161">
        <f t="shared" si="1109"/>
        <v>7.2749999999999995</v>
      </c>
      <c r="L1150" s="161">
        <f t="shared" si="1110"/>
        <v>7.1999999999999993</v>
      </c>
      <c r="M1150" s="290"/>
      <c r="N1150" s="139">
        <f>H1150*M1150</f>
        <v>0</v>
      </c>
      <c r="O1150" s="217">
        <f>I1150*M1150</f>
        <v>0</v>
      </c>
      <c r="P1150" s="246">
        <f>J1150*M1150</f>
        <v>0</v>
      </c>
      <c r="Q1150" s="246">
        <f>K1150*M1150</f>
        <v>0</v>
      </c>
      <c r="R1150" s="246">
        <f>L1150*M1150</f>
        <v>0</v>
      </c>
      <c r="S1150" s="12" t="s">
        <v>5</v>
      </c>
    </row>
    <row r="1151" spans="1:19" s="56" customFormat="1" ht="69.95" hidden="1" customHeight="1" outlineLevel="1" thickBot="1" x14ac:dyDescent="0.25">
      <c r="A1151" s="602" t="s">
        <v>4151</v>
      </c>
      <c r="B1151" s="546" t="s">
        <v>36</v>
      </c>
      <c r="C1151" s="64" t="s">
        <v>2110</v>
      </c>
      <c r="D1151" s="307" t="s">
        <v>2401</v>
      </c>
      <c r="E1151" s="2"/>
      <c r="F1151" s="2" t="s">
        <v>4</v>
      </c>
      <c r="G1151" s="139">
        <v>5</v>
      </c>
      <c r="H1151" s="139">
        <v>2.5</v>
      </c>
      <c r="I1151" s="139">
        <v>2.4</v>
      </c>
      <c r="J1151" s="161">
        <f t="shared" si="1108"/>
        <v>2.3519999999999999</v>
      </c>
      <c r="K1151" s="161">
        <f t="shared" si="1109"/>
        <v>2.3279999999999998</v>
      </c>
      <c r="L1151" s="161">
        <f t="shared" si="1110"/>
        <v>2.3039999999999998</v>
      </c>
      <c r="M1151" s="290"/>
      <c r="N1151" s="139">
        <f>H1151*M1151</f>
        <v>0</v>
      </c>
      <c r="O1151" s="217">
        <f>I1151*M1151</f>
        <v>0</v>
      </c>
      <c r="P1151" s="246">
        <f>J1151*M1151</f>
        <v>0</v>
      </c>
      <c r="Q1151" s="246">
        <f>K1151*M1151</f>
        <v>0</v>
      </c>
      <c r="R1151" s="246">
        <f>L1151*M1151</f>
        <v>0</v>
      </c>
      <c r="S1151" s="12" t="s">
        <v>5</v>
      </c>
    </row>
    <row r="1152" spans="1:19" s="56" customFormat="1" ht="69.95" hidden="1" customHeight="1" outlineLevel="1" thickBot="1" x14ac:dyDescent="0.25">
      <c r="A1152" s="602" t="s">
        <v>4152</v>
      </c>
      <c r="B1152" s="546" t="s">
        <v>72</v>
      </c>
      <c r="C1152" s="64" t="s">
        <v>2100</v>
      </c>
      <c r="D1152" s="307" t="s">
        <v>2604</v>
      </c>
      <c r="E1152" s="2"/>
      <c r="F1152" s="2" t="s">
        <v>4</v>
      </c>
      <c r="G1152" s="90">
        <v>5</v>
      </c>
      <c r="H1152" s="90">
        <v>2.8</v>
      </c>
      <c r="I1152" s="90">
        <v>2.7</v>
      </c>
      <c r="J1152" s="161">
        <f t="shared" si="1108"/>
        <v>2.6459999999999999</v>
      </c>
      <c r="K1152" s="161">
        <f t="shared" si="1109"/>
        <v>2.6190000000000002</v>
      </c>
      <c r="L1152" s="161">
        <f t="shared" si="1110"/>
        <v>2.5920000000000001</v>
      </c>
      <c r="M1152" s="290"/>
      <c r="N1152" s="139">
        <f>H1152*M1152</f>
        <v>0</v>
      </c>
      <c r="O1152" s="217">
        <f>I1152*M1152</f>
        <v>0</v>
      </c>
      <c r="P1152" s="246">
        <f>J1152*M1152</f>
        <v>0</v>
      </c>
      <c r="Q1152" s="246">
        <f>K1152*M1152</f>
        <v>0</v>
      </c>
      <c r="R1152" s="246">
        <f>L1152*M1152</f>
        <v>0</v>
      </c>
      <c r="S1152" s="12" t="s">
        <v>5</v>
      </c>
    </row>
    <row r="1153" spans="1:19" s="56" customFormat="1" ht="69.95" hidden="1" customHeight="1" outlineLevel="1" thickBot="1" x14ac:dyDescent="0.25">
      <c r="A1153" s="602" t="s">
        <v>4154</v>
      </c>
      <c r="B1153" s="546" t="s">
        <v>36</v>
      </c>
      <c r="C1153" s="64" t="s">
        <v>2200</v>
      </c>
      <c r="D1153" s="307" t="s">
        <v>2402</v>
      </c>
      <c r="E1153" s="2"/>
      <c r="F1153" s="2" t="s">
        <v>4</v>
      </c>
      <c r="G1153" s="139">
        <v>5</v>
      </c>
      <c r="H1153" s="139">
        <v>2.6</v>
      </c>
      <c r="I1153" s="139">
        <v>2.5</v>
      </c>
      <c r="J1153" s="161">
        <f t="shared" si="1108"/>
        <v>2.4500000000000002</v>
      </c>
      <c r="K1153" s="161">
        <f t="shared" si="1109"/>
        <v>2.4249999999999998</v>
      </c>
      <c r="L1153" s="161">
        <f t="shared" si="1110"/>
        <v>2.4</v>
      </c>
      <c r="M1153" s="290"/>
      <c r="N1153" s="139">
        <f>H1153*M1153</f>
        <v>0</v>
      </c>
      <c r="O1153" s="217">
        <f>I1153*M1153</f>
        <v>0</v>
      </c>
      <c r="P1153" s="246">
        <f>J1153*M1153</f>
        <v>0</v>
      </c>
      <c r="Q1153" s="246">
        <f>K1153*M1153</f>
        <v>0</v>
      </c>
      <c r="R1153" s="246">
        <f>L1153*M1153</f>
        <v>0</v>
      </c>
      <c r="S1153" s="12" t="s">
        <v>5</v>
      </c>
    </row>
    <row r="1154" spans="1:19" s="56" customFormat="1" ht="69.95" hidden="1" customHeight="1" outlineLevel="1" thickBot="1" x14ac:dyDescent="0.25">
      <c r="A1154" s="602" t="s">
        <v>4155</v>
      </c>
      <c r="B1154" s="546" t="s">
        <v>36</v>
      </c>
      <c r="C1154" s="64" t="s">
        <v>2111</v>
      </c>
      <c r="D1154" s="307" t="s">
        <v>2403</v>
      </c>
      <c r="E1154" s="2"/>
      <c r="F1154" s="2" t="s">
        <v>4</v>
      </c>
      <c r="G1154" s="139">
        <v>5</v>
      </c>
      <c r="H1154" s="139">
        <v>2.6</v>
      </c>
      <c r="I1154" s="139">
        <v>2.5</v>
      </c>
      <c r="J1154" s="161">
        <f t="shared" si="1108"/>
        <v>2.4500000000000002</v>
      </c>
      <c r="K1154" s="161">
        <f t="shared" si="1109"/>
        <v>2.4249999999999998</v>
      </c>
      <c r="L1154" s="161">
        <f t="shared" si="1110"/>
        <v>2.4</v>
      </c>
      <c r="M1154" s="290"/>
      <c r="N1154" s="139">
        <f>H1154*M1154</f>
        <v>0</v>
      </c>
      <c r="O1154" s="217">
        <f>I1154*M1154</f>
        <v>0</v>
      </c>
      <c r="P1154" s="246">
        <f>J1154*M1154</f>
        <v>0</v>
      </c>
      <c r="Q1154" s="246">
        <f>K1154*M1154</f>
        <v>0</v>
      </c>
      <c r="R1154" s="246">
        <f>L1154*M1154</f>
        <v>0</v>
      </c>
      <c r="S1154" s="12" t="s">
        <v>5</v>
      </c>
    </row>
    <row r="1155" spans="1:19" s="56" customFormat="1" ht="69.95" hidden="1" customHeight="1" outlineLevel="1" thickBot="1" x14ac:dyDescent="0.25">
      <c r="A1155" s="602" t="s">
        <v>4156</v>
      </c>
      <c r="B1155" s="546" t="s">
        <v>26</v>
      </c>
      <c r="C1155" s="64" t="s">
        <v>2112</v>
      </c>
      <c r="D1155" s="307" t="s">
        <v>2605</v>
      </c>
      <c r="E1155" s="315"/>
      <c r="F1155" s="402" t="s">
        <v>4</v>
      </c>
      <c r="G1155" s="90">
        <v>5</v>
      </c>
      <c r="H1155" s="139">
        <v>2.6</v>
      </c>
      <c r="I1155" s="139">
        <v>2.5</v>
      </c>
      <c r="J1155" s="161">
        <f t="shared" si="1108"/>
        <v>2.4500000000000002</v>
      </c>
      <c r="K1155" s="161">
        <f t="shared" si="1109"/>
        <v>2.4249999999999998</v>
      </c>
      <c r="L1155" s="161">
        <f t="shared" si="1110"/>
        <v>2.4</v>
      </c>
      <c r="M1155" s="290"/>
      <c r="N1155" s="139">
        <f>H1155*M1155</f>
        <v>0</v>
      </c>
      <c r="O1155" s="217">
        <f>I1155*M1155</f>
        <v>0</v>
      </c>
      <c r="P1155" s="246">
        <f>J1155*M1155</f>
        <v>0</v>
      </c>
      <c r="Q1155" s="246">
        <f>K1155*M1155</f>
        <v>0</v>
      </c>
      <c r="R1155" s="246">
        <f>L1155*M1155</f>
        <v>0</v>
      </c>
      <c r="S1155" s="12" t="s">
        <v>5</v>
      </c>
    </row>
    <row r="1156" spans="1:19" s="56" customFormat="1" ht="69.95" hidden="1" customHeight="1" outlineLevel="1" thickBot="1" x14ac:dyDescent="0.25">
      <c r="A1156" s="602" t="s">
        <v>4157</v>
      </c>
      <c r="B1156" s="546" t="s">
        <v>36</v>
      </c>
      <c r="C1156" s="64" t="s">
        <v>2097</v>
      </c>
      <c r="D1156" s="307" t="s">
        <v>2404</v>
      </c>
      <c r="E1156" s="2"/>
      <c r="F1156" s="2" t="s">
        <v>4</v>
      </c>
      <c r="G1156" s="272">
        <v>5</v>
      </c>
      <c r="H1156" s="139">
        <v>2.6</v>
      </c>
      <c r="I1156" s="139">
        <v>2.5</v>
      </c>
      <c r="J1156" s="161">
        <f t="shared" si="1108"/>
        <v>2.4500000000000002</v>
      </c>
      <c r="K1156" s="161">
        <f t="shared" si="1109"/>
        <v>2.4249999999999998</v>
      </c>
      <c r="L1156" s="161">
        <f t="shared" si="1110"/>
        <v>2.4</v>
      </c>
      <c r="M1156" s="290"/>
      <c r="N1156" s="139">
        <f>H1156*M1156</f>
        <v>0</v>
      </c>
      <c r="O1156" s="217">
        <f>I1156*M1156</f>
        <v>0</v>
      </c>
      <c r="P1156" s="246">
        <f>J1156*M1156</f>
        <v>0</v>
      </c>
      <c r="Q1156" s="246">
        <f>K1156*M1156</f>
        <v>0</v>
      </c>
      <c r="R1156" s="246">
        <f>L1156*M1156</f>
        <v>0</v>
      </c>
      <c r="S1156" s="12" t="s">
        <v>5</v>
      </c>
    </row>
    <row r="1157" spans="1:19" s="56" customFormat="1" ht="69.95" hidden="1" customHeight="1" outlineLevel="1" thickBot="1" x14ac:dyDescent="0.25">
      <c r="A1157" s="602" t="s">
        <v>4158</v>
      </c>
      <c r="B1157" s="546" t="s">
        <v>26</v>
      </c>
      <c r="C1157" s="64" t="s">
        <v>2113</v>
      </c>
      <c r="D1157" s="307" t="s">
        <v>2606</v>
      </c>
      <c r="E1157" s="7"/>
      <c r="F1157" s="7" t="s">
        <v>4</v>
      </c>
      <c r="G1157" s="90">
        <v>5</v>
      </c>
      <c r="H1157" s="90">
        <v>2.6</v>
      </c>
      <c r="I1157" s="90">
        <v>2.5</v>
      </c>
      <c r="J1157" s="161">
        <f t="shared" si="1108"/>
        <v>2.4500000000000002</v>
      </c>
      <c r="K1157" s="161">
        <f t="shared" si="1109"/>
        <v>2.4249999999999998</v>
      </c>
      <c r="L1157" s="161">
        <f t="shared" si="1110"/>
        <v>2.4</v>
      </c>
      <c r="M1157" s="290"/>
      <c r="N1157" s="139">
        <f>H1157*M1157</f>
        <v>0</v>
      </c>
      <c r="O1157" s="217">
        <f>I1157*M1157</f>
        <v>0</v>
      </c>
      <c r="P1157" s="246">
        <f>J1157*M1157</f>
        <v>0</v>
      </c>
      <c r="Q1157" s="246">
        <f>K1157*M1157</f>
        <v>0</v>
      </c>
      <c r="R1157" s="246">
        <f>L1157*M1157</f>
        <v>0</v>
      </c>
      <c r="S1157" s="12" t="s">
        <v>5</v>
      </c>
    </row>
    <row r="1158" spans="1:19" s="56" customFormat="1" ht="69.95" hidden="1" customHeight="1" outlineLevel="1" thickBot="1" x14ac:dyDescent="0.25">
      <c r="A1158" s="602" t="s">
        <v>4159</v>
      </c>
      <c r="B1158" s="546" t="s">
        <v>298</v>
      </c>
      <c r="C1158" s="64" t="s">
        <v>2114</v>
      </c>
      <c r="D1158" s="307" t="s">
        <v>2607</v>
      </c>
      <c r="E1158" s="493"/>
      <c r="F1158" s="7" t="s">
        <v>4</v>
      </c>
      <c r="G1158" s="90">
        <v>7</v>
      </c>
      <c r="H1158" s="90">
        <v>4.0999999999999996</v>
      </c>
      <c r="I1158" s="90">
        <v>4</v>
      </c>
      <c r="J1158" s="161">
        <f t="shared" si="1108"/>
        <v>3.92</v>
      </c>
      <c r="K1158" s="161">
        <f t="shared" si="1109"/>
        <v>3.88</v>
      </c>
      <c r="L1158" s="161">
        <f t="shared" si="1110"/>
        <v>3.84</v>
      </c>
      <c r="M1158" s="290"/>
      <c r="N1158" s="139">
        <f>H1158*M1158</f>
        <v>0</v>
      </c>
      <c r="O1158" s="217">
        <f>I1158*M1158</f>
        <v>0</v>
      </c>
      <c r="P1158" s="246">
        <f>J1158*M1158</f>
        <v>0</v>
      </c>
      <c r="Q1158" s="246">
        <f>K1158*M1158</f>
        <v>0</v>
      </c>
      <c r="R1158" s="246">
        <f>L1158*M1158</f>
        <v>0</v>
      </c>
      <c r="S1158" s="12" t="s">
        <v>5</v>
      </c>
    </row>
    <row r="1159" spans="1:19" s="56" customFormat="1" ht="69.95" hidden="1" customHeight="1" outlineLevel="1" thickBot="1" x14ac:dyDescent="0.25">
      <c r="A1159" s="602" t="s">
        <v>4160</v>
      </c>
      <c r="B1159" s="546" t="s">
        <v>298</v>
      </c>
      <c r="C1159" s="64" t="s">
        <v>2115</v>
      </c>
      <c r="D1159" s="307" t="s">
        <v>2608</v>
      </c>
      <c r="E1159" s="2"/>
      <c r="F1159" s="2" t="s">
        <v>4</v>
      </c>
      <c r="G1159" s="90">
        <v>7</v>
      </c>
      <c r="H1159" s="90">
        <v>4.5999999999999996</v>
      </c>
      <c r="I1159" s="90">
        <v>4.5</v>
      </c>
      <c r="J1159" s="161">
        <f t="shared" si="1108"/>
        <v>4.41</v>
      </c>
      <c r="K1159" s="161">
        <f t="shared" si="1109"/>
        <v>4.3650000000000002</v>
      </c>
      <c r="L1159" s="161">
        <f t="shared" si="1110"/>
        <v>4.32</v>
      </c>
      <c r="M1159" s="290"/>
      <c r="N1159" s="139">
        <f>H1159*M1159</f>
        <v>0</v>
      </c>
      <c r="O1159" s="217">
        <f>I1159*M1159</f>
        <v>0</v>
      </c>
      <c r="P1159" s="246">
        <f>J1159*M1159</f>
        <v>0</v>
      </c>
      <c r="Q1159" s="246">
        <f>K1159*M1159</f>
        <v>0</v>
      </c>
      <c r="R1159" s="246">
        <f>L1159*M1159</f>
        <v>0</v>
      </c>
      <c r="S1159" s="12" t="s">
        <v>5</v>
      </c>
    </row>
    <row r="1160" spans="1:19" s="56" customFormat="1" ht="69.95" hidden="1" customHeight="1" outlineLevel="1" thickBot="1" x14ac:dyDescent="0.25">
      <c r="A1160" s="602" t="s">
        <v>4161</v>
      </c>
      <c r="B1160" s="546" t="s">
        <v>298</v>
      </c>
      <c r="C1160" s="64" t="s">
        <v>2116</v>
      </c>
      <c r="D1160" s="307" t="s">
        <v>2609</v>
      </c>
      <c r="E1160" s="2"/>
      <c r="F1160" s="2" t="s">
        <v>4</v>
      </c>
      <c r="G1160" s="90">
        <v>6</v>
      </c>
      <c r="H1160" s="90">
        <v>3.5</v>
      </c>
      <c r="I1160" s="90">
        <v>3.4</v>
      </c>
      <c r="J1160" s="161">
        <f t="shared" si="1108"/>
        <v>3.3319999999999999</v>
      </c>
      <c r="K1160" s="161">
        <f t="shared" si="1109"/>
        <v>3.298</v>
      </c>
      <c r="L1160" s="161">
        <f t="shared" si="1110"/>
        <v>3.2639999999999998</v>
      </c>
      <c r="M1160" s="290"/>
      <c r="N1160" s="139">
        <f>H1160*M1160</f>
        <v>0</v>
      </c>
      <c r="O1160" s="217">
        <f>I1160*M1160</f>
        <v>0</v>
      </c>
      <c r="P1160" s="246">
        <f>J1160*M1160</f>
        <v>0</v>
      </c>
      <c r="Q1160" s="246">
        <f>K1160*M1160</f>
        <v>0</v>
      </c>
      <c r="R1160" s="246">
        <f>L1160*M1160</f>
        <v>0</v>
      </c>
      <c r="S1160" s="12" t="s">
        <v>5</v>
      </c>
    </row>
    <row r="1161" spans="1:19" s="56" customFormat="1" ht="69.95" hidden="1" customHeight="1" outlineLevel="1" thickBot="1" x14ac:dyDescent="0.25">
      <c r="A1161" s="602" t="s">
        <v>4162</v>
      </c>
      <c r="B1161" s="546" t="s">
        <v>26</v>
      </c>
      <c r="C1161" s="64" t="s">
        <v>2117</v>
      </c>
      <c r="D1161" s="307" t="s">
        <v>2610</v>
      </c>
      <c r="E1161" s="2"/>
      <c r="F1161" s="2" t="s">
        <v>4</v>
      </c>
      <c r="G1161" s="90">
        <v>7</v>
      </c>
      <c r="H1161" s="90">
        <v>4</v>
      </c>
      <c r="I1161" s="90">
        <v>3.8</v>
      </c>
      <c r="J1161" s="161">
        <f t="shared" si="1108"/>
        <v>3.7239999999999998</v>
      </c>
      <c r="K1161" s="161">
        <f t="shared" si="1109"/>
        <v>3.6859999999999999</v>
      </c>
      <c r="L1161" s="161">
        <f t="shared" si="1110"/>
        <v>3.6479999999999997</v>
      </c>
      <c r="M1161" s="290"/>
      <c r="N1161" s="139">
        <f>H1161*M1161</f>
        <v>0</v>
      </c>
      <c r="O1161" s="217">
        <f>I1161*M1161</f>
        <v>0</v>
      </c>
      <c r="P1161" s="246">
        <f>J1161*M1161</f>
        <v>0</v>
      </c>
      <c r="Q1161" s="246">
        <f>K1161*M1161</f>
        <v>0</v>
      </c>
      <c r="R1161" s="246">
        <f>L1161*M1161</f>
        <v>0</v>
      </c>
      <c r="S1161" s="12" t="s">
        <v>5</v>
      </c>
    </row>
    <row r="1162" spans="1:19" s="56" customFormat="1" ht="69.95" hidden="1" customHeight="1" outlineLevel="1" thickBot="1" x14ac:dyDescent="0.25">
      <c r="A1162" s="602" t="s">
        <v>4163</v>
      </c>
      <c r="B1162" s="546" t="s">
        <v>26</v>
      </c>
      <c r="C1162" s="64" t="s">
        <v>2118</v>
      </c>
      <c r="D1162" s="307" t="s">
        <v>2611</v>
      </c>
      <c r="E1162" s="2"/>
      <c r="F1162" s="2" t="s">
        <v>4</v>
      </c>
      <c r="G1162" s="90">
        <v>6</v>
      </c>
      <c r="H1162" s="90">
        <v>3.5</v>
      </c>
      <c r="I1162" s="90">
        <v>3.4</v>
      </c>
      <c r="J1162" s="161">
        <f t="shared" si="1108"/>
        <v>3.3319999999999999</v>
      </c>
      <c r="K1162" s="161">
        <f t="shared" si="1109"/>
        <v>3.298</v>
      </c>
      <c r="L1162" s="161">
        <f t="shared" si="1110"/>
        <v>3.2639999999999998</v>
      </c>
      <c r="M1162" s="290"/>
      <c r="N1162" s="139">
        <f>H1162*M1162</f>
        <v>0</v>
      </c>
      <c r="O1162" s="217">
        <f>I1162*M1162</f>
        <v>0</v>
      </c>
      <c r="P1162" s="246">
        <f>J1162*M1162</f>
        <v>0</v>
      </c>
      <c r="Q1162" s="246">
        <f>K1162*M1162</f>
        <v>0</v>
      </c>
      <c r="R1162" s="246">
        <f>L1162*M1162</f>
        <v>0</v>
      </c>
      <c r="S1162" s="12" t="s">
        <v>5</v>
      </c>
    </row>
    <row r="1163" spans="1:19" s="56" customFormat="1" ht="69.95" hidden="1" customHeight="1" outlineLevel="1" thickBot="1" x14ac:dyDescent="0.25">
      <c r="A1163" s="602" t="s">
        <v>4164</v>
      </c>
      <c r="B1163" s="546" t="s">
        <v>72</v>
      </c>
      <c r="C1163" s="64" t="s">
        <v>2119</v>
      </c>
      <c r="D1163" s="307" t="s">
        <v>2612</v>
      </c>
      <c r="E1163" s="243"/>
      <c r="F1163" s="2" t="s">
        <v>4</v>
      </c>
      <c r="G1163" s="90">
        <v>6</v>
      </c>
      <c r="H1163" s="90">
        <v>3.5</v>
      </c>
      <c r="I1163" s="90">
        <v>3.4</v>
      </c>
      <c r="J1163" s="161">
        <f t="shared" si="1108"/>
        <v>3.3319999999999999</v>
      </c>
      <c r="K1163" s="161">
        <f t="shared" si="1109"/>
        <v>3.298</v>
      </c>
      <c r="L1163" s="161">
        <f t="shared" si="1110"/>
        <v>3.2639999999999998</v>
      </c>
      <c r="M1163" s="290"/>
      <c r="N1163" s="139">
        <f>H1163*M1163</f>
        <v>0</v>
      </c>
      <c r="O1163" s="217">
        <f>I1163*M1163</f>
        <v>0</v>
      </c>
      <c r="P1163" s="246">
        <f>J1163*M1163</f>
        <v>0</v>
      </c>
      <c r="Q1163" s="246">
        <f>K1163*M1163</f>
        <v>0</v>
      </c>
      <c r="R1163" s="246">
        <f>L1163*M1163</f>
        <v>0</v>
      </c>
      <c r="S1163" s="12" t="s">
        <v>5</v>
      </c>
    </row>
    <row r="1164" spans="1:19" s="56" customFormat="1" ht="69.95" hidden="1" customHeight="1" outlineLevel="1" thickBot="1" x14ac:dyDescent="0.25">
      <c r="A1164" s="602" t="s">
        <v>4165</v>
      </c>
      <c r="B1164" s="546" t="s">
        <v>72</v>
      </c>
      <c r="C1164" s="64" t="s">
        <v>2120</v>
      </c>
      <c r="D1164" s="307" t="s">
        <v>2613</v>
      </c>
      <c r="E1164" s="2"/>
      <c r="F1164" s="2" t="s">
        <v>4</v>
      </c>
      <c r="G1164" s="90">
        <v>6</v>
      </c>
      <c r="H1164" s="90">
        <v>3.5</v>
      </c>
      <c r="I1164" s="90">
        <v>3.4</v>
      </c>
      <c r="J1164" s="161">
        <f t="shared" si="1108"/>
        <v>3.3319999999999999</v>
      </c>
      <c r="K1164" s="161">
        <f t="shared" si="1109"/>
        <v>3.298</v>
      </c>
      <c r="L1164" s="161">
        <f t="shared" si="1110"/>
        <v>3.2639999999999998</v>
      </c>
      <c r="M1164" s="290"/>
      <c r="N1164" s="139">
        <f>H1164*M1164</f>
        <v>0</v>
      </c>
      <c r="O1164" s="217">
        <f>I1164*M1164</f>
        <v>0</v>
      </c>
      <c r="P1164" s="246">
        <f>J1164*M1164</f>
        <v>0</v>
      </c>
      <c r="Q1164" s="246">
        <f>K1164*M1164</f>
        <v>0</v>
      </c>
      <c r="R1164" s="246">
        <f>L1164*M1164</f>
        <v>0</v>
      </c>
      <c r="S1164" s="12" t="s">
        <v>5</v>
      </c>
    </row>
    <row r="1165" spans="1:19" s="56" customFormat="1" ht="69.95" hidden="1" customHeight="1" outlineLevel="1" thickBot="1" x14ac:dyDescent="0.25">
      <c r="A1165" s="602" t="s">
        <v>4166</v>
      </c>
      <c r="B1165" s="546" t="s">
        <v>298</v>
      </c>
      <c r="C1165" s="64" t="s">
        <v>2121</v>
      </c>
      <c r="D1165" s="307" t="s">
        <v>2614</v>
      </c>
      <c r="E1165" s="25"/>
      <c r="F1165" s="2" t="s">
        <v>4</v>
      </c>
      <c r="G1165" s="257">
        <v>7.5</v>
      </c>
      <c r="H1165" s="257">
        <v>4.2</v>
      </c>
      <c r="I1165" s="257">
        <v>4</v>
      </c>
      <c r="J1165" s="161">
        <f t="shared" ref="J1165:J1216" si="1111">I1165*0.98</f>
        <v>3.92</v>
      </c>
      <c r="K1165" s="161">
        <f t="shared" ref="K1165:K1216" si="1112">I1165*0.97</f>
        <v>3.88</v>
      </c>
      <c r="L1165" s="161">
        <f t="shared" ref="L1165:L1216" si="1113">I1165*0.96</f>
        <v>3.84</v>
      </c>
      <c r="M1165" s="290"/>
      <c r="N1165" s="272">
        <f>H1165*M1165</f>
        <v>0</v>
      </c>
      <c r="O1165" s="217">
        <f>I1165*M1165</f>
        <v>0</v>
      </c>
      <c r="P1165" s="246">
        <f>J1165*M1165</f>
        <v>0</v>
      </c>
      <c r="Q1165" s="246">
        <f>K1165*M1165</f>
        <v>0</v>
      </c>
      <c r="R1165" s="246">
        <f>L1165*M1165</f>
        <v>0</v>
      </c>
      <c r="S1165" s="12" t="s">
        <v>5</v>
      </c>
    </row>
    <row r="1166" spans="1:19" s="56" customFormat="1" ht="69.95" hidden="1" customHeight="1" outlineLevel="1" thickBot="1" x14ac:dyDescent="0.25">
      <c r="A1166" s="602" t="s">
        <v>4167</v>
      </c>
      <c r="B1166" s="546" t="s">
        <v>298</v>
      </c>
      <c r="C1166" s="64" t="s">
        <v>2122</v>
      </c>
      <c r="D1166" s="307" t="s">
        <v>2615</v>
      </c>
      <c r="E1166" s="2"/>
      <c r="F1166" s="2" t="s">
        <v>4</v>
      </c>
      <c r="G1166" s="90">
        <v>7</v>
      </c>
      <c r="H1166" s="90">
        <v>4.5</v>
      </c>
      <c r="I1166" s="90">
        <v>4.4000000000000004</v>
      </c>
      <c r="J1166" s="161">
        <f t="shared" si="1111"/>
        <v>4.3120000000000003</v>
      </c>
      <c r="K1166" s="161">
        <f t="shared" si="1112"/>
        <v>4.2679999999999998</v>
      </c>
      <c r="L1166" s="161">
        <f t="shared" si="1113"/>
        <v>4.2240000000000002</v>
      </c>
      <c r="M1166" s="290"/>
      <c r="N1166" s="139">
        <f>H1166*M1166</f>
        <v>0</v>
      </c>
      <c r="O1166" s="217">
        <f>I1166*M1166</f>
        <v>0</v>
      </c>
      <c r="P1166" s="246">
        <f>J1166*M1166</f>
        <v>0</v>
      </c>
      <c r="Q1166" s="246">
        <f>K1166*M1166</f>
        <v>0</v>
      </c>
      <c r="R1166" s="246">
        <f>L1166*M1166</f>
        <v>0</v>
      </c>
      <c r="S1166" s="12" t="s">
        <v>5</v>
      </c>
    </row>
    <row r="1167" spans="1:19" s="56" customFormat="1" ht="69.95" hidden="1" customHeight="1" outlineLevel="1" thickBot="1" x14ac:dyDescent="0.25">
      <c r="A1167" s="602" t="s">
        <v>4168</v>
      </c>
      <c r="B1167" s="546" t="s">
        <v>26</v>
      </c>
      <c r="C1167" s="64" t="s">
        <v>2123</v>
      </c>
      <c r="D1167" s="307" t="s">
        <v>2616</v>
      </c>
      <c r="E1167" s="2"/>
      <c r="F1167" s="2" t="s">
        <v>4</v>
      </c>
      <c r="G1167" s="90">
        <v>6</v>
      </c>
      <c r="H1167" s="90">
        <v>3.5</v>
      </c>
      <c r="I1167" s="90">
        <v>3.4</v>
      </c>
      <c r="J1167" s="161">
        <f t="shared" si="1111"/>
        <v>3.3319999999999999</v>
      </c>
      <c r="K1167" s="161">
        <f t="shared" si="1112"/>
        <v>3.298</v>
      </c>
      <c r="L1167" s="161">
        <f t="shared" si="1113"/>
        <v>3.2639999999999998</v>
      </c>
      <c r="M1167" s="290"/>
      <c r="N1167" s="139">
        <f>H1167*M1167</f>
        <v>0</v>
      </c>
      <c r="O1167" s="217">
        <f>I1167*M1167</f>
        <v>0</v>
      </c>
      <c r="P1167" s="246">
        <f>J1167*M1167</f>
        <v>0</v>
      </c>
      <c r="Q1167" s="246">
        <f>K1167*M1167</f>
        <v>0</v>
      </c>
      <c r="R1167" s="246">
        <f>L1167*M1167</f>
        <v>0</v>
      </c>
      <c r="S1167" s="12" t="s">
        <v>5</v>
      </c>
    </row>
    <row r="1168" spans="1:19" s="56" customFormat="1" ht="69.95" hidden="1" customHeight="1" outlineLevel="1" thickBot="1" x14ac:dyDescent="0.25">
      <c r="A1168" s="602" t="s">
        <v>4169</v>
      </c>
      <c r="B1168" s="546" t="s">
        <v>298</v>
      </c>
      <c r="C1168" s="64" t="s">
        <v>2124</v>
      </c>
      <c r="D1168" s="307" t="s">
        <v>2617</v>
      </c>
      <c r="E1168" s="243"/>
      <c r="F1168" s="7" t="s">
        <v>4</v>
      </c>
      <c r="G1168" s="90">
        <v>10</v>
      </c>
      <c r="H1168" s="90">
        <v>5.2</v>
      </c>
      <c r="I1168" s="90">
        <v>5</v>
      </c>
      <c r="J1168" s="161">
        <f t="shared" si="1111"/>
        <v>4.9000000000000004</v>
      </c>
      <c r="K1168" s="161">
        <f t="shared" si="1112"/>
        <v>4.8499999999999996</v>
      </c>
      <c r="L1168" s="161">
        <f t="shared" si="1113"/>
        <v>4.8</v>
      </c>
      <c r="M1168" s="290"/>
      <c r="N1168" s="139">
        <f>H1168*M1168</f>
        <v>0</v>
      </c>
      <c r="O1168" s="217">
        <f>I1168*M1168</f>
        <v>0</v>
      </c>
      <c r="P1168" s="246">
        <f>J1168*M1168</f>
        <v>0</v>
      </c>
      <c r="Q1168" s="246">
        <f>K1168*M1168</f>
        <v>0</v>
      </c>
      <c r="R1168" s="246">
        <f>L1168*M1168</f>
        <v>0</v>
      </c>
      <c r="S1168" s="12" t="s">
        <v>5</v>
      </c>
    </row>
    <row r="1169" spans="1:19" s="56" customFormat="1" ht="69.95" hidden="1" customHeight="1" outlineLevel="1" thickBot="1" x14ac:dyDescent="0.25">
      <c r="A1169" s="602" t="s">
        <v>4170</v>
      </c>
      <c r="B1169" s="550" t="s">
        <v>2719</v>
      </c>
      <c r="C1169" s="64" t="s">
        <v>2124</v>
      </c>
      <c r="D1169" s="307" t="s">
        <v>2617</v>
      </c>
      <c r="E1169" s="243"/>
      <c r="F1169" s="2" t="s">
        <v>4</v>
      </c>
      <c r="G1169" s="90">
        <v>4</v>
      </c>
      <c r="H1169" s="90">
        <v>2.6</v>
      </c>
      <c r="I1169" s="90">
        <v>2.5</v>
      </c>
      <c r="J1169" s="161">
        <f t="shared" si="1111"/>
        <v>2.4500000000000002</v>
      </c>
      <c r="K1169" s="161">
        <f t="shared" si="1112"/>
        <v>2.4249999999999998</v>
      </c>
      <c r="L1169" s="161">
        <f t="shared" si="1113"/>
        <v>2.4</v>
      </c>
      <c r="M1169" s="290"/>
      <c r="N1169" s="139">
        <f>H1169*M1169</f>
        <v>0</v>
      </c>
      <c r="O1169" s="217">
        <f>I1169*M1169</f>
        <v>0</v>
      </c>
      <c r="P1169" s="246">
        <f>J1169*M1169</f>
        <v>0</v>
      </c>
      <c r="Q1169" s="246">
        <f>K1169*M1169</f>
        <v>0</v>
      </c>
      <c r="R1169" s="246">
        <f>L1169*M1169</f>
        <v>0</v>
      </c>
      <c r="S1169" s="12" t="s">
        <v>5</v>
      </c>
    </row>
    <row r="1170" spans="1:19" s="56" customFormat="1" ht="69.95" hidden="1" customHeight="1" outlineLevel="1" thickBot="1" x14ac:dyDescent="0.25">
      <c r="A1170" s="602" t="s">
        <v>4171</v>
      </c>
      <c r="B1170" s="546" t="s">
        <v>298</v>
      </c>
      <c r="C1170" s="64" t="s">
        <v>2125</v>
      </c>
      <c r="D1170" s="307" t="s">
        <v>2618</v>
      </c>
      <c r="E1170" s="243"/>
      <c r="F1170" s="2" t="s">
        <v>4</v>
      </c>
      <c r="G1170" s="90">
        <v>10</v>
      </c>
      <c r="H1170" s="90">
        <v>5.5</v>
      </c>
      <c r="I1170" s="90">
        <v>5.4</v>
      </c>
      <c r="J1170" s="161">
        <f t="shared" si="1111"/>
        <v>5.2919999999999998</v>
      </c>
      <c r="K1170" s="161">
        <f t="shared" si="1112"/>
        <v>5.2380000000000004</v>
      </c>
      <c r="L1170" s="161">
        <f t="shared" si="1113"/>
        <v>5.1840000000000002</v>
      </c>
      <c r="M1170" s="290"/>
      <c r="N1170" s="139">
        <f>H1170*M1170</f>
        <v>0</v>
      </c>
      <c r="O1170" s="217">
        <f>I1170*M1170</f>
        <v>0</v>
      </c>
      <c r="P1170" s="246">
        <f>J1170*M1170</f>
        <v>0</v>
      </c>
      <c r="Q1170" s="246">
        <f>K1170*M1170</f>
        <v>0</v>
      </c>
      <c r="R1170" s="246">
        <f>L1170*M1170</f>
        <v>0</v>
      </c>
      <c r="S1170" s="12" t="s">
        <v>5</v>
      </c>
    </row>
    <row r="1171" spans="1:19" s="56" customFormat="1" ht="69.95" hidden="1" customHeight="1" outlineLevel="1" thickBot="1" x14ac:dyDescent="0.25">
      <c r="A1171" s="602" t="s">
        <v>4172</v>
      </c>
      <c r="B1171" s="550" t="s">
        <v>2719</v>
      </c>
      <c r="C1171" s="64" t="s">
        <v>2125</v>
      </c>
      <c r="D1171" s="307" t="s">
        <v>2618</v>
      </c>
      <c r="E1171" s="243"/>
      <c r="F1171" s="2" t="s">
        <v>4</v>
      </c>
      <c r="G1171" s="90">
        <v>4</v>
      </c>
      <c r="H1171" s="90">
        <v>2.6</v>
      </c>
      <c r="I1171" s="90">
        <v>2.5</v>
      </c>
      <c r="J1171" s="161">
        <f t="shared" si="1111"/>
        <v>2.4500000000000002</v>
      </c>
      <c r="K1171" s="161">
        <f t="shared" si="1112"/>
        <v>2.4249999999999998</v>
      </c>
      <c r="L1171" s="161">
        <f t="shared" si="1113"/>
        <v>2.4</v>
      </c>
      <c r="M1171" s="290"/>
      <c r="N1171" s="139">
        <f>H1171*M1171</f>
        <v>0</v>
      </c>
      <c r="O1171" s="217">
        <f>I1171*M1171</f>
        <v>0</v>
      </c>
      <c r="P1171" s="246">
        <f>J1171*M1171</f>
        <v>0</v>
      </c>
      <c r="Q1171" s="246">
        <f>K1171*M1171</f>
        <v>0</v>
      </c>
      <c r="R1171" s="246">
        <f>L1171*M1171</f>
        <v>0</v>
      </c>
      <c r="S1171" s="12" t="s">
        <v>5</v>
      </c>
    </row>
    <row r="1172" spans="1:19" s="56" customFormat="1" ht="69.95" hidden="1" customHeight="1" outlineLevel="1" thickBot="1" x14ac:dyDescent="0.25">
      <c r="A1172" s="602" t="s">
        <v>4173</v>
      </c>
      <c r="B1172" s="546" t="s">
        <v>298</v>
      </c>
      <c r="C1172" s="64" t="s">
        <v>2126</v>
      </c>
      <c r="D1172" s="307" t="s">
        <v>2619</v>
      </c>
      <c r="E1172" s="243"/>
      <c r="F1172" s="2" t="s">
        <v>4</v>
      </c>
      <c r="G1172" s="90">
        <v>9</v>
      </c>
      <c r="H1172" s="90">
        <v>5.2</v>
      </c>
      <c r="I1172" s="90">
        <v>5</v>
      </c>
      <c r="J1172" s="161">
        <f t="shared" si="1111"/>
        <v>4.9000000000000004</v>
      </c>
      <c r="K1172" s="161">
        <f t="shared" si="1112"/>
        <v>4.8499999999999996</v>
      </c>
      <c r="L1172" s="161">
        <f t="shared" si="1113"/>
        <v>4.8</v>
      </c>
      <c r="M1172" s="290"/>
      <c r="N1172" s="139">
        <f>H1172*M1172</f>
        <v>0</v>
      </c>
      <c r="O1172" s="217">
        <f>I1172*M1172</f>
        <v>0</v>
      </c>
      <c r="P1172" s="246">
        <f>J1172*M1172</f>
        <v>0</v>
      </c>
      <c r="Q1172" s="246">
        <f>K1172*M1172</f>
        <v>0</v>
      </c>
      <c r="R1172" s="246">
        <f>L1172*M1172</f>
        <v>0</v>
      </c>
      <c r="S1172" s="12" t="s">
        <v>5</v>
      </c>
    </row>
    <row r="1173" spans="1:19" s="56" customFormat="1" ht="69.95" hidden="1" customHeight="1" outlineLevel="1" thickBot="1" x14ac:dyDescent="0.25">
      <c r="A1173" s="602" t="s">
        <v>4174</v>
      </c>
      <c r="B1173" s="546" t="s">
        <v>298</v>
      </c>
      <c r="C1173" s="64" t="s">
        <v>2127</v>
      </c>
      <c r="D1173" s="511" t="s">
        <v>3205</v>
      </c>
      <c r="E1173" s="243"/>
      <c r="F1173" s="7" t="s">
        <v>4</v>
      </c>
      <c r="G1173" s="90">
        <v>10</v>
      </c>
      <c r="H1173" s="90">
        <v>6.2</v>
      </c>
      <c r="I1173" s="90">
        <v>6</v>
      </c>
      <c r="J1173" s="161">
        <f t="shared" si="1111"/>
        <v>5.88</v>
      </c>
      <c r="K1173" s="161">
        <f t="shared" si="1112"/>
        <v>5.82</v>
      </c>
      <c r="L1173" s="161">
        <f t="shared" si="1113"/>
        <v>5.76</v>
      </c>
      <c r="M1173" s="290"/>
      <c r="N1173" s="139">
        <f>H1173*M1173</f>
        <v>0</v>
      </c>
      <c r="O1173" s="217">
        <f>I1173*M1173</f>
        <v>0</v>
      </c>
      <c r="P1173" s="246">
        <f>J1173*M1173</f>
        <v>0</v>
      </c>
      <c r="Q1173" s="246">
        <f>K1173*M1173</f>
        <v>0</v>
      </c>
      <c r="R1173" s="246">
        <f>L1173*M1173</f>
        <v>0</v>
      </c>
      <c r="S1173" s="12" t="s">
        <v>5</v>
      </c>
    </row>
    <row r="1174" spans="1:19" s="56" customFormat="1" ht="69.95" hidden="1" customHeight="1" outlineLevel="1" thickBot="1" x14ac:dyDescent="0.25">
      <c r="A1174" s="602" t="s">
        <v>4175</v>
      </c>
      <c r="B1174" s="546" t="s">
        <v>298</v>
      </c>
      <c r="C1174" s="64" t="s">
        <v>2097</v>
      </c>
      <c r="D1174" s="307" t="s">
        <v>2620</v>
      </c>
      <c r="E1174" s="2"/>
      <c r="F1174" s="2" t="s">
        <v>4</v>
      </c>
      <c r="G1174" s="90">
        <v>9</v>
      </c>
      <c r="H1174" s="90">
        <v>6.2</v>
      </c>
      <c r="I1174" s="90">
        <v>6</v>
      </c>
      <c r="J1174" s="161">
        <f t="shared" si="1111"/>
        <v>5.88</v>
      </c>
      <c r="K1174" s="161">
        <f t="shared" si="1112"/>
        <v>5.82</v>
      </c>
      <c r="L1174" s="161">
        <f t="shared" si="1113"/>
        <v>5.76</v>
      </c>
      <c r="M1174" s="290"/>
      <c r="N1174" s="139">
        <f>H1174*M1174</f>
        <v>0</v>
      </c>
      <c r="O1174" s="217">
        <f>I1174*M1174</f>
        <v>0</v>
      </c>
      <c r="P1174" s="246">
        <f>J1174*M1174</f>
        <v>0</v>
      </c>
      <c r="Q1174" s="246">
        <f>K1174*M1174</f>
        <v>0</v>
      </c>
      <c r="R1174" s="246">
        <f>L1174*M1174</f>
        <v>0</v>
      </c>
      <c r="S1174" s="12" t="s">
        <v>5</v>
      </c>
    </row>
    <row r="1175" spans="1:19" s="56" customFormat="1" ht="69.95" hidden="1" customHeight="1" outlineLevel="1" thickBot="1" x14ac:dyDescent="0.25">
      <c r="A1175" s="602" t="s">
        <v>4176</v>
      </c>
      <c r="B1175" s="546" t="s">
        <v>298</v>
      </c>
      <c r="C1175" s="64" t="s">
        <v>2128</v>
      </c>
      <c r="D1175" s="307" t="s">
        <v>2621</v>
      </c>
      <c r="E1175" s="243"/>
      <c r="F1175" s="7" t="s">
        <v>4</v>
      </c>
      <c r="G1175" s="90">
        <v>9</v>
      </c>
      <c r="H1175" s="90">
        <v>5.5</v>
      </c>
      <c r="I1175" s="90">
        <v>5.4</v>
      </c>
      <c r="J1175" s="161">
        <f t="shared" si="1111"/>
        <v>5.2919999999999998</v>
      </c>
      <c r="K1175" s="161">
        <f t="shared" si="1112"/>
        <v>5.2380000000000004</v>
      </c>
      <c r="L1175" s="161">
        <f t="shared" si="1113"/>
        <v>5.1840000000000002</v>
      </c>
      <c r="M1175" s="290"/>
      <c r="N1175" s="139">
        <f>H1175*M1175</f>
        <v>0</v>
      </c>
      <c r="O1175" s="217">
        <f>I1175*M1175</f>
        <v>0</v>
      </c>
      <c r="P1175" s="246">
        <f>J1175*M1175</f>
        <v>0</v>
      </c>
      <c r="Q1175" s="246">
        <f>K1175*M1175</f>
        <v>0</v>
      </c>
      <c r="R1175" s="246">
        <f>L1175*M1175</f>
        <v>0</v>
      </c>
      <c r="S1175" s="12" t="s">
        <v>5</v>
      </c>
    </row>
    <row r="1176" spans="1:19" s="56" customFormat="1" ht="69.95" hidden="1" customHeight="1" outlineLevel="1" thickBot="1" x14ac:dyDescent="0.25">
      <c r="A1176" s="602" t="s">
        <v>4177</v>
      </c>
      <c r="B1176" s="546" t="s">
        <v>298</v>
      </c>
      <c r="C1176" s="64" t="s">
        <v>2129</v>
      </c>
      <c r="D1176" s="307" t="s">
        <v>2622</v>
      </c>
      <c r="E1176" s="243"/>
      <c r="F1176" s="2" t="s">
        <v>4</v>
      </c>
      <c r="G1176" s="90">
        <v>10</v>
      </c>
      <c r="H1176" s="90">
        <v>5.5</v>
      </c>
      <c r="I1176" s="90">
        <v>5.4</v>
      </c>
      <c r="J1176" s="161">
        <f t="shared" si="1111"/>
        <v>5.2919999999999998</v>
      </c>
      <c r="K1176" s="161">
        <f t="shared" si="1112"/>
        <v>5.2380000000000004</v>
      </c>
      <c r="L1176" s="161">
        <f t="shared" si="1113"/>
        <v>5.1840000000000002</v>
      </c>
      <c r="M1176" s="290"/>
      <c r="N1176" s="139">
        <f>H1176*M1176</f>
        <v>0</v>
      </c>
      <c r="O1176" s="217">
        <f>I1176*M1176</f>
        <v>0</v>
      </c>
      <c r="P1176" s="246">
        <f>J1176*M1176</f>
        <v>0</v>
      </c>
      <c r="Q1176" s="246">
        <f>K1176*M1176</f>
        <v>0</v>
      </c>
      <c r="R1176" s="246">
        <f>L1176*M1176</f>
        <v>0</v>
      </c>
      <c r="S1176" s="12" t="s">
        <v>5</v>
      </c>
    </row>
    <row r="1177" spans="1:19" s="56" customFormat="1" ht="69.95" hidden="1" customHeight="1" outlineLevel="1" thickBot="1" x14ac:dyDescent="0.25">
      <c r="A1177" s="602" t="s">
        <v>4178</v>
      </c>
      <c r="B1177" s="548" t="s">
        <v>2718</v>
      </c>
      <c r="C1177" s="64" t="s">
        <v>2097</v>
      </c>
      <c r="D1177" s="307" t="s">
        <v>2623</v>
      </c>
      <c r="E1177" s="243"/>
      <c r="F1177" s="2" t="s">
        <v>4</v>
      </c>
      <c r="G1177" s="90">
        <v>12</v>
      </c>
      <c r="H1177" s="90">
        <v>8.5</v>
      </c>
      <c r="I1177" s="90">
        <v>8.3000000000000007</v>
      </c>
      <c r="J1177" s="161">
        <f t="shared" si="1111"/>
        <v>8.1340000000000003</v>
      </c>
      <c r="K1177" s="161">
        <f t="shared" si="1112"/>
        <v>8.0510000000000002</v>
      </c>
      <c r="L1177" s="161">
        <f t="shared" si="1113"/>
        <v>7.968</v>
      </c>
      <c r="M1177" s="290"/>
      <c r="N1177" s="139">
        <f>H1177*M1177</f>
        <v>0</v>
      </c>
      <c r="O1177" s="217">
        <f>I1177*M1177</f>
        <v>0</v>
      </c>
      <c r="P1177" s="246">
        <f>J1177*M1177</f>
        <v>0</v>
      </c>
      <c r="Q1177" s="246">
        <f>K1177*M1177</f>
        <v>0</v>
      </c>
      <c r="R1177" s="246">
        <f>L1177*M1177</f>
        <v>0</v>
      </c>
      <c r="S1177" s="12" t="s">
        <v>5</v>
      </c>
    </row>
    <row r="1178" spans="1:19" s="56" customFormat="1" ht="69.95" hidden="1" customHeight="1" outlineLevel="1" thickBot="1" x14ac:dyDescent="0.25">
      <c r="A1178" s="602" t="s">
        <v>4179</v>
      </c>
      <c r="B1178" s="548" t="s">
        <v>2718</v>
      </c>
      <c r="C1178" s="64" t="s">
        <v>2097</v>
      </c>
      <c r="D1178" s="307" t="s">
        <v>2624</v>
      </c>
      <c r="E1178" s="2"/>
      <c r="F1178" s="2" t="s">
        <v>4</v>
      </c>
      <c r="G1178" s="90">
        <v>12</v>
      </c>
      <c r="H1178" s="90">
        <v>7.5</v>
      </c>
      <c r="I1178" s="90">
        <v>7.3</v>
      </c>
      <c r="J1178" s="161">
        <f t="shared" si="1111"/>
        <v>7.1539999999999999</v>
      </c>
      <c r="K1178" s="161">
        <f t="shared" si="1112"/>
        <v>7.0809999999999995</v>
      </c>
      <c r="L1178" s="161">
        <f t="shared" si="1113"/>
        <v>7.008</v>
      </c>
      <c r="M1178" s="290"/>
      <c r="N1178" s="139">
        <f>H1178*M1178</f>
        <v>0</v>
      </c>
      <c r="O1178" s="217">
        <f>I1178*M1178</f>
        <v>0</v>
      </c>
      <c r="P1178" s="246">
        <f>J1178*M1178</f>
        <v>0</v>
      </c>
      <c r="Q1178" s="246">
        <f>K1178*M1178</f>
        <v>0</v>
      </c>
      <c r="R1178" s="246">
        <f>L1178*M1178</f>
        <v>0</v>
      </c>
      <c r="S1178" s="12" t="s">
        <v>5</v>
      </c>
    </row>
    <row r="1179" spans="1:19" s="56" customFormat="1" ht="69.95" hidden="1" customHeight="1" outlineLevel="1" thickBot="1" x14ac:dyDescent="0.25">
      <c r="A1179" s="602" t="s">
        <v>4180</v>
      </c>
      <c r="B1179" s="546" t="s">
        <v>298</v>
      </c>
      <c r="C1179" s="64" t="s">
        <v>2130</v>
      </c>
      <c r="D1179" s="307" t="s">
        <v>2625</v>
      </c>
      <c r="E1179" s="243"/>
      <c r="F1179" s="7" t="s">
        <v>4</v>
      </c>
      <c r="G1179" s="90">
        <v>11</v>
      </c>
      <c r="H1179" s="90">
        <v>6.2</v>
      </c>
      <c r="I1179" s="90">
        <v>6</v>
      </c>
      <c r="J1179" s="161">
        <f t="shared" si="1111"/>
        <v>5.88</v>
      </c>
      <c r="K1179" s="161">
        <f t="shared" si="1112"/>
        <v>5.82</v>
      </c>
      <c r="L1179" s="161">
        <f t="shared" si="1113"/>
        <v>5.76</v>
      </c>
      <c r="M1179" s="290"/>
      <c r="N1179" s="139">
        <f>H1179*M1179</f>
        <v>0</v>
      </c>
      <c r="O1179" s="217">
        <f>I1179*M1179</f>
        <v>0</v>
      </c>
      <c r="P1179" s="246">
        <f>J1179*M1179</f>
        <v>0</v>
      </c>
      <c r="Q1179" s="246">
        <f>K1179*M1179</f>
        <v>0</v>
      </c>
      <c r="R1179" s="246">
        <f>L1179*M1179</f>
        <v>0</v>
      </c>
      <c r="S1179" s="12" t="s">
        <v>5</v>
      </c>
    </row>
    <row r="1180" spans="1:19" s="56" customFormat="1" ht="69.95" hidden="1" customHeight="1" outlineLevel="1" thickBot="1" x14ac:dyDescent="0.25">
      <c r="A1180" s="602" t="s">
        <v>4181</v>
      </c>
      <c r="B1180" s="546" t="s">
        <v>298</v>
      </c>
      <c r="C1180" s="64" t="s">
        <v>2131</v>
      </c>
      <c r="D1180" s="307" t="s">
        <v>2626</v>
      </c>
      <c r="E1180" s="13"/>
      <c r="F1180" s="7" t="s">
        <v>4</v>
      </c>
      <c r="G1180" s="90">
        <v>9.5</v>
      </c>
      <c r="H1180" s="90">
        <v>5.5</v>
      </c>
      <c r="I1180" s="90">
        <v>5.4</v>
      </c>
      <c r="J1180" s="161">
        <f t="shared" si="1111"/>
        <v>5.2919999999999998</v>
      </c>
      <c r="K1180" s="161">
        <f t="shared" si="1112"/>
        <v>5.2380000000000004</v>
      </c>
      <c r="L1180" s="161">
        <f t="shared" si="1113"/>
        <v>5.1840000000000002</v>
      </c>
      <c r="M1180" s="290"/>
      <c r="N1180" s="139">
        <f>H1180*M1180</f>
        <v>0</v>
      </c>
      <c r="O1180" s="217">
        <f>I1180*M1180</f>
        <v>0</v>
      </c>
      <c r="P1180" s="246">
        <f>J1180*M1180</f>
        <v>0</v>
      </c>
      <c r="Q1180" s="246">
        <f>K1180*M1180</f>
        <v>0</v>
      </c>
      <c r="R1180" s="246">
        <f>L1180*M1180</f>
        <v>0</v>
      </c>
      <c r="S1180" s="12" t="s">
        <v>5</v>
      </c>
    </row>
    <row r="1181" spans="1:19" s="56" customFormat="1" ht="69.95" hidden="1" customHeight="1" outlineLevel="1" thickBot="1" x14ac:dyDescent="0.25">
      <c r="A1181" s="602" t="s">
        <v>4182</v>
      </c>
      <c r="B1181" s="546" t="s">
        <v>298</v>
      </c>
      <c r="C1181" s="64" t="s">
        <v>2132</v>
      </c>
      <c r="D1181" s="307" t="s">
        <v>2627</v>
      </c>
      <c r="E1181" s="2"/>
      <c r="F1181" s="7" t="s">
        <v>4</v>
      </c>
      <c r="G1181" s="90">
        <v>9.5</v>
      </c>
      <c r="H1181" s="90">
        <v>5.5</v>
      </c>
      <c r="I1181" s="90">
        <v>5.4</v>
      </c>
      <c r="J1181" s="161">
        <f t="shared" si="1111"/>
        <v>5.2919999999999998</v>
      </c>
      <c r="K1181" s="161">
        <f t="shared" si="1112"/>
        <v>5.2380000000000004</v>
      </c>
      <c r="L1181" s="161">
        <f t="shared" si="1113"/>
        <v>5.1840000000000002</v>
      </c>
      <c r="M1181" s="290"/>
      <c r="N1181" s="139">
        <f>H1181*M1181</f>
        <v>0</v>
      </c>
      <c r="O1181" s="217">
        <f>I1181*M1181</f>
        <v>0</v>
      </c>
      <c r="P1181" s="246">
        <f>J1181*M1181</f>
        <v>0</v>
      </c>
      <c r="Q1181" s="246">
        <f>K1181*M1181</f>
        <v>0</v>
      </c>
      <c r="R1181" s="246">
        <f>L1181*M1181</f>
        <v>0</v>
      </c>
      <c r="S1181" s="12" t="s">
        <v>5</v>
      </c>
    </row>
    <row r="1182" spans="1:19" s="56" customFormat="1" ht="69.95" hidden="1" customHeight="1" outlineLevel="1" thickBot="1" x14ac:dyDescent="0.25">
      <c r="A1182" s="602" t="s">
        <v>4183</v>
      </c>
      <c r="B1182" s="546" t="s">
        <v>298</v>
      </c>
      <c r="C1182" s="64" t="s">
        <v>2133</v>
      </c>
      <c r="D1182" s="307" t="s">
        <v>2628</v>
      </c>
      <c r="E1182" s="2"/>
      <c r="F1182" s="2" t="s">
        <v>4</v>
      </c>
      <c r="G1182" s="90">
        <v>10</v>
      </c>
      <c r="H1182" s="90">
        <v>5.5</v>
      </c>
      <c r="I1182" s="90">
        <v>5.4</v>
      </c>
      <c r="J1182" s="161">
        <f t="shared" si="1111"/>
        <v>5.2919999999999998</v>
      </c>
      <c r="K1182" s="161">
        <f t="shared" si="1112"/>
        <v>5.2380000000000004</v>
      </c>
      <c r="L1182" s="161">
        <f t="shared" si="1113"/>
        <v>5.1840000000000002</v>
      </c>
      <c r="M1182" s="290"/>
      <c r="N1182" s="139">
        <f>H1182*M1182</f>
        <v>0</v>
      </c>
      <c r="O1182" s="217">
        <f>I1182*M1182</f>
        <v>0</v>
      </c>
      <c r="P1182" s="246">
        <f>J1182*M1182</f>
        <v>0</v>
      </c>
      <c r="Q1182" s="246">
        <f>K1182*M1182</f>
        <v>0</v>
      </c>
      <c r="R1182" s="246">
        <f>L1182*M1182</f>
        <v>0</v>
      </c>
      <c r="S1182" s="12" t="s">
        <v>5</v>
      </c>
    </row>
    <row r="1183" spans="1:19" s="56" customFormat="1" ht="69.95" hidden="1" customHeight="1" outlineLevel="1" thickBot="1" x14ac:dyDescent="0.25">
      <c r="A1183" s="602" t="s">
        <v>4184</v>
      </c>
      <c r="B1183" s="546" t="s">
        <v>298</v>
      </c>
      <c r="C1183" s="64" t="s">
        <v>2134</v>
      </c>
      <c r="D1183" s="307" t="s">
        <v>2629</v>
      </c>
      <c r="E1183" s="243"/>
      <c r="F1183" s="2" t="s">
        <v>4</v>
      </c>
      <c r="G1183" s="90">
        <v>10</v>
      </c>
      <c r="H1183" s="90">
        <v>7.2</v>
      </c>
      <c r="I1183" s="90">
        <v>7</v>
      </c>
      <c r="J1183" s="161">
        <f t="shared" si="1111"/>
        <v>6.8599999999999994</v>
      </c>
      <c r="K1183" s="161">
        <f t="shared" si="1112"/>
        <v>6.79</v>
      </c>
      <c r="L1183" s="161">
        <f t="shared" si="1113"/>
        <v>6.72</v>
      </c>
      <c r="M1183" s="290"/>
      <c r="N1183" s="139">
        <f>H1183*M1183</f>
        <v>0</v>
      </c>
      <c r="O1183" s="217">
        <f>I1183*M1183</f>
        <v>0</v>
      </c>
      <c r="P1183" s="246">
        <f>J1183*M1183</f>
        <v>0</v>
      </c>
      <c r="Q1183" s="246">
        <f>K1183*M1183</f>
        <v>0</v>
      </c>
      <c r="R1183" s="246">
        <f>L1183*M1183</f>
        <v>0</v>
      </c>
      <c r="S1183" s="12" t="s">
        <v>5</v>
      </c>
    </row>
    <row r="1184" spans="1:19" s="56" customFormat="1" ht="69.95" hidden="1" customHeight="1" outlineLevel="1" thickBot="1" x14ac:dyDescent="0.25">
      <c r="A1184" s="602" t="s">
        <v>4185</v>
      </c>
      <c r="B1184" s="546" t="s">
        <v>610</v>
      </c>
      <c r="C1184" s="64" t="s">
        <v>2135</v>
      </c>
      <c r="D1184" s="307" t="s">
        <v>2630</v>
      </c>
      <c r="E1184" s="25"/>
      <c r="F1184" s="2" t="s">
        <v>4</v>
      </c>
      <c r="G1184" s="90">
        <v>12</v>
      </c>
      <c r="H1184" s="90">
        <v>7.2</v>
      </c>
      <c r="I1184" s="90">
        <v>7</v>
      </c>
      <c r="J1184" s="161">
        <f t="shared" si="1111"/>
        <v>6.8599999999999994</v>
      </c>
      <c r="K1184" s="161">
        <f t="shared" si="1112"/>
        <v>6.79</v>
      </c>
      <c r="L1184" s="161">
        <f t="shared" si="1113"/>
        <v>6.72</v>
      </c>
      <c r="M1184" s="290"/>
      <c r="N1184" s="139">
        <f>H1184*M1184</f>
        <v>0</v>
      </c>
      <c r="O1184" s="217">
        <f>I1184*M1184</f>
        <v>0</v>
      </c>
      <c r="P1184" s="246">
        <f>J1184*M1184</f>
        <v>0</v>
      </c>
      <c r="Q1184" s="246">
        <f>K1184*M1184</f>
        <v>0</v>
      </c>
      <c r="R1184" s="246">
        <f>L1184*M1184</f>
        <v>0</v>
      </c>
      <c r="S1184" s="95" t="s">
        <v>3</v>
      </c>
    </row>
    <row r="1185" spans="1:19" s="56" customFormat="1" ht="69.95" hidden="1" customHeight="1" outlineLevel="1" thickBot="1" x14ac:dyDescent="0.25">
      <c r="A1185" s="602" t="s">
        <v>4186</v>
      </c>
      <c r="B1185" s="546" t="s">
        <v>298</v>
      </c>
      <c r="C1185" s="64" t="s">
        <v>2136</v>
      </c>
      <c r="D1185" s="307" t="s">
        <v>2631</v>
      </c>
      <c r="E1185" s="25"/>
      <c r="F1185" s="2" t="s">
        <v>4</v>
      </c>
      <c r="G1185" s="90">
        <v>10</v>
      </c>
      <c r="H1185" s="90">
        <v>6.5</v>
      </c>
      <c r="I1185" s="90">
        <v>6.3</v>
      </c>
      <c r="J1185" s="161">
        <f t="shared" si="1111"/>
        <v>6.1739999999999995</v>
      </c>
      <c r="K1185" s="161">
        <f t="shared" si="1112"/>
        <v>6.1109999999999998</v>
      </c>
      <c r="L1185" s="161">
        <f t="shared" si="1113"/>
        <v>6.048</v>
      </c>
      <c r="M1185" s="290"/>
      <c r="N1185" s="139">
        <f>H1185*M1185</f>
        <v>0</v>
      </c>
      <c r="O1185" s="217">
        <f>I1185*M1185</f>
        <v>0</v>
      </c>
      <c r="P1185" s="246">
        <f>J1185*M1185</f>
        <v>0</v>
      </c>
      <c r="Q1185" s="246">
        <f>K1185*M1185</f>
        <v>0</v>
      </c>
      <c r="R1185" s="246">
        <f>L1185*M1185</f>
        <v>0</v>
      </c>
      <c r="S1185" s="12" t="s">
        <v>5</v>
      </c>
    </row>
    <row r="1186" spans="1:19" s="56" customFormat="1" ht="69.95" hidden="1" customHeight="1" outlineLevel="1" thickBot="1" x14ac:dyDescent="0.25">
      <c r="A1186" s="602" t="s">
        <v>4187</v>
      </c>
      <c r="B1186" s="546" t="s">
        <v>298</v>
      </c>
      <c r="C1186" s="64" t="s">
        <v>2137</v>
      </c>
      <c r="D1186" s="307" t="s">
        <v>2632</v>
      </c>
      <c r="E1186" s="25"/>
      <c r="F1186" s="2" t="s">
        <v>4</v>
      </c>
      <c r="G1186" s="90">
        <v>10</v>
      </c>
      <c r="H1186" s="90">
        <v>6.2</v>
      </c>
      <c r="I1186" s="90">
        <v>6</v>
      </c>
      <c r="J1186" s="161">
        <f t="shared" si="1111"/>
        <v>5.88</v>
      </c>
      <c r="K1186" s="161">
        <f t="shared" si="1112"/>
        <v>5.82</v>
      </c>
      <c r="L1186" s="161">
        <f t="shared" si="1113"/>
        <v>5.76</v>
      </c>
      <c r="M1186" s="290"/>
      <c r="N1186" s="139">
        <f>H1186*M1186</f>
        <v>0</v>
      </c>
      <c r="O1186" s="217">
        <f>I1186*M1186</f>
        <v>0</v>
      </c>
      <c r="P1186" s="246">
        <f>J1186*M1186</f>
        <v>0</v>
      </c>
      <c r="Q1186" s="246">
        <f>K1186*M1186</f>
        <v>0</v>
      </c>
      <c r="R1186" s="246">
        <f>L1186*M1186</f>
        <v>0</v>
      </c>
      <c r="S1186" s="12" t="s">
        <v>5</v>
      </c>
    </row>
    <row r="1187" spans="1:19" s="56" customFormat="1" ht="69.95" hidden="1" customHeight="1" outlineLevel="1" thickBot="1" x14ac:dyDescent="0.25">
      <c r="A1187" s="602" t="s">
        <v>4188</v>
      </c>
      <c r="B1187" s="546" t="s">
        <v>298</v>
      </c>
      <c r="C1187" s="64" t="s">
        <v>2138</v>
      </c>
      <c r="D1187" s="307" t="s">
        <v>2633</v>
      </c>
      <c r="E1187" s="25"/>
      <c r="F1187" s="2" t="s">
        <v>4</v>
      </c>
      <c r="G1187" s="90">
        <v>12</v>
      </c>
      <c r="H1187" s="90">
        <v>7.2</v>
      </c>
      <c r="I1187" s="90">
        <v>7</v>
      </c>
      <c r="J1187" s="161">
        <f t="shared" si="1111"/>
        <v>6.8599999999999994</v>
      </c>
      <c r="K1187" s="161">
        <f t="shared" si="1112"/>
        <v>6.79</v>
      </c>
      <c r="L1187" s="161">
        <f t="shared" si="1113"/>
        <v>6.72</v>
      </c>
      <c r="M1187" s="290"/>
      <c r="N1187" s="139">
        <f>H1187*M1187</f>
        <v>0</v>
      </c>
      <c r="O1187" s="217">
        <f>I1187*M1187</f>
        <v>0</v>
      </c>
      <c r="P1187" s="246">
        <f>J1187*M1187</f>
        <v>0</v>
      </c>
      <c r="Q1187" s="246">
        <f>K1187*M1187</f>
        <v>0</v>
      </c>
      <c r="R1187" s="246">
        <f>L1187*M1187</f>
        <v>0</v>
      </c>
      <c r="S1187" s="12" t="s">
        <v>5</v>
      </c>
    </row>
    <row r="1188" spans="1:19" s="56" customFormat="1" ht="69.95" hidden="1" customHeight="1" outlineLevel="1" thickBot="1" x14ac:dyDescent="0.25">
      <c r="A1188" s="602" t="s">
        <v>4189</v>
      </c>
      <c r="B1188" s="546" t="s">
        <v>26</v>
      </c>
      <c r="C1188" s="64" t="s">
        <v>2139</v>
      </c>
      <c r="D1188" s="307" t="s">
        <v>2634</v>
      </c>
      <c r="E1188" s="2"/>
      <c r="F1188" s="2" t="s">
        <v>4</v>
      </c>
      <c r="G1188" s="90">
        <v>5</v>
      </c>
      <c r="H1188" s="90">
        <v>2.8</v>
      </c>
      <c r="I1188" s="90">
        <v>2.7</v>
      </c>
      <c r="J1188" s="161">
        <f t="shared" si="1111"/>
        <v>2.6459999999999999</v>
      </c>
      <c r="K1188" s="161">
        <f t="shared" si="1112"/>
        <v>2.6190000000000002</v>
      </c>
      <c r="L1188" s="161">
        <f t="shared" si="1113"/>
        <v>2.5920000000000001</v>
      </c>
      <c r="M1188" s="290"/>
      <c r="N1188" s="139">
        <f>H1188*M1188</f>
        <v>0</v>
      </c>
      <c r="O1188" s="217">
        <f>I1188*M1188</f>
        <v>0</v>
      </c>
      <c r="P1188" s="246">
        <f>J1188*M1188</f>
        <v>0</v>
      </c>
      <c r="Q1188" s="246">
        <f>K1188*M1188</f>
        <v>0</v>
      </c>
      <c r="R1188" s="246">
        <f>L1188*M1188</f>
        <v>0</v>
      </c>
      <c r="S1188" s="12" t="s">
        <v>5</v>
      </c>
    </row>
    <row r="1189" spans="1:19" s="56" customFormat="1" ht="69.95" hidden="1" customHeight="1" outlineLevel="1" thickBot="1" x14ac:dyDescent="0.25">
      <c r="A1189" s="602" t="s">
        <v>4190</v>
      </c>
      <c r="B1189" s="546" t="s">
        <v>26</v>
      </c>
      <c r="C1189" s="64" t="s">
        <v>2140</v>
      </c>
      <c r="D1189" s="307" t="s">
        <v>2635</v>
      </c>
      <c r="E1189" s="13"/>
      <c r="F1189" s="2" t="s">
        <v>4</v>
      </c>
      <c r="G1189" s="90">
        <v>8</v>
      </c>
      <c r="H1189" s="90">
        <v>5.2</v>
      </c>
      <c r="I1189" s="90">
        <v>5</v>
      </c>
      <c r="J1189" s="161">
        <f t="shared" si="1111"/>
        <v>4.9000000000000004</v>
      </c>
      <c r="K1189" s="161">
        <f t="shared" si="1112"/>
        <v>4.8499999999999996</v>
      </c>
      <c r="L1189" s="161">
        <f t="shared" si="1113"/>
        <v>4.8</v>
      </c>
      <c r="M1189" s="290"/>
      <c r="N1189" s="139">
        <f>H1189*M1189</f>
        <v>0</v>
      </c>
      <c r="O1189" s="217">
        <f>I1189*M1189</f>
        <v>0</v>
      </c>
      <c r="P1189" s="246">
        <f>J1189*M1189</f>
        <v>0</v>
      </c>
      <c r="Q1189" s="246">
        <f>K1189*M1189</f>
        <v>0</v>
      </c>
      <c r="R1189" s="246">
        <f>L1189*M1189</f>
        <v>0</v>
      </c>
      <c r="S1189" s="12" t="s">
        <v>5</v>
      </c>
    </row>
    <row r="1190" spans="1:19" s="56" customFormat="1" ht="69.95" hidden="1" customHeight="1" outlineLevel="1" thickBot="1" x14ac:dyDescent="0.25">
      <c r="A1190" s="602" t="s">
        <v>4191</v>
      </c>
      <c r="B1190" s="546" t="s">
        <v>26</v>
      </c>
      <c r="C1190" s="64" t="s">
        <v>2097</v>
      </c>
      <c r="D1190" s="307" t="s">
        <v>2636</v>
      </c>
      <c r="E1190" s="13"/>
      <c r="F1190" s="2" t="s">
        <v>4</v>
      </c>
      <c r="G1190" s="90">
        <v>8</v>
      </c>
      <c r="H1190" s="90">
        <v>5.2</v>
      </c>
      <c r="I1190" s="90">
        <v>5</v>
      </c>
      <c r="J1190" s="161">
        <f t="shared" si="1111"/>
        <v>4.9000000000000004</v>
      </c>
      <c r="K1190" s="161">
        <f t="shared" si="1112"/>
        <v>4.8499999999999996</v>
      </c>
      <c r="L1190" s="161">
        <f t="shared" si="1113"/>
        <v>4.8</v>
      </c>
      <c r="M1190" s="290"/>
      <c r="N1190" s="139">
        <f>H1190*M1190</f>
        <v>0</v>
      </c>
      <c r="O1190" s="217">
        <f>I1190*M1190</f>
        <v>0</v>
      </c>
      <c r="P1190" s="246">
        <f>J1190*M1190</f>
        <v>0</v>
      </c>
      <c r="Q1190" s="246">
        <f>K1190*M1190</f>
        <v>0</v>
      </c>
      <c r="R1190" s="246">
        <f>L1190*M1190</f>
        <v>0</v>
      </c>
      <c r="S1190" s="12" t="s">
        <v>5</v>
      </c>
    </row>
    <row r="1191" spans="1:19" s="56" customFormat="1" ht="69.95" hidden="1" customHeight="1" outlineLevel="1" thickBot="1" x14ac:dyDescent="0.25">
      <c r="A1191" s="602" t="s">
        <v>4192</v>
      </c>
      <c r="B1191" s="546" t="s">
        <v>72</v>
      </c>
      <c r="C1191" s="64" t="s">
        <v>2141</v>
      </c>
      <c r="D1191" s="307" t="s">
        <v>2637</v>
      </c>
      <c r="E1191" s="7"/>
      <c r="F1191" s="255" t="s">
        <v>4</v>
      </c>
      <c r="G1191" s="90">
        <v>12</v>
      </c>
      <c r="H1191" s="90">
        <v>7.5</v>
      </c>
      <c r="I1191" s="90">
        <v>7.3</v>
      </c>
      <c r="J1191" s="161">
        <f t="shared" si="1111"/>
        <v>7.1539999999999999</v>
      </c>
      <c r="K1191" s="161">
        <f t="shared" si="1112"/>
        <v>7.0809999999999995</v>
      </c>
      <c r="L1191" s="161">
        <f t="shared" si="1113"/>
        <v>7.008</v>
      </c>
      <c r="M1191" s="290"/>
      <c r="N1191" s="139">
        <f>H1191*M1191</f>
        <v>0</v>
      </c>
      <c r="O1191" s="217">
        <f>I1191*M1191</f>
        <v>0</v>
      </c>
      <c r="P1191" s="246">
        <f>J1191*M1191</f>
        <v>0</v>
      </c>
      <c r="Q1191" s="246">
        <f>K1191*M1191</f>
        <v>0</v>
      </c>
      <c r="R1191" s="246">
        <f>L1191*M1191</f>
        <v>0</v>
      </c>
      <c r="S1191" s="12" t="s">
        <v>5</v>
      </c>
    </row>
    <row r="1192" spans="1:19" s="56" customFormat="1" ht="69.95" hidden="1" customHeight="1" outlineLevel="1" thickBot="1" x14ac:dyDescent="0.25">
      <c r="A1192" s="602" t="s">
        <v>4193</v>
      </c>
      <c r="B1192" s="546" t="s">
        <v>298</v>
      </c>
      <c r="C1192" s="64" t="s">
        <v>2142</v>
      </c>
      <c r="D1192" s="307" t="s">
        <v>2638</v>
      </c>
      <c r="E1192" s="2"/>
      <c r="F1192" s="255" t="s">
        <v>4</v>
      </c>
      <c r="G1192" s="90">
        <v>5</v>
      </c>
      <c r="H1192" s="90">
        <v>2.9</v>
      </c>
      <c r="I1192" s="90">
        <v>2.8</v>
      </c>
      <c r="J1192" s="161">
        <f t="shared" si="1111"/>
        <v>2.7439999999999998</v>
      </c>
      <c r="K1192" s="161">
        <f t="shared" si="1112"/>
        <v>2.7159999999999997</v>
      </c>
      <c r="L1192" s="161">
        <f t="shared" si="1113"/>
        <v>2.6879999999999997</v>
      </c>
      <c r="M1192" s="290"/>
      <c r="N1192" s="139">
        <f>H1192*M1192</f>
        <v>0</v>
      </c>
      <c r="O1192" s="217">
        <f>I1192*M1192</f>
        <v>0</v>
      </c>
      <c r="P1192" s="246">
        <f>J1192*M1192</f>
        <v>0</v>
      </c>
      <c r="Q1192" s="246">
        <f>K1192*M1192</f>
        <v>0</v>
      </c>
      <c r="R1192" s="246">
        <f>L1192*M1192</f>
        <v>0</v>
      </c>
      <c r="S1192" s="12" t="s">
        <v>5</v>
      </c>
    </row>
    <row r="1193" spans="1:19" s="56" customFormat="1" ht="69.95" hidden="1" customHeight="1" outlineLevel="1" thickBot="1" x14ac:dyDescent="0.25">
      <c r="A1193" s="602" t="s">
        <v>4194</v>
      </c>
      <c r="B1193" s="546" t="s">
        <v>298</v>
      </c>
      <c r="C1193" s="64" t="s">
        <v>2101</v>
      </c>
      <c r="D1193" s="307" t="s">
        <v>2639</v>
      </c>
      <c r="E1193" s="13"/>
      <c r="F1193" s="7" t="s">
        <v>4</v>
      </c>
      <c r="G1193" s="90">
        <v>5</v>
      </c>
      <c r="H1193" s="90">
        <v>2.9</v>
      </c>
      <c r="I1193" s="90">
        <v>2.8</v>
      </c>
      <c r="J1193" s="161">
        <f t="shared" si="1111"/>
        <v>2.7439999999999998</v>
      </c>
      <c r="K1193" s="161">
        <f t="shared" si="1112"/>
        <v>2.7159999999999997</v>
      </c>
      <c r="L1193" s="161">
        <f t="shared" si="1113"/>
        <v>2.6879999999999997</v>
      </c>
      <c r="M1193" s="290"/>
      <c r="N1193" s="139">
        <f>H1193*M1193</f>
        <v>0</v>
      </c>
      <c r="O1193" s="217">
        <f>I1193*M1193</f>
        <v>0</v>
      </c>
      <c r="P1193" s="246">
        <f>J1193*M1193</f>
        <v>0</v>
      </c>
      <c r="Q1193" s="246">
        <f>K1193*M1193</f>
        <v>0</v>
      </c>
      <c r="R1193" s="246">
        <f>L1193*M1193</f>
        <v>0</v>
      </c>
      <c r="S1193" s="12" t="s">
        <v>5</v>
      </c>
    </row>
    <row r="1194" spans="1:19" s="56" customFormat="1" ht="69.95" hidden="1" customHeight="1" outlineLevel="1" thickBot="1" x14ac:dyDescent="0.25">
      <c r="A1194" s="602" t="s">
        <v>4195</v>
      </c>
      <c r="B1194" s="546" t="s">
        <v>72</v>
      </c>
      <c r="C1194" s="64" t="s">
        <v>2143</v>
      </c>
      <c r="D1194" s="307" t="s">
        <v>2640</v>
      </c>
      <c r="E1194" s="7"/>
      <c r="F1194" s="7" t="s">
        <v>4</v>
      </c>
      <c r="G1194" s="90">
        <v>6</v>
      </c>
      <c r="H1194" s="90">
        <v>3.5</v>
      </c>
      <c r="I1194" s="90">
        <v>3.4</v>
      </c>
      <c r="J1194" s="161">
        <f t="shared" si="1111"/>
        <v>3.3319999999999999</v>
      </c>
      <c r="K1194" s="161">
        <f t="shared" si="1112"/>
        <v>3.298</v>
      </c>
      <c r="L1194" s="161">
        <f t="shared" si="1113"/>
        <v>3.2639999999999998</v>
      </c>
      <c r="M1194" s="290"/>
      <c r="N1194" s="139">
        <f>H1194*M1194</f>
        <v>0</v>
      </c>
      <c r="O1194" s="217">
        <f>I1194*M1194</f>
        <v>0</v>
      </c>
      <c r="P1194" s="246">
        <f>J1194*M1194</f>
        <v>0</v>
      </c>
      <c r="Q1194" s="246">
        <f>K1194*M1194</f>
        <v>0</v>
      </c>
      <c r="R1194" s="246">
        <f>L1194*M1194</f>
        <v>0</v>
      </c>
      <c r="S1194" s="12" t="s">
        <v>5</v>
      </c>
    </row>
    <row r="1195" spans="1:19" s="56" customFormat="1" ht="69.95" hidden="1" customHeight="1" outlineLevel="1" thickBot="1" x14ac:dyDescent="0.25">
      <c r="A1195" s="602" t="s">
        <v>4196</v>
      </c>
      <c r="B1195" s="546" t="s">
        <v>610</v>
      </c>
      <c r="C1195" s="64" t="s">
        <v>2144</v>
      </c>
      <c r="D1195" s="306" t="s">
        <v>2641</v>
      </c>
      <c r="E1195" s="64"/>
      <c r="F1195" s="7" t="s">
        <v>4</v>
      </c>
      <c r="G1195" s="99">
        <v>8</v>
      </c>
      <c r="H1195" s="90">
        <v>5.5</v>
      </c>
      <c r="I1195" s="90">
        <v>5</v>
      </c>
      <c r="J1195" s="161">
        <f t="shared" si="1111"/>
        <v>4.9000000000000004</v>
      </c>
      <c r="K1195" s="161">
        <f t="shared" si="1112"/>
        <v>4.8499999999999996</v>
      </c>
      <c r="L1195" s="161">
        <f t="shared" si="1113"/>
        <v>4.8</v>
      </c>
      <c r="M1195" s="290"/>
      <c r="N1195" s="139">
        <f>H1195*M1195</f>
        <v>0</v>
      </c>
      <c r="O1195" s="217">
        <f>I1195*M1195</f>
        <v>0</v>
      </c>
      <c r="P1195" s="246">
        <f>J1195*M1195</f>
        <v>0</v>
      </c>
      <c r="Q1195" s="246">
        <f>K1195*M1195</f>
        <v>0</v>
      </c>
      <c r="R1195" s="246">
        <f>L1195*M1195</f>
        <v>0</v>
      </c>
      <c r="S1195" s="12" t="s">
        <v>5</v>
      </c>
    </row>
    <row r="1196" spans="1:19" s="56" customFormat="1" ht="69.95" hidden="1" customHeight="1" outlineLevel="1" thickBot="1" x14ac:dyDescent="0.25">
      <c r="A1196" s="602" t="s">
        <v>4197</v>
      </c>
      <c r="B1196" s="546" t="s">
        <v>26</v>
      </c>
      <c r="C1196" s="64" t="s">
        <v>2145</v>
      </c>
      <c r="D1196" s="307" t="s">
        <v>2642</v>
      </c>
      <c r="E1196" s="7"/>
      <c r="F1196" s="7" t="s">
        <v>4</v>
      </c>
      <c r="G1196" s="90">
        <v>6</v>
      </c>
      <c r="H1196" s="90">
        <v>3.5</v>
      </c>
      <c r="I1196" s="90">
        <v>3.4</v>
      </c>
      <c r="J1196" s="161">
        <f t="shared" si="1111"/>
        <v>3.3319999999999999</v>
      </c>
      <c r="K1196" s="161">
        <f t="shared" si="1112"/>
        <v>3.298</v>
      </c>
      <c r="L1196" s="161">
        <f t="shared" si="1113"/>
        <v>3.2639999999999998</v>
      </c>
      <c r="M1196" s="290"/>
      <c r="N1196" s="139">
        <f>H1196*M1196</f>
        <v>0</v>
      </c>
      <c r="O1196" s="217">
        <f>I1196*M1196</f>
        <v>0</v>
      </c>
      <c r="P1196" s="246">
        <f>J1196*M1196</f>
        <v>0</v>
      </c>
      <c r="Q1196" s="246">
        <f>K1196*M1196</f>
        <v>0</v>
      </c>
      <c r="R1196" s="246">
        <f>L1196*M1196</f>
        <v>0</v>
      </c>
      <c r="S1196" s="12" t="s">
        <v>5</v>
      </c>
    </row>
    <row r="1197" spans="1:19" s="56" customFormat="1" ht="69.95" hidden="1" customHeight="1" outlineLevel="1" thickBot="1" x14ac:dyDescent="0.25">
      <c r="A1197" s="602" t="s">
        <v>4198</v>
      </c>
      <c r="B1197" s="550" t="s">
        <v>2719</v>
      </c>
      <c r="C1197" s="64" t="s">
        <v>2145</v>
      </c>
      <c r="D1197" s="307" t="s">
        <v>2642</v>
      </c>
      <c r="E1197" s="243"/>
      <c r="F1197" s="2" t="s">
        <v>4</v>
      </c>
      <c r="G1197" s="90">
        <v>4</v>
      </c>
      <c r="H1197" s="90">
        <v>2.6</v>
      </c>
      <c r="I1197" s="90">
        <v>2.5</v>
      </c>
      <c r="J1197" s="161">
        <f t="shared" si="1111"/>
        <v>2.4500000000000002</v>
      </c>
      <c r="K1197" s="161">
        <f t="shared" si="1112"/>
        <v>2.4249999999999998</v>
      </c>
      <c r="L1197" s="161">
        <f t="shared" si="1113"/>
        <v>2.4</v>
      </c>
      <c r="M1197" s="290"/>
      <c r="N1197" s="139">
        <f>H1197*M1197</f>
        <v>0</v>
      </c>
      <c r="O1197" s="217">
        <f>I1197*M1197</f>
        <v>0</v>
      </c>
      <c r="P1197" s="246">
        <f>J1197*M1197</f>
        <v>0</v>
      </c>
      <c r="Q1197" s="246">
        <f>K1197*M1197</f>
        <v>0</v>
      </c>
      <c r="R1197" s="246">
        <f>L1197*M1197</f>
        <v>0</v>
      </c>
      <c r="S1197" s="12" t="s">
        <v>5</v>
      </c>
    </row>
    <row r="1198" spans="1:19" s="56" customFormat="1" ht="69.95" hidden="1" customHeight="1" outlineLevel="1" thickBot="1" x14ac:dyDescent="0.25">
      <c r="A1198" s="602" t="s">
        <v>4199</v>
      </c>
      <c r="B1198" s="546" t="s">
        <v>298</v>
      </c>
      <c r="C1198" s="64" t="s">
        <v>2102</v>
      </c>
      <c r="D1198" s="307" t="s">
        <v>2743</v>
      </c>
      <c r="E1198" s="7"/>
      <c r="F1198" s="7" t="s">
        <v>4</v>
      </c>
      <c r="G1198" s="90">
        <v>7</v>
      </c>
      <c r="H1198" s="90">
        <v>4.3</v>
      </c>
      <c r="I1198" s="90">
        <v>4.2</v>
      </c>
      <c r="J1198" s="161">
        <f t="shared" si="1111"/>
        <v>4.1159999999999997</v>
      </c>
      <c r="K1198" s="161">
        <f t="shared" si="1112"/>
        <v>4.0739999999999998</v>
      </c>
      <c r="L1198" s="161">
        <f t="shared" si="1113"/>
        <v>4.032</v>
      </c>
      <c r="M1198" s="290"/>
      <c r="N1198" s="139">
        <f>H1198*M1198</f>
        <v>0</v>
      </c>
      <c r="O1198" s="217">
        <f>I1198*M1198</f>
        <v>0</v>
      </c>
      <c r="P1198" s="246">
        <f>J1198*M1198</f>
        <v>0</v>
      </c>
      <c r="Q1198" s="246">
        <f>K1198*M1198</f>
        <v>0</v>
      </c>
      <c r="R1198" s="246">
        <f>L1198*M1198</f>
        <v>0</v>
      </c>
      <c r="S1198" s="12" t="s">
        <v>5</v>
      </c>
    </row>
    <row r="1199" spans="1:19" s="56" customFormat="1" ht="69.95" hidden="1" customHeight="1" outlineLevel="1" thickBot="1" x14ac:dyDescent="0.25">
      <c r="A1199" s="602" t="s">
        <v>4200</v>
      </c>
      <c r="B1199" s="546" t="s">
        <v>610</v>
      </c>
      <c r="C1199" s="64" t="s">
        <v>2146</v>
      </c>
      <c r="D1199" s="306" t="s">
        <v>2643</v>
      </c>
      <c r="E1199" s="7"/>
      <c r="F1199" s="7" t="s">
        <v>4</v>
      </c>
      <c r="G1199" s="90">
        <v>8</v>
      </c>
      <c r="H1199" s="90">
        <v>5.5</v>
      </c>
      <c r="I1199" s="90">
        <v>5</v>
      </c>
      <c r="J1199" s="161">
        <f t="shared" si="1111"/>
        <v>4.9000000000000004</v>
      </c>
      <c r="K1199" s="161">
        <f t="shared" si="1112"/>
        <v>4.8499999999999996</v>
      </c>
      <c r="L1199" s="161">
        <f t="shared" si="1113"/>
        <v>4.8</v>
      </c>
      <c r="M1199" s="290"/>
      <c r="N1199" s="139">
        <f>H1199*M1199</f>
        <v>0</v>
      </c>
      <c r="O1199" s="217">
        <f>I1199*M1199</f>
        <v>0</v>
      </c>
      <c r="P1199" s="246">
        <f>J1199*M1199</f>
        <v>0</v>
      </c>
      <c r="Q1199" s="246">
        <f>K1199*M1199</f>
        <v>0</v>
      </c>
      <c r="R1199" s="246">
        <f>L1199*M1199</f>
        <v>0</v>
      </c>
      <c r="S1199" s="12" t="s">
        <v>5</v>
      </c>
    </row>
    <row r="1200" spans="1:19" s="56" customFormat="1" ht="69.95" hidden="1" customHeight="1" outlineLevel="1" thickBot="1" x14ac:dyDescent="0.25">
      <c r="A1200" s="602" t="s">
        <v>4201</v>
      </c>
      <c r="B1200" s="546" t="s">
        <v>36</v>
      </c>
      <c r="C1200" s="64" t="s">
        <v>2147</v>
      </c>
      <c r="D1200" s="307" t="s">
        <v>2405</v>
      </c>
      <c r="E1200" s="2"/>
      <c r="F1200" s="2" t="s">
        <v>4</v>
      </c>
      <c r="G1200" s="272">
        <v>5</v>
      </c>
      <c r="H1200" s="139">
        <v>2.6</v>
      </c>
      <c r="I1200" s="139">
        <v>2.5</v>
      </c>
      <c r="J1200" s="161">
        <f t="shared" si="1111"/>
        <v>2.4500000000000002</v>
      </c>
      <c r="K1200" s="161">
        <f t="shared" si="1112"/>
        <v>2.4249999999999998</v>
      </c>
      <c r="L1200" s="161">
        <f t="shared" si="1113"/>
        <v>2.4</v>
      </c>
      <c r="M1200" s="290"/>
      <c r="N1200" s="139">
        <f>H1200*M1200</f>
        <v>0</v>
      </c>
      <c r="O1200" s="217">
        <f>I1200*M1200</f>
        <v>0</v>
      </c>
      <c r="P1200" s="246">
        <f>J1200*M1200</f>
        <v>0</v>
      </c>
      <c r="Q1200" s="246">
        <f>K1200*M1200</f>
        <v>0</v>
      </c>
      <c r="R1200" s="246">
        <f>L1200*M1200</f>
        <v>0</v>
      </c>
      <c r="S1200" s="12" t="s">
        <v>5</v>
      </c>
    </row>
    <row r="1201" spans="1:19" s="56" customFormat="1" ht="69.95" hidden="1" customHeight="1" outlineLevel="1" thickBot="1" x14ac:dyDescent="0.25">
      <c r="A1201" s="602" t="s">
        <v>4202</v>
      </c>
      <c r="B1201" s="546" t="s">
        <v>298</v>
      </c>
      <c r="C1201" s="64" t="s">
        <v>2099</v>
      </c>
      <c r="D1201" s="307" t="s">
        <v>2644</v>
      </c>
      <c r="E1201" s="2"/>
      <c r="F1201" s="2" t="s">
        <v>4</v>
      </c>
      <c r="G1201" s="90">
        <v>5</v>
      </c>
      <c r="H1201" s="139">
        <v>2.6</v>
      </c>
      <c r="I1201" s="90">
        <v>2.5</v>
      </c>
      <c r="J1201" s="161">
        <f t="shared" si="1111"/>
        <v>2.4500000000000002</v>
      </c>
      <c r="K1201" s="161">
        <f t="shared" si="1112"/>
        <v>2.4249999999999998</v>
      </c>
      <c r="L1201" s="161">
        <f t="shared" si="1113"/>
        <v>2.4</v>
      </c>
      <c r="M1201" s="290"/>
      <c r="N1201" s="139">
        <f>H1201*M1201</f>
        <v>0</v>
      </c>
      <c r="O1201" s="217">
        <f>I1201*M1201</f>
        <v>0</v>
      </c>
      <c r="P1201" s="246">
        <f>J1201*M1201</f>
        <v>0</v>
      </c>
      <c r="Q1201" s="246">
        <f>K1201*M1201</f>
        <v>0</v>
      </c>
      <c r="R1201" s="246">
        <f>L1201*M1201</f>
        <v>0</v>
      </c>
      <c r="S1201" s="13" t="s">
        <v>5</v>
      </c>
    </row>
    <row r="1202" spans="1:19" s="56" customFormat="1" ht="69.95" hidden="1" customHeight="1" outlineLevel="1" thickBot="1" x14ac:dyDescent="0.25">
      <c r="A1202" s="602" t="s">
        <v>4205</v>
      </c>
      <c r="B1202" s="546" t="s">
        <v>298</v>
      </c>
      <c r="C1202" s="53"/>
      <c r="D1202" s="307" t="s">
        <v>2406</v>
      </c>
      <c r="E1202" s="7"/>
      <c r="F1202" s="7" t="s">
        <v>4</v>
      </c>
      <c r="G1202" s="90">
        <v>5</v>
      </c>
      <c r="H1202" s="139">
        <v>2.6</v>
      </c>
      <c r="I1202" s="139">
        <v>2.5</v>
      </c>
      <c r="J1202" s="161">
        <f t="shared" si="1111"/>
        <v>2.4500000000000002</v>
      </c>
      <c r="K1202" s="161">
        <f t="shared" si="1112"/>
        <v>2.4249999999999998</v>
      </c>
      <c r="L1202" s="161">
        <f t="shared" si="1113"/>
        <v>2.4</v>
      </c>
      <c r="M1202" s="290"/>
      <c r="N1202" s="139">
        <f>H1202*M1202</f>
        <v>0</v>
      </c>
      <c r="O1202" s="217">
        <f>I1202*M1202</f>
        <v>0</v>
      </c>
      <c r="P1202" s="246">
        <f>J1202*M1202</f>
        <v>0</v>
      </c>
      <c r="Q1202" s="246">
        <f>K1202*M1202</f>
        <v>0</v>
      </c>
      <c r="R1202" s="246">
        <f>L1202*M1202</f>
        <v>0</v>
      </c>
      <c r="S1202" s="12" t="s">
        <v>5</v>
      </c>
    </row>
    <row r="1203" spans="1:19" s="56" customFormat="1" ht="69.95" hidden="1" customHeight="1" outlineLevel="1" thickBot="1" x14ac:dyDescent="0.25">
      <c r="A1203" s="602" t="s">
        <v>4206</v>
      </c>
      <c r="B1203" s="546" t="s">
        <v>72</v>
      </c>
      <c r="C1203" s="53"/>
      <c r="D1203" s="303" t="s">
        <v>2645</v>
      </c>
      <c r="E1203" s="7"/>
      <c r="F1203" s="202" t="s">
        <v>4</v>
      </c>
      <c r="G1203" s="90">
        <v>6</v>
      </c>
      <c r="H1203" s="139">
        <v>3.5</v>
      </c>
      <c r="I1203" s="139">
        <v>3.4</v>
      </c>
      <c r="J1203" s="161">
        <f t="shared" si="1111"/>
        <v>3.3319999999999999</v>
      </c>
      <c r="K1203" s="161">
        <f t="shared" si="1112"/>
        <v>3.298</v>
      </c>
      <c r="L1203" s="161">
        <f t="shared" si="1113"/>
        <v>3.2639999999999998</v>
      </c>
      <c r="M1203" s="290"/>
      <c r="N1203" s="139">
        <f>H1203*M1203</f>
        <v>0</v>
      </c>
      <c r="O1203" s="217">
        <f>I1203*M1203</f>
        <v>0</v>
      </c>
      <c r="P1203" s="246">
        <f>J1203*M1203</f>
        <v>0</v>
      </c>
      <c r="Q1203" s="246">
        <f>K1203*M1203</f>
        <v>0</v>
      </c>
      <c r="R1203" s="246">
        <f>L1203*M1203</f>
        <v>0</v>
      </c>
      <c r="S1203" s="12" t="s">
        <v>5</v>
      </c>
    </row>
    <row r="1204" spans="1:19" s="56" customFormat="1" ht="69.95" hidden="1" customHeight="1" outlineLevel="1" thickBot="1" x14ac:dyDescent="0.25">
      <c r="A1204" s="602" t="s">
        <v>4207</v>
      </c>
      <c r="B1204" s="546" t="s">
        <v>36</v>
      </c>
      <c r="C1204" s="53"/>
      <c r="D1204" s="307" t="s">
        <v>2646</v>
      </c>
      <c r="E1204" s="2"/>
      <c r="F1204" s="2" t="s">
        <v>4</v>
      </c>
      <c r="G1204" s="139">
        <v>5</v>
      </c>
      <c r="H1204" s="139">
        <v>2.6</v>
      </c>
      <c r="I1204" s="139">
        <v>2.5</v>
      </c>
      <c r="J1204" s="161">
        <f t="shared" si="1111"/>
        <v>2.4500000000000002</v>
      </c>
      <c r="K1204" s="161">
        <f t="shared" si="1112"/>
        <v>2.4249999999999998</v>
      </c>
      <c r="L1204" s="161">
        <f t="shared" si="1113"/>
        <v>2.4</v>
      </c>
      <c r="M1204" s="290"/>
      <c r="N1204" s="139">
        <f>H1204*M1204</f>
        <v>0</v>
      </c>
      <c r="O1204" s="217">
        <f>I1204*M1204</f>
        <v>0</v>
      </c>
      <c r="P1204" s="246">
        <f>J1204*M1204</f>
        <v>0</v>
      </c>
      <c r="Q1204" s="246">
        <f>K1204*M1204</f>
        <v>0</v>
      </c>
      <c r="R1204" s="246">
        <f>L1204*M1204</f>
        <v>0</v>
      </c>
      <c r="S1204" s="12" t="s">
        <v>5</v>
      </c>
    </row>
    <row r="1205" spans="1:19" s="56" customFormat="1" ht="69.95" hidden="1" customHeight="1" outlineLevel="1" thickBot="1" x14ac:dyDescent="0.25">
      <c r="A1205" s="602" t="s">
        <v>4208</v>
      </c>
      <c r="B1205" s="546" t="s">
        <v>298</v>
      </c>
      <c r="C1205" s="53"/>
      <c r="D1205" s="307" t="s">
        <v>2647</v>
      </c>
      <c r="E1205" s="7"/>
      <c r="F1205" s="202" t="s">
        <v>4</v>
      </c>
      <c r="G1205" s="90">
        <v>10</v>
      </c>
      <c r="H1205" s="139">
        <v>5.5</v>
      </c>
      <c r="I1205" s="139">
        <v>5.4</v>
      </c>
      <c r="J1205" s="161">
        <f t="shared" si="1111"/>
        <v>5.2919999999999998</v>
      </c>
      <c r="K1205" s="161">
        <f t="shared" si="1112"/>
        <v>5.2380000000000004</v>
      </c>
      <c r="L1205" s="161">
        <f t="shared" si="1113"/>
        <v>5.1840000000000002</v>
      </c>
      <c r="M1205" s="290"/>
      <c r="N1205" s="62">
        <f>H1205*M1205</f>
        <v>0</v>
      </c>
      <c r="O1205" s="217">
        <f>I1205*M1205</f>
        <v>0</v>
      </c>
      <c r="P1205" s="246">
        <f>J1205*M1205</f>
        <v>0</v>
      </c>
      <c r="Q1205" s="246">
        <f>K1205*M1205</f>
        <v>0</v>
      </c>
      <c r="R1205" s="246">
        <f>L1205*M1205</f>
        <v>0</v>
      </c>
      <c r="S1205" s="12" t="s">
        <v>5</v>
      </c>
    </row>
    <row r="1206" spans="1:19" s="56" customFormat="1" ht="69.95" hidden="1" customHeight="1" outlineLevel="1" thickBot="1" x14ac:dyDescent="0.25">
      <c r="A1206" s="602" t="s">
        <v>4209</v>
      </c>
      <c r="B1206" s="546" t="s">
        <v>36</v>
      </c>
      <c r="C1206" s="53"/>
      <c r="D1206" s="307" t="s">
        <v>2648</v>
      </c>
      <c r="E1206" s="2"/>
      <c r="F1206" s="2" t="s">
        <v>4</v>
      </c>
      <c r="G1206" s="139">
        <v>5</v>
      </c>
      <c r="H1206" s="139">
        <v>2.6</v>
      </c>
      <c r="I1206" s="139">
        <v>2.5</v>
      </c>
      <c r="J1206" s="161">
        <f t="shared" si="1111"/>
        <v>2.4500000000000002</v>
      </c>
      <c r="K1206" s="161">
        <f t="shared" si="1112"/>
        <v>2.4249999999999998</v>
      </c>
      <c r="L1206" s="161">
        <f t="shared" si="1113"/>
        <v>2.4</v>
      </c>
      <c r="M1206" s="290"/>
      <c r="N1206" s="139">
        <f>H1206*M1206</f>
        <v>0</v>
      </c>
      <c r="O1206" s="217">
        <f>I1206*M1206</f>
        <v>0</v>
      </c>
      <c r="P1206" s="246">
        <f>J1206*M1206</f>
        <v>0</v>
      </c>
      <c r="Q1206" s="246">
        <f>K1206*M1206</f>
        <v>0</v>
      </c>
      <c r="R1206" s="246">
        <f>L1206*M1206</f>
        <v>0</v>
      </c>
      <c r="S1206" s="12" t="s">
        <v>5</v>
      </c>
    </row>
    <row r="1207" spans="1:19" s="56" customFormat="1" ht="69.95" hidden="1" customHeight="1" outlineLevel="1" thickBot="1" x14ac:dyDescent="0.25">
      <c r="A1207" s="602" t="s">
        <v>4210</v>
      </c>
      <c r="B1207" s="548" t="s">
        <v>2718</v>
      </c>
      <c r="C1207" s="53"/>
      <c r="D1207" s="304" t="s">
        <v>2649</v>
      </c>
      <c r="E1207" s="7"/>
      <c r="F1207" s="202" t="s">
        <v>4</v>
      </c>
      <c r="G1207" s="90">
        <v>11</v>
      </c>
      <c r="H1207" s="139">
        <v>7.5</v>
      </c>
      <c r="I1207" s="139">
        <v>7.3</v>
      </c>
      <c r="J1207" s="161">
        <f t="shared" si="1111"/>
        <v>7.1539999999999999</v>
      </c>
      <c r="K1207" s="161">
        <f t="shared" si="1112"/>
        <v>7.0809999999999995</v>
      </c>
      <c r="L1207" s="161">
        <f t="shared" si="1113"/>
        <v>7.008</v>
      </c>
      <c r="M1207" s="290"/>
      <c r="N1207" s="62">
        <f>H1207*M1207</f>
        <v>0</v>
      </c>
      <c r="O1207" s="217">
        <f>I1207*M1207</f>
        <v>0</v>
      </c>
      <c r="P1207" s="246">
        <f>J1207*M1207</f>
        <v>0</v>
      </c>
      <c r="Q1207" s="246">
        <f>K1207*M1207</f>
        <v>0</v>
      </c>
      <c r="R1207" s="246">
        <f>L1207*M1207</f>
        <v>0</v>
      </c>
      <c r="S1207" s="12" t="s">
        <v>5</v>
      </c>
    </row>
    <row r="1208" spans="1:19" s="56" customFormat="1" ht="69.95" hidden="1" customHeight="1" outlineLevel="1" thickBot="1" x14ac:dyDescent="0.25">
      <c r="A1208" s="602" t="s">
        <v>4211</v>
      </c>
      <c r="B1208" s="546" t="s">
        <v>298</v>
      </c>
      <c r="C1208" s="53"/>
      <c r="D1208" s="303" t="s">
        <v>2650</v>
      </c>
      <c r="E1208" s="7"/>
      <c r="F1208" s="202" t="s">
        <v>4</v>
      </c>
      <c r="G1208" s="90">
        <v>6</v>
      </c>
      <c r="H1208" s="139">
        <v>3.5</v>
      </c>
      <c r="I1208" s="139">
        <v>3.4</v>
      </c>
      <c r="J1208" s="161">
        <f t="shared" si="1111"/>
        <v>3.3319999999999999</v>
      </c>
      <c r="K1208" s="161">
        <f t="shared" si="1112"/>
        <v>3.298</v>
      </c>
      <c r="L1208" s="161">
        <f t="shared" si="1113"/>
        <v>3.2639999999999998</v>
      </c>
      <c r="M1208" s="290"/>
      <c r="N1208" s="62">
        <f>H1208*M1208</f>
        <v>0</v>
      </c>
      <c r="O1208" s="217">
        <f>I1208*M1208</f>
        <v>0</v>
      </c>
      <c r="P1208" s="246">
        <f>J1208*M1208</f>
        <v>0</v>
      </c>
      <c r="Q1208" s="246">
        <f>K1208*M1208</f>
        <v>0</v>
      </c>
      <c r="R1208" s="246">
        <f>L1208*M1208</f>
        <v>0</v>
      </c>
      <c r="S1208" s="12" t="s">
        <v>5</v>
      </c>
    </row>
    <row r="1209" spans="1:19" s="56" customFormat="1" ht="69.95" hidden="1" customHeight="1" outlineLevel="1" thickBot="1" x14ac:dyDescent="0.25">
      <c r="A1209" s="602" t="s">
        <v>4212</v>
      </c>
      <c r="B1209" s="546" t="s">
        <v>26</v>
      </c>
      <c r="C1209" s="53"/>
      <c r="D1209" s="304" t="s">
        <v>2651</v>
      </c>
      <c r="E1209" s="7"/>
      <c r="F1209" s="202" t="s">
        <v>4</v>
      </c>
      <c r="G1209" s="90">
        <v>7</v>
      </c>
      <c r="H1209" s="139">
        <v>4.5</v>
      </c>
      <c r="I1209" s="139">
        <v>4.4000000000000004</v>
      </c>
      <c r="J1209" s="161">
        <f t="shared" si="1111"/>
        <v>4.3120000000000003</v>
      </c>
      <c r="K1209" s="161">
        <f t="shared" si="1112"/>
        <v>4.2679999999999998</v>
      </c>
      <c r="L1209" s="161">
        <f t="shared" si="1113"/>
        <v>4.2240000000000002</v>
      </c>
      <c r="M1209" s="290"/>
      <c r="N1209" s="62">
        <f>H1209*M1209</f>
        <v>0</v>
      </c>
      <c r="O1209" s="217">
        <f>I1209*M1209</f>
        <v>0</v>
      </c>
      <c r="P1209" s="246">
        <f>J1209*M1209</f>
        <v>0</v>
      </c>
      <c r="Q1209" s="246">
        <f>K1209*M1209</f>
        <v>0</v>
      </c>
      <c r="R1209" s="246">
        <f>L1209*M1209</f>
        <v>0</v>
      </c>
      <c r="S1209" s="12" t="s">
        <v>5</v>
      </c>
    </row>
    <row r="1210" spans="1:19" s="56" customFormat="1" ht="69.95" hidden="1" customHeight="1" outlineLevel="1" thickBot="1" x14ac:dyDescent="0.25">
      <c r="A1210" s="602" t="s">
        <v>4213</v>
      </c>
      <c r="B1210" s="546" t="s">
        <v>26</v>
      </c>
      <c r="C1210" s="53"/>
      <c r="D1210" s="304" t="s">
        <v>2652</v>
      </c>
      <c r="E1210" s="7"/>
      <c r="F1210" s="202" t="s">
        <v>4</v>
      </c>
      <c r="G1210" s="90">
        <v>7</v>
      </c>
      <c r="H1210" s="139">
        <v>4.5</v>
      </c>
      <c r="I1210" s="139">
        <v>4.4000000000000004</v>
      </c>
      <c r="J1210" s="161">
        <f t="shared" si="1111"/>
        <v>4.3120000000000003</v>
      </c>
      <c r="K1210" s="161">
        <f t="shared" si="1112"/>
        <v>4.2679999999999998</v>
      </c>
      <c r="L1210" s="161">
        <f t="shared" si="1113"/>
        <v>4.2240000000000002</v>
      </c>
      <c r="M1210" s="290"/>
      <c r="N1210" s="62">
        <f>H1210*M1210</f>
        <v>0</v>
      </c>
      <c r="O1210" s="217">
        <f>I1210*M1210</f>
        <v>0</v>
      </c>
      <c r="P1210" s="246">
        <f>J1210*M1210</f>
        <v>0</v>
      </c>
      <c r="Q1210" s="246">
        <f>K1210*M1210</f>
        <v>0</v>
      </c>
      <c r="R1210" s="246">
        <f>L1210*M1210</f>
        <v>0</v>
      </c>
      <c r="S1210" s="12" t="s">
        <v>5</v>
      </c>
    </row>
    <row r="1211" spans="1:19" s="56" customFormat="1" ht="69.95" hidden="1" customHeight="1" outlineLevel="1" thickBot="1" x14ac:dyDescent="0.25">
      <c r="A1211" s="602" t="s">
        <v>4214</v>
      </c>
      <c r="B1211" s="546" t="s">
        <v>26</v>
      </c>
      <c r="C1211" s="53"/>
      <c r="D1211" s="304" t="s">
        <v>2653</v>
      </c>
      <c r="E1211" s="7"/>
      <c r="F1211" s="202" t="s">
        <v>4</v>
      </c>
      <c r="G1211" s="90">
        <v>7</v>
      </c>
      <c r="H1211" s="139">
        <v>4.5</v>
      </c>
      <c r="I1211" s="139">
        <v>4.4000000000000004</v>
      </c>
      <c r="J1211" s="161">
        <f t="shared" si="1111"/>
        <v>4.3120000000000003</v>
      </c>
      <c r="K1211" s="161">
        <f t="shared" si="1112"/>
        <v>4.2679999999999998</v>
      </c>
      <c r="L1211" s="161">
        <f t="shared" si="1113"/>
        <v>4.2240000000000002</v>
      </c>
      <c r="M1211" s="290"/>
      <c r="N1211" s="62">
        <f>H1211*M1211</f>
        <v>0</v>
      </c>
      <c r="O1211" s="217">
        <f>I1211*M1211</f>
        <v>0</v>
      </c>
      <c r="P1211" s="246">
        <f>J1211*M1211</f>
        <v>0</v>
      </c>
      <c r="Q1211" s="246">
        <f>K1211*M1211</f>
        <v>0</v>
      </c>
      <c r="R1211" s="246">
        <f>L1211*M1211</f>
        <v>0</v>
      </c>
      <c r="S1211" s="12" t="s">
        <v>5</v>
      </c>
    </row>
    <row r="1212" spans="1:19" s="56" customFormat="1" ht="69.95" hidden="1" customHeight="1" outlineLevel="1" thickBot="1" x14ac:dyDescent="0.25">
      <c r="A1212" s="602" t="s">
        <v>4215</v>
      </c>
      <c r="B1212" s="548" t="s">
        <v>2718</v>
      </c>
      <c r="C1212" s="53"/>
      <c r="D1212" s="303" t="s">
        <v>2654</v>
      </c>
      <c r="E1212" s="7"/>
      <c r="F1212" s="202" t="s">
        <v>4</v>
      </c>
      <c r="G1212" s="90">
        <v>10</v>
      </c>
      <c r="H1212" s="139">
        <v>5.5</v>
      </c>
      <c r="I1212" s="139">
        <v>5.3</v>
      </c>
      <c r="J1212" s="161">
        <f t="shared" si="1111"/>
        <v>5.194</v>
      </c>
      <c r="K1212" s="161">
        <f t="shared" si="1112"/>
        <v>5.141</v>
      </c>
      <c r="L1212" s="161">
        <f t="shared" si="1113"/>
        <v>5.0880000000000001</v>
      </c>
      <c r="M1212" s="290"/>
      <c r="N1212" s="62">
        <f>H1212*M1212</f>
        <v>0</v>
      </c>
      <c r="O1212" s="217">
        <f>I1212*M1212</f>
        <v>0</v>
      </c>
      <c r="P1212" s="246">
        <f>J1212*M1212</f>
        <v>0</v>
      </c>
      <c r="Q1212" s="246">
        <f>K1212*M1212</f>
        <v>0</v>
      </c>
      <c r="R1212" s="246">
        <f>L1212*M1212</f>
        <v>0</v>
      </c>
      <c r="S1212" s="12" t="s">
        <v>5</v>
      </c>
    </row>
    <row r="1213" spans="1:19" s="56" customFormat="1" ht="69.95" hidden="1" customHeight="1" outlineLevel="1" thickBot="1" x14ac:dyDescent="0.25">
      <c r="A1213" s="602" t="s">
        <v>4216</v>
      </c>
      <c r="B1213" s="546" t="s">
        <v>298</v>
      </c>
      <c r="C1213" s="53"/>
      <c r="D1213" s="307" t="s">
        <v>2655</v>
      </c>
      <c r="E1213" s="7"/>
      <c r="F1213" s="202" t="s">
        <v>4</v>
      </c>
      <c r="G1213" s="90">
        <v>10</v>
      </c>
      <c r="H1213" s="139">
        <v>5.5</v>
      </c>
      <c r="I1213" s="139">
        <v>5.3</v>
      </c>
      <c r="J1213" s="161">
        <f t="shared" si="1111"/>
        <v>5.194</v>
      </c>
      <c r="K1213" s="161">
        <f t="shared" si="1112"/>
        <v>5.141</v>
      </c>
      <c r="L1213" s="161">
        <f t="shared" si="1113"/>
        <v>5.0880000000000001</v>
      </c>
      <c r="M1213" s="290"/>
      <c r="N1213" s="62">
        <f>H1213*M1213</f>
        <v>0</v>
      </c>
      <c r="O1213" s="217">
        <f>I1213*M1213</f>
        <v>0</v>
      </c>
      <c r="P1213" s="246">
        <f>J1213*M1213</f>
        <v>0</v>
      </c>
      <c r="Q1213" s="246">
        <f>K1213*M1213</f>
        <v>0</v>
      </c>
      <c r="R1213" s="246">
        <f>L1213*M1213</f>
        <v>0</v>
      </c>
      <c r="S1213" s="12" t="s">
        <v>5</v>
      </c>
    </row>
    <row r="1214" spans="1:19" s="56" customFormat="1" ht="69.95" hidden="1" customHeight="1" outlineLevel="1" thickBot="1" x14ac:dyDescent="0.25">
      <c r="A1214" s="602" t="s">
        <v>4217</v>
      </c>
      <c r="B1214" s="546" t="s">
        <v>298</v>
      </c>
      <c r="C1214" s="53"/>
      <c r="D1214" s="306" t="s">
        <v>2656</v>
      </c>
      <c r="E1214" s="7"/>
      <c r="F1214" s="202" t="s">
        <v>4</v>
      </c>
      <c r="G1214" s="90">
        <v>10</v>
      </c>
      <c r="H1214" s="139">
        <v>5.5</v>
      </c>
      <c r="I1214" s="139">
        <v>5.3</v>
      </c>
      <c r="J1214" s="161">
        <f t="shared" si="1111"/>
        <v>5.194</v>
      </c>
      <c r="K1214" s="161">
        <f t="shared" si="1112"/>
        <v>5.141</v>
      </c>
      <c r="L1214" s="161">
        <f t="shared" si="1113"/>
        <v>5.0880000000000001</v>
      </c>
      <c r="M1214" s="290"/>
      <c r="N1214" s="62">
        <f>H1214*M1214</f>
        <v>0</v>
      </c>
      <c r="O1214" s="217">
        <f>I1214*M1214</f>
        <v>0</v>
      </c>
      <c r="P1214" s="246">
        <f>J1214*M1214</f>
        <v>0</v>
      </c>
      <c r="Q1214" s="246">
        <f>K1214*M1214</f>
        <v>0</v>
      </c>
      <c r="R1214" s="246">
        <f>L1214*M1214</f>
        <v>0</v>
      </c>
      <c r="S1214" s="12" t="s">
        <v>5</v>
      </c>
    </row>
    <row r="1215" spans="1:19" s="56" customFormat="1" ht="69.95" hidden="1" customHeight="1" outlineLevel="1" thickBot="1" x14ac:dyDescent="0.25">
      <c r="A1215" s="602" t="s">
        <v>4218</v>
      </c>
      <c r="B1215" s="546" t="s">
        <v>298</v>
      </c>
      <c r="C1215" s="53"/>
      <c r="D1215" s="307" t="s">
        <v>2657</v>
      </c>
      <c r="E1215" s="7"/>
      <c r="F1215" s="202" t="s">
        <v>4</v>
      </c>
      <c r="G1215" s="90">
        <v>10</v>
      </c>
      <c r="H1215" s="139">
        <v>5.5</v>
      </c>
      <c r="I1215" s="139">
        <v>5.3</v>
      </c>
      <c r="J1215" s="161">
        <f t="shared" si="1111"/>
        <v>5.194</v>
      </c>
      <c r="K1215" s="161">
        <f t="shared" si="1112"/>
        <v>5.141</v>
      </c>
      <c r="L1215" s="161">
        <f t="shared" si="1113"/>
        <v>5.0880000000000001</v>
      </c>
      <c r="M1215" s="290"/>
      <c r="N1215" s="62">
        <f>H1215*M1215</f>
        <v>0</v>
      </c>
      <c r="O1215" s="217">
        <f>I1215*M1215</f>
        <v>0</v>
      </c>
      <c r="P1215" s="246">
        <f>J1215*M1215</f>
        <v>0</v>
      </c>
      <c r="Q1215" s="246">
        <f>K1215*M1215</f>
        <v>0</v>
      </c>
      <c r="R1215" s="246">
        <f>L1215*M1215</f>
        <v>0</v>
      </c>
      <c r="S1215" s="12" t="s">
        <v>5</v>
      </c>
    </row>
    <row r="1216" spans="1:19" s="56" customFormat="1" ht="69.95" hidden="1" customHeight="1" outlineLevel="1" thickBot="1" x14ac:dyDescent="0.25">
      <c r="A1216" s="602" t="s">
        <v>4219</v>
      </c>
      <c r="B1216" s="546" t="s">
        <v>298</v>
      </c>
      <c r="C1216" s="64" t="s">
        <v>2155</v>
      </c>
      <c r="D1216" s="418" t="s">
        <v>2658</v>
      </c>
      <c r="E1216" s="243"/>
      <c r="F1216" s="202" t="s">
        <v>4</v>
      </c>
      <c r="G1216" s="139">
        <v>8</v>
      </c>
      <c r="H1216" s="139">
        <v>5.7</v>
      </c>
      <c r="I1216" s="139">
        <v>5.5</v>
      </c>
      <c r="J1216" s="161">
        <f t="shared" si="1111"/>
        <v>5.39</v>
      </c>
      <c r="K1216" s="161">
        <f t="shared" si="1112"/>
        <v>5.335</v>
      </c>
      <c r="L1216" s="161">
        <f t="shared" si="1113"/>
        <v>5.2799999999999994</v>
      </c>
      <c r="M1216" s="290"/>
      <c r="N1216" s="139">
        <f>H1216*M1216</f>
        <v>0</v>
      </c>
      <c r="O1216" s="217">
        <f>I1216*M1216</f>
        <v>0</v>
      </c>
      <c r="P1216" s="246">
        <f>J1216*M1216</f>
        <v>0</v>
      </c>
      <c r="Q1216" s="246">
        <f>K1216*M1216</f>
        <v>0</v>
      </c>
      <c r="R1216" s="246">
        <f>L1216*M1216</f>
        <v>0</v>
      </c>
      <c r="S1216" s="13" t="s">
        <v>5</v>
      </c>
    </row>
    <row r="1217" spans="1:19" s="56" customFormat="1" ht="69.95" hidden="1" customHeight="1" outlineLevel="1" thickBot="1" x14ac:dyDescent="0.25">
      <c r="A1217" s="602" t="s">
        <v>4220</v>
      </c>
      <c r="B1217" s="546" t="s">
        <v>298</v>
      </c>
      <c r="C1217" s="64" t="s">
        <v>2156</v>
      </c>
      <c r="D1217" s="418" t="s">
        <v>2659</v>
      </c>
      <c r="E1217" s="243"/>
      <c r="F1217" s="202" t="s">
        <v>4</v>
      </c>
      <c r="G1217" s="139">
        <v>10</v>
      </c>
      <c r="H1217" s="139">
        <v>5.7</v>
      </c>
      <c r="I1217" s="139">
        <v>5.5</v>
      </c>
      <c r="J1217" s="161">
        <f t="shared" ref="J1217:J1274" si="1114">I1217*0.98</f>
        <v>5.39</v>
      </c>
      <c r="K1217" s="161">
        <f t="shared" ref="K1217:K1274" si="1115">I1217*0.97</f>
        <v>5.335</v>
      </c>
      <c r="L1217" s="161">
        <f t="shared" ref="L1217:L1274" si="1116">I1217*0.96</f>
        <v>5.2799999999999994</v>
      </c>
      <c r="M1217" s="290"/>
      <c r="N1217" s="139">
        <f>H1217*M1217</f>
        <v>0</v>
      </c>
      <c r="O1217" s="217">
        <f>I1217*M1217</f>
        <v>0</v>
      </c>
      <c r="P1217" s="246">
        <f>J1217*M1217</f>
        <v>0</v>
      </c>
      <c r="Q1217" s="246">
        <f>K1217*M1217</f>
        <v>0</v>
      </c>
      <c r="R1217" s="246">
        <f>L1217*M1217</f>
        <v>0</v>
      </c>
      <c r="S1217" s="13" t="s">
        <v>5</v>
      </c>
    </row>
    <row r="1218" spans="1:19" s="56" customFormat="1" ht="69.95" hidden="1" customHeight="1" outlineLevel="1" thickBot="1" x14ac:dyDescent="0.25">
      <c r="A1218" s="602" t="s">
        <v>4221</v>
      </c>
      <c r="B1218" s="546" t="s">
        <v>298</v>
      </c>
      <c r="C1218" s="64" t="s">
        <v>2157</v>
      </c>
      <c r="D1218" s="418" t="s">
        <v>2660</v>
      </c>
      <c r="E1218" s="243"/>
      <c r="F1218" s="202" t="s">
        <v>4</v>
      </c>
      <c r="G1218" s="139">
        <v>11</v>
      </c>
      <c r="H1218" s="139">
        <v>6.7</v>
      </c>
      <c r="I1218" s="139">
        <v>6.5</v>
      </c>
      <c r="J1218" s="161">
        <f t="shared" si="1114"/>
        <v>6.37</v>
      </c>
      <c r="K1218" s="161">
        <f t="shared" si="1115"/>
        <v>6.3049999999999997</v>
      </c>
      <c r="L1218" s="161">
        <f t="shared" si="1116"/>
        <v>6.24</v>
      </c>
      <c r="M1218" s="290"/>
      <c r="N1218" s="139">
        <f>H1218*M1218</f>
        <v>0</v>
      </c>
      <c r="O1218" s="217">
        <f>I1218*M1218</f>
        <v>0</v>
      </c>
      <c r="P1218" s="246">
        <f>J1218*M1218</f>
        <v>0</v>
      </c>
      <c r="Q1218" s="246">
        <f>K1218*M1218</f>
        <v>0</v>
      </c>
      <c r="R1218" s="246">
        <f>L1218*M1218</f>
        <v>0</v>
      </c>
      <c r="S1218" s="13" t="s">
        <v>5</v>
      </c>
    </row>
    <row r="1219" spans="1:19" s="56" customFormat="1" ht="69.95" hidden="1" customHeight="1" outlineLevel="1" thickBot="1" x14ac:dyDescent="0.25">
      <c r="A1219" s="602" t="s">
        <v>4222</v>
      </c>
      <c r="B1219" s="546" t="s">
        <v>298</v>
      </c>
      <c r="C1219" s="64" t="s">
        <v>2097</v>
      </c>
      <c r="D1219" s="418" t="s">
        <v>2661</v>
      </c>
      <c r="E1219" s="243"/>
      <c r="F1219" s="202" t="s">
        <v>4</v>
      </c>
      <c r="G1219" s="139">
        <v>10</v>
      </c>
      <c r="H1219" s="139">
        <v>5.7</v>
      </c>
      <c r="I1219" s="139">
        <v>5.5</v>
      </c>
      <c r="J1219" s="161">
        <f t="shared" si="1114"/>
        <v>5.39</v>
      </c>
      <c r="K1219" s="161">
        <f t="shared" si="1115"/>
        <v>5.335</v>
      </c>
      <c r="L1219" s="161">
        <f t="shared" si="1116"/>
        <v>5.2799999999999994</v>
      </c>
      <c r="M1219" s="290"/>
      <c r="N1219" s="139">
        <f>H1219*M1219</f>
        <v>0</v>
      </c>
      <c r="O1219" s="217">
        <f>I1219*M1219</f>
        <v>0</v>
      </c>
      <c r="P1219" s="246">
        <f>J1219*M1219</f>
        <v>0</v>
      </c>
      <c r="Q1219" s="246">
        <f>K1219*M1219</f>
        <v>0</v>
      </c>
      <c r="R1219" s="246">
        <f>L1219*M1219</f>
        <v>0</v>
      </c>
      <c r="S1219" s="13" t="s">
        <v>5</v>
      </c>
    </row>
    <row r="1220" spans="1:19" s="56" customFormat="1" ht="69.95" hidden="1" customHeight="1" outlineLevel="1" thickBot="1" x14ac:dyDescent="0.25">
      <c r="A1220" s="602" t="s">
        <v>4223</v>
      </c>
      <c r="B1220" s="546" t="s">
        <v>298</v>
      </c>
      <c r="C1220" s="64" t="s">
        <v>2158</v>
      </c>
      <c r="D1220" s="418" t="s">
        <v>2662</v>
      </c>
      <c r="E1220" s="243"/>
      <c r="F1220" s="202" t="s">
        <v>4</v>
      </c>
      <c r="G1220" s="139">
        <v>11</v>
      </c>
      <c r="H1220" s="139">
        <v>6.7</v>
      </c>
      <c r="I1220" s="139">
        <v>6.5</v>
      </c>
      <c r="J1220" s="161">
        <f t="shared" si="1114"/>
        <v>6.37</v>
      </c>
      <c r="K1220" s="161">
        <f t="shared" si="1115"/>
        <v>6.3049999999999997</v>
      </c>
      <c r="L1220" s="161">
        <f t="shared" si="1116"/>
        <v>6.24</v>
      </c>
      <c r="M1220" s="290"/>
      <c r="N1220" s="139">
        <f>H1220*M1220</f>
        <v>0</v>
      </c>
      <c r="O1220" s="217">
        <f>I1220*M1220</f>
        <v>0</v>
      </c>
      <c r="P1220" s="246">
        <f>J1220*M1220</f>
        <v>0</v>
      </c>
      <c r="Q1220" s="246">
        <f>K1220*M1220</f>
        <v>0</v>
      </c>
      <c r="R1220" s="246">
        <f>L1220*M1220</f>
        <v>0</v>
      </c>
      <c r="S1220" s="13" t="s">
        <v>5</v>
      </c>
    </row>
    <row r="1221" spans="1:19" s="56" customFormat="1" ht="69.95" hidden="1" customHeight="1" outlineLevel="1" thickBot="1" x14ac:dyDescent="0.25">
      <c r="A1221" s="602" t="s">
        <v>4224</v>
      </c>
      <c r="B1221" s="546" t="s">
        <v>298</v>
      </c>
      <c r="C1221" s="64" t="s">
        <v>2159</v>
      </c>
      <c r="D1221" s="418" t="s">
        <v>2663</v>
      </c>
      <c r="E1221" s="243"/>
      <c r="F1221" s="202" t="s">
        <v>4</v>
      </c>
      <c r="G1221" s="139">
        <v>10</v>
      </c>
      <c r="H1221" s="139">
        <v>6.2</v>
      </c>
      <c r="I1221" s="139">
        <v>6</v>
      </c>
      <c r="J1221" s="161">
        <f t="shared" si="1114"/>
        <v>5.88</v>
      </c>
      <c r="K1221" s="161">
        <f t="shared" si="1115"/>
        <v>5.82</v>
      </c>
      <c r="L1221" s="161">
        <f t="shared" si="1116"/>
        <v>5.76</v>
      </c>
      <c r="M1221" s="290"/>
      <c r="N1221" s="139">
        <f>H1221*M1221</f>
        <v>0</v>
      </c>
      <c r="O1221" s="217">
        <f>I1221*M1221</f>
        <v>0</v>
      </c>
      <c r="P1221" s="246">
        <f>J1221*M1221</f>
        <v>0</v>
      </c>
      <c r="Q1221" s="246">
        <f>K1221*M1221</f>
        <v>0</v>
      </c>
      <c r="R1221" s="246">
        <f>L1221*M1221</f>
        <v>0</v>
      </c>
      <c r="S1221" s="13" t="s">
        <v>5</v>
      </c>
    </row>
    <row r="1222" spans="1:19" s="56" customFormat="1" ht="69.95" hidden="1" customHeight="1" outlineLevel="1" thickBot="1" x14ac:dyDescent="0.25">
      <c r="A1222" s="602" t="s">
        <v>4225</v>
      </c>
      <c r="B1222" s="546" t="s">
        <v>298</v>
      </c>
      <c r="C1222" s="64" t="s">
        <v>2160</v>
      </c>
      <c r="D1222" s="418" t="s">
        <v>2664</v>
      </c>
      <c r="E1222" s="243"/>
      <c r="F1222" s="202" t="s">
        <v>4</v>
      </c>
      <c r="G1222" s="139">
        <v>11</v>
      </c>
      <c r="H1222" s="139">
        <v>6.7</v>
      </c>
      <c r="I1222" s="139">
        <v>6.5</v>
      </c>
      <c r="J1222" s="161">
        <f t="shared" si="1114"/>
        <v>6.37</v>
      </c>
      <c r="K1222" s="161">
        <f t="shared" si="1115"/>
        <v>6.3049999999999997</v>
      </c>
      <c r="L1222" s="161">
        <f t="shared" si="1116"/>
        <v>6.24</v>
      </c>
      <c r="M1222" s="290"/>
      <c r="N1222" s="139">
        <f>H1222*M1222</f>
        <v>0</v>
      </c>
      <c r="O1222" s="217">
        <f>I1222*M1222</f>
        <v>0</v>
      </c>
      <c r="P1222" s="246">
        <f>J1222*M1222</f>
        <v>0</v>
      </c>
      <c r="Q1222" s="246">
        <f>K1222*M1222</f>
        <v>0</v>
      </c>
      <c r="R1222" s="246">
        <f>L1222*M1222</f>
        <v>0</v>
      </c>
      <c r="S1222" s="13" t="s">
        <v>5</v>
      </c>
    </row>
    <row r="1223" spans="1:19" s="56" customFormat="1" ht="69.95" hidden="1" customHeight="1" outlineLevel="1" thickBot="1" x14ac:dyDescent="0.25">
      <c r="A1223" s="602" t="s">
        <v>4226</v>
      </c>
      <c r="B1223" s="546" t="s">
        <v>298</v>
      </c>
      <c r="C1223" s="64" t="s">
        <v>2161</v>
      </c>
      <c r="D1223" s="418" t="s">
        <v>2665</v>
      </c>
      <c r="E1223" s="243"/>
      <c r="F1223" s="202" t="s">
        <v>4</v>
      </c>
      <c r="G1223" s="139">
        <v>11</v>
      </c>
      <c r="H1223" s="139">
        <v>6.7</v>
      </c>
      <c r="I1223" s="139">
        <v>6.5</v>
      </c>
      <c r="J1223" s="161">
        <f t="shared" si="1114"/>
        <v>6.37</v>
      </c>
      <c r="K1223" s="161">
        <f t="shared" si="1115"/>
        <v>6.3049999999999997</v>
      </c>
      <c r="L1223" s="161">
        <f t="shared" si="1116"/>
        <v>6.24</v>
      </c>
      <c r="M1223" s="290"/>
      <c r="N1223" s="139">
        <f>H1223*M1223</f>
        <v>0</v>
      </c>
      <c r="O1223" s="217">
        <f>I1223*M1223</f>
        <v>0</v>
      </c>
      <c r="P1223" s="246">
        <f>J1223*M1223</f>
        <v>0</v>
      </c>
      <c r="Q1223" s="246">
        <f>K1223*M1223</f>
        <v>0</v>
      </c>
      <c r="R1223" s="246">
        <f>L1223*M1223</f>
        <v>0</v>
      </c>
      <c r="S1223" s="13" t="s">
        <v>5</v>
      </c>
    </row>
    <row r="1224" spans="1:19" s="56" customFormat="1" ht="69.95" hidden="1" customHeight="1" outlineLevel="1" thickBot="1" x14ac:dyDescent="0.25">
      <c r="A1224" s="602" t="s">
        <v>4227</v>
      </c>
      <c r="B1224" s="546" t="s">
        <v>564</v>
      </c>
      <c r="C1224" s="64" t="s">
        <v>2162</v>
      </c>
      <c r="D1224" s="418" t="s">
        <v>2666</v>
      </c>
      <c r="E1224" s="243"/>
      <c r="F1224" s="202" t="s">
        <v>4</v>
      </c>
      <c r="G1224" s="139">
        <v>12</v>
      </c>
      <c r="H1224" s="139">
        <v>7.7</v>
      </c>
      <c r="I1224" s="139">
        <v>7.5</v>
      </c>
      <c r="J1224" s="161">
        <f t="shared" si="1114"/>
        <v>7.35</v>
      </c>
      <c r="K1224" s="161">
        <f t="shared" si="1115"/>
        <v>7.2749999999999995</v>
      </c>
      <c r="L1224" s="161">
        <f t="shared" si="1116"/>
        <v>7.1999999999999993</v>
      </c>
      <c r="M1224" s="290"/>
      <c r="N1224" s="139">
        <f>H1224*M1224</f>
        <v>0</v>
      </c>
      <c r="O1224" s="217">
        <f>I1224*M1224</f>
        <v>0</v>
      </c>
      <c r="P1224" s="246">
        <f>J1224*M1224</f>
        <v>0</v>
      </c>
      <c r="Q1224" s="246">
        <f>K1224*M1224</f>
        <v>0</v>
      </c>
      <c r="R1224" s="246">
        <f>L1224*M1224</f>
        <v>0</v>
      </c>
      <c r="S1224" s="13" t="s">
        <v>5</v>
      </c>
    </row>
    <row r="1225" spans="1:19" s="56" customFormat="1" ht="69.95" hidden="1" customHeight="1" outlineLevel="1" thickBot="1" x14ac:dyDescent="0.25">
      <c r="A1225" s="602" t="s">
        <v>4228</v>
      </c>
      <c r="B1225" s="546" t="s">
        <v>298</v>
      </c>
      <c r="C1225" s="64" t="s">
        <v>2163</v>
      </c>
      <c r="D1225" s="418" t="s">
        <v>2667</v>
      </c>
      <c r="E1225" s="243"/>
      <c r="F1225" s="202" t="s">
        <v>4</v>
      </c>
      <c r="G1225" s="139">
        <v>11</v>
      </c>
      <c r="H1225" s="139">
        <v>6.7</v>
      </c>
      <c r="I1225" s="139">
        <v>6.5</v>
      </c>
      <c r="J1225" s="161">
        <f t="shared" si="1114"/>
        <v>6.37</v>
      </c>
      <c r="K1225" s="161">
        <f t="shared" si="1115"/>
        <v>6.3049999999999997</v>
      </c>
      <c r="L1225" s="161">
        <f t="shared" si="1116"/>
        <v>6.24</v>
      </c>
      <c r="M1225" s="290"/>
      <c r="N1225" s="139">
        <f>H1225*M1225</f>
        <v>0</v>
      </c>
      <c r="O1225" s="217">
        <f>I1225*M1225</f>
        <v>0</v>
      </c>
      <c r="P1225" s="246">
        <f>J1225*M1225</f>
        <v>0</v>
      </c>
      <c r="Q1225" s="246">
        <f>K1225*M1225</f>
        <v>0</v>
      </c>
      <c r="R1225" s="246">
        <f>L1225*M1225</f>
        <v>0</v>
      </c>
      <c r="S1225" s="13" t="s">
        <v>5</v>
      </c>
    </row>
    <row r="1226" spans="1:19" s="56" customFormat="1" ht="69.95" hidden="1" customHeight="1" outlineLevel="1" thickBot="1" x14ac:dyDescent="0.25">
      <c r="A1226" s="602" t="s">
        <v>4229</v>
      </c>
      <c r="B1226" s="546" t="s">
        <v>564</v>
      </c>
      <c r="C1226" s="64" t="s">
        <v>2164</v>
      </c>
      <c r="D1226" s="418" t="s">
        <v>2668</v>
      </c>
      <c r="E1226" s="243"/>
      <c r="F1226" s="202" t="s">
        <v>4</v>
      </c>
      <c r="G1226" s="139">
        <v>12</v>
      </c>
      <c r="H1226" s="139">
        <v>7.7</v>
      </c>
      <c r="I1226" s="139">
        <v>7.5</v>
      </c>
      <c r="J1226" s="161">
        <f t="shared" si="1114"/>
        <v>7.35</v>
      </c>
      <c r="K1226" s="161">
        <f t="shared" si="1115"/>
        <v>7.2749999999999995</v>
      </c>
      <c r="L1226" s="161">
        <f t="shared" si="1116"/>
        <v>7.1999999999999993</v>
      </c>
      <c r="M1226" s="290"/>
      <c r="N1226" s="139">
        <f>H1226*M1226</f>
        <v>0</v>
      </c>
      <c r="O1226" s="217">
        <f>I1226*M1226</f>
        <v>0</v>
      </c>
      <c r="P1226" s="246">
        <f>J1226*M1226</f>
        <v>0</v>
      </c>
      <c r="Q1226" s="246">
        <f>K1226*M1226</f>
        <v>0</v>
      </c>
      <c r="R1226" s="246">
        <f>L1226*M1226</f>
        <v>0</v>
      </c>
      <c r="S1226" s="13" t="s">
        <v>5</v>
      </c>
    </row>
    <row r="1227" spans="1:19" s="56" customFormat="1" ht="69.95" hidden="1" customHeight="1" outlineLevel="1" thickBot="1" x14ac:dyDescent="0.25">
      <c r="A1227" s="602" t="s">
        <v>4230</v>
      </c>
      <c r="B1227" s="546" t="s">
        <v>298</v>
      </c>
      <c r="C1227" s="64" t="s">
        <v>2165</v>
      </c>
      <c r="D1227" s="418" t="s">
        <v>2669</v>
      </c>
      <c r="E1227" s="243"/>
      <c r="F1227" s="202" t="s">
        <v>4</v>
      </c>
      <c r="G1227" s="139">
        <v>11</v>
      </c>
      <c r="H1227" s="139">
        <v>6.7</v>
      </c>
      <c r="I1227" s="139">
        <v>6.5</v>
      </c>
      <c r="J1227" s="161">
        <f t="shared" si="1114"/>
        <v>6.37</v>
      </c>
      <c r="K1227" s="161">
        <f t="shared" si="1115"/>
        <v>6.3049999999999997</v>
      </c>
      <c r="L1227" s="161">
        <f t="shared" si="1116"/>
        <v>6.24</v>
      </c>
      <c r="M1227" s="290"/>
      <c r="N1227" s="139">
        <f>H1227*M1227</f>
        <v>0</v>
      </c>
      <c r="O1227" s="217">
        <f>I1227*M1227</f>
        <v>0</v>
      </c>
      <c r="P1227" s="246">
        <f>J1227*M1227</f>
        <v>0</v>
      </c>
      <c r="Q1227" s="246">
        <f>K1227*M1227</f>
        <v>0</v>
      </c>
      <c r="R1227" s="246">
        <f>L1227*M1227</f>
        <v>0</v>
      </c>
      <c r="S1227" s="13" t="s">
        <v>5</v>
      </c>
    </row>
    <row r="1228" spans="1:19" s="56" customFormat="1" ht="69.95" hidden="1" customHeight="1" outlineLevel="1" thickBot="1" x14ac:dyDescent="0.25">
      <c r="A1228" s="602" t="s">
        <v>4231</v>
      </c>
      <c r="B1228" s="546" t="s">
        <v>298</v>
      </c>
      <c r="C1228" s="64" t="s">
        <v>2166</v>
      </c>
      <c r="D1228" s="418" t="s">
        <v>2670</v>
      </c>
      <c r="E1228" s="243"/>
      <c r="F1228" s="202" t="s">
        <v>4</v>
      </c>
      <c r="G1228" s="139">
        <v>11</v>
      </c>
      <c r="H1228" s="139">
        <v>6.7</v>
      </c>
      <c r="I1228" s="139">
        <v>6.5</v>
      </c>
      <c r="J1228" s="161">
        <f t="shared" si="1114"/>
        <v>6.37</v>
      </c>
      <c r="K1228" s="161">
        <f t="shared" si="1115"/>
        <v>6.3049999999999997</v>
      </c>
      <c r="L1228" s="161">
        <f t="shared" si="1116"/>
        <v>6.24</v>
      </c>
      <c r="M1228" s="290"/>
      <c r="N1228" s="139">
        <f>H1228*M1228</f>
        <v>0</v>
      </c>
      <c r="O1228" s="217">
        <f>I1228*M1228</f>
        <v>0</v>
      </c>
      <c r="P1228" s="246">
        <f>J1228*M1228</f>
        <v>0</v>
      </c>
      <c r="Q1228" s="246">
        <f>K1228*M1228</f>
        <v>0</v>
      </c>
      <c r="R1228" s="246">
        <f>L1228*M1228</f>
        <v>0</v>
      </c>
      <c r="S1228" s="13" t="s">
        <v>5</v>
      </c>
    </row>
    <row r="1229" spans="1:19" s="56" customFormat="1" ht="69.95" hidden="1" customHeight="1" outlineLevel="1" thickBot="1" x14ac:dyDescent="0.25">
      <c r="A1229" s="602" t="s">
        <v>4232</v>
      </c>
      <c r="B1229" s="546" t="s">
        <v>298</v>
      </c>
      <c r="C1229" s="64" t="s">
        <v>2167</v>
      </c>
      <c r="D1229" s="418" t="s">
        <v>2671</v>
      </c>
      <c r="E1229" s="25"/>
      <c r="F1229" s="202" t="s">
        <v>4</v>
      </c>
      <c r="G1229" s="139">
        <v>9.5</v>
      </c>
      <c r="H1229" s="139">
        <v>5.7</v>
      </c>
      <c r="I1229" s="139">
        <v>5.5</v>
      </c>
      <c r="J1229" s="161">
        <f t="shared" si="1114"/>
        <v>5.39</v>
      </c>
      <c r="K1229" s="161">
        <f t="shared" si="1115"/>
        <v>5.335</v>
      </c>
      <c r="L1229" s="161">
        <f t="shared" si="1116"/>
        <v>5.2799999999999994</v>
      </c>
      <c r="M1229" s="290"/>
      <c r="N1229" s="139">
        <f>H1229*M1229</f>
        <v>0</v>
      </c>
      <c r="O1229" s="217">
        <f>I1229*M1229</f>
        <v>0</v>
      </c>
      <c r="P1229" s="246">
        <f>J1229*M1229</f>
        <v>0</v>
      </c>
      <c r="Q1229" s="246">
        <f>K1229*M1229</f>
        <v>0</v>
      </c>
      <c r="R1229" s="246">
        <f>L1229*M1229</f>
        <v>0</v>
      </c>
      <c r="S1229" s="13" t="s">
        <v>5</v>
      </c>
    </row>
    <row r="1230" spans="1:19" s="56" customFormat="1" ht="69.95" hidden="1" customHeight="1" outlineLevel="1" thickBot="1" x14ac:dyDescent="0.25">
      <c r="A1230" s="602" t="s">
        <v>4233</v>
      </c>
      <c r="B1230" s="546" t="s">
        <v>298</v>
      </c>
      <c r="C1230" s="64" t="s">
        <v>2168</v>
      </c>
      <c r="D1230" s="279" t="s">
        <v>2672</v>
      </c>
      <c r="E1230" s="243"/>
      <c r="F1230" s="202" t="s">
        <v>4</v>
      </c>
      <c r="G1230" s="139">
        <v>11</v>
      </c>
      <c r="H1230" s="139">
        <v>7.2</v>
      </c>
      <c r="I1230" s="139">
        <v>7</v>
      </c>
      <c r="J1230" s="161">
        <f t="shared" si="1114"/>
        <v>6.8599999999999994</v>
      </c>
      <c r="K1230" s="161">
        <f t="shared" si="1115"/>
        <v>6.79</v>
      </c>
      <c r="L1230" s="161">
        <f t="shared" si="1116"/>
        <v>6.72</v>
      </c>
      <c r="M1230" s="290"/>
      <c r="N1230" s="139">
        <f>H1230*M1230</f>
        <v>0</v>
      </c>
      <c r="O1230" s="217">
        <f>I1230*M1230</f>
        <v>0</v>
      </c>
      <c r="P1230" s="246">
        <f>J1230*M1230</f>
        <v>0</v>
      </c>
      <c r="Q1230" s="246">
        <f>K1230*M1230</f>
        <v>0</v>
      </c>
      <c r="R1230" s="246">
        <f>L1230*M1230</f>
        <v>0</v>
      </c>
      <c r="S1230" s="13" t="s">
        <v>5</v>
      </c>
    </row>
    <row r="1231" spans="1:19" s="56" customFormat="1" ht="69.95" hidden="1" customHeight="1" outlineLevel="1" thickBot="1" x14ac:dyDescent="0.25">
      <c r="A1231" s="602" t="s">
        <v>4234</v>
      </c>
      <c r="B1231" s="546" t="s">
        <v>298</v>
      </c>
      <c r="C1231" s="64" t="s">
        <v>2169</v>
      </c>
      <c r="D1231" s="279" t="s">
        <v>2673</v>
      </c>
      <c r="E1231" s="243"/>
      <c r="F1231" s="202" t="s">
        <v>4</v>
      </c>
      <c r="G1231" s="139">
        <v>11</v>
      </c>
      <c r="H1231" s="139">
        <v>6.7</v>
      </c>
      <c r="I1231" s="139">
        <v>6.5</v>
      </c>
      <c r="J1231" s="161">
        <f t="shared" si="1114"/>
        <v>6.37</v>
      </c>
      <c r="K1231" s="161">
        <f t="shared" si="1115"/>
        <v>6.3049999999999997</v>
      </c>
      <c r="L1231" s="161">
        <f t="shared" si="1116"/>
        <v>6.24</v>
      </c>
      <c r="M1231" s="290"/>
      <c r="N1231" s="139">
        <f>H1231*M1231</f>
        <v>0</v>
      </c>
      <c r="O1231" s="217">
        <f>I1231*M1231</f>
        <v>0</v>
      </c>
      <c r="P1231" s="246">
        <f>J1231*M1231</f>
        <v>0</v>
      </c>
      <c r="Q1231" s="246">
        <f>K1231*M1231</f>
        <v>0</v>
      </c>
      <c r="R1231" s="246">
        <f>L1231*M1231</f>
        <v>0</v>
      </c>
      <c r="S1231" s="13" t="s">
        <v>5</v>
      </c>
    </row>
    <row r="1232" spans="1:19" s="56" customFormat="1" ht="69.95" hidden="1" customHeight="1" outlineLevel="1" thickBot="1" x14ac:dyDescent="0.25">
      <c r="A1232" s="602" t="s">
        <v>4235</v>
      </c>
      <c r="B1232" s="546" t="s">
        <v>298</v>
      </c>
      <c r="C1232" s="64" t="s">
        <v>2170</v>
      </c>
      <c r="D1232" s="418" t="s">
        <v>2674</v>
      </c>
      <c r="E1232" s="243"/>
      <c r="F1232" s="202" t="s">
        <v>4</v>
      </c>
      <c r="G1232" s="139">
        <v>9</v>
      </c>
      <c r="H1232" s="139">
        <v>5.2</v>
      </c>
      <c r="I1232" s="139">
        <v>5</v>
      </c>
      <c r="J1232" s="161">
        <f t="shared" si="1114"/>
        <v>4.9000000000000004</v>
      </c>
      <c r="K1232" s="161">
        <f t="shared" si="1115"/>
        <v>4.8499999999999996</v>
      </c>
      <c r="L1232" s="161">
        <f t="shared" si="1116"/>
        <v>4.8</v>
      </c>
      <c r="M1232" s="290"/>
      <c r="N1232" s="139">
        <f>H1232*M1232</f>
        <v>0</v>
      </c>
      <c r="O1232" s="217">
        <f>I1232*M1232</f>
        <v>0</v>
      </c>
      <c r="P1232" s="246">
        <f>J1232*M1232</f>
        <v>0</v>
      </c>
      <c r="Q1232" s="246">
        <f>K1232*M1232</f>
        <v>0</v>
      </c>
      <c r="R1232" s="246">
        <f>L1232*M1232</f>
        <v>0</v>
      </c>
      <c r="S1232" s="13" t="s">
        <v>5</v>
      </c>
    </row>
    <row r="1233" spans="1:19" s="56" customFormat="1" ht="69.95" hidden="1" customHeight="1" outlineLevel="1" thickBot="1" x14ac:dyDescent="0.25">
      <c r="A1233" s="602" t="s">
        <v>4236</v>
      </c>
      <c r="B1233" s="546" t="s">
        <v>298</v>
      </c>
      <c r="C1233" s="64" t="s">
        <v>2171</v>
      </c>
      <c r="D1233" s="418" t="s">
        <v>2675</v>
      </c>
      <c r="E1233" s="243"/>
      <c r="F1233" s="202" t="s">
        <v>4</v>
      </c>
      <c r="G1233" s="139">
        <v>7</v>
      </c>
      <c r="H1233" s="139">
        <v>4.7</v>
      </c>
      <c r="I1233" s="139">
        <v>4.5</v>
      </c>
      <c r="J1233" s="161">
        <f t="shared" si="1114"/>
        <v>4.41</v>
      </c>
      <c r="K1233" s="161">
        <f t="shared" si="1115"/>
        <v>4.3650000000000002</v>
      </c>
      <c r="L1233" s="161">
        <f t="shared" si="1116"/>
        <v>4.32</v>
      </c>
      <c r="M1233" s="290"/>
      <c r="N1233" s="139">
        <f>H1233*M1233</f>
        <v>0</v>
      </c>
      <c r="O1233" s="217">
        <f>I1233*M1233</f>
        <v>0</v>
      </c>
      <c r="P1233" s="246">
        <f>J1233*M1233</f>
        <v>0</v>
      </c>
      <c r="Q1233" s="246">
        <f>K1233*M1233</f>
        <v>0</v>
      </c>
      <c r="R1233" s="246">
        <f>L1233*M1233</f>
        <v>0</v>
      </c>
      <c r="S1233" s="13" t="s">
        <v>5</v>
      </c>
    </row>
    <row r="1234" spans="1:19" s="56" customFormat="1" ht="69.95" hidden="1" customHeight="1" outlineLevel="1" thickBot="1" x14ac:dyDescent="0.25">
      <c r="A1234" s="602" t="s">
        <v>4237</v>
      </c>
      <c r="B1234" s="546" t="s">
        <v>298</v>
      </c>
      <c r="C1234" s="64" t="s">
        <v>2172</v>
      </c>
      <c r="D1234" s="418" t="s">
        <v>2676</v>
      </c>
      <c r="E1234" s="243"/>
      <c r="F1234" s="202" t="s">
        <v>4</v>
      </c>
      <c r="G1234" s="139">
        <v>11</v>
      </c>
      <c r="H1234" s="139">
        <v>7.7</v>
      </c>
      <c r="I1234" s="139">
        <v>7.5</v>
      </c>
      <c r="J1234" s="161">
        <f t="shared" si="1114"/>
        <v>7.35</v>
      </c>
      <c r="K1234" s="161">
        <f t="shared" si="1115"/>
        <v>7.2749999999999995</v>
      </c>
      <c r="L1234" s="161">
        <f t="shared" si="1116"/>
        <v>7.1999999999999993</v>
      </c>
      <c r="M1234" s="290"/>
      <c r="N1234" s="139">
        <f>H1234*M1234</f>
        <v>0</v>
      </c>
      <c r="O1234" s="217">
        <f>I1234*M1234</f>
        <v>0</v>
      </c>
      <c r="P1234" s="246">
        <f>J1234*M1234</f>
        <v>0</v>
      </c>
      <c r="Q1234" s="246">
        <f>K1234*M1234</f>
        <v>0</v>
      </c>
      <c r="R1234" s="246">
        <f>L1234*M1234</f>
        <v>0</v>
      </c>
      <c r="S1234" s="13" t="s">
        <v>5</v>
      </c>
    </row>
    <row r="1235" spans="1:19" s="56" customFormat="1" ht="69.95" hidden="1" customHeight="1" outlineLevel="1" thickBot="1" x14ac:dyDescent="0.25">
      <c r="A1235" s="602" t="s">
        <v>4238</v>
      </c>
      <c r="B1235" s="546" t="s">
        <v>298</v>
      </c>
      <c r="C1235" s="64" t="s">
        <v>2173</v>
      </c>
      <c r="D1235" s="418" t="s">
        <v>2677</v>
      </c>
      <c r="E1235" s="243"/>
      <c r="F1235" s="202" t="s">
        <v>4</v>
      </c>
      <c r="G1235" s="139">
        <v>11</v>
      </c>
      <c r="H1235" s="139">
        <v>6.7</v>
      </c>
      <c r="I1235" s="139">
        <v>6.5</v>
      </c>
      <c r="J1235" s="161">
        <f t="shared" si="1114"/>
        <v>6.37</v>
      </c>
      <c r="K1235" s="161">
        <f t="shared" si="1115"/>
        <v>6.3049999999999997</v>
      </c>
      <c r="L1235" s="161">
        <f t="shared" si="1116"/>
        <v>6.24</v>
      </c>
      <c r="M1235" s="290"/>
      <c r="N1235" s="139">
        <f>H1235*M1235</f>
        <v>0</v>
      </c>
      <c r="O1235" s="217">
        <f>I1235*M1235</f>
        <v>0</v>
      </c>
      <c r="P1235" s="246">
        <f>J1235*M1235</f>
        <v>0</v>
      </c>
      <c r="Q1235" s="246">
        <f>K1235*M1235</f>
        <v>0</v>
      </c>
      <c r="R1235" s="246">
        <f>L1235*M1235</f>
        <v>0</v>
      </c>
      <c r="S1235" s="13" t="s">
        <v>5</v>
      </c>
    </row>
    <row r="1236" spans="1:19" s="56" customFormat="1" ht="69.95" hidden="1" customHeight="1" outlineLevel="1" thickBot="1" x14ac:dyDescent="0.25">
      <c r="A1236" s="602" t="s">
        <v>4239</v>
      </c>
      <c r="B1236" s="546" t="s">
        <v>298</v>
      </c>
      <c r="C1236" s="64" t="s">
        <v>2174</v>
      </c>
      <c r="D1236" s="418" t="s">
        <v>2678</v>
      </c>
      <c r="E1236" s="243"/>
      <c r="F1236" s="202" t="s">
        <v>4</v>
      </c>
      <c r="G1236" s="139">
        <v>11</v>
      </c>
      <c r="H1236" s="139">
        <v>6.7</v>
      </c>
      <c r="I1236" s="139">
        <v>6.5</v>
      </c>
      <c r="J1236" s="161">
        <f t="shared" si="1114"/>
        <v>6.37</v>
      </c>
      <c r="K1236" s="161">
        <f t="shared" si="1115"/>
        <v>6.3049999999999997</v>
      </c>
      <c r="L1236" s="161">
        <f t="shared" si="1116"/>
        <v>6.24</v>
      </c>
      <c r="M1236" s="290"/>
      <c r="N1236" s="139">
        <f>H1236*M1236</f>
        <v>0</v>
      </c>
      <c r="O1236" s="217">
        <f>I1236*M1236</f>
        <v>0</v>
      </c>
      <c r="P1236" s="246">
        <f>J1236*M1236</f>
        <v>0</v>
      </c>
      <c r="Q1236" s="246">
        <f>K1236*M1236</f>
        <v>0</v>
      </c>
      <c r="R1236" s="246">
        <f>L1236*M1236</f>
        <v>0</v>
      </c>
      <c r="S1236" s="13" t="s">
        <v>5</v>
      </c>
    </row>
    <row r="1237" spans="1:19" s="56" customFormat="1" ht="69.95" hidden="1" customHeight="1" outlineLevel="1" thickBot="1" x14ac:dyDescent="0.25">
      <c r="A1237" s="602" t="s">
        <v>4240</v>
      </c>
      <c r="B1237" s="546" t="s">
        <v>298</v>
      </c>
      <c r="C1237" s="64" t="s">
        <v>2175</v>
      </c>
      <c r="D1237" s="418" t="s">
        <v>2679</v>
      </c>
      <c r="E1237" s="243"/>
      <c r="F1237" s="202" t="s">
        <v>4</v>
      </c>
      <c r="G1237" s="139">
        <v>9.5</v>
      </c>
      <c r="H1237" s="139">
        <v>7.2</v>
      </c>
      <c r="I1237" s="139">
        <v>7</v>
      </c>
      <c r="J1237" s="161">
        <f t="shared" si="1114"/>
        <v>6.8599999999999994</v>
      </c>
      <c r="K1237" s="161">
        <f t="shared" si="1115"/>
        <v>6.79</v>
      </c>
      <c r="L1237" s="161">
        <f t="shared" si="1116"/>
        <v>6.72</v>
      </c>
      <c r="M1237" s="290"/>
      <c r="N1237" s="139">
        <f>H1237*M1237</f>
        <v>0</v>
      </c>
      <c r="O1237" s="217">
        <f>I1237*M1237</f>
        <v>0</v>
      </c>
      <c r="P1237" s="246">
        <f>J1237*M1237</f>
        <v>0</v>
      </c>
      <c r="Q1237" s="246">
        <f>K1237*M1237</f>
        <v>0</v>
      </c>
      <c r="R1237" s="246">
        <f>L1237*M1237</f>
        <v>0</v>
      </c>
      <c r="S1237" s="13" t="s">
        <v>5</v>
      </c>
    </row>
    <row r="1238" spans="1:19" s="56" customFormat="1" ht="69.95" hidden="1" customHeight="1" outlineLevel="1" thickBot="1" x14ac:dyDescent="0.25">
      <c r="A1238" s="602" t="s">
        <v>4241</v>
      </c>
      <c r="B1238" s="546" t="s">
        <v>298</v>
      </c>
      <c r="C1238" s="64" t="s">
        <v>2176</v>
      </c>
      <c r="D1238" s="418" t="s">
        <v>2680</v>
      </c>
      <c r="E1238" s="243"/>
      <c r="F1238" s="202" t="s">
        <v>4</v>
      </c>
      <c r="G1238" s="139">
        <v>11</v>
      </c>
      <c r="H1238" s="139">
        <v>6.7</v>
      </c>
      <c r="I1238" s="139">
        <v>6.5</v>
      </c>
      <c r="J1238" s="161">
        <f t="shared" si="1114"/>
        <v>6.37</v>
      </c>
      <c r="K1238" s="161">
        <f t="shared" si="1115"/>
        <v>6.3049999999999997</v>
      </c>
      <c r="L1238" s="161">
        <f t="shared" si="1116"/>
        <v>6.24</v>
      </c>
      <c r="M1238" s="290"/>
      <c r="N1238" s="139">
        <f>H1238*M1238</f>
        <v>0</v>
      </c>
      <c r="O1238" s="217">
        <f>I1238*M1238</f>
        <v>0</v>
      </c>
      <c r="P1238" s="246">
        <f>J1238*M1238</f>
        <v>0</v>
      </c>
      <c r="Q1238" s="246">
        <f>K1238*M1238</f>
        <v>0</v>
      </c>
      <c r="R1238" s="246">
        <f>L1238*M1238</f>
        <v>0</v>
      </c>
      <c r="S1238" s="13" t="s">
        <v>5</v>
      </c>
    </row>
    <row r="1239" spans="1:19" s="56" customFormat="1" ht="69.95" hidden="1" customHeight="1" outlineLevel="1" thickBot="1" x14ac:dyDescent="0.25">
      <c r="A1239" s="602" t="s">
        <v>4242</v>
      </c>
      <c r="B1239" s="546" t="s">
        <v>298</v>
      </c>
      <c r="C1239" s="64" t="s">
        <v>2177</v>
      </c>
      <c r="D1239" s="418" t="s">
        <v>2681</v>
      </c>
      <c r="E1239" s="243"/>
      <c r="F1239" s="202" t="s">
        <v>4</v>
      </c>
      <c r="G1239" s="139">
        <v>12</v>
      </c>
      <c r="H1239" s="139">
        <v>6.7</v>
      </c>
      <c r="I1239" s="139">
        <v>6.5</v>
      </c>
      <c r="J1239" s="161">
        <f t="shared" si="1114"/>
        <v>6.37</v>
      </c>
      <c r="K1239" s="161">
        <f t="shared" si="1115"/>
        <v>6.3049999999999997</v>
      </c>
      <c r="L1239" s="161">
        <f t="shared" si="1116"/>
        <v>6.24</v>
      </c>
      <c r="M1239" s="290"/>
      <c r="N1239" s="139">
        <f>H1239*M1239</f>
        <v>0</v>
      </c>
      <c r="O1239" s="217">
        <f>I1239*M1239</f>
        <v>0</v>
      </c>
      <c r="P1239" s="246">
        <f>J1239*M1239</f>
        <v>0</v>
      </c>
      <c r="Q1239" s="246">
        <f>K1239*M1239</f>
        <v>0</v>
      </c>
      <c r="R1239" s="246">
        <f>L1239*M1239</f>
        <v>0</v>
      </c>
      <c r="S1239" s="13" t="s">
        <v>5</v>
      </c>
    </row>
    <row r="1240" spans="1:19" s="56" customFormat="1" ht="69.95" hidden="1" customHeight="1" outlineLevel="1" thickBot="1" x14ac:dyDescent="0.25">
      <c r="A1240" s="602" t="s">
        <v>4243</v>
      </c>
      <c r="B1240" s="546" t="s">
        <v>298</v>
      </c>
      <c r="C1240" s="64" t="s">
        <v>2178</v>
      </c>
      <c r="D1240" s="418" t="s">
        <v>2682</v>
      </c>
      <c r="E1240" s="243"/>
      <c r="F1240" s="202" t="s">
        <v>4</v>
      </c>
      <c r="G1240" s="139">
        <v>11</v>
      </c>
      <c r="H1240" s="139">
        <v>7.5</v>
      </c>
      <c r="I1240" s="139">
        <v>7</v>
      </c>
      <c r="J1240" s="161">
        <f t="shared" si="1114"/>
        <v>6.8599999999999994</v>
      </c>
      <c r="K1240" s="161">
        <f t="shared" si="1115"/>
        <v>6.79</v>
      </c>
      <c r="L1240" s="161">
        <f t="shared" si="1116"/>
        <v>6.72</v>
      </c>
      <c r="M1240" s="290"/>
      <c r="N1240" s="139">
        <f>H1240*M1240</f>
        <v>0</v>
      </c>
      <c r="O1240" s="217">
        <f>I1240*M1240</f>
        <v>0</v>
      </c>
      <c r="P1240" s="246">
        <f>J1240*M1240</f>
        <v>0</v>
      </c>
      <c r="Q1240" s="246">
        <f>K1240*M1240</f>
        <v>0</v>
      </c>
      <c r="R1240" s="246">
        <f>L1240*M1240</f>
        <v>0</v>
      </c>
      <c r="S1240" s="13" t="s">
        <v>5</v>
      </c>
    </row>
    <row r="1241" spans="1:19" s="56" customFormat="1" ht="69.95" hidden="1" customHeight="1" outlineLevel="1" thickBot="1" x14ac:dyDescent="0.25">
      <c r="A1241" s="602" t="s">
        <v>4244</v>
      </c>
      <c r="B1241" s="546" t="s">
        <v>298</v>
      </c>
      <c r="C1241" s="64" t="s">
        <v>2179</v>
      </c>
      <c r="D1241" s="418" t="s">
        <v>2683</v>
      </c>
      <c r="E1241" s="243"/>
      <c r="F1241" s="202" t="s">
        <v>4</v>
      </c>
      <c r="G1241" s="139">
        <v>11</v>
      </c>
      <c r="H1241" s="139">
        <v>6.7</v>
      </c>
      <c r="I1241" s="139">
        <v>6.5</v>
      </c>
      <c r="J1241" s="161">
        <f t="shared" si="1114"/>
        <v>6.37</v>
      </c>
      <c r="K1241" s="161">
        <f t="shared" si="1115"/>
        <v>6.3049999999999997</v>
      </c>
      <c r="L1241" s="161">
        <f t="shared" si="1116"/>
        <v>6.24</v>
      </c>
      <c r="M1241" s="290"/>
      <c r="N1241" s="139">
        <f>H1241*M1241</f>
        <v>0</v>
      </c>
      <c r="O1241" s="217">
        <f>I1241*M1241</f>
        <v>0</v>
      </c>
      <c r="P1241" s="246">
        <f>J1241*M1241</f>
        <v>0</v>
      </c>
      <c r="Q1241" s="246">
        <f>K1241*M1241</f>
        <v>0</v>
      </c>
      <c r="R1241" s="246">
        <f>L1241*M1241</f>
        <v>0</v>
      </c>
      <c r="S1241" s="13" t="s">
        <v>5</v>
      </c>
    </row>
    <row r="1242" spans="1:19" s="56" customFormat="1" ht="69.95" hidden="1" customHeight="1" outlineLevel="1" thickBot="1" x14ac:dyDescent="0.25">
      <c r="A1242" s="602" t="s">
        <v>4245</v>
      </c>
      <c r="B1242" s="546" t="s">
        <v>298</v>
      </c>
      <c r="C1242" s="64" t="s">
        <v>2180</v>
      </c>
      <c r="D1242" s="418" t="s">
        <v>2684</v>
      </c>
      <c r="E1242" s="243"/>
      <c r="F1242" s="202" t="s">
        <v>4</v>
      </c>
      <c r="G1242" s="139">
        <v>12</v>
      </c>
      <c r="H1242" s="139">
        <v>7.7</v>
      </c>
      <c r="I1242" s="139">
        <v>7.5</v>
      </c>
      <c r="J1242" s="161">
        <f t="shared" si="1114"/>
        <v>7.35</v>
      </c>
      <c r="K1242" s="161">
        <f t="shared" si="1115"/>
        <v>7.2749999999999995</v>
      </c>
      <c r="L1242" s="161">
        <f t="shared" si="1116"/>
        <v>7.1999999999999993</v>
      </c>
      <c r="M1242" s="290"/>
      <c r="N1242" s="139">
        <f>H1242*M1242</f>
        <v>0</v>
      </c>
      <c r="O1242" s="217">
        <f>I1242*M1242</f>
        <v>0</v>
      </c>
      <c r="P1242" s="246">
        <f>J1242*M1242</f>
        <v>0</v>
      </c>
      <c r="Q1242" s="246">
        <f>K1242*M1242</f>
        <v>0</v>
      </c>
      <c r="R1242" s="246">
        <f>L1242*M1242</f>
        <v>0</v>
      </c>
      <c r="S1242" s="13" t="s">
        <v>5</v>
      </c>
    </row>
    <row r="1243" spans="1:19" s="56" customFormat="1" ht="69.95" hidden="1" customHeight="1" outlineLevel="1" thickBot="1" x14ac:dyDescent="0.25">
      <c r="A1243" s="602" t="s">
        <v>4246</v>
      </c>
      <c r="B1243" s="546" t="s">
        <v>298</v>
      </c>
      <c r="C1243" s="64" t="s">
        <v>2181</v>
      </c>
      <c r="D1243" s="418" t="s">
        <v>2685</v>
      </c>
      <c r="E1243" s="243"/>
      <c r="F1243" s="202" t="s">
        <v>4</v>
      </c>
      <c r="G1243" s="139">
        <v>13</v>
      </c>
      <c r="H1243" s="139">
        <v>8.6999999999999993</v>
      </c>
      <c r="I1243" s="139">
        <v>8.5</v>
      </c>
      <c r="J1243" s="161">
        <f t="shared" si="1114"/>
        <v>8.33</v>
      </c>
      <c r="K1243" s="161">
        <f t="shared" si="1115"/>
        <v>8.2449999999999992</v>
      </c>
      <c r="L1243" s="161">
        <f t="shared" si="1116"/>
        <v>8.16</v>
      </c>
      <c r="M1243" s="290"/>
      <c r="N1243" s="139">
        <f>H1243*M1243</f>
        <v>0</v>
      </c>
      <c r="O1243" s="217">
        <f>I1243*M1243</f>
        <v>0</v>
      </c>
      <c r="P1243" s="246">
        <f>J1243*M1243</f>
        <v>0</v>
      </c>
      <c r="Q1243" s="246">
        <f>K1243*M1243</f>
        <v>0</v>
      </c>
      <c r="R1243" s="246">
        <f>L1243*M1243</f>
        <v>0</v>
      </c>
      <c r="S1243" s="13" t="s">
        <v>5</v>
      </c>
    </row>
    <row r="1244" spans="1:19" s="56" customFormat="1" ht="69.95" hidden="1" customHeight="1" outlineLevel="1" thickBot="1" x14ac:dyDescent="0.25">
      <c r="A1244" s="602" t="s">
        <v>4247</v>
      </c>
      <c r="B1244" s="546" t="s">
        <v>298</v>
      </c>
      <c r="C1244" s="64" t="s">
        <v>2182</v>
      </c>
      <c r="D1244" s="418" t="s">
        <v>2686</v>
      </c>
      <c r="E1244" s="243"/>
      <c r="F1244" s="202" t="s">
        <v>4</v>
      </c>
      <c r="G1244" s="139">
        <v>13</v>
      </c>
      <c r="H1244" s="139">
        <v>9.1999999999999993</v>
      </c>
      <c r="I1244" s="139">
        <v>9</v>
      </c>
      <c r="J1244" s="161">
        <f t="shared" si="1114"/>
        <v>8.82</v>
      </c>
      <c r="K1244" s="161">
        <f t="shared" si="1115"/>
        <v>8.73</v>
      </c>
      <c r="L1244" s="161">
        <f t="shared" si="1116"/>
        <v>8.64</v>
      </c>
      <c r="M1244" s="290"/>
      <c r="N1244" s="139">
        <f>H1244*M1244</f>
        <v>0</v>
      </c>
      <c r="O1244" s="217">
        <f>I1244*M1244</f>
        <v>0</v>
      </c>
      <c r="P1244" s="246">
        <f>J1244*M1244</f>
        <v>0</v>
      </c>
      <c r="Q1244" s="246">
        <f>K1244*M1244</f>
        <v>0</v>
      </c>
      <c r="R1244" s="246">
        <f>L1244*M1244</f>
        <v>0</v>
      </c>
      <c r="S1244" s="13" t="s">
        <v>5</v>
      </c>
    </row>
    <row r="1245" spans="1:19" s="56" customFormat="1" ht="69.95" hidden="1" customHeight="1" outlineLevel="1" thickBot="1" x14ac:dyDescent="0.25">
      <c r="A1245" s="602" t="s">
        <v>4248</v>
      </c>
      <c r="B1245" s="546" t="s">
        <v>298</v>
      </c>
      <c r="C1245" s="64" t="s">
        <v>2183</v>
      </c>
      <c r="D1245" s="418" t="s">
        <v>2687</v>
      </c>
      <c r="E1245" s="243"/>
      <c r="F1245" s="202" t="s">
        <v>4</v>
      </c>
      <c r="G1245" s="139">
        <v>14</v>
      </c>
      <c r="H1245" s="139">
        <v>9.6999999999999993</v>
      </c>
      <c r="I1245" s="139">
        <v>9.5</v>
      </c>
      <c r="J1245" s="161">
        <f t="shared" si="1114"/>
        <v>9.31</v>
      </c>
      <c r="K1245" s="161">
        <f t="shared" si="1115"/>
        <v>9.2149999999999999</v>
      </c>
      <c r="L1245" s="161">
        <f t="shared" si="1116"/>
        <v>9.1199999999999992</v>
      </c>
      <c r="M1245" s="290"/>
      <c r="N1245" s="139">
        <f>H1245*M1245</f>
        <v>0</v>
      </c>
      <c r="O1245" s="217">
        <f>I1245*M1245</f>
        <v>0</v>
      </c>
      <c r="P1245" s="246">
        <f>J1245*M1245</f>
        <v>0</v>
      </c>
      <c r="Q1245" s="246">
        <f>K1245*M1245</f>
        <v>0</v>
      </c>
      <c r="R1245" s="246">
        <f>L1245*M1245</f>
        <v>0</v>
      </c>
      <c r="S1245" s="13" t="s">
        <v>5</v>
      </c>
    </row>
    <row r="1246" spans="1:19" s="56" customFormat="1" ht="69.95" hidden="1" customHeight="1" outlineLevel="1" thickBot="1" x14ac:dyDescent="0.25">
      <c r="A1246" s="602" t="s">
        <v>4249</v>
      </c>
      <c r="B1246" s="546" t="s">
        <v>298</v>
      </c>
      <c r="C1246" s="64" t="s">
        <v>2184</v>
      </c>
      <c r="D1246" s="418" t="s">
        <v>2688</v>
      </c>
      <c r="E1246" s="243"/>
      <c r="F1246" s="202" t="s">
        <v>4</v>
      </c>
      <c r="G1246" s="139">
        <v>14</v>
      </c>
      <c r="H1246" s="139">
        <v>9.6999999999999993</v>
      </c>
      <c r="I1246" s="139">
        <v>9.5</v>
      </c>
      <c r="J1246" s="161">
        <f t="shared" si="1114"/>
        <v>9.31</v>
      </c>
      <c r="K1246" s="161">
        <f t="shared" si="1115"/>
        <v>9.2149999999999999</v>
      </c>
      <c r="L1246" s="161">
        <f t="shared" si="1116"/>
        <v>9.1199999999999992</v>
      </c>
      <c r="M1246" s="290"/>
      <c r="N1246" s="139">
        <f>H1246*M1246</f>
        <v>0</v>
      </c>
      <c r="O1246" s="217">
        <f>I1246*M1246</f>
        <v>0</v>
      </c>
      <c r="P1246" s="246">
        <f>J1246*M1246</f>
        <v>0</v>
      </c>
      <c r="Q1246" s="246">
        <f>K1246*M1246</f>
        <v>0</v>
      </c>
      <c r="R1246" s="246">
        <f>L1246*M1246</f>
        <v>0</v>
      </c>
      <c r="S1246" s="13" t="s">
        <v>5</v>
      </c>
    </row>
    <row r="1247" spans="1:19" s="56" customFormat="1" ht="69.95" hidden="1" customHeight="1" outlineLevel="1" thickBot="1" x14ac:dyDescent="0.25">
      <c r="A1247" s="602" t="s">
        <v>4250</v>
      </c>
      <c r="B1247" s="546" t="s">
        <v>298</v>
      </c>
      <c r="C1247" s="64" t="s">
        <v>2185</v>
      </c>
      <c r="D1247" s="418" t="s">
        <v>2689</v>
      </c>
      <c r="E1247" s="243"/>
      <c r="F1247" s="202" t="s">
        <v>4</v>
      </c>
      <c r="G1247" s="139">
        <v>16</v>
      </c>
      <c r="H1247" s="139">
        <v>10.8</v>
      </c>
      <c r="I1247" s="139">
        <v>10.5</v>
      </c>
      <c r="J1247" s="161">
        <f t="shared" si="1114"/>
        <v>10.29</v>
      </c>
      <c r="K1247" s="161">
        <f t="shared" si="1115"/>
        <v>10.185</v>
      </c>
      <c r="L1247" s="161">
        <f t="shared" si="1116"/>
        <v>10.08</v>
      </c>
      <c r="M1247" s="290"/>
      <c r="N1247" s="139">
        <f>H1247*M1247</f>
        <v>0</v>
      </c>
      <c r="O1247" s="217">
        <f>I1247*M1247</f>
        <v>0</v>
      </c>
      <c r="P1247" s="246">
        <f>J1247*M1247</f>
        <v>0</v>
      </c>
      <c r="Q1247" s="246">
        <f>K1247*M1247</f>
        <v>0</v>
      </c>
      <c r="R1247" s="246">
        <f>L1247*M1247</f>
        <v>0</v>
      </c>
      <c r="S1247" s="13" t="s">
        <v>5</v>
      </c>
    </row>
    <row r="1248" spans="1:19" s="56" customFormat="1" ht="69.95" hidden="1" customHeight="1" outlineLevel="1" thickBot="1" x14ac:dyDescent="0.25">
      <c r="A1248" s="602" t="s">
        <v>4251</v>
      </c>
      <c r="B1248" s="546" t="s">
        <v>298</v>
      </c>
      <c r="C1248" s="64" t="s">
        <v>2186</v>
      </c>
      <c r="D1248" s="418" t="s">
        <v>2690</v>
      </c>
      <c r="E1248" s="243"/>
      <c r="F1248" s="202" t="s">
        <v>4</v>
      </c>
      <c r="G1248" s="139">
        <v>9</v>
      </c>
      <c r="H1248" s="139">
        <v>6.2</v>
      </c>
      <c r="I1248" s="139">
        <v>6</v>
      </c>
      <c r="J1248" s="161">
        <f t="shared" si="1114"/>
        <v>5.88</v>
      </c>
      <c r="K1248" s="161">
        <f t="shared" si="1115"/>
        <v>5.82</v>
      </c>
      <c r="L1248" s="161">
        <f t="shared" si="1116"/>
        <v>5.76</v>
      </c>
      <c r="M1248" s="290"/>
      <c r="N1248" s="139">
        <f>H1248*M1248</f>
        <v>0</v>
      </c>
      <c r="O1248" s="217">
        <f>I1248*M1248</f>
        <v>0</v>
      </c>
      <c r="P1248" s="246">
        <f>J1248*M1248</f>
        <v>0</v>
      </c>
      <c r="Q1248" s="246">
        <f>K1248*M1248</f>
        <v>0</v>
      </c>
      <c r="R1248" s="246">
        <f>L1248*M1248</f>
        <v>0</v>
      </c>
      <c r="S1248" s="13" t="s">
        <v>5</v>
      </c>
    </row>
    <row r="1249" spans="1:19" s="56" customFormat="1" ht="69.95" hidden="1" customHeight="1" outlineLevel="1" thickBot="1" x14ac:dyDescent="0.25">
      <c r="A1249" s="602" t="s">
        <v>4252</v>
      </c>
      <c r="B1249" s="546" t="s">
        <v>298</v>
      </c>
      <c r="C1249" s="64" t="s">
        <v>2187</v>
      </c>
      <c r="D1249" s="418" t="s">
        <v>2691</v>
      </c>
      <c r="E1249" s="243"/>
      <c r="F1249" s="202" t="s">
        <v>4</v>
      </c>
      <c r="G1249" s="139">
        <v>10</v>
      </c>
      <c r="H1249" s="139">
        <v>6.2</v>
      </c>
      <c r="I1249" s="139">
        <v>6</v>
      </c>
      <c r="J1249" s="161">
        <f t="shared" si="1114"/>
        <v>5.88</v>
      </c>
      <c r="K1249" s="161">
        <f t="shared" si="1115"/>
        <v>5.82</v>
      </c>
      <c r="L1249" s="161">
        <f t="shared" si="1116"/>
        <v>5.76</v>
      </c>
      <c r="M1249" s="290"/>
      <c r="N1249" s="139">
        <f>H1249*M1249</f>
        <v>0</v>
      </c>
      <c r="O1249" s="217">
        <f>I1249*M1249</f>
        <v>0</v>
      </c>
      <c r="P1249" s="246">
        <f>J1249*M1249</f>
        <v>0</v>
      </c>
      <c r="Q1249" s="246">
        <f>K1249*M1249</f>
        <v>0</v>
      </c>
      <c r="R1249" s="246">
        <f>L1249*M1249</f>
        <v>0</v>
      </c>
      <c r="S1249" s="13" t="s">
        <v>5</v>
      </c>
    </row>
    <row r="1250" spans="1:19" s="56" customFormat="1" ht="69.95" hidden="1" customHeight="1" outlineLevel="1" thickBot="1" x14ac:dyDescent="0.25">
      <c r="A1250" s="602" t="s">
        <v>4253</v>
      </c>
      <c r="B1250" s="546" t="s">
        <v>298</v>
      </c>
      <c r="C1250" s="64" t="s">
        <v>2188</v>
      </c>
      <c r="D1250" s="418" t="s">
        <v>2692</v>
      </c>
      <c r="E1250" s="25"/>
      <c r="F1250" s="202" t="s">
        <v>4</v>
      </c>
      <c r="G1250" s="139">
        <v>10</v>
      </c>
      <c r="H1250" s="139">
        <v>6.7</v>
      </c>
      <c r="I1250" s="139">
        <v>6.5</v>
      </c>
      <c r="J1250" s="161">
        <f t="shared" si="1114"/>
        <v>6.37</v>
      </c>
      <c r="K1250" s="161">
        <f t="shared" si="1115"/>
        <v>6.3049999999999997</v>
      </c>
      <c r="L1250" s="161">
        <f t="shared" si="1116"/>
        <v>6.24</v>
      </c>
      <c r="M1250" s="290"/>
      <c r="N1250" s="139">
        <f>H1250*M1250</f>
        <v>0</v>
      </c>
      <c r="O1250" s="217">
        <f>I1250*M1250</f>
        <v>0</v>
      </c>
      <c r="P1250" s="246">
        <f>J1250*M1250</f>
        <v>0</v>
      </c>
      <c r="Q1250" s="246">
        <f>K1250*M1250</f>
        <v>0</v>
      </c>
      <c r="R1250" s="246">
        <f>L1250*M1250</f>
        <v>0</v>
      </c>
      <c r="S1250" s="13" t="s">
        <v>5</v>
      </c>
    </row>
    <row r="1251" spans="1:19" s="56" customFormat="1" ht="69.95" hidden="1" customHeight="1" outlineLevel="1" thickBot="1" x14ac:dyDescent="0.25">
      <c r="A1251" s="602" t="s">
        <v>4254</v>
      </c>
      <c r="B1251" s="546" t="s">
        <v>298</v>
      </c>
      <c r="C1251" s="64" t="s">
        <v>2189</v>
      </c>
      <c r="D1251" s="418" t="s">
        <v>2693</v>
      </c>
      <c r="E1251" s="243"/>
      <c r="F1251" s="202" t="s">
        <v>4</v>
      </c>
      <c r="G1251" s="139">
        <v>12</v>
      </c>
      <c r="H1251" s="139">
        <v>7.5</v>
      </c>
      <c r="I1251" s="139">
        <v>7</v>
      </c>
      <c r="J1251" s="161">
        <f t="shared" si="1114"/>
        <v>6.8599999999999994</v>
      </c>
      <c r="K1251" s="161">
        <f t="shared" si="1115"/>
        <v>6.79</v>
      </c>
      <c r="L1251" s="161">
        <f t="shared" si="1116"/>
        <v>6.72</v>
      </c>
      <c r="M1251" s="290"/>
      <c r="N1251" s="139">
        <f>H1251*M1251</f>
        <v>0</v>
      </c>
      <c r="O1251" s="217">
        <f>I1251*M1251</f>
        <v>0</v>
      </c>
      <c r="P1251" s="246">
        <f>J1251*M1251</f>
        <v>0</v>
      </c>
      <c r="Q1251" s="246">
        <f>K1251*M1251</f>
        <v>0</v>
      </c>
      <c r="R1251" s="246">
        <f>L1251*M1251</f>
        <v>0</v>
      </c>
      <c r="S1251" s="13" t="s">
        <v>5</v>
      </c>
    </row>
    <row r="1252" spans="1:19" s="56" customFormat="1" ht="69.95" hidden="1" customHeight="1" outlineLevel="1" thickBot="1" x14ac:dyDescent="0.25">
      <c r="A1252" s="602" t="s">
        <v>4255</v>
      </c>
      <c r="B1252" s="546" t="s">
        <v>298</v>
      </c>
      <c r="C1252" s="64" t="s">
        <v>2190</v>
      </c>
      <c r="D1252" s="418" t="s">
        <v>2694</v>
      </c>
      <c r="E1252" s="243"/>
      <c r="F1252" s="202" t="s">
        <v>4</v>
      </c>
      <c r="G1252" s="139">
        <v>12</v>
      </c>
      <c r="H1252" s="139">
        <v>7.5</v>
      </c>
      <c r="I1252" s="139">
        <v>7</v>
      </c>
      <c r="J1252" s="161">
        <f t="shared" si="1114"/>
        <v>6.8599999999999994</v>
      </c>
      <c r="K1252" s="161">
        <f t="shared" si="1115"/>
        <v>6.79</v>
      </c>
      <c r="L1252" s="161">
        <f t="shared" si="1116"/>
        <v>6.72</v>
      </c>
      <c r="M1252" s="290"/>
      <c r="N1252" s="139">
        <f>H1252*M1252</f>
        <v>0</v>
      </c>
      <c r="O1252" s="217">
        <f>I1252*M1252</f>
        <v>0</v>
      </c>
      <c r="P1252" s="246">
        <f>J1252*M1252</f>
        <v>0</v>
      </c>
      <c r="Q1252" s="246">
        <f>K1252*M1252</f>
        <v>0</v>
      </c>
      <c r="R1252" s="246">
        <f>L1252*M1252</f>
        <v>0</v>
      </c>
      <c r="S1252" s="13" t="s">
        <v>5</v>
      </c>
    </row>
    <row r="1253" spans="1:19" s="56" customFormat="1" ht="69.95" hidden="1" customHeight="1" outlineLevel="1" thickBot="1" x14ac:dyDescent="0.25">
      <c r="A1253" s="602" t="s">
        <v>4256</v>
      </c>
      <c r="B1253" s="546" t="s">
        <v>298</v>
      </c>
      <c r="C1253" s="64" t="s">
        <v>2191</v>
      </c>
      <c r="D1253" s="279" t="s">
        <v>2695</v>
      </c>
      <c r="E1253" s="243"/>
      <c r="F1253" s="202" t="s">
        <v>4</v>
      </c>
      <c r="G1253" s="139">
        <v>12</v>
      </c>
      <c r="H1253" s="139">
        <v>7.8</v>
      </c>
      <c r="I1253" s="139">
        <v>7.5</v>
      </c>
      <c r="J1253" s="161">
        <f t="shared" si="1114"/>
        <v>7.35</v>
      </c>
      <c r="K1253" s="161">
        <f t="shared" si="1115"/>
        <v>7.2749999999999995</v>
      </c>
      <c r="L1253" s="161">
        <f t="shared" si="1116"/>
        <v>7.1999999999999993</v>
      </c>
      <c r="M1253" s="290"/>
      <c r="N1253" s="139">
        <f>H1253*M1253</f>
        <v>0</v>
      </c>
      <c r="O1253" s="217">
        <f>I1253*M1253</f>
        <v>0</v>
      </c>
      <c r="P1253" s="246">
        <f>J1253*M1253</f>
        <v>0</v>
      </c>
      <c r="Q1253" s="246">
        <f>K1253*M1253</f>
        <v>0</v>
      </c>
      <c r="R1253" s="246">
        <f>L1253*M1253</f>
        <v>0</v>
      </c>
      <c r="S1253" s="13" t="s">
        <v>5</v>
      </c>
    </row>
    <row r="1254" spans="1:19" s="56" customFormat="1" ht="69.95" hidden="1" customHeight="1" outlineLevel="1" thickBot="1" x14ac:dyDescent="0.25">
      <c r="A1254" s="602" t="s">
        <v>4257</v>
      </c>
      <c r="B1254" s="546" t="s">
        <v>298</v>
      </c>
      <c r="C1254" s="64" t="s">
        <v>2192</v>
      </c>
      <c r="D1254" s="418" t="s">
        <v>2696</v>
      </c>
      <c r="E1254" s="243"/>
      <c r="F1254" s="202" t="s">
        <v>4</v>
      </c>
      <c r="G1254" s="139">
        <v>14</v>
      </c>
      <c r="H1254" s="139">
        <v>9.6999999999999993</v>
      </c>
      <c r="I1254" s="139">
        <v>9.5</v>
      </c>
      <c r="J1254" s="161">
        <f t="shared" si="1114"/>
        <v>9.31</v>
      </c>
      <c r="K1254" s="161">
        <f t="shared" si="1115"/>
        <v>9.2149999999999999</v>
      </c>
      <c r="L1254" s="161">
        <f t="shared" si="1116"/>
        <v>9.1199999999999992</v>
      </c>
      <c r="M1254" s="290"/>
      <c r="N1254" s="139">
        <f>H1254*M1254</f>
        <v>0</v>
      </c>
      <c r="O1254" s="217">
        <f>I1254*M1254</f>
        <v>0</v>
      </c>
      <c r="P1254" s="246">
        <f>J1254*M1254</f>
        <v>0</v>
      </c>
      <c r="Q1254" s="246">
        <f>K1254*M1254</f>
        <v>0</v>
      </c>
      <c r="R1254" s="246">
        <f>L1254*M1254</f>
        <v>0</v>
      </c>
      <c r="S1254" s="13" t="s">
        <v>5</v>
      </c>
    </row>
    <row r="1255" spans="1:19" s="56" customFormat="1" ht="69.95" hidden="1" customHeight="1" outlineLevel="1" thickBot="1" x14ac:dyDescent="0.25">
      <c r="A1255" s="602" t="s">
        <v>4258</v>
      </c>
      <c r="B1255" s="547" t="s">
        <v>298</v>
      </c>
      <c r="C1255" s="53"/>
      <c r="D1255" s="306" t="s">
        <v>2697</v>
      </c>
      <c r="E1255" s="243"/>
      <c r="F1255" s="7" t="s">
        <v>4</v>
      </c>
      <c r="G1255" s="99">
        <v>12</v>
      </c>
      <c r="H1255" s="90">
        <v>6.2</v>
      </c>
      <c r="I1255" s="90">
        <v>6</v>
      </c>
      <c r="J1255" s="161">
        <f t="shared" si="1114"/>
        <v>5.88</v>
      </c>
      <c r="K1255" s="161">
        <f t="shared" si="1115"/>
        <v>5.82</v>
      </c>
      <c r="L1255" s="161">
        <f t="shared" si="1116"/>
        <v>5.76</v>
      </c>
      <c r="M1255" s="290"/>
      <c r="N1255" s="139">
        <f>H1255*M1255</f>
        <v>0</v>
      </c>
      <c r="O1255" s="217">
        <f>I1255*M1255</f>
        <v>0</v>
      </c>
      <c r="P1255" s="246">
        <f>J1255*M1255</f>
        <v>0</v>
      </c>
      <c r="Q1255" s="246">
        <f>K1255*M1255</f>
        <v>0</v>
      </c>
      <c r="R1255" s="246">
        <f>L1255*M1255</f>
        <v>0</v>
      </c>
      <c r="S1255" s="13" t="s">
        <v>5</v>
      </c>
    </row>
    <row r="1256" spans="1:19" s="56" customFormat="1" ht="69.95" hidden="1" customHeight="1" outlineLevel="1" thickBot="1" x14ac:dyDescent="0.25">
      <c r="A1256" s="602" t="s">
        <v>4259</v>
      </c>
      <c r="B1256" s="546" t="s">
        <v>298</v>
      </c>
      <c r="C1256" s="53"/>
      <c r="D1256" s="307" t="s">
        <v>2698</v>
      </c>
      <c r="E1256" s="30"/>
      <c r="F1256" s="202" t="s">
        <v>4</v>
      </c>
      <c r="G1256" s="139">
        <v>10</v>
      </c>
      <c r="H1256" s="139">
        <v>5.7</v>
      </c>
      <c r="I1256" s="139">
        <v>5.5</v>
      </c>
      <c r="J1256" s="161">
        <f t="shared" si="1114"/>
        <v>5.39</v>
      </c>
      <c r="K1256" s="161">
        <f t="shared" si="1115"/>
        <v>5.335</v>
      </c>
      <c r="L1256" s="161">
        <f t="shared" si="1116"/>
        <v>5.2799999999999994</v>
      </c>
      <c r="M1256" s="290"/>
      <c r="N1256" s="139">
        <f>H1256*M1256</f>
        <v>0</v>
      </c>
      <c r="O1256" s="217">
        <f>I1256*M1256</f>
        <v>0</v>
      </c>
      <c r="P1256" s="246">
        <f>J1256*M1256</f>
        <v>0</v>
      </c>
      <c r="Q1256" s="246">
        <f>K1256*M1256</f>
        <v>0</v>
      </c>
      <c r="R1256" s="246">
        <f>L1256*M1256</f>
        <v>0</v>
      </c>
      <c r="S1256" s="13" t="s">
        <v>5</v>
      </c>
    </row>
    <row r="1257" spans="1:19" s="56" customFormat="1" ht="69.95" hidden="1" customHeight="1" outlineLevel="1" thickBot="1" x14ac:dyDescent="0.25">
      <c r="A1257" s="602" t="s">
        <v>4260</v>
      </c>
      <c r="B1257" s="546" t="s">
        <v>298</v>
      </c>
      <c r="C1257" s="53"/>
      <c r="D1257" s="307" t="s">
        <v>2699</v>
      </c>
      <c r="E1257" s="55"/>
      <c r="F1257" s="202" t="s">
        <v>4</v>
      </c>
      <c r="G1257" s="139">
        <v>9</v>
      </c>
      <c r="H1257" s="139">
        <v>4.7</v>
      </c>
      <c r="I1257" s="139">
        <v>4.5</v>
      </c>
      <c r="J1257" s="161">
        <f t="shared" si="1114"/>
        <v>4.41</v>
      </c>
      <c r="K1257" s="161">
        <f t="shared" si="1115"/>
        <v>4.3650000000000002</v>
      </c>
      <c r="L1257" s="161">
        <f t="shared" si="1116"/>
        <v>4.32</v>
      </c>
      <c r="M1257" s="290"/>
      <c r="N1257" s="139">
        <f>H1257*M1257</f>
        <v>0</v>
      </c>
      <c r="O1257" s="217">
        <f>I1257*M1257</f>
        <v>0</v>
      </c>
      <c r="P1257" s="246">
        <f>J1257*M1257</f>
        <v>0</v>
      </c>
      <c r="Q1257" s="246">
        <f>K1257*M1257</f>
        <v>0</v>
      </c>
      <c r="R1257" s="246">
        <f>L1257*M1257</f>
        <v>0</v>
      </c>
      <c r="S1257" s="13" t="s">
        <v>5</v>
      </c>
    </row>
    <row r="1258" spans="1:19" s="56" customFormat="1" ht="69.95" hidden="1" customHeight="1" outlineLevel="1" thickBot="1" x14ac:dyDescent="0.25">
      <c r="A1258" s="602" t="s">
        <v>4261</v>
      </c>
      <c r="B1258" s="546" t="s">
        <v>298</v>
      </c>
      <c r="C1258" s="53"/>
      <c r="D1258" s="307" t="s">
        <v>2700</v>
      </c>
      <c r="E1258" s="30"/>
      <c r="F1258" s="202" t="s">
        <v>4</v>
      </c>
      <c r="G1258" s="139">
        <v>11</v>
      </c>
      <c r="H1258" s="139">
        <v>6.7</v>
      </c>
      <c r="I1258" s="139">
        <v>6.5</v>
      </c>
      <c r="J1258" s="161">
        <f t="shared" si="1114"/>
        <v>6.37</v>
      </c>
      <c r="K1258" s="161">
        <f t="shared" si="1115"/>
        <v>6.3049999999999997</v>
      </c>
      <c r="L1258" s="161">
        <f t="shared" si="1116"/>
        <v>6.24</v>
      </c>
      <c r="M1258" s="290"/>
      <c r="N1258" s="139">
        <f>H1258*M1258</f>
        <v>0</v>
      </c>
      <c r="O1258" s="217">
        <f>I1258*M1258</f>
        <v>0</v>
      </c>
      <c r="P1258" s="246">
        <f>J1258*M1258</f>
        <v>0</v>
      </c>
      <c r="Q1258" s="246">
        <f>K1258*M1258</f>
        <v>0</v>
      </c>
      <c r="R1258" s="246">
        <f>L1258*M1258</f>
        <v>0</v>
      </c>
      <c r="S1258" s="13" t="s">
        <v>5</v>
      </c>
    </row>
    <row r="1259" spans="1:19" s="56" customFormat="1" ht="69.95" hidden="1" customHeight="1" outlineLevel="1" thickBot="1" x14ac:dyDescent="0.25">
      <c r="A1259" s="602" t="s">
        <v>4262</v>
      </c>
      <c r="B1259" s="546" t="s">
        <v>298</v>
      </c>
      <c r="C1259" s="53"/>
      <c r="D1259" s="307" t="s">
        <v>2701</v>
      </c>
      <c r="E1259" s="30"/>
      <c r="F1259" s="202" t="s">
        <v>4</v>
      </c>
      <c r="G1259" s="139">
        <v>10</v>
      </c>
      <c r="H1259" s="139">
        <v>5.7</v>
      </c>
      <c r="I1259" s="139">
        <v>5.5</v>
      </c>
      <c r="J1259" s="161">
        <f t="shared" si="1114"/>
        <v>5.39</v>
      </c>
      <c r="K1259" s="161">
        <f t="shared" si="1115"/>
        <v>5.335</v>
      </c>
      <c r="L1259" s="161">
        <f t="shared" si="1116"/>
        <v>5.2799999999999994</v>
      </c>
      <c r="M1259" s="290"/>
      <c r="N1259" s="139">
        <f>H1259*M1259</f>
        <v>0</v>
      </c>
      <c r="O1259" s="217">
        <f>I1259*M1259</f>
        <v>0</v>
      </c>
      <c r="P1259" s="246">
        <f>J1259*M1259</f>
        <v>0</v>
      </c>
      <c r="Q1259" s="246">
        <f>K1259*M1259</f>
        <v>0</v>
      </c>
      <c r="R1259" s="246">
        <f>L1259*M1259</f>
        <v>0</v>
      </c>
      <c r="S1259" s="13" t="s">
        <v>5</v>
      </c>
    </row>
    <row r="1260" spans="1:19" s="56" customFormat="1" ht="69.95" hidden="1" customHeight="1" outlineLevel="1" thickBot="1" x14ac:dyDescent="0.25">
      <c r="A1260" s="602" t="s">
        <v>4263</v>
      </c>
      <c r="B1260" s="546" t="s">
        <v>298</v>
      </c>
      <c r="C1260" s="53"/>
      <c r="D1260" s="307" t="s">
        <v>2702</v>
      </c>
      <c r="E1260" s="243"/>
      <c r="F1260" s="202" t="s">
        <v>4</v>
      </c>
      <c r="G1260" s="139">
        <v>10</v>
      </c>
      <c r="H1260" s="139">
        <v>5.7</v>
      </c>
      <c r="I1260" s="139">
        <v>5.5</v>
      </c>
      <c r="J1260" s="161">
        <f t="shared" si="1114"/>
        <v>5.39</v>
      </c>
      <c r="K1260" s="161">
        <f t="shared" si="1115"/>
        <v>5.335</v>
      </c>
      <c r="L1260" s="161">
        <f t="shared" si="1116"/>
        <v>5.2799999999999994</v>
      </c>
      <c r="M1260" s="290"/>
      <c r="N1260" s="139">
        <f>H1260*M1260</f>
        <v>0</v>
      </c>
      <c r="O1260" s="217">
        <f>I1260*M1260</f>
        <v>0</v>
      </c>
      <c r="P1260" s="246">
        <f>J1260*M1260</f>
        <v>0</v>
      </c>
      <c r="Q1260" s="246">
        <f>K1260*M1260</f>
        <v>0</v>
      </c>
      <c r="R1260" s="246">
        <f>L1260*M1260</f>
        <v>0</v>
      </c>
      <c r="S1260" s="13" t="s">
        <v>5</v>
      </c>
    </row>
    <row r="1261" spans="1:19" s="56" customFormat="1" ht="69.95" hidden="1" customHeight="1" outlineLevel="1" thickBot="1" x14ac:dyDescent="0.25">
      <c r="A1261" s="602" t="s">
        <v>4264</v>
      </c>
      <c r="B1261" s="546" t="s">
        <v>298</v>
      </c>
      <c r="C1261" s="53"/>
      <c r="D1261" s="307" t="s">
        <v>2703</v>
      </c>
      <c r="E1261" s="243"/>
      <c r="F1261" s="202" t="s">
        <v>4</v>
      </c>
      <c r="G1261" s="139">
        <v>9</v>
      </c>
      <c r="H1261" s="139">
        <v>4.7</v>
      </c>
      <c r="I1261" s="139">
        <v>4.5</v>
      </c>
      <c r="J1261" s="161">
        <f t="shared" si="1114"/>
        <v>4.41</v>
      </c>
      <c r="K1261" s="161">
        <f t="shared" si="1115"/>
        <v>4.3650000000000002</v>
      </c>
      <c r="L1261" s="161">
        <f t="shared" si="1116"/>
        <v>4.32</v>
      </c>
      <c r="M1261" s="290"/>
      <c r="N1261" s="139">
        <f>H1261*M1261</f>
        <v>0</v>
      </c>
      <c r="O1261" s="217">
        <f>I1261*M1261</f>
        <v>0</v>
      </c>
      <c r="P1261" s="246">
        <f>J1261*M1261</f>
        <v>0</v>
      </c>
      <c r="Q1261" s="246">
        <f>K1261*M1261</f>
        <v>0</v>
      </c>
      <c r="R1261" s="246">
        <f>L1261*M1261</f>
        <v>0</v>
      </c>
      <c r="S1261" s="13" t="s">
        <v>5</v>
      </c>
    </row>
    <row r="1262" spans="1:19" s="56" customFormat="1" ht="69.95" hidden="1" customHeight="1" outlineLevel="1" thickBot="1" x14ac:dyDescent="0.25">
      <c r="A1262" s="602" t="s">
        <v>4265</v>
      </c>
      <c r="B1262" s="546" t="s">
        <v>298</v>
      </c>
      <c r="C1262" s="53"/>
      <c r="D1262" s="307" t="s">
        <v>2704</v>
      </c>
      <c r="E1262" s="243"/>
      <c r="F1262" s="202" t="s">
        <v>4</v>
      </c>
      <c r="G1262" s="98">
        <v>8</v>
      </c>
      <c r="H1262" s="139">
        <v>4.7</v>
      </c>
      <c r="I1262" s="139">
        <v>4.5</v>
      </c>
      <c r="J1262" s="161">
        <f t="shared" si="1114"/>
        <v>4.41</v>
      </c>
      <c r="K1262" s="161">
        <f t="shared" si="1115"/>
        <v>4.3650000000000002</v>
      </c>
      <c r="L1262" s="161">
        <f t="shared" si="1116"/>
        <v>4.32</v>
      </c>
      <c r="M1262" s="290"/>
      <c r="N1262" s="139">
        <f>H1262*M1262</f>
        <v>0</v>
      </c>
      <c r="O1262" s="217">
        <f>I1262*M1262</f>
        <v>0</v>
      </c>
      <c r="P1262" s="246">
        <f>J1262*M1262</f>
        <v>0</v>
      </c>
      <c r="Q1262" s="246">
        <f>K1262*M1262</f>
        <v>0</v>
      </c>
      <c r="R1262" s="246">
        <f>L1262*M1262</f>
        <v>0</v>
      </c>
      <c r="S1262" s="13" t="s">
        <v>5</v>
      </c>
    </row>
    <row r="1263" spans="1:19" s="56" customFormat="1" ht="69.95" hidden="1" customHeight="1" outlineLevel="1" thickBot="1" x14ac:dyDescent="0.25">
      <c r="A1263" s="602" t="s">
        <v>4266</v>
      </c>
      <c r="B1263" s="546" t="s">
        <v>298</v>
      </c>
      <c r="C1263" s="53"/>
      <c r="D1263" s="307" t="s">
        <v>2705</v>
      </c>
      <c r="E1263" s="25"/>
      <c r="F1263" s="202" t="s">
        <v>4</v>
      </c>
      <c r="G1263" s="139">
        <v>9</v>
      </c>
      <c r="H1263" s="139">
        <v>4.7</v>
      </c>
      <c r="I1263" s="139">
        <v>4.5</v>
      </c>
      <c r="J1263" s="161">
        <f t="shared" si="1114"/>
        <v>4.41</v>
      </c>
      <c r="K1263" s="161">
        <f t="shared" si="1115"/>
        <v>4.3650000000000002</v>
      </c>
      <c r="L1263" s="161">
        <f t="shared" si="1116"/>
        <v>4.32</v>
      </c>
      <c r="M1263" s="290"/>
      <c r="N1263" s="139">
        <f>H1263*M1263</f>
        <v>0</v>
      </c>
      <c r="O1263" s="217">
        <f>I1263*M1263</f>
        <v>0</v>
      </c>
      <c r="P1263" s="246">
        <f>J1263*M1263</f>
        <v>0</v>
      </c>
      <c r="Q1263" s="246">
        <f>K1263*M1263</f>
        <v>0</v>
      </c>
      <c r="R1263" s="246">
        <f>L1263*M1263</f>
        <v>0</v>
      </c>
      <c r="S1263" s="13" t="s">
        <v>5</v>
      </c>
    </row>
    <row r="1264" spans="1:19" s="56" customFormat="1" ht="69.95" hidden="1" customHeight="1" outlineLevel="1" thickBot="1" x14ac:dyDescent="0.25">
      <c r="A1264" s="602" t="s">
        <v>4267</v>
      </c>
      <c r="B1264" s="546" t="s">
        <v>298</v>
      </c>
      <c r="C1264" s="53"/>
      <c r="D1264" s="307" t="s">
        <v>2706</v>
      </c>
      <c r="E1264" s="243"/>
      <c r="F1264" s="202" t="s">
        <v>4</v>
      </c>
      <c r="G1264" s="98">
        <v>9</v>
      </c>
      <c r="H1264" s="139">
        <v>4.7</v>
      </c>
      <c r="I1264" s="139">
        <v>4.5</v>
      </c>
      <c r="J1264" s="161">
        <f t="shared" si="1114"/>
        <v>4.41</v>
      </c>
      <c r="K1264" s="161">
        <f t="shared" si="1115"/>
        <v>4.3650000000000002</v>
      </c>
      <c r="L1264" s="161">
        <f t="shared" si="1116"/>
        <v>4.32</v>
      </c>
      <c r="M1264" s="290"/>
      <c r="N1264" s="139">
        <f>H1264*M1264</f>
        <v>0</v>
      </c>
      <c r="O1264" s="217">
        <f>I1264*M1264</f>
        <v>0</v>
      </c>
      <c r="P1264" s="246">
        <f>J1264*M1264</f>
        <v>0</v>
      </c>
      <c r="Q1264" s="246">
        <f>K1264*M1264</f>
        <v>0</v>
      </c>
      <c r="R1264" s="246">
        <f>L1264*M1264</f>
        <v>0</v>
      </c>
      <c r="S1264" s="13" t="s">
        <v>5</v>
      </c>
    </row>
    <row r="1265" spans="1:21" s="56" customFormat="1" ht="69.95" hidden="1" customHeight="1" outlineLevel="1" thickBot="1" x14ac:dyDescent="0.25">
      <c r="A1265" s="602" t="s">
        <v>4268</v>
      </c>
      <c r="B1265" s="546" t="s">
        <v>298</v>
      </c>
      <c r="C1265" s="53"/>
      <c r="D1265" s="307" t="s">
        <v>2707</v>
      </c>
      <c r="E1265" s="55"/>
      <c r="F1265" s="202" t="s">
        <v>4</v>
      </c>
      <c r="G1265" s="139">
        <v>8</v>
      </c>
      <c r="H1265" s="139">
        <v>4.7</v>
      </c>
      <c r="I1265" s="139">
        <v>4.5</v>
      </c>
      <c r="J1265" s="161">
        <f t="shared" si="1114"/>
        <v>4.41</v>
      </c>
      <c r="K1265" s="161">
        <f t="shared" si="1115"/>
        <v>4.3650000000000002</v>
      </c>
      <c r="L1265" s="161">
        <f t="shared" si="1116"/>
        <v>4.32</v>
      </c>
      <c r="M1265" s="290"/>
      <c r="N1265" s="139">
        <f>H1265*M1265</f>
        <v>0</v>
      </c>
      <c r="O1265" s="217">
        <f>I1265*M1265</f>
        <v>0</v>
      </c>
      <c r="P1265" s="246">
        <f>J1265*M1265</f>
        <v>0</v>
      </c>
      <c r="Q1265" s="246">
        <f>K1265*M1265</f>
        <v>0</v>
      </c>
      <c r="R1265" s="246">
        <f>L1265*M1265</f>
        <v>0</v>
      </c>
      <c r="S1265" s="13" t="s">
        <v>5</v>
      </c>
    </row>
    <row r="1266" spans="1:21" s="56" customFormat="1" ht="69.95" hidden="1" customHeight="1" outlineLevel="1" thickBot="1" x14ac:dyDescent="0.25">
      <c r="A1266" s="602" t="s">
        <v>4269</v>
      </c>
      <c r="B1266" s="546" t="s">
        <v>298</v>
      </c>
      <c r="C1266" s="53"/>
      <c r="D1266" s="307" t="s">
        <v>2708</v>
      </c>
      <c r="E1266" s="243"/>
      <c r="F1266" s="202" t="s">
        <v>4</v>
      </c>
      <c r="G1266" s="98">
        <v>8</v>
      </c>
      <c r="H1266" s="139">
        <v>4.7</v>
      </c>
      <c r="I1266" s="139">
        <v>4.5</v>
      </c>
      <c r="J1266" s="161">
        <f t="shared" si="1114"/>
        <v>4.41</v>
      </c>
      <c r="K1266" s="161">
        <f t="shared" si="1115"/>
        <v>4.3650000000000002</v>
      </c>
      <c r="L1266" s="161">
        <f t="shared" si="1116"/>
        <v>4.32</v>
      </c>
      <c r="M1266" s="290"/>
      <c r="N1266" s="139">
        <f>H1266*M1266</f>
        <v>0</v>
      </c>
      <c r="O1266" s="217">
        <f>I1266*M1266</f>
        <v>0</v>
      </c>
      <c r="P1266" s="246">
        <f>J1266*M1266</f>
        <v>0</v>
      </c>
      <c r="Q1266" s="246">
        <f>K1266*M1266</f>
        <v>0</v>
      </c>
      <c r="R1266" s="246">
        <f>L1266*M1266</f>
        <v>0</v>
      </c>
      <c r="S1266" s="13" t="s">
        <v>5</v>
      </c>
    </row>
    <row r="1267" spans="1:21" s="56" customFormat="1" ht="69.95" hidden="1" customHeight="1" outlineLevel="1" thickBot="1" x14ac:dyDescent="0.25">
      <c r="A1267" s="602" t="s">
        <v>4270</v>
      </c>
      <c r="B1267" s="546" t="s">
        <v>298</v>
      </c>
      <c r="C1267" s="53"/>
      <c r="D1267" s="307" t="s">
        <v>2709</v>
      </c>
      <c r="E1267" s="243"/>
      <c r="F1267" s="202" t="s">
        <v>4</v>
      </c>
      <c r="G1267" s="98">
        <v>8</v>
      </c>
      <c r="H1267" s="139">
        <v>4.7</v>
      </c>
      <c r="I1267" s="139">
        <v>4.5</v>
      </c>
      <c r="J1267" s="161">
        <f t="shared" si="1114"/>
        <v>4.41</v>
      </c>
      <c r="K1267" s="161">
        <f t="shared" si="1115"/>
        <v>4.3650000000000002</v>
      </c>
      <c r="L1267" s="161">
        <f t="shared" si="1116"/>
        <v>4.32</v>
      </c>
      <c r="M1267" s="290"/>
      <c r="N1267" s="139">
        <f>H1267*M1267</f>
        <v>0</v>
      </c>
      <c r="O1267" s="217">
        <f>I1267*M1267</f>
        <v>0</v>
      </c>
      <c r="P1267" s="246">
        <f>J1267*M1267</f>
        <v>0</v>
      </c>
      <c r="Q1267" s="246">
        <f>K1267*M1267</f>
        <v>0</v>
      </c>
      <c r="R1267" s="246">
        <f>L1267*M1267</f>
        <v>0</v>
      </c>
      <c r="S1267" s="13" t="s">
        <v>5</v>
      </c>
    </row>
    <row r="1268" spans="1:21" s="56" customFormat="1" ht="69.95" hidden="1" customHeight="1" outlineLevel="1" thickBot="1" x14ac:dyDescent="0.25">
      <c r="A1268" s="602" t="s">
        <v>4271</v>
      </c>
      <c r="B1268" s="546" t="s">
        <v>298</v>
      </c>
      <c r="C1268" s="53"/>
      <c r="D1268" s="307" t="s">
        <v>2710</v>
      </c>
      <c r="E1268" s="243"/>
      <c r="F1268" s="202" t="s">
        <v>4</v>
      </c>
      <c r="G1268" s="139">
        <v>10</v>
      </c>
      <c r="H1268" s="139">
        <v>5.7</v>
      </c>
      <c r="I1268" s="139">
        <v>5.5</v>
      </c>
      <c r="J1268" s="161">
        <f t="shared" si="1114"/>
        <v>5.39</v>
      </c>
      <c r="K1268" s="161">
        <f t="shared" si="1115"/>
        <v>5.335</v>
      </c>
      <c r="L1268" s="161">
        <f t="shared" si="1116"/>
        <v>5.2799999999999994</v>
      </c>
      <c r="M1268" s="290"/>
      <c r="N1268" s="139">
        <f>H1268*M1268</f>
        <v>0</v>
      </c>
      <c r="O1268" s="217">
        <f>I1268*M1268</f>
        <v>0</v>
      </c>
      <c r="P1268" s="246">
        <f>J1268*M1268</f>
        <v>0</v>
      </c>
      <c r="Q1268" s="246">
        <f>K1268*M1268</f>
        <v>0</v>
      </c>
      <c r="R1268" s="246">
        <f>L1268*M1268</f>
        <v>0</v>
      </c>
      <c r="S1268" s="13" t="s">
        <v>5</v>
      </c>
    </row>
    <row r="1269" spans="1:21" s="56" customFormat="1" ht="69.95" hidden="1" customHeight="1" outlineLevel="1" thickBot="1" x14ac:dyDescent="0.25">
      <c r="A1269" s="602" t="s">
        <v>4272</v>
      </c>
      <c r="B1269" s="546" t="s">
        <v>298</v>
      </c>
      <c r="C1269" s="53"/>
      <c r="D1269" s="307" t="s">
        <v>2711</v>
      </c>
      <c r="E1269" s="7"/>
      <c r="F1269" s="202" t="s">
        <v>4</v>
      </c>
      <c r="G1269" s="139">
        <v>9</v>
      </c>
      <c r="H1269" s="139">
        <v>5.2</v>
      </c>
      <c r="I1269" s="139">
        <v>5</v>
      </c>
      <c r="J1269" s="161">
        <f t="shared" si="1114"/>
        <v>4.9000000000000004</v>
      </c>
      <c r="K1269" s="161">
        <f t="shared" si="1115"/>
        <v>4.8499999999999996</v>
      </c>
      <c r="L1269" s="161">
        <f t="shared" si="1116"/>
        <v>4.8</v>
      </c>
      <c r="M1269" s="290"/>
      <c r="N1269" s="139">
        <f>H1269*M1269</f>
        <v>0</v>
      </c>
      <c r="O1269" s="217">
        <f>I1269*M1269</f>
        <v>0</v>
      </c>
      <c r="P1269" s="246">
        <f>J1269*M1269</f>
        <v>0</v>
      </c>
      <c r="Q1269" s="246">
        <f>K1269*M1269</f>
        <v>0</v>
      </c>
      <c r="R1269" s="246">
        <f>L1269*M1269</f>
        <v>0</v>
      </c>
      <c r="S1269" s="13" t="s">
        <v>5</v>
      </c>
    </row>
    <row r="1270" spans="1:21" s="56" customFormat="1" ht="69.95" hidden="1" customHeight="1" outlineLevel="1" thickBot="1" x14ac:dyDescent="0.25">
      <c r="A1270" s="602" t="s">
        <v>4273</v>
      </c>
      <c r="B1270" s="546" t="s">
        <v>26</v>
      </c>
      <c r="C1270" s="53"/>
      <c r="D1270" s="307" t="s">
        <v>2407</v>
      </c>
      <c r="E1270" s="7"/>
      <c r="F1270" s="202" t="s">
        <v>4</v>
      </c>
      <c r="G1270" s="139">
        <v>6</v>
      </c>
      <c r="H1270" s="139">
        <v>3.5</v>
      </c>
      <c r="I1270" s="139">
        <v>3.4</v>
      </c>
      <c r="J1270" s="161">
        <f t="shared" si="1114"/>
        <v>3.3319999999999999</v>
      </c>
      <c r="K1270" s="161">
        <f t="shared" si="1115"/>
        <v>3.298</v>
      </c>
      <c r="L1270" s="161">
        <f t="shared" si="1116"/>
        <v>3.2639999999999998</v>
      </c>
      <c r="M1270" s="290"/>
      <c r="N1270" s="139">
        <f>H1270*M1270</f>
        <v>0</v>
      </c>
      <c r="O1270" s="217">
        <f>I1270*M1270</f>
        <v>0</v>
      </c>
      <c r="P1270" s="246">
        <f>J1270*M1270</f>
        <v>0</v>
      </c>
      <c r="Q1270" s="246">
        <f>K1270*M1270</f>
        <v>0</v>
      </c>
      <c r="R1270" s="246">
        <f>L1270*M1270</f>
        <v>0</v>
      </c>
      <c r="S1270" s="13" t="s">
        <v>5</v>
      </c>
    </row>
    <row r="1271" spans="1:21" s="56" customFormat="1" ht="69.95" hidden="1" customHeight="1" outlineLevel="1" thickBot="1" x14ac:dyDescent="0.25">
      <c r="A1271" s="602" t="s">
        <v>4274</v>
      </c>
      <c r="B1271" s="7" t="s">
        <v>61</v>
      </c>
      <c r="C1271" s="53"/>
      <c r="D1271" s="307" t="s">
        <v>2712</v>
      </c>
      <c r="E1271" s="255"/>
      <c r="F1271" s="255" t="s">
        <v>4</v>
      </c>
      <c r="G1271" s="272">
        <v>10</v>
      </c>
      <c r="H1271" s="272">
        <v>7</v>
      </c>
      <c r="I1271" s="272">
        <v>6.8</v>
      </c>
      <c r="J1271" s="161">
        <f t="shared" si="1114"/>
        <v>6.6639999999999997</v>
      </c>
      <c r="K1271" s="161">
        <f t="shared" si="1115"/>
        <v>6.5960000000000001</v>
      </c>
      <c r="L1271" s="161">
        <f t="shared" si="1116"/>
        <v>6.5279999999999996</v>
      </c>
      <c r="M1271" s="290"/>
      <c r="N1271" s="272">
        <f>H1271*M1271</f>
        <v>0</v>
      </c>
      <c r="O1271" s="217">
        <f>I1271*M1271</f>
        <v>0</v>
      </c>
      <c r="P1271" s="246">
        <f>J1271*M1271</f>
        <v>0</v>
      </c>
      <c r="Q1271" s="246">
        <f>K1271*M1271</f>
        <v>0</v>
      </c>
      <c r="R1271" s="246">
        <f>L1271*M1271</f>
        <v>0</v>
      </c>
      <c r="S1271" s="13" t="s">
        <v>5</v>
      </c>
    </row>
    <row r="1272" spans="1:21" s="56" customFormat="1" ht="69.95" hidden="1" customHeight="1" outlineLevel="1" thickBot="1" x14ac:dyDescent="0.25">
      <c r="A1272" s="602" t="s">
        <v>4275</v>
      </c>
      <c r="B1272" s="546" t="s">
        <v>26</v>
      </c>
      <c r="C1272" s="53"/>
      <c r="D1272" s="307" t="s">
        <v>2713</v>
      </c>
      <c r="E1272" s="7"/>
      <c r="F1272" s="202" t="s">
        <v>4</v>
      </c>
      <c r="G1272" s="139">
        <v>8</v>
      </c>
      <c r="H1272" s="139">
        <v>5</v>
      </c>
      <c r="I1272" s="139">
        <v>4.8</v>
      </c>
      <c r="J1272" s="161">
        <f t="shared" si="1114"/>
        <v>4.7039999999999997</v>
      </c>
      <c r="K1272" s="161">
        <f t="shared" si="1115"/>
        <v>4.6559999999999997</v>
      </c>
      <c r="L1272" s="161">
        <f t="shared" si="1116"/>
        <v>4.6079999999999997</v>
      </c>
      <c r="M1272" s="290"/>
      <c r="N1272" s="139">
        <f>H1272*M1272</f>
        <v>0</v>
      </c>
      <c r="O1272" s="217">
        <f>I1272*M1272</f>
        <v>0</v>
      </c>
      <c r="P1272" s="246">
        <f>J1272*M1272</f>
        <v>0</v>
      </c>
      <c r="Q1272" s="246">
        <f>K1272*M1272</f>
        <v>0</v>
      </c>
      <c r="R1272" s="246">
        <f>L1272*M1272</f>
        <v>0</v>
      </c>
      <c r="S1272" s="12" t="s">
        <v>5</v>
      </c>
    </row>
    <row r="1273" spans="1:21" s="56" customFormat="1" ht="69.95" hidden="1" customHeight="1" outlineLevel="1" thickBot="1" x14ac:dyDescent="0.25">
      <c r="A1273" s="602" t="s">
        <v>4276</v>
      </c>
      <c r="B1273" s="546" t="s">
        <v>298</v>
      </c>
      <c r="C1273" s="53"/>
      <c r="D1273" s="307" t="s">
        <v>2714</v>
      </c>
      <c r="E1273" s="30"/>
      <c r="F1273" s="202" t="s">
        <v>4</v>
      </c>
      <c r="G1273" s="139">
        <v>7</v>
      </c>
      <c r="H1273" s="139">
        <v>3.6</v>
      </c>
      <c r="I1273" s="139">
        <v>3.5</v>
      </c>
      <c r="J1273" s="161">
        <f t="shared" si="1114"/>
        <v>3.4299999999999997</v>
      </c>
      <c r="K1273" s="161">
        <f t="shared" si="1115"/>
        <v>3.395</v>
      </c>
      <c r="L1273" s="161">
        <f t="shared" si="1116"/>
        <v>3.36</v>
      </c>
      <c r="M1273" s="290"/>
      <c r="N1273" s="139">
        <f>H1273*M1273</f>
        <v>0</v>
      </c>
      <c r="O1273" s="217">
        <f>I1273*M1273</f>
        <v>0</v>
      </c>
      <c r="P1273" s="246">
        <f>J1273*M1273</f>
        <v>0</v>
      </c>
      <c r="Q1273" s="246">
        <f>K1273*M1273</f>
        <v>0</v>
      </c>
      <c r="R1273" s="246">
        <f>L1273*M1273</f>
        <v>0</v>
      </c>
      <c r="S1273" s="13" t="s">
        <v>5</v>
      </c>
      <c r="U1273"/>
    </row>
    <row r="1274" spans="1:21" s="56" customFormat="1" ht="69.95" hidden="1" customHeight="1" outlineLevel="1" thickBot="1" x14ac:dyDescent="0.25">
      <c r="A1274" s="602" t="s">
        <v>4277</v>
      </c>
      <c r="B1274" s="551" t="s">
        <v>72</v>
      </c>
      <c r="C1274" s="195"/>
      <c r="D1274" s="303" t="s">
        <v>2715</v>
      </c>
      <c r="E1274" s="202"/>
      <c r="F1274" s="202" t="s">
        <v>4</v>
      </c>
      <c r="G1274" s="62">
        <v>8</v>
      </c>
      <c r="H1274" s="62">
        <v>5</v>
      </c>
      <c r="I1274" s="62">
        <v>4.8</v>
      </c>
      <c r="J1274" s="258">
        <f t="shared" si="1114"/>
        <v>4.7039999999999997</v>
      </c>
      <c r="K1274" s="258">
        <f t="shared" si="1115"/>
        <v>4.6559999999999997</v>
      </c>
      <c r="L1274" s="258">
        <f t="shared" si="1116"/>
        <v>4.6079999999999997</v>
      </c>
      <c r="M1274" s="552"/>
      <c r="N1274" s="62">
        <f>H1274*M1274</f>
        <v>0</v>
      </c>
      <c r="O1274" s="246">
        <f>I1274*M1274</f>
        <v>0</v>
      </c>
      <c r="P1274" s="246">
        <f>J1274*M1274</f>
        <v>0</v>
      </c>
      <c r="Q1274" s="246">
        <f>K1274*M1274</f>
        <v>0</v>
      </c>
      <c r="R1274" s="246">
        <f>L1274*M1274</f>
        <v>0</v>
      </c>
      <c r="S1274" s="12" t="s">
        <v>5</v>
      </c>
      <c r="U1274"/>
    </row>
    <row r="1275" spans="1:21" ht="20.100000000000001" customHeight="1" collapsed="1" thickBot="1" x14ac:dyDescent="0.25">
      <c r="A1275" s="384" t="s">
        <v>2808</v>
      </c>
      <c r="B1275" s="601"/>
      <c r="C1275" s="368"/>
      <c r="D1275" s="369"/>
      <c r="E1275" s="369"/>
      <c r="F1275" s="369"/>
      <c r="G1275" s="370"/>
      <c r="H1275" s="370"/>
      <c r="I1275" s="370"/>
      <c r="J1275" s="370"/>
      <c r="K1275" s="370"/>
      <c r="L1275" s="370"/>
      <c r="M1275" s="370"/>
      <c r="N1275" s="370"/>
      <c r="O1275" s="370"/>
      <c r="P1275" s="370"/>
      <c r="Q1275" s="370"/>
      <c r="R1275" s="370"/>
      <c r="S1275" s="371"/>
      <c r="U1275" s="56"/>
    </row>
    <row r="1276" spans="1:21" ht="20.100000000000001" hidden="1" customHeight="1" outlineLevel="1" thickBot="1" x14ac:dyDescent="0.25">
      <c r="A1276" s="3" t="s">
        <v>3737</v>
      </c>
      <c r="B1276" s="3" t="s">
        <v>33</v>
      </c>
      <c r="C1276" s="3"/>
      <c r="D1276" s="3" t="s">
        <v>17</v>
      </c>
      <c r="E1276" s="405" t="s">
        <v>2746</v>
      </c>
      <c r="F1276" s="84" t="s">
        <v>31</v>
      </c>
      <c r="G1276" s="85" t="s">
        <v>487</v>
      </c>
      <c r="H1276" s="3" t="s">
        <v>488</v>
      </c>
      <c r="I1276" s="3" t="s">
        <v>495</v>
      </c>
      <c r="J1276" s="123">
        <v>-0.02</v>
      </c>
      <c r="K1276" s="123">
        <v>-0.03</v>
      </c>
      <c r="L1276" s="123">
        <v>-0.04</v>
      </c>
      <c r="M1276" s="3" t="s">
        <v>18</v>
      </c>
      <c r="N1276" s="3" t="s">
        <v>489</v>
      </c>
      <c r="O1276" s="3" t="s">
        <v>486</v>
      </c>
      <c r="P1276" s="124" t="s">
        <v>1924</v>
      </c>
      <c r="Q1276" s="124" t="s">
        <v>1930</v>
      </c>
      <c r="R1276" s="124" t="s">
        <v>1931</v>
      </c>
      <c r="S1276" s="3" t="s">
        <v>34</v>
      </c>
      <c r="U1276" s="56"/>
    </row>
    <row r="1277" spans="1:21" s="56" customFormat="1" ht="69.95" hidden="1" customHeight="1" outlineLevel="1" thickBot="1" x14ac:dyDescent="0.25">
      <c r="A1277" s="602" t="s">
        <v>4278</v>
      </c>
      <c r="B1277" s="131" t="s">
        <v>323</v>
      </c>
      <c r="C1277" s="131"/>
      <c r="D1277" s="576" t="s">
        <v>3232</v>
      </c>
      <c r="E1277" s="166"/>
      <c r="F1277" s="55" t="s">
        <v>4</v>
      </c>
      <c r="G1277" s="553">
        <v>8</v>
      </c>
      <c r="H1277" s="65">
        <v>3.5</v>
      </c>
      <c r="I1277" s="65">
        <v>3.4</v>
      </c>
      <c r="J1277" s="161">
        <f t="shared" ref="J1277:J1303" si="1117">I1277*0.98</f>
        <v>3.3319999999999999</v>
      </c>
      <c r="K1277" s="161">
        <f t="shared" ref="K1277:K1303" si="1118">I1277*0.97</f>
        <v>3.298</v>
      </c>
      <c r="L1277" s="161">
        <f t="shared" ref="L1277:L1303" si="1119">I1277*0.96</f>
        <v>3.2639999999999998</v>
      </c>
      <c r="M1277" s="359"/>
      <c r="N1277" s="65">
        <f>H1277*M1277</f>
        <v>0</v>
      </c>
      <c r="O1277" s="217">
        <f>I1277*M1277</f>
        <v>0</v>
      </c>
      <c r="P1277" s="246">
        <f>J1277*M1277</f>
        <v>0</v>
      </c>
      <c r="Q1277" s="246">
        <f>K1277*M1277</f>
        <v>0</v>
      </c>
      <c r="R1277" s="246">
        <f>L1277*M1277</f>
        <v>0</v>
      </c>
      <c r="S1277" s="13" t="s">
        <v>5</v>
      </c>
    </row>
    <row r="1278" spans="1:21" s="56" customFormat="1" ht="69.95" hidden="1" customHeight="1" outlineLevel="1" thickBot="1" x14ac:dyDescent="0.25">
      <c r="A1278" s="602" t="s">
        <v>4279</v>
      </c>
      <c r="B1278" s="131" t="s">
        <v>323</v>
      </c>
      <c r="C1278" s="131"/>
      <c r="D1278" s="576" t="s">
        <v>3233</v>
      </c>
      <c r="E1278" s="64"/>
      <c r="F1278" s="55" t="s">
        <v>4</v>
      </c>
      <c r="G1278" s="61">
        <v>8</v>
      </c>
      <c r="H1278" s="65">
        <v>3.5</v>
      </c>
      <c r="I1278" s="65">
        <v>3.4</v>
      </c>
      <c r="J1278" s="161">
        <f t="shared" si="1117"/>
        <v>3.3319999999999999</v>
      </c>
      <c r="K1278" s="161">
        <f t="shared" si="1118"/>
        <v>3.298</v>
      </c>
      <c r="L1278" s="161">
        <f t="shared" si="1119"/>
        <v>3.2639999999999998</v>
      </c>
      <c r="M1278" s="359"/>
      <c r="N1278" s="65">
        <f>H1278*M1278</f>
        <v>0</v>
      </c>
      <c r="O1278" s="217">
        <f>I1278*M1278</f>
        <v>0</v>
      </c>
      <c r="P1278" s="246">
        <f>J1278*M1278</f>
        <v>0</v>
      </c>
      <c r="Q1278" s="246">
        <f>K1278*M1278</f>
        <v>0</v>
      </c>
      <c r="R1278" s="246">
        <f>L1278*M1278</f>
        <v>0</v>
      </c>
      <c r="S1278" s="13" t="s">
        <v>5</v>
      </c>
    </row>
    <row r="1279" spans="1:21" s="56" customFormat="1" ht="69.95" hidden="1" customHeight="1" outlineLevel="1" thickBot="1" x14ac:dyDescent="0.25">
      <c r="A1279" s="602" t="s">
        <v>4280</v>
      </c>
      <c r="B1279" s="131" t="s">
        <v>323</v>
      </c>
      <c r="C1279" s="131"/>
      <c r="D1279" s="576" t="s">
        <v>3234</v>
      </c>
      <c r="E1279" s="64"/>
      <c r="F1279" s="55" t="s">
        <v>4</v>
      </c>
      <c r="G1279" s="61">
        <v>8</v>
      </c>
      <c r="H1279" s="65">
        <v>3.5</v>
      </c>
      <c r="I1279" s="65">
        <v>3.4</v>
      </c>
      <c r="J1279" s="161">
        <f t="shared" si="1117"/>
        <v>3.3319999999999999</v>
      </c>
      <c r="K1279" s="161">
        <f t="shared" si="1118"/>
        <v>3.298</v>
      </c>
      <c r="L1279" s="161">
        <f t="shared" si="1119"/>
        <v>3.2639999999999998</v>
      </c>
      <c r="M1279" s="359"/>
      <c r="N1279" s="65">
        <f>H1279*M1279</f>
        <v>0</v>
      </c>
      <c r="O1279" s="217">
        <f>I1279*M1279</f>
        <v>0</v>
      </c>
      <c r="P1279" s="246">
        <f>J1279*M1279</f>
        <v>0</v>
      </c>
      <c r="Q1279" s="246">
        <f>K1279*M1279</f>
        <v>0</v>
      </c>
      <c r="R1279" s="246">
        <f>L1279*M1279</f>
        <v>0</v>
      </c>
      <c r="S1279" s="13" t="s">
        <v>5</v>
      </c>
    </row>
    <row r="1280" spans="1:21" s="56" customFormat="1" ht="69.95" hidden="1" customHeight="1" outlineLevel="1" thickBot="1" x14ac:dyDescent="0.25">
      <c r="A1280" s="602" t="s">
        <v>4281</v>
      </c>
      <c r="B1280" s="131" t="s">
        <v>323</v>
      </c>
      <c r="C1280" s="131"/>
      <c r="D1280" s="576" t="s">
        <v>3235</v>
      </c>
      <c r="E1280" s="64"/>
      <c r="F1280" s="55" t="s">
        <v>4</v>
      </c>
      <c r="G1280" s="61">
        <v>8</v>
      </c>
      <c r="H1280" s="65">
        <v>3.5</v>
      </c>
      <c r="I1280" s="65">
        <v>3.4</v>
      </c>
      <c r="J1280" s="161">
        <f t="shared" si="1117"/>
        <v>3.3319999999999999</v>
      </c>
      <c r="K1280" s="161">
        <f t="shared" si="1118"/>
        <v>3.298</v>
      </c>
      <c r="L1280" s="161">
        <f t="shared" si="1119"/>
        <v>3.2639999999999998</v>
      </c>
      <c r="M1280" s="359"/>
      <c r="N1280" s="65">
        <f>H1280*M1280</f>
        <v>0</v>
      </c>
      <c r="O1280" s="217">
        <f>I1280*M1280</f>
        <v>0</v>
      </c>
      <c r="P1280" s="246">
        <f>J1280*M1280</f>
        <v>0</v>
      </c>
      <c r="Q1280" s="246">
        <f>K1280*M1280</f>
        <v>0</v>
      </c>
      <c r="R1280" s="246">
        <f>L1280*M1280</f>
        <v>0</v>
      </c>
      <c r="S1280" s="13" t="s">
        <v>5</v>
      </c>
    </row>
    <row r="1281" spans="1:19" s="56" customFormat="1" ht="69.95" hidden="1" customHeight="1" outlineLevel="1" thickBot="1" x14ac:dyDescent="0.25">
      <c r="A1281" s="602" t="s">
        <v>4282</v>
      </c>
      <c r="B1281" s="131" t="s">
        <v>323</v>
      </c>
      <c r="C1281" s="131"/>
      <c r="D1281" s="576" t="s">
        <v>3236</v>
      </c>
      <c r="E1281" s="64"/>
      <c r="F1281" s="55" t="s">
        <v>4</v>
      </c>
      <c r="G1281" s="61">
        <v>8</v>
      </c>
      <c r="H1281" s="65">
        <v>3.5</v>
      </c>
      <c r="I1281" s="65">
        <v>3.4</v>
      </c>
      <c r="J1281" s="161">
        <f t="shared" si="1117"/>
        <v>3.3319999999999999</v>
      </c>
      <c r="K1281" s="161">
        <f t="shared" si="1118"/>
        <v>3.298</v>
      </c>
      <c r="L1281" s="161">
        <f t="shared" si="1119"/>
        <v>3.2639999999999998</v>
      </c>
      <c r="M1281" s="359"/>
      <c r="N1281" s="65">
        <f>H1281*M1281</f>
        <v>0</v>
      </c>
      <c r="O1281" s="217">
        <f>I1281*M1281</f>
        <v>0</v>
      </c>
      <c r="P1281" s="246">
        <f>J1281*M1281</f>
        <v>0</v>
      </c>
      <c r="Q1281" s="246">
        <f>K1281*M1281</f>
        <v>0</v>
      </c>
      <c r="R1281" s="246">
        <f>L1281*M1281</f>
        <v>0</v>
      </c>
      <c r="S1281" s="13" t="s">
        <v>5</v>
      </c>
    </row>
    <row r="1282" spans="1:19" s="56" customFormat="1" ht="69.95" hidden="1" customHeight="1" outlineLevel="1" thickBot="1" x14ac:dyDescent="0.25">
      <c r="A1282" s="602" t="s">
        <v>4283</v>
      </c>
      <c r="B1282" s="131" t="s">
        <v>323</v>
      </c>
      <c r="C1282" s="131"/>
      <c r="D1282" s="576" t="s">
        <v>3237</v>
      </c>
      <c r="E1282" s="421"/>
      <c r="F1282" s="55" t="s">
        <v>4</v>
      </c>
      <c r="G1282" s="61">
        <v>8</v>
      </c>
      <c r="H1282" s="65">
        <v>3.5</v>
      </c>
      <c r="I1282" s="65">
        <v>3.4</v>
      </c>
      <c r="J1282" s="161">
        <f t="shared" si="1117"/>
        <v>3.3319999999999999</v>
      </c>
      <c r="K1282" s="161">
        <f t="shared" si="1118"/>
        <v>3.298</v>
      </c>
      <c r="L1282" s="161">
        <f t="shared" si="1119"/>
        <v>3.2639999999999998</v>
      </c>
      <c r="M1282" s="359"/>
      <c r="N1282" s="65">
        <f>H1282*M1282</f>
        <v>0</v>
      </c>
      <c r="O1282" s="217">
        <f>I1282*M1282</f>
        <v>0</v>
      </c>
      <c r="P1282" s="246">
        <f>J1282*M1282</f>
        <v>0</v>
      </c>
      <c r="Q1282" s="246">
        <f>K1282*M1282</f>
        <v>0</v>
      </c>
      <c r="R1282" s="246">
        <f>L1282*M1282</f>
        <v>0</v>
      </c>
      <c r="S1282" s="13" t="s">
        <v>5</v>
      </c>
    </row>
    <row r="1283" spans="1:19" s="56" customFormat="1" ht="69.95" hidden="1" customHeight="1" outlineLevel="1" thickBot="1" x14ac:dyDescent="0.25">
      <c r="A1283" s="602" t="s">
        <v>4284</v>
      </c>
      <c r="B1283" s="131" t="s">
        <v>323</v>
      </c>
      <c r="C1283" s="131"/>
      <c r="D1283" s="576" t="s">
        <v>3238</v>
      </c>
      <c r="E1283" s="64"/>
      <c r="F1283" s="55" t="s">
        <v>4</v>
      </c>
      <c r="G1283" s="61">
        <v>8</v>
      </c>
      <c r="H1283" s="65">
        <v>3.5</v>
      </c>
      <c r="I1283" s="65">
        <v>3.4</v>
      </c>
      <c r="J1283" s="161">
        <f t="shared" si="1117"/>
        <v>3.3319999999999999</v>
      </c>
      <c r="K1283" s="161">
        <f t="shared" si="1118"/>
        <v>3.298</v>
      </c>
      <c r="L1283" s="161">
        <f t="shared" si="1119"/>
        <v>3.2639999999999998</v>
      </c>
      <c r="M1283" s="359"/>
      <c r="N1283" s="65">
        <f>H1283*M1283</f>
        <v>0</v>
      </c>
      <c r="O1283" s="217">
        <f>I1283*M1283</f>
        <v>0</v>
      </c>
      <c r="P1283" s="246">
        <f>J1283*M1283</f>
        <v>0</v>
      </c>
      <c r="Q1283" s="246">
        <f>K1283*M1283</f>
        <v>0</v>
      </c>
      <c r="R1283" s="246">
        <f>L1283*M1283</f>
        <v>0</v>
      </c>
      <c r="S1283" s="13" t="s">
        <v>5</v>
      </c>
    </row>
    <row r="1284" spans="1:19" s="56" customFormat="1" ht="69.95" hidden="1" customHeight="1" outlineLevel="1" thickBot="1" x14ac:dyDescent="0.25">
      <c r="A1284" s="602" t="s">
        <v>4285</v>
      </c>
      <c r="B1284" s="131" t="s">
        <v>323</v>
      </c>
      <c r="C1284" s="131"/>
      <c r="D1284" s="576" t="s">
        <v>3239</v>
      </c>
      <c r="E1284" s="64"/>
      <c r="F1284" s="55" t="s">
        <v>4</v>
      </c>
      <c r="G1284" s="61">
        <v>8</v>
      </c>
      <c r="H1284" s="65">
        <v>3.5</v>
      </c>
      <c r="I1284" s="65">
        <v>3.4</v>
      </c>
      <c r="J1284" s="161">
        <f t="shared" si="1117"/>
        <v>3.3319999999999999</v>
      </c>
      <c r="K1284" s="161">
        <f t="shared" si="1118"/>
        <v>3.298</v>
      </c>
      <c r="L1284" s="161">
        <f t="shared" si="1119"/>
        <v>3.2639999999999998</v>
      </c>
      <c r="M1284" s="359"/>
      <c r="N1284" s="65">
        <f>H1284*M1284</f>
        <v>0</v>
      </c>
      <c r="O1284" s="217">
        <f>I1284*M1284</f>
        <v>0</v>
      </c>
      <c r="P1284" s="246">
        <f>J1284*M1284</f>
        <v>0</v>
      </c>
      <c r="Q1284" s="246">
        <f>K1284*M1284</f>
        <v>0</v>
      </c>
      <c r="R1284" s="246">
        <f>L1284*M1284</f>
        <v>0</v>
      </c>
      <c r="S1284" s="13" t="s">
        <v>5</v>
      </c>
    </row>
    <row r="1285" spans="1:19" s="56" customFormat="1" ht="69.95" hidden="1" customHeight="1" outlineLevel="1" thickBot="1" x14ac:dyDescent="0.25">
      <c r="A1285" s="602" t="s">
        <v>4286</v>
      </c>
      <c r="B1285" s="131" t="s">
        <v>323</v>
      </c>
      <c r="C1285" s="131"/>
      <c r="D1285" s="576" t="s">
        <v>3240</v>
      </c>
      <c r="E1285" s="64"/>
      <c r="F1285" s="55" t="s">
        <v>4</v>
      </c>
      <c r="G1285" s="61">
        <v>8</v>
      </c>
      <c r="H1285" s="65">
        <v>3.5</v>
      </c>
      <c r="I1285" s="65">
        <v>3.4</v>
      </c>
      <c r="J1285" s="161">
        <f t="shared" si="1117"/>
        <v>3.3319999999999999</v>
      </c>
      <c r="K1285" s="161">
        <f t="shared" si="1118"/>
        <v>3.298</v>
      </c>
      <c r="L1285" s="161">
        <f t="shared" si="1119"/>
        <v>3.2639999999999998</v>
      </c>
      <c r="M1285" s="359"/>
      <c r="N1285" s="65">
        <f>H1285*M1285</f>
        <v>0</v>
      </c>
      <c r="O1285" s="217">
        <f>I1285*M1285</f>
        <v>0</v>
      </c>
      <c r="P1285" s="246">
        <f>J1285*M1285</f>
        <v>0</v>
      </c>
      <c r="Q1285" s="246">
        <f>K1285*M1285</f>
        <v>0</v>
      </c>
      <c r="R1285" s="246">
        <f>L1285*M1285</f>
        <v>0</v>
      </c>
      <c r="S1285" s="13" t="s">
        <v>5</v>
      </c>
    </row>
    <row r="1286" spans="1:19" s="56" customFormat="1" ht="69.95" hidden="1" customHeight="1" outlineLevel="1" thickBot="1" x14ac:dyDescent="0.25">
      <c r="A1286" s="602" t="s">
        <v>4287</v>
      </c>
      <c r="B1286" s="131" t="s">
        <v>323</v>
      </c>
      <c r="C1286" s="131"/>
      <c r="D1286" s="576" t="s">
        <v>3241</v>
      </c>
      <c r="E1286" s="64"/>
      <c r="F1286" s="55" t="s">
        <v>4</v>
      </c>
      <c r="G1286" s="61">
        <v>8</v>
      </c>
      <c r="H1286" s="65">
        <v>3.5</v>
      </c>
      <c r="I1286" s="65">
        <v>3.4</v>
      </c>
      <c r="J1286" s="161">
        <f t="shared" si="1117"/>
        <v>3.3319999999999999</v>
      </c>
      <c r="K1286" s="161">
        <f t="shared" si="1118"/>
        <v>3.298</v>
      </c>
      <c r="L1286" s="161">
        <f t="shared" si="1119"/>
        <v>3.2639999999999998</v>
      </c>
      <c r="M1286" s="359"/>
      <c r="N1286" s="65">
        <f>H1286*M1286</f>
        <v>0</v>
      </c>
      <c r="O1286" s="217">
        <f>I1286*M1286</f>
        <v>0</v>
      </c>
      <c r="P1286" s="246">
        <f>J1286*M1286</f>
        <v>0</v>
      </c>
      <c r="Q1286" s="246">
        <f>K1286*M1286</f>
        <v>0</v>
      </c>
      <c r="R1286" s="246">
        <f>L1286*M1286</f>
        <v>0</v>
      </c>
      <c r="S1286" s="13" t="s">
        <v>5</v>
      </c>
    </row>
    <row r="1287" spans="1:19" s="56" customFormat="1" ht="69.95" hidden="1" customHeight="1" outlineLevel="1" thickBot="1" x14ac:dyDescent="0.25">
      <c r="A1287" s="602" t="s">
        <v>4288</v>
      </c>
      <c r="B1287" s="131" t="s">
        <v>323</v>
      </c>
      <c r="C1287" s="131"/>
      <c r="D1287" s="576" t="s">
        <v>3242</v>
      </c>
      <c r="E1287" s="64"/>
      <c r="F1287" s="55" t="s">
        <v>4</v>
      </c>
      <c r="G1287" s="61">
        <v>8</v>
      </c>
      <c r="H1287" s="65">
        <v>3.5</v>
      </c>
      <c r="I1287" s="65">
        <v>3.4</v>
      </c>
      <c r="J1287" s="161">
        <f t="shared" si="1117"/>
        <v>3.3319999999999999</v>
      </c>
      <c r="K1287" s="161">
        <f t="shared" si="1118"/>
        <v>3.298</v>
      </c>
      <c r="L1287" s="161">
        <f t="shared" si="1119"/>
        <v>3.2639999999999998</v>
      </c>
      <c r="M1287" s="359"/>
      <c r="N1287" s="65">
        <f>H1287*M1287</f>
        <v>0</v>
      </c>
      <c r="O1287" s="217">
        <f>I1287*M1287</f>
        <v>0</v>
      </c>
      <c r="P1287" s="246">
        <f>J1287*M1287</f>
        <v>0</v>
      </c>
      <c r="Q1287" s="246">
        <f>K1287*M1287</f>
        <v>0</v>
      </c>
      <c r="R1287" s="246">
        <f>L1287*M1287</f>
        <v>0</v>
      </c>
      <c r="S1287" s="13" t="s">
        <v>5</v>
      </c>
    </row>
    <row r="1288" spans="1:19" s="56" customFormat="1" ht="69.95" hidden="1" customHeight="1" outlineLevel="1" thickBot="1" x14ac:dyDescent="0.25">
      <c r="A1288" s="602" t="s">
        <v>4289</v>
      </c>
      <c r="B1288" s="131" t="s">
        <v>323</v>
      </c>
      <c r="C1288" s="131"/>
      <c r="D1288" s="576" t="s">
        <v>3243</v>
      </c>
      <c r="E1288" s="64"/>
      <c r="F1288" s="55" t="s">
        <v>4</v>
      </c>
      <c r="G1288" s="61">
        <v>8</v>
      </c>
      <c r="H1288" s="65">
        <v>3.5</v>
      </c>
      <c r="I1288" s="65">
        <v>3.4</v>
      </c>
      <c r="J1288" s="161">
        <f t="shared" si="1117"/>
        <v>3.3319999999999999</v>
      </c>
      <c r="K1288" s="161">
        <f t="shared" si="1118"/>
        <v>3.298</v>
      </c>
      <c r="L1288" s="161">
        <f t="shared" si="1119"/>
        <v>3.2639999999999998</v>
      </c>
      <c r="M1288" s="359"/>
      <c r="N1288" s="65">
        <f>H1288*M1288</f>
        <v>0</v>
      </c>
      <c r="O1288" s="217">
        <f>I1288*M1288</f>
        <v>0</v>
      </c>
      <c r="P1288" s="246">
        <f>J1288*M1288</f>
        <v>0</v>
      </c>
      <c r="Q1288" s="246">
        <f>K1288*M1288</f>
        <v>0</v>
      </c>
      <c r="R1288" s="246">
        <f>L1288*M1288</f>
        <v>0</v>
      </c>
      <c r="S1288" s="13" t="s">
        <v>5</v>
      </c>
    </row>
    <row r="1289" spans="1:19" s="56" customFormat="1" ht="69.95" hidden="1" customHeight="1" outlineLevel="1" thickBot="1" x14ac:dyDescent="0.25">
      <c r="A1289" s="602" t="s">
        <v>4290</v>
      </c>
      <c r="B1289" s="131" t="s">
        <v>323</v>
      </c>
      <c r="C1289" s="131"/>
      <c r="D1289" s="576" t="s">
        <v>3244</v>
      </c>
      <c r="E1289" s="64"/>
      <c r="F1289" s="55" t="s">
        <v>4</v>
      </c>
      <c r="G1289" s="61">
        <v>8</v>
      </c>
      <c r="H1289" s="65">
        <v>3.5</v>
      </c>
      <c r="I1289" s="65">
        <v>3.4</v>
      </c>
      <c r="J1289" s="161">
        <f t="shared" si="1117"/>
        <v>3.3319999999999999</v>
      </c>
      <c r="K1289" s="161">
        <f t="shared" si="1118"/>
        <v>3.298</v>
      </c>
      <c r="L1289" s="161">
        <f t="shared" si="1119"/>
        <v>3.2639999999999998</v>
      </c>
      <c r="M1289" s="359"/>
      <c r="N1289" s="65">
        <f>H1289*M1289</f>
        <v>0</v>
      </c>
      <c r="O1289" s="217">
        <f>I1289*M1289</f>
        <v>0</v>
      </c>
      <c r="P1289" s="246">
        <f>J1289*M1289</f>
        <v>0</v>
      </c>
      <c r="Q1289" s="246">
        <f>K1289*M1289</f>
        <v>0</v>
      </c>
      <c r="R1289" s="246">
        <f>L1289*M1289</f>
        <v>0</v>
      </c>
      <c r="S1289" s="13" t="s">
        <v>5</v>
      </c>
    </row>
    <row r="1290" spans="1:19" s="56" customFormat="1" ht="69.95" hidden="1" customHeight="1" outlineLevel="1" thickBot="1" x14ac:dyDescent="0.25">
      <c r="A1290" s="602" t="s">
        <v>4291</v>
      </c>
      <c r="B1290" s="131" t="s">
        <v>323</v>
      </c>
      <c r="C1290" s="131"/>
      <c r="D1290" s="576" t="s">
        <v>3245</v>
      </c>
      <c r="E1290" s="64"/>
      <c r="F1290" s="55" t="s">
        <v>4</v>
      </c>
      <c r="G1290" s="61">
        <v>8</v>
      </c>
      <c r="H1290" s="65">
        <v>3.5</v>
      </c>
      <c r="I1290" s="65">
        <v>3.4</v>
      </c>
      <c r="J1290" s="161">
        <f t="shared" si="1117"/>
        <v>3.3319999999999999</v>
      </c>
      <c r="K1290" s="161">
        <f t="shared" si="1118"/>
        <v>3.298</v>
      </c>
      <c r="L1290" s="161">
        <f t="shared" si="1119"/>
        <v>3.2639999999999998</v>
      </c>
      <c r="M1290" s="359"/>
      <c r="N1290" s="65">
        <f>H1290*M1290</f>
        <v>0</v>
      </c>
      <c r="O1290" s="217">
        <f>I1290*M1290</f>
        <v>0</v>
      </c>
      <c r="P1290" s="246">
        <f>J1290*M1290</f>
        <v>0</v>
      </c>
      <c r="Q1290" s="246">
        <f>K1290*M1290</f>
        <v>0</v>
      </c>
      <c r="R1290" s="246">
        <f>L1290*M1290</f>
        <v>0</v>
      </c>
      <c r="S1290" s="13" t="s">
        <v>5</v>
      </c>
    </row>
    <row r="1291" spans="1:19" s="56" customFormat="1" ht="69.95" hidden="1" customHeight="1" outlineLevel="1" thickBot="1" x14ac:dyDescent="0.25">
      <c r="A1291" s="602" t="s">
        <v>4292</v>
      </c>
      <c r="B1291" s="131" t="s">
        <v>323</v>
      </c>
      <c r="C1291" s="131"/>
      <c r="D1291" s="576" t="s">
        <v>3246</v>
      </c>
      <c r="E1291" s="64"/>
      <c r="F1291" s="55" t="s">
        <v>4</v>
      </c>
      <c r="G1291" s="61">
        <v>8</v>
      </c>
      <c r="H1291" s="65">
        <v>3.5</v>
      </c>
      <c r="I1291" s="65">
        <v>3.4</v>
      </c>
      <c r="J1291" s="161">
        <f t="shared" si="1117"/>
        <v>3.3319999999999999</v>
      </c>
      <c r="K1291" s="161">
        <f t="shared" si="1118"/>
        <v>3.298</v>
      </c>
      <c r="L1291" s="161">
        <f t="shared" si="1119"/>
        <v>3.2639999999999998</v>
      </c>
      <c r="M1291" s="359"/>
      <c r="N1291" s="65">
        <f>H1291*M1291</f>
        <v>0</v>
      </c>
      <c r="O1291" s="217">
        <f>I1291*M1291</f>
        <v>0</v>
      </c>
      <c r="P1291" s="246">
        <f>J1291*M1291</f>
        <v>0</v>
      </c>
      <c r="Q1291" s="246">
        <f>K1291*M1291</f>
        <v>0</v>
      </c>
      <c r="R1291" s="246">
        <f>L1291*M1291</f>
        <v>0</v>
      </c>
      <c r="S1291" s="13" t="s">
        <v>5</v>
      </c>
    </row>
    <row r="1292" spans="1:19" s="56" customFormat="1" ht="69.95" hidden="1" customHeight="1" outlineLevel="1" thickBot="1" x14ac:dyDescent="0.25">
      <c r="A1292" s="602" t="s">
        <v>4293</v>
      </c>
      <c r="B1292" s="131" t="s">
        <v>323</v>
      </c>
      <c r="C1292" s="131"/>
      <c r="D1292" s="576" t="s">
        <v>3247</v>
      </c>
      <c r="E1292" s="64"/>
      <c r="F1292" s="55" t="s">
        <v>4</v>
      </c>
      <c r="G1292" s="61">
        <v>8</v>
      </c>
      <c r="H1292" s="65">
        <v>3.8</v>
      </c>
      <c r="I1292" s="65">
        <v>3.6</v>
      </c>
      <c r="J1292" s="161">
        <f t="shared" si="1117"/>
        <v>3.528</v>
      </c>
      <c r="K1292" s="161">
        <f t="shared" si="1118"/>
        <v>3.492</v>
      </c>
      <c r="L1292" s="161">
        <f t="shared" si="1119"/>
        <v>3.456</v>
      </c>
      <c r="M1292" s="359"/>
      <c r="N1292" s="65">
        <f>H1292*M1292</f>
        <v>0</v>
      </c>
      <c r="O1292" s="217">
        <f>I1292*M1292</f>
        <v>0</v>
      </c>
      <c r="P1292" s="246">
        <f>J1292*M1292</f>
        <v>0</v>
      </c>
      <c r="Q1292" s="246">
        <f>K1292*M1292</f>
        <v>0</v>
      </c>
      <c r="R1292" s="246">
        <f>L1292*M1292</f>
        <v>0</v>
      </c>
      <c r="S1292" s="13" t="s">
        <v>5</v>
      </c>
    </row>
    <row r="1293" spans="1:19" s="56" customFormat="1" ht="69.95" hidden="1" customHeight="1" outlineLevel="1" thickBot="1" x14ac:dyDescent="0.25">
      <c r="A1293" s="602" t="s">
        <v>4294</v>
      </c>
      <c r="B1293" s="131" t="s">
        <v>323</v>
      </c>
      <c r="C1293" s="131"/>
      <c r="D1293" s="576" t="s">
        <v>3248</v>
      </c>
      <c r="E1293" s="64"/>
      <c r="F1293" s="55" t="s">
        <v>4</v>
      </c>
      <c r="G1293" s="61">
        <v>8</v>
      </c>
      <c r="H1293" s="65">
        <v>4</v>
      </c>
      <c r="I1293" s="65">
        <v>3.8</v>
      </c>
      <c r="J1293" s="161">
        <f t="shared" si="1117"/>
        <v>3.7239999999999998</v>
      </c>
      <c r="K1293" s="161">
        <f t="shared" si="1118"/>
        <v>3.6859999999999999</v>
      </c>
      <c r="L1293" s="161">
        <f t="shared" si="1119"/>
        <v>3.6479999999999997</v>
      </c>
      <c r="M1293" s="359"/>
      <c r="N1293" s="65">
        <f>H1293*M1293</f>
        <v>0</v>
      </c>
      <c r="O1293" s="217">
        <f>I1293*M1293</f>
        <v>0</v>
      </c>
      <c r="P1293" s="246">
        <f>J1293*M1293</f>
        <v>0</v>
      </c>
      <c r="Q1293" s="246">
        <f>K1293*M1293</f>
        <v>0</v>
      </c>
      <c r="R1293" s="246">
        <f>L1293*M1293</f>
        <v>0</v>
      </c>
      <c r="S1293" s="13" t="s">
        <v>5</v>
      </c>
    </row>
    <row r="1294" spans="1:19" s="56" customFormat="1" ht="69.95" hidden="1" customHeight="1" outlineLevel="1" thickBot="1" x14ac:dyDescent="0.25">
      <c r="A1294" s="602" t="s">
        <v>4295</v>
      </c>
      <c r="B1294" s="131" t="s">
        <v>323</v>
      </c>
      <c r="C1294" s="131"/>
      <c r="D1294" s="576" t="s">
        <v>3249</v>
      </c>
      <c r="E1294" s="64"/>
      <c r="F1294" s="55" t="s">
        <v>4</v>
      </c>
      <c r="G1294" s="61">
        <v>8</v>
      </c>
      <c r="H1294" s="65">
        <v>4</v>
      </c>
      <c r="I1294" s="65">
        <v>3.8</v>
      </c>
      <c r="J1294" s="161">
        <f t="shared" si="1117"/>
        <v>3.7239999999999998</v>
      </c>
      <c r="K1294" s="161">
        <f t="shared" si="1118"/>
        <v>3.6859999999999999</v>
      </c>
      <c r="L1294" s="161">
        <f t="shared" si="1119"/>
        <v>3.6479999999999997</v>
      </c>
      <c r="M1294" s="359"/>
      <c r="N1294" s="65">
        <f>H1294*M1294</f>
        <v>0</v>
      </c>
      <c r="O1294" s="217">
        <f>I1294*M1294</f>
        <v>0</v>
      </c>
      <c r="P1294" s="246">
        <f>J1294*M1294</f>
        <v>0</v>
      </c>
      <c r="Q1294" s="246">
        <f>K1294*M1294</f>
        <v>0</v>
      </c>
      <c r="R1294" s="246">
        <f>L1294*M1294</f>
        <v>0</v>
      </c>
      <c r="S1294" s="13" t="s">
        <v>5</v>
      </c>
    </row>
    <row r="1295" spans="1:19" s="56" customFormat="1" ht="69.95" hidden="1" customHeight="1" outlineLevel="1" thickBot="1" x14ac:dyDescent="0.25">
      <c r="A1295" s="602" t="s">
        <v>4296</v>
      </c>
      <c r="B1295" s="131" t="s">
        <v>323</v>
      </c>
      <c r="C1295" s="131"/>
      <c r="D1295" s="576" t="s">
        <v>3250</v>
      </c>
      <c r="E1295" s="64"/>
      <c r="F1295" s="55" t="s">
        <v>4</v>
      </c>
      <c r="G1295" s="61">
        <v>8</v>
      </c>
      <c r="H1295" s="65">
        <v>4.4000000000000004</v>
      </c>
      <c r="I1295" s="65">
        <v>4.2</v>
      </c>
      <c r="J1295" s="161">
        <f t="shared" si="1117"/>
        <v>4.1159999999999997</v>
      </c>
      <c r="K1295" s="161">
        <f t="shared" si="1118"/>
        <v>4.0739999999999998</v>
      </c>
      <c r="L1295" s="161">
        <f t="shared" si="1119"/>
        <v>4.032</v>
      </c>
      <c r="M1295" s="359"/>
      <c r="N1295" s="65">
        <f>H1295*M1295</f>
        <v>0</v>
      </c>
      <c r="O1295" s="217">
        <f>I1295*M1295</f>
        <v>0</v>
      </c>
      <c r="P1295" s="246">
        <f>J1295*M1295</f>
        <v>0</v>
      </c>
      <c r="Q1295" s="246">
        <f>K1295*M1295</f>
        <v>0</v>
      </c>
      <c r="R1295" s="246">
        <f>L1295*M1295</f>
        <v>0</v>
      </c>
      <c r="S1295" s="13" t="s">
        <v>5</v>
      </c>
    </row>
    <row r="1296" spans="1:19" s="56" customFormat="1" ht="69.95" hidden="1" customHeight="1" outlineLevel="1" thickBot="1" x14ac:dyDescent="0.25">
      <c r="A1296" s="602" t="s">
        <v>4297</v>
      </c>
      <c r="B1296" s="131" t="s">
        <v>323</v>
      </c>
      <c r="C1296" s="131"/>
      <c r="D1296" s="576" t="s">
        <v>3251</v>
      </c>
      <c r="E1296" s="64"/>
      <c r="F1296" s="55" t="s">
        <v>4</v>
      </c>
      <c r="G1296" s="61">
        <v>8</v>
      </c>
      <c r="H1296" s="65">
        <v>4.4000000000000004</v>
      </c>
      <c r="I1296" s="65">
        <v>4.2</v>
      </c>
      <c r="J1296" s="161">
        <f t="shared" si="1117"/>
        <v>4.1159999999999997</v>
      </c>
      <c r="K1296" s="161">
        <f t="shared" si="1118"/>
        <v>4.0739999999999998</v>
      </c>
      <c r="L1296" s="161">
        <f t="shared" si="1119"/>
        <v>4.032</v>
      </c>
      <c r="M1296" s="359"/>
      <c r="N1296" s="65">
        <f>H1296*M1296</f>
        <v>0</v>
      </c>
      <c r="O1296" s="217">
        <f>I1296*M1296</f>
        <v>0</v>
      </c>
      <c r="P1296" s="246">
        <f>J1296*M1296</f>
        <v>0</v>
      </c>
      <c r="Q1296" s="246">
        <f>K1296*M1296</f>
        <v>0</v>
      </c>
      <c r="R1296" s="246">
        <f>L1296*M1296</f>
        <v>0</v>
      </c>
      <c r="S1296" s="13" t="s">
        <v>5</v>
      </c>
    </row>
    <row r="1297" spans="1:21" s="56" customFormat="1" ht="69.95" hidden="1" customHeight="1" outlineLevel="1" thickBot="1" x14ac:dyDescent="0.25">
      <c r="A1297" s="602" t="s">
        <v>4298</v>
      </c>
      <c r="B1297" s="131" t="s">
        <v>323</v>
      </c>
      <c r="C1297" s="131"/>
      <c r="D1297" s="576" t="s">
        <v>3252</v>
      </c>
      <c r="E1297" s="64"/>
      <c r="F1297" s="55" t="s">
        <v>4</v>
      </c>
      <c r="G1297" s="61">
        <v>8</v>
      </c>
      <c r="H1297" s="65">
        <v>4.4000000000000004</v>
      </c>
      <c r="I1297" s="65">
        <v>4.2</v>
      </c>
      <c r="J1297" s="161">
        <f t="shared" si="1117"/>
        <v>4.1159999999999997</v>
      </c>
      <c r="K1297" s="161">
        <f t="shared" si="1118"/>
        <v>4.0739999999999998</v>
      </c>
      <c r="L1297" s="161">
        <f t="shared" si="1119"/>
        <v>4.032</v>
      </c>
      <c r="M1297" s="359"/>
      <c r="N1297" s="65">
        <f>H1297*M1297</f>
        <v>0</v>
      </c>
      <c r="O1297" s="217">
        <f>I1297*M1297</f>
        <v>0</v>
      </c>
      <c r="P1297" s="246">
        <f>J1297*M1297</f>
        <v>0</v>
      </c>
      <c r="Q1297" s="246">
        <f>K1297*M1297</f>
        <v>0</v>
      </c>
      <c r="R1297" s="246">
        <f>L1297*M1297</f>
        <v>0</v>
      </c>
      <c r="S1297" s="13" t="s">
        <v>5</v>
      </c>
    </row>
    <row r="1298" spans="1:21" s="56" customFormat="1" ht="69.95" hidden="1" customHeight="1" outlineLevel="1" thickBot="1" x14ac:dyDescent="0.25">
      <c r="A1298" s="602" t="s">
        <v>4299</v>
      </c>
      <c r="B1298" s="131" t="s">
        <v>323</v>
      </c>
      <c r="C1298" s="131"/>
      <c r="D1298" s="576" t="s">
        <v>3253</v>
      </c>
      <c r="E1298" s="64"/>
      <c r="F1298" s="55" t="s">
        <v>4</v>
      </c>
      <c r="G1298" s="61">
        <v>8</v>
      </c>
      <c r="H1298" s="65">
        <v>4.4000000000000004</v>
      </c>
      <c r="I1298" s="65">
        <v>4.2</v>
      </c>
      <c r="J1298" s="161">
        <f t="shared" si="1117"/>
        <v>4.1159999999999997</v>
      </c>
      <c r="K1298" s="161">
        <f t="shared" si="1118"/>
        <v>4.0739999999999998</v>
      </c>
      <c r="L1298" s="161">
        <f t="shared" si="1119"/>
        <v>4.032</v>
      </c>
      <c r="M1298" s="359"/>
      <c r="N1298" s="65">
        <f>H1298*M1298</f>
        <v>0</v>
      </c>
      <c r="O1298" s="217">
        <f>I1298*M1298</f>
        <v>0</v>
      </c>
      <c r="P1298" s="246">
        <f>J1298*M1298</f>
        <v>0</v>
      </c>
      <c r="Q1298" s="246">
        <f>K1298*M1298</f>
        <v>0</v>
      </c>
      <c r="R1298" s="246">
        <f>L1298*M1298</f>
        <v>0</v>
      </c>
      <c r="S1298" s="13" t="s">
        <v>5</v>
      </c>
    </row>
    <row r="1299" spans="1:21" s="56" customFormat="1" ht="69.95" hidden="1" customHeight="1" outlineLevel="1" thickBot="1" x14ac:dyDescent="0.25">
      <c r="A1299" s="602" t="s">
        <v>4300</v>
      </c>
      <c r="B1299" s="131" t="s">
        <v>323</v>
      </c>
      <c r="C1299" s="131"/>
      <c r="D1299" s="576" t="s">
        <v>3254</v>
      </c>
      <c r="E1299" s="64"/>
      <c r="F1299" s="55" t="s">
        <v>4</v>
      </c>
      <c r="G1299" s="61">
        <v>8</v>
      </c>
      <c r="H1299" s="65">
        <v>4.4000000000000004</v>
      </c>
      <c r="I1299" s="65">
        <v>4.2</v>
      </c>
      <c r="J1299" s="161">
        <f t="shared" si="1117"/>
        <v>4.1159999999999997</v>
      </c>
      <c r="K1299" s="161">
        <f t="shared" si="1118"/>
        <v>4.0739999999999998</v>
      </c>
      <c r="L1299" s="161">
        <f t="shared" si="1119"/>
        <v>4.032</v>
      </c>
      <c r="M1299" s="359"/>
      <c r="N1299" s="65">
        <f>H1299*M1299</f>
        <v>0</v>
      </c>
      <c r="O1299" s="217">
        <f>I1299*M1299</f>
        <v>0</v>
      </c>
      <c r="P1299" s="246">
        <f>J1299*M1299</f>
        <v>0</v>
      </c>
      <c r="Q1299" s="246">
        <f>K1299*M1299</f>
        <v>0</v>
      </c>
      <c r="R1299" s="246">
        <f>L1299*M1299</f>
        <v>0</v>
      </c>
      <c r="S1299" s="13" t="s">
        <v>5</v>
      </c>
    </row>
    <row r="1300" spans="1:21" s="56" customFormat="1" ht="69.95" hidden="1" customHeight="1" outlineLevel="1" thickBot="1" x14ac:dyDescent="0.25">
      <c r="A1300" s="602" t="s">
        <v>4301</v>
      </c>
      <c r="B1300" s="131" t="s">
        <v>323</v>
      </c>
      <c r="C1300" s="131"/>
      <c r="D1300" s="576" t="s">
        <v>3255</v>
      </c>
      <c r="E1300" s="64"/>
      <c r="F1300" s="55" t="s">
        <v>4</v>
      </c>
      <c r="G1300" s="61">
        <v>8</v>
      </c>
      <c r="H1300" s="65">
        <v>4.4000000000000004</v>
      </c>
      <c r="I1300" s="65">
        <v>4.2</v>
      </c>
      <c r="J1300" s="161">
        <f t="shared" si="1117"/>
        <v>4.1159999999999997</v>
      </c>
      <c r="K1300" s="161">
        <f t="shared" si="1118"/>
        <v>4.0739999999999998</v>
      </c>
      <c r="L1300" s="161">
        <f t="shared" si="1119"/>
        <v>4.032</v>
      </c>
      <c r="M1300" s="359"/>
      <c r="N1300" s="65">
        <f>H1300*M1300</f>
        <v>0</v>
      </c>
      <c r="O1300" s="217">
        <f>I1300*M1300</f>
        <v>0</v>
      </c>
      <c r="P1300" s="246">
        <f>J1300*M1300</f>
        <v>0</v>
      </c>
      <c r="Q1300" s="246">
        <f>K1300*M1300</f>
        <v>0</v>
      </c>
      <c r="R1300" s="246">
        <f>L1300*M1300</f>
        <v>0</v>
      </c>
      <c r="S1300" s="13" t="s">
        <v>5</v>
      </c>
    </row>
    <row r="1301" spans="1:21" s="56" customFormat="1" ht="69.95" hidden="1" customHeight="1" outlineLevel="1" thickBot="1" x14ac:dyDescent="0.25">
      <c r="A1301" s="602" t="s">
        <v>4302</v>
      </c>
      <c r="B1301" s="131" t="s">
        <v>323</v>
      </c>
      <c r="C1301" s="131"/>
      <c r="D1301" s="576" t="s">
        <v>3256</v>
      </c>
      <c r="E1301" s="64"/>
      <c r="F1301" s="55" t="s">
        <v>4</v>
      </c>
      <c r="G1301" s="61">
        <v>8</v>
      </c>
      <c r="H1301" s="65">
        <v>4.4000000000000004</v>
      </c>
      <c r="I1301" s="65">
        <v>4.2</v>
      </c>
      <c r="J1301" s="161">
        <f t="shared" si="1117"/>
        <v>4.1159999999999997</v>
      </c>
      <c r="K1301" s="161">
        <f t="shared" si="1118"/>
        <v>4.0739999999999998</v>
      </c>
      <c r="L1301" s="161">
        <f t="shared" si="1119"/>
        <v>4.032</v>
      </c>
      <c r="M1301" s="359"/>
      <c r="N1301" s="65">
        <f>H1301*M1301</f>
        <v>0</v>
      </c>
      <c r="O1301" s="217">
        <f>I1301*M1301</f>
        <v>0</v>
      </c>
      <c r="P1301" s="246">
        <f>J1301*M1301</f>
        <v>0</v>
      </c>
      <c r="Q1301" s="246">
        <f>K1301*M1301</f>
        <v>0</v>
      </c>
      <c r="R1301" s="246">
        <f>L1301*M1301</f>
        <v>0</v>
      </c>
      <c r="S1301" s="13" t="s">
        <v>5</v>
      </c>
    </row>
    <row r="1302" spans="1:21" s="56" customFormat="1" ht="69.95" hidden="1" customHeight="1" outlineLevel="1" thickBot="1" x14ac:dyDescent="0.25">
      <c r="A1302" s="602" t="s">
        <v>4303</v>
      </c>
      <c r="B1302" s="131" t="s">
        <v>323</v>
      </c>
      <c r="C1302" s="131"/>
      <c r="D1302" s="576" t="s">
        <v>3257</v>
      </c>
      <c r="E1302" s="64"/>
      <c r="F1302" s="55" t="s">
        <v>4</v>
      </c>
      <c r="G1302" s="61">
        <v>8</v>
      </c>
      <c r="H1302" s="65">
        <v>4.4000000000000004</v>
      </c>
      <c r="I1302" s="65">
        <v>4.2</v>
      </c>
      <c r="J1302" s="161">
        <f t="shared" si="1117"/>
        <v>4.1159999999999997</v>
      </c>
      <c r="K1302" s="161">
        <f t="shared" si="1118"/>
        <v>4.0739999999999998</v>
      </c>
      <c r="L1302" s="161">
        <f t="shared" si="1119"/>
        <v>4.032</v>
      </c>
      <c r="M1302" s="359"/>
      <c r="N1302" s="65">
        <f>H1302*M1302</f>
        <v>0</v>
      </c>
      <c r="O1302" s="217">
        <f>I1302*M1302</f>
        <v>0</v>
      </c>
      <c r="P1302" s="246">
        <f>J1302*M1302</f>
        <v>0</v>
      </c>
      <c r="Q1302" s="246">
        <f>K1302*M1302</f>
        <v>0</v>
      </c>
      <c r="R1302" s="246">
        <f>L1302*M1302</f>
        <v>0</v>
      </c>
      <c r="S1302" s="13" t="s">
        <v>5</v>
      </c>
      <c r="U1302"/>
    </row>
    <row r="1303" spans="1:21" s="56" customFormat="1" ht="69.95" hidden="1" customHeight="1" outlineLevel="1" thickBot="1" x14ac:dyDescent="0.25">
      <c r="A1303" s="602" t="s">
        <v>4304</v>
      </c>
      <c r="B1303" s="473" t="s">
        <v>323</v>
      </c>
      <c r="C1303" s="473"/>
      <c r="D1303" s="577" t="s">
        <v>3258</v>
      </c>
      <c r="E1303" s="104"/>
      <c r="F1303" s="292" t="s">
        <v>4</v>
      </c>
      <c r="G1303" s="61">
        <v>8</v>
      </c>
      <c r="H1303" s="61">
        <v>4.4000000000000004</v>
      </c>
      <c r="I1303" s="61">
        <v>4.2</v>
      </c>
      <c r="J1303" s="258">
        <f t="shared" si="1117"/>
        <v>4.1159999999999997</v>
      </c>
      <c r="K1303" s="258">
        <f t="shared" si="1118"/>
        <v>4.0739999999999998</v>
      </c>
      <c r="L1303" s="258">
        <f t="shared" si="1119"/>
        <v>4.032</v>
      </c>
      <c r="M1303" s="554"/>
      <c r="N1303" s="61">
        <f>H1303*M1303</f>
        <v>0</v>
      </c>
      <c r="O1303" s="246">
        <f>I1303*M1303</f>
        <v>0</v>
      </c>
      <c r="P1303" s="246">
        <f>J1303*M1303</f>
        <v>0</v>
      </c>
      <c r="Q1303" s="246">
        <f>K1303*M1303</f>
        <v>0</v>
      </c>
      <c r="R1303" s="246">
        <f>L1303*M1303</f>
        <v>0</v>
      </c>
      <c r="S1303" s="12" t="s">
        <v>5</v>
      </c>
      <c r="U1303"/>
    </row>
    <row r="1304" spans="1:21" ht="20.100000000000001" customHeight="1" collapsed="1" thickBot="1" x14ac:dyDescent="0.25">
      <c r="A1304" s="384" t="s">
        <v>2809</v>
      </c>
      <c r="B1304" s="601"/>
      <c r="C1304" s="368"/>
      <c r="D1304" s="369"/>
      <c r="E1304" s="369"/>
      <c r="F1304" s="369"/>
      <c r="G1304" s="370"/>
      <c r="H1304" s="370"/>
      <c r="I1304" s="370"/>
      <c r="J1304" s="370"/>
      <c r="K1304" s="370"/>
      <c r="L1304" s="370"/>
      <c r="M1304" s="370"/>
      <c r="N1304" s="370"/>
      <c r="O1304" s="370"/>
      <c r="P1304" s="370"/>
      <c r="Q1304" s="370"/>
      <c r="R1304" s="370"/>
      <c r="S1304" s="371"/>
      <c r="U1304" s="56"/>
    </row>
    <row r="1305" spans="1:21" ht="20.100000000000001" hidden="1" customHeight="1" outlineLevel="1" thickBot="1" x14ac:dyDescent="0.25">
      <c r="A1305" s="3" t="s">
        <v>3737</v>
      </c>
      <c r="B1305" s="3" t="s">
        <v>33</v>
      </c>
      <c r="C1305" s="3"/>
      <c r="D1305" s="3" t="s">
        <v>17</v>
      </c>
      <c r="E1305" s="4" t="s">
        <v>2746</v>
      </c>
      <c r="F1305" s="84" t="s">
        <v>31</v>
      </c>
      <c r="G1305" s="85" t="s">
        <v>487</v>
      </c>
      <c r="H1305" s="3" t="s">
        <v>488</v>
      </c>
      <c r="I1305" s="3" t="s">
        <v>495</v>
      </c>
      <c r="J1305" s="123">
        <v>-0.02</v>
      </c>
      <c r="K1305" s="123">
        <v>-0.03</v>
      </c>
      <c r="L1305" s="123">
        <v>-0.04</v>
      </c>
      <c r="M1305" s="3" t="s">
        <v>18</v>
      </c>
      <c r="N1305" s="3" t="s">
        <v>489</v>
      </c>
      <c r="O1305" s="3" t="s">
        <v>486</v>
      </c>
      <c r="P1305" s="124" t="s">
        <v>1924</v>
      </c>
      <c r="Q1305" s="124" t="s">
        <v>1930</v>
      </c>
      <c r="R1305" s="124" t="s">
        <v>1931</v>
      </c>
      <c r="S1305" s="3" t="s">
        <v>34</v>
      </c>
      <c r="U1305" s="56"/>
    </row>
    <row r="1306" spans="1:21" s="56" customFormat="1" ht="69.95" hidden="1" customHeight="1" outlineLevel="1" thickBot="1" x14ac:dyDescent="0.25">
      <c r="A1306" s="602" t="s">
        <v>4305</v>
      </c>
      <c r="B1306" s="438" t="s">
        <v>393</v>
      </c>
      <c r="C1306" s="195"/>
      <c r="D1306" s="514" t="s">
        <v>1887</v>
      </c>
      <c r="E1306" s="82"/>
      <c r="F1306" s="104" t="s">
        <v>4</v>
      </c>
      <c r="G1306" s="129">
        <v>70</v>
      </c>
      <c r="H1306" s="129">
        <v>59</v>
      </c>
      <c r="I1306" s="129">
        <v>58</v>
      </c>
      <c r="J1306" s="161">
        <f t="shared" ref="J1306:J1331" si="1120">I1306*0.98</f>
        <v>56.839999999999996</v>
      </c>
      <c r="K1306" s="161">
        <f t="shared" ref="K1306:K1331" si="1121">I1306*0.97</f>
        <v>56.26</v>
      </c>
      <c r="L1306" s="161">
        <f t="shared" ref="L1306:L1331" si="1122">I1306*0.96</f>
        <v>55.68</v>
      </c>
      <c r="M1306" s="14"/>
      <c r="N1306" s="130">
        <f>H1306*M1306</f>
        <v>0</v>
      </c>
      <c r="O1306" s="217">
        <f>I1306*M1306</f>
        <v>0</v>
      </c>
      <c r="P1306" s="246">
        <f>J1306*M1306</f>
        <v>0</v>
      </c>
      <c r="Q1306" s="246">
        <f>K1306*M1306</f>
        <v>0</v>
      </c>
      <c r="R1306" s="246">
        <f>L1306*M1306</f>
        <v>0</v>
      </c>
      <c r="S1306" s="30" t="s">
        <v>5</v>
      </c>
      <c r="T1306" s="100"/>
    </row>
    <row r="1307" spans="1:21" s="56" customFormat="1" ht="69.95" hidden="1" customHeight="1" outlineLevel="1" thickBot="1" x14ac:dyDescent="0.25">
      <c r="A1307" s="602" t="s">
        <v>10110</v>
      </c>
      <c r="B1307" s="438" t="s">
        <v>393</v>
      </c>
      <c r="C1307" s="195"/>
      <c r="D1307" s="593" t="s">
        <v>10241</v>
      </c>
      <c r="E1307" s="64"/>
      <c r="F1307" s="104" t="s">
        <v>4</v>
      </c>
      <c r="G1307" s="129">
        <v>7</v>
      </c>
      <c r="H1307" s="129">
        <v>5.25</v>
      </c>
      <c r="I1307" s="440">
        <v>5.0999999999999996</v>
      </c>
      <c r="J1307" s="162">
        <f t="shared" si="1120"/>
        <v>4.9979999999999993</v>
      </c>
      <c r="K1307" s="162">
        <f t="shared" si="1121"/>
        <v>4.9469999999999992</v>
      </c>
      <c r="L1307" s="162">
        <f t="shared" si="1122"/>
        <v>4.8959999999999999</v>
      </c>
      <c r="M1307" s="152"/>
      <c r="N1307" s="276">
        <f>H1307*M1307</f>
        <v>0</v>
      </c>
      <c r="O1307" s="217">
        <f>I1307*M1307</f>
        <v>0</v>
      </c>
      <c r="P1307" s="246">
        <f>J1307*M1307</f>
        <v>0</v>
      </c>
      <c r="Q1307" s="246">
        <f>K1307*M1307</f>
        <v>0</v>
      </c>
      <c r="R1307" s="246">
        <f>L1307*M1307</f>
        <v>0</v>
      </c>
      <c r="S1307" s="30" t="s">
        <v>5</v>
      </c>
      <c r="T1307" s="100"/>
    </row>
    <row r="1308" spans="1:21" s="56" customFormat="1" ht="69.95" hidden="1" customHeight="1" outlineLevel="1" thickBot="1" x14ac:dyDescent="0.25">
      <c r="A1308" s="602" t="s">
        <v>10111</v>
      </c>
      <c r="B1308" s="438" t="s">
        <v>393</v>
      </c>
      <c r="C1308" s="195"/>
      <c r="D1308" s="593" t="s">
        <v>10240</v>
      </c>
      <c r="E1308" s="64"/>
      <c r="F1308" s="104" t="s">
        <v>4</v>
      </c>
      <c r="G1308" s="129">
        <v>7</v>
      </c>
      <c r="H1308" s="129">
        <v>5.25</v>
      </c>
      <c r="I1308" s="440">
        <v>5.0999999999999996</v>
      </c>
      <c r="J1308" s="162">
        <f t="shared" si="1120"/>
        <v>4.9979999999999993</v>
      </c>
      <c r="K1308" s="162">
        <f t="shared" si="1121"/>
        <v>4.9469999999999992</v>
      </c>
      <c r="L1308" s="162">
        <f t="shared" si="1122"/>
        <v>4.8959999999999999</v>
      </c>
      <c r="M1308" s="152"/>
      <c r="N1308" s="276">
        <f>H1308*M1308</f>
        <v>0</v>
      </c>
      <c r="O1308" s="217">
        <f>I1308*M1308</f>
        <v>0</v>
      </c>
      <c r="P1308" s="246">
        <f>J1308*M1308</f>
        <v>0</v>
      </c>
      <c r="Q1308" s="246">
        <f>K1308*M1308</f>
        <v>0</v>
      </c>
      <c r="R1308" s="246">
        <f>L1308*M1308</f>
        <v>0</v>
      </c>
      <c r="S1308" s="30" t="s">
        <v>5</v>
      </c>
      <c r="T1308" s="100"/>
    </row>
    <row r="1309" spans="1:21" s="56" customFormat="1" ht="69.95" hidden="1" customHeight="1" outlineLevel="1" thickBot="1" x14ac:dyDescent="0.25">
      <c r="A1309" s="602" t="s">
        <v>6966</v>
      </c>
      <c r="B1309" s="438" t="s">
        <v>393</v>
      </c>
      <c r="C1309" s="195"/>
      <c r="D1309" s="593" t="s">
        <v>10239</v>
      </c>
      <c r="E1309" s="64"/>
      <c r="F1309" s="104" t="s">
        <v>4</v>
      </c>
      <c r="G1309" s="129">
        <v>11</v>
      </c>
      <c r="H1309" s="129">
        <v>8.35</v>
      </c>
      <c r="I1309" s="440">
        <v>8.15</v>
      </c>
      <c r="J1309" s="162">
        <f t="shared" ref="J1309" si="1123">I1309*0.98</f>
        <v>7.9870000000000001</v>
      </c>
      <c r="K1309" s="162">
        <f t="shared" ref="K1309" si="1124">I1309*0.97</f>
        <v>7.9055</v>
      </c>
      <c r="L1309" s="162">
        <f t="shared" ref="L1309" si="1125">I1309*0.96</f>
        <v>7.8239999999999998</v>
      </c>
      <c r="M1309" s="152"/>
      <c r="N1309" s="276">
        <f>H1309*M1309</f>
        <v>0</v>
      </c>
      <c r="O1309" s="217">
        <f>I1309*M1309</f>
        <v>0</v>
      </c>
      <c r="P1309" s="246">
        <f>J1309*M1309</f>
        <v>0</v>
      </c>
      <c r="Q1309" s="246">
        <f>K1309*M1309</f>
        <v>0</v>
      </c>
      <c r="R1309" s="246">
        <f>L1309*M1309</f>
        <v>0</v>
      </c>
      <c r="S1309" s="30" t="s">
        <v>5</v>
      </c>
      <c r="T1309" s="100"/>
    </row>
    <row r="1310" spans="1:21" s="56" customFormat="1" ht="69.95" hidden="1" customHeight="1" outlineLevel="1" thickBot="1" x14ac:dyDescent="0.25">
      <c r="A1310" s="602" t="s">
        <v>8844</v>
      </c>
      <c r="B1310" s="438" t="s">
        <v>393</v>
      </c>
      <c r="C1310" s="195"/>
      <c r="D1310" s="593" t="s">
        <v>10238</v>
      </c>
      <c r="E1310" s="64"/>
      <c r="F1310" s="104" t="s">
        <v>4</v>
      </c>
      <c r="G1310" s="129">
        <v>11</v>
      </c>
      <c r="H1310" s="129">
        <v>8.35</v>
      </c>
      <c r="I1310" s="440">
        <v>8.15</v>
      </c>
      <c r="J1310" s="162">
        <f t="shared" ref="J1310" si="1126">I1310*0.98</f>
        <v>7.9870000000000001</v>
      </c>
      <c r="K1310" s="162">
        <f t="shared" ref="K1310" si="1127">I1310*0.97</f>
        <v>7.9055</v>
      </c>
      <c r="L1310" s="162">
        <f t="shared" ref="L1310" si="1128">I1310*0.96</f>
        <v>7.8239999999999998</v>
      </c>
      <c r="M1310" s="152"/>
      <c r="N1310" s="276">
        <f>H1310*M1310</f>
        <v>0</v>
      </c>
      <c r="O1310" s="217">
        <f>I1310*M1310</f>
        <v>0</v>
      </c>
      <c r="P1310" s="246">
        <f>J1310*M1310</f>
        <v>0</v>
      </c>
      <c r="Q1310" s="246">
        <f>K1310*M1310</f>
        <v>0</v>
      </c>
      <c r="R1310" s="246">
        <f>L1310*M1310</f>
        <v>0</v>
      </c>
      <c r="S1310" s="30" t="s">
        <v>5</v>
      </c>
      <c r="T1310" s="100"/>
    </row>
    <row r="1311" spans="1:21" s="56" customFormat="1" ht="69.95" hidden="1" customHeight="1" outlineLevel="1" thickBot="1" x14ac:dyDescent="0.25">
      <c r="A1311" s="602" t="s">
        <v>4306</v>
      </c>
      <c r="B1311" s="515" t="s">
        <v>2379</v>
      </c>
      <c r="C1311" s="104" t="s">
        <v>2378</v>
      </c>
      <c r="D1311" s="439" t="s">
        <v>2380</v>
      </c>
      <c r="E1311" s="64"/>
      <c r="F1311" s="104" t="s">
        <v>4</v>
      </c>
      <c r="G1311" s="129">
        <v>27</v>
      </c>
      <c r="H1311" s="129">
        <v>18.2</v>
      </c>
      <c r="I1311" s="129">
        <v>17.8</v>
      </c>
      <c r="J1311" s="162">
        <f t="shared" ref="J1311" si="1129">I1311*0.98</f>
        <v>17.443999999999999</v>
      </c>
      <c r="K1311" s="162">
        <f t="shared" ref="K1311" si="1130">I1311*0.97</f>
        <v>17.266000000000002</v>
      </c>
      <c r="L1311" s="162">
        <f t="shared" ref="L1311" si="1131">I1311*0.96</f>
        <v>17.088000000000001</v>
      </c>
      <c r="M1311" s="152"/>
      <c r="N1311" s="276">
        <f>H1311*M1311</f>
        <v>0</v>
      </c>
      <c r="O1311" s="217">
        <f>I1311*M1311</f>
        <v>0</v>
      </c>
      <c r="P1311" s="246">
        <f>J1311*M1311</f>
        <v>0</v>
      </c>
      <c r="Q1311" s="246">
        <f>K1311*M1311</f>
        <v>0</v>
      </c>
      <c r="R1311" s="246">
        <f>L1311*M1311</f>
        <v>0</v>
      </c>
      <c r="S1311" s="30" t="s">
        <v>5</v>
      </c>
      <c r="T1311" s="100"/>
    </row>
    <row r="1312" spans="1:21" s="56" customFormat="1" ht="69.95" hidden="1" customHeight="1" outlineLevel="1" thickBot="1" x14ac:dyDescent="0.25">
      <c r="A1312" s="602" t="s">
        <v>4307</v>
      </c>
      <c r="B1312" s="603" t="s">
        <v>8887</v>
      </c>
      <c r="C1312" s="104" t="s">
        <v>2031</v>
      </c>
      <c r="D1312" s="439" t="s">
        <v>2030</v>
      </c>
      <c r="E1312" s="64"/>
      <c r="F1312" s="104" t="s">
        <v>4</v>
      </c>
      <c r="G1312" s="129">
        <v>22</v>
      </c>
      <c r="H1312" s="129">
        <v>14.8</v>
      </c>
      <c r="I1312" s="129">
        <v>14.5</v>
      </c>
      <c r="J1312" s="162">
        <f t="shared" ref="J1312" si="1132">I1312*0.98</f>
        <v>14.209999999999999</v>
      </c>
      <c r="K1312" s="162">
        <f t="shared" ref="K1312" si="1133">I1312*0.97</f>
        <v>14.065</v>
      </c>
      <c r="L1312" s="162">
        <f t="shared" ref="L1312" si="1134">I1312*0.96</f>
        <v>13.92</v>
      </c>
      <c r="M1312" s="15"/>
      <c r="N1312" s="276">
        <f>H1312*M1312</f>
        <v>0</v>
      </c>
      <c r="O1312" s="217">
        <f>I1312*M1312</f>
        <v>0</v>
      </c>
      <c r="P1312" s="246">
        <f>J1312*M1312</f>
        <v>0</v>
      </c>
      <c r="Q1312" s="246">
        <f>K1312*M1312</f>
        <v>0</v>
      </c>
      <c r="R1312" s="246">
        <f>L1312*M1312</f>
        <v>0</v>
      </c>
      <c r="S1312" s="30" t="s">
        <v>5</v>
      </c>
      <c r="T1312" s="100"/>
    </row>
    <row r="1313" spans="1:20" s="56" customFormat="1" ht="69.95" hidden="1" customHeight="1" outlineLevel="1" thickBot="1" x14ac:dyDescent="0.25">
      <c r="A1313" s="602" t="s">
        <v>7022</v>
      </c>
      <c r="B1313" s="438" t="s">
        <v>393</v>
      </c>
      <c r="C1313" s="104" t="s">
        <v>7023</v>
      </c>
      <c r="D1313" s="593" t="s">
        <v>7024</v>
      </c>
      <c r="E1313" s="64"/>
      <c r="F1313" s="104" t="s">
        <v>4</v>
      </c>
      <c r="G1313" s="129">
        <v>22</v>
      </c>
      <c r="H1313" s="129">
        <v>15.3</v>
      </c>
      <c r="I1313" s="440">
        <v>14.9</v>
      </c>
      <c r="J1313" s="162">
        <f t="shared" ref="J1313:J1317" si="1135">I1313*0.98</f>
        <v>14.602</v>
      </c>
      <c r="K1313" s="162">
        <f t="shared" ref="K1313:K1317" si="1136">I1313*0.97</f>
        <v>14.452999999999999</v>
      </c>
      <c r="L1313" s="162">
        <f t="shared" ref="L1313:L1317" si="1137">I1313*0.96</f>
        <v>14.304</v>
      </c>
      <c r="M1313" s="152"/>
      <c r="N1313" s="276">
        <f>H1313*M1313</f>
        <v>0</v>
      </c>
      <c r="O1313" s="217">
        <f>I1313*M1313</f>
        <v>0</v>
      </c>
      <c r="P1313" s="246">
        <f>J1313*M1313</f>
        <v>0</v>
      </c>
      <c r="Q1313" s="246">
        <f>K1313*M1313</f>
        <v>0</v>
      </c>
      <c r="R1313" s="246">
        <f>L1313*M1313</f>
        <v>0</v>
      </c>
      <c r="S1313" s="30" t="s">
        <v>5</v>
      </c>
      <c r="T1313" s="100"/>
    </row>
    <row r="1314" spans="1:20" s="56" customFormat="1" ht="69.95" hidden="1" customHeight="1" outlineLevel="1" thickBot="1" x14ac:dyDescent="0.25">
      <c r="A1314" s="602" t="s">
        <v>9872</v>
      </c>
      <c r="B1314" s="438" t="s">
        <v>393</v>
      </c>
      <c r="C1314" s="104" t="s">
        <v>9873</v>
      </c>
      <c r="D1314" s="593" t="s">
        <v>9874</v>
      </c>
      <c r="E1314" s="64"/>
      <c r="F1314" s="104" t="s">
        <v>4</v>
      </c>
      <c r="G1314" s="129">
        <v>12</v>
      </c>
      <c r="H1314" s="129">
        <v>8</v>
      </c>
      <c r="I1314" s="653">
        <v>7.8</v>
      </c>
      <c r="J1314" s="162">
        <f t="shared" ref="J1314" si="1138">I1314*0.98</f>
        <v>7.6440000000000001</v>
      </c>
      <c r="K1314" s="162">
        <f t="shared" ref="K1314" si="1139">I1314*0.97</f>
        <v>7.5659999999999998</v>
      </c>
      <c r="L1314" s="162">
        <f t="shared" ref="L1314" si="1140">I1314*0.96</f>
        <v>7.4879999999999995</v>
      </c>
      <c r="M1314" s="152"/>
      <c r="N1314" s="276">
        <f>H1314*M1314</f>
        <v>0</v>
      </c>
      <c r="O1314" s="217">
        <f>I1314*M1314</f>
        <v>0</v>
      </c>
      <c r="P1314" s="246">
        <f>J1314*M1314</f>
        <v>0</v>
      </c>
      <c r="Q1314" s="246">
        <f>K1314*M1314</f>
        <v>0</v>
      </c>
      <c r="R1314" s="246">
        <f>L1314*M1314</f>
        <v>0</v>
      </c>
      <c r="S1314" s="30" t="s">
        <v>5</v>
      </c>
      <c r="T1314" s="100"/>
    </row>
    <row r="1315" spans="1:20" s="56" customFormat="1" ht="69.95" hidden="1" customHeight="1" outlineLevel="1" thickBot="1" x14ac:dyDescent="0.25">
      <c r="A1315" s="602" t="s">
        <v>9875</v>
      </c>
      <c r="B1315" s="438" t="s">
        <v>393</v>
      </c>
      <c r="C1315" s="104" t="s">
        <v>9876</v>
      </c>
      <c r="D1315" s="593" t="s">
        <v>9877</v>
      </c>
      <c r="E1315" s="64"/>
      <c r="F1315" s="104" t="s">
        <v>4</v>
      </c>
      <c r="G1315" s="129">
        <v>20</v>
      </c>
      <c r="H1315" s="129">
        <v>13.7</v>
      </c>
      <c r="I1315" s="653">
        <v>13.3</v>
      </c>
      <c r="J1315" s="162">
        <f t="shared" ref="J1315" si="1141">I1315*0.98</f>
        <v>13.034000000000001</v>
      </c>
      <c r="K1315" s="162">
        <f t="shared" ref="K1315" si="1142">I1315*0.97</f>
        <v>12.901</v>
      </c>
      <c r="L1315" s="162">
        <f t="shared" ref="L1315" si="1143">I1315*0.96</f>
        <v>12.768000000000001</v>
      </c>
      <c r="M1315" s="152"/>
      <c r="N1315" s="276">
        <f>H1315*M1315</f>
        <v>0</v>
      </c>
      <c r="O1315" s="217">
        <f>I1315*M1315</f>
        <v>0</v>
      </c>
      <c r="P1315" s="246">
        <f>J1315*M1315</f>
        <v>0</v>
      </c>
      <c r="Q1315" s="246">
        <f>K1315*M1315</f>
        <v>0</v>
      </c>
      <c r="R1315" s="246">
        <f>L1315*M1315</f>
        <v>0</v>
      </c>
      <c r="S1315" s="30" t="s">
        <v>5</v>
      </c>
      <c r="T1315" s="100"/>
    </row>
    <row r="1316" spans="1:20" s="56" customFormat="1" ht="69.95" hidden="1" customHeight="1" outlineLevel="1" thickBot="1" x14ac:dyDescent="0.25">
      <c r="A1316" s="602" t="s">
        <v>9885</v>
      </c>
      <c r="B1316" s="603" t="s">
        <v>8887</v>
      </c>
      <c r="C1316" s="104" t="s">
        <v>9884</v>
      </c>
      <c r="D1316" s="593" t="s">
        <v>9886</v>
      </c>
      <c r="E1316" s="64"/>
      <c r="F1316" s="104" t="s">
        <v>4</v>
      </c>
      <c r="G1316" s="129">
        <v>40</v>
      </c>
      <c r="H1316" s="129">
        <v>25</v>
      </c>
      <c r="I1316" s="653">
        <v>24.5</v>
      </c>
      <c r="J1316" s="162">
        <f t="shared" ref="J1316" si="1144">I1316*0.98</f>
        <v>24.009999999999998</v>
      </c>
      <c r="K1316" s="162">
        <f t="shared" ref="K1316" si="1145">I1316*0.97</f>
        <v>23.765000000000001</v>
      </c>
      <c r="L1316" s="162">
        <f t="shared" ref="L1316" si="1146">I1316*0.96</f>
        <v>23.52</v>
      </c>
      <c r="M1316" s="152"/>
      <c r="N1316" s="276">
        <f>H1316*M1316</f>
        <v>0</v>
      </c>
      <c r="O1316" s="217">
        <f>I1316*M1316</f>
        <v>0</v>
      </c>
      <c r="P1316" s="246">
        <f>J1316*M1316</f>
        <v>0</v>
      </c>
      <c r="Q1316" s="246">
        <f>K1316*M1316</f>
        <v>0</v>
      </c>
      <c r="R1316" s="246">
        <f>L1316*M1316</f>
        <v>0</v>
      </c>
      <c r="S1316" s="30" t="s">
        <v>5</v>
      </c>
      <c r="T1316" s="100"/>
    </row>
    <row r="1317" spans="1:20" s="56" customFormat="1" ht="69.95" hidden="1" customHeight="1" outlineLevel="1" thickBot="1" x14ac:dyDescent="0.25">
      <c r="A1317" s="602" t="s">
        <v>9878</v>
      </c>
      <c r="B1317" s="438" t="s">
        <v>393</v>
      </c>
      <c r="C1317" s="104" t="s">
        <v>9879</v>
      </c>
      <c r="D1317" s="593" t="s">
        <v>9880</v>
      </c>
      <c r="E1317" s="64"/>
      <c r="F1317" s="104" t="s">
        <v>4</v>
      </c>
      <c r="G1317" s="129">
        <v>26</v>
      </c>
      <c r="H1317" s="129">
        <v>17.2</v>
      </c>
      <c r="I1317" s="653">
        <v>16.8</v>
      </c>
      <c r="J1317" s="162">
        <f t="shared" si="1135"/>
        <v>16.463999999999999</v>
      </c>
      <c r="K1317" s="162">
        <f t="shared" si="1136"/>
        <v>16.295999999999999</v>
      </c>
      <c r="L1317" s="162">
        <f t="shared" si="1137"/>
        <v>16.128</v>
      </c>
      <c r="M1317" s="152"/>
      <c r="N1317" s="276">
        <f>H1317*M1317</f>
        <v>0</v>
      </c>
      <c r="O1317" s="217">
        <f>I1317*M1317</f>
        <v>0</v>
      </c>
      <c r="P1317" s="246">
        <f>J1317*M1317</f>
        <v>0</v>
      </c>
      <c r="Q1317" s="246">
        <f>K1317*M1317</f>
        <v>0</v>
      </c>
      <c r="R1317" s="246">
        <f>L1317*M1317</f>
        <v>0</v>
      </c>
      <c r="S1317" s="30" t="s">
        <v>5</v>
      </c>
      <c r="T1317" s="100"/>
    </row>
    <row r="1318" spans="1:20" s="56" customFormat="1" ht="69.95" hidden="1" customHeight="1" outlineLevel="1" thickBot="1" x14ac:dyDescent="0.25">
      <c r="A1318" s="602" t="s">
        <v>9797</v>
      </c>
      <c r="B1318" s="438" t="s">
        <v>393</v>
      </c>
      <c r="C1318" s="104" t="s">
        <v>9795</v>
      </c>
      <c r="D1318" s="593" t="s">
        <v>9796</v>
      </c>
      <c r="E1318" s="64"/>
      <c r="F1318" s="104" t="s">
        <v>4</v>
      </c>
      <c r="G1318" s="129">
        <v>48</v>
      </c>
      <c r="H1318" s="129">
        <v>39.700000000000003</v>
      </c>
      <c r="I1318" s="653">
        <v>39</v>
      </c>
      <c r="J1318" s="162">
        <f t="shared" ref="J1318" si="1147">I1318*0.98</f>
        <v>38.22</v>
      </c>
      <c r="K1318" s="162">
        <f t="shared" ref="K1318" si="1148">I1318*0.97</f>
        <v>37.83</v>
      </c>
      <c r="L1318" s="162">
        <f t="shared" ref="L1318" si="1149">I1318*0.96</f>
        <v>37.44</v>
      </c>
      <c r="M1318" s="152"/>
      <c r="N1318" s="276">
        <f>H1318*M1318</f>
        <v>0</v>
      </c>
      <c r="O1318" s="217">
        <f>I1318*M1318</f>
        <v>0</v>
      </c>
      <c r="P1318" s="246">
        <f>J1318*M1318</f>
        <v>0</v>
      </c>
      <c r="Q1318" s="246">
        <f>K1318*M1318</f>
        <v>0</v>
      </c>
      <c r="R1318" s="246">
        <f>L1318*M1318</f>
        <v>0</v>
      </c>
      <c r="S1318" s="30" t="s">
        <v>5</v>
      </c>
      <c r="T1318" s="100"/>
    </row>
    <row r="1319" spans="1:20" s="56" customFormat="1" ht="69.95" hidden="1" customHeight="1" outlineLevel="1" thickBot="1" x14ac:dyDescent="0.25">
      <c r="A1319" s="602" t="s">
        <v>6783</v>
      </c>
      <c r="B1319" s="438" t="s">
        <v>393</v>
      </c>
      <c r="C1319" s="104" t="s">
        <v>6786</v>
      </c>
      <c r="D1319" s="593" t="s">
        <v>6789</v>
      </c>
      <c r="E1319" s="64"/>
      <c r="F1319" s="104" t="s">
        <v>4</v>
      </c>
      <c r="G1319" s="129">
        <v>50</v>
      </c>
      <c r="H1319" s="129">
        <v>40.700000000000003</v>
      </c>
      <c r="I1319" s="653">
        <v>40</v>
      </c>
      <c r="J1319" s="162">
        <f t="shared" ref="J1319:J1322" si="1150">I1319*0.98</f>
        <v>39.200000000000003</v>
      </c>
      <c r="K1319" s="162">
        <f t="shared" ref="K1319:K1322" si="1151">I1319*0.97</f>
        <v>38.799999999999997</v>
      </c>
      <c r="L1319" s="162">
        <f t="shared" ref="L1319:L1322" si="1152">I1319*0.96</f>
        <v>38.4</v>
      </c>
      <c r="M1319" s="152"/>
      <c r="N1319" s="276">
        <f>H1319*M1319</f>
        <v>0</v>
      </c>
      <c r="O1319" s="217">
        <f>I1319*M1319</f>
        <v>0</v>
      </c>
      <c r="P1319" s="246">
        <f>J1319*M1319</f>
        <v>0</v>
      </c>
      <c r="Q1319" s="246">
        <f>K1319*M1319</f>
        <v>0</v>
      </c>
      <c r="R1319" s="246">
        <f>L1319*M1319</f>
        <v>0</v>
      </c>
      <c r="S1319" s="30" t="s">
        <v>5</v>
      </c>
      <c r="T1319" s="100"/>
    </row>
    <row r="1320" spans="1:20" s="56" customFormat="1" ht="69.95" hidden="1" customHeight="1" outlineLevel="1" thickBot="1" x14ac:dyDescent="0.25">
      <c r="A1320" s="602" t="s">
        <v>6784</v>
      </c>
      <c r="B1320" s="438" t="s">
        <v>393</v>
      </c>
      <c r="C1320" s="104" t="s">
        <v>6787</v>
      </c>
      <c r="D1320" s="593" t="s">
        <v>6790</v>
      </c>
      <c r="E1320" s="64"/>
      <c r="F1320" s="104" t="s">
        <v>4</v>
      </c>
      <c r="G1320" s="129">
        <v>54</v>
      </c>
      <c r="H1320" s="129">
        <v>44</v>
      </c>
      <c r="I1320" s="653">
        <v>43</v>
      </c>
      <c r="J1320" s="162">
        <f t="shared" si="1150"/>
        <v>42.14</v>
      </c>
      <c r="K1320" s="162">
        <f t="shared" si="1151"/>
        <v>41.71</v>
      </c>
      <c r="L1320" s="162">
        <f t="shared" si="1152"/>
        <v>41.28</v>
      </c>
      <c r="M1320" s="152"/>
      <c r="N1320" s="276">
        <f>H1320*M1320</f>
        <v>0</v>
      </c>
      <c r="O1320" s="217">
        <f>I1320*M1320</f>
        <v>0</v>
      </c>
      <c r="P1320" s="246">
        <f>J1320*M1320</f>
        <v>0</v>
      </c>
      <c r="Q1320" s="246">
        <f>K1320*M1320</f>
        <v>0</v>
      </c>
      <c r="R1320" s="246">
        <f>L1320*M1320</f>
        <v>0</v>
      </c>
      <c r="S1320" s="30" t="s">
        <v>5</v>
      </c>
      <c r="T1320" s="100"/>
    </row>
    <row r="1321" spans="1:20" s="56" customFormat="1" ht="69.95" hidden="1" customHeight="1" outlineLevel="1" thickBot="1" x14ac:dyDescent="0.25">
      <c r="A1321" s="602" t="s">
        <v>9881</v>
      </c>
      <c r="B1321" s="438" t="s">
        <v>393</v>
      </c>
      <c r="C1321" s="104" t="s">
        <v>9883</v>
      </c>
      <c r="D1321" s="593" t="s">
        <v>9882</v>
      </c>
      <c r="E1321" s="64"/>
      <c r="F1321" s="104" t="s">
        <v>4</v>
      </c>
      <c r="G1321" s="129">
        <v>60</v>
      </c>
      <c r="H1321" s="129">
        <v>40</v>
      </c>
      <c r="I1321" s="653">
        <v>39</v>
      </c>
      <c r="J1321" s="162">
        <f t="shared" si="1150"/>
        <v>38.22</v>
      </c>
      <c r="K1321" s="162">
        <f t="shared" si="1151"/>
        <v>37.83</v>
      </c>
      <c r="L1321" s="162">
        <f t="shared" si="1152"/>
        <v>37.44</v>
      </c>
      <c r="M1321" s="152"/>
      <c r="N1321" s="276">
        <f>H1321*M1321</f>
        <v>0</v>
      </c>
      <c r="O1321" s="217">
        <f>I1321*M1321</f>
        <v>0</v>
      </c>
      <c r="P1321" s="246">
        <f>J1321*M1321</f>
        <v>0</v>
      </c>
      <c r="Q1321" s="246">
        <f>K1321*M1321</f>
        <v>0</v>
      </c>
      <c r="R1321" s="246">
        <f>L1321*M1321</f>
        <v>0</v>
      </c>
      <c r="S1321" s="30" t="s">
        <v>5</v>
      </c>
      <c r="T1321" s="100"/>
    </row>
    <row r="1322" spans="1:20" s="56" customFormat="1" ht="69.95" hidden="1" customHeight="1" outlineLevel="1" thickBot="1" x14ac:dyDescent="0.25">
      <c r="A1322" s="602" t="s">
        <v>6785</v>
      </c>
      <c r="B1322" s="438" t="s">
        <v>393</v>
      </c>
      <c r="C1322" s="104" t="s">
        <v>6788</v>
      </c>
      <c r="D1322" s="593" t="s">
        <v>6791</v>
      </c>
      <c r="E1322" s="64"/>
      <c r="F1322" s="104" t="s">
        <v>4</v>
      </c>
      <c r="G1322" s="129">
        <v>60</v>
      </c>
      <c r="H1322" s="129">
        <v>50</v>
      </c>
      <c r="I1322" s="653">
        <v>49</v>
      </c>
      <c r="J1322" s="162">
        <f t="shared" si="1150"/>
        <v>48.019999999999996</v>
      </c>
      <c r="K1322" s="162">
        <f t="shared" si="1151"/>
        <v>47.53</v>
      </c>
      <c r="L1322" s="162">
        <f t="shared" si="1152"/>
        <v>47.04</v>
      </c>
      <c r="M1322" s="152"/>
      <c r="N1322" s="276">
        <f>H1322*M1322</f>
        <v>0</v>
      </c>
      <c r="O1322" s="217">
        <f>I1322*M1322</f>
        <v>0</v>
      </c>
      <c r="P1322" s="246">
        <f>J1322*M1322</f>
        <v>0</v>
      </c>
      <c r="Q1322" s="246">
        <f>K1322*M1322</f>
        <v>0</v>
      </c>
      <c r="R1322" s="246">
        <f>L1322*M1322</f>
        <v>0</v>
      </c>
      <c r="S1322" s="30" t="s">
        <v>5</v>
      </c>
      <c r="T1322" s="100"/>
    </row>
    <row r="1323" spans="1:20" s="56" customFormat="1" ht="69.95" hidden="1" customHeight="1" outlineLevel="1" thickBot="1" x14ac:dyDescent="0.25">
      <c r="A1323" s="602" t="s">
        <v>8932</v>
      </c>
      <c r="B1323" s="438" t="s">
        <v>393</v>
      </c>
      <c r="C1323" s="195"/>
      <c r="D1323" s="593" t="s">
        <v>9208</v>
      </c>
      <c r="E1323" s="64"/>
      <c r="F1323" s="104" t="s">
        <v>4</v>
      </c>
      <c r="G1323" s="276">
        <v>7</v>
      </c>
      <c r="H1323" s="276">
        <v>5.3</v>
      </c>
      <c r="I1323" s="440">
        <v>5.0999999999999996</v>
      </c>
      <c r="J1323" s="162">
        <f t="shared" ref="J1323" si="1153">I1323*0.98</f>
        <v>4.9979999999999993</v>
      </c>
      <c r="K1323" s="162">
        <f t="shared" ref="K1323" si="1154">I1323*0.97</f>
        <v>4.9469999999999992</v>
      </c>
      <c r="L1323" s="162">
        <f t="shared" ref="L1323" si="1155">I1323*0.96</f>
        <v>4.8959999999999999</v>
      </c>
      <c r="M1323" s="152"/>
      <c r="N1323" s="276">
        <f>H1323*M1323</f>
        <v>0</v>
      </c>
      <c r="O1323" s="217">
        <f>I1323*M1323</f>
        <v>0</v>
      </c>
      <c r="P1323" s="246">
        <f>J1323*M1323</f>
        <v>0</v>
      </c>
      <c r="Q1323" s="246">
        <f>K1323*M1323</f>
        <v>0</v>
      </c>
      <c r="R1323" s="246">
        <f>L1323*M1323</f>
        <v>0</v>
      </c>
      <c r="S1323" s="30" t="s">
        <v>5</v>
      </c>
      <c r="T1323" s="170"/>
    </row>
    <row r="1324" spans="1:20" s="56" customFormat="1" ht="69.95" hidden="1" customHeight="1" outlineLevel="1" thickBot="1" x14ac:dyDescent="0.25">
      <c r="A1324" s="602" t="s">
        <v>4308</v>
      </c>
      <c r="B1324" s="438" t="s">
        <v>393</v>
      </c>
      <c r="C1324" s="195"/>
      <c r="D1324" s="439" t="s">
        <v>2371</v>
      </c>
      <c r="E1324" s="64"/>
      <c r="F1324" s="104" t="s">
        <v>4</v>
      </c>
      <c r="G1324" s="129">
        <v>60</v>
      </c>
      <c r="H1324" s="129">
        <v>48</v>
      </c>
      <c r="I1324" s="129">
        <v>47</v>
      </c>
      <c r="J1324" s="162">
        <f t="shared" si="1120"/>
        <v>46.06</v>
      </c>
      <c r="K1324" s="162">
        <f t="shared" si="1121"/>
        <v>45.589999999999996</v>
      </c>
      <c r="L1324" s="162">
        <f t="shared" si="1122"/>
        <v>45.12</v>
      </c>
      <c r="M1324" s="152"/>
      <c r="N1324" s="276">
        <f>H1324*M1324</f>
        <v>0</v>
      </c>
      <c r="O1324" s="217">
        <f>I1324*M1324</f>
        <v>0</v>
      </c>
      <c r="P1324" s="246">
        <f>J1324*M1324</f>
        <v>0</v>
      </c>
      <c r="Q1324" s="246">
        <f>K1324*M1324</f>
        <v>0</v>
      </c>
      <c r="R1324" s="246">
        <f>L1324*M1324</f>
        <v>0</v>
      </c>
      <c r="S1324" s="30" t="s">
        <v>5</v>
      </c>
      <c r="T1324" s="100"/>
    </row>
    <row r="1325" spans="1:20" s="56" customFormat="1" ht="69.95" hidden="1" customHeight="1" outlineLevel="1" thickBot="1" x14ac:dyDescent="0.25">
      <c r="A1325" s="602" t="s">
        <v>4309</v>
      </c>
      <c r="B1325" s="438" t="s">
        <v>393</v>
      </c>
      <c r="C1325" s="195"/>
      <c r="D1325" s="439" t="s">
        <v>2359</v>
      </c>
      <c r="E1325" s="64"/>
      <c r="F1325" s="104" t="s">
        <v>4</v>
      </c>
      <c r="G1325" s="129">
        <v>11</v>
      </c>
      <c r="H1325" s="129">
        <v>7.2</v>
      </c>
      <c r="I1325" s="129">
        <v>7</v>
      </c>
      <c r="J1325" s="162">
        <f t="shared" si="1120"/>
        <v>6.8599999999999994</v>
      </c>
      <c r="K1325" s="162">
        <f t="shared" si="1121"/>
        <v>6.79</v>
      </c>
      <c r="L1325" s="162">
        <f t="shared" si="1122"/>
        <v>6.72</v>
      </c>
      <c r="M1325" s="318"/>
      <c r="N1325" s="276">
        <f>H1325*M1325</f>
        <v>0</v>
      </c>
      <c r="O1325" s="217">
        <f>I1325*M1325</f>
        <v>0</v>
      </c>
      <c r="P1325" s="246">
        <f>J1325*M1325</f>
        <v>0</v>
      </c>
      <c r="Q1325" s="246">
        <f>K1325*M1325</f>
        <v>0</v>
      </c>
      <c r="R1325" s="246">
        <f>L1325*M1325</f>
        <v>0</v>
      </c>
      <c r="S1325" s="30" t="s">
        <v>5</v>
      </c>
      <c r="T1325" s="100"/>
    </row>
    <row r="1326" spans="1:20" s="56" customFormat="1" ht="69.95" hidden="1" customHeight="1" outlineLevel="1" thickBot="1" x14ac:dyDescent="0.25">
      <c r="A1326" s="602" t="s">
        <v>4310</v>
      </c>
      <c r="B1326" s="438" t="s">
        <v>393</v>
      </c>
      <c r="C1326" s="195"/>
      <c r="D1326" s="439" t="s">
        <v>2360</v>
      </c>
      <c r="E1326" s="64"/>
      <c r="F1326" s="104" t="s">
        <v>4</v>
      </c>
      <c r="G1326" s="129">
        <v>12</v>
      </c>
      <c r="H1326" s="129">
        <v>8.6</v>
      </c>
      <c r="I1326" s="129">
        <v>8.4</v>
      </c>
      <c r="J1326" s="162">
        <f t="shared" si="1120"/>
        <v>8.2319999999999993</v>
      </c>
      <c r="K1326" s="162">
        <f t="shared" si="1121"/>
        <v>8.1479999999999997</v>
      </c>
      <c r="L1326" s="162">
        <f t="shared" si="1122"/>
        <v>8.0640000000000001</v>
      </c>
      <c r="M1326" s="318"/>
      <c r="N1326" s="276">
        <f>H1326*M1326</f>
        <v>0</v>
      </c>
      <c r="O1326" s="217">
        <f>I1326*M1326</f>
        <v>0</v>
      </c>
      <c r="P1326" s="246">
        <f>J1326*M1326</f>
        <v>0</v>
      </c>
      <c r="Q1326" s="246">
        <f>K1326*M1326</f>
        <v>0</v>
      </c>
      <c r="R1326" s="246">
        <f>L1326*M1326</f>
        <v>0</v>
      </c>
      <c r="S1326" s="30" t="s">
        <v>5</v>
      </c>
      <c r="T1326" s="100"/>
    </row>
    <row r="1327" spans="1:20" s="56" customFormat="1" ht="69.95" hidden="1" customHeight="1" outlineLevel="1" thickBot="1" x14ac:dyDescent="0.25">
      <c r="A1327" s="602" t="s">
        <v>4311</v>
      </c>
      <c r="B1327" s="438" t="s">
        <v>393</v>
      </c>
      <c r="C1327" s="195"/>
      <c r="D1327" s="439" t="s">
        <v>2361</v>
      </c>
      <c r="E1327" s="64"/>
      <c r="F1327" s="104" t="s">
        <v>4</v>
      </c>
      <c r="G1327" s="129">
        <v>30</v>
      </c>
      <c r="H1327" s="129">
        <v>22.5</v>
      </c>
      <c r="I1327" s="129">
        <v>22</v>
      </c>
      <c r="J1327" s="161">
        <f t="shared" si="1120"/>
        <v>21.56</v>
      </c>
      <c r="K1327" s="161">
        <f t="shared" si="1121"/>
        <v>21.34</v>
      </c>
      <c r="L1327" s="161">
        <f t="shared" si="1122"/>
        <v>21.119999999999997</v>
      </c>
      <c r="M1327" s="14"/>
      <c r="N1327" s="276">
        <f>H1327*M1327</f>
        <v>0</v>
      </c>
      <c r="O1327" s="217">
        <f>I1327*M1327</f>
        <v>0</v>
      </c>
      <c r="P1327" s="246">
        <f>J1327*M1327</f>
        <v>0</v>
      </c>
      <c r="Q1327" s="246">
        <f>K1327*M1327</f>
        <v>0</v>
      </c>
      <c r="R1327" s="246">
        <f>L1327*M1327</f>
        <v>0</v>
      </c>
      <c r="S1327" s="30" t="s">
        <v>5</v>
      </c>
      <c r="T1327" s="100"/>
    </row>
    <row r="1328" spans="1:20" s="56" customFormat="1" ht="69.95" hidden="1" customHeight="1" outlineLevel="1" thickBot="1" x14ac:dyDescent="0.25">
      <c r="A1328" s="602" t="s">
        <v>4312</v>
      </c>
      <c r="B1328" s="438" t="s">
        <v>393</v>
      </c>
      <c r="C1328" s="195"/>
      <c r="D1328" s="439" t="s">
        <v>2362</v>
      </c>
      <c r="E1328" s="64"/>
      <c r="F1328" s="104" t="s">
        <v>4</v>
      </c>
      <c r="G1328" s="129">
        <v>30</v>
      </c>
      <c r="H1328" s="129">
        <v>22.5</v>
      </c>
      <c r="I1328" s="129">
        <v>22</v>
      </c>
      <c r="J1328" s="161">
        <f t="shared" si="1120"/>
        <v>21.56</v>
      </c>
      <c r="K1328" s="161">
        <f t="shared" si="1121"/>
        <v>21.34</v>
      </c>
      <c r="L1328" s="161">
        <f t="shared" si="1122"/>
        <v>21.119999999999997</v>
      </c>
      <c r="M1328" s="14"/>
      <c r="N1328" s="276">
        <f>H1328*M1328</f>
        <v>0</v>
      </c>
      <c r="O1328" s="217">
        <f>I1328*M1328</f>
        <v>0</v>
      </c>
      <c r="P1328" s="246">
        <f>J1328*M1328</f>
        <v>0</v>
      </c>
      <c r="Q1328" s="246">
        <f>K1328*M1328</f>
        <v>0</v>
      </c>
      <c r="R1328" s="246">
        <f>L1328*M1328</f>
        <v>0</v>
      </c>
      <c r="S1328" s="30" t="s">
        <v>5</v>
      </c>
      <c r="T1328" s="100"/>
    </row>
    <row r="1329" spans="1:21" s="56" customFormat="1" ht="69.95" hidden="1" customHeight="1" outlineLevel="1" thickBot="1" x14ac:dyDescent="0.25">
      <c r="A1329" s="602" t="s">
        <v>4313</v>
      </c>
      <c r="B1329" s="438" t="s">
        <v>393</v>
      </c>
      <c r="C1329" s="195"/>
      <c r="D1329" s="439" t="s">
        <v>1612</v>
      </c>
      <c r="E1329" s="64"/>
      <c r="F1329" s="104" t="s">
        <v>4</v>
      </c>
      <c r="G1329" s="129">
        <v>12</v>
      </c>
      <c r="H1329" s="129">
        <v>8.1999999999999993</v>
      </c>
      <c r="I1329" s="129">
        <v>8</v>
      </c>
      <c r="J1329" s="161">
        <f t="shared" si="1120"/>
        <v>7.84</v>
      </c>
      <c r="K1329" s="161">
        <f t="shared" si="1121"/>
        <v>7.76</v>
      </c>
      <c r="L1329" s="161">
        <f t="shared" si="1122"/>
        <v>7.68</v>
      </c>
      <c r="M1329" s="14"/>
      <c r="N1329" s="276">
        <f>H1329*M1329</f>
        <v>0</v>
      </c>
      <c r="O1329" s="217">
        <f>I1329*M1329</f>
        <v>0</v>
      </c>
      <c r="P1329" s="246">
        <f>J1329*M1329</f>
        <v>0</v>
      </c>
      <c r="Q1329" s="246">
        <f>K1329*M1329</f>
        <v>0</v>
      </c>
      <c r="R1329" s="246">
        <f>L1329*M1329</f>
        <v>0</v>
      </c>
      <c r="S1329" s="30" t="s">
        <v>5</v>
      </c>
      <c r="T1329" s="100"/>
    </row>
    <row r="1330" spans="1:21" s="56" customFormat="1" ht="69.95" hidden="1" customHeight="1" outlineLevel="1" thickBot="1" x14ac:dyDescent="0.25">
      <c r="A1330" s="602" t="s">
        <v>4314</v>
      </c>
      <c r="B1330" s="438" t="s">
        <v>393</v>
      </c>
      <c r="C1330" s="195"/>
      <c r="D1330" s="439" t="s">
        <v>1347</v>
      </c>
      <c r="E1330" s="64"/>
      <c r="F1330" s="104" t="s">
        <v>4</v>
      </c>
      <c r="G1330" s="129">
        <v>35</v>
      </c>
      <c r="H1330" s="129">
        <v>26.5</v>
      </c>
      <c r="I1330" s="129">
        <v>26</v>
      </c>
      <c r="J1330" s="161">
        <f t="shared" si="1120"/>
        <v>25.48</v>
      </c>
      <c r="K1330" s="161">
        <f t="shared" si="1121"/>
        <v>25.22</v>
      </c>
      <c r="L1330" s="161">
        <f t="shared" si="1122"/>
        <v>24.96</v>
      </c>
      <c r="M1330" s="14"/>
      <c r="N1330" s="276">
        <f>H1330*M1330</f>
        <v>0</v>
      </c>
      <c r="O1330" s="217">
        <f>I1330*M1330</f>
        <v>0</v>
      </c>
      <c r="P1330" s="246">
        <f>J1330*M1330</f>
        <v>0</v>
      </c>
      <c r="Q1330" s="246">
        <f>K1330*M1330</f>
        <v>0</v>
      </c>
      <c r="R1330" s="246">
        <f>L1330*M1330</f>
        <v>0</v>
      </c>
      <c r="S1330" s="30" t="s">
        <v>5</v>
      </c>
      <c r="T1330" s="100"/>
    </row>
    <row r="1331" spans="1:21" s="56" customFormat="1" ht="69.95" hidden="1" customHeight="1" outlineLevel="1" thickBot="1" x14ac:dyDescent="0.25">
      <c r="A1331" s="602" t="s">
        <v>7282</v>
      </c>
      <c r="B1331" s="438" t="s">
        <v>393</v>
      </c>
      <c r="C1331" s="104" t="s">
        <v>7283</v>
      </c>
      <c r="D1331" s="593" t="s">
        <v>7284</v>
      </c>
      <c r="E1331" s="64"/>
      <c r="F1331" s="104" t="s">
        <v>4</v>
      </c>
      <c r="G1331" s="129">
        <v>13</v>
      </c>
      <c r="H1331" s="129">
        <v>8.4</v>
      </c>
      <c r="I1331" s="440">
        <v>8.1999999999999993</v>
      </c>
      <c r="J1331" s="162">
        <f t="shared" si="1120"/>
        <v>8.0359999999999996</v>
      </c>
      <c r="K1331" s="162">
        <f t="shared" si="1121"/>
        <v>7.9539999999999988</v>
      </c>
      <c r="L1331" s="162">
        <f t="shared" si="1122"/>
        <v>7.871999999999999</v>
      </c>
      <c r="M1331" s="152"/>
      <c r="N1331" s="276">
        <f>H1331*M1331</f>
        <v>0</v>
      </c>
      <c r="O1331" s="217">
        <f>I1331*M1331</f>
        <v>0</v>
      </c>
      <c r="P1331" s="246">
        <f>J1331*M1331</f>
        <v>0</v>
      </c>
      <c r="Q1331" s="246">
        <f>K1331*M1331</f>
        <v>0</v>
      </c>
      <c r="R1331" s="246">
        <f>L1331*M1331</f>
        <v>0</v>
      </c>
      <c r="S1331" s="30" t="s">
        <v>5</v>
      </c>
      <c r="T1331" s="100"/>
    </row>
    <row r="1332" spans="1:21" s="56" customFormat="1" ht="69.95" hidden="1" customHeight="1" outlineLevel="1" thickBot="1" x14ac:dyDescent="0.25">
      <c r="A1332" s="602" t="s">
        <v>4315</v>
      </c>
      <c r="B1332" s="438" t="s">
        <v>393</v>
      </c>
      <c r="C1332" s="195"/>
      <c r="D1332" s="439" t="s">
        <v>1818</v>
      </c>
      <c r="E1332" s="64"/>
      <c r="F1332" s="104" t="s">
        <v>4</v>
      </c>
      <c r="G1332" s="129">
        <v>22</v>
      </c>
      <c r="H1332" s="129">
        <v>17.399999999999999</v>
      </c>
      <c r="I1332" s="129">
        <v>17</v>
      </c>
      <c r="J1332" s="161">
        <f t="shared" ref="J1332:J1336" si="1156">I1332*0.98</f>
        <v>16.66</v>
      </c>
      <c r="K1332" s="161">
        <f t="shared" ref="K1332:K1336" si="1157">I1332*0.97</f>
        <v>16.489999999999998</v>
      </c>
      <c r="L1332" s="161">
        <f t="shared" ref="L1332:L1336" si="1158">I1332*0.96</f>
        <v>16.32</v>
      </c>
      <c r="M1332" s="14"/>
      <c r="N1332" s="276">
        <f>H1332*M1332</f>
        <v>0</v>
      </c>
      <c r="O1332" s="217">
        <f>I1332*M1332</f>
        <v>0</v>
      </c>
      <c r="P1332" s="246">
        <f>J1332*M1332</f>
        <v>0</v>
      </c>
      <c r="Q1332" s="246">
        <f>K1332*M1332</f>
        <v>0</v>
      </c>
      <c r="R1332" s="246">
        <f>L1332*M1332</f>
        <v>0</v>
      </c>
      <c r="S1332" s="30" t="s">
        <v>5</v>
      </c>
      <c r="T1332" s="100"/>
    </row>
    <row r="1333" spans="1:21" s="56" customFormat="1" ht="69.95" hidden="1" customHeight="1" outlineLevel="1" thickBot="1" x14ac:dyDescent="0.25">
      <c r="A1333" s="758" t="s">
        <v>4316</v>
      </c>
      <c r="B1333" s="773" t="s">
        <v>393</v>
      </c>
      <c r="C1333" s="774"/>
      <c r="D1333" s="775" t="s">
        <v>10109</v>
      </c>
      <c r="E1333" s="729"/>
      <c r="F1333" s="776" t="s">
        <v>4</v>
      </c>
      <c r="G1333" s="777">
        <v>19</v>
      </c>
      <c r="H1333" s="777">
        <v>13.5</v>
      </c>
      <c r="I1333" s="777">
        <v>13</v>
      </c>
      <c r="J1333" s="732">
        <f t="shared" si="1156"/>
        <v>12.74</v>
      </c>
      <c r="K1333" s="732">
        <f t="shared" si="1157"/>
        <v>12.61</v>
      </c>
      <c r="L1333" s="732">
        <f t="shared" si="1158"/>
        <v>12.48</v>
      </c>
      <c r="M1333" s="750"/>
      <c r="N1333" s="779">
        <f>H1333*M1333</f>
        <v>0</v>
      </c>
      <c r="O1333" s="731">
        <f>I1333*M1333</f>
        <v>0</v>
      </c>
      <c r="P1333" s="759">
        <f>J1333*M1333</f>
        <v>0</v>
      </c>
      <c r="Q1333" s="759">
        <f>K1333*M1333</f>
        <v>0</v>
      </c>
      <c r="R1333" s="759">
        <f>L1333*M1333</f>
        <v>0</v>
      </c>
      <c r="S1333" s="780" t="s">
        <v>5</v>
      </c>
      <c r="T1333" s="170" t="s">
        <v>723</v>
      </c>
    </row>
    <row r="1334" spans="1:21" s="56" customFormat="1" ht="69.95" hidden="1" customHeight="1" outlineLevel="1" thickBot="1" x14ac:dyDescent="0.25">
      <c r="A1334" s="758" t="s">
        <v>4317</v>
      </c>
      <c r="B1334" s="773" t="s">
        <v>393</v>
      </c>
      <c r="C1334" s="774"/>
      <c r="D1334" s="775" t="s">
        <v>10108</v>
      </c>
      <c r="E1334" s="729"/>
      <c r="F1334" s="776" t="s">
        <v>4</v>
      </c>
      <c r="G1334" s="777">
        <v>22</v>
      </c>
      <c r="H1334" s="777">
        <v>15.5</v>
      </c>
      <c r="I1334" s="777">
        <v>15</v>
      </c>
      <c r="J1334" s="732">
        <f t="shared" si="1156"/>
        <v>14.7</v>
      </c>
      <c r="K1334" s="732">
        <f t="shared" si="1157"/>
        <v>14.549999999999999</v>
      </c>
      <c r="L1334" s="732">
        <f t="shared" si="1158"/>
        <v>14.399999999999999</v>
      </c>
      <c r="M1334" s="750"/>
      <c r="N1334" s="779">
        <f>H1334*M1334</f>
        <v>0</v>
      </c>
      <c r="O1334" s="731">
        <f>I1334*M1334</f>
        <v>0</v>
      </c>
      <c r="P1334" s="759">
        <f>J1334*M1334</f>
        <v>0</v>
      </c>
      <c r="Q1334" s="759">
        <f>K1334*M1334</f>
        <v>0</v>
      </c>
      <c r="R1334" s="759">
        <f>L1334*M1334</f>
        <v>0</v>
      </c>
      <c r="S1334" s="780" t="s">
        <v>5</v>
      </c>
      <c r="T1334" s="119" t="s">
        <v>1886</v>
      </c>
    </row>
    <row r="1335" spans="1:21" s="56" customFormat="1" ht="69.95" hidden="1" customHeight="1" outlineLevel="1" thickBot="1" x14ac:dyDescent="0.25">
      <c r="A1335" s="602" t="s">
        <v>7020</v>
      </c>
      <c r="B1335" s="438" t="s">
        <v>393</v>
      </c>
      <c r="C1335" s="195"/>
      <c r="D1335" s="593" t="s">
        <v>7021</v>
      </c>
      <c r="E1335" s="64"/>
      <c r="F1335" s="104" t="s">
        <v>4</v>
      </c>
      <c r="G1335" s="129">
        <v>7</v>
      </c>
      <c r="H1335" s="129">
        <v>5.0999999999999996</v>
      </c>
      <c r="I1335" s="129">
        <v>5</v>
      </c>
      <c r="J1335" s="162">
        <f t="shared" si="1156"/>
        <v>4.9000000000000004</v>
      </c>
      <c r="K1335" s="162">
        <f t="shared" si="1157"/>
        <v>4.8499999999999996</v>
      </c>
      <c r="L1335" s="162">
        <f t="shared" si="1158"/>
        <v>4.8</v>
      </c>
      <c r="M1335" s="152"/>
      <c r="N1335" s="276">
        <f>H1335*M1335</f>
        <v>0</v>
      </c>
      <c r="O1335" s="217">
        <f>I1335*M1335</f>
        <v>0</v>
      </c>
      <c r="P1335" s="246">
        <f>J1335*M1335</f>
        <v>0</v>
      </c>
      <c r="Q1335" s="246">
        <f>K1335*M1335</f>
        <v>0</v>
      </c>
      <c r="R1335" s="246">
        <f>L1335*M1335</f>
        <v>0</v>
      </c>
      <c r="S1335" s="30" t="s">
        <v>5</v>
      </c>
      <c r="T1335" s="100"/>
    </row>
    <row r="1336" spans="1:21" s="56" customFormat="1" ht="69.95" hidden="1" customHeight="1" outlineLevel="1" thickBot="1" x14ac:dyDescent="0.25">
      <c r="A1336" s="602" t="s">
        <v>4318</v>
      </c>
      <c r="B1336" s="603" t="s">
        <v>1932</v>
      </c>
      <c r="C1336" s="464"/>
      <c r="D1336" s="604" t="s">
        <v>1933</v>
      </c>
      <c r="E1336" s="104"/>
      <c r="F1336" s="104" t="s">
        <v>4</v>
      </c>
      <c r="G1336" s="129">
        <v>100</v>
      </c>
      <c r="H1336" s="129">
        <v>80</v>
      </c>
      <c r="I1336" s="129">
        <v>78</v>
      </c>
      <c r="J1336" s="353">
        <f t="shared" si="1156"/>
        <v>76.44</v>
      </c>
      <c r="K1336" s="353">
        <f t="shared" si="1157"/>
        <v>75.66</v>
      </c>
      <c r="L1336" s="353">
        <f t="shared" si="1158"/>
        <v>74.88</v>
      </c>
      <c r="M1336" s="63"/>
      <c r="N1336" s="276">
        <f>H1336*M1336</f>
        <v>0</v>
      </c>
      <c r="O1336" s="246">
        <f>I1336*M1336</f>
        <v>0</v>
      </c>
      <c r="P1336" s="246">
        <f>J1336*M1336</f>
        <v>0</v>
      </c>
      <c r="Q1336" s="246">
        <f>K1336*M1336</f>
        <v>0</v>
      </c>
      <c r="R1336" s="276">
        <f>L1336*M1336</f>
        <v>0</v>
      </c>
      <c r="S1336" s="28" t="s">
        <v>5</v>
      </c>
      <c r="T1336" s="100"/>
      <c r="U1336"/>
    </row>
    <row r="1337" spans="1:21" ht="20.100000000000001" customHeight="1" collapsed="1" thickBot="1" x14ac:dyDescent="0.25">
      <c r="A1337" s="384" t="s">
        <v>2810</v>
      </c>
      <c r="B1337" s="601"/>
      <c r="C1337" s="368"/>
      <c r="D1337" s="369"/>
      <c r="E1337" s="369"/>
      <c r="F1337" s="369"/>
      <c r="G1337" s="370"/>
      <c r="H1337" s="370"/>
      <c r="I1337" s="370"/>
      <c r="J1337" s="370"/>
      <c r="K1337" s="370"/>
      <c r="L1337" s="370"/>
      <c r="M1337" s="370"/>
      <c r="N1337" s="370"/>
      <c r="O1337" s="370"/>
      <c r="P1337" s="370"/>
      <c r="Q1337" s="370"/>
      <c r="R1337" s="370"/>
      <c r="S1337" s="371"/>
      <c r="U1337" s="56"/>
    </row>
    <row r="1338" spans="1:21" ht="20.100000000000001" hidden="1" customHeight="1" outlineLevel="1" thickBot="1" x14ac:dyDescent="0.25">
      <c r="A1338" s="3" t="s">
        <v>3737</v>
      </c>
      <c r="B1338" s="3" t="s">
        <v>33</v>
      </c>
      <c r="C1338" s="3"/>
      <c r="D1338" s="3" t="s">
        <v>17</v>
      </c>
      <c r="E1338" s="405" t="s">
        <v>2746</v>
      </c>
      <c r="F1338" s="84" t="s">
        <v>31</v>
      </c>
      <c r="G1338" s="85" t="s">
        <v>487</v>
      </c>
      <c r="H1338" s="3" t="s">
        <v>488</v>
      </c>
      <c r="I1338" s="3" t="s">
        <v>495</v>
      </c>
      <c r="J1338" s="123">
        <v>-0.02</v>
      </c>
      <c r="K1338" s="123">
        <v>-0.03</v>
      </c>
      <c r="L1338" s="123">
        <v>-0.04</v>
      </c>
      <c r="M1338" s="3" t="s">
        <v>18</v>
      </c>
      <c r="N1338" s="3" t="s">
        <v>8</v>
      </c>
      <c r="O1338" s="3" t="s">
        <v>486</v>
      </c>
      <c r="P1338" s="124" t="s">
        <v>1924</v>
      </c>
      <c r="Q1338" s="124" t="s">
        <v>1930</v>
      </c>
      <c r="R1338" s="124" t="s">
        <v>1931</v>
      </c>
      <c r="S1338" s="3" t="s">
        <v>34</v>
      </c>
      <c r="U1338" s="56"/>
    </row>
    <row r="1339" spans="1:21" s="56" customFormat="1" ht="69.95" hidden="1" customHeight="1" outlineLevel="1" thickBot="1" x14ac:dyDescent="0.25">
      <c r="A1339" s="602" t="s">
        <v>4319</v>
      </c>
      <c r="B1339" s="190" t="s">
        <v>15</v>
      </c>
      <c r="C1339" s="195"/>
      <c r="D1339" s="555" t="s">
        <v>1639</v>
      </c>
      <c r="E1339" s="398"/>
      <c r="F1339" s="2" t="s">
        <v>4</v>
      </c>
      <c r="G1339" s="335">
        <v>10</v>
      </c>
      <c r="H1339" s="139">
        <v>6</v>
      </c>
      <c r="I1339" s="139">
        <v>5.8</v>
      </c>
      <c r="J1339" s="161">
        <f t="shared" ref="J1339:J1378" si="1159">I1339*0.98</f>
        <v>5.6840000000000002</v>
      </c>
      <c r="K1339" s="161">
        <f t="shared" ref="K1339:K1378" si="1160">I1339*0.97</f>
        <v>5.6259999999999994</v>
      </c>
      <c r="L1339" s="161">
        <f t="shared" ref="L1339:L1378" si="1161">I1339*0.96</f>
        <v>5.5679999999999996</v>
      </c>
      <c r="M1339" s="14"/>
      <c r="N1339" s="139">
        <f>H1339*M1339</f>
        <v>0</v>
      </c>
      <c r="O1339" s="217">
        <f>I1339*M1339</f>
        <v>0</v>
      </c>
      <c r="P1339" s="246">
        <f>J1339*M1339</f>
        <v>0</v>
      </c>
      <c r="Q1339" s="246">
        <f>K1339*M1339</f>
        <v>0</v>
      </c>
      <c r="R1339" s="246">
        <f>L1339*M1339</f>
        <v>0</v>
      </c>
      <c r="S1339" s="12" t="s">
        <v>5</v>
      </c>
    </row>
    <row r="1340" spans="1:21" s="56" customFormat="1" ht="69.95" hidden="1" customHeight="1" outlineLevel="1" thickBot="1" x14ac:dyDescent="0.25">
      <c r="A1340" s="602" t="s">
        <v>4320</v>
      </c>
      <c r="B1340" s="190" t="s">
        <v>15</v>
      </c>
      <c r="C1340" s="195"/>
      <c r="D1340" s="555" t="s">
        <v>1640</v>
      </c>
      <c r="E1340" s="2"/>
      <c r="F1340" s="2" t="s">
        <v>4</v>
      </c>
      <c r="G1340" s="139">
        <v>10</v>
      </c>
      <c r="H1340" s="139">
        <v>6</v>
      </c>
      <c r="I1340" s="139">
        <v>5.8</v>
      </c>
      <c r="J1340" s="161">
        <f t="shared" si="1159"/>
        <v>5.6840000000000002</v>
      </c>
      <c r="K1340" s="161">
        <f t="shared" si="1160"/>
        <v>5.6259999999999994</v>
      </c>
      <c r="L1340" s="161">
        <f t="shared" si="1161"/>
        <v>5.5679999999999996</v>
      </c>
      <c r="M1340" s="14"/>
      <c r="N1340" s="139">
        <f>H1340*M1340</f>
        <v>0</v>
      </c>
      <c r="O1340" s="217">
        <f>I1340*M1340</f>
        <v>0</v>
      </c>
      <c r="P1340" s="246">
        <f>J1340*M1340</f>
        <v>0</v>
      </c>
      <c r="Q1340" s="246">
        <f>K1340*M1340</f>
        <v>0</v>
      </c>
      <c r="R1340" s="246">
        <f>L1340*M1340</f>
        <v>0</v>
      </c>
      <c r="S1340" s="12" t="s">
        <v>5</v>
      </c>
    </row>
    <row r="1341" spans="1:21" s="56" customFormat="1" ht="69.95" hidden="1" customHeight="1" outlineLevel="1" thickBot="1" x14ac:dyDescent="0.25">
      <c r="A1341" s="602" t="s">
        <v>4321</v>
      </c>
      <c r="B1341" s="647" t="s">
        <v>15</v>
      </c>
      <c r="C1341" s="195"/>
      <c r="D1341" s="757" t="s">
        <v>9206</v>
      </c>
      <c r="E1341" s="30"/>
      <c r="F1341" s="86" t="s">
        <v>4</v>
      </c>
      <c r="G1341" s="98">
        <v>10</v>
      </c>
      <c r="H1341" s="98">
        <v>7</v>
      </c>
      <c r="I1341" s="98">
        <v>6.8</v>
      </c>
      <c r="J1341" s="162">
        <f t="shared" si="1159"/>
        <v>6.6639999999999997</v>
      </c>
      <c r="K1341" s="162">
        <f t="shared" si="1160"/>
        <v>6.5960000000000001</v>
      </c>
      <c r="L1341" s="162">
        <f t="shared" si="1161"/>
        <v>6.5279999999999996</v>
      </c>
      <c r="M1341" s="141"/>
      <c r="N1341" s="98">
        <f>H1341*M1341</f>
        <v>0</v>
      </c>
      <c r="O1341" s="217">
        <f>I1341*M1341</f>
        <v>0</v>
      </c>
      <c r="P1341" s="246">
        <f>J1341*M1341</f>
        <v>0</v>
      </c>
      <c r="Q1341" s="246">
        <f>K1341*M1341</f>
        <v>0</v>
      </c>
      <c r="R1341" s="246">
        <f>L1341*M1341</f>
        <v>0</v>
      </c>
      <c r="S1341" s="28" t="s">
        <v>5</v>
      </c>
      <c r="T1341" s="100"/>
    </row>
    <row r="1342" spans="1:21" s="56" customFormat="1" ht="69.95" hidden="1" customHeight="1" outlineLevel="1" thickBot="1" x14ac:dyDescent="0.25">
      <c r="A1342" s="602" t="s">
        <v>9212</v>
      </c>
      <c r="B1342" s="647" t="s">
        <v>15</v>
      </c>
      <c r="C1342" s="195"/>
      <c r="D1342" s="757" t="s">
        <v>9211</v>
      </c>
      <c r="E1342" s="86"/>
      <c r="F1342" s="86" t="s">
        <v>4</v>
      </c>
      <c r="G1342" s="98">
        <v>10</v>
      </c>
      <c r="H1342" s="98">
        <v>6.6</v>
      </c>
      <c r="I1342" s="98">
        <v>6.4</v>
      </c>
      <c r="J1342" s="162">
        <f t="shared" si="1159"/>
        <v>6.2720000000000002</v>
      </c>
      <c r="K1342" s="162">
        <f t="shared" si="1160"/>
        <v>6.2080000000000002</v>
      </c>
      <c r="L1342" s="162">
        <f t="shared" si="1161"/>
        <v>6.1440000000000001</v>
      </c>
      <c r="M1342" s="141"/>
      <c r="N1342" s="98">
        <f>H1342*M1342</f>
        <v>0</v>
      </c>
      <c r="O1342" s="217">
        <f>I1342*M1342</f>
        <v>0</v>
      </c>
      <c r="P1342" s="246">
        <f>J1342*M1342</f>
        <v>0</v>
      </c>
      <c r="Q1342" s="246">
        <f>K1342*M1342</f>
        <v>0</v>
      </c>
      <c r="R1342" s="246">
        <f>L1342*M1342</f>
        <v>0</v>
      </c>
      <c r="S1342" s="28" t="s">
        <v>5</v>
      </c>
      <c r="T1342" s="100"/>
    </row>
    <row r="1343" spans="1:21" s="56" customFormat="1" ht="69.95" hidden="1" customHeight="1" outlineLevel="1" thickBot="1" x14ac:dyDescent="0.25">
      <c r="A1343" s="602" t="s">
        <v>4322</v>
      </c>
      <c r="B1343" s="190" t="s">
        <v>15</v>
      </c>
      <c r="C1343" s="195"/>
      <c r="D1343" s="555" t="s">
        <v>1641</v>
      </c>
      <c r="E1343" s="7"/>
      <c r="F1343" s="2" t="s">
        <v>4</v>
      </c>
      <c r="G1343" s="139">
        <v>12</v>
      </c>
      <c r="H1343" s="139">
        <v>7.2</v>
      </c>
      <c r="I1343" s="139">
        <v>7</v>
      </c>
      <c r="J1343" s="161">
        <f t="shared" si="1159"/>
        <v>6.8599999999999994</v>
      </c>
      <c r="K1343" s="161">
        <f t="shared" si="1160"/>
        <v>6.79</v>
      </c>
      <c r="L1343" s="161">
        <f t="shared" si="1161"/>
        <v>6.72</v>
      </c>
      <c r="M1343" s="14"/>
      <c r="N1343" s="139">
        <f>H1343*M1343</f>
        <v>0</v>
      </c>
      <c r="O1343" s="217">
        <f>I1343*M1343</f>
        <v>0</v>
      </c>
      <c r="P1343" s="246">
        <f>J1343*M1343</f>
        <v>0</v>
      </c>
      <c r="Q1343" s="246">
        <f>K1343*M1343</f>
        <v>0</v>
      </c>
      <c r="R1343" s="246">
        <f>L1343*M1343</f>
        <v>0</v>
      </c>
      <c r="S1343" s="12" t="s">
        <v>5</v>
      </c>
    </row>
    <row r="1344" spans="1:21" s="56" customFormat="1" ht="69.95" hidden="1" customHeight="1" outlineLevel="1" thickBot="1" x14ac:dyDescent="0.25">
      <c r="A1344" s="602" t="s">
        <v>4323</v>
      </c>
      <c r="B1344" s="190" t="s">
        <v>15</v>
      </c>
      <c r="C1344" s="195"/>
      <c r="D1344" s="555" t="s">
        <v>1642</v>
      </c>
      <c r="E1344" s="2"/>
      <c r="F1344" s="2" t="s">
        <v>4</v>
      </c>
      <c r="G1344" s="139">
        <v>10</v>
      </c>
      <c r="H1344" s="139">
        <v>6.2</v>
      </c>
      <c r="I1344" s="139">
        <v>6</v>
      </c>
      <c r="J1344" s="161">
        <f t="shared" si="1159"/>
        <v>5.88</v>
      </c>
      <c r="K1344" s="161">
        <f t="shared" si="1160"/>
        <v>5.82</v>
      </c>
      <c r="L1344" s="161">
        <f t="shared" si="1161"/>
        <v>5.76</v>
      </c>
      <c r="M1344" s="14"/>
      <c r="N1344" s="139">
        <f>H1344*M1344</f>
        <v>0</v>
      </c>
      <c r="O1344" s="217">
        <f>I1344*M1344</f>
        <v>0</v>
      </c>
      <c r="P1344" s="246">
        <f>J1344*M1344</f>
        <v>0</v>
      </c>
      <c r="Q1344" s="246">
        <f>K1344*M1344</f>
        <v>0</v>
      </c>
      <c r="R1344" s="246">
        <f>L1344*M1344</f>
        <v>0</v>
      </c>
      <c r="S1344" s="12" t="s">
        <v>5</v>
      </c>
    </row>
    <row r="1345" spans="1:19" s="56" customFormat="1" ht="69.95" hidden="1" customHeight="1" outlineLevel="1" thickBot="1" x14ac:dyDescent="0.25">
      <c r="A1345" s="602" t="s">
        <v>4324</v>
      </c>
      <c r="B1345" s="190" t="s">
        <v>15</v>
      </c>
      <c r="C1345" s="195"/>
      <c r="D1345" s="307" t="s">
        <v>1658</v>
      </c>
      <c r="E1345" s="7"/>
      <c r="F1345" s="2" t="s">
        <v>4</v>
      </c>
      <c r="G1345" s="139">
        <v>14</v>
      </c>
      <c r="H1345" s="139">
        <v>8.1999999999999993</v>
      </c>
      <c r="I1345" s="139">
        <v>8</v>
      </c>
      <c r="J1345" s="161">
        <f t="shared" si="1159"/>
        <v>7.84</v>
      </c>
      <c r="K1345" s="161">
        <f t="shared" si="1160"/>
        <v>7.76</v>
      </c>
      <c r="L1345" s="161">
        <f t="shared" si="1161"/>
        <v>7.68</v>
      </c>
      <c r="M1345" s="14"/>
      <c r="N1345" s="139">
        <f>H1345*M1345</f>
        <v>0</v>
      </c>
      <c r="O1345" s="217">
        <f>I1345*M1345</f>
        <v>0</v>
      </c>
      <c r="P1345" s="246">
        <f>J1345*M1345</f>
        <v>0</v>
      </c>
      <c r="Q1345" s="246">
        <f>K1345*M1345</f>
        <v>0</v>
      </c>
      <c r="R1345" s="246">
        <f>L1345*M1345</f>
        <v>0</v>
      </c>
      <c r="S1345" s="12" t="s">
        <v>5</v>
      </c>
    </row>
    <row r="1346" spans="1:19" s="56" customFormat="1" ht="69.95" hidden="1" customHeight="1" outlineLevel="1" thickBot="1" x14ac:dyDescent="0.25">
      <c r="A1346" s="602" t="s">
        <v>4325</v>
      </c>
      <c r="B1346" s="190" t="s">
        <v>15</v>
      </c>
      <c r="C1346" s="304"/>
      <c r="D1346" s="555" t="s">
        <v>1643</v>
      </c>
      <c r="E1346" s="2"/>
      <c r="F1346" s="2" t="s">
        <v>4</v>
      </c>
      <c r="G1346" s="139">
        <v>10</v>
      </c>
      <c r="H1346" s="139">
        <v>7.5</v>
      </c>
      <c r="I1346" s="139">
        <v>7.3</v>
      </c>
      <c r="J1346" s="161">
        <f t="shared" si="1159"/>
        <v>7.1539999999999999</v>
      </c>
      <c r="K1346" s="161">
        <f t="shared" si="1160"/>
        <v>7.0809999999999995</v>
      </c>
      <c r="L1346" s="161">
        <f t="shared" si="1161"/>
        <v>7.008</v>
      </c>
      <c r="M1346" s="14"/>
      <c r="N1346" s="139">
        <f>H1346*M1346</f>
        <v>0</v>
      </c>
      <c r="O1346" s="217">
        <f>I1346*M1346</f>
        <v>0</v>
      </c>
      <c r="P1346" s="246">
        <f>J1346*M1346</f>
        <v>0</v>
      </c>
      <c r="Q1346" s="246">
        <f>K1346*M1346</f>
        <v>0</v>
      </c>
      <c r="R1346" s="246">
        <f>L1346*M1346</f>
        <v>0</v>
      </c>
      <c r="S1346" s="12" t="s">
        <v>5</v>
      </c>
    </row>
    <row r="1347" spans="1:19" s="56" customFormat="1" ht="69.95" hidden="1" customHeight="1" outlineLevel="1" thickBot="1" x14ac:dyDescent="0.25">
      <c r="A1347" s="602" t="s">
        <v>4326</v>
      </c>
      <c r="B1347" s="190" t="s">
        <v>15</v>
      </c>
      <c r="C1347" s="304"/>
      <c r="D1347" s="555" t="s">
        <v>1659</v>
      </c>
      <c r="E1347" s="2"/>
      <c r="F1347" s="2" t="s">
        <v>4</v>
      </c>
      <c r="G1347" s="139">
        <v>15</v>
      </c>
      <c r="H1347" s="139">
        <v>10</v>
      </c>
      <c r="I1347" s="139">
        <v>9.8000000000000007</v>
      </c>
      <c r="J1347" s="161">
        <f t="shared" si="1159"/>
        <v>9.604000000000001</v>
      </c>
      <c r="K1347" s="161">
        <f t="shared" si="1160"/>
        <v>9.5060000000000002</v>
      </c>
      <c r="L1347" s="161">
        <f t="shared" si="1161"/>
        <v>9.4079999999999995</v>
      </c>
      <c r="M1347" s="14"/>
      <c r="N1347" s="139">
        <f>H1347*M1347</f>
        <v>0</v>
      </c>
      <c r="O1347" s="217">
        <f>I1347*M1347</f>
        <v>0</v>
      </c>
      <c r="P1347" s="246">
        <f>J1347*M1347</f>
        <v>0</v>
      </c>
      <c r="Q1347" s="246">
        <f>K1347*M1347</f>
        <v>0</v>
      </c>
      <c r="R1347" s="246">
        <f>L1347*M1347</f>
        <v>0</v>
      </c>
      <c r="S1347" s="12" t="s">
        <v>5</v>
      </c>
    </row>
    <row r="1348" spans="1:19" s="56" customFormat="1" ht="69.95" hidden="1" customHeight="1" outlineLevel="1" thickBot="1" x14ac:dyDescent="0.25">
      <c r="A1348" s="602" t="s">
        <v>4327</v>
      </c>
      <c r="B1348" s="190" t="s">
        <v>15</v>
      </c>
      <c r="C1348" s="304"/>
      <c r="D1348" s="555" t="s">
        <v>1644</v>
      </c>
      <c r="E1348" s="13"/>
      <c r="F1348" s="2" t="s">
        <v>4</v>
      </c>
      <c r="G1348" s="139">
        <v>10</v>
      </c>
      <c r="H1348" s="139">
        <v>7.7</v>
      </c>
      <c r="I1348" s="139">
        <v>7.5</v>
      </c>
      <c r="J1348" s="161">
        <f t="shared" si="1159"/>
        <v>7.35</v>
      </c>
      <c r="K1348" s="161">
        <f t="shared" si="1160"/>
        <v>7.2749999999999995</v>
      </c>
      <c r="L1348" s="161">
        <f t="shared" si="1161"/>
        <v>7.1999999999999993</v>
      </c>
      <c r="M1348" s="14"/>
      <c r="N1348" s="139">
        <f>H1348*M1348</f>
        <v>0</v>
      </c>
      <c r="O1348" s="217">
        <f>I1348*M1348</f>
        <v>0</v>
      </c>
      <c r="P1348" s="246">
        <f>J1348*M1348</f>
        <v>0</v>
      </c>
      <c r="Q1348" s="246">
        <f>K1348*M1348</f>
        <v>0</v>
      </c>
      <c r="R1348" s="246">
        <f>L1348*M1348</f>
        <v>0</v>
      </c>
      <c r="S1348" s="12" t="s">
        <v>5</v>
      </c>
    </row>
    <row r="1349" spans="1:19" s="56" customFormat="1" ht="69.95" hidden="1" customHeight="1" outlineLevel="1" thickBot="1" x14ac:dyDescent="0.25">
      <c r="A1349" s="602" t="s">
        <v>4328</v>
      </c>
      <c r="B1349" s="190" t="s">
        <v>15</v>
      </c>
      <c r="C1349" s="304"/>
      <c r="D1349" s="555" t="s">
        <v>1645</v>
      </c>
      <c r="E1349" s="2"/>
      <c r="F1349" s="2" t="s">
        <v>4</v>
      </c>
      <c r="G1349" s="139">
        <v>10</v>
      </c>
      <c r="H1349" s="139">
        <v>7.7</v>
      </c>
      <c r="I1349" s="139">
        <v>7.5</v>
      </c>
      <c r="J1349" s="161">
        <f t="shared" si="1159"/>
        <v>7.35</v>
      </c>
      <c r="K1349" s="161">
        <f t="shared" si="1160"/>
        <v>7.2749999999999995</v>
      </c>
      <c r="L1349" s="161">
        <f t="shared" si="1161"/>
        <v>7.1999999999999993</v>
      </c>
      <c r="M1349" s="14"/>
      <c r="N1349" s="139">
        <f>H1349*M1349</f>
        <v>0</v>
      </c>
      <c r="O1349" s="217">
        <f>I1349*M1349</f>
        <v>0</v>
      </c>
      <c r="P1349" s="246">
        <f>J1349*M1349</f>
        <v>0</v>
      </c>
      <c r="Q1349" s="246">
        <f>K1349*M1349</f>
        <v>0</v>
      </c>
      <c r="R1349" s="246">
        <f>L1349*M1349</f>
        <v>0</v>
      </c>
      <c r="S1349" s="12" t="s">
        <v>5</v>
      </c>
    </row>
    <row r="1350" spans="1:19" s="56" customFormat="1" ht="69.95" hidden="1" customHeight="1" outlineLevel="1" thickBot="1" x14ac:dyDescent="0.25">
      <c r="A1350" s="602" t="s">
        <v>4329</v>
      </c>
      <c r="B1350" s="190" t="s">
        <v>15</v>
      </c>
      <c r="C1350" s="304"/>
      <c r="D1350" s="555" t="s">
        <v>1646</v>
      </c>
      <c r="E1350" s="2"/>
      <c r="F1350" s="2" t="s">
        <v>4</v>
      </c>
      <c r="G1350" s="139">
        <v>10</v>
      </c>
      <c r="H1350" s="139">
        <v>7.7</v>
      </c>
      <c r="I1350" s="139">
        <v>7.5</v>
      </c>
      <c r="J1350" s="161">
        <f t="shared" si="1159"/>
        <v>7.35</v>
      </c>
      <c r="K1350" s="161">
        <f t="shared" si="1160"/>
        <v>7.2749999999999995</v>
      </c>
      <c r="L1350" s="161">
        <f t="shared" si="1161"/>
        <v>7.1999999999999993</v>
      </c>
      <c r="M1350" s="14"/>
      <c r="N1350" s="139">
        <f>H1350*M1350</f>
        <v>0</v>
      </c>
      <c r="O1350" s="217">
        <f>I1350*M1350</f>
        <v>0</v>
      </c>
      <c r="P1350" s="246">
        <f>J1350*M1350</f>
        <v>0</v>
      </c>
      <c r="Q1350" s="246">
        <f>K1350*M1350</f>
        <v>0</v>
      </c>
      <c r="R1350" s="246">
        <f>L1350*M1350</f>
        <v>0</v>
      </c>
      <c r="S1350" s="12" t="s">
        <v>5</v>
      </c>
    </row>
    <row r="1351" spans="1:19" s="56" customFormat="1" ht="69.95" hidden="1" customHeight="1" outlineLevel="1" thickBot="1" x14ac:dyDescent="0.25">
      <c r="A1351" s="602" t="s">
        <v>4330</v>
      </c>
      <c r="B1351" s="190" t="s">
        <v>15</v>
      </c>
      <c r="C1351" s="304"/>
      <c r="D1351" s="555" t="s">
        <v>3109</v>
      </c>
      <c r="E1351" s="2"/>
      <c r="F1351" s="7" t="s">
        <v>4</v>
      </c>
      <c r="G1351" s="139">
        <v>8.5</v>
      </c>
      <c r="H1351" s="139">
        <v>6</v>
      </c>
      <c r="I1351" s="139">
        <v>5.8</v>
      </c>
      <c r="J1351" s="161">
        <f t="shared" si="1159"/>
        <v>5.6840000000000002</v>
      </c>
      <c r="K1351" s="161">
        <f t="shared" si="1160"/>
        <v>5.6259999999999994</v>
      </c>
      <c r="L1351" s="161">
        <f t="shared" si="1161"/>
        <v>5.5679999999999996</v>
      </c>
      <c r="M1351" s="14"/>
      <c r="N1351" s="139">
        <f>H1351*M1351</f>
        <v>0</v>
      </c>
      <c r="O1351" s="217">
        <f>I1351*M1351</f>
        <v>0</v>
      </c>
      <c r="P1351" s="246">
        <f>J1351*M1351</f>
        <v>0</v>
      </c>
      <c r="Q1351" s="246">
        <f>K1351*M1351</f>
        <v>0</v>
      </c>
      <c r="R1351" s="246">
        <f>L1351*M1351</f>
        <v>0</v>
      </c>
      <c r="S1351" s="12" t="s">
        <v>5</v>
      </c>
    </row>
    <row r="1352" spans="1:19" s="56" customFormat="1" ht="69.95" hidden="1" customHeight="1" outlineLevel="1" thickBot="1" x14ac:dyDescent="0.25">
      <c r="A1352" s="602" t="s">
        <v>4331</v>
      </c>
      <c r="B1352" s="190" t="s">
        <v>15</v>
      </c>
      <c r="C1352" s="304"/>
      <c r="D1352" s="555" t="s">
        <v>1647</v>
      </c>
      <c r="E1352" s="2"/>
      <c r="F1352" s="2" t="s">
        <v>4</v>
      </c>
      <c r="G1352" s="139">
        <v>10</v>
      </c>
      <c r="H1352" s="139">
        <v>7.7</v>
      </c>
      <c r="I1352" s="139">
        <v>7.5</v>
      </c>
      <c r="J1352" s="161">
        <f t="shared" si="1159"/>
        <v>7.35</v>
      </c>
      <c r="K1352" s="161">
        <f t="shared" si="1160"/>
        <v>7.2749999999999995</v>
      </c>
      <c r="L1352" s="161">
        <f t="shared" si="1161"/>
        <v>7.1999999999999993</v>
      </c>
      <c r="M1352" s="14"/>
      <c r="N1352" s="139">
        <f>H1352*M1352</f>
        <v>0</v>
      </c>
      <c r="O1352" s="217">
        <f>I1352*M1352</f>
        <v>0</v>
      </c>
      <c r="P1352" s="246">
        <f>J1352*M1352</f>
        <v>0</v>
      </c>
      <c r="Q1352" s="246">
        <f>K1352*M1352</f>
        <v>0</v>
      </c>
      <c r="R1352" s="246">
        <f>L1352*M1352</f>
        <v>0</v>
      </c>
      <c r="S1352" s="12" t="s">
        <v>5</v>
      </c>
    </row>
    <row r="1353" spans="1:19" s="56" customFormat="1" ht="69.95" hidden="1" customHeight="1" outlineLevel="1" thickBot="1" x14ac:dyDescent="0.25">
      <c r="A1353" s="602" t="s">
        <v>4332</v>
      </c>
      <c r="B1353" s="190" t="s">
        <v>15</v>
      </c>
      <c r="C1353" s="304"/>
      <c r="D1353" s="555" t="s">
        <v>1648</v>
      </c>
      <c r="E1353" s="2"/>
      <c r="F1353" s="2" t="s">
        <v>4</v>
      </c>
      <c r="G1353" s="139">
        <v>10</v>
      </c>
      <c r="H1353" s="139">
        <v>7.7</v>
      </c>
      <c r="I1353" s="139">
        <v>7.5</v>
      </c>
      <c r="J1353" s="161">
        <f t="shared" si="1159"/>
        <v>7.35</v>
      </c>
      <c r="K1353" s="161">
        <f t="shared" si="1160"/>
        <v>7.2749999999999995</v>
      </c>
      <c r="L1353" s="161">
        <f t="shared" si="1161"/>
        <v>7.1999999999999993</v>
      </c>
      <c r="M1353" s="14"/>
      <c r="N1353" s="139">
        <f>H1353*M1353</f>
        <v>0</v>
      </c>
      <c r="O1353" s="217">
        <f>I1353*M1353</f>
        <v>0</v>
      </c>
      <c r="P1353" s="246">
        <f>J1353*M1353</f>
        <v>0</v>
      </c>
      <c r="Q1353" s="246">
        <f>K1353*M1353</f>
        <v>0</v>
      </c>
      <c r="R1353" s="246">
        <f>L1353*M1353</f>
        <v>0</v>
      </c>
      <c r="S1353" s="12" t="s">
        <v>5</v>
      </c>
    </row>
    <row r="1354" spans="1:19" s="56" customFormat="1" ht="69.95" hidden="1" customHeight="1" outlineLevel="1" thickBot="1" x14ac:dyDescent="0.25">
      <c r="A1354" s="602" t="s">
        <v>4333</v>
      </c>
      <c r="B1354" s="190" t="s">
        <v>15</v>
      </c>
      <c r="C1354" s="304"/>
      <c r="D1354" s="555" t="s">
        <v>1649</v>
      </c>
      <c r="E1354" s="2"/>
      <c r="F1354" s="2" t="s">
        <v>4</v>
      </c>
      <c r="G1354" s="139">
        <v>8.5</v>
      </c>
      <c r="H1354" s="139">
        <v>5.2</v>
      </c>
      <c r="I1354" s="139">
        <v>5</v>
      </c>
      <c r="J1354" s="161">
        <f t="shared" si="1159"/>
        <v>4.9000000000000004</v>
      </c>
      <c r="K1354" s="161">
        <f t="shared" si="1160"/>
        <v>4.8499999999999996</v>
      </c>
      <c r="L1354" s="161">
        <f t="shared" si="1161"/>
        <v>4.8</v>
      </c>
      <c r="M1354" s="14"/>
      <c r="N1354" s="139">
        <f>H1354*M1354</f>
        <v>0</v>
      </c>
      <c r="O1354" s="217">
        <f>I1354*M1354</f>
        <v>0</v>
      </c>
      <c r="P1354" s="246">
        <f>J1354*M1354</f>
        <v>0</v>
      </c>
      <c r="Q1354" s="246">
        <f>K1354*M1354</f>
        <v>0</v>
      </c>
      <c r="R1354" s="246">
        <f>L1354*M1354</f>
        <v>0</v>
      </c>
      <c r="S1354" s="12" t="s">
        <v>5</v>
      </c>
    </row>
    <row r="1355" spans="1:19" s="56" customFormat="1" ht="69.95" hidden="1" customHeight="1" outlineLevel="1" thickBot="1" x14ac:dyDescent="0.25">
      <c r="A1355" s="602" t="s">
        <v>4334</v>
      </c>
      <c r="B1355" s="190" t="s">
        <v>15</v>
      </c>
      <c r="C1355" s="304"/>
      <c r="D1355" s="307" t="s">
        <v>1660</v>
      </c>
      <c r="E1355" s="2"/>
      <c r="F1355" s="2" t="s">
        <v>4</v>
      </c>
      <c r="G1355" s="139">
        <v>10</v>
      </c>
      <c r="H1355" s="139">
        <v>6.7</v>
      </c>
      <c r="I1355" s="139">
        <v>6.5</v>
      </c>
      <c r="J1355" s="161">
        <f t="shared" si="1159"/>
        <v>6.37</v>
      </c>
      <c r="K1355" s="161">
        <f t="shared" si="1160"/>
        <v>6.3049999999999997</v>
      </c>
      <c r="L1355" s="161">
        <f t="shared" si="1161"/>
        <v>6.24</v>
      </c>
      <c r="M1355" s="14"/>
      <c r="N1355" s="139">
        <f>H1355*M1355</f>
        <v>0</v>
      </c>
      <c r="O1355" s="217">
        <f>I1355*M1355</f>
        <v>0</v>
      </c>
      <c r="P1355" s="246">
        <f>J1355*M1355</f>
        <v>0</v>
      </c>
      <c r="Q1355" s="246">
        <f>K1355*M1355</f>
        <v>0</v>
      </c>
      <c r="R1355" s="246">
        <f>L1355*M1355</f>
        <v>0</v>
      </c>
      <c r="S1355" s="12" t="s">
        <v>5</v>
      </c>
    </row>
    <row r="1356" spans="1:19" s="56" customFormat="1" ht="69.95" hidden="1" customHeight="1" outlineLevel="1" thickBot="1" x14ac:dyDescent="0.25">
      <c r="A1356" s="602" t="s">
        <v>4335</v>
      </c>
      <c r="B1356" s="190" t="s">
        <v>15</v>
      </c>
      <c r="C1356" s="304"/>
      <c r="D1356" s="307" t="s">
        <v>1661</v>
      </c>
      <c r="E1356" s="2"/>
      <c r="F1356" s="2" t="s">
        <v>4</v>
      </c>
      <c r="G1356" s="139">
        <v>10</v>
      </c>
      <c r="H1356" s="139">
        <v>7.7</v>
      </c>
      <c r="I1356" s="139">
        <v>7.5</v>
      </c>
      <c r="J1356" s="161">
        <f t="shared" si="1159"/>
        <v>7.35</v>
      </c>
      <c r="K1356" s="161">
        <f t="shared" si="1160"/>
        <v>7.2749999999999995</v>
      </c>
      <c r="L1356" s="161">
        <f t="shared" si="1161"/>
        <v>7.1999999999999993</v>
      </c>
      <c r="M1356" s="14"/>
      <c r="N1356" s="139">
        <f>H1356*M1356</f>
        <v>0</v>
      </c>
      <c r="O1356" s="217">
        <f>I1356*M1356</f>
        <v>0</v>
      </c>
      <c r="P1356" s="246">
        <f>J1356*M1356</f>
        <v>0</v>
      </c>
      <c r="Q1356" s="246">
        <f>K1356*M1356</f>
        <v>0</v>
      </c>
      <c r="R1356" s="246">
        <f>L1356*M1356</f>
        <v>0</v>
      </c>
      <c r="S1356" s="12" t="s">
        <v>5</v>
      </c>
    </row>
    <row r="1357" spans="1:19" s="56" customFormat="1" ht="69.95" hidden="1" customHeight="1" outlineLevel="1" thickBot="1" x14ac:dyDescent="0.25">
      <c r="A1357" s="602" t="s">
        <v>4336</v>
      </c>
      <c r="B1357" s="190" t="s">
        <v>15</v>
      </c>
      <c r="C1357" s="304"/>
      <c r="D1357" s="307" t="s">
        <v>1662</v>
      </c>
      <c r="E1357" s="2"/>
      <c r="F1357" s="2" t="s">
        <v>4</v>
      </c>
      <c r="G1357" s="139">
        <v>10</v>
      </c>
      <c r="H1357" s="139">
        <v>7.7</v>
      </c>
      <c r="I1357" s="139">
        <v>7.5</v>
      </c>
      <c r="J1357" s="161">
        <f t="shared" si="1159"/>
        <v>7.35</v>
      </c>
      <c r="K1357" s="161">
        <f t="shared" si="1160"/>
        <v>7.2749999999999995</v>
      </c>
      <c r="L1357" s="161">
        <f t="shared" si="1161"/>
        <v>7.1999999999999993</v>
      </c>
      <c r="M1357" s="14"/>
      <c r="N1357" s="139">
        <f>H1357*M1357</f>
        <v>0</v>
      </c>
      <c r="O1357" s="217">
        <f>I1357*M1357</f>
        <v>0</v>
      </c>
      <c r="P1357" s="246">
        <f>J1357*M1357</f>
        <v>0</v>
      </c>
      <c r="Q1357" s="246">
        <f>K1357*M1357</f>
        <v>0</v>
      </c>
      <c r="R1357" s="246">
        <f>L1357*M1357</f>
        <v>0</v>
      </c>
      <c r="S1357" s="12" t="s">
        <v>5</v>
      </c>
    </row>
    <row r="1358" spans="1:19" s="56" customFormat="1" ht="69.95" hidden="1" customHeight="1" outlineLevel="1" thickBot="1" x14ac:dyDescent="0.25">
      <c r="A1358" s="602" t="s">
        <v>4337</v>
      </c>
      <c r="B1358" s="190" t="s">
        <v>15</v>
      </c>
      <c r="C1358" s="304"/>
      <c r="D1358" s="307" t="s">
        <v>1663</v>
      </c>
      <c r="E1358" s="2"/>
      <c r="F1358" s="2" t="s">
        <v>4</v>
      </c>
      <c r="G1358" s="139">
        <v>10</v>
      </c>
      <c r="H1358" s="139">
        <v>7.7</v>
      </c>
      <c r="I1358" s="139">
        <v>7.5</v>
      </c>
      <c r="J1358" s="161">
        <f t="shared" si="1159"/>
        <v>7.35</v>
      </c>
      <c r="K1358" s="161">
        <f t="shared" si="1160"/>
        <v>7.2749999999999995</v>
      </c>
      <c r="L1358" s="161">
        <f t="shared" si="1161"/>
        <v>7.1999999999999993</v>
      </c>
      <c r="M1358" s="14"/>
      <c r="N1358" s="139">
        <f>H1358*M1358</f>
        <v>0</v>
      </c>
      <c r="O1358" s="217">
        <f>I1358*M1358</f>
        <v>0</v>
      </c>
      <c r="P1358" s="246">
        <f>J1358*M1358</f>
        <v>0</v>
      </c>
      <c r="Q1358" s="246">
        <f>K1358*M1358</f>
        <v>0</v>
      </c>
      <c r="R1358" s="246">
        <f>L1358*M1358</f>
        <v>0</v>
      </c>
      <c r="S1358" s="12" t="s">
        <v>5</v>
      </c>
    </row>
    <row r="1359" spans="1:19" s="56" customFormat="1" ht="69.95" hidden="1" customHeight="1" outlineLevel="1" thickBot="1" x14ac:dyDescent="0.25">
      <c r="A1359" s="602" t="s">
        <v>4338</v>
      </c>
      <c r="B1359" s="190" t="s">
        <v>15</v>
      </c>
      <c r="C1359" s="304"/>
      <c r="D1359" s="307" t="s">
        <v>1664</v>
      </c>
      <c r="E1359" s="2"/>
      <c r="F1359" s="2" t="s">
        <v>4</v>
      </c>
      <c r="G1359" s="139">
        <v>10</v>
      </c>
      <c r="H1359" s="139">
        <v>6.7</v>
      </c>
      <c r="I1359" s="139">
        <v>6.5</v>
      </c>
      <c r="J1359" s="161">
        <f t="shared" si="1159"/>
        <v>6.37</v>
      </c>
      <c r="K1359" s="161">
        <f t="shared" si="1160"/>
        <v>6.3049999999999997</v>
      </c>
      <c r="L1359" s="161">
        <f t="shared" si="1161"/>
        <v>6.24</v>
      </c>
      <c r="M1359" s="14"/>
      <c r="N1359" s="139">
        <f>H1359*M1359</f>
        <v>0</v>
      </c>
      <c r="O1359" s="217">
        <f>I1359*M1359</f>
        <v>0</v>
      </c>
      <c r="P1359" s="246">
        <f>J1359*M1359</f>
        <v>0</v>
      </c>
      <c r="Q1359" s="246">
        <f>K1359*M1359</f>
        <v>0</v>
      </c>
      <c r="R1359" s="246">
        <f>L1359*M1359</f>
        <v>0</v>
      </c>
      <c r="S1359" s="12" t="s">
        <v>5</v>
      </c>
    </row>
    <row r="1360" spans="1:19" s="56" customFormat="1" ht="69.95" hidden="1" customHeight="1" outlineLevel="1" thickBot="1" x14ac:dyDescent="0.25">
      <c r="A1360" s="602" t="s">
        <v>4339</v>
      </c>
      <c r="B1360" s="190" t="s">
        <v>15</v>
      </c>
      <c r="C1360" s="304"/>
      <c r="D1360" s="307" t="s">
        <v>1665</v>
      </c>
      <c r="E1360" s="2"/>
      <c r="F1360" s="2" t="s">
        <v>4</v>
      </c>
      <c r="G1360" s="139">
        <v>8.5</v>
      </c>
      <c r="H1360" s="139">
        <v>5.8</v>
      </c>
      <c r="I1360" s="139">
        <v>5</v>
      </c>
      <c r="J1360" s="161">
        <f t="shared" si="1159"/>
        <v>4.9000000000000004</v>
      </c>
      <c r="K1360" s="161">
        <f t="shared" si="1160"/>
        <v>4.8499999999999996</v>
      </c>
      <c r="L1360" s="161">
        <f t="shared" si="1161"/>
        <v>4.8</v>
      </c>
      <c r="M1360" s="14"/>
      <c r="N1360" s="139">
        <f>H1360*M1360</f>
        <v>0</v>
      </c>
      <c r="O1360" s="217">
        <f>I1360*M1360</f>
        <v>0</v>
      </c>
      <c r="P1360" s="246">
        <f>J1360*M1360</f>
        <v>0</v>
      </c>
      <c r="Q1360" s="246">
        <f>K1360*M1360</f>
        <v>0</v>
      </c>
      <c r="R1360" s="246">
        <f>L1360*M1360</f>
        <v>0</v>
      </c>
      <c r="S1360" s="12" t="s">
        <v>5</v>
      </c>
    </row>
    <row r="1361" spans="1:20" s="56" customFormat="1" ht="69.95" hidden="1" customHeight="1" outlineLevel="1" thickBot="1" x14ac:dyDescent="0.25">
      <c r="A1361" s="602" t="s">
        <v>4340</v>
      </c>
      <c r="B1361" s="190" t="s">
        <v>15</v>
      </c>
      <c r="C1361" s="304"/>
      <c r="D1361" s="555" t="s">
        <v>1650</v>
      </c>
      <c r="E1361" s="2"/>
      <c r="F1361" s="2" t="s">
        <v>4</v>
      </c>
      <c r="G1361" s="139">
        <v>10</v>
      </c>
      <c r="H1361" s="139">
        <v>9.1999999999999993</v>
      </c>
      <c r="I1361" s="139">
        <v>9</v>
      </c>
      <c r="J1361" s="161">
        <f t="shared" si="1159"/>
        <v>8.82</v>
      </c>
      <c r="K1361" s="161">
        <f t="shared" si="1160"/>
        <v>8.73</v>
      </c>
      <c r="L1361" s="161">
        <f t="shared" si="1161"/>
        <v>8.64</v>
      </c>
      <c r="M1361" s="14"/>
      <c r="N1361" s="139">
        <f>H1361*M1361</f>
        <v>0</v>
      </c>
      <c r="O1361" s="217">
        <f>I1361*M1361</f>
        <v>0</v>
      </c>
      <c r="P1361" s="246">
        <f>J1361*M1361</f>
        <v>0</v>
      </c>
      <c r="Q1361" s="246">
        <f>K1361*M1361</f>
        <v>0</v>
      </c>
      <c r="R1361" s="246">
        <f>L1361*M1361</f>
        <v>0</v>
      </c>
      <c r="S1361" s="12" t="s">
        <v>5</v>
      </c>
    </row>
    <row r="1362" spans="1:20" s="56" customFormat="1" ht="69.95" hidden="1" customHeight="1" outlineLevel="1" thickBot="1" x14ac:dyDescent="0.25">
      <c r="A1362" s="602" t="s">
        <v>4341</v>
      </c>
      <c r="B1362" s="190" t="s">
        <v>15</v>
      </c>
      <c r="C1362" s="304"/>
      <c r="D1362" s="555" t="s">
        <v>1651</v>
      </c>
      <c r="E1362" s="2"/>
      <c r="F1362" s="2" t="s">
        <v>4</v>
      </c>
      <c r="G1362" s="139">
        <v>8.5</v>
      </c>
      <c r="H1362" s="139">
        <v>5.2</v>
      </c>
      <c r="I1362" s="139">
        <v>5</v>
      </c>
      <c r="J1362" s="161">
        <f t="shared" si="1159"/>
        <v>4.9000000000000004</v>
      </c>
      <c r="K1362" s="161">
        <f t="shared" si="1160"/>
        <v>4.8499999999999996</v>
      </c>
      <c r="L1362" s="161">
        <f t="shared" si="1161"/>
        <v>4.8</v>
      </c>
      <c r="M1362" s="14"/>
      <c r="N1362" s="139">
        <f>H1362*M1362</f>
        <v>0</v>
      </c>
      <c r="O1362" s="217">
        <f>I1362*M1362</f>
        <v>0</v>
      </c>
      <c r="P1362" s="246">
        <f>J1362*M1362</f>
        <v>0</v>
      </c>
      <c r="Q1362" s="246">
        <f>K1362*M1362</f>
        <v>0</v>
      </c>
      <c r="R1362" s="246">
        <f>L1362*M1362</f>
        <v>0</v>
      </c>
      <c r="S1362" s="12" t="s">
        <v>5</v>
      </c>
    </row>
    <row r="1363" spans="1:20" s="56" customFormat="1" ht="69.95" hidden="1" customHeight="1" outlineLevel="1" thickBot="1" x14ac:dyDescent="0.25">
      <c r="A1363" s="602" t="s">
        <v>4342</v>
      </c>
      <c r="B1363" s="190" t="s">
        <v>15</v>
      </c>
      <c r="C1363" s="304"/>
      <c r="D1363" s="555" t="s">
        <v>1652</v>
      </c>
      <c r="E1363" s="2"/>
      <c r="F1363" s="2" t="s">
        <v>4</v>
      </c>
      <c r="G1363" s="139">
        <v>10</v>
      </c>
      <c r="H1363" s="139">
        <v>6.7</v>
      </c>
      <c r="I1363" s="139">
        <v>6.5</v>
      </c>
      <c r="J1363" s="161">
        <f t="shared" si="1159"/>
        <v>6.37</v>
      </c>
      <c r="K1363" s="161">
        <f t="shared" si="1160"/>
        <v>6.3049999999999997</v>
      </c>
      <c r="L1363" s="161">
        <f t="shared" si="1161"/>
        <v>6.24</v>
      </c>
      <c r="M1363" s="14"/>
      <c r="N1363" s="139">
        <f>H1363*M1363</f>
        <v>0</v>
      </c>
      <c r="O1363" s="217">
        <f>I1363*M1363</f>
        <v>0</v>
      </c>
      <c r="P1363" s="246">
        <f>J1363*M1363</f>
        <v>0</v>
      </c>
      <c r="Q1363" s="246">
        <f>K1363*M1363</f>
        <v>0</v>
      </c>
      <c r="R1363" s="246">
        <f>L1363*M1363</f>
        <v>0</v>
      </c>
      <c r="S1363" s="12" t="s">
        <v>5</v>
      </c>
    </row>
    <row r="1364" spans="1:20" s="56" customFormat="1" ht="69.95" hidden="1" customHeight="1" outlineLevel="1" thickBot="1" x14ac:dyDescent="0.25">
      <c r="A1364" s="602" t="s">
        <v>4343</v>
      </c>
      <c r="B1364" s="190" t="s">
        <v>15</v>
      </c>
      <c r="C1364" s="304"/>
      <c r="D1364" s="555" t="s">
        <v>1653</v>
      </c>
      <c r="E1364" s="2"/>
      <c r="F1364" s="2" t="s">
        <v>4</v>
      </c>
      <c r="G1364" s="139">
        <v>10</v>
      </c>
      <c r="H1364" s="139">
        <v>6.7</v>
      </c>
      <c r="I1364" s="139">
        <v>6.5</v>
      </c>
      <c r="J1364" s="161">
        <f t="shared" si="1159"/>
        <v>6.37</v>
      </c>
      <c r="K1364" s="161">
        <f t="shared" si="1160"/>
        <v>6.3049999999999997</v>
      </c>
      <c r="L1364" s="161">
        <f t="shared" si="1161"/>
        <v>6.24</v>
      </c>
      <c r="M1364" s="14"/>
      <c r="N1364" s="139">
        <f>H1364*M1364</f>
        <v>0</v>
      </c>
      <c r="O1364" s="217">
        <f>I1364*M1364</f>
        <v>0</v>
      </c>
      <c r="P1364" s="246">
        <f>J1364*M1364</f>
        <v>0</v>
      </c>
      <c r="Q1364" s="246">
        <f>K1364*M1364</f>
        <v>0</v>
      </c>
      <c r="R1364" s="246">
        <f>L1364*M1364</f>
        <v>0</v>
      </c>
      <c r="S1364" s="12" t="s">
        <v>5</v>
      </c>
    </row>
    <row r="1365" spans="1:20" s="56" customFormat="1" ht="69.95" hidden="1" customHeight="1" outlineLevel="1" thickBot="1" x14ac:dyDescent="0.25">
      <c r="A1365" s="602" t="s">
        <v>4344</v>
      </c>
      <c r="B1365" s="190" t="s">
        <v>15</v>
      </c>
      <c r="C1365" s="304"/>
      <c r="D1365" s="555" t="s">
        <v>1654</v>
      </c>
      <c r="E1365" s="2"/>
      <c r="F1365" s="2" t="s">
        <v>4</v>
      </c>
      <c r="G1365" s="139">
        <v>14</v>
      </c>
      <c r="H1365" s="139">
        <v>8.1999999999999993</v>
      </c>
      <c r="I1365" s="139">
        <v>8</v>
      </c>
      <c r="J1365" s="161">
        <f t="shared" si="1159"/>
        <v>7.84</v>
      </c>
      <c r="K1365" s="161">
        <f t="shared" si="1160"/>
        <v>7.76</v>
      </c>
      <c r="L1365" s="161">
        <f t="shared" si="1161"/>
        <v>7.68</v>
      </c>
      <c r="M1365" s="14"/>
      <c r="N1365" s="139">
        <f>H1365*M1365</f>
        <v>0</v>
      </c>
      <c r="O1365" s="217">
        <f>I1365*M1365</f>
        <v>0</v>
      </c>
      <c r="P1365" s="246">
        <f>J1365*M1365</f>
        <v>0</v>
      </c>
      <c r="Q1365" s="246">
        <f>K1365*M1365</f>
        <v>0</v>
      </c>
      <c r="R1365" s="246">
        <f>L1365*M1365</f>
        <v>0</v>
      </c>
      <c r="S1365" s="12" t="s">
        <v>5</v>
      </c>
    </row>
    <row r="1366" spans="1:20" s="56" customFormat="1" ht="69.95" hidden="1" customHeight="1" outlineLevel="1" thickBot="1" x14ac:dyDescent="0.25">
      <c r="A1366" s="602" t="s">
        <v>4345</v>
      </c>
      <c r="B1366" s="190" t="s">
        <v>15</v>
      </c>
      <c r="C1366" s="304"/>
      <c r="D1366" s="555" t="s">
        <v>1655</v>
      </c>
      <c r="E1366" s="2"/>
      <c r="F1366" s="2" t="s">
        <v>4</v>
      </c>
      <c r="G1366" s="139">
        <v>14</v>
      </c>
      <c r="H1366" s="139">
        <v>8.1999999999999993</v>
      </c>
      <c r="I1366" s="139">
        <v>8</v>
      </c>
      <c r="J1366" s="161">
        <f t="shared" si="1159"/>
        <v>7.84</v>
      </c>
      <c r="K1366" s="161">
        <f t="shared" si="1160"/>
        <v>7.76</v>
      </c>
      <c r="L1366" s="161">
        <f t="shared" si="1161"/>
        <v>7.68</v>
      </c>
      <c r="M1366" s="14"/>
      <c r="N1366" s="139">
        <f>H1366*M1366</f>
        <v>0</v>
      </c>
      <c r="O1366" s="217">
        <f>I1366*M1366</f>
        <v>0</v>
      </c>
      <c r="P1366" s="246">
        <f>J1366*M1366</f>
        <v>0</v>
      </c>
      <c r="Q1366" s="246">
        <f>K1366*M1366</f>
        <v>0</v>
      </c>
      <c r="R1366" s="246">
        <f>L1366*M1366</f>
        <v>0</v>
      </c>
      <c r="S1366" s="12" t="s">
        <v>5</v>
      </c>
    </row>
    <row r="1367" spans="1:20" s="56" customFormat="1" ht="69.95" hidden="1" customHeight="1" outlineLevel="1" thickBot="1" x14ac:dyDescent="0.25">
      <c r="A1367" s="602" t="s">
        <v>4346</v>
      </c>
      <c r="B1367" s="190" t="s">
        <v>15</v>
      </c>
      <c r="C1367" s="304"/>
      <c r="D1367" s="307" t="s">
        <v>1666</v>
      </c>
      <c r="E1367" s="2"/>
      <c r="F1367" s="2" t="s">
        <v>4</v>
      </c>
      <c r="G1367" s="139">
        <v>10</v>
      </c>
      <c r="H1367" s="139">
        <v>7.7</v>
      </c>
      <c r="I1367" s="139">
        <v>7.5</v>
      </c>
      <c r="J1367" s="161">
        <f t="shared" si="1159"/>
        <v>7.35</v>
      </c>
      <c r="K1367" s="161">
        <f t="shared" si="1160"/>
        <v>7.2749999999999995</v>
      </c>
      <c r="L1367" s="161">
        <f t="shared" si="1161"/>
        <v>7.1999999999999993</v>
      </c>
      <c r="M1367" s="14"/>
      <c r="N1367" s="139">
        <f>H1367*M1367</f>
        <v>0</v>
      </c>
      <c r="O1367" s="217">
        <f>I1367*M1367</f>
        <v>0</v>
      </c>
      <c r="P1367" s="246">
        <f>J1367*M1367</f>
        <v>0</v>
      </c>
      <c r="Q1367" s="246">
        <f>K1367*M1367</f>
        <v>0</v>
      </c>
      <c r="R1367" s="246">
        <f>L1367*M1367</f>
        <v>0</v>
      </c>
      <c r="S1367" s="12" t="s">
        <v>5</v>
      </c>
    </row>
    <row r="1368" spans="1:20" s="56" customFormat="1" ht="69.95" hidden="1" customHeight="1" outlineLevel="1" thickBot="1" x14ac:dyDescent="0.25">
      <c r="A1368" s="602" t="s">
        <v>4347</v>
      </c>
      <c r="B1368" s="647" t="s">
        <v>15</v>
      </c>
      <c r="C1368" s="304"/>
      <c r="D1368" s="306" t="s">
        <v>1667</v>
      </c>
      <c r="E1368" s="86"/>
      <c r="F1368" s="86" t="s">
        <v>4</v>
      </c>
      <c r="G1368" s="98">
        <v>8.5</v>
      </c>
      <c r="H1368" s="98">
        <v>5.2</v>
      </c>
      <c r="I1368" s="98">
        <v>5</v>
      </c>
      <c r="J1368" s="162">
        <f t="shared" si="1159"/>
        <v>4.9000000000000004</v>
      </c>
      <c r="K1368" s="162">
        <f t="shared" si="1160"/>
        <v>4.8499999999999996</v>
      </c>
      <c r="L1368" s="162">
        <f t="shared" si="1161"/>
        <v>4.8</v>
      </c>
      <c r="M1368" s="141"/>
      <c r="N1368" s="98">
        <f>H1368*M1368</f>
        <v>0</v>
      </c>
      <c r="O1368" s="217">
        <f>I1368*M1368</f>
        <v>0</v>
      </c>
      <c r="P1368" s="246">
        <f>J1368*M1368</f>
        <v>0</v>
      </c>
      <c r="Q1368" s="246">
        <f>K1368*M1368</f>
        <v>0</v>
      </c>
      <c r="R1368" s="246">
        <f>L1368*M1368</f>
        <v>0</v>
      </c>
      <c r="S1368" s="28" t="s">
        <v>5</v>
      </c>
      <c r="T1368" s="100"/>
    </row>
    <row r="1369" spans="1:20" s="56" customFormat="1" ht="69.95" hidden="1" customHeight="1" outlineLevel="1" thickBot="1" x14ac:dyDescent="0.25">
      <c r="A1369" s="602" t="s">
        <v>4348</v>
      </c>
      <c r="B1369" s="190" t="s">
        <v>15</v>
      </c>
      <c r="C1369" s="304"/>
      <c r="D1369" s="307" t="s">
        <v>1668</v>
      </c>
      <c r="E1369" s="2"/>
      <c r="F1369" s="2" t="s">
        <v>4</v>
      </c>
      <c r="G1369" s="139">
        <v>10</v>
      </c>
      <c r="H1369" s="139">
        <v>6.7</v>
      </c>
      <c r="I1369" s="139">
        <v>6.5</v>
      </c>
      <c r="J1369" s="161">
        <f t="shared" si="1159"/>
        <v>6.37</v>
      </c>
      <c r="K1369" s="161">
        <f t="shared" si="1160"/>
        <v>6.3049999999999997</v>
      </c>
      <c r="L1369" s="161">
        <f t="shared" si="1161"/>
        <v>6.24</v>
      </c>
      <c r="M1369" s="14"/>
      <c r="N1369" s="139">
        <f>H1369*M1369</f>
        <v>0</v>
      </c>
      <c r="O1369" s="217">
        <f>I1369*M1369</f>
        <v>0</v>
      </c>
      <c r="P1369" s="246">
        <f>J1369*M1369</f>
        <v>0</v>
      </c>
      <c r="Q1369" s="246">
        <f>K1369*M1369</f>
        <v>0</v>
      </c>
      <c r="R1369" s="246">
        <f>L1369*M1369</f>
        <v>0</v>
      </c>
      <c r="S1369" s="12" t="s">
        <v>5</v>
      </c>
    </row>
    <row r="1370" spans="1:20" s="56" customFormat="1" ht="69.95" hidden="1" customHeight="1" outlineLevel="1" thickBot="1" x14ac:dyDescent="0.25">
      <c r="A1370" s="602" t="s">
        <v>4349</v>
      </c>
      <c r="B1370" s="190" t="s">
        <v>15</v>
      </c>
      <c r="C1370" s="304"/>
      <c r="D1370" s="307" t="s">
        <v>1638</v>
      </c>
      <c r="E1370" s="2"/>
      <c r="F1370" s="2" t="s">
        <v>4</v>
      </c>
      <c r="G1370" s="139">
        <v>10</v>
      </c>
      <c r="H1370" s="139">
        <v>7.2</v>
      </c>
      <c r="I1370" s="139">
        <v>7</v>
      </c>
      <c r="J1370" s="161">
        <f t="shared" si="1159"/>
        <v>6.8599999999999994</v>
      </c>
      <c r="K1370" s="161">
        <f t="shared" si="1160"/>
        <v>6.79</v>
      </c>
      <c r="L1370" s="161">
        <f t="shared" si="1161"/>
        <v>6.72</v>
      </c>
      <c r="M1370" s="14"/>
      <c r="N1370" s="139">
        <f>H1370*M1370</f>
        <v>0</v>
      </c>
      <c r="O1370" s="217">
        <f>I1370*M1370</f>
        <v>0</v>
      </c>
      <c r="P1370" s="246">
        <f>J1370*M1370</f>
        <v>0</v>
      </c>
      <c r="Q1370" s="246">
        <f>K1370*M1370</f>
        <v>0</v>
      </c>
      <c r="R1370" s="246">
        <f>L1370*M1370</f>
        <v>0</v>
      </c>
      <c r="S1370" s="12" t="s">
        <v>5</v>
      </c>
    </row>
    <row r="1371" spans="1:20" s="56" customFormat="1" ht="69.95" hidden="1" customHeight="1" outlineLevel="1" thickBot="1" x14ac:dyDescent="0.25">
      <c r="A1371" s="602" t="s">
        <v>4350</v>
      </c>
      <c r="B1371" s="190" t="s">
        <v>15</v>
      </c>
      <c r="C1371" s="304"/>
      <c r="D1371" s="307" t="s">
        <v>1669</v>
      </c>
      <c r="E1371" s="2"/>
      <c r="F1371" s="2" t="s">
        <v>4</v>
      </c>
      <c r="G1371" s="139">
        <v>10</v>
      </c>
      <c r="H1371" s="139">
        <v>7.7</v>
      </c>
      <c r="I1371" s="139">
        <v>7.5</v>
      </c>
      <c r="J1371" s="161">
        <f t="shared" si="1159"/>
        <v>7.35</v>
      </c>
      <c r="K1371" s="161">
        <f t="shared" si="1160"/>
        <v>7.2749999999999995</v>
      </c>
      <c r="L1371" s="161">
        <f t="shared" si="1161"/>
        <v>7.1999999999999993</v>
      </c>
      <c r="M1371" s="14"/>
      <c r="N1371" s="139">
        <f>H1371*M1371</f>
        <v>0</v>
      </c>
      <c r="O1371" s="217">
        <f>I1371*M1371</f>
        <v>0</v>
      </c>
      <c r="P1371" s="246">
        <f>J1371*M1371</f>
        <v>0</v>
      </c>
      <c r="Q1371" s="246">
        <f>K1371*M1371</f>
        <v>0</v>
      </c>
      <c r="R1371" s="246">
        <f>L1371*M1371</f>
        <v>0</v>
      </c>
      <c r="S1371" s="12" t="s">
        <v>5</v>
      </c>
    </row>
    <row r="1372" spans="1:20" s="56" customFormat="1" ht="69.95" hidden="1" customHeight="1" outlineLevel="1" thickBot="1" x14ac:dyDescent="0.25">
      <c r="A1372" s="602" t="s">
        <v>4351</v>
      </c>
      <c r="B1372" s="190" t="s">
        <v>15</v>
      </c>
      <c r="C1372" s="304"/>
      <c r="D1372" s="555" t="s">
        <v>1656</v>
      </c>
      <c r="E1372" s="2"/>
      <c r="F1372" s="2" t="s">
        <v>4</v>
      </c>
      <c r="G1372" s="139">
        <v>10</v>
      </c>
      <c r="H1372" s="139">
        <v>7.2</v>
      </c>
      <c r="I1372" s="139">
        <v>7</v>
      </c>
      <c r="J1372" s="161">
        <f t="shared" si="1159"/>
        <v>6.8599999999999994</v>
      </c>
      <c r="K1372" s="161">
        <f t="shared" si="1160"/>
        <v>6.79</v>
      </c>
      <c r="L1372" s="161">
        <f t="shared" si="1161"/>
        <v>6.72</v>
      </c>
      <c r="M1372" s="14"/>
      <c r="N1372" s="139">
        <f>H1372*M1372</f>
        <v>0</v>
      </c>
      <c r="O1372" s="217">
        <f>I1372*M1372</f>
        <v>0</v>
      </c>
      <c r="P1372" s="246">
        <f>J1372*M1372</f>
        <v>0</v>
      </c>
      <c r="Q1372" s="246">
        <f>K1372*M1372</f>
        <v>0</v>
      </c>
      <c r="R1372" s="246">
        <f>L1372*M1372</f>
        <v>0</v>
      </c>
      <c r="S1372" s="12" t="s">
        <v>5</v>
      </c>
    </row>
    <row r="1373" spans="1:20" s="56" customFormat="1" ht="69.95" hidden="1" customHeight="1" outlineLevel="1" thickBot="1" x14ac:dyDescent="0.25">
      <c r="A1373" s="602" t="s">
        <v>4352</v>
      </c>
      <c r="B1373" s="190" t="s">
        <v>15</v>
      </c>
      <c r="C1373" s="304"/>
      <c r="D1373" s="555" t="s">
        <v>1657</v>
      </c>
      <c r="E1373" s="2"/>
      <c r="F1373" s="2" t="s">
        <v>4</v>
      </c>
      <c r="G1373" s="139">
        <v>12</v>
      </c>
      <c r="H1373" s="139">
        <v>9.1999999999999993</v>
      </c>
      <c r="I1373" s="139">
        <v>9</v>
      </c>
      <c r="J1373" s="161">
        <f t="shared" si="1159"/>
        <v>8.82</v>
      </c>
      <c r="K1373" s="161">
        <f t="shared" si="1160"/>
        <v>8.73</v>
      </c>
      <c r="L1373" s="161">
        <f t="shared" si="1161"/>
        <v>8.64</v>
      </c>
      <c r="M1373" s="14"/>
      <c r="N1373" s="139">
        <f>H1373*M1373</f>
        <v>0</v>
      </c>
      <c r="O1373" s="217">
        <f>I1373*M1373</f>
        <v>0</v>
      </c>
      <c r="P1373" s="246">
        <f>J1373*M1373</f>
        <v>0</v>
      </c>
      <c r="Q1373" s="246">
        <f>K1373*M1373</f>
        <v>0</v>
      </c>
      <c r="R1373" s="246">
        <f>L1373*M1373</f>
        <v>0</v>
      </c>
      <c r="S1373" s="12" t="s">
        <v>5</v>
      </c>
    </row>
    <row r="1374" spans="1:20" s="56" customFormat="1" ht="69.95" hidden="1" customHeight="1" outlineLevel="1" thickBot="1" x14ac:dyDescent="0.25">
      <c r="A1374" s="602" t="s">
        <v>4353</v>
      </c>
      <c r="B1374" s="190" t="s">
        <v>15</v>
      </c>
      <c r="C1374" s="304"/>
      <c r="D1374" s="307" t="s">
        <v>1670</v>
      </c>
      <c r="E1374" s="2"/>
      <c r="F1374" s="2" t="s">
        <v>4</v>
      </c>
      <c r="G1374" s="139">
        <v>18</v>
      </c>
      <c r="H1374" s="139">
        <v>12.8</v>
      </c>
      <c r="I1374" s="139">
        <v>12.5</v>
      </c>
      <c r="J1374" s="161">
        <f t="shared" si="1159"/>
        <v>12.25</v>
      </c>
      <c r="K1374" s="161">
        <f t="shared" si="1160"/>
        <v>12.125</v>
      </c>
      <c r="L1374" s="161">
        <f t="shared" si="1161"/>
        <v>12</v>
      </c>
      <c r="M1374" s="14"/>
      <c r="N1374" s="139">
        <f>H1374*M1374</f>
        <v>0</v>
      </c>
      <c r="O1374" s="217">
        <f>I1374*M1374</f>
        <v>0</v>
      </c>
      <c r="P1374" s="246">
        <f>J1374*M1374</f>
        <v>0</v>
      </c>
      <c r="Q1374" s="246">
        <f>K1374*M1374</f>
        <v>0</v>
      </c>
      <c r="R1374" s="246">
        <f>L1374*M1374</f>
        <v>0</v>
      </c>
      <c r="S1374" s="12" t="s">
        <v>5</v>
      </c>
    </row>
    <row r="1375" spans="1:20" s="56" customFormat="1" ht="69.95" hidden="1" customHeight="1" outlineLevel="1" thickBot="1" x14ac:dyDescent="0.25">
      <c r="A1375" s="602" t="s">
        <v>4354</v>
      </c>
      <c r="B1375" s="190" t="s">
        <v>15</v>
      </c>
      <c r="C1375" s="304"/>
      <c r="D1375" s="307" t="s">
        <v>1671</v>
      </c>
      <c r="E1375" s="2"/>
      <c r="F1375" s="2" t="s">
        <v>4</v>
      </c>
      <c r="G1375" s="139">
        <v>17</v>
      </c>
      <c r="H1375" s="139">
        <v>12.3</v>
      </c>
      <c r="I1375" s="139">
        <v>12</v>
      </c>
      <c r="J1375" s="161">
        <f t="shared" si="1159"/>
        <v>11.76</v>
      </c>
      <c r="K1375" s="161">
        <f t="shared" si="1160"/>
        <v>11.64</v>
      </c>
      <c r="L1375" s="161">
        <f t="shared" si="1161"/>
        <v>11.52</v>
      </c>
      <c r="M1375" s="14"/>
      <c r="N1375" s="139">
        <f>H1375*M1375</f>
        <v>0</v>
      </c>
      <c r="O1375" s="217">
        <f>I1375*M1375</f>
        <v>0</v>
      </c>
      <c r="P1375" s="246">
        <f>J1375*M1375</f>
        <v>0</v>
      </c>
      <c r="Q1375" s="246">
        <f>K1375*M1375</f>
        <v>0</v>
      </c>
      <c r="R1375" s="246">
        <f>L1375*M1375</f>
        <v>0</v>
      </c>
      <c r="S1375" s="12" t="s">
        <v>5</v>
      </c>
    </row>
    <row r="1376" spans="1:20" s="56" customFormat="1" ht="69.95" hidden="1" customHeight="1" outlineLevel="1" thickBot="1" x14ac:dyDescent="0.25">
      <c r="A1376" s="602" t="s">
        <v>4355</v>
      </c>
      <c r="B1376" s="190" t="s">
        <v>15</v>
      </c>
      <c r="C1376" s="304"/>
      <c r="D1376" s="307" t="s">
        <v>1672</v>
      </c>
      <c r="E1376" s="2"/>
      <c r="F1376" s="2" t="s">
        <v>4</v>
      </c>
      <c r="G1376" s="139">
        <v>10</v>
      </c>
      <c r="H1376" s="139">
        <v>6.7</v>
      </c>
      <c r="I1376" s="139">
        <v>6.5</v>
      </c>
      <c r="J1376" s="161">
        <f t="shared" si="1159"/>
        <v>6.37</v>
      </c>
      <c r="K1376" s="161">
        <f t="shared" si="1160"/>
        <v>6.3049999999999997</v>
      </c>
      <c r="L1376" s="161">
        <f t="shared" si="1161"/>
        <v>6.24</v>
      </c>
      <c r="M1376" s="14"/>
      <c r="N1376" s="139">
        <f>H1376*M1376</f>
        <v>0</v>
      </c>
      <c r="O1376" s="217">
        <f>I1376*M1376</f>
        <v>0</v>
      </c>
      <c r="P1376" s="246">
        <f>J1376*M1376</f>
        <v>0</v>
      </c>
      <c r="Q1376" s="246">
        <f>K1376*M1376</f>
        <v>0</v>
      </c>
      <c r="R1376" s="246">
        <f>L1376*M1376</f>
        <v>0</v>
      </c>
      <c r="S1376" s="12" t="s">
        <v>5</v>
      </c>
    </row>
    <row r="1377" spans="1:21" s="56" customFormat="1" ht="69.95" hidden="1" customHeight="1" outlineLevel="1" thickBot="1" x14ac:dyDescent="0.25">
      <c r="A1377" s="602" t="s">
        <v>4356</v>
      </c>
      <c r="B1377" s="190" t="s">
        <v>15</v>
      </c>
      <c r="C1377" s="304"/>
      <c r="D1377" s="307" t="s">
        <v>1673</v>
      </c>
      <c r="E1377" s="2"/>
      <c r="F1377" s="2" t="s">
        <v>4</v>
      </c>
      <c r="G1377" s="139">
        <v>10</v>
      </c>
      <c r="H1377" s="139">
        <v>6.7</v>
      </c>
      <c r="I1377" s="139">
        <v>6.5</v>
      </c>
      <c r="J1377" s="161">
        <f t="shared" si="1159"/>
        <v>6.37</v>
      </c>
      <c r="K1377" s="161">
        <f t="shared" si="1160"/>
        <v>6.3049999999999997</v>
      </c>
      <c r="L1377" s="161">
        <f t="shared" si="1161"/>
        <v>6.24</v>
      </c>
      <c r="M1377" s="14"/>
      <c r="N1377" s="139">
        <f>H1377*M1377</f>
        <v>0</v>
      </c>
      <c r="O1377" s="217">
        <f>I1377*M1377</f>
        <v>0</v>
      </c>
      <c r="P1377" s="246">
        <f>J1377*M1377</f>
        <v>0</v>
      </c>
      <c r="Q1377" s="246">
        <f>K1377*M1377</f>
        <v>0</v>
      </c>
      <c r="R1377" s="246">
        <f>L1377*M1377</f>
        <v>0</v>
      </c>
      <c r="S1377" s="12" t="s">
        <v>5</v>
      </c>
    </row>
    <row r="1378" spans="1:21" s="56" customFormat="1" ht="69.95" hidden="1" customHeight="1" outlineLevel="1" thickBot="1" x14ac:dyDescent="0.25">
      <c r="A1378" s="602" t="s">
        <v>4357</v>
      </c>
      <c r="B1378" s="190" t="s">
        <v>15</v>
      </c>
      <c r="C1378" s="304"/>
      <c r="D1378" s="307" t="s">
        <v>1674</v>
      </c>
      <c r="E1378" s="7"/>
      <c r="F1378" s="7" t="s">
        <v>4</v>
      </c>
      <c r="G1378" s="139">
        <v>10</v>
      </c>
      <c r="H1378" s="139">
        <v>7.7</v>
      </c>
      <c r="I1378" s="139">
        <v>7.5</v>
      </c>
      <c r="J1378" s="161">
        <f t="shared" si="1159"/>
        <v>7.35</v>
      </c>
      <c r="K1378" s="161">
        <f t="shared" si="1160"/>
        <v>7.2749999999999995</v>
      </c>
      <c r="L1378" s="161">
        <f t="shared" si="1161"/>
        <v>7.1999999999999993</v>
      </c>
      <c r="M1378" s="14"/>
      <c r="N1378" s="139">
        <f>H1378*M1378</f>
        <v>0</v>
      </c>
      <c r="O1378" s="217">
        <f>I1378*M1378</f>
        <v>0</v>
      </c>
      <c r="P1378" s="246">
        <f>J1378*M1378</f>
        <v>0</v>
      </c>
      <c r="Q1378" s="246">
        <f>K1378*M1378</f>
        <v>0</v>
      </c>
      <c r="R1378" s="246">
        <f>L1378*M1378</f>
        <v>0</v>
      </c>
      <c r="S1378" s="12" t="s">
        <v>5</v>
      </c>
    </row>
    <row r="1379" spans="1:21" s="56" customFormat="1" ht="69.95" hidden="1" customHeight="1" outlineLevel="1" thickBot="1" x14ac:dyDescent="0.25">
      <c r="A1379" s="602" t="s">
        <v>4358</v>
      </c>
      <c r="B1379" s="190" t="s">
        <v>15</v>
      </c>
      <c r="C1379" s="304"/>
      <c r="D1379" s="306" t="s">
        <v>1675</v>
      </c>
      <c r="E1379" s="2"/>
      <c r="F1379" s="7" t="s">
        <v>4</v>
      </c>
      <c r="G1379" s="139">
        <v>10</v>
      </c>
      <c r="H1379" s="139">
        <v>7.2</v>
      </c>
      <c r="I1379" s="139">
        <v>7</v>
      </c>
      <c r="J1379" s="161">
        <f t="shared" ref="J1379:J1390" si="1162">I1379*0.98</f>
        <v>6.8599999999999994</v>
      </c>
      <c r="K1379" s="161">
        <f t="shared" ref="K1379:K1390" si="1163">I1379*0.97</f>
        <v>6.79</v>
      </c>
      <c r="L1379" s="161">
        <f t="shared" ref="L1379:L1390" si="1164">I1379*0.96</f>
        <v>6.72</v>
      </c>
      <c r="M1379" s="14"/>
      <c r="N1379" s="139">
        <f>H1379*M1379</f>
        <v>0</v>
      </c>
      <c r="O1379" s="217">
        <f>I1379*M1379</f>
        <v>0</v>
      </c>
      <c r="P1379" s="246">
        <f>J1379*M1379</f>
        <v>0</v>
      </c>
      <c r="Q1379" s="246">
        <f>K1379*M1379</f>
        <v>0</v>
      </c>
      <c r="R1379" s="246">
        <f>L1379*M1379</f>
        <v>0</v>
      </c>
      <c r="S1379" s="12" t="s">
        <v>5</v>
      </c>
    </row>
    <row r="1380" spans="1:21" s="56" customFormat="1" ht="69.95" hidden="1" customHeight="1" outlineLevel="1" thickBot="1" x14ac:dyDescent="0.25">
      <c r="A1380" s="602" t="s">
        <v>4359</v>
      </c>
      <c r="B1380" s="190" t="s">
        <v>15</v>
      </c>
      <c r="C1380" s="304"/>
      <c r="D1380" s="307" t="s">
        <v>1676</v>
      </c>
      <c r="E1380" s="2"/>
      <c r="F1380" s="2" t="s">
        <v>4</v>
      </c>
      <c r="G1380" s="139">
        <v>10</v>
      </c>
      <c r="H1380" s="139">
        <v>7.7</v>
      </c>
      <c r="I1380" s="139">
        <v>7.5</v>
      </c>
      <c r="J1380" s="161">
        <f t="shared" si="1162"/>
        <v>7.35</v>
      </c>
      <c r="K1380" s="161">
        <f t="shared" si="1163"/>
        <v>7.2749999999999995</v>
      </c>
      <c r="L1380" s="161">
        <f t="shared" si="1164"/>
        <v>7.1999999999999993</v>
      </c>
      <c r="M1380" s="14"/>
      <c r="N1380" s="139">
        <f>H1380*M1380</f>
        <v>0</v>
      </c>
      <c r="O1380" s="217">
        <f>I1380*M1380</f>
        <v>0</v>
      </c>
      <c r="P1380" s="246">
        <f>J1380*M1380</f>
        <v>0</v>
      </c>
      <c r="Q1380" s="246">
        <f>K1380*M1380</f>
        <v>0</v>
      </c>
      <c r="R1380" s="246">
        <f>L1380*M1380</f>
        <v>0</v>
      </c>
      <c r="S1380" s="12" t="s">
        <v>5</v>
      </c>
    </row>
    <row r="1381" spans="1:21" s="56" customFormat="1" ht="69.95" hidden="1" customHeight="1" outlineLevel="1" thickBot="1" x14ac:dyDescent="0.25">
      <c r="A1381" s="602" t="s">
        <v>4360</v>
      </c>
      <c r="B1381" s="190" t="s">
        <v>15</v>
      </c>
      <c r="C1381" s="304"/>
      <c r="D1381" s="307" t="s">
        <v>1677</v>
      </c>
      <c r="E1381" s="2"/>
      <c r="F1381" s="2" t="s">
        <v>4</v>
      </c>
      <c r="G1381" s="139">
        <v>10</v>
      </c>
      <c r="H1381" s="139">
        <v>7.2</v>
      </c>
      <c r="I1381" s="139">
        <v>7</v>
      </c>
      <c r="J1381" s="161">
        <f t="shared" si="1162"/>
        <v>6.8599999999999994</v>
      </c>
      <c r="K1381" s="161">
        <f t="shared" si="1163"/>
        <v>6.79</v>
      </c>
      <c r="L1381" s="161">
        <f t="shared" si="1164"/>
        <v>6.72</v>
      </c>
      <c r="M1381" s="14"/>
      <c r="N1381" s="139">
        <f>H1381*M1381</f>
        <v>0</v>
      </c>
      <c r="O1381" s="217">
        <f>I1381*M1381</f>
        <v>0</v>
      </c>
      <c r="P1381" s="246">
        <f>J1381*M1381</f>
        <v>0</v>
      </c>
      <c r="Q1381" s="246">
        <f>K1381*M1381</f>
        <v>0</v>
      </c>
      <c r="R1381" s="246">
        <f>L1381*M1381</f>
        <v>0</v>
      </c>
      <c r="S1381" s="12" t="s">
        <v>5</v>
      </c>
    </row>
    <row r="1382" spans="1:21" s="56" customFormat="1" ht="69.95" hidden="1" customHeight="1" outlineLevel="1" thickBot="1" x14ac:dyDescent="0.25">
      <c r="A1382" s="602" t="s">
        <v>4361</v>
      </c>
      <c r="B1382" s="190" t="s">
        <v>15</v>
      </c>
      <c r="C1382" s="304"/>
      <c r="D1382" s="307" t="s">
        <v>1678</v>
      </c>
      <c r="E1382" s="2"/>
      <c r="F1382" s="2" t="s">
        <v>4</v>
      </c>
      <c r="G1382" s="139">
        <v>12</v>
      </c>
      <c r="H1382" s="139">
        <v>8.6999999999999993</v>
      </c>
      <c r="I1382" s="139">
        <v>8.5</v>
      </c>
      <c r="J1382" s="161">
        <f t="shared" si="1162"/>
        <v>8.33</v>
      </c>
      <c r="K1382" s="161">
        <f t="shared" si="1163"/>
        <v>8.2449999999999992</v>
      </c>
      <c r="L1382" s="161">
        <f t="shared" si="1164"/>
        <v>8.16</v>
      </c>
      <c r="M1382" s="14"/>
      <c r="N1382" s="139">
        <f>H1382*M1382</f>
        <v>0</v>
      </c>
      <c r="O1382" s="217">
        <f>I1382*M1382</f>
        <v>0</v>
      </c>
      <c r="P1382" s="246">
        <f>J1382*M1382</f>
        <v>0</v>
      </c>
      <c r="Q1382" s="246">
        <f>K1382*M1382</f>
        <v>0</v>
      </c>
      <c r="R1382" s="246">
        <f>L1382*M1382</f>
        <v>0</v>
      </c>
      <c r="S1382" s="12" t="s">
        <v>5</v>
      </c>
    </row>
    <row r="1383" spans="1:21" s="56" customFormat="1" ht="69.95" hidden="1" customHeight="1" outlineLevel="1" thickBot="1" x14ac:dyDescent="0.25">
      <c r="A1383" s="602" t="s">
        <v>4362</v>
      </c>
      <c r="B1383" s="190" t="s">
        <v>15</v>
      </c>
      <c r="C1383" s="304"/>
      <c r="D1383" s="307" t="s">
        <v>1679</v>
      </c>
      <c r="E1383" s="2"/>
      <c r="F1383" s="2" t="s">
        <v>4</v>
      </c>
      <c r="G1383" s="139">
        <v>10</v>
      </c>
      <c r="H1383" s="139">
        <v>7.2</v>
      </c>
      <c r="I1383" s="139">
        <v>7</v>
      </c>
      <c r="J1383" s="161">
        <f t="shared" si="1162"/>
        <v>6.8599999999999994</v>
      </c>
      <c r="K1383" s="161">
        <f t="shared" si="1163"/>
        <v>6.79</v>
      </c>
      <c r="L1383" s="161">
        <f t="shared" si="1164"/>
        <v>6.72</v>
      </c>
      <c r="M1383" s="14"/>
      <c r="N1383" s="139">
        <f>H1383*M1383</f>
        <v>0</v>
      </c>
      <c r="O1383" s="217">
        <f>I1383*M1383</f>
        <v>0</v>
      </c>
      <c r="P1383" s="246">
        <f>J1383*M1383</f>
        <v>0</v>
      </c>
      <c r="Q1383" s="246">
        <f>K1383*M1383</f>
        <v>0</v>
      </c>
      <c r="R1383" s="246">
        <f>L1383*M1383</f>
        <v>0</v>
      </c>
      <c r="S1383" s="12" t="s">
        <v>5</v>
      </c>
    </row>
    <row r="1384" spans="1:21" s="56" customFormat="1" ht="69.95" hidden="1" customHeight="1" outlineLevel="1" thickBot="1" x14ac:dyDescent="0.25">
      <c r="A1384" s="602" t="s">
        <v>4363</v>
      </c>
      <c r="B1384" s="190" t="s">
        <v>15</v>
      </c>
      <c r="C1384" s="304"/>
      <c r="D1384" s="307" t="s">
        <v>8896</v>
      </c>
      <c r="E1384" s="2"/>
      <c r="F1384" s="2" t="s">
        <v>4</v>
      </c>
      <c r="G1384" s="139">
        <v>10</v>
      </c>
      <c r="H1384" s="139">
        <v>6.7</v>
      </c>
      <c r="I1384" s="139">
        <v>6.5</v>
      </c>
      <c r="J1384" s="161">
        <f t="shared" si="1162"/>
        <v>6.37</v>
      </c>
      <c r="K1384" s="161">
        <f t="shared" si="1163"/>
        <v>6.3049999999999997</v>
      </c>
      <c r="L1384" s="161">
        <f t="shared" si="1164"/>
        <v>6.24</v>
      </c>
      <c r="M1384" s="14"/>
      <c r="N1384" s="139">
        <f>H1384*M1384</f>
        <v>0</v>
      </c>
      <c r="O1384" s="217">
        <f>I1384*M1384</f>
        <v>0</v>
      </c>
      <c r="P1384" s="246">
        <f>J1384*M1384</f>
        <v>0</v>
      </c>
      <c r="Q1384" s="246">
        <f>K1384*M1384</f>
        <v>0</v>
      </c>
      <c r="R1384" s="246">
        <f>L1384*M1384</f>
        <v>0</v>
      </c>
      <c r="S1384" s="12" t="s">
        <v>5</v>
      </c>
    </row>
    <row r="1385" spans="1:21" s="56" customFormat="1" ht="69.95" hidden="1" customHeight="1" outlineLevel="1" thickBot="1" x14ac:dyDescent="0.25">
      <c r="A1385" s="602" t="s">
        <v>4364</v>
      </c>
      <c r="B1385" s="647" t="s">
        <v>15</v>
      </c>
      <c r="C1385" s="304"/>
      <c r="D1385" s="306" t="s">
        <v>1680</v>
      </c>
      <c r="E1385" s="86"/>
      <c r="F1385" s="86" t="s">
        <v>4</v>
      </c>
      <c r="G1385" s="98">
        <v>10</v>
      </c>
      <c r="H1385" s="98">
        <v>7.4</v>
      </c>
      <c r="I1385" s="98">
        <v>7.2</v>
      </c>
      <c r="J1385" s="162">
        <f t="shared" si="1162"/>
        <v>7.056</v>
      </c>
      <c r="K1385" s="162">
        <f t="shared" si="1163"/>
        <v>6.984</v>
      </c>
      <c r="L1385" s="162">
        <f t="shared" si="1164"/>
        <v>6.9119999999999999</v>
      </c>
      <c r="M1385" s="141"/>
      <c r="N1385" s="98">
        <f>H1385*M1385</f>
        <v>0</v>
      </c>
      <c r="O1385" s="217">
        <f>I1385*M1385</f>
        <v>0</v>
      </c>
      <c r="P1385" s="246">
        <f>J1385*M1385</f>
        <v>0</v>
      </c>
      <c r="Q1385" s="246">
        <f>K1385*M1385</f>
        <v>0</v>
      </c>
      <c r="R1385" s="246">
        <f>L1385*M1385</f>
        <v>0</v>
      </c>
      <c r="S1385" s="28" t="s">
        <v>5</v>
      </c>
      <c r="T1385" s="100"/>
    </row>
    <row r="1386" spans="1:21" s="56" customFormat="1" ht="69.95" hidden="1" customHeight="1" outlineLevel="1" thickBot="1" x14ac:dyDescent="0.25">
      <c r="A1386" s="602" t="s">
        <v>4365</v>
      </c>
      <c r="B1386" s="190" t="s">
        <v>15</v>
      </c>
      <c r="C1386" s="304"/>
      <c r="D1386" s="307" t="s">
        <v>1681</v>
      </c>
      <c r="E1386" s="2"/>
      <c r="F1386" s="2" t="s">
        <v>4</v>
      </c>
      <c r="G1386" s="139">
        <v>10</v>
      </c>
      <c r="H1386" s="139">
        <v>6.7</v>
      </c>
      <c r="I1386" s="139">
        <v>6.5</v>
      </c>
      <c r="J1386" s="161">
        <f t="shared" si="1162"/>
        <v>6.37</v>
      </c>
      <c r="K1386" s="161">
        <f t="shared" si="1163"/>
        <v>6.3049999999999997</v>
      </c>
      <c r="L1386" s="161">
        <f t="shared" si="1164"/>
        <v>6.24</v>
      </c>
      <c r="M1386" s="14"/>
      <c r="N1386" s="139">
        <f>H1386*M1386</f>
        <v>0</v>
      </c>
      <c r="O1386" s="217">
        <f>I1386*M1386</f>
        <v>0</v>
      </c>
      <c r="P1386" s="246">
        <f>J1386*M1386</f>
        <v>0</v>
      </c>
      <c r="Q1386" s="246">
        <f>K1386*M1386</f>
        <v>0</v>
      </c>
      <c r="R1386" s="246">
        <f>L1386*M1386</f>
        <v>0</v>
      </c>
      <c r="S1386" s="12" t="s">
        <v>5</v>
      </c>
    </row>
    <row r="1387" spans="1:21" s="56" customFormat="1" ht="69.95" hidden="1" customHeight="1" outlineLevel="1" thickBot="1" x14ac:dyDescent="0.25">
      <c r="A1387" s="602" t="s">
        <v>4366</v>
      </c>
      <c r="B1387" s="190" t="s">
        <v>15</v>
      </c>
      <c r="C1387" s="304"/>
      <c r="D1387" s="307" t="s">
        <v>1682</v>
      </c>
      <c r="E1387" s="2"/>
      <c r="F1387" s="2" t="s">
        <v>4</v>
      </c>
      <c r="G1387" s="139">
        <v>10</v>
      </c>
      <c r="H1387" s="139">
        <v>7.2</v>
      </c>
      <c r="I1387" s="139">
        <v>7</v>
      </c>
      <c r="J1387" s="161">
        <f t="shared" si="1162"/>
        <v>6.8599999999999994</v>
      </c>
      <c r="K1387" s="161">
        <f t="shared" si="1163"/>
        <v>6.79</v>
      </c>
      <c r="L1387" s="161">
        <f t="shared" si="1164"/>
        <v>6.72</v>
      </c>
      <c r="M1387" s="14"/>
      <c r="N1387" s="139">
        <f>H1387*M1387</f>
        <v>0</v>
      </c>
      <c r="O1387" s="217">
        <f>I1387*M1387</f>
        <v>0</v>
      </c>
      <c r="P1387" s="246">
        <f>J1387*M1387</f>
        <v>0</v>
      </c>
      <c r="Q1387" s="246">
        <f>K1387*M1387</f>
        <v>0</v>
      </c>
      <c r="R1387" s="246">
        <f>L1387*M1387</f>
        <v>0</v>
      </c>
      <c r="S1387" s="12" t="s">
        <v>5</v>
      </c>
    </row>
    <row r="1388" spans="1:21" s="56" customFormat="1" ht="69.95" hidden="1" customHeight="1" outlineLevel="1" thickBot="1" x14ac:dyDescent="0.25">
      <c r="A1388" s="602" t="s">
        <v>4367</v>
      </c>
      <c r="B1388" s="190" t="s">
        <v>15</v>
      </c>
      <c r="C1388" s="304"/>
      <c r="D1388" s="307" t="s">
        <v>1683</v>
      </c>
      <c r="E1388" s="25"/>
      <c r="F1388" s="2" t="s">
        <v>4</v>
      </c>
      <c r="G1388" s="139">
        <v>12</v>
      </c>
      <c r="H1388" s="139">
        <v>8.1999999999999993</v>
      </c>
      <c r="I1388" s="139">
        <v>8</v>
      </c>
      <c r="J1388" s="161">
        <f t="shared" si="1162"/>
        <v>7.84</v>
      </c>
      <c r="K1388" s="161">
        <f t="shared" si="1163"/>
        <v>7.76</v>
      </c>
      <c r="L1388" s="161">
        <f t="shared" si="1164"/>
        <v>7.68</v>
      </c>
      <c r="M1388" s="14"/>
      <c r="N1388" s="139">
        <f>H1388*M1388</f>
        <v>0</v>
      </c>
      <c r="O1388" s="217">
        <f>I1388*M1388</f>
        <v>0</v>
      </c>
      <c r="P1388" s="246">
        <f>J1388*M1388</f>
        <v>0</v>
      </c>
      <c r="Q1388" s="246">
        <f>K1388*M1388</f>
        <v>0</v>
      </c>
      <c r="R1388" s="246">
        <f>L1388*M1388</f>
        <v>0</v>
      </c>
      <c r="S1388" s="12" t="s">
        <v>5</v>
      </c>
    </row>
    <row r="1389" spans="1:21" s="56" customFormat="1" ht="69.95" hidden="1" customHeight="1" outlineLevel="1" thickBot="1" x14ac:dyDescent="0.25">
      <c r="A1389" s="602" t="s">
        <v>4368</v>
      </c>
      <c r="B1389" s="190" t="s">
        <v>15</v>
      </c>
      <c r="C1389" s="304"/>
      <c r="D1389" s="307" t="s">
        <v>1684</v>
      </c>
      <c r="E1389" s="25"/>
      <c r="F1389" s="2" t="s">
        <v>4</v>
      </c>
      <c r="G1389" s="139">
        <v>12</v>
      </c>
      <c r="H1389" s="139">
        <v>8.1999999999999993</v>
      </c>
      <c r="I1389" s="139">
        <v>8</v>
      </c>
      <c r="J1389" s="161">
        <f t="shared" si="1162"/>
        <v>7.84</v>
      </c>
      <c r="K1389" s="161">
        <f t="shared" si="1163"/>
        <v>7.76</v>
      </c>
      <c r="L1389" s="161">
        <f t="shared" si="1164"/>
        <v>7.68</v>
      </c>
      <c r="M1389" s="14"/>
      <c r="N1389" s="139">
        <f>H1389*M1389</f>
        <v>0</v>
      </c>
      <c r="O1389" s="217">
        <f>I1389*M1389</f>
        <v>0</v>
      </c>
      <c r="P1389" s="246">
        <f>J1389*M1389</f>
        <v>0</v>
      </c>
      <c r="Q1389" s="246">
        <f>K1389*M1389</f>
        <v>0</v>
      </c>
      <c r="R1389" s="246">
        <f>L1389*M1389</f>
        <v>0</v>
      </c>
      <c r="S1389" s="12" t="s">
        <v>5</v>
      </c>
      <c r="U1389"/>
    </row>
    <row r="1390" spans="1:21" s="56" customFormat="1" ht="69.95" hidden="1" customHeight="1" outlineLevel="1" thickBot="1" x14ac:dyDescent="0.25">
      <c r="A1390" s="602" t="s">
        <v>4369</v>
      </c>
      <c r="B1390" s="188" t="s">
        <v>15</v>
      </c>
      <c r="C1390" s="304"/>
      <c r="D1390" s="303" t="s">
        <v>1685</v>
      </c>
      <c r="E1390" s="59"/>
      <c r="F1390" s="2" t="s">
        <v>4</v>
      </c>
      <c r="G1390" s="62">
        <v>11</v>
      </c>
      <c r="H1390" s="62">
        <v>7.7</v>
      </c>
      <c r="I1390" s="62">
        <v>7.5</v>
      </c>
      <c r="J1390" s="258">
        <f t="shared" si="1162"/>
        <v>7.35</v>
      </c>
      <c r="K1390" s="258">
        <f t="shared" si="1163"/>
        <v>7.2749999999999995</v>
      </c>
      <c r="L1390" s="258">
        <f t="shared" si="1164"/>
        <v>7.1999999999999993</v>
      </c>
      <c r="M1390" s="63"/>
      <c r="N1390" s="62">
        <f>H1390*M1390</f>
        <v>0</v>
      </c>
      <c r="O1390" s="246">
        <f>I1390*M1390</f>
        <v>0</v>
      </c>
      <c r="P1390" s="246">
        <f>J1390*M1390</f>
        <v>0</v>
      </c>
      <c r="Q1390" s="246">
        <f>K1390*M1390</f>
        <v>0</v>
      </c>
      <c r="R1390" s="246">
        <f>L1390*M1390</f>
        <v>0</v>
      </c>
      <c r="S1390" s="12" t="s">
        <v>5</v>
      </c>
      <c r="U1390"/>
    </row>
    <row r="1391" spans="1:21" ht="20.100000000000001" customHeight="1" collapsed="1" thickBot="1" x14ac:dyDescent="0.25">
      <c r="A1391" s="384" t="s">
        <v>2811</v>
      </c>
      <c r="B1391" s="601"/>
      <c r="C1391" s="368"/>
      <c r="D1391" s="369"/>
      <c r="E1391" s="369"/>
      <c r="F1391" s="369"/>
      <c r="G1391" s="370"/>
      <c r="H1391" s="370"/>
      <c r="I1391" s="370"/>
      <c r="J1391" s="370"/>
      <c r="K1391" s="370"/>
      <c r="L1391" s="370"/>
      <c r="M1391" s="370"/>
      <c r="N1391" s="370"/>
      <c r="O1391" s="370"/>
      <c r="P1391" s="370"/>
      <c r="Q1391" s="370"/>
      <c r="R1391" s="370"/>
      <c r="S1391" s="371"/>
      <c r="U1391" s="56"/>
    </row>
    <row r="1392" spans="1:21" ht="20.100000000000001" hidden="1" customHeight="1" outlineLevel="1" thickBot="1" x14ac:dyDescent="0.25">
      <c r="A1392" s="3" t="s">
        <v>3737</v>
      </c>
      <c r="B1392" s="3" t="s">
        <v>33</v>
      </c>
      <c r="C1392" s="3"/>
      <c r="D1392" s="3" t="s">
        <v>17</v>
      </c>
      <c r="E1392" s="4" t="s">
        <v>2746</v>
      </c>
      <c r="F1392" s="35" t="s">
        <v>31</v>
      </c>
      <c r="G1392" s="85" t="s">
        <v>487</v>
      </c>
      <c r="H1392" s="3" t="s">
        <v>488</v>
      </c>
      <c r="I1392" s="3" t="s">
        <v>495</v>
      </c>
      <c r="J1392" s="123">
        <v>-0.02</v>
      </c>
      <c r="K1392" s="123">
        <v>-0.03</v>
      </c>
      <c r="L1392" s="123">
        <v>-0.04</v>
      </c>
      <c r="M1392" s="3" t="s">
        <v>18</v>
      </c>
      <c r="N1392" s="3" t="s">
        <v>8</v>
      </c>
      <c r="O1392" s="3" t="s">
        <v>486</v>
      </c>
      <c r="P1392" s="124" t="s">
        <v>1924</v>
      </c>
      <c r="Q1392" s="124" t="s">
        <v>1930</v>
      </c>
      <c r="R1392" s="124" t="s">
        <v>1931</v>
      </c>
      <c r="S1392" s="3" t="s">
        <v>34</v>
      </c>
      <c r="U1392" s="56"/>
    </row>
    <row r="1393" spans="1:21" ht="20.100000000000001" customHeight="1" collapsed="1" thickBot="1" x14ac:dyDescent="0.25">
      <c r="A1393" s="384" t="s">
        <v>2812</v>
      </c>
      <c r="B1393" s="601"/>
      <c r="C1393" s="368"/>
      <c r="D1393" s="369"/>
      <c r="E1393" s="369"/>
      <c r="F1393" s="369"/>
      <c r="G1393" s="370"/>
      <c r="H1393" s="370"/>
      <c r="I1393" s="370"/>
      <c r="J1393" s="370"/>
      <c r="K1393" s="370"/>
      <c r="L1393" s="370"/>
      <c r="M1393" s="370"/>
      <c r="N1393" s="370"/>
      <c r="O1393" s="370"/>
      <c r="P1393" s="370"/>
      <c r="Q1393" s="370"/>
      <c r="R1393" s="370"/>
      <c r="S1393" s="371"/>
      <c r="U1393" s="56"/>
    </row>
    <row r="1394" spans="1:21" ht="20.100000000000001" hidden="1" customHeight="1" outlineLevel="1" thickBot="1" x14ac:dyDescent="0.25">
      <c r="A1394" s="3" t="s">
        <v>3737</v>
      </c>
      <c r="B1394" s="3" t="s">
        <v>33</v>
      </c>
      <c r="C1394" s="3"/>
      <c r="D1394" s="3" t="s">
        <v>17</v>
      </c>
      <c r="E1394" s="4" t="s">
        <v>2746</v>
      </c>
      <c r="F1394" s="84" t="s">
        <v>31</v>
      </c>
      <c r="G1394" s="85" t="s">
        <v>487</v>
      </c>
      <c r="H1394" s="3" t="s">
        <v>488</v>
      </c>
      <c r="I1394" s="3" t="s">
        <v>495</v>
      </c>
      <c r="J1394" s="123">
        <v>-0.02</v>
      </c>
      <c r="K1394" s="123">
        <v>-0.03</v>
      </c>
      <c r="L1394" s="123">
        <v>-0.04</v>
      </c>
      <c r="M1394" s="3" t="s">
        <v>18</v>
      </c>
      <c r="N1394" s="3" t="s">
        <v>8</v>
      </c>
      <c r="O1394" s="3" t="s">
        <v>486</v>
      </c>
      <c r="P1394" s="124" t="s">
        <v>1924</v>
      </c>
      <c r="Q1394" s="124" t="s">
        <v>1930</v>
      </c>
      <c r="R1394" s="124" t="s">
        <v>1931</v>
      </c>
      <c r="S1394" s="3" t="s">
        <v>34</v>
      </c>
      <c r="U1394" s="56"/>
    </row>
    <row r="1395" spans="1:21" s="56" customFormat="1" ht="69.95" hidden="1" customHeight="1" outlineLevel="1" thickBot="1" x14ac:dyDescent="0.25">
      <c r="A1395" s="602" t="s">
        <v>8734</v>
      </c>
      <c r="B1395" s="400" t="s">
        <v>110</v>
      </c>
      <c r="C1395" s="195"/>
      <c r="D1395" s="304" t="s">
        <v>8733</v>
      </c>
      <c r="E1395" s="64"/>
      <c r="F1395" s="104" t="s">
        <v>4</v>
      </c>
      <c r="G1395" s="276">
        <v>1</v>
      </c>
      <c r="H1395" s="397">
        <v>0.56999999999999995</v>
      </c>
      <c r="I1395" s="276">
        <v>0.55000000000000004</v>
      </c>
      <c r="J1395" s="162">
        <f t="shared" ref="J1395:J1396" si="1165">I1395*0.98</f>
        <v>0.53900000000000003</v>
      </c>
      <c r="K1395" s="162">
        <f t="shared" ref="K1395:K1396" si="1166">I1395*0.97</f>
        <v>0.53349999999999997</v>
      </c>
      <c r="L1395" s="162">
        <f t="shared" ref="L1395:L1396" si="1167">I1395*0.96</f>
        <v>0.52800000000000002</v>
      </c>
      <c r="M1395" s="141"/>
      <c r="N1395" s="209">
        <f>H1395*M1395</f>
        <v>0</v>
      </c>
      <c r="O1395" s="217">
        <f>I1395*M1395</f>
        <v>0</v>
      </c>
      <c r="P1395" s="246">
        <f>J1395*M1395</f>
        <v>0</v>
      </c>
      <c r="Q1395" s="246">
        <f>K1395*M1395</f>
        <v>0</v>
      </c>
      <c r="R1395" s="246">
        <f>L1395*M1395</f>
        <v>0</v>
      </c>
      <c r="S1395" s="28" t="s">
        <v>5</v>
      </c>
      <c r="T1395" s="100"/>
    </row>
    <row r="1396" spans="1:21" s="56" customFormat="1" ht="69.95" hidden="1" customHeight="1" outlineLevel="1" thickBot="1" x14ac:dyDescent="0.25">
      <c r="A1396" s="602" t="s">
        <v>10581</v>
      </c>
      <c r="B1396" s="400" t="s">
        <v>110</v>
      </c>
      <c r="C1396" s="195"/>
      <c r="D1396" s="304" t="s">
        <v>10577</v>
      </c>
      <c r="E1396" s="64"/>
      <c r="F1396" s="104" t="s">
        <v>4</v>
      </c>
      <c r="G1396" s="276">
        <v>1.3</v>
      </c>
      <c r="H1396" s="397">
        <v>0.71</v>
      </c>
      <c r="I1396" s="276">
        <v>0.69</v>
      </c>
      <c r="J1396" s="162">
        <f t="shared" si="1165"/>
        <v>0.67619999999999991</v>
      </c>
      <c r="K1396" s="162">
        <f t="shared" si="1166"/>
        <v>0.6692999999999999</v>
      </c>
      <c r="L1396" s="162">
        <f t="shared" si="1167"/>
        <v>0.66239999999999988</v>
      </c>
      <c r="M1396" s="141"/>
      <c r="N1396" s="209">
        <f>H1396*M1396</f>
        <v>0</v>
      </c>
      <c r="O1396" s="217">
        <f>I1396*M1396</f>
        <v>0</v>
      </c>
      <c r="P1396" s="246">
        <f>J1396*M1396</f>
        <v>0</v>
      </c>
      <c r="Q1396" s="246">
        <f>K1396*M1396</f>
        <v>0</v>
      </c>
      <c r="R1396" s="246">
        <f>L1396*M1396</f>
        <v>0</v>
      </c>
      <c r="S1396" s="28" t="s">
        <v>5</v>
      </c>
      <c r="T1396" s="100"/>
    </row>
    <row r="1397" spans="1:21" s="56" customFormat="1" ht="69.95" hidden="1" customHeight="1" outlineLevel="1" thickBot="1" x14ac:dyDescent="0.25">
      <c r="A1397" s="602" t="s">
        <v>10582</v>
      </c>
      <c r="B1397" s="400" t="s">
        <v>110</v>
      </c>
      <c r="C1397" s="195"/>
      <c r="D1397" s="304" t="s">
        <v>10578</v>
      </c>
      <c r="E1397" s="64"/>
      <c r="F1397" s="104" t="s">
        <v>4</v>
      </c>
      <c r="G1397" s="276">
        <v>1.25</v>
      </c>
      <c r="H1397" s="397">
        <v>0.69</v>
      </c>
      <c r="I1397" s="276">
        <v>0.67</v>
      </c>
      <c r="J1397" s="162">
        <f t="shared" ref="J1397:J1399" si="1168">I1397*0.98</f>
        <v>0.65660000000000007</v>
      </c>
      <c r="K1397" s="162">
        <f t="shared" ref="K1397:K1399" si="1169">I1397*0.97</f>
        <v>0.64990000000000003</v>
      </c>
      <c r="L1397" s="162">
        <f t="shared" ref="L1397:L1399" si="1170">I1397*0.96</f>
        <v>0.64319999999999999</v>
      </c>
      <c r="M1397" s="141"/>
      <c r="N1397" s="209">
        <f>H1397*M1397</f>
        <v>0</v>
      </c>
      <c r="O1397" s="217">
        <f>I1397*M1397</f>
        <v>0</v>
      </c>
      <c r="P1397" s="246">
        <f>J1397*M1397</f>
        <v>0</v>
      </c>
      <c r="Q1397" s="246">
        <f>K1397*M1397</f>
        <v>0</v>
      </c>
      <c r="R1397" s="246">
        <f>L1397*M1397</f>
        <v>0</v>
      </c>
      <c r="S1397" s="28" t="s">
        <v>5</v>
      </c>
      <c r="T1397" s="100"/>
    </row>
    <row r="1398" spans="1:21" s="56" customFormat="1" ht="69.95" hidden="1" customHeight="1" outlineLevel="1" thickBot="1" x14ac:dyDescent="0.25">
      <c r="A1398" s="602" t="s">
        <v>10583</v>
      </c>
      <c r="B1398" s="400" t="s">
        <v>110</v>
      </c>
      <c r="C1398" s="195"/>
      <c r="D1398" s="304" t="s">
        <v>10579</v>
      </c>
      <c r="E1398" s="64"/>
      <c r="F1398" s="104" t="s">
        <v>4</v>
      </c>
      <c r="G1398" s="276">
        <v>1.6</v>
      </c>
      <c r="H1398" s="397">
        <v>0.94</v>
      </c>
      <c r="I1398" s="276">
        <v>0.92</v>
      </c>
      <c r="J1398" s="162">
        <f t="shared" si="1168"/>
        <v>0.90160000000000007</v>
      </c>
      <c r="K1398" s="162">
        <f t="shared" si="1169"/>
        <v>0.89239999999999997</v>
      </c>
      <c r="L1398" s="162">
        <f t="shared" si="1170"/>
        <v>0.88319999999999999</v>
      </c>
      <c r="M1398" s="141"/>
      <c r="N1398" s="209">
        <f>H1398*M1398</f>
        <v>0</v>
      </c>
      <c r="O1398" s="217">
        <f>I1398*M1398</f>
        <v>0</v>
      </c>
      <c r="P1398" s="246">
        <f>J1398*M1398</f>
        <v>0</v>
      </c>
      <c r="Q1398" s="246">
        <f>K1398*M1398</f>
        <v>0</v>
      </c>
      <c r="R1398" s="246">
        <f>L1398*M1398</f>
        <v>0</v>
      </c>
      <c r="S1398" s="28" t="s">
        <v>5</v>
      </c>
      <c r="T1398" s="100"/>
    </row>
    <row r="1399" spans="1:21" s="56" customFormat="1" ht="69.95" hidden="1" customHeight="1" outlineLevel="1" thickBot="1" x14ac:dyDescent="0.25">
      <c r="A1399" s="602" t="s">
        <v>10584</v>
      </c>
      <c r="B1399" s="400" t="s">
        <v>110</v>
      </c>
      <c r="C1399" s="195"/>
      <c r="D1399" s="304" t="s">
        <v>10580</v>
      </c>
      <c r="E1399" s="64"/>
      <c r="F1399" s="104" t="s">
        <v>4</v>
      </c>
      <c r="G1399" s="276">
        <v>1.55</v>
      </c>
      <c r="H1399" s="397">
        <v>0.92</v>
      </c>
      <c r="I1399" s="276">
        <v>0.9</v>
      </c>
      <c r="J1399" s="162">
        <f t="shared" si="1168"/>
        <v>0.88200000000000001</v>
      </c>
      <c r="K1399" s="162">
        <f t="shared" si="1169"/>
        <v>0.873</v>
      </c>
      <c r="L1399" s="162">
        <f t="shared" si="1170"/>
        <v>0.86399999999999999</v>
      </c>
      <c r="M1399" s="141"/>
      <c r="N1399" s="209">
        <f>H1399*M1399</f>
        <v>0</v>
      </c>
      <c r="O1399" s="217">
        <f>I1399*M1399</f>
        <v>0</v>
      </c>
      <c r="P1399" s="246">
        <f>J1399*M1399</f>
        <v>0</v>
      </c>
      <c r="Q1399" s="246">
        <f>K1399*M1399</f>
        <v>0</v>
      </c>
      <c r="R1399" s="246">
        <f>L1399*M1399</f>
        <v>0</v>
      </c>
      <c r="S1399" s="28" t="s">
        <v>5</v>
      </c>
      <c r="T1399" s="100"/>
    </row>
    <row r="1400" spans="1:21" s="56" customFormat="1" ht="69.95" hidden="1" customHeight="1" outlineLevel="1" thickBot="1" x14ac:dyDescent="0.25">
      <c r="A1400" s="602" t="s">
        <v>8787</v>
      </c>
      <c r="B1400" s="64" t="s">
        <v>109</v>
      </c>
      <c r="C1400" s="195"/>
      <c r="D1400" s="513" t="s">
        <v>8928</v>
      </c>
      <c r="E1400" s="64"/>
      <c r="F1400" s="104" t="s">
        <v>4</v>
      </c>
      <c r="G1400" s="276">
        <v>2.5</v>
      </c>
      <c r="H1400" s="397">
        <v>1.75</v>
      </c>
      <c r="I1400" s="440">
        <v>1.7</v>
      </c>
      <c r="J1400" s="162">
        <f t="shared" ref="J1400" si="1171">I1400*0.98</f>
        <v>1.6659999999999999</v>
      </c>
      <c r="K1400" s="162">
        <f t="shared" ref="K1400" si="1172">I1400*0.97</f>
        <v>1.649</v>
      </c>
      <c r="L1400" s="162">
        <f t="shared" ref="L1400" si="1173">I1400*0.96</f>
        <v>1.6319999999999999</v>
      </c>
      <c r="M1400" s="141"/>
      <c r="N1400" s="209">
        <f>H1400*M1400</f>
        <v>0</v>
      </c>
      <c r="O1400" s="217">
        <f>I1400*M1400</f>
        <v>0</v>
      </c>
      <c r="P1400" s="246">
        <f>J1400*M1400</f>
        <v>0</v>
      </c>
      <c r="Q1400" s="246">
        <f>K1400*M1400</f>
        <v>0</v>
      </c>
      <c r="R1400" s="246">
        <f>L1400*M1400</f>
        <v>0</v>
      </c>
      <c r="S1400" s="28" t="s">
        <v>5</v>
      </c>
      <c r="T1400" s="170"/>
    </row>
    <row r="1401" spans="1:21" s="56" customFormat="1" ht="69.95" hidden="1" customHeight="1" outlineLevel="1" thickBot="1" x14ac:dyDescent="0.25">
      <c r="A1401" s="602" t="s">
        <v>4370</v>
      </c>
      <c r="B1401" s="64" t="s">
        <v>109</v>
      </c>
      <c r="C1401" s="195"/>
      <c r="D1401" s="304" t="s">
        <v>3448</v>
      </c>
      <c r="E1401" s="64"/>
      <c r="F1401" s="104" t="s">
        <v>4</v>
      </c>
      <c r="G1401" s="276">
        <v>1.9</v>
      </c>
      <c r="H1401" s="397">
        <v>1.25</v>
      </c>
      <c r="I1401" s="276">
        <v>1.2</v>
      </c>
      <c r="J1401" s="162">
        <f t="shared" ref="J1401:J1408" si="1174">I1401*0.98</f>
        <v>1.1759999999999999</v>
      </c>
      <c r="K1401" s="162">
        <f t="shared" ref="K1401:K1408" si="1175">I1401*0.97</f>
        <v>1.1639999999999999</v>
      </c>
      <c r="L1401" s="162">
        <f t="shared" ref="L1401:L1408" si="1176">I1401*0.96</f>
        <v>1.1519999999999999</v>
      </c>
      <c r="M1401" s="141"/>
      <c r="N1401" s="209">
        <f>H1401*M1401</f>
        <v>0</v>
      </c>
      <c r="O1401" s="217">
        <f>I1401*M1401</f>
        <v>0</v>
      </c>
      <c r="P1401" s="246">
        <f>J1401*M1401</f>
        <v>0</v>
      </c>
      <c r="Q1401" s="246">
        <f>K1401*M1401</f>
        <v>0</v>
      </c>
      <c r="R1401" s="246">
        <f>L1401*M1401</f>
        <v>0</v>
      </c>
      <c r="S1401" s="28" t="s">
        <v>5</v>
      </c>
      <c r="T1401" s="100"/>
    </row>
    <row r="1402" spans="1:21" s="56" customFormat="1" ht="69.95" hidden="1" customHeight="1" outlineLevel="1" thickBot="1" x14ac:dyDescent="0.25">
      <c r="A1402" s="602" t="s">
        <v>8080</v>
      </c>
      <c r="B1402" s="64" t="s">
        <v>109</v>
      </c>
      <c r="C1402" s="195"/>
      <c r="D1402" s="304" t="s">
        <v>8079</v>
      </c>
      <c r="E1402" s="64"/>
      <c r="F1402" s="104" t="s">
        <v>4</v>
      </c>
      <c r="G1402" s="276">
        <v>3.5</v>
      </c>
      <c r="H1402" s="397">
        <v>2.15</v>
      </c>
      <c r="I1402" s="276">
        <v>2.1</v>
      </c>
      <c r="J1402" s="162">
        <f t="shared" ref="J1402" si="1177">I1402*0.98</f>
        <v>2.0579999999999998</v>
      </c>
      <c r="K1402" s="162">
        <f t="shared" ref="K1402" si="1178">I1402*0.97</f>
        <v>2.0369999999999999</v>
      </c>
      <c r="L1402" s="162">
        <f t="shared" ref="L1402" si="1179">I1402*0.96</f>
        <v>2.016</v>
      </c>
      <c r="M1402" s="141"/>
      <c r="N1402" s="209">
        <f>H1402*M1402</f>
        <v>0</v>
      </c>
      <c r="O1402" s="217">
        <f>I1402*M1402</f>
        <v>0</v>
      </c>
      <c r="P1402" s="246">
        <f>J1402*M1402</f>
        <v>0</v>
      </c>
      <c r="Q1402" s="246">
        <f>K1402*M1402</f>
        <v>0</v>
      </c>
      <c r="R1402" s="246">
        <f>L1402*M1402</f>
        <v>0</v>
      </c>
      <c r="S1402" s="28" t="s">
        <v>5</v>
      </c>
      <c r="T1402" s="100"/>
    </row>
    <row r="1403" spans="1:21" s="56" customFormat="1" ht="69.95" hidden="1" customHeight="1" outlineLevel="1" thickBot="1" x14ac:dyDescent="0.25">
      <c r="A1403" s="602" t="s">
        <v>8081</v>
      </c>
      <c r="B1403" s="64" t="s">
        <v>109</v>
      </c>
      <c r="C1403" s="195"/>
      <c r="D1403" s="304" t="s">
        <v>8082</v>
      </c>
      <c r="E1403" s="64"/>
      <c r="F1403" s="104" t="s">
        <v>4</v>
      </c>
      <c r="G1403" s="276">
        <v>3</v>
      </c>
      <c r="H1403" s="397">
        <v>1.85</v>
      </c>
      <c r="I1403" s="276">
        <v>1.8</v>
      </c>
      <c r="J1403" s="162">
        <f t="shared" ref="J1403" si="1180">I1403*0.98</f>
        <v>1.764</v>
      </c>
      <c r="K1403" s="162">
        <f t="shared" ref="K1403" si="1181">I1403*0.97</f>
        <v>1.746</v>
      </c>
      <c r="L1403" s="162">
        <f t="shared" ref="L1403" si="1182">I1403*0.96</f>
        <v>1.728</v>
      </c>
      <c r="M1403" s="141"/>
      <c r="N1403" s="209">
        <f>H1403*M1403</f>
        <v>0</v>
      </c>
      <c r="O1403" s="217">
        <f>I1403*M1403</f>
        <v>0</v>
      </c>
      <c r="P1403" s="246">
        <f>J1403*M1403</f>
        <v>0</v>
      </c>
      <c r="Q1403" s="246">
        <f>K1403*M1403</f>
        <v>0</v>
      </c>
      <c r="R1403" s="246">
        <f>L1403*M1403</f>
        <v>0</v>
      </c>
      <c r="S1403" s="28" t="s">
        <v>5</v>
      </c>
      <c r="T1403" s="100"/>
    </row>
    <row r="1404" spans="1:21" s="56" customFormat="1" ht="69.95" hidden="1" customHeight="1" outlineLevel="1" thickBot="1" x14ac:dyDescent="0.25">
      <c r="A1404" s="602" t="s">
        <v>8083</v>
      </c>
      <c r="B1404" s="64" t="s">
        <v>109</v>
      </c>
      <c r="C1404" s="195"/>
      <c r="D1404" s="304" t="s">
        <v>8084</v>
      </c>
      <c r="E1404" s="64"/>
      <c r="F1404" s="104" t="s">
        <v>4</v>
      </c>
      <c r="G1404" s="276">
        <v>2.7</v>
      </c>
      <c r="H1404" s="397">
        <v>1.7</v>
      </c>
      <c r="I1404" s="276">
        <v>1.65</v>
      </c>
      <c r="J1404" s="162">
        <f t="shared" si="1174"/>
        <v>1.617</v>
      </c>
      <c r="K1404" s="162">
        <f t="shared" si="1175"/>
        <v>1.6004999999999998</v>
      </c>
      <c r="L1404" s="162">
        <f t="shared" si="1176"/>
        <v>1.5839999999999999</v>
      </c>
      <c r="M1404" s="141"/>
      <c r="N1404" s="209">
        <f>H1404*M1404</f>
        <v>0</v>
      </c>
      <c r="O1404" s="217">
        <f>I1404*M1404</f>
        <v>0</v>
      </c>
      <c r="P1404" s="246">
        <f>J1404*M1404</f>
        <v>0</v>
      </c>
      <c r="Q1404" s="246">
        <f>K1404*M1404</f>
        <v>0</v>
      </c>
      <c r="R1404" s="246">
        <f>L1404*M1404</f>
        <v>0</v>
      </c>
      <c r="S1404" s="28" t="s">
        <v>5</v>
      </c>
      <c r="T1404" s="100"/>
    </row>
    <row r="1405" spans="1:21" s="56" customFormat="1" ht="69.95" hidden="1" customHeight="1" outlineLevel="1" thickBot="1" x14ac:dyDescent="0.25">
      <c r="A1405" s="242" t="s">
        <v>9448</v>
      </c>
      <c r="B1405" s="400" t="s">
        <v>110</v>
      </c>
      <c r="C1405" s="53"/>
      <c r="D1405" s="412" t="s">
        <v>9449</v>
      </c>
      <c r="E1405" s="64"/>
      <c r="F1405" s="64" t="s">
        <v>4</v>
      </c>
      <c r="G1405" s="98">
        <v>3</v>
      </c>
      <c r="H1405" s="183">
        <v>1.55</v>
      </c>
      <c r="I1405" s="98">
        <v>1.5</v>
      </c>
      <c r="J1405" s="162">
        <f t="shared" si="1174"/>
        <v>1.47</v>
      </c>
      <c r="K1405" s="162">
        <f t="shared" si="1175"/>
        <v>1.4550000000000001</v>
      </c>
      <c r="L1405" s="162">
        <f t="shared" si="1176"/>
        <v>1.44</v>
      </c>
      <c r="M1405" s="140"/>
      <c r="N1405" s="209">
        <f>H1405*M1405</f>
        <v>0</v>
      </c>
      <c r="O1405" s="217">
        <f>I1405*M1405</f>
        <v>0</v>
      </c>
      <c r="P1405" s="217">
        <f>J1405*M1405</f>
        <v>0</v>
      </c>
      <c r="Q1405" s="217">
        <f>K1405*M1405</f>
        <v>0</v>
      </c>
      <c r="R1405" s="217">
        <f>L1405*M1405</f>
        <v>0</v>
      </c>
      <c r="S1405" s="30" t="s">
        <v>5</v>
      </c>
      <c r="T1405" s="100"/>
    </row>
    <row r="1406" spans="1:21" s="56" customFormat="1" ht="69.95" hidden="1" customHeight="1" outlineLevel="1" thickBot="1" x14ac:dyDescent="0.25">
      <c r="A1406" s="242" t="s">
        <v>9447</v>
      </c>
      <c r="B1406" s="400" t="s">
        <v>109</v>
      </c>
      <c r="C1406" s="53"/>
      <c r="D1406" s="412" t="s">
        <v>9450</v>
      </c>
      <c r="E1406" s="64"/>
      <c r="F1406" s="64" t="s">
        <v>4</v>
      </c>
      <c r="G1406" s="98">
        <v>3</v>
      </c>
      <c r="H1406" s="183">
        <v>1.55</v>
      </c>
      <c r="I1406" s="98">
        <v>1.5</v>
      </c>
      <c r="J1406" s="162">
        <f t="shared" ref="J1406" si="1183">I1406*0.98</f>
        <v>1.47</v>
      </c>
      <c r="K1406" s="162">
        <f t="shared" ref="K1406" si="1184">I1406*0.97</f>
        <v>1.4550000000000001</v>
      </c>
      <c r="L1406" s="162">
        <f t="shared" ref="L1406" si="1185">I1406*0.96</f>
        <v>1.44</v>
      </c>
      <c r="M1406" s="140"/>
      <c r="N1406" s="209">
        <f>H1406*M1406</f>
        <v>0</v>
      </c>
      <c r="O1406" s="217">
        <f>I1406*M1406</f>
        <v>0</v>
      </c>
      <c r="P1406" s="217">
        <f>J1406*M1406</f>
        <v>0</v>
      </c>
      <c r="Q1406" s="217">
        <f>K1406*M1406</f>
        <v>0</v>
      </c>
      <c r="R1406" s="217">
        <f>L1406*M1406</f>
        <v>0</v>
      </c>
      <c r="S1406" s="30" t="s">
        <v>5</v>
      </c>
      <c r="T1406" s="100"/>
    </row>
    <row r="1407" spans="1:21" s="56" customFormat="1" ht="69.95" hidden="1" customHeight="1" outlineLevel="1" thickBot="1" x14ac:dyDescent="0.25">
      <c r="A1407" s="602" t="s">
        <v>4371</v>
      </c>
      <c r="B1407" s="400" t="s">
        <v>3449</v>
      </c>
      <c r="C1407" s="195"/>
      <c r="D1407" s="304" t="s">
        <v>3450</v>
      </c>
      <c r="E1407" s="64"/>
      <c r="F1407" s="104" t="s">
        <v>4</v>
      </c>
      <c r="G1407" s="276">
        <v>8</v>
      </c>
      <c r="H1407" s="397">
        <v>4.9000000000000004</v>
      </c>
      <c r="I1407" s="276">
        <v>4.8</v>
      </c>
      <c r="J1407" s="162">
        <f t="shared" si="1174"/>
        <v>4.7039999999999997</v>
      </c>
      <c r="K1407" s="162">
        <f t="shared" si="1175"/>
        <v>4.6559999999999997</v>
      </c>
      <c r="L1407" s="162">
        <f t="shared" si="1176"/>
        <v>4.6079999999999997</v>
      </c>
      <c r="M1407" s="141"/>
      <c r="N1407" s="209">
        <f>H1407*M1407</f>
        <v>0</v>
      </c>
      <c r="O1407" s="217">
        <f>I1407*M1407</f>
        <v>0</v>
      </c>
      <c r="P1407" s="246">
        <f>J1407*M1407</f>
        <v>0</v>
      </c>
      <c r="Q1407" s="246">
        <f>K1407*M1407</f>
        <v>0</v>
      </c>
      <c r="R1407" s="246">
        <f>L1407*M1407</f>
        <v>0</v>
      </c>
      <c r="S1407" s="28" t="s">
        <v>5</v>
      </c>
      <c r="T1407" s="100"/>
    </row>
    <row r="1408" spans="1:21" s="56" customFormat="1" ht="69.95" hidden="1" customHeight="1" outlineLevel="1" thickBot="1" x14ac:dyDescent="0.25">
      <c r="A1408" s="602" t="s">
        <v>7410</v>
      </c>
      <c r="B1408" s="400" t="s">
        <v>3449</v>
      </c>
      <c r="C1408" s="195"/>
      <c r="D1408" s="513" t="s">
        <v>7411</v>
      </c>
      <c r="E1408" s="64"/>
      <c r="F1408" s="104" t="s">
        <v>4</v>
      </c>
      <c r="G1408" s="276">
        <v>8</v>
      </c>
      <c r="H1408" s="397">
        <v>4.8</v>
      </c>
      <c r="I1408" s="276">
        <v>4.7</v>
      </c>
      <c r="J1408" s="162">
        <f t="shared" si="1174"/>
        <v>4.6059999999999999</v>
      </c>
      <c r="K1408" s="162">
        <f t="shared" si="1175"/>
        <v>4.5590000000000002</v>
      </c>
      <c r="L1408" s="162">
        <f t="shared" si="1176"/>
        <v>4.5119999999999996</v>
      </c>
      <c r="M1408" s="141"/>
      <c r="N1408" s="209">
        <f>H1408*M1408</f>
        <v>0</v>
      </c>
      <c r="O1408" s="217">
        <f>I1408*M1408</f>
        <v>0</v>
      </c>
      <c r="P1408" s="246">
        <f>J1408*M1408</f>
        <v>0</v>
      </c>
      <c r="Q1408" s="246">
        <f>K1408*M1408</f>
        <v>0</v>
      </c>
      <c r="R1408" s="246">
        <f>L1408*M1408</f>
        <v>0</v>
      </c>
      <c r="S1408" s="28" t="s">
        <v>5</v>
      </c>
      <c r="T1408" s="100"/>
      <c r="U1408"/>
    </row>
    <row r="1409" spans="1:21" s="56" customFormat="1" ht="69.95" hidden="1" customHeight="1" outlineLevel="1" thickBot="1" x14ac:dyDescent="0.25">
      <c r="A1409" s="602" t="s">
        <v>6792</v>
      </c>
      <c r="B1409" s="400" t="s">
        <v>6793</v>
      </c>
      <c r="C1409" s="195"/>
      <c r="D1409" s="304" t="s">
        <v>6794</v>
      </c>
      <c r="E1409" s="64"/>
      <c r="F1409" s="104" t="s">
        <v>4</v>
      </c>
      <c r="G1409" s="276">
        <v>12</v>
      </c>
      <c r="H1409" s="397">
        <v>8.4499999999999993</v>
      </c>
      <c r="I1409" s="276">
        <v>8.25</v>
      </c>
      <c r="J1409" s="162">
        <f t="shared" ref="J1409" si="1186">I1409*0.98</f>
        <v>8.0849999999999991</v>
      </c>
      <c r="K1409" s="162">
        <f t="shared" ref="K1409" si="1187">I1409*0.97</f>
        <v>8.0024999999999995</v>
      </c>
      <c r="L1409" s="162">
        <f t="shared" ref="L1409" si="1188">I1409*0.96</f>
        <v>7.92</v>
      </c>
      <c r="M1409" s="141"/>
      <c r="N1409" s="209">
        <f>H1409*M1409</f>
        <v>0</v>
      </c>
      <c r="O1409" s="217">
        <f>I1409*M1409</f>
        <v>0</v>
      </c>
      <c r="P1409" s="246">
        <f>J1409*M1409</f>
        <v>0</v>
      </c>
      <c r="Q1409" s="246">
        <f>K1409*M1409</f>
        <v>0</v>
      </c>
      <c r="R1409" s="246">
        <f>L1409*M1409</f>
        <v>0</v>
      </c>
      <c r="S1409" s="28" t="s">
        <v>5</v>
      </c>
      <c r="T1409" s="100"/>
    </row>
    <row r="1410" spans="1:21" s="56" customFormat="1" ht="69.95" hidden="1" customHeight="1" outlineLevel="1" thickBot="1" x14ac:dyDescent="0.25">
      <c r="A1410" s="602" t="s">
        <v>9342</v>
      </c>
      <c r="B1410" s="400" t="s">
        <v>39</v>
      </c>
      <c r="C1410" s="195"/>
      <c r="D1410" s="513" t="s">
        <v>9341</v>
      </c>
      <c r="E1410" s="64"/>
      <c r="F1410" s="104" t="s">
        <v>4</v>
      </c>
      <c r="G1410" s="276">
        <v>5</v>
      </c>
      <c r="H1410" s="397">
        <v>3.1</v>
      </c>
      <c r="I1410" s="276">
        <v>3</v>
      </c>
      <c r="J1410" s="162">
        <f t="shared" ref="J1410" si="1189">I1410*0.98</f>
        <v>2.94</v>
      </c>
      <c r="K1410" s="162">
        <f t="shared" ref="K1410" si="1190">I1410*0.97</f>
        <v>2.91</v>
      </c>
      <c r="L1410" s="162">
        <f t="shared" ref="L1410" si="1191">I1410*0.96</f>
        <v>2.88</v>
      </c>
      <c r="M1410" s="141"/>
      <c r="N1410" s="209">
        <f>H1410*M1410</f>
        <v>0</v>
      </c>
      <c r="O1410" s="217">
        <f>I1410*M1410</f>
        <v>0</v>
      </c>
      <c r="P1410" s="246">
        <f>J1410*M1410</f>
        <v>0</v>
      </c>
      <c r="Q1410" s="246">
        <f>K1410*M1410</f>
        <v>0</v>
      </c>
      <c r="R1410" s="246">
        <f>L1410*M1410</f>
        <v>0</v>
      </c>
      <c r="S1410" s="28" t="s">
        <v>5</v>
      </c>
      <c r="T1410" s="100"/>
      <c r="U1410"/>
    </row>
    <row r="1411" spans="1:21" s="56" customFormat="1" ht="69.95" hidden="1" customHeight="1" outlineLevel="1" thickBot="1" x14ac:dyDescent="0.25">
      <c r="A1411" s="602" t="s">
        <v>10066</v>
      </c>
      <c r="B1411" s="400" t="s">
        <v>39</v>
      </c>
      <c r="C1411" s="195"/>
      <c r="D1411" s="513" t="s">
        <v>10067</v>
      </c>
      <c r="E1411" s="64"/>
      <c r="F1411" s="104" t="s">
        <v>4</v>
      </c>
      <c r="G1411" s="276">
        <v>5</v>
      </c>
      <c r="H1411" s="397">
        <v>3.1</v>
      </c>
      <c r="I1411" s="276">
        <v>3</v>
      </c>
      <c r="J1411" s="162">
        <f t="shared" ref="J1411" si="1192">I1411*0.98</f>
        <v>2.94</v>
      </c>
      <c r="K1411" s="162">
        <f t="shared" ref="K1411" si="1193">I1411*0.97</f>
        <v>2.91</v>
      </c>
      <c r="L1411" s="162">
        <f t="shared" ref="L1411" si="1194">I1411*0.96</f>
        <v>2.88</v>
      </c>
      <c r="M1411" s="141"/>
      <c r="N1411" s="209">
        <f>H1411*M1411</f>
        <v>0</v>
      </c>
      <c r="O1411" s="217">
        <f>I1411*M1411</f>
        <v>0</v>
      </c>
      <c r="P1411" s="246">
        <f>J1411*M1411</f>
        <v>0</v>
      </c>
      <c r="Q1411" s="246">
        <f>K1411*M1411</f>
        <v>0</v>
      </c>
      <c r="R1411" s="246">
        <f>L1411*M1411</f>
        <v>0</v>
      </c>
      <c r="S1411" s="28" t="s">
        <v>5</v>
      </c>
      <c r="T1411" s="100"/>
      <c r="U1411"/>
    </row>
    <row r="1412" spans="1:21" ht="20.100000000000001" customHeight="1" collapsed="1" thickBot="1" x14ac:dyDescent="0.25">
      <c r="A1412" s="384" t="s">
        <v>2813</v>
      </c>
      <c r="B1412" s="601"/>
      <c r="C1412" s="368"/>
      <c r="D1412" s="369"/>
      <c r="E1412" s="369"/>
      <c r="F1412" s="369"/>
      <c r="G1412" s="370"/>
      <c r="H1412" s="370"/>
      <c r="I1412" s="370"/>
      <c r="J1412" s="370"/>
      <c r="K1412" s="370"/>
      <c r="L1412" s="370"/>
      <c r="M1412" s="370"/>
      <c r="N1412" s="370"/>
      <c r="O1412" s="370"/>
      <c r="P1412" s="370"/>
      <c r="Q1412" s="370"/>
      <c r="R1412" s="370"/>
      <c r="S1412" s="371"/>
      <c r="U1412" s="56"/>
    </row>
    <row r="1413" spans="1:21" ht="20.100000000000001" hidden="1" customHeight="1" outlineLevel="1" thickBot="1" x14ac:dyDescent="0.25">
      <c r="A1413" s="3" t="s">
        <v>3737</v>
      </c>
      <c r="B1413" s="3" t="s">
        <v>33</v>
      </c>
      <c r="C1413" s="3"/>
      <c r="D1413" s="3" t="s">
        <v>17</v>
      </c>
      <c r="E1413" s="3" t="s">
        <v>2746</v>
      </c>
      <c r="F1413" s="84" t="s">
        <v>31</v>
      </c>
      <c r="G1413" s="85" t="s">
        <v>487</v>
      </c>
      <c r="H1413" s="3" t="s">
        <v>488</v>
      </c>
      <c r="I1413" s="3" t="s">
        <v>495</v>
      </c>
      <c r="J1413" s="123">
        <v>-0.02</v>
      </c>
      <c r="K1413" s="123">
        <v>-0.03</v>
      </c>
      <c r="L1413" s="123">
        <v>-0.04</v>
      </c>
      <c r="M1413" s="3" t="s">
        <v>18</v>
      </c>
      <c r="N1413" s="3" t="s">
        <v>8</v>
      </c>
      <c r="O1413" s="3" t="s">
        <v>486</v>
      </c>
      <c r="P1413" s="124" t="s">
        <v>1924</v>
      </c>
      <c r="Q1413" s="124" t="s">
        <v>1930</v>
      </c>
      <c r="R1413" s="124" t="s">
        <v>1931</v>
      </c>
      <c r="S1413" s="3" t="s">
        <v>34</v>
      </c>
      <c r="U1413" s="56"/>
    </row>
    <row r="1414" spans="1:21" s="56" customFormat="1" ht="69.95" hidden="1" customHeight="1" outlineLevel="1" thickBot="1" x14ac:dyDescent="0.25">
      <c r="A1414" s="602" t="s">
        <v>4372</v>
      </c>
      <c r="B1414" s="64" t="s">
        <v>25</v>
      </c>
      <c r="C1414" s="195"/>
      <c r="D1414" s="306" t="s">
        <v>3451</v>
      </c>
      <c r="E1414" s="413"/>
      <c r="F1414" s="64" t="s">
        <v>4</v>
      </c>
      <c r="G1414" s="352">
        <v>3</v>
      </c>
      <c r="H1414" s="397">
        <v>2.0499999999999998</v>
      </c>
      <c r="I1414" s="276">
        <v>2</v>
      </c>
      <c r="J1414" s="162">
        <f t="shared" ref="J1414:J1416" si="1195">I1414*0.98</f>
        <v>1.96</v>
      </c>
      <c r="K1414" s="162">
        <f t="shared" ref="K1414:K1416" si="1196">I1414*0.97</f>
        <v>1.94</v>
      </c>
      <c r="L1414" s="162">
        <f t="shared" ref="L1414:L1416" si="1197">I1414*0.96</f>
        <v>1.92</v>
      </c>
      <c r="M1414" s="141"/>
      <c r="N1414" s="209">
        <f>H1414*M1414</f>
        <v>0</v>
      </c>
      <c r="O1414" s="217">
        <f>I1414*M1414</f>
        <v>0</v>
      </c>
      <c r="P1414" s="246">
        <f>J1414*M1414</f>
        <v>0</v>
      </c>
      <c r="Q1414" s="246">
        <f>K1414*M1414</f>
        <v>0</v>
      </c>
      <c r="R1414" s="246">
        <f>L1414*M1414</f>
        <v>0</v>
      </c>
      <c r="S1414" s="28" t="s">
        <v>5</v>
      </c>
      <c r="T1414" s="100"/>
    </row>
    <row r="1415" spans="1:21" s="56" customFormat="1" ht="69.95" hidden="1" customHeight="1" outlineLevel="1" thickBot="1" x14ac:dyDescent="0.25">
      <c r="A1415" s="602" t="s">
        <v>4373</v>
      </c>
      <c r="B1415" s="64" t="s">
        <v>25</v>
      </c>
      <c r="C1415" s="195"/>
      <c r="D1415" s="306" t="s">
        <v>3452</v>
      </c>
      <c r="E1415" s="232"/>
      <c r="F1415" s="64" t="s">
        <v>4</v>
      </c>
      <c r="G1415" s="276">
        <v>3</v>
      </c>
      <c r="H1415" s="397">
        <v>1.9</v>
      </c>
      <c r="I1415" s="276">
        <v>1.85</v>
      </c>
      <c r="J1415" s="162">
        <f t="shared" si="1195"/>
        <v>1.8129999999999999</v>
      </c>
      <c r="K1415" s="162">
        <f t="shared" si="1196"/>
        <v>1.7945</v>
      </c>
      <c r="L1415" s="162">
        <f t="shared" si="1197"/>
        <v>1.776</v>
      </c>
      <c r="M1415" s="141"/>
      <c r="N1415" s="209">
        <f>H1415*M1415</f>
        <v>0</v>
      </c>
      <c r="O1415" s="217">
        <f>I1415*M1415</f>
        <v>0</v>
      </c>
      <c r="P1415" s="246">
        <f>J1415*M1415</f>
        <v>0</v>
      </c>
      <c r="Q1415" s="246">
        <f>K1415*M1415</f>
        <v>0</v>
      </c>
      <c r="R1415" s="246">
        <f>L1415*M1415</f>
        <v>0</v>
      </c>
      <c r="S1415" s="28" t="s">
        <v>5</v>
      </c>
      <c r="T1415" s="100"/>
    </row>
    <row r="1416" spans="1:21" s="56" customFormat="1" ht="69.95" hidden="1" customHeight="1" outlineLevel="1" thickBot="1" x14ac:dyDescent="0.25">
      <c r="A1416" s="602" t="s">
        <v>4374</v>
      </c>
      <c r="B1416" s="64" t="s">
        <v>25</v>
      </c>
      <c r="C1416" s="53"/>
      <c r="D1416" s="306" t="s">
        <v>3453</v>
      </c>
      <c r="E1416" s="232"/>
      <c r="F1416" s="64" t="s">
        <v>4</v>
      </c>
      <c r="G1416" s="98">
        <v>7.5</v>
      </c>
      <c r="H1416" s="183">
        <v>5.2</v>
      </c>
      <c r="I1416" s="98">
        <v>5.0999999999999996</v>
      </c>
      <c r="J1416" s="162">
        <f t="shared" si="1195"/>
        <v>4.9979999999999993</v>
      </c>
      <c r="K1416" s="162">
        <f t="shared" si="1196"/>
        <v>4.9469999999999992</v>
      </c>
      <c r="L1416" s="162">
        <f t="shared" si="1197"/>
        <v>4.8959999999999999</v>
      </c>
      <c r="M1416" s="141"/>
      <c r="N1416" s="209">
        <f>H1416*M1416</f>
        <v>0</v>
      </c>
      <c r="O1416" s="217">
        <f>I1416*M1416</f>
        <v>0</v>
      </c>
      <c r="P1416" s="217">
        <f>J1416*M1416</f>
        <v>0</v>
      </c>
      <c r="Q1416" s="217">
        <f>K1416*M1416</f>
        <v>0</v>
      </c>
      <c r="R1416" s="217">
        <f>L1416*M1416</f>
        <v>0</v>
      </c>
      <c r="S1416" s="30" t="s">
        <v>5</v>
      </c>
      <c r="T1416" s="100"/>
    </row>
    <row r="1417" spans="1:21" s="56" customFormat="1" ht="69.95" hidden="1" customHeight="1" outlineLevel="1" thickBot="1" x14ac:dyDescent="0.25">
      <c r="A1417" s="602" t="s">
        <v>4375</v>
      </c>
      <c r="B1417" s="7" t="s">
        <v>68</v>
      </c>
      <c r="C1417" s="82" t="s">
        <v>3466</v>
      </c>
      <c r="D1417" s="511" t="s">
        <v>3464</v>
      </c>
      <c r="E1417" s="7"/>
      <c r="F1417" s="64" t="s">
        <v>4</v>
      </c>
      <c r="G1417" s="62">
        <v>13</v>
      </c>
      <c r="H1417" s="261">
        <v>9.6999999999999993</v>
      </c>
      <c r="I1417" s="62">
        <v>9.5</v>
      </c>
      <c r="J1417" s="161">
        <f t="shared" ref="J1417:J1424" si="1198">I1417*0.98</f>
        <v>9.31</v>
      </c>
      <c r="K1417" s="161">
        <f t="shared" ref="K1417:K1424" si="1199">I1417*0.97</f>
        <v>9.2149999999999999</v>
      </c>
      <c r="L1417" s="161">
        <f t="shared" ref="L1417:L1424" si="1200">I1417*0.96</f>
        <v>9.1199999999999992</v>
      </c>
      <c r="M1417" s="14"/>
      <c r="N1417" s="211">
        <f>H1417*M1417</f>
        <v>0</v>
      </c>
      <c r="O1417" s="217">
        <f>I1417*M1417</f>
        <v>0</v>
      </c>
      <c r="P1417" s="246">
        <f>J1417*M1417</f>
        <v>0</v>
      </c>
      <c r="Q1417" s="246">
        <f>K1417*M1417</f>
        <v>0</v>
      </c>
      <c r="R1417" s="246">
        <f>L1417*M1417</f>
        <v>0</v>
      </c>
      <c r="S1417" s="12" t="s">
        <v>5</v>
      </c>
    </row>
    <row r="1418" spans="1:21" s="56" customFormat="1" ht="69.95" hidden="1" customHeight="1" outlineLevel="1" thickBot="1" x14ac:dyDescent="0.25">
      <c r="A1418" s="602" t="s">
        <v>4376</v>
      </c>
      <c r="B1418" s="7" t="s">
        <v>68</v>
      </c>
      <c r="C1418" s="82" t="s">
        <v>3467</v>
      </c>
      <c r="D1418" s="511" t="s">
        <v>3465</v>
      </c>
      <c r="E1418" s="7"/>
      <c r="F1418" s="64" t="s">
        <v>4</v>
      </c>
      <c r="G1418" s="62">
        <v>14</v>
      </c>
      <c r="H1418" s="261">
        <v>9.9499999999999993</v>
      </c>
      <c r="I1418" s="62">
        <v>9.9499999999999993</v>
      </c>
      <c r="J1418" s="161">
        <f t="shared" si="1198"/>
        <v>9.7509999999999994</v>
      </c>
      <c r="K1418" s="161">
        <f t="shared" si="1199"/>
        <v>9.6514999999999986</v>
      </c>
      <c r="L1418" s="161">
        <f t="shared" si="1200"/>
        <v>9.5519999999999996</v>
      </c>
      <c r="M1418" s="14"/>
      <c r="N1418" s="211">
        <f>H1418*M1418</f>
        <v>0</v>
      </c>
      <c r="O1418" s="217">
        <f>I1418*M1418</f>
        <v>0</v>
      </c>
      <c r="P1418" s="246">
        <f>J1418*M1418</f>
        <v>0</v>
      </c>
      <c r="Q1418" s="246">
        <f>K1418*M1418</f>
        <v>0</v>
      </c>
      <c r="R1418" s="246">
        <f>L1418*M1418</f>
        <v>0</v>
      </c>
      <c r="S1418" s="12" t="s">
        <v>5</v>
      </c>
    </row>
    <row r="1419" spans="1:21" s="56" customFormat="1" ht="69.95" hidden="1" customHeight="1" outlineLevel="1" thickBot="1" x14ac:dyDescent="0.25">
      <c r="A1419" s="602" t="s">
        <v>4377</v>
      </c>
      <c r="B1419" s="64" t="s">
        <v>68</v>
      </c>
      <c r="C1419" s="82" t="s">
        <v>3461</v>
      </c>
      <c r="D1419" s="412" t="s">
        <v>3503</v>
      </c>
      <c r="E1419" s="232"/>
      <c r="F1419" s="64" t="s">
        <v>4</v>
      </c>
      <c r="G1419" s="276">
        <v>13</v>
      </c>
      <c r="H1419" s="397">
        <v>8.6999999999999993</v>
      </c>
      <c r="I1419" s="276">
        <v>8.5</v>
      </c>
      <c r="J1419" s="162">
        <f t="shared" ref="J1419" si="1201">I1419*0.98</f>
        <v>8.33</v>
      </c>
      <c r="K1419" s="162">
        <f t="shared" ref="K1419" si="1202">I1419*0.97</f>
        <v>8.2449999999999992</v>
      </c>
      <c r="L1419" s="162">
        <f t="shared" ref="L1419" si="1203">I1419*0.96</f>
        <v>8.16</v>
      </c>
      <c r="M1419" s="141"/>
      <c r="N1419" s="209">
        <f>H1419*M1419</f>
        <v>0</v>
      </c>
      <c r="O1419" s="217">
        <f>I1419*M1419</f>
        <v>0</v>
      </c>
      <c r="P1419" s="246">
        <f>J1419*M1419</f>
        <v>0</v>
      </c>
      <c r="Q1419" s="246">
        <f>K1419*M1419</f>
        <v>0</v>
      </c>
      <c r="R1419" s="246">
        <f>L1419*M1419</f>
        <v>0</v>
      </c>
      <c r="S1419" s="28" t="s">
        <v>5</v>
      </c>
      <c r="T1419" s="100"/>
    </row>
    <row r="1420" spans="1:21" s="56" customFormat="1" ht="69.95" hidden="1" customHeight="1" outlineLevel="1" thickBot="1" x14ac:dyDescent="0.25">
      <c r="A1420" s="602" t="s">
        <v>4378</v>
      </c>
      <c r="B1420" s="64" t="s">
        <v>68</v>
      </c>
      <c r="C1420" s="82" t="s">
        <v>3462</v>
      </c>
      <c r="D1420" s="412" t="s">
        <v>3501</v>
      </c>
      <c r="E1420" s="232"/>
      <c r="F1420" s="64" t="s">
        <v>4</v>
      </c>
      <c r="G1420" s="276">
        <v>13</v>
      </c>
      <c r="H1420" s="397">
        <v>8.6999999999999993</v>
      </c>
      <c r="I1420" s="276">
        <v>8.5</v>
      </c>
      <c r="J1420" s="162">
        <f t="shared" ref="J1420" si="1204">I1420*0.98</f>
        <v>8.33</v>
      </c>
      <c r="K1420" s="162">
        <f t="shared" ref="K1420" si="1205">I1420*0.97</f>
        <v>8.2449999999999992</v>
      </c>
      <c r="L1420" s="162">
        <f t="shared" ref="L1420" si="1206">I1420*0.96</f>
        <v>8.16</v>
      </c>
      <c r="M1420" s="141"/>
      <c r="N1420" s="209">
        <f>H1420*M1420</f>
        <v>0</v>
      </c>
      <c r="O1420" s="217">
        <f>I1420*M1420</f>
        <v>0</v>
      </c>
      <c r="P1420" s="246">
        <f>J1420*M1420</f>
        <v>0</v>
      </c>
      <c r="Q1420" s="246">
        <f>K1420*M1420</f>
        <v>0</v>
      </c>
      <c r="R1420" s="246">
        <f>L1420*M1420</f>
        <v>0</v>
      </c>
      <c r="S1420" s="28" t="s">
        <v>5</v>
      </c>
      <c r="T1420" s="100"/>
    </row>
    <row r="1421" spans="1:21" s="56" customFormat="1" ht="69.95" hidden="1" customHeight="1" outlineLevel="1" thickBot="1" x14ac:dyDescent="0.25">
      <c r="A1421" s="602" t="s">
        <v>4379</v>
      </c>
      <c r="B1421" s="64" t="s">
        <v>68</v>
      </c>
      <c r="C1421" s="82" t="s">
        <v>3463</v>
      </c>
      <c r="D1421" s="412" t="s">
        <v>3502</v>
      </c>
      <c r="E1421" s="232"/>
      <c r="F1421" s="64" t="s">
        <v>4</v>
      </c>
      <c r="G1421" s="276">
        <v>22</v>
      </c>
      <c r="H1421" s="397">
        <v>15.8</v>
      </c>
      <c r="I1421" s="276">
        <v>15.5</v>
      </c>
      <c r="J1421" s="162">
        <f t="shared" ref="J1421" si="1207">I1421*0.98</f>
        <v>15.19</v>
      </c>
      <c r="K1421" s="162">
        <f t="shared" ref="K1421" si="1208">I1421*0.97</f>
        <v>15.035</v>
      </c>
      <c r="L1421" s="162">
        <f t="shared" ref="L1421" si="1209">I1421*0.96</f>
        <v>14.879999999999999</v>
      </c>
      <c r="M1421" s="141"/>
      <c r="N1421" s="209">
        <f>H1421*M1421</f>
        <v>0</v>
      </c>
      <c r="O1421" s="217">
        <f>I1421*M1421</f>
        <v>0</v>
      </c>
      <c r="P1421" s="246">
        <f>J1421*M1421</f>
        <v>0</v>
      </c>
      <c r="Q1421" s="246">
        <f>K1421*M1421</f>
        <v>0</v>
      </c>
      <c r="R1421" s="246">
        <f>L1421*M1421</f>
        <v>0</v>
      </c>
      <c r="S1421" s="28" t="s">
        <v>5</v>
      </c>
      <c r="T1421" s="100"/>
    </row>
    <row r="1422" spans="1:21" s="56" customFormat="1" ht="69.95" hidden="1" customHeight="1" outlineLevel="1" thickBot="1" x14ac:dyDescent="0.25">
      <c r="A1422" s="602" t="s">
        <v>4380</v>
      </c>
      <c r="B1422" s="7" t="s">
        <v>69</v>
      </c>
      <c r="C1422" s="82" t="s">
        <v>3471</v>
      </c>
      <c r="D1422" s="511" t="s">
        <v>3468</v>
      </c>
      <c r="E1422" s="7"/>
      <c r="F1422" s="7" t="s">
        <v>4</v>
      </c>
      <c r="G1422" s="62">
        <v>17</v>
      </c>
      <c r="H1422" s="261">
        <v>12.9</v>
      </c>
      <c r="I1422" s="62">
        <v>12.7</v>
      </c>
      <c r="J1422" s="161">
        <f t="shared" si="1198"/>
        <v>12.446</v>
      </c>
      <c r="K1422" s="161">
        <f t="shared" si="1199"/>
        <v>12.318999999999999</v>
      </c>
      <c r="L1422" s="161">
        <f t="shared" si="1200"/>
        <v>12.191999999999998</v>
      </c>
      <c r="M1422" s="14"/>
      <c r="N1422" s="211">
        <f>H1422*M1422</f>
        <v>0</v>
      </c>
      <c r="O1422" s="217">
        <f>I1422*M1422</f>
        <v>0</v>
      </c>
      <c r="P1422" s="246">
        <f>J1422*M1422</f>
        <v>0</v>
      </c>
      <c r="Q1422" s="246">
        <f>K1422*M1422</f>
        <v>0</v>
      </c>
      <c r="R1422" s="246">
        <f>L1422*M1422</f>
        <v>0</v>
      </c>
      <c r="S1422" s="12" t="s">
        <v>5</v>
      </c>
    </row>
    <row r="1423" spans="1:21" s="56" customFormat="1" ht="69.95" hidden="1" customHeight="1" outlineLevel="1" thickBot="1" x14ac:dyDescent="0.25">
      <c r="A1423" s="602" t="s">
        <v>4381</v>
      </c>
      <c r="B1423" s="7" t="s">
        <v>69</v>
      </c>
      <c r="C1423" s="82" t="s">
        <v>3472</v>
      </c>
      <c r="D1423" s="511" t="s">
        <v>3469</v>
      </c>
      <c r="E1423" s="7"/>
      <c r="F1423" s="7" t="s">
        <v>4</v>
      </c>
      <c r="G1423" s="62">
        <v>19</v>
      </c>
      <c r="H1423" s="261">
        <v>14.8</v>
      </c>
      <c r="I1423" s="62">
        <v>14.5</v>
      </c>
      <c r="J1423" s="161">
        <f t="shared" si="1198"/>
        <v>14.209999999999999</v>
      </c>
      <c r="K1423" s="161">
        <f t="shared" si="1199"/>
        <v>14.065</v>
      </c>
      <c r="L1423" s="161">
        <f t="shared" si="1200"/>
        <v>13.92</v>
      </c>
      <c r="M1423" s="14"/>
      <c r="N1423" s="211">
        <f>H1423*M1423</f>
        <v>0</v>
      </c>
      <c r="O1423" s="217">
        <f>I1423*M1423</f>
        <v>0</v>
      </c>
      <c r="P1423" s="246">
        <f>J1423*M1423</f>
        <v>0</v>
      </c>
      <c r="Q1423" s="246">
        <f>K1423*M1423</f>
        <v>0</v>
      </c>
      <c r="R1423" s="246">
        <f>L1423*M1423</f>
        <v>0</v>
      </c>
      <c r="S1423" s="12" t="s">
        <v>5</v>
      </c>
      <c r="U1423"/>
    </row>
    <row r="1424" spans="1:21" s="56" customFormat="1" ht="69.95" hidden="1" customHeight="1" outlineLevel="1" thickBot="1" x14ac:dyDescent="0.25">
      <c r="A1424" s="602" t="s">
        <v>4382</v>
      </c>
      <c r="B1424" s="202" t="s">
        <v>336</v>
      </c>
      <c r="C1424" s="275" t="s">
        <v>3473</v>
      </c>
      <c r="D1424" s="627" t="s">
        <v>3470</v>
      </c>
      <c r="E1424" s="202"/>
      <c r="F1424" s="202" t="s">
        <v>4</v>
      </c>
      <c r="G1424" s="62">
        <v>24</v>
      </c>
      <c r="H1424" s="261">
        <v>18.5</v>
      </c>
      <c r="I1424" s="62">
        <v>18</v>
      </c>
      <c r="J1424" s="258">
        <f t="shared" si="1198"/>
        <v>17.64</v>
      </c>
      <c r="K1424" s="258">
        <f t="shared" si="1199"/>
        <v>17.46</v>
      </c>
      <c r="L1424" s="258">
        <f t="shared" si="1200"/>
        <v>17.28</v>
      </c>
      <c r="M1424" s="63"/>
      <c r="N1424" s="605">
        <f>H1424*M1424</f>
        <v>0</v>
      </c>
      <c r="O1424" s="246">
        <f>I1424*M1424</f>
        <v>0</v>
      </c>
      <c r="P1424" s="246">
        <f>J1424*M1424</f>
        <v>0</v>
      </c>
      <c r="Q1424" s="246">
        <f>K1424*M1424</f>
        <v>0</v>
      </c>
      <c r="R1424" s="246">
        <f>L1424*M1424</f>
        <v>0</v>
      </c>
      <c r="S1424" s="12" t="s">
        <v>5</v>
      </c>
      <c r="U1424"/>
    </row>
    <row r="1425" spans="1:21" ht="20.100000000000001" customHeight="1" collapsed="1" thickBot="1" x14ac:dyDescent="0.25">
      <c r="A1425" s="384" t="s">
        <v>2814</v>
      </c>
      <c r="B1425" s="601"/>
      <c r="C1425" s="368"/>
      <c r="D1425" s="369"/>
      <c r="E1425" s="369"/>
      <c r="F1425" s="369"/>
      <c r="G1425" s="370"/>
      <c r="H1425" s="370"/>
      <c r="I1425" s="370"/>
      <c r="J1425" s="370"/>
      <c r="K1425" s="370"/>
      <c r="L1425" s="370"/>
      <c r="M1425" s="370"/>
      <c r="N1425" s="370"/>
      <c r="O1425" s="370"/>
      <c r="P1425" s="370"/>
      <c r="Q1425" s="370"/>
      <c r="R1425" s="370"/>
      <c r="S1425" s="371"/>
      <c r="U1425" s="56"/>
    </row>
    <row r="1426" spans="1:21" ht="20.100000000000001" hidden="1" customHeight="1" outlineLevel="1" thickBot="1" x14ac:dyDescent="0.25">
      <c r="A1426" s="3" t="s">
        <v>3737</v>
      </c>
      <c r="B1426" s="3" t="s">
        <v>33</v>
      </c>
      <c r="C1426" s="3"/>
      <c r="D1426" s="3" t="s">
        <v>17</v>
      </c>
      <c r="E1426" s="405" t="s">
        <v>2746</v>
      </c>
      <c r="F1426" s="84" t="s">
        <v>31</v>
      </c>
      <c r="G1426" s="85" t="s">
        <v>487</v>
      </c>
      <c r="H1426" s="3" t="s">
        <v>488</v>
      </c>
      <c r="I1426" s="3" t="s">
        <v>495</v>
      </c>
      <c r="J1426" s="123">
        <v>-0.02</v>
      </c>
      <c r="K1426" s="123">
        <v>-0.03</v>
      </c>
      <c r="L1426" s="123">
        <v>-0.04</v>
      </c>
      <c r="M1426" s="3" t="s">
        <v>18</v>
      </c>
      <c r="N1426" s="3" t="s">
        <v>8</v>
      </c>
      <c r="O1426" s="3" t="s">
        <v>486</v>
      </c>
      <c r="P1426" s="124" t="s">
        <v>1924</v>
      </c>
      <c r="Q1426" s="124" t="s">
        <v>1930</v>
      </c>
      <c r="R1426" s="124" t="s">
        <v>1931</v>
      </c>
      <c r="S1426" s="3" t="s">
        <v>34</v>
      </c>
      <c r="U1426" s="56"/>
    </row>
    <row r="1427" spans="1:21" s="56" customFormat="1" ht="69.95" hidden="1" customHeight="1" outlineLevel="1" thickBot="1" x14ac:dyDescent="0.25">
      <c r="A1427" s="602" t="s">
        <v>4383</v>
      </c>
      <c r="B1427" s="520" t="s">
        <v>200</v>
      </c>
      <c r="C1427" s="334" t="s">
        <v>1350</v>
      </c>
      <c r="D1427" s="544" t="s">
        <v>1353</v>
      </c>
      <c r="E1427" s="334"/>
      <c r="F1427" s="334" t="s">
        <v>4</v>
      </c>
      <c r="G1427" s="398">
        <v>3</v>
      </c>
      <c r="H1427" s="90">
        <v>1.6</v>
      </c>
      <c r="I1427" s="90">
        <v>1.5</v>
      </c>
      <c r="J1427" s="161">
        <f t="shared" ref="J1427:J1463" si="1210">I1427*0.98</f>
        <v>1.47</v>
      </c>
      <c r="K1427" s="161">
        <f t="shared" ref="K1427:K1463" si="1211">I1427*0.97</f>
        <v>1.4550000000000001</v>
      </c>
      <c r="L1427" s="161">
        <f t="shared" ref="L1427:L1463" si="1212">I1427*0.96</f>
        <v>1.44</v>
      </c>
      <c r="M1427" s="88"/>
      <c r="N1427" s="522">
        <f>H1427*M1427</f>
        <v>0</v>
      </c>
      <c r="O1427" s="167">
        <f>I1427*M1427</f>
        <v>0</v>
      </c>
      <c r="P1427" s="99">
        <f>J1427*M1427</f>
        <v>0</v>
      </c>
      <c r="Q1427" s="99">
        <f>K1427*M1427</f>
        <v>0</v>
      </c>
      <c r="R1427" s="99">
        <f>L1427*M1427</f>
        <v>0</v>
      </c>
      <c r="S1427" s="13" t="s">
        <v>5</v>
      </c>
    </row>
    <row r="1428" spans="1:21" s="56" customFormat="1" ht="69.95" hidden="1" customHeight="1" outlineLevel="1" thickBot="1" x14ac:dyDescent="0.25">
      <c r="A1428" s="602" t="s">
        <v>4384</v>
      </c>
      <c r="B1428" s="345" t="s">
        <v>200</v>
      </c>
      <c r="C1428" s="91" t="s">
        <v>1332</v>
      </c>
      <c r="D1428" s="307" t="s">
        <v>1333</v>
      </c>
      <c r="E1428" s="7"/>
      <c r="F1428" s="7" t="s">
        <v>4</v>
      </c>
      <c r="G1428" s="2">
        <v>15</v>
      </c>
      <c r="H1428" s="139">
        <v>8</v>
      </c>
      <c r="I1428" s="139">
        <v>7.5</v>
      </c>
      <c r="J1428" s="161">
        <f t="shared" si="1210"/>
        <v>7.35</v>
      </c>
      <c r="K1428" s="161">
        <f t="shared" si="1211"/>
        <v>7.2749999999999995</v>
      </c>
      <c r="L1428" s="161">
        <f t="shared" si="1212"/>
        <v>7.1999999999999993</v>
      </c>
      <c r="M1428" s="15"/>
      <c r="N1428" s="206">
        <f>H1428*M1428</f>
        <v>0</v>
      </c>
      <c r="O1428" s="217">
        <f>I1428*M1428</f>
        <v>0</v>
      </c>
      <c r="P1428" s="99">
        <f>J1428*M1428</f>
        <v>0</v>
      </c>
      <c r="Q1428" s="99">
        <f>K1428*M1428</f>
        <v>0</v>
      </c>
      <c r="R1428" s="99">
        <f>L1428*M1428</f>
        <v>0</v>
      </c>
      <c r="S1428" s="13" t="s">
        <v>5</v>
      </c>
    </row>
    <row r="1429" spans="1:21" s="56" customFormat="1" ht="69.95" hidden="1" customHeight="1" outlineLevel="1" thickBot="1" x14ac:dyDescent="0.25">
      <c r="A1429" s="602" t="s">
        <v>4385</v>
      </c>
      <c r="B1429" s="271" t="s">
        <v>200</v>
      </c>
      <c r="C1429" s="82" t="s">
        <v>2310</v>
      </c>
      <c r="D1429" s="306" t="s">
        <v>2308</v>
      </c>
      <c r="E1429" s="64"/>
      <c r="F1429" s="7" t="s">
        <v>4</v>
      </c>
      <c r="G1429" s="86">
        <v>4</v>
      </c>
      <c r="H1429" s="139">
        <v>2.1</v>
      </c>
      <c r="I1429" s="139">
        <v>2</v>
      </c>
      <c r="J1429" s="162">
        <f t="shared" ref="J1429" si="1213">I1429*0.98</f>
        <v>1.96</v>
      </c>
      <c r="K1429" s="162">
        <f t="shared" ref="K1429" si="1214">I1429*0.97</f>
        <v>1.94</v>
      </c>
      <c r="L1429" s="162">
        <f t="shared" ref="L1429" si="1215">I1429*0.96</f>
        <v>1.92</v>
      </c>
      <c r="M1429" s="152"/>
      <c r="N1429" s="183">
        <f>H1429*M1429</f>
        <v>0</v>
      </c>
      <c r="O1429" s="217">
        <f>I1429*M1429</f>
        <v>0</v>
      </c>
      <c r="P1429" s="99">
        <f>J1429*M1429</f>
        <v>0</v>
      </c>
      <c r="Q1429" s="99">
        <f>K1429*M1429</f>
        <v>0</v>
      </c>
      <c r="R1429" s="99">
        <f>L1429*M1429</f>
        <v>0</v>
      </c>
      <c r="S1429" s="30" t="s">
        <v>5</v>
      </c>
      <c r="T1429" s="100"/>
    </row>
    <row r="1430" spans="1:21" s="56" customFormat="1" ht="69.95" hidden="1" customHeight="1" outlineLevel="1" thickBot="1" x14ac:dyDescent="0.25">
      <c r="A1430" s="602" t="s">
        <v>4386</v>
      </c>
      <c r="B1430" s="345" t="s">
        <v>200</v>
      </c>
      <c r="C1430" s="91" t="s">
        <v>1334</v>
      </c>
      <c r="D1430" s="307" t="s">
        <v>1335</v>
      </c>
      <c r="E1430" s="7"/>
      <c r="F1430" s="82" t="s">
        <v>4</v>
      </c>
      <c r="G1430" s="2">
        <v>5</v>
      </c>
      <c r="H1430" s="139">
        <v>2.9</v>
      </c>
      <c r="I1430" s="139">
        <v>2.8</v>
      </c>
      <c r="J1430" s="161">
        <f t="shared" si="1210"/>
        <v>2.7439999999999998</v>
      </c>
      <c r="K1430" s="161">
        <f t="shared" si="1211"/>
        <v>2.7159999999999997</v>
      </c>
      <c r="L1430" s="161">
        <f t="shared" si="1212"/>
        <v>2.6879999999999997</v>
      </c>
      <c r="M1430" s="15"/>
      <c r="N1430" s="206">
        <f>H1430*M1430</f>
        <v>0</v>
      </c>
      <c r="O1430" s="217">
        <f>I1430*M1430</f>
        <v>0</v>
      </c>
      <c r="P1430" s="99">
        <f>J1430*M1430</f>
        <v>0</v>
      </c>
      <c r="Q1430" s="99">
        <f>K1430*M1430</f>
        <v>0</v>
      </c>
      <c r="R1430" s="99">
        <f>L1430*M1430</f>
        <v>0</v>
      </c>
      <c r="S1430" s="13" t="s">
        <v>5</v>
      </c>
    </row>
    <row r="1431" spans="1:21" s="56" customFormat="1" ht="69.95" hidden="1" customHeight="1" outlineLevel="1" thickBot="1" x14ac:dyDescent="0.25">
      <c r="A1431" s="602" t="s">
        <v>4387</v>
      </c>
      <c r="B1431" s="345" t="s">
        <v>200</v>
      </c>
      <c r="C1431" s="91" t="s">
        <v>1337</v>
      </c>
      <c r="D1431" s="307" t="s">
        <v>1338</v>
      </c>
      <c r="E1431" s="7"/>
      <c r="F1431" s="82" t="s">
        <v>4</v>
      </c>
      <c r="G1431" s="2">
        <v>6</v>
      </c>
      <c r="H1431" s="139">
        <v>3.4</v>
      </c>
      <c r="I1431" s="139">
        <v>3.3</v>
      </c>
      <c r="J1431" s="161">
        <f t="shared" si="1210"/>
        <v>3.234</v>
      </c>
      <c r="K1431" s="161">
        <f t="shared" si="1211"/>
        <v>3.2009999999999996</v>
      </c>
      <c r="L1431" s="161">
        <f t="shared" si="1212"/>
        <v>3.1679999999999997</v>
      </c>
      <c r="M1431" s="15"/>
      <c r="N1431" s="206">
        <f>H1431*M1431</f>
        <v>0</v>
      </c>
      <c r="O1431" s="217">
        <f>I1431*M1431</f>
        <v>0</v>
      </c>
      <c r="P1431" s="99">
        <f>J1431*M1431</f>
        <v>0</v>
      </c>
      <c r="Q1431" s="99">
        <f>K1431*M1431</f>
        <v>0</v>
      </c>
      <c r="R1431" s="99">
        <f>L1431*M1431</f>
        <v>0</v>
      </c>
      <c r="S1431" s="13" t="s">
        <v>5</v>
      </c>
    </row>
    <row r="1432" spans="1:21" s="56" customFormat="1" ht="69.95" hidden="1" customHeight="1" outlineLevel="1" thickBot="1" x14ac:dyDescent="0.25">
      <c r="A1432" s="602" t="s">
        <v>4388</v>
      </c>
      <c r="B1432" s="345" t="s">
        <v>200</v>
      </c>
      <c r="C1432" s="91" t="s">
        <v>1339</v>
      </c>
      <c r="D1432" s="307" t="s">
        <v>1340</v>
      </c>
      <c r="E1432" s="7"/>
      <c r="F1432" s="7" t="s">
        <v>4</v>
      </c>
      <c r="G1432" s="2">
        <v>11</v>
      </c>
      <c r="H1432" s="139">
        <v>6.2</v>
      </c>
      <c r="I1432" s="139">
        <v>6</v>
      </c>
      <c r="J1432" s="161">
        <f t="shared" si="1210"/>
        <v>5.88</v>
      </c>
      <c r="K1432" s="161">
        <f t="shared" si="1211"/>
        <v>5.82</v>
      </c>
      <c r="L1432" s="161">
        <f t="shared" si="1212"/>
        <v>5.76</v>
      </c>
      <c r="M1432" s="15"/>
      <c r="N1432" s="206">
        <f>H1432*M1432</f>
        <v>0</v>
      </c>
      <c r="O1432" s="217">
        <f>I1432*M1432</f>
        <v>0</v>
      </c>
      <c r="P1432" s="99">
        <f>J1432*M1432</f>
        <v>0</v>
      </c>
      <c r="Q1432" s="99">
        <f>K1432*M1432</f>
        <v>0</v>
      </c>
      <c r="R1432" s="99">
        <f>L1432*M1432</f>
        <v>0</v>
      </c>
      <c r="S1432" s="13" t="s">
        <v>5</v>
      </c>
    </row>
    <row r="1433" spans="1:21" s="56" customFormat="1" ht="69.95" hidden="1" customHeight="1" outlineLevel="1" thickBot="1" x14ac:dyDescent="0.25">
      <c r="A1433" s="602" t="s">
        <v>4389</v>
      </c>
      <c r="B1433" s="345" t="s">
        <v>200</v>
      </c>
      <c r="C1433" s="91" t="s">
        <v>1341</v>
      </c>
      <c r="D1433" s="307" t="s">
        <v>1342</v>
      </c>
      <c r="E1433" s="7"/>
      <c r="F1433" s="7" t="s">
        <v>4</v>
      </c>
      <c r="G1433" s="2">
        <v>12</v>
      </c>
      <c r="H1433" s="139">
        <v>7.7</v>
      </c>
      <c r="I1433" s="139">
        <v>7.5</v>
      </c>
      <c r="J1433" s="161">
        <f t="shared" si="1210"/>
        <v>7.35</v>
      </c>
      <c r="K1433" s="161">
        <f t="shared" si="1211"/>
        <v>7.2749999999999995</v>
      </c>
      <c r="L1433" s="161">
        <f t="shared" si="1212"/>
        <v>7.1999999999999993</v>
      </c>
      <c r="M1433" s="15"/>
      <c r="N1433" s="206">
        <f>H1433*M1433</f>
        <v>0</v>
      </c>
      <c r="O1433" s="217">
        <f>I1433*M1433</f>
        <v>0</v>
      </c>
      <c r="P1433" s="99">
        <f>J1433*M1433</f>
        <v>0</v>
      </c>
      <c r="Q1433" s="99">
        <f>K1433*M1433</f>
        <v>0</v>
      </c>
      <c r="R1433" s="99">
        <f>L1433*M1433</f>
        <v>0</v>
      </c>
      <c r="S1433" s="13" t="s">
        <v>5</v>
      </c>
    </row>
    <row r="1434" spans="1:21" s="56" customFormat="1" ht="69.95" hidden="1" customHeight="1" outlineLevel="1" thickBot="1" x14ac:dyDescent="0.25">
      <c r="A1434" s="602" t="s">
        <v>4390</v>
      </c>
      <c r="B1434" s="345" t="s">
        <v>200</v>
      </c>
      <c r="C1434" s="91" t="s">
        <v>1336</v>
      </c>
      <c r="D1434" s="511" t="s">
        <v>3259</v>
      </c>
      <c r="E1434" s="7"/>
      <c r="F1434" s="7" t="s">
        <v>4</v>
      </c>
      <c r="G1434" s="2">
        <v>8</v>
      </c>
      <c r="H1434" s="139">
        <v>4.2</v>
      </c>
      <c r="I1434" s="139">
        <v>4</v>
      </c>
      <c r="J1434" s="161">
        <f t="shared" si="1210"/>
        <v>3.92</v>
      </c>
      <c r="K1434" s="161">
        <f t="shared" si="1211"/>
        <v>3.88</v>
      </c>
      <c r="L1434" s="161">
        <f t="shared" si="1212"/>
        <v>3.84</v>
      </c>
      <c r="M1434" s="15"/>
      <c r="N1434" s="206">
        <f>H1434*M1434</f>
        <v>0</v>
      </c>
      <c r="O1434" s="217">
        <f>I1434*M1434</f>
        <v>0</v>
      </c>
      <c r="P1434" s="99">
        <f>J1434*M1434</f>
        <v>0</v>
      </c>
      <c r="Q1434" s="99">
        <f>K1434*M1434</f>
        <v>0</v>
      </c>
      <c r="R1434" s="99">
        <f>L1434*M1434</f>
        <v>0</v>
      </c>
      <c r="S1434" s="13" t="s">
        <v>5</v>
      </c>
    </row>
    <row r="1435" spans="1:21" s="56" customFormat="1" ht="69.95" hidden="1" customHeight="1" outlineLevel="1" thickBot="1" x14ac:dyDescent="0.25">
      <c r="A1435" s="602" t="s">
        <v>4391</v>
      </c>
      <c r="B1435" s="345" t="s">
        <v>200</v>
      </c>
      <c r="C1435" s="91" t="s">
        <v>1344</v>
      </c>
      <c r="D1435" s="307" t="s">
        <v>1345</v>
      </c>
      <c r="E1435" s="7"/>
      <c r="F1435" s="7" t="s">
        <v>4</v>
      </c>
      <c r="G1435" s="2">
        <v>6</v>
      </c>
      <c r="H1435" s="139">
        <v>3.2</v>
      </c>
      <c r="I1435" s="139">
        <v>3</v>
      </c>
      <c r="J1435" s="161">
        <f t="shared" si="1210"/>
        <v>2.94</v>
      </c>
      <c r="K1435" s="161">
        <f t="shared" si="1211"/>
        <v>2.91</v>
      </c>
      <c r="L1435" s="161">
        <f t="shared" si="1212"/>
        <v>2.88</v>
      </c>
      <c r="M1435" s="15"/>
      <c r="N1435" s="206">
        <f>H1435*M1435</f>
        <v>0</v>
      </c>
      <c r="O1435" s="217">
        <f>I1435*M1435</f>
        <v>0</v>
      </c>
      <c r="P1435" s="99">
        <f>J1435*M1435</f>
        <v>0</v>
      </c>
      <c r="Q1435" s="99">
        <f>K1435*M1435</f>
        <v>0</v>
      </c>
      <c r="R1435" s="99">
        <f>L1435*M1435</f>
        <v>0</v>
      </c>
      <c r="S1435" s="13" t="s">
        <v>5</v>
      </c>
    </row>
    <row r="1436" spans="1:21" s="56" customFormat="1" ht="69.95" hidden="1" customHeight="1" outlineLevel="1" thickBot="1" x14ac:dyDescent="0.25">
      <c r="A1436" s="602" t="s">
        <v>4392</v>
      </c>
      <c r="B1436" s="345" t="s">
        <v>200</v>
      </c>
      <c r="C1436" s="91" t="s">
        <v>1343</v>
      </c>
      <c r="D1436" s="307" t="s">
        <v>1346</v>
      </c>
      <c r="E1436" s="7"/>
      <c r="F1436" s="7" t="s">
        <v>4</v>
      </c>
      <c r="G1436" s="2">
        <v>12</v>
      </c>
      <c r="H1436" s="139">
        <v>7.2</v>
      </c>
      <c r="I1436" s="139">
        <v>7</v>
      </c>
      <c r="J1436" s="161">
        <f t="shared" si="1210"/>
        <v>6.8599999999999994</v>
      </c>
      <c r="K1436" s="161">
        <f t="shared" si="1211"/>
        <v>6.79</v>
      </c>
      <c r="L1436" s="161">
        <f t="shared" si="1212"/>
        <v>6.72</v>
      </c>
      <c r="M1436" s="15"/>
      <c r="N1436" s="206">
        <f>H1436*M1436</f>
        <v>0</v>
      </c>
      <c r="O1436" s="217">
        <f>I1436*M1436</f>
        <v>0</v>
      </c>
      <c r="P1436" s="99">
        <f>J1436*M1436</f>
        <v>0</v>
      </c>
      <c r="Q1436" s="99">
        <f>K1436*M1436</f>
        <v>0</v>
      </c>
      <c r="R1436" s="99">
        <f>L1436*M1436</f>
        <v>0</v>
      </c>
      <c r="S1436" s="13" t="s">
        <v>5</v>
      </c>
    </row>
    <row r="1437" spans="1:21" s="56" customFormat="1" ht="69.95" hidden="1" customHeight="1" outlineLevel="1" thickBot="1" x14ac:dyDescent="0.25">
      <c r="A1437" s="602" t="s">
        <v>4393</v>
      </c>
      <c r="B1437" s="345" t="s">
        <v>200</v>
      </c>
      <c r="C1437" s="91" t="s">
        <v>1365</v>
      </c>
      <c r="D1437" s="307" t="s">
        <v>1367</v>
      </c>
      <c r="E1437" s="7"/>
      <c r="F1437" s="7" t="s">
        <v>4</v>
      </c>
      <c r="G1437" s="86">
        <v>12</v>
      </c>
      <c r="H1437" s="139">
        <v>7.2</v>
      </c>
      <c r="I1437" s="139">
        <v>7</v>
      </c>
      <c r="J1437" s="161">
        <f t="shared" si="1210"/>
        <v>6.8599999999999994</v>
      </c>
      <c r="K1437" s="161">
        <f t="shared" si="1211"/>
        <v>6.79</v>
      </c>
      <c r="L1437" s="161">
        <f t="shared" si="1212"/>
        <v>6.72</v>
      </c>
      <c r="M1437" s="15"/>
      <c r="N1437" s="206">
        <f>H1437*M1437</f>
        <v>0</v>
      </c>
      <c r="O1437" s="217">
        <f>I1437*M1437</f>
        <v>0</v>
      </c>
      <c r="P1437" s="99">
        <f>J1437*M1437</f>
        <v>0</v>
      </c>
      <c r="Q1437" s="99">
        <f>K1437*M1437</f>
        <v>0</v>
      </c>
      <c r="R1437" s="99">
        <f>L1437*M1437</f>
        <v>0</v>
      </c>
      <c r="S1437" s="13" t="s">
        <v>5</v>
      </c>
    </row>
    <row r="1438" spans="1:21" s="56" customFormat="1" ht="69.95" hidden="1" customHeight="1" outlineLevel="1" thickBot="1" x14ac:dyDescent="0.25">
      <c r="A1438" s="602" t="s">
        <v>4394</v>
      </c>
      <c r="B1438" s="345" t="s">
        <v>200</v>
      </c>
      <c r="C1438" s="91" t="s">
        <v>1366</v>
      </c>
      <c r="D1438" s="307" t="s">
        <v>1368</v>
      </c>
      <c r="E1438" s="7"/>
      <c r="F1438" s="7" t="s">
        <v>4</v>
      </c>
      <c r="G1438" s="2">
        <v>12</v>
      </c>
      <c r="H1438" s="139">
        <v>7.7</v>
      </c>
      <c r="I1438" s="139">
        <v>7.5</v>
      </c>
      <c r="J1438" s="161">
        <f t="shared" si="1210"/>
        <v>7.35</v>
      </c>
      <c r="K1438" s="161">
        <f t="shared" si="1211"/>
        <v>7.2749999999999995</v>
      </c>
      <c r="L1438" s="161">
        <f t="shared" si="1212"/>
        <v>7.1999999999999993</v>
      </c>
      <c r="M1438" s="15"/>
      <c r="N1438" s="206">
        <f>H1438*M1438</f>
        <v>0</v>
      </c>
      <c r="O1438" s="217">
        <f>I1438*M1438</f>
        <v>0</v>
      </c>
      <c r="P1438" s="99">
        <f>J1438*M1438</f>
        <v>0</v>
      </c>
      <c r="Q1438" s="99">
        <f>K1438*M1438</f>
        <v>0</v>
      </c>
      <c r="R1438" s="99">
        <f>L1438*M1438</f>
        <v>0</v>
      </c>
      <c r="S1438" s="13" t="s">
        <v>5</v>
      </c>
    </row>
    <row r="1439" spans="1:21" s="56" customFormat="1" ht="69.95" hidden="1" customHeight="1" outlineLevel="1" thickBot="1" x14ac:dyDescent="0.25">
      <c r="A1439" s="602" t="s">
        <v>4395</v>
      </c>
      <c r="B1439" s="345" t="s">
        <v>200</v>
      </c>
      <c r="C1439" s="91" t="s">
        <v>1364</v>
      </c>
      <c r="D1439" s="307" t="s">
        <v>1374</v>
      </c>
      <c r="E1439" s="7"/>
      <c r="F1439" s="7" t="s">
        <v>4</v>
      </c>
      <c r="G1439" s="2">
        <v>12</v>
      </c>
      <c r="H1439" s="139">
        <v>7.7</v>
      </c>
      <c r="I1439" s="139">
        <v>7.5</v>
      </c>
      <c r="J1439" s="161">
        <f t="shared" si="1210"/>
        <v>7.35</v>
      </c>
      <c r="K1439" s="161">
        <f t="shared" si="1211"/>
        <v>7.2749999999999995</v>
      </c>
      <c r="L1439" s="161">
        <f t="shared" si="1212"/>
        <v>7.1999999999999993</v>
      </c>
      <c r="M1439" s="15"/>
      <c r="N1439" s="206">
        <f>H1439*M1439</f>
        <v>0</v>
      </c>
      <c r="O1439" s="217">
        <f>I1439*M1439</f>
        <v>0</v>
      </c>
      <c r="P1439" s="99">
        <f>J1439*M1439</f>
        <v>0</v>
      </c>
      <c r="Q1439" s="99">
        <f>K1439*M1439</f>
        <v>0</v>
      </c>
      <c r="R1439" s="99">
        <f>L1439*M1439</f>
        <v>0</v>
      </c>
      <c r="S1439" s="13" t="s">
        <v>5</v>
      </c>
    </row>
    <row r="1440" spans="1:21" s="56" customFormat="1" ht="69.95" hidden="1" customHeight="1" outlineLevel="1" thickBot="1" x14ac:dyDescent="0.25">
      <c r="A1440" s="602" t="s">
        <v>4396</v>
      </c>
      <c r="B1440" s="345" t="s">
        <v>200</v>
      </c>
      <c r="C1440" s="91" t="s">
        <v>1369</v>
      </c>
      <c r="D1440" s="307" t="s">
        <v>1375</v>
      </c>
      <c r="E1440" s="7"/>
      <c r="F1440" s="7" t="s">
        <v>4</v>
      </c>
      <c r="G1440" s="2">
        <v>12</v>
      </c>
      <c r="H1440" s="139">
        <v>7.7</v>
      </c>
      <c r="I1440" s="139">
        <v>7.5</v>
      </c>
      <c r="J1440" s="161">
        <f t="shared" si="1210"/>
        <v>7.35</v>
      </c>
      <c r="K1440" s="161">
        <f t="shared" si="1211"/>
        <v>7.2749999999999995</v>
      </c>
      <c r="L1440" s="161">
        <f t="shared" si="1212"/>
        <v>7.1999999999999993</v>
      </c>
      <c r="M1440" s="15"/>
      <c r="N1440" s="206">
        <f>H1440*M1440</f>
        <v>0</v>
      </c>
      <c r="O1440" s="217">
        <f>I1440*M1440</f>
        <v>0</v>
      </c>
      <c r="P1440" s="99">
        <f>J1440*M1440</f>
        <v>0</v>
      </c>
      <c r="Q1440" s="99">
        <f>K1440*M1440</f>
        <v>0</v>
      </c>
      <c r="R1440" s="99">
        <f>L1440*M1440</f>
        <v>0</v>
      </c>
      <c r="S1440" s="13" t="s">
        <v>5</v>
      </c>
    </row>
    <row r="1441" spans="1:19" s="56" customFormat="1" ht="69.95" hidden="1" customHeight="1" outlineLevel="1" thickBot="1" x14ac:dyDescent="0.25">
      <c r="A1441" s="602" t="s">
        <v>4397</v>
      </c>
      <c r="B1441" s="345" t="s">
        <v>200</v>
      </c>
      <c r="C1441" s="91" t="s">
        <v>1370</v>
      </c>
      <c r="D1441" s="307" t="s">
        <v>1376</v>
      </c>
      <c r="E1441" s="7"/>
      <c r="F1441" s="7" t="s">
        <v>4</v>
      </c>
      <c r="G1441" s="2">
        <v>12</v>
      </c>
      <c r="H1441" s="139">
        <v>7.7</v>
      </c>
      <c r="I1441" s="139">
        <v>7.5</v>
      </c>
      <c r="J1441" s="161">
        <f t="shared" si="1210"/>
        <v>7.35</v>
      </c>
      <c r="K1441" s="161">
        <f t="shared" si="1211"/>
        <v>7.2749999999999995</v>
      </c>
      <c r="L1441" s="161">
        <f t="shared" si="1212"/>
        <v>7.1999999999999993</v>
      </c>
      <c r="M1441" s="15"/>
      <c r="N1441" s="206">
        <f>H1441*M1441</f>
        <v>0</v>
      </c>
      <c r="O1441" s="217">
        <f>I1441*M1441</f>
        <v>0</v>
      </c>
      <c r="P1441" s="99">
        <f>J1441*M1441</f>
        <v>0</v>
      </c>
      <c r="Q1441" s="99">
        <f>K1441*M1441</f>
        <v>0</v>
      </c>
      <c r="R1441" s="99">
        <f>L1441*M1441</f>
        <v>0</v>
      </c>
      <c r="S1441" s="13" t="s">
        <v>5</v>
      </c>
    </row>
    <row r="1442" spans="1:19" s="56" customFormat="1" ht="69.95" hidden="1" customHeight="1" outlineLevel="1" thickBot="1" x14ac:dyDescent="0.25">
      <c r="A1442" s="602" t="s">
        <v>4398</v>
      </c>
      <c r="B1442" s="345" t="s">
        <v>200</v>
      </c>
      <c r="C1442" s="91" t="s">
        <v>1371</v>
      </c>
      <c r="D1442" s="307" t="s">
        <v>1377</v>
      </c>
      <c r="E1442" s="7"/>
      <c r="F1442" s="7" t="s">
        <v>4</v>
      </c>
      <c r="G1442" s="2">
        <v>12</v>
      </c>
      <c r="H1442" s="139">
        <v>7.7</v>
      </c>
      <c r="I1442" s="139">
        <v>7.5</v>
      </c>
      <c r="J1442" s="161">
        <f t="shared" si="1210"/>
        <v>7.35</v>
      </c>
      <c r="K1442" s="161">
        <f t="shared" si="1211"/>
        <v>7.2749999999999995</v>
      </c>
      <c r="L1442" s="161">
        <f t="shared" si="1212"/>
        <v>7.1999999999999993</v>
      </c>
      <c r="M1442" s="15"/>
      <c r="N1442" s="206">
        <f>H1442*M1442</f>
        <v>0</v>
      </c>
      <c r="O1442" s="217">
        <f>I1442*M1442</f>
        <v>0</v>
      </c>
      <c r="P1442" s="99">
        <f>J1442*M1442</f>
        <v>0</v>
      </c>
      <c r="Q1442" s="99">
        <f>K1442*M1442</f>
        <v>0</v>
      </c>
      <c r="R1442" s="99">
        <f>L1442*M1442</f>
        <v>0</v>
      </c>
      <c r="S1442" s="13" t="s">
        <v>5</v>
      </c>
    </row>
    <row r="1443" spans="1:19" s="56" customFormat="1" ht="69.95" hidden="1" customHeight="1" outlineLevel="1" thickBot="1" x14ac:dyDescent="0.25">
      <c r="A1443" s="602" t="s">
        <v>4399</v>
      </c>
      <c r="B1443" s="345" t="s">
        <v>200</v>
      </c>
      <c r="C1443" s="91" t="s">
        <v>1372</v>
      </c>
      <c r="D1443" s="307" t="s">
        <v>1378</v>
      </c>
      <c r="E1443" s="7"/>
      <c r="F1443" s="7" t="s">
        <v>4</v>
      </c>
      <c r="G1443" s="2">
        <v>12</v>
      </c>
      <c r="H1443" s="139">
        <v>7.7</v>
      </c>
      <c r="I1443" s="139">
        <v>7.5</v>
      </c>
      <c r="J1443" s="161">
        <f t="shared" si="1210"/>
        <v>7.35</v>
      </c>
      <c r="K1443" s="161">
        <f t="shared" si="1211"/>
        <v>7.2749999999999995</v>
      </c>
      <c r="L1443" s="161">
        <f t="shared" si="1212"/>
        <v>7.1999999999999993</v>
      </c>
      <c r="M1443" s="15"/>
      <c r="N1443" s="206">
        <f>H1443*M1443</f>
        <v>0</v>
      </c>
      <c r="O1443" s="217">
        <f>I1443*M1443</f>
        <v>0</v>
      </c>
      <c r="P1443" s="99">
        <f>J1443*M1443</f>
        <v>0</v>
      </c>
      <c r="Q1443" s="99">
        <f>K1443*M1443</f>
        <v>0</v>
      </c>
      <c r="R1443" s="99">
        <f>L1443*M1443</f>
        <v>0</v>
      </c>
      <c r="S1443" s="13" t="s">
        <v>5</v>
      </c>
    </row>
    <row r="1444" spans="1:19" s="56" customFormat="1" ht="69.95" hidden="1" customHeight="1" outlineLevel="1" thickBot="1" x14ac:dyDescent="0.25">
      <c r="A1444" s="602" t="s">
        <v>4400</v>
      </c>
      <c r="B1444" s="345" t="s">
        <v>200</v>
      </c>
      <c r="C1444" s="91" t="s">
        <v>1373</v>
      </c>
      <c r="D1444" s="307" t="s">
        <v>1379</v>
      </c>
      <c r="E1444" s="7"/>
      <c r="F1444" s="7" t="s">
        <v>4</v>
      </c>
      <c r="G1444" s="2">
        <v>12</v>
      </c>
      <c r="H1444" s="139">
        <v>7.7</v>
      </c>
      <c r="I1444" s="139">
        <v>7.5</v>
      </c>
      <c r="J1444" s="161">
        <f t="shared" si="1210"/>
        <v>7.35</v>
      </c>
      <c r="K1444" s="161">
        <f t="shared" si="1211"/>
        <v>7.2749999999999995</v>
      </c>
      <c r="L1444" s="161">
        <f t="shared" si="1212"/>
        <v>7.1999999999999993</v>
      </c>
      <c r="M1444" s="15"/>
      <c r="N1444" s="206">
        <f>H1444*M1444</f>
        <v>0</v>
      </c>
      <c r="O1444" s="217">
        <f>I1444*M1444</f>
        <v>0</v>
      </c>
      <c r="P1444" s="99">
        <f>J1444*M1444</f>
        <v>0</v>
      </c>
      <c r="Q1444" s="99">
        <f>K1444*M1444</f>
        <v>0</v>
      </c>
      <c r="R1444" s="99">
        <f>L1444*M1444</f>
        <v>0</v>
      </c>
      <c r="S1444" s="13" t="s">
        <v>5</v>
      </c>
    </row>
    <row r="1445" spans="1:19" s="56" customFormat="1" ht="69.95" hidden="1" customHeight="1" outlineLevel="1" thickBot="1" x14ac:dyDescent="0.25">
      <c r="A1445" s="602" t="s">
        <v>4401</v>
      </c>
      <c r="B1445" s="345" t="s">
        <v>200</v>
      </c>
      <c r="C1445" s="91" t="s">
        <v>1380</v>
      </c>
      <c r="D1445" s="307" t="s">
        <v>1381</v>
      </c>
      <c r="E1445" s="7"/>
      <c r="F1445" s="7" t="s">
        <v>4</v>
      </c>
      <c r="G1445" s="2">
        <v>11</v>
      </c>
      <c r="H1445" s="139">
        <v>7.2</v>
      </c>
      <c r="I1445" s="139">
        <v>7</v>
      </c>
      <c r="J1445" s="161">
        <f t="shared" si="1210"/>
        <v>6.8599999999999994</v>
      </c>
      <c r="K1445" s="161">
        <f t="shared" si="1211"/>
        <v>6.79</v>
      </c>
      <c r="L1445" s="161">
        <f t="shared" si="1212"/>
        <v>6.72</v>
      </c>
      <c r="M1445" s="15"/>
      <c r="N1445" s="206">
        <f>H1445*M1445</f>
        <v>0</v>
      </c>
      <c r="O1445" s="217">
        <f>I1445*M1445</f>
        <v>0</v>
      </c>
      <c r="P1445" s="99">
        <f>J1445*M1445</f>
        <v>0</v>
      </c>
      <c r="Q1445" s="99">
        <f>K1445*M1445</f>
        <v>0</v>
      </c>
      <c r="R1445" s="99">
        <f>L1445*M1445</f>
        <v>0</v>
      </c>
      <c r="S1445" s="13" t="s">
        <v>5</v>
      </c>
    </row>
    <row r="1446" spans="1:19" s="56" customFormat="1" ht="69.95" hidden="1" customHeight="1" outlineLevel="1" thickBot="1" x14ac:dyDescent="0.25">
      <c r="A1446" s="602" t="s">
        <v>4402</v>
      </c>
      <c r="B1446" s="345" t="s">
        <v>200</v>
      </c>
      <c r="C1446" s="91" t="s">
        <v>1383</v>
      </c>
      <c r="D1446" s="307" t="s">
        <v>1395</v>
      </c>
      <c r="E1446" s="7"/>
      <c r="F1446" s="7" t="s">
        <v>4</v>
      </c>
      <c r="G1446" s="2">
        <v>12</v>
      </c>
      <c r="H1446" s="139">
        <v>7.7</v>
      </c>
      <c r="I1446" s="139">
        <v>7.5</v>
      </c>
      <c r="J1446" s="161">
        <f t="shared" si="1210"/>
        <v>7.35</v>
      </c>
      <c r="K1446" s="161">
        <f t="shared" si="1211"/>
        <v>7.2749999999999995</v>
      </c>
      <c r="L1446" s="161">
        <f t="shared" si="1212"/>
        <v>7.1999999999999993</v>
      </c>
      <c r="M1446" s="15"/>
      <c r="N1446" s="206">
        <f>H1446*M1446</f>
        <v>0</v>
      </c>
      <c r="O1446" s="217">
        <f>I1446*M1446</f>
        <v>0</v>
      </c>
      <c r="P1446" s="99">
        <f>J1446*M1446</f>
        <v>0</v>
      </c>
      <c r="Q1446" s="99">
        <f>K1446*M1446</f>
        <v>0</v>
      </c>
      <c r="R1446" s="99">
        <f>L1446*M1446</f>
        <v>0</v>
      </c>
      <c r="S1446" s="13" t="s">
        <v>5</v>
      </c>
    </row>
    <row r="1447" spans="1:19" s="56" customFormat="1" ht="69.95" hidden="1" customHeight="1" outlineLevel="1" thickBot="1" x14ac:dyDescent="0.25">
      <c r="A1447" s="602" t="s">
        <v>4403</v>
      </c>
      <c r="B1447" s="345" t="s">
        <v>200</v>
      </c>
      <c r="C1447" s="91" t="s">
        <v>1384</v>
      </c>
      <c r="D1447" s="511" t="s">
        <v>3290</v>
      </c>
      <c r="E1447" s="7"/>
      <c r="F1447" s="7" t="s">
        <v>4</v>
      </c>
      <c r="G1447" s="2">
        <v>12</v>
      </c>
      <c r="H1447" s="139">
        <v>7.7</v>
      </c>
      <c r="I1447" s="139">
        <v>7.5</v>
      </c>
      <c r="J1447" s="161">
        <f t="shared" si="1210"/>
        <v>7.35</v>
      </c>
      <c r="K1447" s="161">
        <f t="shared" si="1211"/>
        <v>7.2749999999999995</v>
      </c>
      <c r="L1447" s="161">
        <f t="shared" si="1212"/>
        <v>7.1999999999999993</v>
      </c>
      <c r="M1447" s="15"/>
      <c r="N1447" s="206">
        <f>H1447*M1447</f>
        <v>0</v>
      </c>
      <c r="O1447" s="217">
        <f>I1447*M1447</f>
        <v>0</v>
      </c>
      <c r="P1447" s="99">
        <f>J1447*M1447</f>
        <v>0</v>
      </c>
      <c r="Q1447" s="99">
        <f>K1447*M1447</f>
        <v>0</v>
      </c>
      <c r="R1447" s="99">
        <f>L1447*M1447</f>
        <v>0</v>
      </c>
      <c r="S1447" s="13" t="s">
        <v>5</v>
      </c>
    </row>
    <row r="1448" spans="1:19" s="56" customFormat="1" ht="69.95" hidden="1" customHeight="1" outlineLevel="1" thickBot="1" x14ac:dyDescent="0.25">
      <c r="A1448" s="602" t="s">
        <v>4404</v>
      </c>
      <c r="B1448" s="345" t="s">
        <v>200</v>
      </c>
      <c r="C1448" s="91" t="s">
        <v>1385</v>
      </c>
      <c r="D1448" s="307" t="s">
        <v>1396</v>
      </c>
      <c r="E1448" s="7"/>
      <c r="F1448" s="7" t="s">
        <v>4</v>
      </c>
      <c r="G1448" s="2">
        <v>12</v>
      </c>
      <c r="H1448" s="139">
        <v>7.7</v>
      </c>
      <c r="I1448" s="139">
        <v>7.5</v>
      </c>
      <c r="J1448" s="161">
        <f t="shared" si="1210"/>
        <v>7.35</v>
      </c>
      <c r="K1448" s="161">
        <f t="shared" si="1211"/>
        <v>7.2749999999999995</v>
      </c>
      <c r="L1448" s="161">
        <f t="shared" si="1212"/>
        <v>7.1999999999999993</v>
      </c>
      <c r="M1448" s="15"/>
      <c r="N1448" s="206">
        <f>H1448*M1448</f>
        <v>0</v>
      </c>
      <c r="O1448" s="217">
        <f>I1448*M1448</f>
        <v>0</v>
      </c>
      <c r="P1448" s="99">
        <f>J1448*M1448</f>
        <v>0</v>
      </c>
      <c r="Q1448" s="99">
        <f>K1448*M1448</f>
        <v>0</v>
      </c>
      <c r="R1448" s="99">
        <f>L1448*M1448</f>
        <v>0</v>
      </c>
      <c r="S1448" s="13" t="s">
        <v>5</v>
      </c>
    </row>
    <row r="1449" spans="1:19" s="56" customFormat="1" ht="69.95" hidden="1" customHeight="1" outlineLevel="1" thickBot="1" x14ac:dyDescent="0.25">
      <c r="A1449" s="602" t="s">
        <v>4405</v>
      </c>
      <c r="B1449" s="345" t="s">
        <v>200</v>
      </c>
      <c r="C1449" s="91" t="s">
        <v>1386</v>
      </c>
      <c r="D1449" s="307" t="s">
        <v>1397</v>
      </c>
      <c r="E1449" s="7"/>
      <c r="F1449" s="7" t="s">
        <v>4</v>
      </c>
      <c r="G1449" s="2">
        <v>12</v>
      </c>
      <c r="H1449" s="139">
        <v>7.7</v>
      </c>
      <c r="I1449" s="139">
        <v>7.5</v>
      </c>
      <c r="J1449" s="161">
        <f t="shared" si="1210"/>
        <v>7.35</v>
      </c>
      <c r="K1449" s="161">
        <f t="shared" si="1211"/>
        <v>7.2749999999999995</v>
      </c>
      <c r="L1449" s="161">
        <f t="shared" si="1212"/>
        <v>7.1999999999999993</v>
      </c>
      <c r="M1449" s="15"/>
      <c r="N1449" s="206">
        <f>H1449*M1449</f>
        <v>0</v>
      </c>
      <c r="O1449" s="217">
        <f>I1449*M1449</f>
        <v>0</v>
      </c>
      <c r="P1449" s="99">
        <f>J1449*M1449</f>
        <v>0</v>
      </c>
      <c r="Q1449" s="99">
        <f>K1449*M1449</f>
        <v>0</v>
      </c>
      <c r="R1449" s="99">
        <f>L1449*M1449</f>
        <v>0</v>
      </c>
      <c r="S1449" s="13" t="s">
        <v>5</v>
      </c>
    </row>
    <row r="1450" spans="1:19" s="56" customFormat="1" ht="69.95" hidden="1" customHeight="1" outlineLevel="1" thickBot="1" x14ac:dyDescent="0.25">
      <c r="A1450" s="602" t="s">
        <v>4406</v>
      </c>
      <c r="B1450" s="345" t="s">
        <v>200</v>
      </c>
      <c r="C1450" s="91" t="s">
        <v>1387</v>
      </c>
      <c r="D1450" s="307" t="s">
        <v>1398</v>
      </c>
      <c r="E1450" s="7"/>
      <c r="F1450" s="7" t="s">
        <v>4</v>
      </c>
      <c r="G1450" s="2">
        <v>12</v>
      </c>
      <c r="H1450" s="139">
        <v>7.7</v>
      </c>
      <c r="I1450" s="139">
        <v>7.5</v>
      </c>
      <c r="J1450" s="161">
        <f t="shared" si="1210"/>
        <v>7.35</v>
      </c>
      <c r="K1450" s="161">
        <f t="shared" si="1211"/>
        <v>7.2749999999999995</v>
      </c>
      <c r="L1450" s="161">
        <f t="shared" si="1212"/>
        <v>7.1999999999999993</v>
      </c>
      <c r="M1450" s="15"/>
      <c r="N1450" s="206">
        <f>H1450*M1450</f>
        <v>0</v>
      </c>
      <c r="O1450" s="217">
        <f>I1450*M1450</f>
        <v>0</v>
      </c>
      <c r="P1450" s="99">
        <f>J1450*M1450</f>
        <v>0</v>
      </c>
      <c r="Q1450" s="99">
        <f>K1450*M1450</f>
        <v>0</v>
      </c>
      <c r="R1450" s="99">
        <f>L1450*M1450</f>
        <v>0</v>
      </c>
      <c r="S1450" s="13" t="s">
        <v>5</v>
      </c>
    </row>
    <row r="1451" spans="1:19" s="56" customFormat="1" ht="69.95" hidden="1" customHeight="1" outlineLevel="1" thickBot="1" x14ac:dyDescent="0.25">
      <c r="A1451" s="602" t="s">
        <v>4407</v>
      </c>
      <c r="B1451" s="345" t="s">
        <v>200</v>
      </c>
      <c r="C1451" s="91" t="s">
        <v>1388</v>
      </c>
      <c r="D1451" s="307" t="s">
        <v>1399</v>
      </c>
      <c r="E1451" s="7"/>
      <c r="F1451" s="7" t="s">
        <v>4</v>
      </c>
      <c r="G1451" s="2">
        <v>12</v>
      </c>
      <c r="H1451" s="139">
        <v>7.7</v>
      </c>
      <c r="I1451" s="139">
        <v>7.5</v>
      </c>
      <c r="J1451" s="161">
        <f t="shared" si="1210"/>
        <v>7.35</v>
      </c>
      <c r="K1451" s="161">
        <f t="shared" si="1211"/>
        <v>7.2749999999999995</v>
      </c>
      <c r="L1451" s="161">
        <f t="shared" si="1212"/>
        <v>7.1999999999999993</v>
      </c>
      <c r="M1451" s="15"/>
      <c r="N1451" s="206">
        <f>H1451*M1451</f>
        <v>0</v>
      </c>
      <c r="O1451" s="217">
        <f>I1451*M1451</f>
        <v>0</v>
      </c>
      <c r="P1451" s="99">
        <f>J1451*M1451</f>
        <v>0</v>
      </c>
      <c r="Q1451" s="99">
        <f>K1451*M1451</f>
        <v>0</v>
      </c>
      <c r="R1451" s="99">
        <f>L1451*M1451</f>
        <v>0</v>
      </c>
      <c r="S1451" s="13" t="s">
        <v>5</v>
      </c>
    </row>
    <row r="1452" spans="1:19" s="56" customFormat="1" ht="69.95" hidden="1" customHeight="1" outlineLevel="1" thickBot="1" x14ac:dyDescent="0.25">
      <c r="A1452" s="602" t="s">
        <v>4408</v>
      </c>
      <c r="B1452" s="345" t="s">
        <v>200</v>
      </c>
      <c r="C1452" s="91" t="s">
        <v>1389</v>
      </c>
      <c r="D1452" s="306" t="s">
        <v>1400</v>
      </c>
      <c r="E1452" s="7"/>
      <c r="F1452" s="7" t="s">
        <v>4</v>
      </c>
      <c r="G1452" s="2">
        <v>12</v>
      </c>
      <c r="H1452" s="139">
        <v>7.7</v>
      </c>
      <c r="I1452" s="139">
        <v>7.5</v>
      </c>
      <c r="J1452" s="161">
        <f t="shared" si="1210"/>
        <v>7.35</v>
      </c>
      <c r="K1452" s="161">
        <f t="shared" si="1211"/>
        <v>7.2749999999999995</v>
      </c>
      <c r="L1452" s="161">
        <f t="shared" si="1212"/>
        <v>7.1999999999999993</v>
      </c>
      <c r="M1452" s="15"/>
      <c r="N1452" s="206">
        <f>H1452*M1452</f>
        <v>0</v>
      </c>
      <c r="O1452" s="217">
        <f>I1452*M1452</f>
        <v>0</v>
      </c>
      <c r="P1452" s="99">
        <f>J1452*M1452</f>
        <v>0</v>
      </c>
      <c r="Q1452" s="99">
        <f>K1452*M1452</f>
        <v>0</v>
      </c>
      <c r="R1452" s="99">
        <f>L1452*M1452</f>
        <v>0</v>
      </c>
      <c r="S1452" s="13" t="s">
        <v>5</v>
      </c>
    </row>
    <row r="1453" spans="1:19" s="56" customFormat="1" ht="69.95" hidden="1" customHeight="1" outlineLevel="1" thickBot="1" x14ac:dyDescent="0.25">
      <c r="A1453" s="602" t="s">
        <v>4409</v>
      </c>
      <c r="B1453" s="345" t="s">
        <v>200</v>
      </c>
      <c r="C1453" s="91" t="s">
        <v>1390</v>
      </c>
      <c r="D1453" s="307" t="s">
        <v>1401</v>
      </c>
      <c r="E1453" s="7"/>
      <c r="F1453" s="7" t="s">
        <v>4</v>
      </c>
      <c r="G1453" s="2">
        <v>12</v>
      </c>
      <c r="H1453" s="139">
        <v>7.7</v>
      </c>
      <c r="I1453" s="139">
        <v>7.5</v>
      </c>
      <c r="J1453" s="161">
        <f t="shared" si="1210"/>
        <v>7.35</v>
      </c>
      <c r="K1453" s="161">
        <f t="shared" si="1211"/>
        <v>7.2749999999999995</v>
      </c>
      <c r="L1453" s="161">
        <f t="shared" si="1212"/>
        <v>7.1999999999999993</v>
      </c>
      <c r="M1453" s="15"/>
      <c r="N1453" s="206">
        <f>H1453*M1453</f>
        <v>0</v>
      </c>
      <c r="O1453" s="217">
        <f>I1453*M1453</f>
        <v>0</v>
      </c>
      <c r="P1453" s="99">
        <f>J1453*M1453</f>
        <v>0</v>
      </c>
      <c r="Q1453" s="99">
        <f>K1453*M1453</f>
        <v>0</v>
      </c>
      <c r="R1453" s="99">
        <f>L1453*M1453</f>
        <v>0</v>
      </c>
      <c r="S1453" s="13" t="s">
        <v>5</v>
      </c>
    </row>
    <row r="1454" spans="1:19" s="56" customFormat="1" ht="69.95" hidden="1" customHeight="1" outlineLevel="1" thickBot="1" x14ac:dyDescent="0.25">
      <c r="A1454" s="602" t="s">
        <v>4410</v>
      </c>
      <c r="B1454" s="345" t="s">
        <v>200</v>
      </c>
      <c r="C1454" s="91" t="s">
        <v>1391</v>
      </c>
      <c r="D1454" s="307" t="s">
        <v>1402</v>
      </c>
      <c r="E1454" s="7"/>
      <c r="F1454" s="7" t="s">
        <v>4</v>
      </c>
      <c r="G1454" s="2">
        <v>12</v>
      </c>
      <c r="H1454" s="139">
        <v>7.7</v>
      </c>
      <c r="I1454" s="139">
        <v>7.5</v>
      </c>
      <c r="J1454" s="161">
        <f t="shared" si="1210"/>
        <v>7.35</v>
      </c>
      <c r="K1454" s="161">
        <f t="shared" si="1211"/>
        <v>7.2749999999999995</v>
      </c>
      <c r="L1454" s="161">
        <f t="shared" si="1212"/>
        <v>7.1999999999999993</v>
      </c>
      <c r="M1454" s="15"/>
      <c r="N1454" s="206">
        <f>H1454*M1454</f>
        <v>0</v>
      </c>
      <c r="O1454" s="217">
        <f>I1454*M1454</f>
        <v>0</v>
      </c>
      <c r="P1454" s="99">
        <f>J1454*M1454</f>
        <v>0</v>
      </c>
      <c r="Q1454" s="99">
        <f>K1454*M1454</f>
        <v>0</v>
      </c>
      <c r="R1454" s="99">
        <f>L1454*M1454</f>
        <v>0</v>
      </c>
      <c r="S1454" s="13" t="s">
        <v>5</v>
      </c>
    </row>
    <row r="1455" spans="1:19" s="56" customFormat="1" ht="69.95" hidden="1" customHeight="1" outlineLevel="1" thickBot="1" x14ac:dyDescent="0.25">
      <c r="A1455" s="602" t="s">
        <v>4411</v>
      </c>
      <c r="B1455" s="345" t="s">
        <v>200</v>
      </c>
      <c r="C1455" s="91" t="s">
        <v>1392</v>
      </c>
      <c r="D1455" s="307" t="s">
        <v>1403</v>
      </c>
      <c r="E1455" s="7"/>
      <c r="F1455" s="7" t="s">
        <v>4</v>
      </c>
      <c r="G1455" s="2">
        <v>12</v>
      </c>
      <c r="H1455" s="139">
        <v>7.7</v>
      </c>
      <c r="I1455" s="139">
        <v>7.5</v>
      </c>
      <c r="J1455" s="161">
        <f t="shared" si="1210"/>
        <v>7.35</v>
      </c>
      <c r="K1455" s="161">
        <f t="shared" si="1211"/>
        <v>7.2749999999999995</v>
      </c>
      <c r="L1455" s="161">
        <f t="shared" si="1212"/>
        <v>7.1999999999999993</v>
      </c>
      <c r="M1455" s="15"/>
      <c r="N1455" s="206">
        <f>H1455*M1455</f>
        <v>0</v>
      </c>
      <c r="O1455" s="217">
        <f>I1455*M1455</f>
        <v>0</v>
      </c>
      <c r="P1455" s="99">
        <f>J1455*M1455</f>
        <v>0</v>
      </c>
      <c r="Q1455" s="99">
        <f>K1455*M1455</f>
        <v>0</v>
      </c>
      <c r="R1455" s="99">
        <f>L1455*M1455</f>
        <v>0</v>
      </c>
      <c r="S1455" s="13" t="s">
        <v>5</v>
      </c>
    </row>
    <row r="1456" spans="1:19" s="56" customFormat="1" ht="69.95" hidden="1" customHeight="1" outlineLevel="1" thickBot="1" x14ac:dyDescent="0.25">
      <c r="A1456" s="602" t="s">
        <v>4412</v>
      </c>
      <c r="B1456" s="345" t="s">
        <v>200</v>
      </c>
      <c r="C1456" s="91" t="s">
        <v>1393</v>
      </c>
      <c r="D1456" s="307" t="s">
        <v>1404</v>
      </c>
      <c r="E1456" s="7"/>
      <c r="F1456" s="7" t="s">
        <v>4</v>
      </c>
      <c r="G1456" s="2">
        <v>12</v>
      </c>
      <c r="H1456" s="139">
        <v>7.7</v>
      </c>
      <c r="I1456" s="139">
        <v>7.5</v>
      </c>
      <c r="J1456" s="161">
        <f t="shared" si="1210"/>
        <v>7.35</v>
      </c>
      <c r="K1456" s="161">
        <f t="shared" si="1211"/>
        <v>7.2749999999999995</v>
      </c>
      <c r="L1456" s="161">
        <f t="shared" si="1212"/>
        <v>7.1999999999999993</v>
      </c>
      <c r="M1456" s="15"/>
      <c r="N1456" s="206">
        <f>H1456*M1456</f>
        <v>0</v>
      </c>
      <c r="O1456" s="217">
        <f>I1456*M1456</f>
        <v>0</v>
      </c>
      <c r="P1456" s="99">
        <f>J1456*M1456</f>
        <v>0</v>
      </c>
      <c r="Q1456" s="99">
        <f>K1456*M1456</f>
        <v>0</v>
      </c>
      <c r="R1456" s="99">
        <f>L1456*M1456</f>
        <v>0</v>
      </c>
      <c r="S1456" s="13" t="s">
        <v>5</v>
      </c>
    </row>
    <row r="1457" spans="1:19" s="56" customFormat="1" ht="69.95" hidden="1" customHeight="1" outlineLevel="1" thickBot="1" x14ac:dyDescent="0.25">
      <c r="A1457" s="602" t="s">
        <v>4413</v>
      </c>
      <c r="B1457" s="345" t="s">
        <v>200</v>
      </c>
      <c r="C1457" s="91" t="s">
        <v>1394</v>
      </c>
      <c r="D1457" s="307" t="s">
        <v>1405</v>
      </c>
      <c r="E1457" s="7"/>
      <c r="F1457" s="7" t="s">
        <v>4</v>
      </c>
      <c r="G1457" s="2">
        <v>12</v>
      </c>
      <c r="H1457" s="139">
        <v>7.7</v>
      </c>
      <c r="I1457" s="139">
        <v>7.5</v>
      </c>
      <c r="J1457" s="161">
        <f t="shared" si="1210"/>
        <v>7.35</v>
      </c>
      <c r="K1457" s="161">
        <f t="shared" si="1211"/>
        <v>7.2749999999999995</v>
      </c>
      <c r="L1457" s="161">
        <f t="shared" si="1212"/>
        <v>7.1999999999999993</v>
      </c>
      <c r="M1457" s="15"/>
      <c r="N1457" s="206">
        <f>H1457*M1457</f>
        <v>0</v>
      </c>
      <c r="O1457" s="217">
        <f>I1457*M1457</f>
        <v>0</v>
      </c>
      <c r="P1457" s="99">
        <f>J1457*M1457</f>
        <v>0</v>
      </c>
      <c r="Q1457" s="99">
        <f>K1457*M1457</f>
        <v>0</v>
      </c>
      <c r="R1457" s="99">
        <f>L1457*M1457</f>
        <v>0</v>
      </c>
      <c r="S1457" s="13" t="s">
        <v>5</v>
      </c>
    </row>
    <row r="1458" spans="1:19" s="56" customFormat="1" ht="69.95" hidden="1" customHeight="1" outlineLevel="1" thickBot="1" x14ac:dyDescent="0.25">
      <c r="A1458" s="602" t="s">
        <v>4414</v>
      </c>
      <c r="B1458" s="345" t="s">
        <v>200</v>
      </c>
      <c r="C1458" s="91" t="s">
        <v>1406</v>
      </c>
      <c r="D1458" s="511" t="s">
        <v>3375</v>
      </c>
      <c r="E1458" s="7"/>
      <c r="F1458" s="7" t="s">
        <v>4</v>
      </c>
      <c r="G1458" s="2">
        <v>10.5</v>
      </c>
      <c r="H1458" s="139">
        <v>6.7</v>
      </c>
      <c r="I1458" s="139">
        <v>6.5</v>
      </c>
      <c r="J1458" s="161">
        <f t="shared" si="1210"/>
        <v>6.37</v>
      </c>
      <c r="K1458" s="161">
        <f t="shared" si="1211"/>
        <v>6.3049999999999997</v>
      </c>
      <c r="L1458" s="161">
        <f t="shared" si="1212"/>
        <v>6.24</v>
      </c>
      <c r="M1458" s="15"/>
      <c r="N1458" s="206">
        <f>H1458*M1458</f>
        <v>0</v>
      </c>
      <c r="O1458" s="217">
        <f>I1458*M1458</f>
        <v>0</v>
      </c>
      <c r="P1458" s="99">
        <f>J1458*M1458</f>
        <v>0</v>
      </c>
      <c r="Q1458" s="99">
        <f>K1458*M1458</f>
        <v>0</v>
      </c>
      <c r="R1458" s="99">
        <f>L1458*M1458</f>
        <v>0</v>
      </c>
      <c r="S1458" s="13" t="s">
        <v>5</v>
      </c>
    </row>
    <row r="1459" spans="1:19" s="56" customFormat="1" ht="69.95" hidden="1" customHeight="1" outlineLevel="1" thickBot="1" x14ac:dyDescent="0.25">
      <c r="A1459" s="602" t="s">
        <v>4417</v>
      </c>
      <c r="B1459" s="345" t="s">
        <v>200</v>
      </c>
      <c r="C1459" s="91" t="s">
        <v>1407</v>
      </c>
      <c r="D1459" s="307" t="s">
        <v>1411</v>
      </c>
      <c r="E1459" s="7"/>
      <c r="F1459" s="7" t="s">
        <v>4</v>
      </c>
      <c r="G1459" s="2">
        <v>12</v>
      </c>
      <c r="H1459" s="139">
        <v>7.7</v>
      </c>
      <c r="I1459" s="139">
        <v>7.5</v>
      </c>
      <c r="J1459" s="161">
        <f t="shared" si="1210"/>
        <v>7.35</v>
      </c>
      <c r="K1459" s="161">
        <f t="shared" si="1211"/>
        <v>7.2749999999999995</v>
      </c>
      <c r="L1459" s="161">
        <f t="shared" si="1212"/>
        <v>7.1999999999999993</v>
      </c>
      <c r="M1459" s="15"/>
      <c r="N1459" s="206">
        <f>H1459*M1459</f>
        <v>0</v>
      </c>
      <c r="O1459" s="217">
        <f>I1459*M1459</f>
        <v>0</v>
      </c>
      <c r="P1459" s="99">
        <f>J1459*M1459</f>
        <v>0</v>
      </c>
      <c r="Q1459" s="99">
        <f>K1459*M1459</f>
        <v>0</v>
      </c>
      <c r="R1459" s="99">
        <f>L1459*M1459</f>
        <v>0</v>
      </c>
      <c r="S1459" s="13" t="s">
        <v>5</v>
      </c>
    </row>
    <row r="1460" spans="1:19" s="56" customFormat="1" ht="69.95" hidden="1" customHeight="1" outlineLevel="1" thickBot="1" x14ac:dyDescent="0.25">
      <c r="A1460" s="602" t="s">
        <v>4418</v>
      </c>
      <c r="B1460" s="345" t="s">
        <v>200</v>
      </c>
      <c r="C1460" s="91" t="s">
        <v>1408</v>
      </c>
      <c r="D1460" s="511" t="s">
        <v>3374</v>
      </c>
      <c r="E1460" s="7"/>
      <c r="F1460" s="7" t="s">
        <v>4</v>
      </c>
      <c r="G1460" s="2">
        <v>10.5</v>
      </c>
      <c r="H1460" s="139">
        <v>6.7</v>
      </c>
      <c r="I1460" s="139">
        <v>6.5</v>
      </c>
      <c r="J1460" s="161">
        <f t="shared" si="1210"/>
        <v>6.37</v>
      </c>
      <c r="K1460" s="161">
        <f t="shared" si="1211"/>
        <v>6.3049999999999997</v>
      </c>
      <c r="L1460" s="161">
        <f t="shared" si="1212"/>
        <v>6.24</v>
      </c>
      <c r="M1460" s="15"/>
      <c r="N1460" s="206">
        <f>H1460*M1460</f>
        <v>0</v>
      </c>
      <c r="O1460" s="217">
        <f>I1460*M1460</f>
        <v>0</v>
      </c>
      <c r="P1460" s="99">
        <f>J1460*M1460</f>
        <v>0</v>
      </c>
      <c r="Q1460" s="99">
        <f>K1460*M1460</f>
        <v>0</v>
      </c>
      <c r="R1460" s="99">
        <f>L1460*M1460</f>
        <v>0</v>
      </c>
      <c r="S1460" s="13" t="s">
        <v>5</v>
      </c>
    </row>
    <row r="1461" spans="1:19" s="56" customFormat="1" ht="69.95" hidden="1" customHeight="1" outlineLevel="1" thickBot="1" x14ac:dyDescent="0.25">
      <c r="A1461" s="602" t="s">
        <v>4415</v>
      </c>
      <c r="B1461" s="345" t="s">
        <v>200</v>
      </c>
      <c r="C1461" s="91" t="s">
        <v>1409</v>
      </c>
      <c r="D1461" s="307" t="s">
        <v>1412</v>
      </c>
      <c r="E1461" s="7"/>
      <c r="F1461" s="7" t="s">
        <v>4</v>
      </c>
      <c r="G1461" s="2">
        <v>13</v>
      </c>
      <c r="H1461" s="139">
        <v>8.1999999999999993</v>
      </c>
      <c r="I1461" s="139">
        <v>8</v>
      </c>
      <c r="J1461" s="161">
        <f t="shared" si="1210"/>
        <v>7.84</v>
      </c>
      <c r="K1461" s="161">
        <f t="shared" si="1211"/>
        <v>7.76</v>
      </c>
      <c r="L1461" s="161">
        <f t="shared" si="1212"/>
        <v>7.68</v>
      </c>
      <c r="M1461" s="15"/>
      <c r="N1461" s="206">
        <f>H1461*M1461</f>
        <v>0</v>
      </c>
      <c r="O1461" s="217">
        <f>I1461*M1461</f>
        <v>0</v>
      </c>
      <c r="P1461" s="99">
        <f>J1461*M1461</f>
        <v>0</v>
      </c>
      <c r="Q1461" s="99">
        <f>K1461*M1461</f>
        <v>0</v>
      </c>
      <c r="R1461" s="99">
        <f>L1461*M1461</f>
        <v>0</v>
      </c>
      <c r="S1461" s="13" t="s">
        <v>5</v>
      </c>
    </row>
    <row r="1462" spans="1:19" s="56" customFormat="1" ht="69.95" hidden="1" customHeight="1" outlineLevel="1" thickBot="1" x14ac:dyDescent="0.25">
      <c r="A1462" s="602" t="s">
        <v>4419</v>
      </c>
      <c r="B1462" s="345" t="s">
        <v>200</v>
      </c>
      <c r="C1462" s="91" t="s">
        <v>1410</v>
      </c>
      <c r="D1462" s="307" t="s">
        <v>1413</v>
      </c>
      <c r="E1462" s="7"/>
      <c r="F1462" s="7" t="s">
        <v>4</v>
      </c>
      <c r="G1462" s="2">
        <v>12</v>
      </c>
      <c r="H1462" s="139">
        <v>7.7</v>
      </c>
      <c r="I1462" s="139">
        <v>7.5</v>
      </c>
      <c r="J1462" s="161">
        <f t="shared" si="1210"/>
        <v>7.35</v>
      </c>
      <c r="K1462" s="161">
        <f t="shared" si="1211"/>
        <v>7.2749999999999995</v>
      </c>
      <c r="L1462" s="161">
        <f t="shared" si="1212"/>
        <v>7.1999999999999993</v>
      </c>
      <c r="M1462" s="15"/>
      <c r="N1462" s="206">
        <f>H1462*M1462</f>
        <v>0</v>
      </c>
      <c r="O1462" s="217">
        <f>I1462*M1462</f>
        <v>0</v>
      </c>
      <c r="P1462" s="99">
        <f>J1462*M1462</f>
        <v>0</v>
      </c>
      <c r="Q1462" s="99">
        <f>K1462*M1462</f>
        <v>0</v>
      </c>
      <c r="R1462" s="99">
        <f>L1462*M1462</f>
        <v>0</v>
      </c>
      <c r="S1462" s="13" t="s">
        <v>5</v>
      </c>
    </row>
    <row r="1463" spans="1:19" s="56" customFormat="1" ht="69.95" hidden="1" customHeight="1" outlineLevel="1" thickBot="1" x14ac:dyDescent="0.25">
      <c r="A1463" s="602" t="s">
        <v>4416</v>
      </c>
      <c r="B1463" s="345" t="s">
        <v>200</v>
      </c>
      <c r="C1463" s="91" t="s">
        <v>1414</v>
      </c>
      <c r="D1463" s="307" t="s">
        <v>1415</v>
      </c>
      <c r="E1463" s="7"/>
      <c r="F1463" s="7" t="s">
        <v>4</v>
      </c>
      <c r="G1463" s="2">
        <v>12</v>
      </c>
      <c r="H1463" s="139">
        <v>7.7</v>
      </c>
      <c r="I1463" s="139">
        <v>7.5</v>
      </c>
      <c r="J1463" s="161">
        <f t="shared" si="1210"/>
        <v>7.35</v>
      </c>
      <c r="K1463" s="161">
        <f t="shared" si="1211"/>
        <v>7.2749999999999995</v>
      </c>
      <c r="L1463" s="161">
        <f t="shared" si="1212"/>
        <v>7.1999999999999993</v>
      </c>
      <c r="M1463" s="15"/>
      <c r="N1463" s="206">
        <f>H1463*M1463</f>
        <v>0</v>
      </c>
      <c r="O1463" s="217">
        <f>I1463*M1463</f>
        <v>0</v>
      </c>
      <c r="P1463" s="99">
        <f>J1463*M1463</f>
        <v>0</v>
      </c>
      <c r="Q1463" s="99">
        <f>K1463*M1463</f>
        <v>0</v>
      </c>
      <c r="R1463" s="99">
        <f>L1463*M1463</f>
        <v>0</v>
      </c>
      <c r="S1463" s="13" t="s">
        <v>5</v>
      </c>
    </row>
    <row r="1464" spans="1:19" s="56" customFormat="1" ht="69.95" hidden="1" customHeight="1" outlineLevel="1" thickBot="1" x14ac:dyDescent="0.25">
      <c r="A1464" s="602" t="s">
        <v>4420</v>
      </c>
      <c r="B1464" s="345" t="s">
        <v>200</v>
      </c>
      <c r="C1464" s="91" t="s">
        <v>1416</v>
      </c>
      <c r="D1464" s="307" t="s">
        <v>1424</v>
      </c>
      <c r="E1464" s="7"/>
      <c r="F1464" s="7" t="s">
        <v>4</v>
      </c>
      <c r="G1464" s="2">
        <v>12</v>
      </c>
      <c r="H1464" s="139">
        <v>7.7</v>
      </c>
      <c r="I1464" s="139">
        <v>7.5</v>
      </c>
      <c r="J1464" s="161">
        <f t="shared" ref="J1464:J1487" si="1216">I1464*0.98</f>
        <v>7.35</v>
      </c>
      <c r="K1464" s="161">
        <f t="shared" ref="K1464:K1487" si="1217">I1464*0.97</f>
        <v>7.2749999999999995</v>
      </c>
      <c r="L1464" s="161">
        <f t="shared" ref="L1464:L1487" si="1218">I1464*0.96</f>
        <v>7.1999999999999993</v>
      </c>
      <c r="M1464" s="15"/>
      <c r="N1464" s="206">
        <f>H1464*M1464</f>
        <v>0</v>
      </c>
      <c r="O1464" s="217">
        <f>I1464*M1464</f>
        <v>0</v>
      </c>
      <c r="P1464" s="99">
        <f>J1464*M1464</f>
        <v>0</v>
      </c>
      <c r="Q1464" s="99">
        <f>K1464*M1464</f>
        <v>0</v>
      </c>
      <c r="R1464" s="99">
        <f>L1464*M1464</f>
        <v>0</v>
      </c>
      <c r="S1464" s="13" t="s">
        <v>5</v>
      </c>
    </row>
    <row r="1465" spans="1:19" s="56" customFormat="1" ht="69.95" hidden="1" customHeight="1" outlineLevel="1" thickBot="1" x14ac:dyDescent="0.25">
      <c r="A1465" s="602" t="s">
        <v>4421</v>
      </c>
      <c r="B1465" s="345" t="s">
        <v>200</v>
      </c>
      <c r="C1465" s="91" t="s">
        <v>1417</v>
      </c>
      <c r="D1465" s="307" t="s">
        <v>1425</v>
      </c>
      <c r="E1465" s="7"/>
      <c r="F1465" s="7" t="s">
        <v>4</v>
      </c>
      <c r="G1465" s="2">
        <v>12</v>
      </c>
      <c r="H1465" s="139">
        <v>7.7</v>
      </c>
      <c r="I1465" s="139">
        <v>7.5</v>
      </c>
      <c r="J1465" s="161">
        <f t="shared" si="1216"/>
        <v>7.35</v>
      </c>
      <c r="K1465" s="161">
        <f t="shared" si="1217"/>
        <v>7.2749999999999995</v>
      </c>
      <c r="L1465" s="161">
        <f t="shared" si="1218"/>
        <v>7.1999999999999993</v>
      </c>
      <c r="M1465" s="15"/>
      <c r="N1465" s="206">
        <f>H1465*M1465</f>
        <v>0</v>
      </c>
      <c r="O1465" s="217">
        <f>I1465*M1465</f>
        <v>0</v>
      </c>
      <c r="P1465" s="99">
        <f>J1465*M1465</f>
        <v>0</v>
      </c>
      <c r="Q1465" s="99">
        <f>K1465*M1465</f>
        <v>0</v>
      </c>
      <c r="R1465" s="99">
        <f>L1465*M1465</f>
        <v>0</v>
      </c>
      <c r="S1465" s="13" t="s">
        <v>5</v>
      </c>
    </row>
    <row r="1466" spans="1:19" s="56" customFormat="1" ht="69.95" hidden="1" customHeight="1" outlineLevel="1" thickBot="1" x14ac:dyDescent="0.25">
      <c r="A1466" s="602" t="s">
        <v>4422</v>
      </c>
      <c r="B1466" s="345" t="s">
        <v>200</v>
      </c>
      <c r="C1466" s="91" t="s">
        <v>1418</v>
      </c>
      <c r="D1466" s="307" t="s">
        <v>1426</v>
      </c>
      <c r="E1466" s="7"/>
      <c r="F1466" s="7" t="s">
        <v>4</v>
      </c>
      <c r="G1466" s="2">
        <v>12</v>
      </c>
      <c r="H1466" s="139">
        <v>7.7</v>
      </c>
      <c r="I1466" s="139">
        <v>7.5</v>
      </c>
      <c r="J1466" s="161">
        <f t="shared" si="1216"/>
        <v>7.35</v>
      </c>
      <c r="K1466" s="161">
        <f t="shared" si="1217"/>
        <v>7.2749999999999995</v>
      </c>
      <c r="L1466" s="161">
        <f t="shared" si="1218"/>
        <v>7.1999999999999993</v>
      </c>
      <c r="M1466" s="15"/>
      <c r="N1466" s="206">
        <f>H1466*M1466</f>
        <v>0</v>
      </c>
      <c r="O1466" s="217">
        <f>I1466*M1466</f>
        <v>0</v>
      </c>
      <c r="P1466" s="99">
        <f>J1466*M1466</f>
        <v>0</v>
      </c>
      <c r="Q1466" s="99">
        <f>K1466*M1466</f>
        <v>0</v>
      </c>
      <c r="R1466" s="99">
        <f>L1466*M1466</f>
        <v>0</v>
      </c>
      <c r="S1466" s="13" t="s">
        <v>5</v>
      </c>
    </row>
    <row r="1467" spans="1:19" s="56" customFormat="1" ht="69.95" hidden="1" customHeight="1" outlineLevel="1" thickBot="1" x14ac:dyDescent="0.25">
      <c r="A1467" s="602" t="s">
        <v>4423</v>
      </c>
      <c r="B1467" s="345" t="s">
        <v>200</v>
      </c>
      <c r="C1467" s="91" t="s">
        <v>1419</v>
      </c>
      <c r="D1467" s="307" t="s">
        <v>1427</v>
      </c>
      <c r="E1467" s="7"/>
      <c r="F1467" s="7" t="s">
        <v>4</v>
      </c>
      <c r="G1467" s="2">
        <v>12</v>
      </c>
      <c r="H1467" s="139">
        <v>7.7</v>
      </c>
      <c r="I1467" s="139">
        <v>7.5</v>
      </c>
      <c r="J1467" s="161">
        <f t="shared" si="1216"/>
        <v>7.35</v>
      </c>
      <c r="K1467" s="161">
        <f t="shared" si="1217"/>
        <v>7.2749999999999995</v>
      </c>
      <c r="L1467" s="161">
        <f t="shared" si="1218"/>
        <v>7.1999999999999993</v>
      </c>
      <c r="M1467" s="15"/>
      <c r="N1467" s="206">
        <f>H1467*M1467</f>
        <v>0</v>
      </c>
      <c r="O1467" s="217">
        <f>I1467*M1467</f>
        <v>0</v>
      </c>
      <c r="P1467" s="99">
        <f>J1467*M1467</f>
        <v>0</v>
      </c>
      <c r="Q1467" s="99">
        <f>K1467*M1467</f>
        <v>0</v>
      </c>
      <c r="R1467" s="99">
        <f>L1467*M1467</f>
        <v>0</v>
      </c>
      <c r="S1467" s="13" t="s">
        <v>5</v>
      </c>
    </row>
    <row r="1468" spans="1:19" s="56" customFormat="1" ht="69.95" hidden="1" customHeight="1" outlineLevel="1" thickBot="1" x14ac:dyDescent="0.25">
      <c r="A1468" s="602" t="s">
        <v>4424</v>
      </c>
      <c r="B1468" s="345" t="s">
        <v>200</v>
      </c>
      <c r="C1468" s="91" t="s">
        <v>1420</v>
      </c>
      <c r="D1468" s="307" t="s">
        <v>1428</v>
      </c>
      <c r="E1468" s="7"/>
      <c r="F1468" s="7" t="s">
        <v>4</v>
      </c>
      <c r="G1468" s="2">
        <v>13</v>
      </c>
      <c r="H1468" s="139">
        <v>8.1999999999999993</v>
      </c>
      <c r="I1468" s="139">
        <v>8</v>
      </c>
      <c r="J1468" s="161">
        <f t="shared" si="1216"/>
        <v>7.84</v>
      </c>
      <c r="K1468" s="161">
        <f t="shared" si="1217"/>
        <v>7.76</v>
      </c>
      <c r="L1468" s="161">
        <f t="shared" si="1218"/>
        <v>7.68</v>
      </c>
      <c r="M1468" s="15"/>
      <c r="N1468" s="206">
        <f>H1468*M1468</f>
        <v>0</v>
      </c>
      <c r="O1468" s="217">
        <f>I1468*M1468</f>
        <v>0</v>
      </c>
      <c r="P1468" s="99">
        <f>J1468*M1468</f>
        <v>0</v>
      </c>
      <c r="Q1468" s="99">
        <f>K1468*M1468</f>
        <v>0</v>
      </c>
      <c r="R1468" s="99">
        <f>L1468*M1468</f>
        <v>0</v>
      </c>
      <c r="S1468" s="13" t="s">
        <v>5</v>
      </c>
    </row>
    <row r="1469" spans="1:19" s="56" customFormat="1" ht="69.95" hidden="1" customHeight="1" outlineLevel="1" thickBot="1" x14ac:dyDescent="0.25">
      <c r="A1469" s="602" t="s">
        <v>4425</v>
      </c>
      <c r="B1469" s="345" t="s">
        <v>200</v>
      </c>
      <c r="C1469" s="91" t="s">
        <v>1421</v>
      </c>
      <c r="D1469" s="307" t="s">
        <v>1429</v>
      </c>
      <c r="E1469" s="7"/>
      <c r="F1469" s="7" t="s">
        <v>4</v>
      </c>
      <c r="G1469" s="2">
        <v>13</v>
      </c>
      <c r="H1469" s="139">
        <v>8.1999999999999993</v>
      </c>
      <c r="I1469" s="139">
        <v>8</v>
      </c>
      <c r="J1469" s="161">
        <f t="shared" si="1216"/>
        <v>7.84</v>
      </c>
      <c r="K1469" s="161">
        <f t="shared" si="1217"/>
        <v>7.76</v>
      </c>
      <c r="L1469" s="161">
        <f t="shared" si="1218"/>
        <v>7.68</v>
      </c>
      <c r="M1469" s="15"/>
      <c r="N1469" s="206">
        <f>H1469*M1469</f>
        <v>0</v>
      </c>
      <c r="O1469" s="217">
        <f>I1469*M1469</f>
        <v>0</v>
      </c>
      <c r="P1469" s="99">
        <f>J1469*M1469</f>
        <v>0</v>
      </c>
      <c r="Q1469" s="99">
        <f>K1469*M1469</f>
        <v>0</v>
      </c>
      <c r="R1469" s="99">
        <f>L1469*M1469</f>
        <v>0</v>
      </c>
      <c r="S1469" s="13" t="s">
        <v>5</v>
      </c>
    </row>
    <row r="1470" spans="1:19" s="56" customFormat="1" ht="69.95" hidden="1" customHeight="1" outlineLevel="1" thickBot="1" x14ac:dyDescent="0.25">
      <c r="A1470" s="602" t="s">
        <v>4426</v>
      </c>
      <c r="B1470" s="345" t="s">
        <v>200</v>
      </c>
      <c r="C1470" s="91" t="s">
        <v>1422</v>
      </c>
      <c r="D1470" s="307" t="s">
        <v>1430</v>
      </c>
      <c r="E1470" s="7"/>
      <c r="F1470" s="7" t="s">
        <v>4</v>
      </c>
      <c r="G1470" s="2">
        <v>13</v>
      </c>
      <c r="H1470" s="139">
        <v>8.1999999999999993</v>
      </c>
      <c r="I1470" s="139">
        <v>8</v>
      </c>
      <c r="J1470" s="161">
        <f t="shared" si="1216"/>
        <v>7.84</v>
      </c>
      <c r="K1470" s="161">
        <f t="shared" si="1217"/>
        <v>7.76</v>
      </c>
      <c r="L1470" s="161">
        <f t="shared" si="1218"/>
        <v>7.68</v>
      </c>
      <c r="M1470" s="15"/>
      <c r="N1470" s="206">
        <f>H1470*M1470</f>
        <v>0</v>
      </c>
      <c r="O1470" s="217">
        <f>I1470*M1470</f>
        <v>0</v>
      </c>
      <c r="P1470" s="99">
        <f>J1470*M1470</f>
        <v>0</v>
      </c>
      <c r="Q1470" s="99">
        <f>K1470*M1470</f>
        <v>0</v>
      </c>
      <c r="R1470" s="99">
        <f>L1470*M1470</f>
        <v>0</v>
      </c>
      <c r="S1470" s="13" t="s">
        <v>5</v>
      </c>
    </row>
    <row r="1471" spans="1:19" s="56" customFormat="1" ht="69.95" hidden="1" customHeight="1" outlineLevel="1" thickBot="1" x14ac:dyDescent="0.25">
      <c r="A1471" s="602" t="s">
        <v>4427</v>
      </c>
      <c r="B1471" s="345" t="s">
        <v>200</v>
      </c>
      <c r="C1471" s="91" t="s">
        <v>1423</v>
      </c>
      <c r="D1471" s="307" t="s">
        <v>1431</v>
      </c>
      <c r="E1471" s="7"/>
      <c r="F1471" s="7" t="s">
        <v>4</v>
      </c>
      <c r="G1471" s="2">
        <v>13</v>
      </c>
      <c r="H1471" s="139">
        <v>8.1999999999999993</v>
      </c>
      <c r="I1471" s="139">
        <v>8</v>
      </c>
      <c r="J1471" s="161">
        <f t="shared" si="1216"/>
        <v>7.84</v>
      </c>
      <c r="K1471" s="161">
        <f t="shared" si="1217"/>
        <v>7.76</v>
      </c>
      <c r="L1471" s="161">
        <f t="shared" si="1218"/>
        <v>7.68</v>
      </c>
      <c r="M1471" s="15"/>
      <c r="N1471" s="206">
        <f>H1471*M1471</f>
        <v>0</v>
      </c>
      <c r="O1471" s="217">
        <f>I1471*M1471</f>
        <v>0</v>
      </c>
      <c r="P1471" s="99">
        <f>J1471*M1471</f>
        <v>0</v>
      </c>
      <c r="Q1471" s="99">
        <f>K1471*M1471</f>
        <v>0</v>
      </c>
      <c r="R1471" s="99">
        <f>L1471*M1471</f>
        <v>0</v>
      </c>
      <c r="S1471" s="13" t="s">
        <v>5</v>
      </c>
    </row>
    <row r="1472" spans="1:19" s="56" customFormat="1" ht="69.95" hidden="1" customHeight="1" outlineLevel="1" thickBot="1" x14ac:dyDescent="0.25">
      <c r="A1472" s="602" t="s">
        <v>4429</v>
      </c>
      <c r="B1472" s="345" t="s">
        <v>200</v>
      </c>
      <c r="C1472" s="91" t="s">
        <v>1382</v>
      </c>
      <c r="D1472" s="307" t="s">
        <v>1433</v>
      </c>
      <c r="E1472" s="7"/>
      <c r="F1472" s="7" t="s">
        <v>4</v>
      </c>
      <c r="G1472" s="2">
        <v>7</v>
      </c>
      <c r="H1472" s="139">
        <v>3.5</v>
      </c>
      <c r="I1472" s="139">
        <v>3.3</v>
      </c>
      <c r="J1472" s="161">
        <f t="shared" si="1216"/>
        <v>3.234</v>
      </c>
      <c r="K1472" s="161">
        <f t="shared" si="1217"/>
        <v>3.2009999999999996</v>
      </c>
      <c r="L1472" s="161">
        <f t="shared" si="1218"/>
        <v>3.1679999999999997</v>
      </c>
      <c r="M1472" s="15"/>
      <c r="N1472" s="206">
        <f>H1472*M1472</f>
        <v>0</v>
      </c>
      <c r="O1472" s="217">
        <f>I1472*M1472</f>
        <v>0</v>
      </c>
      <c r="P1472" s="99">
        <f>J1472*M1472</f>
        <v>0</v>
      </c>
      <c r="Q1472" s="99">
        <f>K1472*M1472</f>
        <v>0</v>
      </c>
      <c r="R1472" s="99">
        <f>L1472*M1472</f>
        <v>0</v>
      </c>
      <c r="S1472" s="13" t="s">
        <v>5</v>
      </c>
    </row>
    <row r="1473" spans="1:20" s="56" customFormat="1" ht="69.95" hidden="1" customHeight="1" outlineLevel="1" thickBot="1" x14ac:dyDescent="0.25">
      <c r="A1473" s="602" t="s">
        <v>4430</v>
      </c>
      <c r="B1473" s="345" t="s">
        <v>200</v>
      </c>
      <c r="C1473" s="91" t="s">
        <v>1432</v>
      </c>
      <c r="D1473" s="307" t="s">
        <v>1434</v>
      </c>
      <c r="E1473" s="7"/>
      <c r="F1473" s="7" t="s">
        <v>4</v>
      </c>
      <c r="G1473" s="2">
        <v>12</v>
      </c>
      <c r="H1473" s="139">
        <v>7.7</v>
      </c>
      <c r="I1473" s="139">
        <v>7.5</v>
      </c>
      <c r="J1473" s="161">
        <f t="shared" si="1216"/>
        <v>7.35</v>
      </c>
      <c r="K1473" s="161">
        <f t="shared" si="1217"/>
        <v>7.2749999999999995</v>
      </c>
      <c r="L1473" s="161">
        <f t="shared" si="1218"/>
        <v>7.1999999999999993</v>
      </c>
      <c r="M1473" s="15"/>
      <c r="N1473" s="206">
        <f>H1473*M1473</f>
        <v>0</v>
      </c>
      <c r="O1473" s="217">
        <f>I1473*M1473</f>
        <v>0</v>
      </c>
      <c r="P1473" s="99">
        <f>J1473*M1473</f>
        <v>0</v>
      </c>
      <c r="Q1473" s="99">
        <f>K1473*M1473</f>
        <v>0</v>
      </c>
      <c r="R1473" s="99">
        <f>L1473*M1473</f>
        <v>0</v>
      </c>
      <c r="S1473" s="13" t="s">
        <v>5</v>
      </c>
    </row>
    <row r="1474" spans="1:20" s="56" customFormat="1" ht="69.95" hidden="1" customHeight="1" outlineLevel="1" thickBot="1" x14ac:dyDescent="0.25">
      <c r="A1474" s="602" t="s">
        <v>4431</v>
      </c>
      <c r="B1474" s="345" t="s">
        <v>200</v>
      </c>
      <c r="C1474" s="91" t="s">
        <v>1436</v>
      </c>
      <c r="D1474" s="307" t="s">
        <v>1437</v>
      </c>
      <c r="E1474" s="7"/>
      <c r="F1474" s="7" t="s">
        <v>4</v>
      </c>
      <c r="G1474" s="2">
        <v>8.5</v>
      </c>
      <c r="H1474" s="139">
        <v>5</v>
      </c>
      <c r="I1474" s="139">
        <v>4.8</v>
      </c>
      <c r="J1474" s="161">
        <f t="shared" si="1216"/>
        <v>4.7039999999999997</v>
      </c>
      <c r="K1474" s="161">
        <f t="shared" si="1217"/>
        <v>4.6559999999999997</v>
      </c>
      <c r="L1474" s="161">
        <f t="shared" si="1218"/>
        <v>4.6079999999999997</v>
      </c>
      <c r="M1474" s="15"/>
      <c r="N1474" s="206">
        <f>H1474*M1474</f>
        <v>0</v>
      </c>
      <c r="O1474" s="217">
        <f>I1474*M1474</f>
        <v>0</v>
      </c>
      <c r="P1474" s="99">
        <f>J1474*M1474</f>
        <v>0</v>
      </c>
      <c r="Q1474" s="99">
        <f>K1474*M1474</f>
        <v>0</v>
      </c>
      <c r="R1474" s="99">
        <f>L1474*M1474</f>
        <v>0</v>
      </c>
      <c r="S1474" s="13" t="s">
        <v>5</v>
      </c>
    </row>
    <row r="1475" spans="1:20" s="56" customFormat="1" ht="69.95" hidden="1" customHeight="1" outlineLevel="1" thickBot="1" x14ac:dyDescent="0.25">
      <c r="A1475" s="602" t="s">
        <v>4432</v>
      </c>
      <c r="B1475" s="345" t="s">
        <v>200</v>
      </c>
      <c r="C1475" s="91" t="s">
        <v>1435</v>
      </c>
      <c r="D1475" s="307" t="s">
        <v>1449</v>
      </c>
      <c r="E1475" s="7"/>
      <c r="F1475" s="7" t="s">
        <v>4</v>
      </c>
      <c r="G1475" s="2">
        <v>11</v>
      </c>
      <c r="H1475" s="139">
        <v>7.2</v>
      </c>
      <c r="I1475" s="139">
        <v>7</v>
      </c>
      <c r="J1475" s="161">
        <f t="shared" si="1216"/>
        <v>6.8599999999999994</v>
      </c>
      <c r="K1475" s="161">
        <f t="shared" si="1217"/>
        <v>6.79</v>
      </c>
      <c r="L1475" s="161">
        <f t="shared" si="1218"/>
        <v>6.72</v>
      </c>
      <c r="M1475" s="15"/>
      <c r="N1475" s="206">
        <f>H1475*M1475</f>
        <v>0</v>
      </c>
      <c r="O1475" s="217">
        <f>I1475*M1475</f>
        <v>0</v>
      </c>
      <c r="P1475" s="99">
        <f>J1475*M1475</f>
        <v>0</v>
      </c>
      <c r="Q1475" s="99">
        <f>K1475*M1475</f>
        <v>0</v>
      </c>
      <c r="R1475" s="99">
        <f>L1475*M1475</f>
        <v>0</v>
      </c>
      <c r="S1475" s="13" t="s">
        <v>5</v>
      </c>
    </row>
    <row r="1476" spans="1:20" s="56" customFormat="1" ht="69.95" hidden="1" customHeight="1" outlineLevel="1" thickBot="1" x14ac:dyDescent="0.25">
      <c r="A1476" s="602" t="s">
        <v>4433</v>
      </c>
      <c r="B1476" s="345" t="s">
        <v>200</v>
      </c>
      <c r="C1476" s="91" t="s">
        <v>1438</v>
      </c>
      <c r="D1476" s="307" t="s">
        <v>1448</v>
      </c>
      <c r="E1476" s="7"/>
      <c r="F1476" s="7" t="s">
        <v>4</v>
      </c>
      <c r="G1476" s="2">
        <v>12</v>
      </c>
      <c r="H1476" s="139">
        <v>7.7</v>
      </c>
      <c r="I1476" s="139">
        <v>7.5</v>
      </c>
      <c r="J1476" s="161">
        <f t="shared" si="1216"/>
        <v>7.35</v>
      </c>
      <c r="K1476" s="161">
        <f t="shared" si="1217"/>
        <v>7.2749999999999995</v>
      </c>
      <c r="L1476" s="161">
        <f t="shared" si="1218"/>
        <v>7.1999999999999993</v>
      </c>
      <c r="M1476" s="15"/>
      <c r="N1476" s="206">
        <f>H1476*M1476</f>
        <v>0</v>
      </c>
      <c r="O1476" s="217">
        <f>I1476*M1476</f>
        <v>0</v>
      </c>
      <c r="P1476" s="99">
        <f>J1476*M1476</f>
        <v>0</v>
      </c>
      <c r="Q1476" s="99">
        <f>K1476*M1476</f>
        <v>0</v>
      </c>
      <c r="R1476" s="99">
        <f>L1476*M1476</f>
        <v>0</v>
      </c>
      <c r="S1476" s="13" t="s">
        <v>5</v>
      </c>
    </row>
    <row r="1477" spans="1:20" s="56" customFormat="1" ht="69.95" hidden="1" customHeight="1" outlineLevel="1" thickBot="1" x14ac:dyDescent="0.25">
      <c r="A1477" s="602" t="s">
        <v>4434</v>
      </c>
      <c r="B1477" s="345" t="s">
        <v>200</v>
      </c>
      <c r="C1477" s="91" t="s">
        <v>1439</v>
      </c>
      <c r="D1477" s="511" t="s">
        <v>3376</v>
      </c>
      <c r="E1477" s="7"/>
      <c r="F1477" s="7" t="s">
        <v>4</v>
      </c>
      <c r="G1477" s="2">
        <v>8</v>
      </c>
      <c r="H1477" s="139">
        <v>4.7</v>
      </c>
      <c r="I1477" s="139">
        <v>4.5</v>
      </c>
      <c r="J1477" s="161">
        <f t="shared" si="1216"/>
        <v>4.41</v>
      </c>
      <c r="K1477" s="161">
        <f t="shared" si="1217"/>
        <v>4.3650000000000002</v>
      </c>
      <c r="L1477" s="161">
        <f t="shared" si="1218"/>
        <v>4.32</v>
      </c>
      <c r="M1477" s="15"/>
      <c r="N1477" s="206">
        <f>H1477*M1477</f>
        <v>0</v>
      </c>
      <c r="O1477" s="217">
        <f>I1477*M1477</f>
        <v>0</v>
      </c>
      <c r="P1477" s="99">
        <f>J1477*M1477</f>
        <v>0</v>
      </c>
      <c r="Q1477" s="99">
        <f>K1477*M1477</f>
        <v>0</v>
      </c>
      <c r="R1477" s="99">
        <f>L1477*M1477</f>
        <v>0</v>
      </c>
      <c r="S1477" s="13" t="s">
        <v>5</v>
      </c>
    </row>
    <row r="1478" spans="1:20" s="56" customFormat="1" ht="69.95" hidden="1" customHeight="1" outlineLevel="1" thickBot="1" x14ac:dyDescent="0.25">
      <c r="A1478" s="602" t="s">
        <v>4435</v>
      </c>
      <c r="B1478" s="345" t="s">
        <v>200</v>
      </c>
      <c r="C1478" s="91" t="s">
        <v>1440</v>
      </c>
      <c r="D1478" s="307" t="s">
        <v>1447</v>
      </c>
      <c r="E1478" s="7"/>
      <c r="F1478" s="7" t="s">
        <v>4</v>
      </c>
      <c r="G1478" s="2">
        <v>11</v>
      </c>
      <c r="H1478" s="139">
        <v>7.2</v>
      </c>
      <c r="I1478" s="139">
        <v>7</v>
      </c>
      <c r="J1478" s="161">
        <f t="shared" si="1216"/>
        <v>6.8599999999999994</v>
      </c>
      <c r="K1478" s="161">
        <f t="shared" si="1217"/>
        <v>6.79</v>
      </c>
      <c r="L1478" s="161">
        <f t="shared" si="1218"/>
        <v>6.72</v>
      </c>
      <c r="M1478" s="15"/>
      <c r="N1478" s="206">
        <f>H1478*M1478</f>
        <v>0</v>
      </c>
      <c r="O1478" s="217">
        <f>I1478*M1478</f>
        <v>0</v>
      </c>
      <c r="P1478" s="99">
        <f>J1478*M1478</f>
        <v>0</v>
      </c>
      <c r="Q1478" s="99">
        <f>K1478*M1478</f>
        <v>0</v>
      </c>
      <c r="R1478" s="99">
        <f>L1478*M1478</f>
        <v>0</v>
      </c>
      <c r="S1478" s="13" t="s">
        <v>5</v>
      </c>
    </row>
    <row r="1479" spans="1:20" s="56" customFormat="1" ht="69.95" hidden="1" customHeight="1" outlineLevel="1" thickBot="1" x14ac:dyDescent="0.25">
      <c r="A1479" s="602" t="s">
        <v>4436</v>
      </c>
      <c r="B1479" s="345" t="s">
        <v>200</v>
      </c>
      <c r="C1479" s="91" t="s">
        <v>1441</v>
      </c>
      <c r="D1479" s="307" t="s">
        <v>1446</v>
      </c>
      <c r="E1479" s="7"/>
      <c r="F1479" s="7" t="s">
        <v>4</v>
      </c>
      <c r="G1479" s="2">
        <v>12</v>
      </c>
      <c r="H1479" s="139">
        <v>7.7</v>
      </c>
      <c r="I1479" s="139">
        <v>7.5</v>
      </c>
      <c r="J1479" s="161">
        <f t="shared" si="1216"/>
        <v>7.35</v>
      </c>
      <c r="K1479" s="161">
        <f t="shared" si="1217"/>
        <v>7.2749999999999995</v>
      </c>
      <c r="L1479" s="161">
        <f t="shared" si="1218"/>
        <v>7.1999999999999993</v>
      </c>
      <c r="M1479" s="15"/>
      <c r="N1479" s="206">
        <f>H1479*M1479</f>
        <v>0</v>
      </c>
      <c r="O1479" s="217">
        <f>I1479*M1479</f>
        <v>0</v>
      </c>
      <c r="P1479" s="99">
        <f>J1479*M1479</f>
        <v>0</v>
      </c>
      <c r="Q1479" s="99">
        <f>K1479*M1479</f>
        <v>0</v>
      </c>
      <c r="R1479" s="99">
        <f>L1479*M1479</f>
        <v>0</v>
      </c>
      <c r="S1479" s="13" t="s">
        <v>5</v>
      </c>
    </row>
    <row r="1480" spans="1:20" s="56" customFormat="1" ht="69.95" hidden="1" customHeight="1" outlineLevel="1" thickBot="1" x14ac:dyDescent="0.25">
      <c r="A1480" s="602" t="s">
        <v>4437</v>
      </c>
      <c r="B1480" s="345" t="s">
        <v>200</v>
      </c>
      <c r="C1480" s="91" t="s">
        <v>1442</v>
      </c>
      <c r="D1480" s="307" t="s">
        <v>1445</v>
      </c>
      <c r="E1480" s="7"/>
      <c r="F1480" s="7" t="s">
        <v>4</v>
      </c>
      <c r="G1480" s="2">
        <v>12</v>
      </c>
      <c r="H1480" s="139">
        <v>7.7</v>
      </c>
      <c r="I1480" s="139">
        <v>7.5</v>
      </c>
      <c r="J1480" s="161">
        <f t="shared" si="1216"/>
        <v>7.35</v>
      </c>
      <c r="K1480" s="161">
        <f t="shared" si="1217"/>
        <v>7.2749999999999995</v>
      </c>
      <c r="L1480" s="161">
        <f t="shared" si="1218"/>
        <v>7.1999999999999993</v>
      </c>
      <c r="M1480" s="15"/>
      <c r="N1480" s="206">
        <f>H1480*M1480</f>
        <v>0</v>
      </c>
      <c r="O1480" s="217">
        <f>I1480*M1480</f>
        <v>0</v>
      </c>
      <c r="P1480" s="99">
        <f>J1480*M1480</f>
        <v>0</v>
      </c>
      <c r="Q1480" s="99">
        <f>K1480*M1480</f>
        <v>0</v>
      </c>
      <c r="R1480" s="99">
        <f>L1480*M1480</f>
        <v>0</v>
      </c>
      <c r="S1480" s="13" t="s">
        <v>5</v>
      </c>
    </row>
    <row r="1481" spans="1:20" s="56" customFormat="1" ht="69.95" hidden="1" customHeight="1" outlineLevel="1" thickBot="1" x14ac:dyDescent="0.25">
      <c r="A1481" s="602" t="s">
        <v>4428</v>
      </c>
      <c r="B1481" s="345" t="s">
        <v>200</v>
      </c>
      <c r="C1481" s="91" t="s">
        <v>1443</v>
      </c>
      <c r="D1481" s="307" t="s">
        <v>1444</v>
      </c>
      <c r="E1481" s="7"/>
      <c r="F1481" s="7" t="s">
        <v>4</v>
      </c>
      <c r="G1481" s="86">
        <v>12</v>
      </c>
      <c r="H1481" s="139">
        <v>7.7</v>
      </c>
      <c r="I1481" s="139">
        <v>7.5</v>
      </c>
      <c r="J1481" s="161">
        <f t="shared" si="1216"/>
        <v>7.35</v>
      </c>
      <c r="K1481" s="161">
        <f t="shared" si="1217"/>
        <v>7.2749999999999995</v>
      </c>
      <c r="L1481" s="161">
        <f t="shared" si="1218"/>
        <v>7.1999999999999993</v>
      </c>
      <c r="M1481" s="15"/>
      <c r="N1481" s="206">
        <f>H1481*M1481</f>
        <v>0</v>
      </c>
      <c r="O1481" s="217">
        <f>I1481*M1481</f>
        <v>0</v>
      </c>
      <c r="P1481" s="99">
        <f>J1481*M1481</f>
        <v>0</v>
      </c>
      <c r="Q1481" s="99">
        <f>K1481*M1481</f>
        <v>0</v>
      </c>
      <c r="R1481" s="99">
        <f>L1481*M1481</f>
        <v>0</v>
      </c>
      <c r="S1481" s="13" t="s">
        <v>5</v>
      </c>
    </row>
    <row r="1482" spans="1:20" s="56" customFormat="1" ht="69.95" hidden="1" customHeight="1" outlineLevel="1" thickBot="1" x14ac:dyDescent="0.25">
      <c r="A1482" s="602" t="s">
        <v>4438</v>
      </c>
      <c r="B1482" s="271" t="s">
        <v>200</v>
      </c>
      <c r="C1482" s="82" t="s">
        <v>2309</v>
      </c>
      <c r="D1482" s="306" t="s">
        <v>2311</v>
      </c>
      <c r="E1482" s="64"/>
      <c r="F1482" s="64" t="s">
        <v>4</v>
      </c>
      <c r="G1482" s="86">
        <v>3.5</v>
      </c>
      <c r="H1482" s="98">
        <v>2.1</v>
      </c>
      <c r="I1482" s="98">
        <v>2</v>
      </c>
      <c r="J1482" s="162">
        <f t="shared" si="1216"/>
        <v>1.96</v>
      </c>
      <c r="K1482" s="162">
        <f t="shared" si="1217"/>
        <v>1.94</v>
      </c>
      <c r="L1482" s="162">
        <f t="shared" si="1218"/>
        <v>1.92</v>
      </c>
      <c r="M1482" s="152"/>
      <c r="N1482" s="183">
        <f>H1482*M1482</f>
        <v>0</v>
      </c>
      <c r="O1482" s="217">
        <f>I1482*M1482</f>
        <v>0</v>
      </c>
      <c r="P1482" s="99">
        <f>J1482*M1482</f>
        <v>0</v>
      </c>
      <c r="Q1482" s="99">
        <f>K1482*M1482</f>
        <v>0</v>
      </c>
      <c r="R1482" s="99">
        <f>L1482*M1482</f>
        <v>0</v>
      </c>
      <c r="S1482" s="30" t="s">
        <v>5</v>
      </c>
      <c r="T1482" s="100"/>
    </row>
    <row r="1483" spans="1:20" s="56" customFormat="1" ht="69.95" hidden="1" customHeight="1" outlineLevel="1" thickBot="1" x14ac:dyDescent="0.25">
      <c r="A1483" s="602" t="s">
        <v>4439</v>
      </c>
      <c r="B1483" s="345" t="s">
        <v>200</v>
      </c>
      <c r="C1483" s="91" t="s">
        <v>1450</v>
      </c>
      <c r="D1483" s="307" t="s">
        <v>1452</v>
      </c>
      <c r="E1483" s="7"/>
      <c r="F1483" s="64" t="s">
        <v>4</v>
      </c>
      <c r="G1483" s="2">
        <v>4.5</v>
      </c>
      <c r="H1483" s="139">
        <v>2.5</v>
      </c>
      <c r="I1483" s="139">
        <v>2.4</v>
      </c>
      <c r="J1483" s="161">
        <f t="shared" si="1216"/>
        <v>2.3519999999999999</v>
      </c>
      <c r="K1483" s="161">
        <f t="shared" si="1217"/>
        <v>2.3279999999999998</v>
      </c>
      <c r="L1483" s="161">
        <f t="shared" si="1218"/>
        <v>2.3039999999999998</v>
      </c>
      <c r="M1483" s="15"/>
      <c r="N1483" s="206">
        <f>H1483*M1483</f>
        <v>0</v>
      </c>
      <c r="O1483" s="217">
        <f>I1483*M1483</f>
        <v>0</v>
      </c>
      <c r="P1483" s="99">
        <f>J1483*M1483</f>
        <v>0</v>
      </c>
      <c r="Q1483" s="99">
        <f>K1483*M1483</f>
        <v>0</v>
      </c>
      <c r="R1483" s="99">
        <f>L1483*M1483</f>
        <v>0</v>
      </c>
      <c r="S1483" s="13" t="s">
        <v>5</v>
      </c>
    </row>
    <row r="1484" spans="1:20" s="56" customFormat="1" ht="69.95" hidden="1" customHeight="1" outlineLevel="1" thickBot="1" x14ac:dyDescent="0.25">
      <c r="A1484" s="602" t="s">
        <v>4440</v>
      </c>
      <c r="B1484" s="345" t="s">
        <v>200</v>
      </c>
      <c r="C1484" s="91" t="s">
        <v>3298</v>
      </c>
      <c r="D1484" s="307" t="s">
        <v>3299</v>
      </c>
      <c r="E1484" s="7"/>
      <c r="F1484" s="64" t="s">
        <v>4</v>
      </c>
      <c r="G1484" s="2">
        <v>3</v>
      </c>
      <c r="H1484" s="139">
        <v>1.9</v>
      </c>
      <c r="I1484" s="139">
        <v>1.8</v>
      </c>
      <c r="J1484" s="161">
        <f t="shared" ref="J1484" si="1219">I1484*0.98</f>
        <v>1.764</v>
      </c>
      <c r="K1484" s="161">
        <f t="shared" ref="K1484" si="1220">I1484*0.97</f>
        <v>1.746</v>
      </c>
      <c r="L1484" s="161">
        <f t="shared" ref="L1484" si="1221">I1484*0.96</f>
        <v>1.728</v>
      </c>
      <c r="M1484" s="15"/>
      <c r="N1484" s="206">
        <f>H1484*M1484</f>
        <v>0</v>
      </c>
      <c r="O1484" s="217">
        <f>I1484*M1484</f>
        <v>0</v>
      </c>
      <c r="P1484" s="99">
        <f>J1484*M1484</f>
        <v>0</v>
      </c>
      <c r="Q1484" s="99">
        <f>K1484*M1484</f>
        <v>0</v>
      </c>
      <c r="R1484" s="99">
        <f>L1484*M1484</f>
        <v>0</v>
      </c>
      <c r="S1484" s="13" t="s">
        <v>5</v>
      </c>
    </row>
    <row r="1485" spans="1:20" s="56" customFormat="1" ht="69.95" hidden="1" customHeight="1" outlineLevel="1" thickBot="1" x14ac:dyDescent="0.25">
      <c r="A1485" s="602" t="s">
        <v>4442</v>
      </c>
      <c r="B1485" s="271" t="s">
        <v>200</v>
      </c>
      <c r="C1485" s="82" t="s">
        <v>3455</v>
      </c>
      <c r="D1485" s="306" t="s">
        <v>3454</v>
      </c>
      <c r="E1485" s="64"/>
      <c r="F1485" s="64" t="s">
        <v>4</v>
      </c>
      <c r="G1485" s="86">
        <v>4</v>
      </c>
      <c r="H1485" s="98">
        <v>2.2999999999999998</v>
      </c>
      <c r="I1485" s="98">
        <v>2.2000000000000002</v>
      </c>
      <c r="J1485" s="162">
        <f t="shared" ref="J1485" si="1222">I1485*0.98</f>
        <v>2.1560000000000001</v>
      </c>
      <c r="K1485" s="162">
        <f t="shared" ref="K1485" si="1223">I1485*0.97</f>
        <v>2.1339999999999999</v>
      </c>
      <c r="L1485" s="162">
        <f t="shared" ref="L1485" si="1224">I1485*0.96</f>
        <v>2.1120000000000001</v>
      </c>
      <c r="M1485" s="152"/>
      <c r="N1485" s="183">
        <f>H1485*M1485</f>
        <v>0</v>
      </c>
      <c r="O1485" s="217">
        <f>I1485*M1485</f>
        <v>0</v>
      </c>
      <c r="P1485" s="99">
        <f>J1485*M1485</f>
        <v>0</v>
      </c>
      <c r="Q1485" s="99">
        <f>K1485*M1485</f>
        <v>0</v>
      </c>
      <c r="R1485" s="99">
        <f>L1485*M1485</f>
        <v>0</v>
      </c>
      <c r="S1485" s="30" t="s">
        <v>5</v>
      </c>
      <c r="T1485" s="100"/>
    </row>
    <row r="1486" spans="1:20" s="56" customFormat="1" ht="69.95" hidden="1" customHeight="1" outlineLevel="1" thickBot="1" x14ac:dyDescent="0.25">
      <c r="A1486" s="602" t="s">
        <v>4443</v>
      </c>
      <c r="B1486" s="345" t="s">
        <v>200</v>
      </c>
      <c r="C1486" s="91" t="s">
        <v>1351</v>
      </c>
      <c r="D1486" s="307" t="s">
        <v>1352</v>
      </c>
      <c r="E1486" s="7"/>
      <c r="F1486" s="64" t="s">
        <v>4</v>
      </c>
      <c r="G1486" s="2">
        <v>3.5</v>
      </c>
      <c r="H1486" s="139">
        <v>2.1</v>
      </c>
      <c r="I1486" s="139">
        <v>2</v>
      </c>
      <c r="J1486" s="161">
        <f t="shared" si="1216"/>
        <v>1.96</v>
      </c>
      <c r="K1486" s="161">
        <f t="shared" si="1217"/>
        <v>1.94</v>
      </c>
      <c r="L1486" s="161">
        <f t="shared" si="1218"/>
        <v>1.92</v>
      </c>
      <c r="M1486" s="15"/>
      <c r="N1486" s="206">
        <f>H1486*M1486</f>
        <v>0</v>
      </c>
      <c r="O1486" s="217">
        <f>I1486*M1486</f>
        <v>0</v>
      </c>
      <c r="P1486" s="99">
        <f>J1486*M1486</f>
        <v>0</v>
      </c>
      <c r="Q1486" s="99">
        <f>K1486*M1486</f>
        <v>0</v>
      </c>
      <c r="R1486" s="99">
        <f>L1486*M1486</f>
        <v>0</v>
      </c>
      <c r="S1486" s="13" t="s">
        <v>5</v>
      </c>
    </row>
    <row r="1487" spans="1:20" s="56" customFormat="1" ht="69.95" hidden="1" customHeight="1" outlineLevel="1" thickBot="1" x14ac:dyDescent="0.25">
      <c r="A1487" s="602" t="s">
        <v>4444</v>
      </c>
      <c r="B1487" s="271" t="s">
        <v>200</v>
      </c>
      <c r="C1487" s="82" t="s">
        <v>3456</v>
      </c>
      <c r="D1487" s="306" t="s">
        <v>3457</v>
      </c>
      <c r="E1487" s="64"/>
      <c r="F1487" s="7" t="s">
        <v>4</v>
      </c>
      <c r="G1487" s="86">
        <v>5.5</v>
      </c>
      <c r="H1487" s="98">
        <v>3.7</v>
      </c>
      <c r="I1487" s="98">
        <v>3.6</v>
      </c>
      <c r="J1487" s="162">
        <f t="shared" si="1216"/>
        <v>3.528</v>
      </c>
      <c r="K1487" s="162">
        <f t="shared" si="1217"/>
        <v>3.492</v>
      </c>
      <c r="L1487" s="162">
        <f t="shared" si="1218"/>
        <v>3.456</v>
      </c>
      <c r="M1487" s="152"/>
      <c r="N1487" s="183">
        <f>H1487*M1487</f>
        <v>0</v>
      </c>
      <c r="O1487" s="217">
        <f>I1487*M1487</f>
        <v>0</v>
      </c>
      <c r="P1487" s="99">
        <f>J1487*M1487</f>
        <v>0</v>
      </c>
      <c r="Q1487" s="99">
        <f>K1487*M1487</f>
        <v>0</v>
      </c>
      <c r="R1487" s="99">
        <f>L1487*M1487</f>
        <v>0</v>
      </c>
      <c r="S1487" s="30" t="s">
        <v>5</v>
      </c>
      <c r="T1487" s="100"/>
    </row>
    <row r="1488" spans="1:20" s="56" customFormat="1" ht="69.95" hidden="1" customHeight="1" outlineLevel="1" thickBot="1" x14ac:dyDescent="0.25">
      <c r="A1488" s="602" t="s">
        <v>4445</v>
      </c>
      <c r="B1488" s="345" t="s">
        <v>200</v>
      </c>
      <c r="C1488" s="91" t="s">
        <v>1453</v>
      </c>
      <c r="D1488" s="307" t="s">
        <v>1454</v>
      </c>
      <c r="E1488" s="7"/>
      <c r="F1488" s="7" t="s">
        <v>4</v>
      </c>
      <c r="G1488" s="2">
        <v>12</v>
      </c>
      <c r="H1488" s="139">
        <v>7.7</v>
      </c>
      <c r="I1488" s="139">
        <v>7.5</v>
      </c>
      <c r="J1488" s="161">
        <f t="shared" ref="J1488:J1517" si="1225">I1488*0.98</f>
        <v>7.35</v>
      </c>
      <c r="K1488" s="161">
        <f t="shared" ref="K1488:K1517" si="1226">I1488*0.97</f>
        <v>7.2749999999999995</v>
      </c>
      <c r="L1488" s="161">
        <f t="shared" ref="L1488:L1517" si="1227">I1488*0.96</f>
        <v>7.1999999999999993</v>
      </c>
      <c r="M1488" s="15"/>
      <c r="N1488" s="206">
        <f>H1488*M1488</f>
        <v>0</v>
      </c>
      <c r="O1488" s="217">
        <f>I1488*M1488</f>
        <v>0</v>
      </c>
      <c r="P1488" s="99">
        <f>J1488*M1488</f>
        <v>0</v>
      </c>
      <c r="Q1488" s="99">
        <f>K1488*M1488</f>
        <v>0</v>
      </c>
      <c r="R1488" s="99">
        <f>L1488*M1488</f>
        <v>0</v>
      </c>
      <c r="S1488" s="13" t="s">
        <v>5</v>
      </c>
    </row>
    <row r="1489" spans="1:20" s="56" customFormat="1" ht="69.95" hidden="1" customHeight="1" outlineLevel="1" thickBot="1" x14ac:dyDescent="0.25">
      <c r="A1489" s="602" t="s">
        <v>4446</v>
      </c>
      <c r="B1489" s="345" t="s">
        <v>200</v>
      </c>
      <c r="C1489" s="91" t="s">
        <v>1459</v>
      </c>
      <c r="D1489" s="511" t="s">
        <v>3381</v>
      </c>
      <c r="E1489" s="7"/>
      <c r="F1489" s="7" t="s">
        <v>4</v>
      </c>
      <c r="G1489" s="2">
        <v>10</v>
      </c>
      <c r="H1489" s="139">
        <v>5.7</v>
      </c>
      <c r="I1489" s="139">
        <v>5.5</v>
      </c>
      <c r="J1489" s="161">
        <f t="shared" si="1225"/>
        <v>5.39</v>
      </c>
      <c r="K1489" s="161">
        <f t="shared" si="1226"/>
        <v>5.335</v>
      </c>
      <c r="L1489" s="161">
        <f t="shared" si="1227"/>
        <v>5.2799999999999994</v>
      </c>
      <c r="M1489" s="15"/>
      <c r="N1489" s="206">
        <f>H1489*M1489</f>
        <v>0</v>
      </c>
      <c r="O1489" s="217">
        <f>I1489*M1489</f>
        <v>0</v>
      </c>
      <c r="P1489" s="99">
        <f>J1489*M1489</f>
        <v>0</v>
      </c>
      <c r="Q1489" s="99">
        <f>K1489*M1489</f>
        <v>0</v>
      </c>
      <c r="R1489" s="99">
        <f>L1489*M1489</f>
        <v>0</v>
      </c>
      <c r="S1489" s="13" t="s">
        <v>5</v>
      </c>
    </row>
    <row r="1490" spans="1:20" s="56" customFormat="1" ht="69.95" hidden="1" customHeight="1" outlineLevel="1" thickBot="1" x14ac:dyDescent="0.25">
      <c r="A1490" s="602" t="s">
        <v>4447</v>
      </c>
      <c r="B1490" s="345" t="s">
        <v>200</v>
      </c>
      <c r="C1490" s="91" t="s">
        <v>1460</v>
      </c>
      <c r="D1490" s="511" t="s">
        <v>3382</v>
      </c>
      <c r="E1490" s="7"/>
      <c r="F1490" s="7" t="s">
        <v>4</v>
      </c>
      <c r="G1490" s="2">
        <v>13</v>
      </c>
      <c r="H1490" s="139">
        <v>8.1999999999999993</v>
      </c>
      <c r="I1490" s="139">
        <v>8</v>
      </c>
      <c r="J1490" s="161">
        <f t="shared" si="1225"/>
        <v>7.84</v>
      </c>
      <c r="K1490" s="161">
        <f t="shared" si="1226"/>
        <v>7.76</v>
      </c>
      <c r="L1490" s="161">
        <f t="shared" si="1227"/>
        <v>7.68</v>
      </c>
      <c r="M1490" s="15"/>
      <c r="N1490" s="206">
        <f>H1490*M1490</f>
        <v>0</v>
      </c>
      <c r="O1490" s="217">
        <f>I1490*M1490</f>
        <v>0</v>
      </c>
      <c r="P1490" s="99">
        <f>J1490*M1490</f>
        <v>0</v>
      </c>
      <c r="Q1490" s="99">
        <f>K1490*M1490</f>
        <v>0</v>
      </c>
      <c r="R1490" s="99">
        <f>L1490*M1490</f>
        <v>0</v>
      </c>
      <c r="S1490" s="13" t="s">
        <v>5</v>
      </c>
    </row>
    <row r="1491" spans="1:20" s="56" customFormat="1" ht="69.95" hidden="1" customHeight="1" outlineLevel="1" thickBot="1" x14ac:dyDescent="0.25">
      <c r="A1491" s="602" t="s">
        <v>4448</v>
      </c>
      <c r="B1491" s="345" t="s">
        <v>200</v>
      </c>
      <c r="C1491" s="91" t="s">
        <v>1461</v>
      </c>
      <c r="D1491" s="307" t="s">
        <v>1469</v>
      </c>
      <c r="E1491" s="7"/>
      <c r="F1491" s="7" t="s">
        <v>4</v>
      </c>
      <c r="G1491" s="2">
        <v>12</v>
      </c>
      <c r="H1491" s="139">
        <v>7.2</v>
      </c>
      <c r="I1491" s="139">
        <v>7</v>
      </c>
      <c r="J1491" s="161">
        <f t="shared" si="1225"/>
        <v>6.8599999999999994</v>
      </c>
      <c r="K1491" s="161">
        <f t="shared" si="1226"/>
        <v>6.79</v>
      </c>
      <c r="L1491" s="161">
        <f t="shared" si="1227"/>
        <v>6.72</v>
      </c>
      <c r="M1491" s="15"/>
      <c r="N1491" s="206">
        <f>H1491*M1491</f>
        <v>0</v>
      </c>
      <c r="O1491" s="217">
        <f>I1491*M1491</f>
        <v>0</v>
      </c>
      <c r="P1491" s="99">
        <f>J1491*M1491</f>
        <v>0</v>
      </c>
      <c r="Q1491" s="99">
        <f>K1491*M1491</f>
        <v>0</v>
      </c>
      <c r="R1491" s="99">
        <f>L1491*M1491</f>
        <v>0</v>
      </c>
      <c r="S1491" s="13" t="s">
        <v>5</v>
      </c>
    </row>
    <row r="1492" spans="1:20" s="56" customFormat="1" ht="69.95" hidden="1" customHeight="1" outlineLevel="1" thickBot="1" x14ac:dyDescent="0.25">
      <c r="A1492" s="602" t="s">
        <v>4449</v>
      </c>
      <c r="B1492" s="345" t="s">
        <v>200</v>
      </c>
      <c r="C1492" s="91" t="s">
        <v>1462</v>
      </c>
      <c r="D1492" s="307" t="s">
        <v>1468</v>
      </c>
      <c r="E1492" s="7"/>
      <c r="F1492" s="7" t="s">
        <v>4</v>
      </c>
      <c r="G1492" s="86">
        <v>12</v>
      </c>
      <c r="H1492" s="139">
        <v>7.2</v>
      </c>
      <c r="I1492" s="139">
        <v>7</v>
      </c>
      <c r="J1492" s="161">
        <f t="shared" si="1225"/>
        <v>6.8599999999999994</v>
      </c>
      <c r="K1492" s="161">
        <f t="shared" si="1226"/>
        <v>6.79</v>
      </c>
      <c r="L1492" s="161">
        <f t="shared" si="1227"/>
        <v>6.72</v>
      </c>
      <c r="M1492" s="15"/>
      <c r="N1492" s="206">
        <f>H1492*M1492</f>
        <v>0</v>
      </c>
      <c r="O1492" s="217">
        <f>I1492*M1492</f>
        <v>0</v>
      </c>
      <c r="P1492" s="99">
        <f>J1492*M1492</f>
        <v>0</v>
      </c>
      <c r="Q1492" s="99">
        <f>K1492*M1492</f>
        <v>0</v>
      </c>
      <c r="R1492" s="99">
        <f>L1492*M1492</f>
        <v>0</v>
      </c>
      <c r="S1492" s="13" t="s">
        <v>5</v>
      </c>
    </row>
    <row r="1493" spans="1:20" s="56" customFormat="1" ht="69.95" hidden="1" customHeight="1" outlineLevel="1" thickBot="1" x14ac:dyDescent="0.25">
      <c r="A1493" s="602" t="s">
        <v>4441</v>
      </c>
      <c r="B1493" s="271" t="s">
        <v>200</v>
      </c>
      <c r="C1493" s="82" t="s">
        <v>2313</v>
      </c>
      <c r="D1493" s="306" t="s">
        <v>2312</v>
      </c>
      <c r="E1493" s="64"/>
      <c r="F1493" s="82" t="s">
        <v>4</v>
      </c>
      <c r="G1493" s="86">
        <v>10</v>
      </c>
      <c r="H1493" s="98">
        <v>6.9</v>
      </c>
      <c r="I1493" s="98">
        <v>6.7</v>
      </c>
      <c r="J1493" s="162">
        <f t="shared" si="1225"/>
        <v>6.5659999999999998</v>
      </c>
      <c r="K1493" s="162">
        <f t="shared" si="1226"/>
        <v>6.4989999999999997</v>
      </c>
      <c r="L1493" s="162">
        <f t="shared" si="1227"/>
        <v>6.4319999999999995</v>
      </c>
      <c r="M1493" s="152"/>
      <c r="N1493" s="183">
        <f>H1493*M1493</f>
        <v>0</v>
      </c>
      <c r="O1493" s="217">
        <f>I1493*M1493</f>
        <v>0</v>
      </c>
      <c r="P1493" s="99">
        <f>J1493*M1493</f>
        <v>0</v>
      </c>
      <c r="Q1493" s="99">
        <f>K1493*M1493</f>
        <v>0</v>
      </c>
      <c r="R1493" s="99">
        <f>L1493*M1493</f>
        <v>0</v>
      </c>
      <c r="S1493" s="30" t="s">
        <v>5</v>
      </c>
      <c r="T1493" s="100"/>
    </row>
    <row r="1494" spans="1:20" s="56" customFormat="1" ht="69.95" hidden="1" customHeight="1" outlineLevel="1" thickBot="1" x14ac:dyDescent="0.25">
      <c r="A1494" s="602" t="s">
        <v>4450</v>
      </c>
      <c r="B1494" s="345" t="s">
        <v>200</v>
      </c>
      <c r="C1494" s="91" t="s">
        <v>1463</v>
      </c>
      <c r="D1494" s="511" t="s">
        <v>3383</v>
      </c>
      <c r="E1494" s="7"/>
      <c r="F1494" s="82" t="s">
        <v>4</v>
      </c>
      <c r="G1494" s="2">
        <v>10</v>
      </c>
      <c r="H1494" s="139">
        <v>6.2</v>
      </c>
      <c r="I1494" s="139">
        <v>6</v>
      </c>
      <c r="J1494" s="161">
        <f t="shared" si="1225"/>
        <v>5.88</v>
      </c>
      <c r="K1494" s="161">
        <f t="shared" si="1226"/>
        <v>5.82</v>
      </c>
      <c r="L1494" s="161">
        <f t="shared" si="1227"/>
        <v>5.76</v>
      </c>
      <c r="M1494" s="15"/>
      <c r="N1494" s="206">
        <f>H1494*M1494</f>
        <v>0</v>
      </c>
      <c r="O1494" s="217">
        <f>I1494*M1494</f>
        <v>0</v>
      </c>
      <c r="P1494" s="99">
        <f>J1494*M1494</f>
        <v>0</v>
      </c>
      <c r="Q1494" s="99">
        <f>K1494*M1494</f>
        <v>0</v>
      </c>
      <c r="R1494" s="99">
        <f>L1494*M1494</f>
        <v>0</v>
      </c>
      <c r="S1494" s="13" t="s">
        <v>5</v>
      </c>
    </row>
    <row r="1495" spans="1:20" s="56" customFormat="1" ht="69.95" hidden="1" customHeight="1" outlineLevel="1" thickBot="1" x14ac:dyDescent="0.25">
      <c r="A1495" s="602" t="s">
        <v>4451</v>
      </c>
      <c r="B1495" s="345" t="s">
        <v>200</v>
      </c>
      <c r="C1495" s="91" t="s">
        <v>1464</v>
      </c>
      <c r="D1495" s="307" t="s">
        <v>1467</v>
      </c>
      <c r="E1495" s="7"/>
      <c r="F1495" s="7" t="s">
        <v>4</v>
      </c>
      <c r="G1495" s="2">
        <v>12</v>
      </c>
      <c r="H1495" s="139">
        <v>7.2</v>
      </c>
      <c r="I1495" s="139">
        <v>7</v>
      </c>
      <c r="J1495" s="161">
        <f t="shared" si="1225"/>
        <v>6.8599999999999994</v>
      </c>
      <c r="K1495" s="161">
        <f t="shared" si="1226"/>
        <v>6.79</v>
      </c>
      <c r="L1495" s="161">
        <f t="shared" si="1227"/>
        <v>6.72</v>
      </c>
      <c r="M1495" s="15"/>
      <c r="N1495" s="206">
        <f>H1495*M1495</f>
        <v>0</v>
      </c>
      <c r="O1495" s="217">
        <f>I1495*M1495</f>
        <v>0</v>
      </c>
      <c r="P1495" s="99">
        <f>J1495*M1495</f>
        <v>0</v>
      </c>
      <c r="Q1495" s="99">
        <f>K1495*M1495</f>
        <v>0</v>
      </c>
      <c r="R1495" s="99">
        <f>L1495*M1495</f>
        <v>0</v>
      </c>
      <c r="S1495" s="13" t="s">
        <v>5</v>
      </c>
    </row>
    <row r="1496" spans="1:20" s="56" customFormat="1" ht="69.95" hidden="1" customHeight="1" outlineLevel="1" thickBot="1" x14ac:dyDescent="0.25">
      <c r="A1496" s="602" t="s">
        <v>4452</v>
      </c>
      <c r="B1496" s="345" t="s">
        <v>200</v>
      </c>
      <c r="C1496" s="91" t="s">
        <v>1465</v>
      </c>
      <c r="D1496" s="307" t="s">
        <v>1458</v>
      </c>
      <c r="E1496" s="7"/>
      <c r="F1496" s="7" t="s">
        <v>4</v>
      </c>
      <c r="G1496" s="2">
        <v>13</v>
      </c>
      <c r="H1496" s="139">
        <v>8.1999999999999993</v>
      </c>
      <c r="I1496" s="139">
        <v>8</v>
      </c>
      <c r="J1496" s="161">
        <f t="shared" si="1225"/>
        <v>7.84</v>
      </c>
      <c r="K1496" s="161">
        <f t="shared" si="1226"/>
        <v>7.76</v>
      </c>
      <c r="L1496" s="161">
        <f t="shared" si="1227"/>
        <v>7.68</v>
      </c>
      <c r="M1496" s="15"/>
      <c r="N1496" s="206">
        <f>H1496*M1496</f>
        <v>0</v>
      </c>
      <c r="O1496" s="217">
        <f>I1496*M1496</f>
        <v>0</v>
      </c>
      <c r="P1496" s="99">
        <f>J1496*M1496</f>
        <v>0</v>
      </c>
      <c r="Q1496" s="99">
        <f>K1496*M1496</f>
        <v>0</v>
      </c>
      <c r="R1496" s="99">
        <f>L1496*M1496</f>
        <v>0</v>
      </c>
      <c r="S1496" s="13" t="s">
        <v>5</v>
      </c>
    </row>
    <row r="1497" spans="1:20" s="56" customFormat="1" ht="69.95" hidden="1" customHeight="1" outlineLevel="1" thickBot="1" x14ac:dyDescent="0.25">
      <c r="A1497" s="602" t="s">
        <v>4453</v>
      </c>
      <c r="B1497" s="345" t="s">
        <v>200</v>
      </c>
      <c r="C1497" s="91" t="s">
        <v>1466</v>
      </c>
      <c r="D1497" s="307" t="s">
        <v>1457</v>
      </c>
      <c r="E1497" s="7"/>
      <c r="F1497" s="7" t="s">
        <v>4</v>
      </c>
      <c r="G1497" s="2">
        <v>16</v>
      </c>
      <c r="H1497" s="139">
        <v>9.6999999999999993</v>
      </c>
      <c r="I1497" s="139">
        <v>9.5</v>
      </c>
      <c r="J1497" s="161">
        <f t="shared" si="1225"/>
        <v>9.31</v>
      </c>
      <c r="K1497" s="161">
        <f t="shared" si="1226"/>
        <v>9.2149999999999999</v>
      </c>
      <c r="L1497" s="161">
        <f t="shared" si="1227"/>
        <v>9.1199999999999992</v>
      </c>
      <c r="M1497" s="15"/>
      <c r="N1497" s="206">
        <f>H1497*M1497</f>
        <v>0</v>
      </c>
      <c r="O1497" s="217">
        <f>I1497*M1497</f>
        <v>0</v>
      </c>
      <c r="P1497" s="99">
        <f>J1497*M1497</f>
        <v>0</v>
      </c>
      <c r="Q1497" s="99">
        <f>K1497*M1497</f>
        <v>0</v>
      </c>
      <c r="R1497" s="99">
        <f>L1497*M1497</f>
        <v>0</v>
      </c>
      <c r="S1497" s="13" t="s">
        <v>5</v>
      </c>
    </row>
    <row r="1498" spans="1:20" s="56" customFormat="1" ht="69.95" hidden="1" customHeight="1" outlineLevel="1" thickBot="1" x14ac:dyDescent="0.25">
      <c r="A1498" s="602" t="s">
        <v>4454</v>
      </c>
      <c r="B1498" s="345" t="s">
        <v>200</v>
      </c>
      <c r="C1498" s="91" t="s">
        <v>1455</v>
      </c>
      <c r="D1498" s="511" t="s">
        <v>3384</v>
      </c>
      <c r="E1498" s="7"/>
      <c r="F1498" s="64" t="s">
        <v>4</v>
      </c>
      <c r="G1498" s="2">
        <v>6</v>
      </c>
      <c r="H1498" s="139">
        <v>3</v>
      </c>
      <c r="I1498" s="139">
        <v>2.9</v>
      </c>
      <c r="J1498" s="161">
        <f t="shared" si="1225"/>
        <v>2.8420000000000001</v>
      </c>
      <c r="K1498" s="161">
        <f t="shared" si="1226"/>
        <v>2.8129999999999997</v>
      </c>
      <c r="L1498" s="161">
        <f t="shared" si="1227"/>
        <v>2.7839999999999998</v>
      </c>
      <c r="M1498" s="15"/>
      <c r="N1498" s="206">
        <f>H1498*M1498</f>
        <v>0</v>
      </c>
      <c r="O1498" s="217">
        <f>I1498*M1498</f>
        <v>0</v>
      </c>
      <c r="P1498" s="99">
        <f>J1498*M1498</f>
        <v>0</v>
      </c>
      <c r="Q1498" s="99">
        <f>K1498*M1498</f>
        <v>0</v>
      </c>
      <c r="R1498" s="99">
        <f>L1498*M1498</f>
        <v>0</v>
      </c>
      <c r="S1498" s="13" t="s">
        <v>5</v>
      </c>
    </row>
    <row r="1499" spans="1:20" s="56" customFormat="1" ht="69.95" hidden="1" customHeight="1" outlineLevel="1" thickBot="1" x14ac:dyDescent="0.25">
      <c r="A1499" s="602" t="s">
        <v>4455</v>
      </c>
      <c r="B1499" s="345" t="s">
        <v>200</v>
      </c>
      <c r="C1499" s="91" t="s">
        <v>1470</v>
      </c>
      <c r="D1499" s="511" t="s">
        <v>3385</v>
      </c>
      <c r="E1499" s="7"/>
      <c r="F1499" s="7" t="s">
        <v>4</v>
      </c>
      <c r="G1499" s="2">
        <v>9</v>
      </c>
      <c r="H1499" s="139">
        <v>5.4</v>
      </c>
      <c r="I1499" s="139">
        <v>5.2</v>
      </c>
      <c r="J1499" s="161">
        <f t="shared" si="1225"/>
        <v>5.0960000000000001</v>
      </c>
      <c r="K1499" s="161">
        <f t="shared" si="1226"/>
        <v>5.0439999999999996</v>
      </c>
      <c r="L1499" s="161">
        <f t="shared" si="1227"/>
        <v>4.992</v>
      </c>
      <c r="M1499" s="15"/>
      <c r="N1499" s="206">
        <f>H1499*M1499</f>
        <v>0</v>
      </c>
      <c r="O1499" s="217">
        <f>I1499*M1499</f>
        <v>0</v>
      </c>
      <c r="P1499" s="99">
        <f>J1499*M1499</f>
        <v>0</v>
      </c>
      <c r="Q1499" s="99">
        <f>K1499*M1499</f>
        <v>0</v>
      </c>
      <c r="R1499" s="99">
        <f>L1499*M1499</f>
        <v>0</v>
      </c>
      <c r="S1499" s="13" t="s">
        <v>5</v>
      </c>
    </row>
    <row r="1500" spans="1:20" s="56" customFormat="1" ht="69.95" hidden="1" customHeight="1" outlineLevel="1" thickBot="1" x14ac:dyDescent="0.25">
      <c r="A1500" s="602" t="s">
        <v>4456</v>
      </c>
      <c r="B1500" s="345" t="s">
        <v>200</v>
      </c>
      <c r="C1500" s="91" t="s">
        <v>1471</v>
      </c>
      <c r="D1500" s="307" t="s">
        <v>1473</v>
      </c>
      <c r="E1500" s="7"/>
      <c r="F1500" s="7" t="s">
        <v>4</v>
      </c>
      <c r="G1500" s="2">
        <v>11</v>
      </c>
      <c r="H1500" s="139">
        <v>7.2</v>
      </c>
      <c r="I1500" s="139">
        <v>7</v>
      </c>
      <c r="J1500" s="161">
        <f t="shared" si="1225"/>
        <v>6.8599999999999994</v>
      </c>
      <c r="K1500" s="161">
        <f t="shared" si="1226"/>
        <v>6.79</v>
      </c>
      <c r="L1500" s="161">
        <f t="shared" si="1227"/>
        <v>6.72</v>
      </c>
      <c r="M1500" s="15"/>
      <c r="N1500" s="206">
        <f>H1500*M1500</f>
        <v>0</v>
      </c>
      <c r="O1500" s="217">
        <f>I1500*M1500</f>
        <v>0</v>
      </c>
      <c r="P1500" s="99">
        <f>J1500*M1500</f>
        <v>0</v>
      </c>
      <c r="Q1500" s="99">
        <f>K1500*M1500</f>
        <v>0</v>
      </c>
      <c r="R1500" s="99">
        <f>L1500*M1500</f>
        <v>0</v>
      </c>
      <c r="S1500" s="13" t="s">
        <v>5</v>
      </c>
    </row>
    <row r="1501" spans="1:20" s="56" customFormat="1" ht="69.95" hidden="1" customHeight="1" outlineLevel="1" thickBot="1" x14ac:dyDescent="0.25">
      <c r="A1501" s="602" t="s">
        <v>4457</v>
      </c>
      <c r="B1501" s="345" t="s">
        <v>200</v>
      </c>
      <c r="C1501" s="91" t="s">
        <v>1474</v>
      </c>
      <c r="D1501" s="307" t="s">
        <v>1477</v>
      </c>
      <c r="E1501" s="7"/>
      <c r="F1501" s="7" t="s">
        <v>4</v>
      </c>
      <c r="G1501" s="2">
        <v>11</v>
      </c>
      <c r="H1501" s="139">
        <v>7.2</v>
      </c>
      <c r="I1501" s="139">
        <v>7</v>
      </c>
      <c r="J1501" s="161">
        <f t="shared" si="1225"/>
        <v>6.8599999999999994</v>
      </c>
      <c r="K1501" s="161">
        <f t="shared" si="1226"/>
        <v>6.79</v>
      </c>
      <c r="L1501" s="161">
        <f t="shared" si="1227"/>
        <v>6.72</v>
      </c>
      <c r="M1501" s="15"/>
      <c r="N1501" s="206">
        <f>H1501*M1501</f>
        <v>0</v>
      </c>
      <c r="O1501" s="217">
        <f>I1501*M1501</f>
        <v>0</v>
      </c>
      <c r="P1501" s="99">
        <f>J1501*M1501</f>
        <v>0</v>
      </c>
      <c r="Q1501" s="99">
        <f>K1501*M1501</f>
        <v>0</v>
      </c>
      <c r="R1501" s="99">
        <f>L1501*M1501</f>
        <v>0</v>
      </c>
      <c r="S1501" s="13" t="s">
        <v>5</v>
      </c>
    </row>
    <row r="1502" spans="1:20" s="56" customFormat="1" ht="69.95" hidden="1" customHeight="1" outlineLevel="1" thickBot="1" x14ac:dyDescent="0.25">
      <c r="A1502" s="602" t="s">
        <v>4458</v>
      </c>
      <c r="B1502" s="345" t="s">
        <v>200</v>
      </c>
      <c r="C1502" s="91" t="s">
        <v>1472</v>
      </c>
      <c r="D1502" s="307" t="s">
        <v>1476</v>
      </c>
      <c r="E1502" s="7"/>
      <c r="F1502" s="64" t="s">
        <v>4</v>
      </c>
      <c r="G1502" s="2">
        <v>6</v>
      </c>
      <c r="H1502" s="139">
        <v>3.3</v>
      </c>
      <c r="I1502" s="139">
        <v>3.2</v>
      </c>
      <c r="J1502" s="161">
        <f t="shared" si="1225"/>
        <v>3.1360000000000001</v>
      </c>
      <c r="K1502" s="161">
        <f t="shared" si="1226"/>
        <v>3.1040000000000001</v>
      </c>
      <c r="L1502" s="161">
        <f t="shared" si="1227"/>
        <v>3.0720000000000001</v>
      </c>
      <c r="M1502" s="15"/>
      <c r="N1502" s="206">
        <f>H1502*M1502</f>
        <v>0</v>
      </c>
      <c r="O1502" s="217">
        <f>I1502*M1502</f>
        <v>0</v>
      </c>
      <c r="P1502" s="99">
        <f>J1502*M1502</f>
        <v>0</v>
      </c>
      <c r="Q1502" s="99">
        <f>K1502*M1502</f>
        <v>0</v>
      </c>
      <c r="R1502" s="99">
        <f>L1502*M1502</f>
        <v>0</v>
      </c>
      <c r="S1502" s="13" t="s">
        <v>5</v>
      </c>
    </row>
    <row r="1503" spans="1:20" s="56" customFormat="1" ht="69.95" hidden="1" customHeight="1" outlineLevel="1" thickBot="1" x14ac:dyDescent="0.25">
      <c r="A1503" s="602" t="s">
        <v>4459</v>
      </c>
      <c r="B1503" s="345" t="s">
        <v>200</v>
      </c>
      <c r="C1503" s="91" t="s">
        <v>1451</v>
      </c>
      <c r="D1503" s="307" t="s">
        <v>1478</v>
      </c>
      <c r="E1503" s="7"/>
      <c r="F1503" s="64" t="s">
        <v>4</v>
      </c>
      <c r="G1503" s="2">
        <v>3.5</v>
      </c>
      <c r="H1503" s="139">
        <v>2.2999999999999998</v>
      </c>
      <c r="I1503" s="139">
        <v>2.2000000000000002</v>
      </c>
      <c r="J1503" s="161">
        <f t="shared" si="1225"/>
        <v>2.1560000000000001</v>
      </c>
      <c r="K1503" s="161">
        <f t="shared" si="1226"/>
        <v>2.1339999999999999</v>
      </c>
      <c r="L1503" s="161">
        <f t="shared" si="1227"/>
        <v>2.1120000000000001</v>
      </c>
      <c r="M1503" s="15"/>
      <c r="N1503" s="206">
        <f>H1503*M1503</f>
        <v>0</v>
      </c>
      <c r="O1503" s="217">
        <f>I1503*M1503</f>
        <v>0</v>
      </c>
      <c r="P1503" s="99">
        <f>J1503*M1503</f>
        <v>0</v>
      </c>
      <c r="Q1503" s="99">
        <f>K1503*M1503</f>
        <v>0</v>
      </c>
      <c r="R1503" s="99">
        <f>L1503*M1503</f>
        <v>0</v>
      </c>
      <c r="S1503" s="13" t="s">
        <v>5</v>
      </c>
    </row>
    <row r="1504" spans="1:20" s="56" customFormat="1" ht="69.95" hidden="1" customHeight="1" outlineLevel="1" thickBot="1" x14ac:dyDescent="0.25">
      <c r="A1504" s="602" t="s">
        <v>4460</v>
      </c>
      <c r="B1504" s="345" t="s">
        <v>200</v>
      </c>
      <c r="C1504" s="91" t="s">
        <v>1475</v>
      </c>
      <c r="D1504" s="511" t="s">
        <v>3373</v>
      </c>
      <c r="E1504" s="7"/>
      <c r="F1504" s="7" t="s">
        <v>4</v>
      </c>
      <c r="G1504" s="2">
        <v>13</v>
      </c>
      <c r="H1504" s="139">
        <v>8.1999999999999993</v>
      </c>
      <c r="I1504" s="139">
        <v>8</v>
      </c>
      <c r="J1504" s="161">
        <f t="shared" si="1225"/>
        <v>7.84</v>
      </c>
      <c r="K1504" s="161">
        <f t="shared" si="1226"/>
        <v>7.76</v>
      </c>
      <c r="L1504" s="161">
        <f t="shared" si="1227"/>
        <v>7.68</v>
      </c>
      <c r="M1504" s="15"/>
      <c r="N1504" s="206">
        <f>H1504*M1504</f>
        <v>0</v>
      </c>
      <c r="O1504" s="217">
        <f>I1504*M1504</f>
        <v>0</v>
      </c>
      <c r="P1504" s="99">
        <f>J1504*M1504</f>
        <v>0</v>
      </c>
      <c r="Q1504" s="99">
        <f>K1504*M1504</f>
        <v>0</v>
      </c>
      <c r="R1504" s="99">
        <f>L1504*M1504</f>
        <v>0</v>
      </c>
      <c r="S1504" s="13" t="s">
        <v>5</v>
      </c>
    </row>
    <row r="1505" spans="1:20" s="56" customFormat="1" ht="69.95" hidden="1" customHeight="1" outlineLevel="1" thickBot="1" x14ac:dyDescent="0.25">
      <c r="A1505" s="602" t="s">
        <v>4461</v>
      </c>
      <c r="B1505" s="271" t="s">
        <v>200</v>
      </c>
      <c r="C1505" s="82" t="s">
        <v>2315</v>
      </c>
      <c r="D1505" s="306" t="s">
        <v>2314</v>
      </c>
      <c r="E1505" s="64"/>
      <c r="F1505" s="82" t="s">
        <v>4</v>
      </c>
      <c r="G1505" s="86">
        <v>3</v>
      </c>
      <c r="H1505" s="98">
        <v>1.75</v>
      </c>
      <c r="I1505" s="98">
        <v>1.7</v>
      </c>
      <c r="J1505" s="162">
        <f t="shared" ref="J1505" si="1228">I1505*0.98</f>
        <v>1.6659999999999999</v>
      </c>
      <c r="K1505" s="162">
        <f t="shared" ref="K1505" si="1229">I1505*0.97</f>
        <v>1.649</v>
      </c>
      <c r="L1505" s="162">
        <f t="shared" ref="L1505" si="1230">I1505*0.96</f>
        <v>1.6319999999999999</v>
      </c>
      <c r="M1505" s="152"/>
      <c r="N1505" s="183">
        <f>H1505*M1505</f>
        <v>0</v>
      </c>
      <c r="O1505" s="217">
        <f>I1505*M1505</f>
        <v>0</v>
      </c>
      <c r="P1505" s="99">
        <f>J1505*M1505</f>
        <v>0</v>
      </c>
      <c r="Q1505" s="99">
        <f>K1505*M1505</f>
        <v>0</v>
      </c>
      <c r="R1505" s="99">
        <f>L1505*M1505</f>
        <v>0</v>
      </c>
      <c r="S1505" s="30" t="s">
        <v>5</v>
      </c>
      <c r="T1505" s="100"/>
    </row>
    <row r="1506" spans="1:20" s="56" customFormat="1" ht="69.95" hidden="1" customHeight="1" outlineLevel="1" thickBot="1" x14ac:dyDescent="0.25">
      <c r="A1506" s="602" t="s">
        <v>4463</v>
      </c>
      <c r="B1506" s="271" t="s">
        <v>200</v>
      </c>
      <c r="C1506" s="82" t="s">
        <v>2317</v>
      </c>
      <c r="D1506" s="306" t="s">
        <v>2316</v>
      </c>
      <c r="E1506" s="64"/>
      <c r="F1506" s="64" t="s">
        <v>4</v>
      </c>
      <c r="G1506" s="86">
        <v>4</v>
      </c>
      <c r="H1506" s="98">
        <v>2.5</v>
      </c>
      <c r="I1506" s="98">
        <v>2.4</v>
      </c>
      <c r="J1506" s="162">
        <f t="shared" si="1225"/>
        <v>2.3519999999999999</v>
      </c>
      <c r="K1506" s="162">
        <f t="shared" si="1226"/>
        <v>2.3279999999999998</v>
      </c>
      <c r="L1506" s="162">
        <f t="shared" si="1227"/>
        <v>2.3039999999999998</v>
      </c>
      <c r="M1506" s="152"/>
      <c r="N1506" s="183">
        <f>H1506*M1506</f>
        <v>0</v>
      </c>
      <c r="O1506" s="217">
        <f>I1506*M1506</f>
        <v>0</v>
      </c>
      <c r="P1506" s="99">
        <f>J1506*M1506</f>
        <v>0</v>
      </c>
      <c r="Q1506" s="99">
        <f>K1506*M1506</f>
        <v>0</v>
      </c>
      <c r="R1506" s="99">
        <f>L1506*M1506</f>
        <v>0</v>
      </c>
      <c r="S1506" s="30" t="s">
        <v>5</v>
      </c>
      <c r="T1506" s="100"/>
    </row>
    <row r="1507" spans="1:20" s="56" customFormat="1" ht="69.95" hidden="1" customHeight="1" outlineLevel="1" thickBot="1" x14ac:dyDescent="0.25">
      <c r="A1507" s="602" t="s">
        <v>4462</v>
      </c>
      <c r="B1507" s="271" t="s">
        <v>200</v>
      </c>
      <c r="C1507" s="82" t="s">
        <v>2319</v>
      </c>
      <c r="D1507" s="306" t="s">
        <v>2318</v>
      </c>
      <c r="E1507" s="64"/>
      <c r="F1507" s="82" t="s">
        <v>4</v>
      </c>
      <c r="G1507" s="86">
        <v>4</v>
      </c>
      <c r="H1507" s="98">
        <v>2.4</v>
      </c>
      <c r="I1507" s="98">
        <v>2.2999999999999998</v>
      </c>
      <c r="J1507" s="162">
        <f t="shared" ref="J1507" si="1231">I1507*0.98</f>
        <v>2.254</v>
      </c>
      <c r="K1507" s="162">
        <f t="shared" ref="K1507" si="1232">I1507*0.97</f>
        <v>2.2309999999999999</v>
      </c>
      <c r="L1507" s="162">
        <f t="shared" ref="L1507" si="1233">I1507*0.96</f>
        <v>2.2079999999999997</v>
      </c>
      <c r="M1507" s="152"/>
      <c r="N1507" s="183">
        <f>H1507*M1507</f>
        <v>0</v>
      </c>
      <c r="O1507" s="217">
        <f>I1507*M1507</f>
        <v>0</v>
      </c>
      <c r="P1507" s="99">
        <f>J1507*M1507</f>
        <v>0</v>
      </c>
      <c r="Q1507" s="99">
        <f>K1507*M1507</f>
        <v>0</v>
      </c>
      <c r="R1507" s="99">
        <f>L1507*M1507</f>
        <v>0</v>
      </c>
      <c r="S1507" s="30" t="s">
        <v>5</v>
      </c>
      <c r="T1507" s="100"/>
    </row>
    <row r="1508" spans="1:20" s="56" customFormat="1" ht="69.95" hidden="1" customHeight="1" outlineLevel="1" thickBot="1" x14ac:dyDescent="0.25">
      <c r="A1508" s="602" t="s">
        <v>4464</v>
      </c>
      <c r="B1508" s="271" t="s">
        <v>200</v>
      </c>
      <c r="C1508" s="82" t="s">
        <v>2321</v>
      </c>
      <c r="D1508" s="306" t="s">
        <v>2320</v>
      </c>
      <c r="E1508" s="64"/>
      <c r="F1508" s="82" t="s">
        <v>4</v>
      </c>
      <c r="G1508" s="86">
        <v>5</v>
      </c>
      <c r="H1508" s="98">
        <v>3.2</v>
      </c>
      <c r="I1508" s="98">
        <v>3.1</v>
      </c>
      <c r="J1508" s="162">
        <f t="shared" si="1225"/>
        <v>3.0379999999999998</v>
      </c>
      <c r="K1508" s="162">
        <f t="shared" si="1226"/>
        <v>3.0070000000000001</v>
      </c>
      <c r="L1508" s="162">
        <f t="shared" si="1227"/>
        <v>2.976</v>
      </c>
      <c r="M1508" s="152"/>
      <c r="N1508" s="183">
        <f>H1508*M1508</f>
        <v>0</v>
      </c>
      <c r="O1508" s="217">
        <f>I1508*M1508</f>
        <v>0</v>
      </c>
      <c r="P1508" s="99">
        <f>J1508*M1508</f>
        <v>0</v>
      </c>
      <c r="Q1508" s="99">
        <f>K1508*M1508</f>
        <v>0</v>
      </c>
      <c r="R1508" s="99">
        <f>L1508*M1508</f>
        <v>0</v>
      </c>
      <c r="S1508" s="30" t="s">
        <v>5</v>
      </c>
      <c r="T1508" s="100"/>
    </row>
    <row r="1509" spans="1:20" s="56" customFormat="1" ht="69.95" hidden="1" customHeight="1" outlineLevel="1" thickBot="1" x14ac:dyDescent="0.25">
      <c r="A1509" s="602" t="s">
        <v>4465</v>
      </c>
      <c r="B1509" s="345" t="s">
        <v>200</v>
      </c>
      <c r="C1509" s="91" t="s">
        <v>1456</v>
      </c>
      <c r="D1509" s="511" t="s">
        <v>3389</v>
      </c>
      <c r="E1509" s="7"/>
      <c r="F1509" s="7" t="s">
        <v>4</v>
      </c>
      <c r="G1509" s="2">
        <v>7</v>
      </c>
      <c r="H1509" s="139">
        <v>4.3</v>
      </c>
      <c r="I1509" s="139">
        <v>4.2</v>
      </c>
      <c r="J1509" s="161">
        <f t="shared" si="1225"/>
        <v>4.1159999999999997</v>
      </c>
      <c r="K1509" s="161">
        <f t="shared" si="1226"/>
        <v>4.0739999999999998</v>
      </c>
      <c r="L1509" s="161">
        <f t="shared" si="1227"/>
        <v>4.032</v>
      </c>
      <c r="M1509" s="15"/>
      <c r="N1509" s="206">
        <f>H1509*M1509</f>
        <v>0</v>
      </c>
      <c r="O1509" s="217">
        <f>I1509*M1509</f>
        <v>0</v>
      </c>
      <c r="P1509" s="99">
        <f>J1509*M1509</f>
        <v>0</v>
      </c>
      <c r="Q1509" s="99">
        <f>K1509*M1509</f>
        <v>0</v>
      </c>
      <c r="R1509" s="99">
        <f>L1509*M1509</f>
        <v>0</v>
      </c>
      <c r="S1509" s="13" t="s">
        <v>5</v>
      </c>
    </row>
    <row r="1510" spans="1:20" s="56" customFormat="1" ht="69.95" hidden="1" customHeight="1" outlineLevel="1" thickBot="1" x14ac:dyDescent="0.25">
      <c r="A1510" s="602" t="s">
        <v>4466</v>
      </c>
      <c r="B1510" s="345" t="s">
        <v>200</v>
      </c>
      <c r="C1510" s="91" t="s">
        <v>1479</v>
      </c>
      <c r="D1510" s="511" t="s">
        <v>3447</v>
      </c>
      <c r="E1510" s="7"/>
      <c r="F1510" s="82" t="s">
        <v>4</v>
      </c>
      <c r="G1510" s="138">
        <v>9</v>
      </c>
      <c r="H1510" s="90">
        <v>5.8</v>
      </c>
      <c r="I1510" s="90">
        <v>5.6</v>
      </c>
      <c r="J1510" s="161">
        <f t="shared" si="1225"/>
        <v>5.4879999999999995</v>
      </c>
      <c r="K1510" s="161">
        <f t="shared" si="1226"/>
        <v>5.4319999999999995</v>
      </c>
      <c r="L1510" s="161">
        <f t="shared" si="1227"/>
        <v>5.3759999999999994</v>
      </c>
      <c r="M1510" s="15"/>
      <c r="N1510" s="571">
        <f>H1510*M1510</f>
        <v>0</v>
      </c>
      <c r="O1510" s="217">
        <f>I1510*M1510</f>
        <v>0</v>
      </c>
      <c r="P1510" s="99">
        <f>J1510*M1510</f>
        <v>0</v>
      </c>
      <c r="Q1510" s="99">
        <f>K1510*M1510</f>
        <v>0</v>
      </c>
      <c r="R1510" s="99">
        <f>L1510*M1510</f>
        <v>0</v>
      </c>
      <c r="S1510" s="13" t="s">
        <v>5</v>
      </c>
    </row>
    <row r="1511" spans="1:20" s="56" customFormat="1" ht="69.95" hidden="1" customHeight="1" outlineLevel="1" thickBot="1" x14ac:dyDescent="0.25">
      <c r="A1511" s="602" t="s">
        <v>4467</v>
      </c>
      <c r="B1511" s="271" t="s">
        <v>200</v>
      </c>
      <c r="C1511" s="82" t="s">
        <v>2322</v>
      </c>
      <c r="D1511" s="306" t="s">
        <v>2323</v>
      </c>
      <c r="E1511" s="64"/>
      <c r="F1511" s="82" t="s">
        <v>4</v>
      </c>
      <c r="G1511" s="86">
        <v>4</v>
      </c>
      <c r="H1511" s="98">
        <v>2</v>
      </c>
      <c r="I1511" s="98">
        <v>1.9</v>
      </c>
      <c r="J1511" s="162">
        <f t="shared" ref="J1511" si="1234">I1511*0.98</f>
        <v>1.8619999999999999</v>
      </c>
      <c r="K1511" s="162">
        <f t="shared" ref="K1511" si="1235">I1511*0.97</f>
        <v>1.843</v>
      </c>
      <c r="L1511" s="162">
        <f t="shared" ref="L1511" si="1236">I1511*0.96</f>
        <v>1.8239999999999998</v>
      </c>
      <c r="M1511" s="152"/>
      <c r="N1511" s="183">
        <f>H1511*M1511</f>
        <v>0</v>
      </c>
      <c r="O1511" s="217">
        <f>I1511*M1511</f>
        <v>0</v>
      </c>
      <c r="P1511" s="99">
        <f>J1511*M1511</f>
        <v>0</v>
      </c>
      <c r="Q1511" s="99">
        <f>K1511*M1511</f>
        <v>0</v>
      </c>
      <c r="R1511" s="99">
        <f>L1511*M1511</f>
        <v>0</v>
      </c>
      <c r="S1511" s="30" t="s">
        <v>5</v>
      </c>
      <c r="T1511" s="100"/>
    </row>
    <row r="1512" spans="1:20" s="56" customFormat="1" ht="69.95" hidden="1" customHeight="1" outlineLevel="1" thickBot="1" x14ac:dyDescent="0.25">
      <c r="A1512" s="602" t="s">
        <v>7531</v>
      </c>
      <c r="B1512" s="345" t="s">
        <v>200</v>
      </c>
      <c r="C1512" s="91" t="s">
        <v>7530</v>
      </c>
      <c r="D1512" s="307" t="s">
        <v>7529</v>
      </c>
      <c r="E1512" s="7"/>
      <c r="F1512" s="7" t="s">
        <v>4</v>
      </c>
      <c r="G1512" s="138">
        <v>3</v>
      </c>
      <c r="H1512" s="90">
        <v>1.75</v>
      </c>
      <c r="I1512" s="90">
        <v>1.7</v>
      </c>
      <c r="J1512" s="161">
        <f t="shared" ref="J1512" si="1237">I1512*0.98</f>
        <v>1.6659999999999999</v>
      </c>
      <c r="K1512" s="161">
        <f t="shared" ref="K1512" si="1238">I1512*0.97</f>
        <v>1.649</v>
      </c>
      <c r="L1512" s="161">
        <f t="shared" ref="L1512" si="1239">I1512*0.96</f>
        <v>1.6319999999999999</v>
      </c>
      <c r="M1512" s="15"/>
      <c r="N1512" s="571">
        <f>H1512*M1512</f>
        <v>0</v>
      </c>
      <c r="O1512" s="217">
        <f>I1512*M1512</f>
        <v>0</v>
      </c>
      <c r="P1512" s="99">
        <f>J1512*M1512</f>
        <v>0</v>
      </c>
      <c r="Q1512" s="99">
        <f>K1512*M1512</f>
        <v>0</v>
      </c>
      <c r="R1512" s="99">
        <f>L1512*M1512</f>
        <v>0</v>
      </c>
      <c r="S1512" s="13" t="s">
        <v>5</v>
      </c>
    </row>
    <row r="1513" spans="1:20" s="56" customFormat="1" ht="69.95" hidden="1" customHeight="1" outlineLevel="1" thickBot="1" x14ac:dyDescent="0.25">
      <c r="A1513" s="602" t="s">
        <v>4468</v>
      </c>
      <c r="B1513" s="345" t="s">
        <v>200</v>
      </c>
      <c r="C1513" s="91" t="s">
        <v>1485</v>
      </c>
      <c r="D1513" s="307" t="s">
        <v>1486</v>
      </c>
      <c r="E1513" s="7"/>
      <c r="F1513" s="7" t="s">
        <v>4</v>
      </c>
      <c r="G1513" s="2">
        <v>4</v>
      </c>
      <c r="H1513" s="139">
        <v>2.2999999999999998</v>
      </c>
      <c r="I1513" s="139">
        <v>2.2000000000000002</v>
      </c>
      <c r="J1513" s="161">
        <f t="shared" si="1225"/>
        <v>2.1560000000000001</v>
      </c>
      <c r="K1513" s="161">
        <f t="shared" si="1226"/>
        <v>2.1339999999999999</v>
      </c>
      <c r="L1513" s="161">
        <f t="shared" si="1227"/>
        <v>2.1120000000000001</v>
      </c>
      <c r="M1513" s="15"/>
      <c r="N1513" s="206">
        <f>H1513*M1513</f>
        <v>0</v>
      </c>
      <c r="O1513" s="217">
        <f>I1513*M1513</f>
        <v>0</v>
      </c>
      <c r="P1513" s="99">
        <f>J1513*M1513</f>
        <v>0</v>
      </c>
      <c r="Q1513" s="99">
        <f>K1513*M1513</f>
        <v>0</v>
      </c>
      <c r="R1513" s="99">
        <f>L1513*M1513</f>
        <v>0</v>
      </c>
      <c r="S1513" s="13" t="s">
        <v>5</v>
      </c>
    </row>
    <row r="1514" spans="1:20" s="56" customFormat="1" ht="69.95" hidden="1" customHeight="1" outlineLevel="1" thickBot="1" x14ac:dyDescent="0.25">
      <c r="A1514" s="602" t="s">
        <v>4469</v>
      </c>
      <c r="B1514" s="345" t="s">
        <v>200</v>
      </c>
      <c r="C1514" s="91" t="s">
        <v>1487</v>
      </c>
      <c r="D1514" s="307" t="s">
        <v>1491</v>
      </c>
      <c r="E1514" s="7"/>
      <c r="F1514" s="7" t="s">
        <v>4</v>
      </c>
      <c r="G1514" s="2">
        <v>4</v>
      </c>
      <c r="H1514" s="139">
        <v>2.2000000000000002</v>
      </c>
      <c r="I1514" s="139">
        <v>2.1</v>
      </c>
      <c r="J1514" s="161">
        <f t="shared" si="1225"/>
        <v>2.0579999999999998</v>
      </c>
      <c r="K1514" s="161">
        <f t="shared" si="1226"/>
        <v>2.0369999999999999</v>
      </c>
      <c r="L1514" s="161">
        <f t="shared" si="1227"/>
        <v>2.016</v>
      </c>
      <c r="M1514" s="15"/>
      <c r="N1514" s="206">
        <f>H1514*M1514</f>
        <v>0</v>
      </c>
      <c r="O1514" s="217">
        <f>I1514*M1514</f>
        <v>0</v>
      </c>
      <c r="P1514" s="99">
        <f>J1514*M1514</f>
        <v>0</v>
      </c>
      <c r="Q1514" s="99">
        <f>K1514*M1514</f>
        <v>0</v>
      </c>
      <c r="R1514" s="99">
        <f>L1514*M1514</f>
        <v>0</v>
      </c>
      <c r="S1514" s="13" t="s">
        <v>5</v>
      </c>
    </row>
    <row r="1515" spans="1:20" s="56" customFormat="1" ht="69.95" hidden="1" customHeight="1" outlineLevel="1" thickBot="1" x14ac:dyDescent="0.25">
      <c r="A1515" s="602" t="s">
        <v>7532</v>
      </c>
      <c r="B1515" s="345" t="s">
        <v>200</v>
      </c>
      <c r="C1515" s="91" t="s">
        <v>7533</v>
      </c>
      <c r="D1515" s="307" t="s">
        <v>7534</v>
      </c>
      <c r="E1515" s="7"/>
      <c r="F1515" s="7" t="s">
        <v>4</v>
      </c>
      <c r="G1515" s="138">
        <v>3.5</v>
      </c>
      <c r="H1515" s="90">
        <v>2.1</v>
      </c>
      <c r="I1515" s="90">
        <v>2</v>
      </c>
      <c r="J1515" s="161">
        <f t="shared" si="1225"/>
        <v>1.96</v>
      </c>
      <c r="K1515" s="161">
        <f t="shared" si="1226"/>
        <v>1.94</v>
      </c>
      <c r="L1515" s="161">
        <f t="shared" si="1227"/>
        <v>1.92</v>
      </c>
      <c r="M1515" s="15"/>
      <c r="N1515" s="571">
        <f>H1515*M1515</f>
        <v>0</v>
      </c>
      <c r="O1515" s="217">
        <f>I1515*M1515</f>
        <v>0</v>
      </c>
      <c r="P1515" s="99">
        <f>J1515*M1515</f>
        <v>0</v>
      </c>
      <c r="Q1515" s="99">
        <f>K1515*M1515</f>
        <v>0</v>
      </c>
      <c r="R1515" s="99">
        <f>L1515*M1515</f>
        <v>0</v>
      </c>
      <c r="S1515" s="13" t="s">
        <v>5</v>
      </c>
    </row>
    <row r="1516" spans="1:20" s="56" customFormat="1" ht="69.95" hidden="1" customHeight="1" outlineLevel="1" thickBot="1" x14ac:dyDescent="0.25">
      <c r="A1516" s="602" t="s">
        <v>4470</v>
      </c>
      <c r="B1516" s="345" t="s">
        <v>200</v>
      </c>
      <c r="C1516" s="91" t="s">
        <v>1488</v>
      </c>
      <c r="D1516" s="307" t="s">
        <v>1490</v>
      </c>
      <c r="E1516" s="7"/>
      <c r="F1516" s="64" t="s">
        <v>4</v>
      </c>
      <c r="G1516" s="2">
        <v>4</v>
      </c>
      <c r="H1516" s="139">
        <v>2.6</v>
      </c>
      <c r="I1516" s="139">
        <v>2.5</v>
      </c>
      <c r="J1516" s="161">
        <f t="shared" si="1225"/>
        <v>2.4500000000000002</v>
      </c>
      <c r="K1516" s="161">
        <f t="shared" si="1226"/>
        <v>2.4249999999999998</v>
      </c>
      <c r="L1516" s="161">
        <f t="shared" si="1227"/>
        <v>2.4</v>
      </c>
      <c r="M1516" s="15"/>
      <c r="N1516" s="206">
        <f>H1516*M1516</f>
        <v>0</v>
      </c>
      <c r="O1516" s="217">
        <f>I1516*M1516</f>
        <v>0</v>
      </c>
      <c r="P1516" s="99">
        <f>J1516*M1516</f>
        <v>0</v>
      </c>
      <c r="Q1516" s="99">
        <f>K1516*M1516</f>
        <v>0</v>
      </c>
      <c r="R1516" s="99">
        <f>L1516*M1516</f>
        <v>0</v>
      </c>
      <c r="S1516" s="13" t="s">
        <v>5</v>
      </c>
    </row>
    <row r="1517" spans="1:20" s="56" customFormat="1" ht="69.95" hidden="1" customHeight="1" outlineLevel="1" thickBot="1" x14ac:dyDescent="0.25">
      <c r="A1517" s="602" t="s">
        <v>4471</v>
      </c>
      <c r="B1517" s="345" t="s">
        <v>200</v>
      </c>
      <c r="C1517" s="91" t="s">
        <v>1489</v>
      </c>
      <c r="D1517" s="511" t="s">
        <v>3380</v>
      </c>
      <c r="E1517" s="7"/>
      <c r="F1517" s="64" t="s">
        <v>4</v>
      </c>
      <c r="G1517" s="2">
        <v>7</v>
      </c>
      <c r="H1517" s="139">
        <v>4.2</v>
      </c>
      <c r="I1517" s="139">
        <v>4.0999999999999996</v>
      </c>
      <c r="J1517" s="161">
        <f t="shared" si="1225"/>
        <v>4.0179999999999998</v>
      </c>
      <c r="K1517" s="161">
        <f t="shared" si="1226"/>
        <v>3.9769999999999994</v>
      </c>
      <c r="L1517" s="161">
        <f t="shared" si="1227"/>
        <v>3.9359999999999995</v>
      </c>
      <c r="M1517" s="15"/>
      <c r="N1517" s="206">
        <f>H1517*M1517</f>
        <v>0</v>
      </c>
      <c r="O1517" s="217">
        <f>I1517*M1517</f>
        <v>0</v>
      </c>
      <c r="P1517" s="99">
        <f>J1517*M1517</f>
        <v>0</v>
      </c>
      <c r="Q1517" s="99">
        <f>K1517*M1517</f>
        <v>0</v>
      </c>
      <c r="R1517" s="99">
        <f>L1517*M1517</f>
        <v>0</v>
      </c>
      <c r="S1517" s="13" t="s">
        <v>5</v>
      </c>
    </row>
    <row r="1518" spans="1:20" s="56" customFormat="1" ht="69.95" hidden="1" customHeight="1" outlineLevel="1" thickBot="1" x14ac:dyDescent="0.25">
      <c r="A1518" s="602" t="s">
        <v>7537</v>
      </c>
      <c r="B1518" s="345" t="s">
        <v>200</v>
      </c>
      <c r="C1518" s="91" t="s">
        <v>7535</v>
      </c>
      <c r="D1518" s="511" t="s">
        <v>7536</v>
      </c>
      <c r="E1518" s="7"/>
      <c r="F1518" s="64" t="s">
        <v>4</v>
      </c>
      <c r="G1518" s="2">
        <v>5</v>
      </c>
      <c r="H1518" s="139">
        <v>2.9</v>
      </c>
      <c r="I1518" s="139">
        <v>2.8</v>
      </c>
      <c r="J1518" s="161">
        <f t="shared" ref="J1518" si="1240">I1518*0.98</f>
        <v>2.7439999999999998</v>
      </c>
      <c r="K1518" s="161">
        <f t="shared" ref="K1518" si="1241">I1518*0.97</f>
        <v>2.7159999999999997</v>
      </c>
      <c r="L1518" s="161">
        <f t="shared" ref="L1518" si="1242">I1518*0.96</f>
        <v>2.6879999999999997</v>
      </c>
      <c r="M1518" s="15"/>
      <c r="N1518" s="206">
        <f>H1518*M1518</f>
        <v>0</v>
      </c>
      <c r="O1518" s="217">
        <f>I1518*M1518</f>
        <v>0</v>
      </c>
      <c r="P1518" s="99">
        <f>J1518*M1518</f>
        <v>0</v>
      </c>
      <c r="Q1518" s="99">
        <f>K1518*M1518</f>
        <v>0</v>
      </c>
      <c r="R1518" s="99">
        <f>L1518*M1518</f>
        <v>0</v>
      </c>
      <c r="S1518" s="13" t="s">
        <v>5</v>
      </c>
    </row>
    <row r="1519" spans="1:20" s="56" customFormat="1" ht="69.95" hidden="1" customHeight="1" outlineLevel="1" thickBot="1" x14ac:dyDescent="0.25">
      <c r="A1519" s="602" t="s">
        <v>4472</v>
      </c>
      <c r="B1519" s="345" t="s">
        <v>200</v>
      </c>
      <c r="C1519" s="91" t="s">
        <v>1492</v>
      </c>
      <c r="D1519" s="307" t="s">
        <v>1497</v>
      </c>
      <c r="E1519" s="7"/>
      <c r="F1519" s="64" t="s">
        <v>4</v>
      </c>
      <c r="G1519" s="2">
        <v>4.7</v>
      </c>
      <c r="H1519" s="139">
        <v>2.9</v>
      </c>
      <c r="I1519" s="139">
        <v>2.8</v>
      </c>
      <c r="J1519" s="161">
        <f t="shared" ref="J1519:J1525" si="1243">I1519*0.98</f>
        <v>2.7439999999999998</v>
      </c>
      <c r="K1519" s="161">
        <f t="shared" ref="K1519:K1525" si="1244">I1519*0.97</f>
        <v>2.7159999999999997</v>
      </c>
      <c r="L1519" s="161">
        <f t="shared" ref="L1519:L1525" si="1245">I1519*0.96</f>
        <v>2.6879999999999997</v>
      </c>
      <c r="M1519" s="15"/>
      <c r="N1519" s="206">
        <f>H1519*M1519</f>
        <v>0</v>
      </c>
      <c r="O1519" s="217">
        <f>I1519*M1519</f>
        <v>0</v>
      </c>
      <c r="P1519" s="99">
        <f>J1519*M1519</f>
        <v>0</v>
      </c>
      <c r="Q1519" s="99">
        <f>K1519*M1519</f>
        <v>0</v>
      </c>
      <c r="R1519" s="99">
        <f>L1519*M1519</f>
        <v>0</v>
      </c>
      <c r="S1519" s="13" t="s">
        <v>5</v>
      </c>
    </row>
    <row r="1520" spans="1:20" s="56" customFormat="1" ht="69.95" hidden="1" customHeight="1" outlineLevel="1" thickBot="1" x14ac:dyDescent="0.25">
      <c r="A1520" s="602" t="s">
        <v>4473</v>
      </c>
      <c r="B1520" s="271" t="s">
        <v>200</v>
      </c>
      <c r="C1520" s="82" t="s">
        <v>1493</v>
      </c>
      <c r="D1520" s="412" t="s">
        <v>3379</v>
      </c>
      <c r="E1520" s="64"/>
      <c r="F1520" s="64" t="s">
        <v>4</v>
      </c>
      <c r="G1520" s="86">
        <v>8</v>
      </c>
      <c r="H1520" s="98">
        <v>5.2</v>
      </c>
      <c r="I1520" s="98">
        <v>5</v>
      </c>
      <c r="J1520" s="162">
        <f t="shared" si="1243"/>
        <v>4.9000000000000004</v>
      </c>
      <c r="K1520" s="162">
        <f t="shared" si="1244"/>
        <v>4.8499999999999996</v>
      </c>
      <c r="L1520" s="162">
        <f t="shared" si="1245"/>
        <v>4.8</v>
      </c>
      <c r="M1520" s="152"/>
      <c r="N1520" s="183">
        <f>H1520*M1520</f>
        <v>0</v>
      </c>
      <c r="O1520" s="217">
        <f>I1520*M1520</f>
        <v>0</v>
      </c>
      <c r="P1520" s="99">
        <f>J1520*M1520</f>
        <v>0</v>
      </c>
      <c r="Q1520" s="99">
        <f>K1520*M1520</f>
        <v>0</v>
      </c>
      <c r="R1520" s="99">
        <f>L1520*M1520</f>
        <v>0</v>
      </c>
      <c r="S1520" s="30" t="s">
        <v>5</v>
      </c>
      <c r="T1520" s="100"/>
    </row>
    <row r="1521" spans="1:21" s="56" customFormat="1" ht="69.95" hidden="1" customHeight="1" outlineLevel="1" thickBot="1" x14ac:dyDescent="0.25">
      <c r="A1521" s="602" t="s">
        <v>4474</v>
      </c>
      <c r="B1521" s="271" t="s">
        <v>200</v>
      </c>
      <c r="C1521" s="82" t="s">
        <v>1494</v>
      </c>
      <c r="D1521" s="412" t="s">
        <v>3378</v>
      </c>
      <c r="E1521" s="64"/>
      <c r="F1521" s="64" t="s">
        <v>4</v>
      </c>
      <c r="G1521" s="86">
        <v>10</v>
      </c>
      <c r="H1521" s="98">
        <v>6.2</v>
      </c>
      <c r="I1521" s="98">
        <v>6</v>
      </c>
      <c r="J1521" s="162">
        <f t="shared" si="1243"/>
        <v>5.88</v>
      </c>
      <c r="K1521" s="162">
        <f t="shared" si="1244"/>
        <v>5.82</v>
      </c>
      <c r="L1521" s="162">
        <f t="shared" si="1245"/>
        <v>5.76</v>
      </c>
      <c r="M1521" s="152"/>
      <c r="N1521" s="183">
        <f>H1521*M1521</f>
        <v>0</v>
      </c>
      <c r="O1521" s="217">
        <f>I1521*M1521</f>
        <v>0</v>
      </c>
      <c r="P1521" s="99">
        <f>J1521*M1521</f>
        <v>0</v>
      </c>
      <c r="Q1521" s="99">
        <f>K1521*M1521</f>
        <v>0</v>
      </c>
      <c r="R1521" s="99">
        <f>L1521*M1521</f>
        <v>0</v>
      </c>
      <c r="S1521" s="30" t="s">
        <v>5</v>
      </c>
      <c r="T1521" s="100"/>
    </row>
    <row r="1522" spans="1:21" s="56" customFormat="1" ht="69.95" hidden="1" customHeight="1" outlineLevel="1" thickBot="1" x14ac:dyDescent="0.25">
      <c r="A1522" s="602" t="s">
        <v>4475</v>
      </c>
      <c r="B1522" s="599" t="s">
        <v>200</v>
      </c>
      <c r="C1522" s="82" t="s">
        <v>1495</v>
      </c>
      <c r="D1522" s="304" t="s">
        <v>1496</v>
      </c>
      <c r="E1522" s="64"/>
      <c r="F1522" s="64" t="s">
        <v>4</v>
      </c>
      <c r="G1522" s="106">
        <v>8</v>
      </c>
      <c r="H1522" s="276">
        <v>5</v>
      </c>
      <c r="I1522" s="276">
        <v>4.9000000000000004</v>
      </c>
      <c r="J1522" s="162">
        <f t="shared" si="1243"/>
        <v>4.8020000000000005</v>
      </c>
      <c r="K1522" s="162">
        <f t="shared" si="1244"/>
        <v>4.7530000000000001</v>
      </c>
      <c r="L1522" s="162">
        <f t="shared" si="1245"/>
        <v>4.7039999999999997</v>
      </c>
      <c r="M1522" s="152"/>
      <c r="N1522" s="397">
        <f>H1522*M1522</f>
        <v>0</v>
      </c>
      <c r="O1522" s="246">
        <f>I1522*M1522</f>
        <v>0</v>
      </c>
      <c r="P1522" s="99">
        <f>J1522*M1522</f>
        <v>0</v>
      </c>
      <c r="Q1522" s="99">
        <f>K1522*M1522</f>
        <v>0</v>
      </c>
      <c r="R1522" s="99">
        <f>L1522*M1522</f>
        <v>0</v>
      </c>
      <c r="S1522" s="28" t="s">
        <v>5</v>
      </c>
      <c r="T1522" s="100"/>
    </row>
    <row r="1523" spans="1:21" s="56" customFormat="1" ht="69.95" hidden="1" customHeight="1" outlineLevel="1" thickBot="1" x14ac:dyDescent="0.25">
      <c r="A1523" s="602" t="s">
        <v>4476</v>
      </c>
      <c r="B1523" s="345" t="s">
        <v>200</v>
      </c>
      <c r="C1523" s="91" t="s">
        <v>1355</v>
      </c>
      <c r="D1523" s="307" t="s">
        <v>1354</v>
      </c>
      <c r="E1523" s="7"/>
      <c r="F1523" s="7" t="s">
        <v>4</v>
      </c>
      <c r="G1523" s="2">
        <v>10</v>
      </c>
      <c r="H1523" s="139">
        <v>6.2</v>
      </c>
      <c r="I1523" s="139">
        <v>6</v>
      </c>
      <c r="J1523" s="161">
        <f t="shared" si="1243"/>
        <v>5.88</v>
      </c>
      <c r="K1523" s="161">
        <f t="shared" si="1244"/>
        <v>5.82</v>
      </c>
      <c r="L1523" s="161">
        <f t="shared" si="1245"/>
        <v>5.76</v>
      </c>
      <c r="M1523" s="15"/>
      <c r="N1523" s="206">
        <f>H1523*M1523</f>
        <v>0</v>
      </c>
      <c r="O1523" s="217">
        <f>I1523*M1523</f>
        <v>0</v>
      </c>
      <c r="P1523" s="99">
        <f>J1523*M1523</f>
        <v>0</v>
      </c>
      <c r="Q1523" s="99">
        <f>K1523*M1523</f>
        <v>0</v>
      </c>
      <c r="R1523" s="99">
        <f>L1523*M1523</f>
        <v>0</v>
      </c>
      <c r="S1523" s="13" t="s">
        <v>5</v>
      </c>
    </row>
    <row r="1524" spans="1:21" s="56" customFormat="1" ht="69.95" hidden="1" customHeight="1" outlineLevel="1" thickBot="1" x14ac:dyDescent="0.25">
      <c r="A1524" s="602" t="s">
        <v>4477</v>
      </c>
      <c r="B1524" s="345" t="s">
        <v>200</v>
      </c>
      <c r="C1524" s="91" t="s">
        <v>1356</v>
      </c>
      <c r="D1524" s="511" t="s">
        <v>3377</v>
      </c>
      <c r="E1524" s="7"/>
      <c r="F1524" s="7" t="s">
        <v>4</v>
      </c>
      <c r="G1524" s="2">
        <v>13</v>
      </c>
      <c r="H1524" s="139">
        <v>8.1999999999999993</v>
      </c>
      <c r="I1524" s="139">
        <v>8</v>
      </c>
      <c r="J1524" s="161">
        <f t="shared" si="1243"/>
        <v>7.84</v>
      </c>
      <c r="K1524" s="161">
        <f t="shared" si="1244"/>
        <v>7.76</v>
      </c>
      <c r="L1524" s="161">
        <f t="shared" si="1245"/>
        <v>7.68</v>
      </c>
      <c r="M1524" s="15"/>
      <c r="N1524" s="206">
        <f>H1524*M1524</f>
        <v>0</v>
      </c>
      <c r="O1524" s="217">
        <f>I1524*M1524</f>
        <v>0</v>
      </c>
      <c r="P1524" s="99">
        <f>J1524*M1524</f>
        <v>0</v>
      </c>
      <c r="Q1524" s="99">
        <f>K1524*M1524</f>
        <v>0</v>
      </c>
      <c r="R1524" s="99">
        <f>L1524*M1524</f>
        <v>0</v>
      </c>
      <c r="S1524" s="13" t="s">
        <v>5</v>
      </c>
    </row>
    <row r="1525" spans="1:21" s="56" customFormat="1" ht="69.95" hidden="1" customHeight="1" outlineLevel="1" thickBot="1" x14ac:dyDescent="0.25">
      <c r="A1525" s="602" t="s">
        <v>4478</v>
      </c>
      <c r="B1525" s="345" t="s">
        <v>200</v>
      </c>
      <c r="C1525" s="91" t="s">
        <v>1359</v>
      </c>
      <c r="D1525" s="307" t="s">
        <v>1357</v>
      </c>
      <c r="E1525" s="7"/>
      <c r="F1525" s="7" t="s">
        <v>4</v>
      </c>
      <c r="G1525" s="2">
        <v>11.5</v>
      </c>
      <c r="H1525" s="139">
        <v>7.2</v>
      </c>
      <c r="I1525" s="139">
        <v>7</v>
      </c>
      <c r="J1525" s="161">
        <f t="shared" si="1243"/>
        <v>6.8599999999999994</v>
      </c>
      <c r="K1525" s="161">
        <f t="shared" si="1244"/>
        <v>6.79</v>
      </c>
      <c r="L1525" s="161">
        <f t="shared" si="1245"/>
        <v>6.72</v>
      </c>
      <c r="M1525" s="15"/>
      <c r="N1525" s="206">
        <f>H1525*M1525</f>
        <v>0</v>
      </c>
      <c r="O1525" s="217">
        <f>I1525*M1525</f>
        <v>0</v>
      </c>
      <c r="P1525" s="99">
        <f>J1525*M1525</f>
        <v>0</v>
      </c>
      <c r="Q1525" s="99">
        <f>K1525*M1525</f>
        <v>0</v>
      </c>
      <c r="R1525" s="99">
        <f>L1525*M1525</f>
        <v>0</v>
      </c>
      <c r="S1525" s="13" t="s">
        <v>5</v>
      </c>
      <c r="U1525"/>
    </row>
    <row r="1526" spans="1:21" s="56" customFormat="1" ht="69.95" hidden="1" customHeight="1" outlineLevel="1" thickBot="1" x14ac:dyDescent="0.25">
      <c r="A1526" s="602" t="s">
        <v>4479</v>
      </c>
      <c r="B1526" s="345" t="s">
        <v>200</v>
      </c>
      <c r="C1526" s="7" t="s">
        <v>1360</v>
      </c>
      <c r="D1526" s="307" t="s">
        <v>1358</v>
      </c>
      <c r="E1526" s="7"/>
      <c r="F1526" s="7" t="s">
        <v>4</v>
      </c>
      <c r="G1526" s="2">
        <v>12</v>
      </c>
      <c r="H1526" s="139">
        <v>7.7</v>
      </c>
      <c r="I1526" s="139">
        <v>7.5</v>
      </c>
      <c r="J1526" s="161">
        <f t="shared" ref="J1526" si="1246">I1526*0.98</f>
        <v>7.35</v>
      </c>
      <c r="K1526" s="161">
        <f t="shared" ref="K1526" si="1247">I1526*0.97</f>
        <v>7.2749999999999995</v>
      </c>
      <c r="L1526" s="161">
        <f t="shared" ref="L1526" si="1248">I1526*0.96</f>
        <v>7.1999999999999993</v>
      </c>
      <c r="M1526" s="14"/>
      <c r="N1526" s="206">
        <f>H1526*M1526</f>
        <v>0</v>
      </c>
      <c r="O1526" s="217">
        <f>I1526*M1526</f>
        <v>0</v>
      </c>
      <c r="P1526" s="98">
        <f>J1526*M1526</f>
        <v>0</v>
      </c>
      <c r="Q1526" s="98">
        <f>K1526*M1526</f>
        <v>0</v>
      </c>
      <c r="R1526" s="98">
        <f>L1526*M1526</f>
        <v>0</v>
      </c>
      <c r="S1526" s="13" t="s">
        <v>5</v>
      </c>
      <c r="U1526"/>
    </row>
    <row r="1527" spans="1:21" ht="20.100000000000001" customHeight="1" collapsed="1" thickBot="1" x14ac:dyDescent="0.25">
      <c r="A1527" s="384" t="s">
        <v>2815</v>
      </c>
      <c r="B1527" s="601"/>
      <c r="C1527" s="368"/>
      <c r="D1527" s="369"/>
      <c r="E1527" s="369"/>
      <c r="F1527" s="369"/>
      <c r="G1527" s="370"/>
      <c r="H1527" s="370"/>
      <c r="I1527" s="370"/>
      <c r="J1527" s="370"/>
      <c r="K1527" s="370"/>
      <c r="L1527" s="370"/>
      <c r="M1527" s="370"/>
      <c r="N1527" s="370"/>
      <c r="O1527" s="370"/>
      <c r="P1527" s="370"/>
      <c r="Q1527" s="370"/>
      <c r="R1527" s="370"/>
      <c r="S1527" s="371"/>
      <c r="U1527" s="56"/>
    </row>
    <row r="1528" spans="1:21" ht="20.100000000000001" hidden="1" customHeight="1" outlineLevel="1" thickBot="1" x14ac:dyDescent="0.25">
      <c r="A1528" s="3" t="s">
        <v>3737</v>
      </c>
      <c r="B1528" s="3" t="s">
        <v>33</v>
      </c>
      <c r="C1528" s="3"/>
      <c r="D1528" s="3" t="s">
        <v>17</v>
      </c>
      <c r="E1528" s="3" t="s">
        <v>2746</v>
      </c>
      <c r="F1528" s="84" t="s">
        <v>31</v>
      </c>
      <c r="G1528" s="85" t="s">
        <v>487</v>
      </c>
      <c r="H1528" s="3" t="s">
        <v>488</v>
      </c>
      <c r="I1528" s="3" t="s">
        <v>495</v>
      </c>
      <c r="J1528" s="123">
        <v>-0.02</v>
      </c>
      <c r="K1528" s="123">
        <v>-0.03</v>
      </c>
      <c r="L1528" s="123">
        <v>-0.04</v>
      </c>
      <c r="M1528" s="3" t="s">
        <v>18</v>
      </c>
      <c r="N1528" s="3" t="s">
        <v>8</v>
      </c>
      <c r="O1528" s="3" t="s">
        <v>486</v>
      </c>
      <c r="P1528" s="124" t="s">
        <v>1924</v>
      </c>
      <c r="Q1528" s="124" t="s">
        <v>1930</v>
      </c>
      <c r="R1528" s="124" t="s">
        <v>1931</v>
      </c>
      <c r="S1528" s="3" t="s">
        <v>34</v>
      </c>
      <c r="U1528" s="56"/>
    </row>
    <row r="1529" spans="1:21" s="56" customFormat="1" ht="69.95" hidden="1" customHeight="1" outlineLevel="1" thickBot="1" x14ac:dyDescent="0.25">
      <c r="A1529" s="644" t="s">
        <v>7243</v>
      </c>
      <c r="B1529" s="196" t="s">
        <v>323</v>
      </c>
      <c r="C1529" s="104" t="s">
        <v>3012</v>
      </c>
      <c r="D1529" s="53" t="s">
        <v>3013</v>
      </c>
      <c r="E1529" s="64"/>
      <c r="F1529" s="64" t="s">
        <v>4</v>
      </c>
      <c r="G1529" s="86">
        <v>5.5</v>
      </c>
      <c r="H1529" s="98">
        <v>3.6</v>
      </c>
      <c r="I1529" s="98">
        <v>3.5</v>
      </c>
      <c r="J1529" s="162">
        <f t="shared" ref="J1529:J1553" si="1249">I1529*0.98</f>
        <v>3.4299999999999997</v>
      </c>
      <c r="K1529" s="162">
        <f t="shared" ref="K1529:K1552" si="1250">I1529*0.97</f>
        <v>3.395</v>
      </c>
      <c r="L1529" s="162">
        <f t="shared" ref="L1529:L1552" si="1251">I1529*0.96</f>
        <v>3.36</v>
      </c>
      <c r="M1529" s="141"/>
      <c r="N1529" s="462">
        <f>H1529*M1529</f>
        <v>0</v>
      </c>
      <c r="O1529" s="217">
        <f>I1529*M1529</f>
        <v>0</v>
      </c>
      <c r="P1529" s="246">
        <f>J1529*M1529</f>
        <v>0</v>
      </c>
      <c r="Q1529" s="246">
        <f>K1529*M1529</f>
        <v>0</v>
      </c>
      <c r="R1529" s="246">
        <f>L1529*M1529</f>
        <v>0</v>
      </c>
      <c r="S1529" s="28" t="s">
        <v>5</v>
      </c>
      <c r="T1529" s="100"/>
    </row>
    <row r="1530" spans="1:21" s="56" customFormat="1" ht="69.95" hidden="1" customHeight="1" outlineLevel="1" thickBot="1" x14ac:dyDescent="0.25">
      <c r="A1530" s="644" t="s">
        <v>7407</v>
      </c>
      <c r="B1530" s="196" t="s">
        <v>323</v>
      </c>
      <c r="C1530" s="195"/>
      <c r="D1530" s="53" t="s">
        <v>8735</v>
      </c>
      <c r="E1530" s="64"/>
      <c r="F1530" s="64" t="s">
        <v>4</v>
      </c>
      <c r="G1530" s="86">
        <v>6</v>
      </c>
      <c r="H1530" s="98">
        <v>4.3</v>
      </c>
      <c r="I1530" s="98">
        <v>4.2</v>
      </c>
      <c r="J1530" s="162">
        <f t="shared" si="1249"/>
        <v>4.1159999999999997</v>
      </c>
      <c r="K1530" s="162">
        <f t="shared" si="1250"/>
        <v>4.0739999999999998</v>
      </c>
      <c r="L1530" s="162">
        <f t="shared" si="1251"/>
        <v>4.032</v>
      </c>
      <c r="M1530" s="141"/>
      <c r="N1530" s="462">
        <f>H1530*M1530</f>
        <v>0</v>
      </c>
      <c r="O1530" s="217">
        <f>I1530*M1530</f>
        <v>0</v>
      </c>
      <c r="P1530" s="246">
        <f>J1530*M1530</f>
        <v>0</v>
      </c>
      <c r="Q1530" s="246">
        <f>K1530*M1530</f>
        <v>0</v>
      </c>
      <c r="R1530" s="246">
        <f>L1530*M1530</f>
        <v>0</v>
      </c>
      <c r="S1530" s="28" t="s">
        <v>5</v>
      </c>
      <c r="T1530" s="100"/>
    </row>
    <row r="1531" spans="1:21" s="56" customFormat="1" ht="69.95" hidden="1" customHeight="1" outlineLevel="1" thickBot="1" x14ac:dyDescent="0.25">
      <c r="A1531" s="644" t="s">
        <v>8660</v>
      </c>
      <c r="B1531" s="196" t="s">
        <v>323</v>
      </c>
      <c r="C1531" s="104" t="s">
        <v>8661</v>
      </c>
      <c r="D1531" s="53" t="s">
        <v>8662</v>
      </c>
      <c r="E1531" s="64"/>
      <c r="F1531" s="64" t="s">
        <v>4</v>
      </c>
      <c r="G1531" s="86">
        <v>5.5</v>
      </c>
      <c r="H1531" s="98">
        <v>3.8</v>
      </c>
      <c r="I1531" s="98">
        <v>3.7</v>
      </c>
      <c r="J1531" s="162">
        <f t="shared" si="1249"/>
        <v>3.6259999999999999</v>
      </c>
      <c r="K1531" s="162">
        <f t="shared" si="1250"/>
        <v>3.589</v>
      </c>
      <c r="L1531" s="162">
        <f t="shared" si="1251"/>
        <v>3.552</v>
      </c>
      <c r="M1531" s="141"/>
      <c r="N1531" s="462">
        <f>H1531*M1531</f>
        <v>0</v>
      </c>
      <c r="O1531" s="217">
        <f>I1531*M1531</f>
        <v>0</v>
      </c>
      <c r="P1531" s="246">
        <f>J1531*M1531</f>
        <v>0</v>
      </c>
      <c r="Q1531" s="246">
        <f>K1531*M1531</f>
        <v>0</v>
      </c>
      <c r="R1531" s="246">
        <f>L1531*M1531</f>
        <v>0</v>
      </c>
      <c r="S1531" s="28" t="s">
        <v>5</v>
      </c>
      <c r="T1531" s="100"/>
    </row>
    <row r="1532" spans="1:21" s="56" customFormat="1" ht="69.95" hidden="1" customHeight="1" outlineLevel="1" thickBot="1" x14ac:dyDescent="0.25">
      <c r="A1532" s="644" t="s">
        <v>4480</v>
      </c>
      <c r="B1532" s="196" t="s">
        <v>323</v>
      </c>
      <c r="C1532" s="195"/>
      <c r="D1532" s="53" t="s">
        <v>543</v>
      </c>
      <c r="E1532" s="64"/>
      <c r="F1532" s="64" t="s">
        <v>4</v>
      </c>
      <c r="G1532" s="86">
        <v>12</v>
      </c>
      <c r="H1532" s="98">
        <v>8.4499999999999993</v>
      </c>
      <c r="I1532" s="98">
        <v>8.25</v>
      </c>
      <c r="J1532" s="162">
        <f t="shared" si="1249"/>
        <v>8.0849999999999991</v>
      </c>
      <c r="K1532" s="162">
        <f t="shared" si="1250"/>
        <v>8.0024999999999995</v>
      </c>
      <c r="L1532" s="162">
        <f t="shared" si="1251"/>
        <v>7.92</v>
      </c>
      <c r="M1532" s="141"/>
      <c r="N1532" s="462">
        <f>H1532*M1532</f>
        <v>0</v>
      </c>
      <c r="O1532" s="217">
        <f>I1532*M1532</f>
        <v>0</v>
      </c>
      <c r="P1532" s="246">
        <f>J1532*M1532</f>
        <v>0</v>
      </c>
      <c r="Q1532" s="246">
        <f>K1532*M1532</f>
        <v>0</v>
      </c>
      <c r="R1532" s="246">
        <f>L1532*M1532</f>
        <v>0</v>
      </c>
      <c r="S1532" s="28" t="s">
        <v>5</v>
      </c>
      <c r="T1532" s="100"/>
    </row>
    <row r="1533" spans="1:21" s="56" customFormat="1" ht="69.95" hidden="1" customHeight="1" outlineLevel="1" thickBot="1" x14ac:dyDescent="0.25">
      <c r="A1533" s="644" t="s">
        <v>4481</v>
      </c>
      <c r="B1533" s="196" t="s">
        <v>323</v>
      </c>
      <c r="C1533" s="104" t="s">
        <v>3003</v>
      </c>
      <c r="D1533" s="53" t="s">
        <v>3002</v>
      </c>
      <c r="E1533" s="64"/>
      <c r="F1533" s="64" t="s">
        <v>4</v>
      </c>
      <c r="G1533" s="399">
        <v>5.5</v>
      </c>
      <c r="H1533" s="98">
        <v>4.9000000000000004</v>
      </c>
      <c r="I1533" s="98">
        <v>4.8</v>
      </c>
      <c r="J1533" s="162">
        <f t="shared" ref="J1533" si="1252">I1533*0.98</f>
        <v>4.7039999999999997</v>
      </c>
      <c r="K1533" s="162">
        <f t="shared" ref="K1533" si="1253">I1533*0.97</f>
        <v>4.6559999999999997</v>
      </c>
      <c r="L1533" s="162">
        <f t="shared" ref="L1533" si="1254">I1533*0.96</f>
        <v>4.6079999999999997</v>
      </c>
      <c r="M1533" s="141"/>
      <c r="N1533" s="462">
        <f>H1533*M1533</f>
        <v>0</v>
      </c>
      <c r="O1533" s="217">
        <f>I1533*M1533</f>
        <v>0</v>
      </c>
      <c r="P1533" s="246">
        <f>J1533*M1533</f>
        <v>0</v>
      </c>
      <c r="Q1533" s="246">
        <f>K1533*M1533</f>
        <v>0</v>
      </c>
      <c r="R1533" s="246">
        <f>L1533*M1533</f>
        <v>0</v>
      </c>
      <c r="S1533" s="28" t="s">
        <v>5</v>
      </c>
      <c r="T1533" s="100"/>
    </row>
    <row r="1534" spans="1:21" s="56" customFormat="1" ht="69.95" hidden="1" customHeight="1" outlineLevel="1" thickBot="1" x14ac:dyDescent="0.25">
      <c r="A1534" s="644" t="s">
        <v>4482</v>
      </c>
      <c r="B1534" s="196" t="s">
        <v>323</v>
      </c>
      <c r="C1534" s="195"/>
      <c r="D1534" s="53" t="s">
        <v>544</v>
      </c>
      <c r="E1534" s="64"/>
      <c r="F1534" s="64" t="s">
        <v>4</v>
      </c>
      <c r="G1534" s="86">
        <v>16</v>
      </c>
      <c r="H1534" s="98">
        <v>12.3</v>
      </c>
      <c r="I1534" s="98">
        <v>12</v>
      </c>
      <c r="J1534" s="162">
        <f t="shared" si="1249"/>
        <v>11.76</v>
      </c>
      <c r="K1534" s="162">
        <f t="shared" si="1250"/>
        <v>11.64</v>
      </c>
      <c r="L1534" s="162">
        <f t="shared" si="1251"/>
        <v>11.52</v>
      </c>
      <c r="M1534" s="141"/>
      <c r="N1534" s="462">
        <f>H1534*M1534</f>
        <v>0</v>
      </c>
      <c r="O1534" s="217">
        <f>I1534*M1534</f>
        <v>0</v>
      </c>
      <c r="P1534" s="246">
        <f>J1534*M1534</f>
        <v>0</v>
      </c>
      <c r="Q1534" s="246">
        <f>K1534*M1534</f>
        <v>0</v>
      </c>
      <c r="R1534" s="246">
        <f>L1534*M1534</f>
        <v>0</v>
      </c>
      <c r="S1534" s="28" t="s">
        <v>5</v>
      </c>
      <c r="T1534" s="100"/>
    </row>
    <row r="1535" spans="1:21" s="56" customFormat="1" ht="69.95" hidden="1" customHeight="1" outlineLevel="1" thickBot="1" x14ac:dyDescent="0.25">
      <c r="A1535" s="644" t="s">
        <v>4483</v>
      </c>
      <c r="B1535" s="196" t="s">
        <v>323</v>
      </c>
      <c r="C1535" s="195"/>
      <c r="D1535" s="53" t="s">
        <v>545</v>
      </c>
      <c r="E1535" s="64"/>
      <c r="F1535" s="64" t="s">
        <v>4</v>
      </c>
      <c r="G1535" s="86">
        <v>19</v>
      </c>
      <c r="H1535" s="98">
        <v>14.2</v>
      </c>
      <c r="I1535" s="98">
        <v>13.9</v>
      </c>
      <c r="J1535" s="162">
        <f t="shared" si="1249"/>
        <v>13.622</v>
      </c>
      <c r="K1535" s="162">
        <f t="shared" si="1250"/>
        <v>13.483000000000001</v>
      </c>
      <c r="L1535" s="162">
        <f t="shared" si="1251"/>
        <v>13.343999999999999</v>
      </c>
      <c r="M1535" s="141"/>
      <c r="N1535" s="462">
        <f>H1535*M1535</f>
        <v>0</v>
      </c>
      <c r="O1535" s="217">
        <f>I1535*M1535</f>
        <v>0</v>
      </c>
      <c r="P1535" s="246">
        <f>J1535*M1535</f>
        <v>0</v>
      </c>
      <c r="Q1535" s="246">
        <f>K1535*M1535</f>
        <v>0</v>
      </c>
      <c r="R1535" s="246">
        <f>L1535*M1535</f>
        <v>0</v>
      </c>
      <c r="S1535" s="28" t="s">
        <v>5</v>
      </c>
      <c r="T1535" s="100"/>
    </row>
    <row r="1536" spans="1:21" s="56" customFormat="1" ht="69.95" hidden="1" customHeight="1" outlineLevel="1" thickBot="1" x14ac:dyDescent="0.25">
      <c r="A1536" s="688" t="s">
        <v>8657</v>
      </c>
      <c r="B1536" s="687" t="s">
        <v>323</v>
      </c>
      <c r="C1536" s="684" t="s">
        <v>8658</v>
      </c>
      <c r="D1536" s="669" t="s">
        <v>8659</v>
      </c>
      <c r="E1536" s="670"/>
      <c r="F1536" s="670" t="s">
        <v>4</v>
      </c>
      <c r="G1536" s="677">
        <v>7.5</v>
      </c>
      <c r="H1536" s="674">
        <v>5.8</v>
      </c>
      <c r="I1536" s="674">
        <v>5.6</v>
      </c>
      <c r="J1536" s="676">
        <f t="shared" ref="J1536" si="1255">I1536*0.98</f>
        <v>5.4879999999999995</v>
      </c>
      <c r="K1536" s="676">
        <f t="shared" ref="K1536" si="1256">I1536*0.97</f>
        <v>5.4319999999999995</v>
      </c>
      <c r="L1536" s="676">
        <f t="shared" ref="L1536" si="1257">I1536*0.96</f>
        <v>5.3759999999999994</v>
      </c>
      <c r="M1536" s="677"/>
      <c r="N1536" s="790">
        <f>H1536*M1536</f>
        <v>0</v>
      </c>
      <c r="O1536" s="678">
        <f>I1536*M1536</f>
        <v>0</v>
      </c>
      <c r="P1536" s="679">
        <f>J1536*M1536</f>
        <v>0</v>
      </c>
      <c r="Q1536" s="679">
        <f>K1536*M1536</f>
        <v>0</v>
      </c>
      <c r="R1536" s="679">
        <f>L1536*M1536</f>
        <v>0</v>
      </c>
      <c r="S1536" s="680" t="s">
        <v>5</v>
      </c>
      <c r="T1536" s="100" t="s">
        <v>1702</v>
      </c>
    </row>
    <row r="1537" spans="1:20" s="56" customFormat="1" ht="69.95" hidden="1" customHeight="1" outlineLevel="1" thickBot="1" x14ac:dyDescent="0.25">
      <c r="A1537" s="644" t="s">
        <v>4485</v>
      </c>
      <c r="B1537" s="196" t="s">
        <v>323</v>
      </c>
      <c r="C1537" s="104" t="s">
        <v>3004</v>
      </c>
      <c r="D1537" s="53" t="s">
        <v>3005</v>
      </c>
      <c r="E1537" s="64"/>
      <c r="F1537" s="64" t="s">
        <v>4</v>
      </c>
      <c r="G1537" s="399">
        <v>11</v>
      </c>
      <c r="H1537" s="98">
        <v>10.1</v>
      </c>
      <c r="I1537" s="98">
        <v>9.9</v>
      </c>
      <c r="J1537" s="162">
        <f t="shared" si="1249"/>
        <v>9.702</v>
      </c>
      <c r="K1537" s="162">
        <f t="shared" si="1250"/>
        <v>9.6029999999999998</v>
      </c>
      <c r="L1537" s="162">
        <f t="shared" si="1251"/>
        <v>9.5039999999999996</v>
      </c>
      <c r="M1537" s="141"/>
      <c r="N1537" s="462">
        <f>H1537*M1537</f>
        <v>0</v>
      </c>
      <c r="O1537" s="217">
        <f>I1537*M1537</f>
        <v>0</v>
      </c>
      <c r="P1537" s="246">
        <f>J1537*M1537</f>
        <v>0</v>
      </c>
      <c r="Q1537" s="246">
        <f>K1537*M1537</f>
        <v>0</v>
      </c>
      <c r="R1537" s="246">
        <f>L1537*M1537</f>
        <v>0</v>
      </c>
      <c r="S1537" s="28" t="s">
        <v>5</v>
      </c>
      <c r="T1537" s="100"/>
    </row>
    <row r="1538" spans="1:20" s="56" customFormat="1" ht="69.95" hidden="1" customHeight="1" outlineLevel="1" thickBot="1" x14ac:dyDescent="0.25">
      <c r="A1538" s="644" t="s">
        <v>4486</v>
      </c>
      <c r="B1538" s="196" t="s">
        <v>323</v>
      </c>
      <c r="C1538" s="104" t="s">
        <v>3006</v>
      </c>
      <c r="D1538" s="53" t="s">
        <v>3009</v>
      </c>
      <c r="E1538" s="64"/>
      <c r="F1538" s="64" t="s">
        <v>4</v>
      </c>
      <c r="G1538" s="86">
        <v>17</v>
      </c>
      <c r="H1538" s="98">
        <v>12.7</v>
      </c>
      <c r="I1538" s="98">
        <v>12.4</v>
      </c>
      <c r="J1538" s="162">
        <f t="shared" ref="J1538" si="1258">I1538*0.98</f>
        <v>12.151999999999999</v>
      </c>
      <c r="K1538" s="162">
        <f t="shared" ref="K1538" si="1259">I1538*0.97</f>
        <v>12.028</v>
      </c>
      <c r="L1538" s="162">
        <f t="shared" ref="L1538" si="1260">I1538*0.96</f>
        <v>11.904</v>
      </c>
      <c r="M1538" s="141"/>
      <c r="N1538" s="462">
        <f>H1538*M1538</f>
        <v>0</v>
      </c>
      <c r="O1538" s="217">
        <f>I1538*M1538</f>
        <v>0</v>
      </c>
      <c r="P1538" s="246">
        <f>J1538*M1538</f>
        <v>0</v>
      </c>
      <c r="Q1538" s="246">
        <f>K1538*M1538</f>
        <v>0</v>
      </c>
      <c r="R1538" s="246">
        <f>L1538*M1538</f>
        <v>0</v>
      </c>
      <c r="S1538" s="28" t="s">
        <v>5</v>
      </c>
      <c r="T1538" s="100"/>
    </row>
    <row r="1539" spans="1:20" s="56" customFormat="1" ht="69.95" hidden="1" customHeight="1" outlineLevel="1" thickBot="1" x14ac:dyDescent="0.25">
      <c r="A1539" s="644" t="s">
        <v>4484</v>
      </c>
      <c r="B1539" s="196" t="s">
        <v>323</v>
      </c>
      <c r="C1539" s="195"/>
      <c r="D1539" s="53" t="s">
        <v>546</v>
      </c>
      <c r="E1539" s="64"/>
      <c r="F1539" s="64" t="s">
        <v>4</v>
      </c>
      <c r="G1539" s="86">
        <v>28</v>
      </c>
      <c r="H1539" s="98">
        <v>21.8</v>
      </c>
      <c r="I1539" s="98">
        <v>21.4</v>
      </c>
      <c r="J1539" s="162">
        <f t="shared" ref="J1539" si="1261">I1539*0.98</f>
        <v>20.971999999999998</v>
      </c>
      <c r="K1539" s="162">
        <f t="shared" ref="K1539" si="1262">I1539*0.97</f>
        <v>20.757999999999999</v>
      </c>
      <c r="L1539" s="162">
        <f t="shared" ref="L1539:L1540" si="1263">I1539*0.96</f>
        <v>20.543999999999997</v>
      </c>
      <c r="M1539" s="141"/>
      <c r="N1539" s="462">
        <f>H1539*M1539</f>
        <v>0</v>
      </c>
      <c r="O1539" s="217">
        <f>I1539*M1539</f>
        <v>0</v>
      </c>
      <c r="P1539" s="246">
        <f>J1539*M1539</f>
        <v>0</v>
      </c>
      <c r="Q1539" s="246">
        <f>K1539*M1539</f>
        <v>0</v>
      </c>
      <c r="R1539" s="246">
        <f>L1539*M1539</f>
        <v>0</v>
      </c>
      <c r="S1539" s="28" t="s">
        <v>5</v>
      </c>
      <c r="T1539" s="100"/>
    </row>
    <row r="1540" spans="1:20" s="56" customFormat="1" ht="69.95" hidden="1" customHeight="1" outlineLevel="1" thickBot="1" x14ac:dyDescent="0.25">
      <c r="A1540" s="644" t="s">
        <v>8777</v>
      </c>
      <c r="B1540" s="196" t="s">
        <v>323</v>
      </c>
      <c r="C1540" s="104"/>
      <c r="D1540" s="53" t="s">
        <v>8778</v>
      </c>
      <c r="E1540" s="64"/>
      <c r="F1540" s="64" t="s">
        <v>4</v>
      </c>
      <c r="G1540" s="86">
        <v>18</v>
      </c>
      <c r="H1540" s="98">
        <v>13.7</v>
      </c>
      <c r="I1540" s="98">
        <v>13.4</v>
      </c>
      <c r="J1540" s="162">
        <f>I1540*0.98</f>
        <v>13.132</v>
      </c>
      <c r="K1540" s="162">
        <f>I1540*0.97</f>
        <v>12.997999999999999</v>
      </c>
      <c r="L1540" s="162">
        <f t="shared" si="1263"/>
        <v>12.863999999999999</v>
      </c>
      <c r="M1540" s="141"/>
      <c r="N1540" s="462">
        <f>H1540*M1540</f>
        <v>0</v>
      </c>
      <c r="O1540" s="217">
        <f>I1540*M1540</f>
        <v>0</v>
      </c>
      <c r="P1540" s="246">
        <f>J1540*M1540</f>
        <v>0</v>
      </c>
      <c r="Q1540" s="246">
        <f>K1540*M1540</f>
        <v>0</v>
      </c>
      <c r="R1540" s="246">
        <f>L1540*M1540</f>
        <v>0</v>
      </c>
      <c r="S1540" s="28" t="s">
        <v>5</v>
      </c>
      <c r="T1540" s="100"/>
    </row>
    <row r="1541" spans="1:20" s="56" customFormat="1" ht="69.95" hidden="1" customHeight="1" outlineLevel="1" thickBot="1" x14ac:dyDescent="0.25">
      <c r="A1541" s="644" t="s">
        <v>4487</v>
      </c>
      <c r="B1541" s="196" t="s">
        <v>323</v>
      </c>
      <c r="C1541" s="104" t="s">
        <v>3007</v>
      </c>
      <c r="D1541" s="53" t="s">
        <v>3008</v>
      </c>
      <c r="E1541" s="64"/>
      <c r="F1541" s="64" t="s">
        <v>4</v>
      </c>
      <c r="G1541" s="86">
        <v>23</v>
      </c>
      <c r="H1541" s="98">
        <v>17.5</v>
      </c>
      <c r="I1541" s="98">
        <v>17.2</v>
      </c>
      <c r="J1541" s="162">
        <f t="shared" si="1249"/>
        <v>16.855999999999998</v>
      </c>
      <c r="K1541" s="162">
        <f t="shared" si="1250"/>
        <v>16.683999999999997</v>
      </c>
      <c r="L1541" s="162">
        <f t="shared" si="1251"/>
        <v>16.512</v>
      </c>
      <c r="M1541" s="140"/>
      <c r="N1541" s="462">
        <f>H1541*M1541</f>
        <v>0</v>
      </c>
      <c r="O1541" s="217">
        <f>I1541*M1541</f>
        <v>0</v>
      </c>
      <c r="P1541" s="246">
        <f>J1541*M1541</f>
        <v>0</v>
      </c>
      <c r="Q1541" s="246">
        <f>K1541*M1541</f>
        <v>0</v>
      </c>
      <c r="R1541" s="246">
        <f>L1541*M1541</f>
        <v>0</v>
      </c>
      <c r="S1541" s="28" t="s">
        <v>5</v>
      </c>
      <c r="T1541" s="100"/>
    </row>
    <row r="1542" spans="1:20" s="56" customFormat="1" ht="69.95" hidden="1" customHeight="1" outlineLevel="1" thickBot="1" x14ac:dyDescent="0.25">
      <c r="A1542" s="644" t="s">
        <v>8775</v>
      </c>
      <c r="B1542" s="196" t="s">
        <v>323</v>
      </c>
      <c r="C1542" s="104"/>
      <c r="D1542" s="53" t="s">
        <v>8776</v>
      </c>
      <c r="E1542" s="64"/>
      <c r="F1542" s="64" t="s">
        <v>4</v>
      </c>
      <c r="G1542" s="86">
        <v>31</v>
      </c>
      <c r="H1542" s="98">
        <v>22.5</v>
      </c>
      <c r="I1542" s="98">
        <v>22</v>
      </c>
      <c r="J1542" s="162">
        <f>I1542*0.98</f>
        <v>21.56</v>
      </c>
      <c r="K1542" s="162">
        <f>I1542*0.97</f>
        <v>21.34</v>
      </c>
      <c r="L1542" s="162">
        <f t="shared" ref="L1542" si="1264">I1542*0.96</f>
        <v>21.119999999999997</v>
      </c>
      <c r="M1542" s="141"/>
      <c r="N1542" s="462">
        <f>H1542*M1542</f>
        <v>0</v>
      </c>
      <c r="O1542" s="217">
        <f>I1542*M1542</f>
        <v>0</v>
      </c>
      <c r="P1542" s="246">
        <f>J1542*M1542</f>
        <v>0</v>
      </c>
      <c r="Q1542" s="246">
        <f>K1542*M1542</f>
        <v>0</v>
      </c>
      <c r="R1542" s="246">
        <f>L1542*M1542</f>
        <v>0</v>
      </c>
      <c r="S1542" s="28" t="s">
        <v>5</v>
      </c>
      <c r="T1542" s="100"/>
    </row>
    <row r="1543" spans="1:20" s="56" customFormat="1" ht="69.95" hidden="1" customHeight="1" outlineLevel="1" thickBot="1" x14ac:dyDescent="0.25">
      <c r="A1543" s="644" t="s">
        <v>8772</v>
      </c>
      <c r="B1543" s="196" t="s">
        <v>323</v>
      </c>
      <c r="C1543" s="104"/>
      <c r="D1543" s="53" t="s">
        <v>8774</v>
      </c>
      <c r="E1543" s="64"/>
      <c r="F1543" s="64" t="s">
        <v>4</v>
      </c>
      <c r="G1543" s="86">
        <v>28</v>
      </c>
      <c r="H1543" s="98">
        <v>19.600000000000001</v>
      </c>
      <c r="I1543" s="98">
        <v>19.2</v>
      </c>
      <c r="J1543" s="162">
        <f>I1543*0.98</f>
        <v>18.815999999999999</v>
      </c>
      <c r="K1543" s="162">
        <f>I1543*0.97</f>
        <v>18.623999999999999</v>
      </c>
      <c r="L1543" s="162">
        <f t="shared" si="1251"/>
        <v>18.431999999999999</v>
      </c>
      <c r="M1543" s="141"/>
      <c r="N1543" s="462">
        <f>H1543*M1543</f>
        <v>0</v>
      </c>
      <c r="O1543" s="217">
        <f>I1543*M1543</f>
        <v>0</v>
      </c>
      <c r="P1543" s="246">
        <f>J1543*M1543</f>
        <v>0</v>
      </c>
      <c r="Q1543" s="246">
        <f>K1543*M1543</f>
        <v>0</v>
      </c>
      <c r="R1543" s="246">
        <f>L1543*M1543</f>
        <v>0</v>
      </c>
      <c r="S1543" s="28" t="s">
        <v>5</v>
      </c>
      <c r="T1543" s="100"/>
    </row>
    <row r="1544" spans="1:20" s="56" customFormat="1" ht="69.95" hidden="1" customHeight="1" outlineLevel="1" thickBot="1" x14ac:dyDescent="0.25">
      <c r="A1544" s="644" t="s">
        <v>8771</v>
      </c>
      <c r="B1544" s="196" t="s">
        <v>323</v>
      </c>
      <c r="C1544" s="104"/>
      <c r="D1544" s="53" t="s">
        <v>8773</v>
      </c>
      <c r="E1544" s="64"/>
      <c r="F1544" s="64" t="s">
        <v>4</v>
      </c>
      <c r="G1544" s="86">
        <v>37</v>
      </c>
      <c r="H1544" s="98">
        <v>25.5</v>
      </c>
      <c r="I1544" s="98">
        <v>25</v>
      </c>
      <c r="J1544" s="162">
        <f t="shared" si="1249"/>
        <v>24.5</v>
      </c>
      <c r="K1544" s="162">
        <f>I1544*0.97</f>
        <v>24.25</v>
      </c>
      <c r="L1544" s="162">
        <f t="shared" si="1251"/>
        <v>24</v>
      </c>
      <c r="M1544" s="141"/>
      <c r="N1544" s="462">
        <f>H1544*M1544</f>
        <v>0</v>
      </c>
      <c r="O1544" s="217">
        <f>I1544*M1544</f>
        <v>0</v>
      </c>
      <c r="P1544" s="246">
        <f>J1544*M1544</f>
        <v>0</v>
      </c>
      <c r="Q1544" s="246">
        <f>K1544*M1544</f>
        <v>0</v>
      </c>
      <c r="R1544" s="246">
        <f>L1544*M1544</f>
        <v>0</v>
      </c>
      <c r="S1544" s="28" t="s">
        <v>5</v>
      </c>
      <c r="T1544" s="100"/>
    </row>
    <row r="1545" spans="1:20" s="56" customFormat="1" ht="69.95" hidden="1" customHeight="1" outlineLevel="1" thickBot="1" x14ac:dyDescent="0.25">
      <c r="A1545" s="644" t="s">
        <v>10068</v>
      </c>
      <c r="B1545" s="196" t="s">
        <v>323</v>
      </c>
      <c r="C1545" s="195"/>
      <c r="D1545" s="53" t="s">
        <v>10069</v>
      </c>
      <c r="E1545" s="64"/>
      <c r="F1545" s="64" t="s">
        <v>4</v>
      </c>
      <c r="G1545" s="86">
        <v>20</v>
      </c>
      <c r="H1545" s="98">
        <v>13.8</v>
      </c>
      <c r="I1545" s="98">
        <v>13.5</v>
      </c>
      <c r="J1545" s="162">
        <f t="shared" si="1249"/>
        <v>13.23</v>
      </c>
      <c r="K1545" s="162">
        <f>I1545*0.97</f>
        <v>13.094999999999999</v>
      </c>
      <c r="L1545" s="162">
        <f t="shared" si="1251"/>
        <v>12.959999999999999</v>
      </c>
      <c r="M1545" s="141"/>
      <c r="N1545" s="462">
        <f>H1545*M1545</f>
        <v>0</v>
      </c>
      <c r="O1545" s="217">
        <f>I1545*M1545</f>
        <v>0</v>
      </c>
      <c r="P1545" s="246">
        <f>J1545*M1545</f>
        <v>0</v>
      </c>
      <c r="Q1545" s="246">
        <f>K1545*M1545</f>
        <v>0</v>
      </c>
      <c r="R1545" s="246">
        <f>L1545*M1545</f>
        <v>0</v>
      </c>
      <c r="S1545" s="28" t="s">
        <v>5</v>
      </c>
      <c r="T1545" s="100"/>
    </row>
    <row r="1546" spans="1:20" s="56" customFormat="1" ht="69.95" hidden="1" customHeight="1" outlineLevel="1" thickBot="1" x14ac:dyDescent="0.25">
      <c r="A1546" s="644" t="s">
        <v>8837</v>
      </c>
      <c r="B1546" s="196" t="s">
        <v>323</v>
      </c>
      <c r="C1546" s="195"/>
      <c r="D1546" s="53" t="s">
        <v>8838</v>
      </c>
      <c r="E1546" s="64"/>
      <c r="F1546" s="64" t="s">
        <v>4</v>
      </c>
      <c r="G1546" s="86">
        <v>24</v>
      </c>
      <c r="H1546" s="98">
        <v>17.399999999999999</v>
      </c>
      <c r="I1546" s="98">
        <v>17</v>
      </c>
      <c r="J1546" s="162">
        <f t="shared" ref="J1546" si="1265">I1546*0.98</f>
        <v>16.66</v>
      </c>
      <c r="K1546" s="162">
        <f t="shared" ref="K1546" si="1266">I1546*0.97</f>
        <v>16.489999999999998</v>
      </c>
      <c r="L1546" s="162">
        <f t="shared" ref="L1546" si="1267">I1546*0.96</f>
        <v>16.32</v>
      </c>
      <c r="M1546" s="141"/>
      <c r="N1546" s="462">
        <f>H1546*M1546</f>
        <v>0</v>
      </c>
      <c r="O1546" s="217">
        <f>I1546*M1546</f>
        <v>0</v>
      </c>
      <c r="P1546" s="246">
        <f>J1546*M1546</f>
        <v>0</v>
      </c>
      <c r="Q1546" s="246">
        <f>K1546*M1546</f>
        <v>0</v>
      </c>
      <c r="R1546" s="246">
        <f>L1546*M1546</f>
        <v>0</v>
      </c>
      <c r="S1546" s="28" t="s">
        <v>5</v>
      </c>
      <c r="T1546" s="100"/>
    </row>
    <row r="1547" spans="1:20" s="56" customFormat="1" ht="69.95" hidden="1" customHeight="1" outlineLevel="1" thickBot="1" x14ac:dyDescent="0.25">
      <c r="A1547" s="644" t="s">
        <v>4488</v>
      </c>
      <c r="B1547" s="196" t="s">
        <v>323</v>
      </c>
      <c r="C1547" s="195"/>
      <c r="D1547" s="53" t="s">
        <v>547</v>
      </c>
      <c r="E1547" s="64"/>
      <c r="F1547" s="64" t="s">
        <v>4</v>
      </c>
      <c r="G1547" s="86">
        <v>48</v>
      </c>
      <c r="H1547" s="98">
        <v>37.5</v>
      </c>
      <c r="I1547" s="98">
        <v>36.799999999999997</v>
      </c>
      <c r="J1547" s="161">
        <f t="shared" si="1249"/>
        <v>36.064</v>
      </c>
      <c r="K1547" s="162">
        <f t="shared" si="1250"/>
        <v>35.695999999999998</v>
      </c>
      <c r="L1547" s="162">
        <f t="shared" si="1251"/>
        <v>35.327999999999996</v>
      </c>
      <c r="M1547" s="141"/>
      <c r="N1547" s="462">
        <f>H1547*M1547</f>
        <v>0</v>
      </c>
      <c r="O1547" s="217">
        <f>I1547*M1547</f>
        <v>0</v>
      </c>
      <c r="P1547" s="246">
        <f>J1547*M1547</f>
        <v>0</v>
      </c>
      <c r="Q1547" s="246">
        <f>K1547*M1547</f>
        <v>0</v>
      </c>
      <c r="R1547" s="246">
        <f>L1547*M1547</f>
        <v>0</v>
      </c>
      <c r="S1547" s="28" t="s">
        <v>5</v>
      </c>
      <c r="T1547" s="100"/>
    </row>
    <row r="1548" spans="1:20" s="56" customFormat="1" ht="69.95" hidden="1" customHeight="1" outlineLevel="1" thickBot="1" x14ac:dyDescent="0.25">
      <c r="A1548" s="644" t="s">
        <v>4489</v>
      </c>
      <c r="B1548" s="196" t="s">
        <v>323</v>
      </c>
      <c r="C1548" s="104" t="s">
        <v>3011</v>
      </c>
      <c r="D1548" s="53" t="s">
        <v>3010</v>
      </c>
      <c r="E1548" s="64"/>
      <c r="F1548" s="64" t="s">
        <v>4</v>
      </c>
      <c r="G1548" s="399">
        <v>22</v>
      </c>
      <c r="H1548" s="98">
        <v>20.3</v>
      </c>
      <c r="I1548" s="98">
        <v>19.899999999999999</v>
      </c>
      <c r="J1548" s="162">
        <f t="shared" si="1249"/>
        <v>19.501999999999999</v>
      </c>
      <c r="K1548" s="162">
        <f t="shared" ref="K1548" si="1268">I1548*0.97</f>
        <v>19.302999999999997</v>
      </c>
      <c r="L1548" s="162">
        <f t="shared" ref="L1548" si="1269">I1548*0.96</f>
        <v>19.103999999999999</v>
      </c>
      <c r="M1548" s="141"/>
      <c r="N1548" s="462">
        <f>H1548*M1548</f>
        <v>0</v>
      </c>
      <c r="O1548" s="217">
        <f>I1548*M1548</f>
        <v>0</v>
      </c>
      <c r="P1548" s="246">
        <f>J1548*M1548</f>
        <v>0</v>
      </c>
      <c r="Q1548" s="246">
        <f>K1548*M1548</f>
        <v>0</v>
      </c>
      <c r="R1548" s="246">
        <f>L1548*M1548</f>
        <v>0</v>
      </c>
      <c r="S1548" s="28" t="s">
        <v>5</v>
      </c>
      <c r="T1548" s="100"/>
    </row>
    <row r="1549" spans="1:20" s="56" customFormat="1" ht="69.95" hidden="1" customHeight="1" outlineLevel="1" thickBot="1" x14ac:dyDescent="0.25">
      <c r="A1549" s="644" t="s">
        <v>8769</v>
      </c>
      <c r="B1549" s="196" t="s">
        <v>323</v>
      </c>
      <c r="C1549" s="104"/>
      <c r="D1549" s="53" t="s">
        <v>8770</v>
      </c>
      <c r="E1549" s="64"/>
      <c r="F1549" s="64" t="s">
        <v>4</v>
      </c>
      <c r="G1549" s="86">
        <v>35</v>
      </c>
      <c r="H1549" s="98">
        <v>23</v>
      </c>
      <c r="I1549" s="98">
        <v>22.5</v>
      </c>
      <c r="J1549" s="162">
        <f t="shared" si="1249"/>
        <v>22.05</v>
      </c>
      <c r="K1549" s="162">
        <f t="shared" si="1250"/>
        <v>21.824999999999999</v>
      </c>
      <c r="L1549" s="162">
        <f t="shared" si="1251"/>
        <v>21.599999999999998</v>
      </c>
      <c r="M1549" s="141"/>
      <c r="N1549" s="462">
        <f>H1549*M1549</f>
        <v>0</v>
      </c>
      <c r="O1549" s="217">
        <f>I1549*M1549</f>
        <v>0</v>
      </c>
      <c r="P1549" s="246">
        <f>J1549*M1549</f>
        <v>0</v>
      </c>
      <c r="Q1549" s="246">
        <f>K1549*M1549</f>
        <v>0</v>
      </c>
      <c r="R1549" s="246">
        <f>L1549*M1549</f>
        <v>0</v>
      </c>
      <c r="S1549" s="28" t="s">
        <v>5</v>
      </c>
      <c r="T1549" s="100"/>
    </row>
    <row r="1550" spans="1:20" s="56" customFormat="1" ht="69.95" hidden="1" customHeight="1" outlineLevel="1" thickBot="1" x14ac:dyDescent="0.25">
      <c r="A1550" s="644" t="s">
        <v>8767</v>
      </c>
      <c r="B1550" s="196" t="s">
        <v>323</v>
      </c>
      <c r="C1550" s="104"/>
      <c r="D1550" s="53" t="s">
        <v>8768</v>
      </c>
      <c r="E1550" s="64"/>
      <c r="F1550" s="64" t="s">
        <v>4</v>
      </c>
      <c r="G1550" s="86">
        <v>45</v>
      </c>
      <c r="H1550" s="98">
        <v>32.5</v>
      </c>
      <c r="I1550" s="98">
        <v>32</v>
      </c>
      <c r="J1550" s="162">
        <f t="shared" si="1249"/>
        <v>31.36</v>
      </c>
      <c r="K1550" s="162">
        <f t="shared" si="1250"/>
        <v>31.04</v>
      </c>
      <c r="L1550" s="162">
        <f t="shared" si="1251"/>
        <v>30.72</v>
      </c>
      <c r="M1550" s="141"/>
      <c r="N1550" s="462">
        <f>H1550*M1550</f>
        <v>0</v>
      </c>
      <c r="O1550" s="217">
        <f>I1550*M1550</f>
        <v>0</v>
      </c>
      <c r="P1550" s="246">
        <f>J1550*M1550</f>
        <v>0</v>
      </c>
      <c r="Q1550" s="246">
        <f>K1550*M1550</f>
        <v>0</v>
      </c>
      <c r="R1550" s="246">
        <f>L1550*M1550</f>
        <v>0</v>
      </c>
      <c r="S1550" s="28" t="s">
        <v>5</v>
      </c>
      <c r="T1550" s="100"/>
    </row>
    <row r="1551" spans="1:20" s="56" customFormat="1" ht="69.95" hidden="1" customHeight="1" outlineLevel="1" thickBot="1" x14ac:dyDescent="0.25">
      <c r="A1551" s="644" t="s">
        <v>8765</v>
      </c>
      <c r="B1551" s="196" t="s">
        <v>323</v>
      </c>
      <c r="C1551" s="104"/>
      <c r="D1551" s="53" t="s">
        <v>8766</v>
      </c>
      <c r="E1551" s="64"/>
      <c r="F1551" s="64" t="s">
        <v>4</v>
      </c>
      <c r="G1551" s="86">
        <v>42</v>
      </c>
      <c r="H1551" s="98">
        <v>30</v>
      </c>
      <c r="I1551" s="98">
        <v>29.5</v>
      </c>
      <c r="J1551" s="162">
        <f t="shared" si="1249"/>
        <v>28.91</v>
      </c>
      <c r="K1551" s="162">
        <f t="shared" ref="K1551" si="1270">I1551*0.97</f>
        <v>28.614999999999998</v>
      </c>
      <c r="L1551" s="162">
        <f t="shared" ref="L1551" si="1271">I1551*0.96</f>
        <v>28.32</v>
      </c>
      <c r="M1551" s="141"/>
      <c r="N1551" s="462">
        <f>H1551*M1551</f>
        <v>0</v>
      </c>
      <c r="O1551" s="217">
        <f>I1551*M1551</f>
        <v>0</v>
      </c>
      <c r="P1551" s="246">
        <f>J1551*M1551</f>
        <v>0</v>
      </c>
      <c r="Q1551" s="246">
        <f>K1551*M1551</f>
        <v>0</v>
      </c>
      <c r="R1551" s="246">
        <f>L1551*M1551</f>
        <v>0</v>
      </c>
      <c r="S1551" s="28" t="s">
        <v>5</v>
      </c>
      <c r="T1551" s="100"/>
    </row>
    <row r="1552" spans="1:20" s="56" customFormat="1" ht="69.95" hidden="1" customHeight="1" outlineLevel="1" thickBot="1" x14ac:dyDescent="0.25">
      <c r="A1552" s="644" t="s">
        <v>8762</v>
      </c>
      <c r="B1552" s="196" t="s">
        <v>323</v>
      </c>
      <c r="C1552" s="104"/>
      <c r="D1552" s="53" t="s">
        <v>8764</v>
      </c>
      <c r="E1552" s="64"/>
      <c r="F1552" s="64" t="s">
        <v>4</v>
      </c>
      <c r="G1552" s="86">
        <v>51</v>
      </c>
      <c r="H1552" s="98">
        <v>38</v>
      </c>
      <c r="I1552" s="98">
        <v>37.5</v>
      </c>
      <c r="J1552" s="162">
        <f t="shared" si="1249"/>
        <v>36.75</v>
      </c>
      <c r="K1552" s="162">
        <f t="shared" si="1250"/>
        <v>36.375</v>
      </c>
      <c r="L1552" s="162">
        <f t="shared" si="1251"/>
        <v>36</v>
      </c>
      <c r="M1552" s="141"/>
      <c r="N1552" s="462">
        <f>H1552*M1552</f>
        <v>0</v>
      </c>
      <c r="O1552" s="217">
        <f>I1552*M1552</f>
        <v>0</v>
      </c>
      <c r="P1552" s="246">
        <f>J1552*M1552</f>
        <v>0</v>
      </c>
      <c r="Q1552" s="246">
        <f>K1552*M1552</f>
        <v>0</v>
      </c>
      <c r="R1552" s="246">
        <f>L1552*M1552</f>
        <v>0</v>
      </c>
      <c r="S1552" s="28" t="s">
        <v>5</v>
      </c>
      <c r="T1552" s="100"/>
    </row>
    <row r="1553" spans="1:21" s="56" customFormat="1" ht="69.95" hidden="1" customHeight="1" outlineLevel="1" thickBot="1" x14ac:dyDescent="0.25">
      <c r="A1553" s="644" t="s">
        <v>8761</v>
      </c>
      <c r="B1553" s="196" t="s">
        <v>323</v>
      </c>
      <c r="C1553" s="104"/>
      <c r="D1553" s="53" t="s">
        <v>8763</v>
      </c>
      <c r="E1553" s="64"/>
      <c r="F1553" s="64" t="s">
        <v>4</v>
      </c>
      <c r="G1553" s="86">
        <v>50</v>
      </c>
      <c r="H1553" s="98">
        <v>37</v>
      </c>
      <c r="I1553" s="98">
        <v>36.5</v>
      </c>
      <c r="J1553" s="162">
        <f t="shared" si="1249"/>
        <v>35.769999999999996</v>
      </c>
      <c r="K1553" s="162">
        <f t="shared" ref="K1553" si="1272">I1553*0.97</f>
        <v>35.405000000000001</v>
      </c>
      <c r="L1553" s="162">
        <f t="shared" ref="L1553" si="1273">I1553*0.96</f>
        <v>35.04</v>
      </c>
      <c r="M1553" s="141"/>
      <c r="N1553" s="462">
        <f>H1553*M1553</f>
        <v>0</v>
      </c>
      <c r="O1553" s="217">
        <f>I1553*M1553</f>
        <v>0</v>
      </c>
      <c r="P1553" s="246">
        <f>J1553*M1553</f>
        <v>0</v>
      </c>
      <c r="Q1553" s="246">
        <f>K1553*M1553</f>
        <v>0</v>
      </c>
      <c r="R1553" s="246">
        <f>L1553*M1553</f>
        <v>0</v>
      </c>
      <c r="S1553" s="28" t="s">
        <v>5</v>
      </c>
      <c r="T1553" s="100"/>
    </row>
    <row r="1554" spans="1:21" ht="20.100000000000001" customHeight="1" collapsed="1" thickBot="1" x14ac:dyDescent="0.25">
      <c r="A1554" s="384" t="s">
        <v>2816</v>
      </c>
      <c r="B1554" s="601"/>
      <c r="C1554" s="368"/>
      <c r="D1554" s="369"/>
      <c r="E1554" s="369"/>
      <c r="F1554" s="369"/>
      <c r="G1554" s="370"/>
      <c r="H1554" s="370"/>
      <c r="I1554" s="370"/>
      <c r="J1554" s="370"/>
      <c r="K1554" s="370"/>
      <c r="L1554" s="370"/>
      <c r="M1554" s="370"/>
      <c r="N1554" s="370"/>
      <c r="O1554" s="370"/>
      <c r="P1554" s="370"/>
      <c r="Q1554" s="370"/>
      <c r="R1554" s="370"/>
      <c r="S1554" s="371"/>
      <c r="U1554" s="56"/>
    </row>
    <row r="1555" spans="1:21" ht="20.100000000000001" hidden="1" customHeight="1" outlineLevel="1" thickBot="1" x14ac:dyDescent="0.25">
      <c r="A1555" s="3" t="s">
        <v>3737</v>
      </c>
      <c r="B1555" s="3" t="s">
        <v>33</v>
      </c>
      <c r="C1555" s="3"/>
      <c r="D1555" s="3" t="s">
        <v>17</v>
      </c>
      <c r="E1555" s="3" t="s">
        <v>2746</v>
      </c>
      <c r="F1555" s="84" t="s">
        <v>31</v>
      </c>
      <c r="G1555" s="85" t="s">
        <v>487</v>
      </c>
      <c r="H1555" s="3" t="s">
        <v>488</v>
      </c>
      <c r="I1555" s="3" t="s">
        <v>495</v>
      </c>
      <c r="J1555" s="123">
        <v>-0.02</v>
      </c>
      <c r="K1555" s="123">
        <v>-0.03</v>
      </c>
      <c r="L1555" s="123">
        <v>-0.04</v>
      </c>
      <c r="M1555" s="3" t="s">
        <v>18</v>
      </c>
      <c r="N1555" s="3" t="s">
        <v>8</v>
      </c>
      <c r="O1555" s="3" t="s">
        <v>486</v>
      </c>
      <c r="P1555" s="124" t="s">
        <v>1924</v>
      </c>
      <c r="Q1555" s="124" t="s">
        <v>1930</v>
      </c>
      <c r="R1555" s="124" t="s">
        <v>1931</v>
      </c>
      <c r="S1555" s="3" t="s">
        <v>34</v>
      </c>
      <c r="U1555" s="56"/>
    </row>
    <row r="1556" spans="1:21" s="56" customFormat="1" ht="69.95" hidden="1" customHeight="1" outlineLevel="1" thickBot="1" x14ac:dyDescent="0.25">
      <c r="A1556" s="644" t="s">
        <v>4494</v>
      </c>
      <c r="B1556" s="64" t="s">
        <v>60</v>
      </c>
      <c r="C1556" s="195"/>
      <c r="D1556" s="53" t="s">
        <v>1299</v>
      </c>
      <c r="E1556" s="234"/>
      <c r="F1556" s="64" t="s">
        <v>4</v>
      </c>
      <c r="G1556" s="86">
        <v>2.7</v>
      </c>
      <c r="H1556" s="98">
        <v>1.5</v>
      </c>
      <c r="I1556" s="98">
        <v>1.45</v>
      </c>
      <c r="J1556" s="162">
        <f t="shared" ref="J1556" si="1274">I1556*0.98</f>
        <v>1.421</v>
      </c>
      <c r="K1556" s="162">
        <f t="shared" ref="K1556" si="1275">I1556*0.97</f>
        <v>1.4064999999999999</v>
      </c>
      <c r="L1556" s="162">
        <f t="shared" ref="L1556" si="1276">I1556*0.96</f>
        <v>1.3919999999999999</v>
      </c>
      <c r="M1556" s="141"/>
      <c r="N1556" s="397">
        <f>H1556*M1556</f>
        <v>0</v>
      </c>
      <c r="O1556" s="217">
        <f>I1556*M1556</f>
        <v>0</v>
      </c>
      <c r="P1556" s="246">
        <f>J1556*M1556</f>
        <v>0</v>
      </c>
      <c r="Q1556" s="246">
        <f>K1556*M1556</f>
        <v>0</v>
      </c>
      <c r="R1556" s="246">
        <f>L1556*M1556</f>
        <v>0</v>
      </c>
      <c r="S1556" s="28" t="s">
        <v>5</v>
      </c>
      <c r="T1556" s="100"/>
    </row>
    <row r="1557" spans="1:21" s="56" customFormat="1" ht="69.95" hidden="1" customHeight="1" outlineLevel="1" thickBot="1" x14ac:dyDescent="0.25">
      <c r="A1557" s="644" t="s">
        <v>10104</v>
      </c>
      <c r="B1557" s="64" t="s">
        <v>60</v>
      </c>
      <c r="C1557" s="64"/>
      <c r="D1557" s="93" t="s">
        <v>10105</v>
      </c>
      <c r="E1557" s="64"/>
      <c r="F1557" s="64" t="s">
        <v>4</v>
      </c>
      <c r="G1557" s="86">
        <v>2</v>
      </c>
      <c r="H1557" s="98">
        <v>1.05</v>
      </c>
      <c r="I1557" s="98">
        <v>1</v>
      </c>
      <c r="J1557" s="162">
        <f t="shared" ref="J1557" si="1277">I1557*0.98</f>
        <v>0.98</v>
      </c>
      <c r="K1557" s="162">
        <f t="shared" ref="K1557" si="1278">I1557*0.97</f>
        <v>0.97</v>
      </c>
      <c r="L1557" s="162">
        <f t="shared" ref="L1557" si="1279">I1557*0.96</f>
        <v>0.96</v>
      </c>
      <c r="M1557" s="141"/>
      <c r="N1557" s="462">
        <f>H1557*M1557</f>
        <v>0</v>
      </c>
      <c r="O1557" s="217">
        <f>I1557*M1557</f>
        <v>0</v>
      </c>
      <c r="P1557" s="217">
        <f>J1557*M1557</f>
        <v>0</v>
      </c>
      <c r="Q1557" s="217">
        <f>K1557*M1557</f>
        <v>0</v>
      </c>
      <c r="R1557" s="217">
        <f>L1557*M1557</f>
        <v>0</v>
      </c>
      <c r="S1557" s="30" t="s">
        <v>5</v>
      </c>
      <c r="T1557" s="100"/>
    </row>
    <row r="1558" spans="1:21" s="56" customFormat="1" ht="69.95" hidden="1" customHeight="1" outlineLevel="1" thickBot="1" x14ac:dyDescent="0.25">
      <c r="A1558" s="644" t="s">
        <v>10674</v>
      </c>
      <c r="B1558" s="64" t="s">
        <v>60</v>
      </c>
      <c r="C1558" s="64"/>
      <c r="D1558" s="93" t="s">
        <v>10675</v>
      </c>
      <c r="E1558" s="64"/>
      <c r="F1558" s="64" t="s">
        <v>4</v>
      </c>
      <c r="G1558" s="86">
        <v>2.5</v>
      </c>
      <c r="H1558" s="98">
        <v>1.25</v>
      </c>
      <c r="I1558" s="98">
        <v>1.2</v>
      </c>
      <c r="J1558" s="162">
        <f t="shared" ref="J1558" si="1280">I1558*0.98</f>
        <v>1.1759999999999999</v>
      </c>
      <c r="K1558" s="162">
        <f t="shared" ref="K1558" si="1281">I1558*0.97</f>
        <v>1.1639999999999999</v>
      </c>
      <c r="L1558" s="162">
        <f t="shared" ref="L1558" si="1282">I1558*0.96</f>
        <v>1.1519999999999999</v>
      </c>
      <c r="M1558" s="141"/>
      <c r="N1558" s="462">
        <f>H1558*M1558</f>
        <v>0</v>
      </c>
      <c r="O1558" s="217">
        <f>I1558*M1558</f>
        <v>0</v>
      </c>
      <c r="P1558" s="217">
        <f>J1558*M1558</f>
        <v>0</v>
      </c>
      <c r="Q1558" s="217">
        <f>K1558*M1558</f>
        <v>0</v>
      </c>
      <c r="R1558" s="217">
        <f>L1558*M1558</f>
        <v>0</v>
      </c>
      <c r="S1558" s="30" t="s">
        <v>5</v>
      </c>
      <c r="T1558" s="100"/>
    </row>
    <row r="1559" spans="1:21" s="56" customFormat="1" ht="69.95" hidden="1" customHeight="1" outlineLevel="1" thickBot="1" x14ac:dyDescent="0.25">
      <c r="A1559" s="644" t="s">
        <v>9201</v>
      </c>
      <c r="B1559" s="466" t="s">
        <v>38</v>
      </c>
      <c r="C1559" s="195"/>
      <c r="D1559" s="581" t="s">
        <v>9202</v>
      </c>
      <c r="E1559" s="64"/>
      <c r="F1559" s="64" t="s">
        <v>4</v>
      </c>
      <c r="G1559" s="86">
        <v>3.5</v>
      </c>
      <c r="H1559" s="98">
        <v>2.2999999999999998</v>
      </c>
      <c r="I1559" s="98">
        <v>2.2000000000000002</v>
      </c>
      <c r="J1559" s="162">
        <f t="shared" ref="J1559" si="1283">I1559*0.98</f>
        <v>2.1560000000000001</v>
      </c>
      <c r="K1559" s="162">
        <f t="shared" ref="K1559" si="1284">I1559*0.97</f>
        <v>2.1339999999999999</v>
      </c>
      <c r="L1559" s="162">
        <f t="shared" ref="L1559" si="1285">I1559*0.96</f>
        <v>2.1120000000000001</v>
      </c>
      <c r="M1559" s="141"/>
      <c r="N1559" s="462">
        <f>H1559*M1559</f>
        <v>0</v>
      </c>
      <c r="O1559" s="217">
        <f>I1559*M1559</f>
        <v>0</v>
      </c>
      <c r="P1559" s="246">
        <f>J1559*M1559</f>
        <v>0</v>
      </c>
      <c r="Q1559" s="246">
        <f>K1559*M1559</f>
        <v>0</v>
      </c>
      <c r="R1559" s="246">
        <f>L1559*M1559</f>
        <v>0</v>
      </c>
      <c r="S1559" s="28" t="s">
        <v>5</v>
      </c>
      <c r="T1559" s="100"/>
    </row>
    <row r="1560" spans="1:21" s="56" customFormat="1" ht="69.95" hidden="1" customHeight="1" outlineLevel="1" thickBot="1" x14ac:dyDescent="0.25">
      <c r="A1560" s="644" t="s">
        <v>7152</v>
      </c>
      <c r="B1560" s="64" t="s">
        <v>38</v>
      </c>
      <c r="C1560" s="104" t="s">
        <v>7153</v>
      </c>
      <c r="D1560" s="468" t="s">
        <v>7154</v>
      </c>
      <c r="E1560" s="232"/>
      <c r="F1560" s="64" t="s">
        <v>4</v>
      </c>
      <c r="G1560" s="86">
        <v>1</v>
      </c>
      <c r="H1560" s="98">
        <v>0.62</v>
      </c>
      <c r="I1560" s="98">
        <v>0.6</v>
      </c>
      <c r="J1560" s="162">
        <f t="shared" ref="J1560" si="1286">I1560*0.98</f>
        <v>0.58799999999999997</v>
      </c>
      <c r="K1560" s="162">
        <f t="shared" ref="K1560" si="1287">I1560*0.97</f>
        <v>0.58199999999999996</v>
      </c>
      <c r="L1560" s="162">
        <f t="shared" ref="L1560" si="1288">I1560*0.96</f>
        <v>0.57599999999999996</v>
      </c>
      <c r="M1560" s="141"/>
      <c r="N1560" s="397">
        <f>H1560*M1560</f>
        <v>0</v>
      </c>
      <c r="O1560" s="217">
        <f>I1560*M1560</f>
        <v>0</v>
      </c>
      <c r="P1560" s="246">
        <f>J1560*M1560</f>
        <v>0</v>
      </c>
      <c r="Q1560" s="246">
        <f>K1560*M1560</f>
        <v>0</v>
      </c>
      <c r="R1560" s="246">
        <f>L1560*M1560</f>
        <v>0</v>
      </c>
      <c r="S1560" s="28" t="s">
        <v>5</v>
      </c>
      <c r="T1560" s="100"/>
    </row>
    <row r="1561" spans="1:21" s="56" customFormat="1" ht="69.95" hidden="1" customHeight="1" outlineLevel="1" thickBot="1" x14ac:dyDescent="0.25">
      <c r="A1561" s="644" t="s">
        <v>7119</v>
      </c>
      <c r="B1561" s="64" t="s">
        <v>38</v>
      </c>
      <c r="C1561" s="104" t="s">
        <v>7118</v>
      </c>
      <c r="D1561" s="468" t="s">
        <v>7120</v>
      </c>
      <c r="E1561" s="232"/>
      <c r="F1561" s="64" t="s">
        <v>4</v>
      </c>
      <c r="G1561" s="86">
        <v>1.8</v>
      </c>
      <c r="H1561" s="98">
        <v>1.1499999999999999</v>
      </c>
      <c r="I1561" s="98">
        <v>1.1000000000000001</v>
      </c>
      <c r="J1561" s="162">
        <f t="shared" ref="J1561:J1573" si="1289">I1561*0.98</f>
        <v>1.0780000000000001</v>
      </c>
      <c r="K1561" s="162">
        <f t="shared" ref="K1561:K1573" si="1290">I1561*0.97</f>
        <v>1.0669999999999999</v>
      </c>
      <c r="L1561" s="162">
        <f t="shared" ref="L1561:L1573" si="1291">I1561*0.96</f>
        <v>1.056</v>
      </c>
      <c r="M1561" s="141"/>
      <c r="N1561" s="397">
        <f>H1561*M1561</f>
        <v>0</v>
      </c>
      <c r="O1561" s="217">
        <f>I1561*M1561</f>
        <v>0</v>
      </c>
      <c r="P1561" s="246">
        <f>J1561*M1561</f>
        <v>0</v>
      </c>
      <c r="Q1561" s="246">
        <f>K1561*M1561</f>
        <v>0</v>
      </c>
      <c r="R1561" s="246">
        <f>L1561*M1561</f>
        <v>0</v>
      </c>
      <c r="S1561" s="28" t="s">
        <v>5</v>
      </c>
      <c r="T1561" s="100"/>
    </row>
    <row r="1562" spans="1:21" s="56" customFormat="1" ht="69.95" hidden="1" customHeight="1" outlineLevel="1" thickBot="1" x14ac:dyDescent="0.25">
      <c r="A1562" s="644" t="s">
        <v>4490</v>
      </c>
      <c r="B1562" s="64" t="s">
        <v>38</v>
      </c>
      <c r="C1562" s="104" t="s">
        <v>2973</v>
      </c>
      <c r="D1562" s="468" t="s">
        <v>2974</v>
      </c>
      <c r="E1562" s="232"/>
      <c r="F1562" s="64" t="s">
        <v>4</v>
      </c>
      <c r="G1562" s="86">
        <v>1.5</v>
      </c>
      <c r="H1562" s="98">
        <v>0.77</v>
      </c>
      <c r="I1562" s="98">
        <v>0.75</v>
      </c>
      <c r="J1562" s="162">
        <f t="shared" ref="J1562" si="1292">I1562*0.98</f>
        <v>0.73499999999999999</v>
      </c>
      <c r="K1562" s="162">
        <f t="shared" ref="K1562" si="1293">I1562*0.97</f>
        <v>0.72750000000000004</v>
      </c>
      <c r="L1562" s="162">
        <f t="shared" ref="L1562" si="1294">I1562*0.96</f>
        <v>0.72</v>
      </c>
      <c r="M1562" s="152"/>
      <c r="N1562" s="397">
        <f>H1562*M1562</f>
        <v>0</v>
      </c>
      <c r="O1562" s="217">
        <f>I1562*M1562</f>
        <v>0</v>
      </c>
      <c r="P1562" s="246">
        <f>J1562*M1562</f>
        <v>0</v>
      </c>
      <c r="Q1562" s="246">
        <f>K1562*M1562</f>
        <v>0</v>
      </c>
      <c r="R1562" s="246">
        <f>L1562*M1562</f>
        <v>0</v>
      </c>
      <c r="S1562" s="28" t="s">
        <v>5</v>
      </c>
      <c r="T1562" s="100"/>
    </row>
    <row r="1563" spans="1:21" s="56" customFormat="1" ht="69.95" hidden="1" customHeight="1" outlineLevel="1" thickBot="1" x14ac:dyDescent="0.25">
      <c r="A1563" s="644" t="s">
        <v>7121</v>
      </c>
      <c r="B1563" s="64" t="s">
        <v>38</v>
      </c>
      <c r="C1563" s="104" t="s">
        <v>7122</v>
      </c>
      <c r="D1563" s="468" t="s">
        <v>7123</v>
      </c>
      <c r="E1563" s="232"/>
      <c r="F1563" s="64" t="s">
        <v>4</v>
      </c>
      <c r="G1563" s="86">
        <v>1</v>
      </c>
      <c r="H1563" s="98">
        <v>0.62</v>
      </c>
      <c r="I1563" s="98">
        <v>0.6</v>
      </c>
      <c r="J1563" s="162">
        <f t="shared" ref="J1563" si="1295">I1563*0.98</f>
        <v>0.58799999999999997</v>
      </c>
      <c r="K1563" s="162">
        <f t="shared" ref="K1563" si="1296">I1563*0.97</f>
        <v>0.58199999999999996</v>
      </c>
      <c r="L1563" s="162">
        <f t="shared" ref="L1563" si="1297">I1563*0.96</f>
        <v>0.57599999999999996</v>
      </c>
      <c r="M1563" s="141"/>
      <c r="N1563" s="397">
        <f>H1563*M1563</f>
        <v>0</v>
      </c>
      <c r="O1563" s="217">
        <f>I1563*M1563</f>
        <v>0</v>
      </c>
      <c r="P1563" s="246">
        <f>J1563*M1563</f>
        <v>0</v>
      </c>
      <c r="Q1563" s="246">
        <f>K1563*M1563</f>
        <v>0</v>
      </c>
      <c r="R1563" s="246">
        <f>L1563*M1563</f>
        <v>0</v>
      </c>
      <c r="S1563" s="28" t="s">
        <v>5</v>
      </c>
      <c r="T1563" s="100"/>
    </row>
    <row r="1564" spans="1:21" s="56" customFormat="1" ht="69.95" hidden="1" customHeight="1" outlineLevel="1" thickBot="1" x14ac:dyDescent="0.25">
      <c r="A1564" s="644" t="s">
        <v>7124</v>
      </c>
      <c r="B1564" s="64" t="s">
        <v>38</v>
      </c>
      <c r="C1564" s="104" t="s">
        <v>7125</v>
      </c>
      <c r="D1564" s="468" t="s">
        <v>7126</v>
      </c>
      <c r="E1564" s="232"/>
      <c r="F1564" s="64" t="s">
        <v>4</v>
      </c>
      <c r="G1564" s="86">
        <v>1.5</v>
      </c>
      <c r="H1564" s="98">
        <v>0.95</v>
      </c>
      <c r="I1564" s="98">
        <v>0.9</v>
      </c>
      <c r="J1564" s="162">
        <f t="shared" ref="J1564" si="1298">I1564*0.98</f>
        <v>0.88200000000000001</v>
      </c>
      <c r="K1564" s="162">
        <f t="shared" ref="K1564" si="1299">I1564*0.97</f>
        <v>0.873</v>
      </c>
      <c r="L1564" s="162">
        <f t="shared" ref="L1564" si="1300">I1564*0.96</f>
        <v>0.86399999999999999</v>
      </c>
      <c r="M1564" s="141"/>
      <c r="N1564" s="397">
        <f>H1564*M1564</f>
        <v>0</v>
      </c>
      <c r="O1564" s="217">
        <f>I1564*M1564</f>
        <v>0</v>
      </c>
      <c r="P1564" s="246">
        <f>J1564*M1564</f>
        <v>0</v>
      </c>
      <c r="Q1564" s="246">
        <f>K1564*M1564</f>
        <v>0</v>
      </c>
      <c r="R1564" s="246">
        <f>L1564*M1564</f>
        <v>0</v>
      </c>
      <c r="S1564" s="28" t="s">
        <v>5</v>
      </c>
      <c r="T1564" s="100"/>
    </row>
    <row r="1565" spans="1:21" s="56" customFormat="1" ht="69.95" hidden="1" customHeight="1" outlineLevel="1" thickBot="1" x14ac:dyDescent="0.25">
      <c r="A1565" s="644" t="s">
        <v>7127</v>
      </c>
      <c r="B1565" s="64" t="s">
        <v>38</v>
      </c>
      <c r="C1565" s="104" t="s">
        <v>7128</v>
      </c>
      <c r="D1565" s="468" t="s">
        <v>7129</v>
      </c>
      <c r="E1565" s="232"/>
      <c r="F1565" s="64" t="s">
        <v>4</v>
      </c>
      <c r="G1565" s="86">
        <v>2</v>
      </c>
      <c r="H1565" s="98">
        <v>1.35</v>
      </c>
      <c r="I1565" s="98">
        <v>1.3</v>
      </c>
      <c r="J1565" s="162">
        <f t="shared" ref="J1565" si="1301">I1565*0.98</f>
        <v>1.274</v>
      </c>
      <c r="K1565" s="162">
        <f t="shared" ref="K1565" si="1302">I1565*0.97</f>
        <v>1.2609999999999999</v>
      </c>
      <c r="L1565" s="162">
        <f t="shared" ref="L1565" si="1303">I1565*0.96</f>
        <v>1.248</v>
      </c>
      <c r="M1565" s="141"/>
      <c r="N1565" s="98">
        <f>H1565*M1565</f>
        <v>0</v>
      </c>
      <c r="O1565" s="217">
        <f>I1565*M1565</f>
        <v>0</v>
      </c>
      <c r="P1565" s="246">
        <f>J1565*M1565</f>
        <v>0</v>
      </c>
      <c r="Q1565" s="246">
        <f>K1565*M1565</f>
        <v>0</v>
      </c>
      <c r="R1565" s="246">
        <f>L1565*M1565</f>
        <v>0</v>
      </c>
      <c r="S1565" s="28" t="s">
        <v>5</v>
      </c>
      <c r="T1565" s="100"/>
    </row>
    <row r="1566" spans="1:21" s="56" customFormat="1" ht="69.95" hidden="1" customHeight="1" outlineLevel="1" thickBot="1" x14ac:dyDescent="0.25">
      <c r="A1566" s="644" t="s">
        <v>4491</v>
      </c>
      <c r="B1566" s="64" t="s">
        <v>38</v>
      </c>
      <c r="C1566" s="104" t="s">
        <v>2975</v>
      </c>
      <c r="D1566" s="468" t="s">
        <v>1301</v>
      </c>
      <c r="E1566" s="232"/>
      <c r="F1566" s="64" t="s">
        <v>4</v>
      </c>
      <c r="G1566" s="86">
        <v>5</v>
      </c>
      <c r="H1566" s="98">
        <v>2.8</v>
      </c>
      <c r="I1566" s="98">
        <v>2.7</v>
      </c>
      <c r="J1566" s="162">
        <f t="shared" si="1289"/>
        <v>2.6459999999999999</v>
      </c>
      <c r="K1566" s="162">
        <f t="shared" si="1290"/>
        <v>2.6190000000000002</v>
      </c>
      <c r="L1566" s="162">
        <f t="shared" si="1291"/>
        <v>2.5920000000000001</v>
      </c>
      <c r="M1566" s="141"/>
      <c r="N1566" s="397">
        <f>H1566*M1566</f>
        <v>0</v>
      </c>
      <c r="O1566" s="217">
        <f>I1566*M1566</f>
        <v>0</v>
      </c>
      <c r="P1566" s="246">
        <f>J1566*M1566</f>
        <v>0</v>
      </c>
      <c r="Q1566" s="246">
        <f>K1566*M1566</f>
        <v>0</v>
      </c>
      <c r="R1566" s="246">
        <f>L1566*M1566</f>
        <v>0</v>
      </c>
      <c r="S1566" s="28" t="s">
        <v>5</v>
      </c>
      <c r="T1566" s="100"/>
    </row>
    <row r="1567" spans="1:21" s="56" customFormat="1" ht="69.95" hidden="1" customHeight="1" outlineLevel="1" thickBot="1" x14ac:dyDescent="0.25">
      <c r="A1567" s="644" t="s">
        <v>10673</v>
      </c>
      <c r="B1567" s="64" t="s">
        <v>38</v>
      </c>
      <c r="C1567" s="104"/>
      <c r="D1567" s="468" t="s">
        <v>10672</v>
      </c>
      <c r="E1567" s="232"/>
      <c r="F1567" s="64" t="s">
        <v>4</v>
      </c>
      <c r="G1567" s="86">
        <v>5.5</v>
      </c>
      <c r="H1567" s="98">
        <v>3</v>
      </c>
      <c r="I1567" s="98">
        <v>2.9</v>
      </c>
      <c r="J1567" s="162">
        <f t="shared" ref="J1567" si="1304">I1567*0.98</f>
        <v>2.8420000000000001</v>
      </c>
      <c r="K1567" s="162">
        <f t="shared" ref="K1567" si="1305">I1567*0.97</f>
        <v>2.8129999999999997</v>
      </c>
      <c r="L1567" s="162">
        <f t="shared" ref="L1567" si="1306">I1567*0.96</f>
        <v>2.7839999999999998</v>
      </c>
      <c r="M1567" s="141"/>
      <c r="N1567" s="397">
        <f>H1567*M1567</f>
        <v>0</v>
      </c>
      <c r="O1567" s="217">
        <f>I1567*M1567</f>
        <v>0</v>
      </c>
      <c r="P1567" s="246">
        <f>J1567*M1567</f>
        <v>0</v>
      </c>
      <c r="Q1567" s="246">
        <f>K1567*M1567</f>
        <v>0</v>
      </c>
      <c r="R1567" s="246">
        <f>L1567*M1567</f>
        <v>0</v>
      </c>
      <c r="S1567" s="30" t="s">
        <v>5</v>
      </c>
      <c r="T1567" s="100"/>
    </row>
    <row r="1568" spans="1:21" s="56" customFormat="1" ht="69.95" hidden="1" customHeight="1" outlineLevel="1" thickBot="1" x14ac:dyDescent="0.25">
      <c r="A1568" s="644" t="s">
        <v>4493</v>
      </c>
      <c r="B1568" s="466" t="s">
        <v>38</v>
      </c>
      <c r="C1568" s="195"/>
      <c r="D1568" s="581" t="s">
        <v>8677</v>
      </c>
      <c r="E1568" s="64"/>
      <c r="F1568" s="64" t="s">
        <v>4</v>
      </c>
      <c r="G1568" s="86">
        <v>5</v>
      </c>
      <c r="H1568" s="98">
        <v>3.3</v>
      </c>
      <c r="I1568" s="98">
        <v>3.2</v>
      </c>
      <c r="J1568" s="162">
        <f t="shared" si="1289"/>
        <v>3.1360000000000001</v>
      </c>
      <c r="K1568" s="162">
        <f t="shared" si="1290"/>
        <v>3.1040000000000001</v>
      </c>
      <c r="L1568" s="162">
        <f t="shared" si="1291"/>
        <v>3.0720000000000001</v>
      </c>
      <c r="M1568" s="141"/>
      <c r="N1568" s="462">
        <f>H1568*M1568</f>
        <v>0</v>
      </c>
      <c r="O1568" s="217">
        <f>I1568*M1568</f>
        <v>0</v>
      </c>
      <c r="P1568" s="246">
        <f>J1568*M1568</f>
        <v>0</v>
      </c>
      <c r="Q1568" s="246">
        <f>K1568*M1568</f>
        <v>0</v>
      </c>
      <c r="R1568" s="246">
        <f>L1568*M1568</f>
        <v>0</v>
      </c>
      <c r="S1568" s="28" t="s">
        <v>5</v>
      </c>
      <c r="T1568" s="100"/>
    </row>
    <row r="1569" spans="1:21" s="56" customFormat="1" ht="69.95" hidden="1" customHeight="1" outlineLevel="1" thickBot="1" x14ac:dyDescent="0.25">
      <c r="A1569" s="644" t="s">
        <v>8679</v>
      </c>
      <c r="B1569" s="466" t="s">
        <v>38</v>
      </c>
      <c r="C1569" s="195"/>
      <c r="D1569" s="581" t="s">
        <v>8678</v>
      </c>
      <c r="E1569" s="64"/>
      <c r="F1569" s="64" t="s">
        <v>4</v>
      </c>
      <c r="G1569" s="86">
        <v>8</v>
      </c>
      <c r="H1569" s="98">
        <v>6.4</v>
      </c>
      <c r="I1569" s="98">
        <v>6.2</v>
      </c>
      <c r="J1569" s="162">
        <f t="shared" ref="J1569" si="1307">I1569*0.98</f>
        <v>6.0759999999999996</v>
      </c>
      <c r="K1569" s="162">
        <f t="shared" ref="K1569" si="1308">I1569*0.97</f>
        <v>6.0140000000000002</v>
      </c>
      <c r="L1569" s="162">
        <f t="shared" ref="L1569" si="1309">I1569*0.96</f>
        <v>5.952</v>
      </c>
      <c r="M1569" s="141"/>
      <c r="N1569" s="462">
        <f>H1569*M1569</f>
        <v>0</v>
      </c>
      <c r="O1569" s="217">
        <f>I1569*M1569</f>
        <v>0</v>
      </c>
      <c r="P1569" s="246">
        <f>J1569*M1569</f>
        <v>0</v>
      </c>
      <c r="Q1569" s="246">
        <f>K1569*M1569</f>
        <v>0</v>
      </c>
      <c r="R1569" s="246">
        <f>L1569*M1569</f>
        <v>0</v>
      </c>
      <c r="S1569" s="28" t="s">
        <v>5</v>
      </c>
      <c r="T1569" s="100"/>
    </row>
    <row r="1570" spans="1:21" s="56" customFormat="1" ht="69.95" hidden="1" customHeight="1" outlineLevel="1" thickBot="1" x14ac:dyDescent="0.25">
      <c r="A1570" s="644" t="s">
        <v>8680</v>
      </c>
      <c r="B1570" s="466" t="s">
        <v>38</v>
      </c>
      <c r="C1570" s="195"/>
      <c r="D1570" s="581" t="s">
        <v>8681</v>
      </c>
      <c r="E1570" s="64"/>
      <c r="F1570" s="64" t="s">
        <v>4</v>
      </c>
      <c r="G1570" s="86">
        <v>7</v>
      </c>
      <c r="H1570" s="98">
        <v>4.7</v>
      </c>
      <c r="I1570" s="98">
        <v>4.5999999999999996</v>
      </c>
      <c r="J1570" s="162">
        <f t="shared" ref="J1570" si="1310">I1570*0.98</f>
        <v>4.508</v>
      </c>
      <c r="K1570" s="162">
        <f t="shared" ref="K1570" si="1311">I1570*0.97</f>
        <v>4.4619999999999997</v>
      </c>
      <c r="L1570" s="162">
        <f t="shared" ref="L1570" si="1312">I1570*0.96</f>
        <v>4.4159999999999995</v>
      </c>
      <c r="M1570" s="141"/>
      <c r="N1570" s="462">
        <f>H1570*M1570</f>
        <v>0</v>
      </c>
      <c r="O1570" s="217">
        <f>I1570*M1570</f>
        <v>0</v>
      </c>
      <c r="P1570" s="246">
        <f>J1570*M1570</f>
        <v>0</v>
      </c>
      <c r="Q1570" s="246">
        <f>K1570*M1570</f>
        <v>0</v>
      </c>
      <c r="R1570" s="246">
        <f>L1570*M1570</f>
        <v>0</v>
      </c>
      <c r="S1570" s="28" t="s">
        <v>5</v>
      </c>
      <c r="T1570" s="100"/>
    </row>
    <row r="1571" spans="1:21" s="56" customFormat="1" ht="69.95" hidden="1" customHeight="1" outlineLevel="1" thickBot="1" x14ac:dyDescent="0.25">
      <c r="A1571" s="644" t="s">
        <v>8682</v>
      </c>
      <c r="B1571" s="466" t="s">
        <v>38</v>
      </c>
      <c r="C1571" s="195"/>
      <c r="D1571" s="581" t="s">
        <v>8688</v>
      </c>
      <c r="E1571" s="64"/>
      <c r="F1571" s="64" t="s">
        <v>4</v>
      </c>
      <c r="G1571" s="86">
        <v>10</v>
      </c>
      <c r="H1571" s="98">
        <v>7.2</v>
      </c>
      <c r="I1571" s="98">
        <v>7</v>
      </c>
      <c r="J1571" s="162">
        <f t="shared" ref="J1571:J1572" si="1313">I1571*0.98</f>
        <v>6.8599999999999994</v>
      </c>
      <c r="K1571" s="162">
        <f t="shared" ref="K1571:K1572" si="1314">I1571*0.97</f>
        <v>6.79</v>
      </c>
      <c r="L1571" s="162">
        <f t="shared" ref="L1571:L1572" si="1315">I1571*0.96</f>
        <v>6.72</v>
      </c>
      <c r="M1571" s="141"/>
      <c r="N1571" s="462">
        <f>H1571*M1571</f>
        <v>0</v>
      </c>
      <c r="O1571" s="217">
        <f>I1571*M1571</f>
        <v>0</v>
      </c>
      <c r="P1571" s="246">
        <f>J1571*M1571</f>
        <v>0</v>
      </c>
      <c r="Q1571" s="246">
        <f>K1571*M1571</f>
        <v>0</v>
      </c>
      <c r="R1571" s="246">
        <f>L1571*M1571</f>
        <v>0</v>
      </c>
      <c r="S1571" s="28" t="s">
        <v>5</v>
      </c>
      <c r="T1571" s="100"/>
    </row>
    <row r="1572" spans="1:21" s="56" customFormat="1" ht="69.95" hidden="1" customHeight="1" outlineLevel="1" thickBot="1" x14ac:dyDescent="0.25">
      <c r="A1572" s="644" t="s">
        <v>10362</v>
      </c>
      <c r="B1572" s="64" t="s">
        <v>38</v>
      </c>
      <c r="C1572" s="195"/>
      <c r="D1572" s="53" t="s">
        <v>10361</v>
      </c>
      <c r="E1572" s="64"/>
      <c r="F1572" s="64" t="s">
        <v>4</v>
      </c>
      <c r="G1572" s="86">
        <v>4</v>
      </c>
      <c r="H1572" s="98">
        <v>2.2999999999999998</v>
      </c>
      <c r="I1572" s="98">
        <v>2.2000000000000002</v>
      </c>
      <c r="J1572" s="162">
        <f t="shared" si="1313"/>
        <v>2.1560000000000001</v>
      </c>
      <c r="K1572" s="162">
        <f t="shared" si="1314"/>
        <v>2.1339999999999999</v>
      </c>
      <c r="L1572" s="162">
        <f t="shared" si="1315"/>
        <v>2.1120000000000001</v>
      </c>
      <c r="M1572" s="141"/>
      <c r="N1572" s="397">
        <f>H1572*M1572</f>
        <v>0</v>
      </c>
      <c r="O1572" s="217">
        <f>I1572*M1572</f>
        <v>0</v>
      </c>
      <c r="P1572" s="246">
        <f>J1572*M1572</f>
        <v>0</v>
      </c>
      <c r="Q1572" s="246">
        <f>K1572*M1572</f>
        <v>0</v>
      </c>
      <c r="R1572" s="246">
        <f>L1572*M1572</f>
        <v>0</v>
      </c>
      <c r="S1572" s="28" t="s">
        <v>5</v>
      </c>
      <c r="T1572" s="100"/>
    </row>
    <row r="1573" spans="1:21" s="56" customFormat="1" ht="69.95" hidden="1" customHeight="1" outlineLevel="1" thickBot="1" x14ac:dyDescent="0.25">
      <c r="A1573" s="644" t="s">
        <v>4495</v>
      </c>
      <c r="B1573" s="465" t="s">
        <v>38</v>
      </c>
      <c r="C1573" s="58"/>
      <c r="D1573" s="58" t="s">
        <v>1300</v>
      </c>
      <c r="E1573" s="64"/>
      <c r="F1573" s="64" t="s">
        <v>4</v>
      </c>
      <c r="G1573" s="2">
        <v>4.5</v>
      </c>
      <c r="H1573" s="139">
        <v>2.6</v>
      </c>
      <c r="I1573" s="139">
        <v>2.5</v>
      </c>
      <c r="J1573" s="161">
        <f t="shared" si="1289"/>
        <v>2.4500000000000002</v>
      </c>
      <c r="K1573" s="161">
        <f t="shared" si="1290"/>
        <v>2.4249999999999998</v>
      </c>
      <c r="L1573" s="161">
        <f t="shared" si="1291"/>
        <v>2.4</v>
      </c>
      <c r="M1573" s="14"/>
      <c r="N1573" s="463">
        <f>H1573*M1573</f>
        <v>0</v>
      </c>
      <c r="O1573" s="217">
        <f>I1573*M1573</f>
        <v>0</v>
      </c>
      <c r="P1573" s="246">
        <f>J1573*M1573</f>
        <v>0</v>
      </c>
      <c r="Q1573" s="246">
        <f>K1573*M1573</f>
        <v>0</v>
      </c>
      <c r="R1573" s="246">
        <f>L1573*M1573</f>
        <v>0</v>
      </c>
      <c r="S1573" s="12" t="s">
        <v>5</v>
      </c>
    </row>
    <row r="1574" spans="1:21" s="56" customFormat="1" ht="69.95" hidden="1" customHeight="1" outlineLevel="1" thickBot="1" x14ac:dyDescent="0.25">
      <c r="A1574" s="644" t="s">
        <v>4492</v>
      </c>
      <c r="B1574" s="64" t="s">
        <v>2057</v>
      </c>
      <c r="C1574" s="104" t="s">
        <v>2066</v>
      </c>
      <c r="D1574" s="468" t="s">
        <v>2067</v>
      </c>
      <c r="E1574" s="232"/>
      <c r="F1574" s="64" t="s">
        <v>4</v>
      </c>
      <c r="G1574" s="86">
        <v>6</v>
      </c>
      <c r="H1574" s="98">
        <v>3.9</v>
      </c>
      <c r="I1574" s="98">
        <v>3.8</v>
      </c>
      <c r="J1574" s="162">
        <f t="shared" ref="J1574:J1575" si="1316">I1574*0.98</f>
        <v>3.7239999999999998</v>
      </c>
      <c r="K1574" s="162">
        <f t="shared" ref="K1574:K1575" si="1317">I1574*0.97</f>
        <v>3.6859999999999999</v>
      </c>
      <c r="L1574" s="162">
        <f t="shared" ref="L1574:L1575" si="1318">I1574*0.96</f>
        <v>3.6479999999999997</v>
      </c>
      <c r="M1574" s="15"/>
      <c r="N1574" s="397">
        <f>H1574*M1574</f>
        <v>0</v>
      </c>
      <c r="O1574" s="217">
        <f>I1574*M1574</f>
        <v>0</v>
      </c>
      <c r="P1574" s="246">
        <f>J1574*M1574</f>
        <v>0</v>
      </c>
      <c r="Q1574" s="246">
        <f>K1574*M1574</f>
        <v>0</v>
      </c>
      <c r="R1574" s="246">
        <f>L1574*M1574</f>
        <v>0</v>
      </c>
      <c r="S1574" s="28" t="s">
        <v>5</v>
      </c>
      <c r="T1574" s="100"/>
    </row>
    <row r="1575" spans="1:21" s="56" customFormat="1" ht="69.95" hidden="1" customHeight="1" outlineLevel="1" thickBot="1" x14ac:dyDescent="0.25">
      <c r="A1575" s="644" t="s">
        <v>8689</v>
      </c>
      <c r="B1575" s="466" t="s">
        <v>2057</v>
      </c>
      <c r="C1575" s="195"/>
      <c r="D1575" s="581" t="s">
        <v>8692</v>
      </c>
      <c r="E1575" s="64"/>
      <c r="F1575" s="64" t="s">
        <v>4</v>
      </c>
      <c r="G1575" s="86">
        <v>6.5</v>
      </c>
      <c r="H1575" s="98">
        <v>4.4000000000000004</v>
      </c>
      <c r="I1575" s="98">
        <v>4.3</v>
      </c>
      <c r="J1575" s="162">
        <f t="shared" si="1316"/>
        <v>4.2139999999999995</v>
      </c>
      <c r="K1575" s="162">
        <f t="shared" si="1317"/>
        <v>4.1709999999999994</v>
      </c>
      <c r="L1575" s="162">
        <f t="shared" si="1318"/>
        <v>4.1280000000000001</v>
      </c>
      <c r="M1575" s="141"/>
      <c r="N1575" s="462">
        <f>H1575*M1575</f>
        <v>0</v>
      </c>
      <c r="O1575" s="217">
        <f>I1575*M1575</f>
        <v>0</v>
      </c>
      <c r="P1575" s="246">
        <f>J1575*M1575</f>
        <v>0</v>
      </c>
      <c r="Q1575" s="246">
        <f>K1575*M1575</f>
        <v>0</v>
      </c>
      <c r="R1575" s="246">
        <f>L1575*M1575</f>
        <v>0</v>
      </c>
      <c r="S1575" s="28" t="s">
        <v>5</v>
      </c>
      <c r="T1575" s="100"/>
    </row>
    <row r="1576" spans="1:21" s="56" customFormat="1" ht="69.95" hidden="1" customHeight="1" outlineLevel="1" thickBot="1" x14ac:dyDescent="0.25">
      <c r="A1576" s="644" t="s">
        <v>8690</v>
      </c>
      <c r="B1576" s="466" t="s">
        <v>2057</v>
      </c>
      <c r="C1576" s="195"/>
      <c r="D1576" s="581" t="s">
        <v>8691</v>
      </c>
      <c r="E1576" s="64"/>
      <c r="F1576" s="64" t="s">
        <v>4</v>
      </c>
      <c r="G1576" s="86">
        <v>6.5</v>
      </c>
      <c r="H1576" s="98">
        <v>4.4000000000000004</v>
      </c>
      <c r="I1576" s="98">
        <v>4.3</v>
      </c>
      <c r="J1576" s="162">
        <f t="shared" ref="J1576:J1578" si="1319">I1576*0.98</f>
        <v>4.2139999999999995</v>
      </c>
      <c r="K1576" s="162">
        <f t="shared" ref="K1576:K1578" si="1320">I1576*0.97</f>
        <v>4.1709999999999994</v>
      </c>
      <c r="L1576" s="162">
        <f t="shared" ref="L1576:L1578" si="1321">I1576*0.96</f>
        <v>4.1280000000000001</v>
      </c>
      <c r="M1576" s="141"/>
      <c r="N1576" s="462">
        <f>H1576*M1576</f>
        <v>0</v>
      </c>
      <c r="O1576" s="217">
        <f>I1576*M1576</f>
        <v>0</v>
      </c>
      <c r="P1576" s="246">
        <f>J1576*M1576</f>
        <v>0</v>
      </c>
      <c r="Q1576" s="246">
        <f>K1576*M1576</f>
        <v>0</v>
      </c>
      <c r="R1576" s="246">
        <f>L1576*M1576</f>
        <v>0</v>
      </c>
      <c r="S1576" s="28" t="s">
        <v>5</v>
      </c>
      <c r="T1576" s="100"/>
    </row>
    <row r="1577" spans="1:21" s="56" customFormat="1" ht="69.95" hidden="1" customHeight="1" outlineLevel="1" thickBot="1" x14ac:dyDescent="0.25">
      <c r="A1577" s="644" t="s">
        <v>10677</v>
      </c>
      <c r="B1577" s="466" t="s">
        <v>2057</v>
      </c>
      <c r="C1577" s="195"/>
      <c r="D1577" s="581" t="s">
        <v>10676</v>
      </c>
      <c r="E1577" s="64"/>
      <c r="F1577" s="64" t="s">
        <v>4</v>
      </c>
      <c r="G1577" s="86">
        <v>7</v>
      </c>
      <c r="H1577" s="98">
        <v>4.5999999999999996</v>
      </c>
      <c r="I1577" s="98">
        <v>4.5</v>
      </c>
      <c r="J1577" s="162">
        <f t="shared" ref="J1577" si="1322">I1577*0.98</f>
        <v>4.41</v>
      </c>
      <c r="K1577" s="162">
        <f t="shared" ref="K1577" si="1323">I1577*0.97</f>
        <v>4.3650000000000002</v>
      </c>
      <c r="L1577" s="162">
        <f t="shared" ref="L1577" si="1324">I1577*0.96</f>
        <v>4.32</v>
      </c>
      <c r="M1577" s="141"/>
      <c r="N1577" s="462">
        <f>H1577*M1577</f>
        <v>0</v>
      </c>
      <c r="O1577" s="217">
        <f>I1577*M1577</f>
        <v>0</v>
      </c>
      <c r="P1577" s="246">
        <f>J1577*M1577</f>
        <v>0</v>
      </c>
      <c r="Q1577" s="246">
        <f>K1577*M1577</f>
        <v>0</v>
      </c>
      <c r="R1577" s="246">
        <f>L1577*M1577</f>
        <v>0</v>
      </c>
      <c r="S1577" s="30" t="s">
        <v>5</v>
      </c>
      <c r="T1577" s="100"/>
    </row>
    <row r="1578" spans="1:21" s="56" customFormat="1" ht="69.95" hidden="1" customHeight="1" outlineLevel="1" thickBot="1" x14ac:dyDescent="0.25">
      <c r="A1578" s="644" t="s">
        <v>10106</v>
      </c>
      <c r="B1578" s="64" t="s">
        <v>385</v>
      </c>
      <c r="C1578" s="64"/>
      <c r="D1578" s="93" t="s">
        <v>10107</v>
      </c>
      <c r="E1578" s="64"/>
      <c r="F1578" s="64" t="s">
        <v>4</v>
      </c>
      <c r="G1578" s="86">
        <v>5</v>
      </c>
      <c r="H1578" s="98">
        <v>2.6</v>
      </c>
      <c r="I1578" s="98">
        <v>2.5</v>
      </c>
      <c r="J1578" s="162">
        <f t="shared" si="1319"/>
        <v>2.4500000000000002</v>
      </c>
      <c r="K1578" s="162">
        <f t="shared" si="1320"/>
        <v>2.4249999999999998</v>
      </c>
      <c r="L1578" s="162">
        <f t="shared" si="1321"/>
        <v>2.4</v>
      </c>
      <c r="M1578" s="141"/>
      <c r="N1578" s="462">
        <f>H1578*M1578</f>
        <v>0</v>
      </c>
      <c r="O1578" s="217">
        <f>I1578*M1578</f>
        <v>0</v>
      </c>
      <c r="P1578" s="217">
        <f>J1578*M1578</f>
        <v>0</v>
      </c>
      <c r="Q1578" s="217">
        <f>K1578*M1578</f>
        <v>0</v>
      </c>
      <c r="R1578" s="217">
        <f>L1578*M1578</f>
        <v>0</v>
      </c>
      <c r="S1578" s="30" t="s">
        <v>5</v>
      </c>
      <c r="T1578" s="100"/>
    </row>
    <row r="1579" spans="1:21" s="56" customFormat="1" ht="69.95" hidden="1" customHeight="1" outlineLevel="1" thickBot="1" x14ac:dyDescent="0.25">
      <c r="A1579" s="644" t="s">
        <v>10678</v>
      </c>
      <c r="B1579" s="64" t="s">
        <v>385</v>
      </c>
      <c r="C1579" s="64"/>
      <c r="D1579" s="93" t="s">
        <v>10679</v>
      </c>
      <c r="E1579" s="64"/>
      <c r="F1579" s="64" t="s">
        <v>4</v>
      </c>
      <c r="G1579" s="86">
        <v>5.5</v>
      </c>
      <c r="H1579" s="98">
        <v>2.8</v>
      </c>
      <c r="I1579" s="98">
        <v>2.7</v>
      </c>
      <c r="J1579" s="162">
        <f t="shared" ref="J1579" si="1325">I1579*0.98</f>
        <v>2.6459999999999999</v>
      </c>
      <c r="K1579" s="162">
        <f t="shared" ref="K1579" si="1326">I1579*0.97</f>
        <v>2.6190000000000002</v>
      </c>
      <c r="L1579" s="162">
        <f t="shared" ref="L1579" si="1327">I1579*0.96</f>
        <v>2.5920000000000001</v>
      </c>
      <c r="M1579" s="141"/>
      <c r="N1579" s="462">
        <f>H1579*M1579</f>
        <v>0</v>
      </c>
      <c r="O1579" s="217">
        <f>I1579*M1579</f>
        <v>0</v>
      </c>
      <c r="P1579" s="217">
        <f>J1579*M1579</f>
        <v>0</v>
      </c>
      <c r="Q1579" s="217">
        <f>K1579*M1579</f>
        <v>0</v>
      </c>
      <c r="R1579" s="217">
        <f>L1579*M1579</f>
        <v>0</v>
      </c>
      <c r="S1579" s="30" t="s">
        <v>5</v>
      </c>
      <c r="T1579" s="100"/>
    </row>
    <row r="1580" spans="1:21" ht="20.100000000000001" customHeight="1" collapsed="1" thickBot="1" x14ac:dyDescent="0.25">
      <c r="A1580" s="384" t="s">
        <v>2817</v>
      </c>
      <c r="B1580" s="601"/>
      <c r="C1580" s="368"/>
      <c r="D1580" s="369"/>
      <c r="E1580" s="369"/>
      <c r="F1580" s="369"/>
      <c r="G1580" s="370"/>
      <c r="H1580" s="370"/>
      <c r="I1580" s="370"/>
      <c r="J1580" s="370"/>
      <c r="K1580" s="370"/>
      <c r="L1580" s="370"/>
      <c r="M1580" s="370"/>
      <c r="N1580" s="370"/>
      <c r="O1580" s="370"/>
      <c r="P1580" s="370"/>
      <c r="Q1580" s="370"/>
      <c r="R1580" s="370"/>
      <c r="S1580" s="371"/>
      <c r="U1580" s="56"/>
    </row>
    <row r="1581" spans="1:21" ht="20.100000000000001" hidden="1" customHeight="1" outlineLevel="1" thickBot="1" x14ac:dyDescent="0.25">
      <c r="A1581" s="3" t="s">
        <v>3737</v>
      </c>
      <c r="B1581" s="3" t="s">
        <v>33</v>
      </c>
      <c r="C1581" s="3"/>
      <c r="D1581" s="3" t="s">
        <v>17</v>
      </c>
      <c r="E1581" s="3" t="s">
        <v>2746</v>
      </c>
      <c r="F1581" s="84" t="s">
        <v>31</v>
      </c>
      <c r="G1581" s="85" t="s">
        <v>487</v>
      </c>
      <c r="H1581" s="3" t="s">
        <v>488</v>
      </c>
      <c r="I1581" s="3" t="s">
        <v>495</v>
      </c>
      <c r="J1581" s="123">
        <v>-0.02</v>
      </c>
      <c r="K1581" s="123">
        <v>-0.03</v>
      </c>
      <c r="L1581" s="123">
        <v>-0.04</v>
      </c>
      <c r="M1581" s="3" t="s">
        <v>18</v>
      </c>
      <c r="N1581" s="3" t="s">
        <v>8</v>
      </c>
      <c r="O1581" s="3" t="s">
        <v>486</v>
      </c>
      <c r="P1581" s="124" t="s">
        <v>1924</v>
      </c>
      <c r="Q1581" s="124" t="s">
        <v>1930</v>
      </c>
      <c r="R1581" s="124" t="s">
        <v>1931</v>
      </c>
      <c r="S1581" s="3" t="s">
        <v>34</v>
      </c>
      <c r="U1581" s="56"/>
    </row>
    <row r="1582" spans="1:21" s="56" customFormat="1" ht="69.95" hidden="1" customHeight="1" outlineLevel="1" thickBot="1" x14ac:dyDescent="0.25">
      <c r="A1582" s="643" t="s">
        <v>4503</v>
      </c>
      <c r="B1582" s="166" t="s">
        <v>3499</v>
      </c>
      <c r="C1582" s="166" t="s">
        <v>3498</v>
      </c>
      <c r="D1582" s="302" t="s">
        <v>3500</v>
      </c>
      <c r="E1582" s="166"/>
      <c r="F1582" s="166" t="s">
        <v>4</v>
      </c>
      <c r="G1582" s="165">
        <v>3</v>
      </c>
      <c r="H1582" s="167">
        <v>2.15</v>
      </c>
      <c r="I1582" s="167">
        <v>2.1</v>
      </c>
      <c r="J1582" s="168">
        <f t="shared" ref="J1582" si="1328">I1582*0.98</f>
        <v>2.0579999999999998</v>
      </c>
      <c r="K1582" s="168">
        <f t="shared" ref="K1582" si="1329">I1582*0.97</f>
        <v>2.0369999999999999</v>
      </c>
      <c r="L1582" s="168">
        <f t="shared" ref="L1582" si="1330">I1582*0.96</f>
        <v>2.016</v>
      </c>
      <c r="M1582" s="169"/>
      <c r="N1582" s="652">
        <f>H1582*M1582</f>
        <v>0</v>
      </c>
      <c r="O1582" s="591">
        <f>I1582*M1582</f>
        <v>0</v>
      </c>
      <c r="P1582" s="591">
        <f>J1582*M1582</f>
        <v>0</v>
      </c>
      <c r="Q1582" s="591">
        <f>K1582*M1582</f>
        <v>0</v>
      </c>
      <c r="R1582" s="591">
        <f>L1582*M1582</f>
        <v>0</v>
      </c>
      <c r="S1582" s="118" t="s">
        <v>5</v>
      </c>
      <c r="T1582" s="100"/>
    </row>
    <row r="1583" spans="1:21" s="56" customFormat="1" ht="69.95" hidden="1" customHeight="1" outlineLevel="1" thickBot="1" x14ac:dyDescent="0.25">
      <c r="A1583" s="650" t="s">
        <v>4496</v>
      </c>
      <c r="B1583" s="275" t="s">
        <v>3477</v>
      </c>
      <c r="C1583" s="275" t="s">
        <v>3478</v>
      </c>
      <c r="D1583" s="172" t="s">
        <v>3479</v>
      </c>
      <c r="E1583" s="275"/>
      <c r="F1583" s="275" t="s">
        <v>4</v>
      </c>
      <c r="G1583" s="158">
        <v>3</v>
      </c>
      <c r="H1583" s="265">
        <v>2</v>
      </c>
      <c r="I1583" s="265">
        <v>1.95</v>
      </c>
      <c r="J1583" s="427">
        <f t="shared" ref="J1583" si="1331">I1583*0.98</f>
        <v>1.911</v>
      </c>
      <c r="K1583" s="427">
        <f t="shared" ref="K1583" si="1332">I1583*0.97</f>
        <v>1.8915</v>
      </c>
      <c r="L1583" s="427">
        <f t="shared" ref="L1583" si="1333">I1583*0.96</f>
        <v>1.8719999999999999</v>
      </c>
      <c r="M1583" s="579"/>
      <c r="N1583" s="651">
        <f>H1583*M1583</f>
        <v>0</v>
      </c>
      <c r="O1583" s="249">
        <f>I1583*M1583</f>
        <v>0</v>
      </c>
      <c r="P1583" s="249">
        <f>J1583*M1583</f>
        <v>0</v>
      </c>
      <c r="Q1583" s="249">
        <f>K1583*M1583</f>
        <v>0</v>
      </c>
      <c r="R1583" s="249">
        <f>L1583*M1583</f>
        <v>0</v>
      </c>
      <c r="S1583" s="125" t="s">
        <v>5</v>
      </c>
      <c r="T1583" s="100"/>
    </row>
    <row r="1584" spans="1:21" s="56" customFormat="1" ht="69.95" hidden="1" customHeight="1" outlineLevel="1" thickBot="1" x14ac:dyDescent="0.25">
      <c r="A1584" s="644" t="s">
        <v>4497</v>
      </c>
      <c r="B1584" s="64" t="s">
        <v>3481</v>
      </c>
      <c r="C1584" s="64" t="s">
        <v>3480</v>
      </c>
      <c r="D1584" s="53" t="s">
        <v>3482</v>
      </c>
      <c r="E1584" s="64"/>
      <c r="F1584" s="64" t="s">
        <v>4</v>
      </c>
      <c r="G1584" s="86">
        <v>3</v>
      </c>
      <c r="H1584" s="98">
        <v>2</v>
      </c>
      <c r="I1584" s="98">
        <v>1.95</v>
      </c>
      <c r="J1584" s="162">
        <f t="shared" ref="J1584" si="1334">I1584*0.98</f>
        <v>1.911</v>
      </c>
      <c r="K1584" s="162">
        <f t="shared" ref="K1584" si="1335">I1584*0.97</f>
        <v>1.8915</v>
      </c>
      <c r="L1584" s="162">
        <f t="shared" ref="L1584" si="1336">I1584*0.96</f>
        <v>1.8719999999999999</v>
      </c>
      <c r="M1584" s="141"/>
      <c r="N1584" s="462">
        <f>H1584*M1584</f>
        <v>0</v>
      </c>
      <c r="O1584" s="217">
        <f>I1584*M1584</f>
        <v>0</v>
      </c>
      <c r="P1584" s="217">
        <f>J1584*M1584</f>
        <v>0</v>
      </c>
      <c r="Q1584" s="217">
        <f>K1584*M1584</f>
        <v>0</v>
      </c>
      <c r="R1584" s="217">
        <f>L1584*M1584</f>
        <v>0</v>
      </c>
      <c r="S1584" s="30" t="s">
        <v>5</v>
      </c>
      <c r="T1584" s="100"/>
    </row>
    <row r="1585" spans="1:20" s="56" customFormat="1" ht="69.95" hidden="1" customHeight="1" outlineLevel="1" thickBot="1" x14ac:dyDescent="0.25">
      <c r="A1585" s="644" t="s">
        <v>4498</v>
      </c>
      <c r="B1585" s="64" t="s">
        <v>3484</v>
      </c>
      <c r="C1585" s="64" t="s">
        <v>3483</v>
      </c>
      <c r="D1585" s="53" t="s">
        <v>3485</v>
      </c>
      <c r="E1585" s="64"/>
      <c r="F1585" s="64" t="s">
        <v>4</v>
      </c>
      <c r="G1585" s="86">
        <v>3.5</v>
      </c>
      <c r="H1585" s="98">
        <v>2.35</v>
      </c>
      <c r="I1585" s="98">
        <v>2.2999999999999998</v>
      </c>
      <c r="J1585" s="162">
        <f t="shared" ref="J1585:J1586" si="1337">I1585*0.98</f>
        <v>2.254</v>
      </c>
      <c r="K1585" s="162">
        <f t="shared" ref="K1585:K1586" si="1338">I1585*0.97</f>
        <v>2.2309999999999999</v>
      </c>
      <c r="L1585" s="162">
        <f t="shared" ref="L1585:L1586" si="1339">I1585*0.96</f>
        <v>2.2079999999999997</v>
      </c>
      <c r="M1585" s="141"/>
      <c r="N1585" s="462">
        <f>H1585*M1585</f>
        <v>0</v>
      </c>
      <c r="O1585" s="217">
        <f>I1585*M1585</f>
        <v>0</v>
      </c>
      <c r="P1585" s="217">
        <f>J1585*M1585</f>
        <v>0</v>
      </c>
      <c r="Q1585" s="217">
        <f>K1585*M1585</f>
        <v>0</v>
      </c>
      <c r="R1585" s="217">
        <f>L1585*M1585</f>
        <v>0</v>
      </c>
      <c r="S1585" s="30" t="s">
        <v>5</v>
      </c>
      <c r="T1585" s="100"/>
    </row>
    <row r="1586" spans="1:20" s="56" customFormat="1" ht="69.95" hidden="1" customHeight="1" outlineLevel="1" thickBot="1" x14ac:dyDescent="0.25">
      <c r="A1586" s="644" t="s">
        <v>4499</v>
      </c>
      <c r="B1586" s="64" t="s">
        <v>3487</v>
      </c>
      <c r="C1586" s="64" t="s">
        <v>3486</v>
      </c>
      <c r="D1586" s="53" t="s">
        <v>3488</v>
      </c>
      <c r="E1586" s="64"/>
      <c r="F1586" s="64" t="s">
        <v>4</v>
      </c>
      <c r="G1586" s="86">
        <v>3</v>
      </c>
      <c r="H1586" s="98">
        <v>2.15</v>
      </c>
      <c r="I1586" s="98">
        <v>2.1</v>
      </c>
      <c r="J1586" s="162">
        <f t="shared" si="1337"/>
        <v>2.0579999999999998</v>
      </c>
      <c r="K1586" s="162">
        <f t="shared" si="1338"/>
        <v>2.0369999999999999</v>
      </c>
      <c r="L1586" s="162">
        <f t="shared" si="1339"/>
        <v>2.016</v>
      </c>
      <c r="M1586" s="141"/>
      <c r="N1586" s="462">
        <f>H1586*M1586</f>
        <v>0</v>
      </c>
      <c r="O1586" s="217">
        <f>I1586*M1586</f>
        <v>0</v>
      </c>
      <c r="P1586" s="217">
        <f>J1586*M1586</f>
        <v>0</v>
      </c>
      <c r="Q1586" s="217">
        <f>K1586*M1586</f>
        <v>0</v>
      </c>
      <c r="R1586" s="217">
        <f>L1586*M1586</f>
        <v>0</v>
      </c>
      <c r="S1586" s="30" t="s">
        <v>5</v>
      </c>
      <c r="T1586" s="100"/>
    </row>
    <row r="1587" spans="1:20" s="56" customFormat="1" ht="69.95" hidden="1" customHeight="1" outlineLevel="1" thickBot="1" x14ac:dyDescent="0.25">
      <c r="A1587" s="644" t="s">
        <v>4500</v>
      </c>
      <c r="B1587" s="64" t="s">
        <v>3490</v>
      </c>
      <c r="C1587" s="64" t="s">
        <v>3489</v>
      </c>
      <c r="D1587" s="53" t="s">
        <v>3491</v>
      </c>
      <c r="E1587" s="64"/>
      <c r="F1587" s="64" t="s">
        <v>4</v>
      </c>
      <c r="G1587" s="86">
        <v>2.5</v>
      </c>
      <c r="H1587" s="98">
        <v>1.55</v>
      </c>
      <c r="I1587" s="98">
        <v>1.5</v>
      </c>
      <c r="J1587" s="162">
        <f t="shared" ref="J1587" si="1340">I1587*0.98</f>
        <v>1.47</v>
      </c>
      <c r="K1587" s="162">
        <f t="shared" ref="K1587" si="1341">I1587*0.97</f>
        <v>1.4550000000000001</v>
      </c>
      <c r="L1587" s="162">
        <f t="shared" ref="L1587" si="1342">I1587*0.96</f>
        <v>1.44</v>
      </c>
      <c r="M1587" s="141"/>
      <c r="N1587" s="462">
        <f>H1587*M1587</f>
        <v>0</v>
      </c>
      <c r="O1587" s="217">
        <f>I1587*M1587</f>
        <v>0</v>
      </c>
      <c r="P1587" s="217">
        <f>J1587*M1587</f>
        <v>0</v>
      </c>
      <c r="Q1587" s="217">
        <f>K1587*M1587</f>
        <v>0</v>
      </c>
      <c r="R1587" s="217">
        <f>L1587*M1587</f>
        <v>0</v>
      </c>
      <c r="S1587" s="30" t="s">
        <v>5</v>
      </c>
      <c r="T1587" s="100"/>
    </row>
    <row r="1588" spans="1:20" s="56" customFormat="1" ht="69.95" hidden="1" customHeight="1" outlineLevel="1" thickBot="1" x14ac:dyDescent="0.25">
      <c r="A1588" s="644" t="s">
        <v>6795</v>
      </c>
      <c r="B1588" s="64" t="s">
        <v>361</v>
      </c>
      <c r="C1588" s="82" t="s">
        <v>3475</v>
      </c>
      <c r="D1588" s="53" t="s">
        <v>3476</v>
      </c>
      <c r="E1588" s="64"/>
      <c r="F1588" s="64" t="s">
        <v>4</v>
      </c>
      <c r="G1588" s="86">
        <v>2</v>
      </c>
      <c r="H1588" s="98">
        <v>1.45</v>
      </c>
      <c r="I1588" s="98">
        <v>1.4</v>
      </c>
      <c r="J1588" s="162">
        <f t="shared" ref="J1588" si="1343">I1588*0.98</f>
        <v>1.3719999999999999</v>
      </c>
      <c r="K1588" s="162">
        <f t="shared" ref="K1588" si="1344">I1588*0.97</f>
        <v>1.3579999999999999</v>
      </c>
      <c r="L1588" s="162">
        <f t="shared" ref="L1588" si="1345">I1588*0.96</f>
        <v>1.3439999999999999</v>
      </c>
      <c r="M1588" s="141"/>
      <c r="N1588" s="462">
        <f>H1588*M1588</f>
        <v>0</v>
      </c>
      <c r="O1588" s="217">
        <f>I1588*M1588</f>
        <v>0</v>
      </c>
      <c r="P1588" s="246">
        <f>J1588*M1588</f>
        <v>0</v>
      </c>
      <c r="Q1588" s="246">
        <f>K1588*M1588</f>
        <v>0</v>
      </c>
      <c r="R1588" s="246">
        <f>L1588*M1588</f>
        <v>0</v>
      </c>
      <c r="S1588" s="28" t="s">
        <v>5</v>
      </c>
      <c r="T1588" s="100"/>
    </row>
    <row r="1589" spans="1:20" s="56" customFormat="1" ht="69.95" hidden="1" customHeight="1" outlineLevel="1" thickBot="1" x14ac:dyDescent="0.25">
      <c r="A1589" s="644" t="s">
        <v>4501</v>
      </c>
      <c r="B1589" s="64" t="s">
        <v>3493</v>
      </c>
      <c r="C1589" s="64" t="s">
        <v>3492</v>
      </c>
      <c r="D1589" s="53" t="s">
        <v>3494</v>
      </c>
      <c r="E1589" s="64"/>
      <c r="F1589" s="64" t="s">
        <v>4</v>
      </c>
      <c r="G1589" s="86">
        <v>2</v>
      </c>
      <c r="H1589" s="98">
        <v>1.35</v>
      </c>
      <c r="I1589" s="98">
        <v>1.3</v>
      </c>
      <c r="J1589" s="162">
        <f t="shared" ref="J1589:J1591" si="1346">I1589*0.98</f>
        <v>1.274</v>
      </c>
      <c r="K1589" s="162">
        <f t="shared" ref="K1589:K1591" si="1347">I1589*0.97</f>
        <v>1.2609999999999999</v>
      </c>
      <c r="L1589" s="162">
        <f t="shared" ref="L1589:L1591" si="1348">I1589*0.96</f>
        <v>1.248</v>
      </c>
      <c r="M1589" s="141"/>
      <c r="N1589" s="462">
        <f>H1589*M1589</f>
        <v>0</v>
      </c>
      <c r="O1589" s="217">
        <f>I1589*M1589</f>
        <v>0</v>
      </c>
      <c r="P1589" s="217">
        <f>J1589*M1589</f>
        <v>0</v>
      </c>
      <c r="Q1589" s="217">
        <f>K1589*M1589</f>
        <v>0</v>
      </c>
      <c r="R1589" s="217">
        <f>L1589*M1589</f>
        <v>0</v>
      </c>
      <c r="S1589" s="30" t="s">
        <v>5</v>
      </c>
      <c r="T1589" s="100"/>
    </row>
    <row r="1590" spans="1:20" s="56" customFormat="1" ht="69.95" hidden="1" customHeight="1" outlineLevel="1" thickBot="1" x14ac:dyDescent="0.25">
      <c r="A1590" s="644" t="s">
        <v>10741</v>
      </c>
      <c r="B1590" s="64" t="s">
        <v>6807</v>
      </c>
      <c r="C1590" s="82"/>
      <c r="D1590" s="53" t="s">
        <v>10743</v>
      </c>
      <c r="E1590" s="64"/>
      <c r="F1590" s="64" t="s">
        <v>4</v>
      </c>
      <c r="G1590" s="86">
        <v>1.5</v>
      </c>
      <c r="H1590" s="98">
        <v>0.85</v>
      </c>
      <c r="I1590" s="98">
        <v>0.8</v>
      </c>
      <c r="J1590" s="162">
        <f t="shared" si="1346"/>
        <v>0.78400000000000003</v>
      </c>
      <c r="K1590" s="162">
        <f t="shared" si="1347"/>
        <v>0.77600000000000002</v>
      </c>
      <c r="L1590" s="162">
        <f t="shared" si="1348"/>
        <v>0.76800000000000002</v>
      </c>
      <c r="M1590" s="141"/>
      <c r="N1590" s="462">
        <f>H1590*M1590</f>
        <v>0</v>
      </c>
      <c r="O1590" s="217">
        <f>I1590*M1590</f>
        <v>0</v>
      </c>
      <c r="P1590" s="217">
        <f>J1590*M1590</f>
        <v>0</v>
      </c>
      <c r="Q1590" s="217">
        <f>K1590*M1590</f>
        <v>0</v>
      </c>
      <c r="R1590" s="217">
        <f>L1590*M1590</f>
        <v>0</v>
      </c>
      <c r="S1590" s="28" t="s">
        <v>5</v>
      </c>
      <c r="T1590" s="100"/>
    </row>
    <row r="1591" spans="1:20" s="56" customFormat="1" ht="69.95" hidden="1" customHeight="1" outlineLevel="1" thickBot="1" x14ac:dyDescent="0.25">
      <c r="A1591" s="644" t="s">
        <v>10742</v>
      </c>
      <c r="B1591" s="64" t="s">
        <v>6807</v>
      </c>
      <c r="C1591" s="82"/>
      <c r="D1591" s="53" t="s">
        <v>10744</v>
      </c>
      <c r="E1591" s="64"/>
      <c r="F1591" s="64" t="s">
        <v>4</v>
      </c>
      <c r="G1591" s="867">
        <v>2</v>
      </c>
      <c r="H1591" s="98">
        <v>1.1499999999999999</v>
      </c>
      <c r="I1591" s="98">
        <v>1.1000000000000001</v>
      </c>
      <c r="J1591" s="162">
        <f t="shared" si="1346"/>
        <v>1.0780000000000001</v>
      </c>
      <c r="K1591" s="162">
        <f t="shared" si="1347"/>
        <v>1.0669999999999999</v>
      </c>
      <c r="L1591" s="162">
        <f t="shared" si="1348"/>
        <v>1.056</v>
      </c>
      <c r="M1591" s="141"/>
      <c r="N1591" s="462">
        <f>H1591*M1591</f>
        <v>0</v>
      </c>
      <c r="O1591" s="217">
        <f>I1591*M1591</f>
        <v>0</v>
      </c>
      <c r="P1591" s="217">
        <f>J1591*M1591</f>
        <v>0</v>
      </c>
      <c r="Q1591" s="217">
        <f>K1591*M1591</f>
        <v>0</v>
      </c>
      <c r="R1591" s="217">
        <f>L1591*M1591</f>
        <v>0</v>
      </c>
      <c r="S1591" s="28" t="s">
        <v>5</v>
      </c>
      <c r="T1591" s="100"/>
    </row>
    <row r="1592" spans="1:20" s="56" customFormat="1" ht="69.95" hidden="1" customHeight="1" outlineLevel="1" thickBot="1" x14ac:dyDescent="0.25">
      <c r="A1592" s="644" t="s">
        <v>6806</v>
      </c>
      <c r="B1592" s="64" t="s">
        <v>6807</v>
      </c>
      <c r="C1592" s="82" t="s">
        <v>6808</v>
      </c>
      <c r="D1592" s="53" t="s">
        <v>6809</v>
      </c>
      <c r="E1592" s="64"/>
      <c r="F1592" s="64" t="s">
        <v>4</v>
      </c>
      <c r="G1592" s="86">
        <v>2.5</v>
      </c>
      <c r="H1592" s="98">
        <v>1.55</v>
      </c>
      <c r="I1592" s="98">
        <v>1.5</v>
      </c>
      <c r="J1592" s="162">
        <f t="shared" ref="J1592" si="1349">I1592*0.98</f>
        <v>1.47</v>
      </c>
      <c r="K1592" s="162">
        <f t="shared" ref="K1592" si="1350">I1592*0.97</f>
        <v>1.4550000000000001</v>
      </c>
      <c r="L1592" s="162">
        <f t="shared" ref="L1592" si="1351">I1592*0.96</f>
        <v>1.44</v>
      </c>
      <c r="M1592" s="141"/>
      <c r="N1592" s="462">
        <f>H1592*M1592</f>
        <v>0</v>
      </c>
      <c r="O1592" s="217">
        <f>I1592*M1592</f>
        <v>0</v>
      </c>
      <c r="P1592" s="246">
        <f>J1592*M1592</f>
        <v>0</v>
      </c>
      <c r="Q1592" s="246">
        <f>K1592*M1592</f>
        <v>0</v>
      </c>
      <c r="R1592" s="246">
        <f>L1592*M1592</f>
        <v>0</v>
      </c>
      <c r="S1592" s="28" t="s">
        <v>5</v>
      </c>
      <c r="T1592" s="100"/>
    </row>
    <row r="1593" spans="1:20" s="56" customFormat="1" ht="69.95" hidden="1" customHeight="1" outlineLevel="1" thickBot="1" x14ac:dyDescent="0.25">
      <c r="A1593" s="644" t="s">
        <v>4502</v>
      </c>
      <c r="B1593" s="64" t="s">
        <v>3496</v>
      </c>
      <c r="C1593" s="64" t="s">
        <v>3495</v>
      </c>
      <c r="D1593" s="53" t="s">
        <v>3497</v>
      </c>
      <c r="E1593" s="64"/>
      <c r="F1593" s="64" t="s">
        <v>4</v>
      </c>
      <c r="G1593" s="867">
        <v>3</v>
      </c>
      <c r="H1593" s="98">
        <v>2.0499999999999998</v>
      </c>
      <c r="I1593" s="98">
        <v>2</v>
      </c>
      <c r="J1593" s="162">
        <f t="shared" ref="J1593:J1601" si="1352">I1593*0.98</f>
        <v>1.96</v>
      </c>
      <c r="K1593" s="162">
        <f t="shared" ref="K1593:K1601" si="1353">I1593*0.97</f>
        <v>1.94</v>
      </c>
      <c r="L1593" s="162">
        <f t="shared" ref="L1593:L1601" si="1354">I1593*0.96</f>
        <v>1.92</v>
      </c>
      <c r="M1593" s="141"/>
      <c r="N1593" s="462">
        <f>H1593*M1593</f>
        <v>0</v>
      </c>
      <c r="O1593" s="217">
        <f>I1593*M1593</f>
        <v>0</v>
      </c>
      <c r="P1593" s="217">
        <f>J1593*M1593</f>
        <v>0</v>
      </c>
      <c r="Q1593" s="217">
        <f>K1593*M1593</f>
        <v>0</v>
      </c>
      <c r="R1593" s="217">
        <f>L1593*M1593</f>
        <v>0</v>
      </c>
      <c r="S1593" s="30" t="s">
        <v>5</v>
      </c>
      <c r="T1593" s="100"/>
    </row>
    <row r="1594" spans="1:20" s="56" customFormat="1" ht="69.95" hidden="1" customHeight="1" outlineLevel="1" thickBot="1" x14ac:dyDescent="0.25">
      <c r="A1594" s="644" t="s">
        <v>10738</v>
      </c>
      <c r="B1594" s="64" t="s">
        <v>6810</v>
      </c>
      <c r="C1594" s="82"/>
      <c r="D1594" s="53" t="s">
        <v>10739</v>
      </c>
      <c r="E1594" s="64"/>
      <c r="F1594" s="64" t="s">
        <v>4</v>
      </c>
      <c r="G1594" s="86">
        <v>2.5</v>
      </c>
      <c r="H1594" s="98">
        <v>1.55</v>
      </c>
      <c r="I1594" s="98">
        <v>1.5</v>
      </c>
      <c r="J1594" s="162">
        <f t="shared" si="1352"/>
        <v>1.47</v>
      </c>
      <c r="K1594" s="162">
        <f t="shared" si="1353"/>
        <v>1.4550000000000001</v>
      </c>
      <c r="L1594" s="162">
        <f t="shared" si="1354"/>
        <v>1.44</v>
      </c>
      <c r="M1594" s="141"/>
      <c r="N1594" s="462">
        <f>H1594*M1594</f>
        <v>0</v>
      </c>
      <c r="O1594" s="217">
        <f>I1594*M1594</f>
        <v>0</v>
      </c>
      <c r="P1594" s="246">
        <f>J1594*M1594</f>
        <v>0</v>
      </c>
      <c r="Q1594" s="246">
        <f>K1594*M1594</f>
        <v>0</v>
      </c>
      <c r="R1594" s="246">
        <f>L1594*M1594</f>
        <v>0</v>
      </c>
      <c r="S1594" s="28" t="s">
        <v>5</v>
      </c>
      <c r="T1594" s="100"/>
    </row>
    <row r="1595" spans="1:20" s="56" customFormat="1" ht="69.95" hidden="1" customHeight="1" outlineLevel="1" thickBot="1" x14ac:dyDescent="0.25">
      <c r="A1595" s="644" t="s">
        <v>10737</v>
      </c>
      <c r="B1595" s="64" t="s">
        <v>6810</v>
      </c>
      <c r="C1595" s="82"/>
      <c r="D1595" s="53" t="s">
        <v>10740</v>
      </c>
      <c r="E1595" s="64"/>
      <c r="F1595" s="64" t="s">
        <v>4</v>
      </c>
      <c r="G1595" s="867">
        <v>3</v>
      </c>
      <c r="H1595" s="98">
        <v>1.85</v>
      </c>
      <c r="I1595" s="98">
        <v>1.8</v>
      </c>
      <c r="J1595" s="162">
        <f t="shared" ref="J1595" si="1355">I1595*0.98</f>
        <v>1.764</v>
      </c>
      <c r="K1595" s="162">
        <f t="shared" ref="K1595" si="1356">I1595*0.97</f>
        <v>1.746</v>
      </c>
      <c r="L1595" s="162">
        <f t="shared" ref="L1595" si="1357">I1595*0.96</f>
        <v>1.728</v>
      </c>
      <c r="M1595" s="141"/>
      <c r="N1595" s="462">
        <f>H1595*M1595</f>
        <v>0</v>
      </c>
      <c r="O1595" s="217">
        <f>I1595*M1595</f>
        <v>0</v>
      </c>
      <c r="P1595" s="246">
        <f>J1595*M1595</f>
        <v>0</v>
      </c>
      <c r="Q1595" s="246">
        <f>K1595*M1595</f>
        <v>0</v>
      </c>
      <c r="R1595" s="246">
        <f>L1595*M1595</f>
        <v>0</v>
      </c>
      <c r="S1595" s="28" t="s">
        <v>5</v>
      </c>
      <c r="T1595" s="100"/>
    </row>
    <row r="1596" spans="1:20" s="56" customFormat="1" ht="69.95" hidden="1" customHeight="1" outlineLevel="1" thickBot="1" x14ac:dyDescent="0.25">
      <c r="A1596" s="644" t="s">
        <v>6796</v>
      </c>
      <c r="B1596" s="64" t="s">
        <v>6798</v>
      </c>
      <c r="C1596" s="82" t="s">
        <v>6797</v>
      </c>
      <c r="D1596" s="53" t="s">
        <v>6799</v>
      </c>
      <c r="E1596" s="64"/>
      <c r="F1596" s="64" t="s">
        <v>4</v>
      </c>
      <c r="G1596" s="86">
        <v>7</v>
      </c>
      <c r="H1596" s="98">
        <v>5.35</v>
      </c>
      <c r="I1596" s="98">
        <v>5.2</v>
      </c>
      <c r="J1596" s="162">
        <f t="shared" si="1352"/>
        <v>5.0960000000000001</v>
      </c>
      <c r="K1596" s="162">
        <f t="shared" si="1353"/>
        <v>5.0439999999999996</v>
      </c>
      <c r="L1596" s="162">
        <f t="shared" si="1354"/>
        <v>4.992</v>
      </c>
      <c r="M1596" s="141"/>
      <c r="N1596" s="462">
        <f>H1596*M1596</f>
        <v>0</v>
      </c>
      <c r="O1596" s="217">
        <f>I1596*M1596</f>
        <v>0</v>
      </c>
      <c r="P1596" s="246">
        <f>J1596*M1596</f>
        <v>0</v>
      </c>
      <c r="Q1596" s="246">
        <f>K1596*M1596</f>
        <v>0</v>
      </c>
      <c r="R1596" s="246">
        <f>L1596*M1596</f>
        <v>0</v>
      </c>
      <c r="S1596" s="28" t="s">
        <v>5</v>
      </c>
      <c r="T1596" s="100"/>
    </row>
    <row r="1597" spans="1:20" s="56" customFormat="1" ht="69.95" hidden="1" customHeight="1" outlineLevel="1" thickBot="1" x14ac:dyDescent="0.25">
      <c r="A1597" s="644" t="s">
        <v>6800</v>
      </c>
      <c r="B1597" s="64" t="s">
        <v>6798</v>
      </c>
      <c r="C1597" s="82" t="s">
        <v>6801</v>
      </c>
      <c r="D1597" s="53" t="s">
        <v>6802</v>
      </c>
      <c r="E1597" s="64"/>
      <c r="F1597" s="64" t="s">
        <v>4</v>
      </c>
      <c r="G1597" s="86">
        <v>8.5</v>
      </c>
      <c r="H1597" s="98">
        <v>6.35</v>
      </c>
      <c r="I1597" s="98">
        <v>6.2</v>
      </c>
      <c r="J1597" s="162">
        <f t="shared" ref="J1597" si="1358">I1597*0.98</f>
        <v>6.0759999999999996</v>
      </c>
      <c r="K1597" s="162">
        <f t="shared" ref="K1597" si="1359">I1597*0.97</f>
        <v>6.0140000000000002</v>
      </c>
      <c r="L1597" s="162">
        <f t="shared" ref="L1597" si="1360">I1597*0.96</f>
        <v>5.952</v>
      </c>
      <c r="M1597" s="141"/>
      <c r="N1597" s="462">
        <f>H1597*M1597</f>
        <v>0</v>
      </c>
      <c r="O1597" s="217">
        <f>I1597*M1597</f>
        <v>0</v>
      </c>
      <c r="P1597" s="246">
        <f>J1597*M1597</f>
        <v>0</v>
      </c>
      <c r="Q1597" s="246">
        <f>K1597*M1597</f>
        <v>0</v>
      </c>
      <c r="R1597" s="246">
        <f>L1597*M1597</f>
        <v>0</v>
      </c>
      <c r="S1597" s="28" t="s">
        <v>5</v>
      </c>
      <c r="T1597" s="100"/>
    </row>
    <row r="1598" spans="1:20" s="56" customFormat="1" ht="69.95" hidden="1" customHeight="1" outlineLevel="1" thickBot="1" x14ac:dyDescent="0.25">
      <c r="A1598" s="644" t="s">
        <v>4504</v>
      </c>
      <c r="B1598" s="64" t="s">
        <v>55</v>
      </c>
      <c r="C1598" s="82" t="s">
        <v>3458</v>
      </c>
      <c r="D1598" s="53" t="s">
        <v>3474</v>
      </c>
      <c r="E1598" s="64"/>
      <c r="F1598" s="64" t="s">
        <v>4</v>
      </c>
      <c r="G1598" s="86">
        <v>3.5</v>
      </c>
      <c r="H1598" s="98">
        <v>2.15</v>
      </c>
      <c r="I1598" s="98">
        <v>2.1</v>
      </c>
      <c r="J1598" s="162">
        <f t="shared" ref="J1598" si="1361">I1598*0.98</f>
        <v>2.0579999999999998</v>
      </c>
      <c r="K1598" s="162">
        <f t="shared" ref="K1598" si="1362">I1598*0.97</f>
        <v>2.0369999999999999</v>
      </c>
      <c r="L1598" s="162">
        <f t="shared" ref="L1598" si="1363">I1598*0.96</f>
        <v>2.016</v>
      </c>
      <c r="M1598" s="141"/>
      <c r="N1598" s="462">
        <f>H1598*M1598</f>
        <v>0</v>
      </c>
      <c r="O1598" s="217">
        <f>I1598*M1598</f>
        <v>0</v>
      </c>
      <c r="P1598" s="246">
        <f>J1598*M1598</f>
        <v>0</v>
      </c>
      <c r="Q1598" s="246">
        <f>K1598*M1598</f>
        <v>0</v>
      </c>
      <c r="R1598" s="246">
        <f>L1598*M1598</f>
        <v>0</v>
      </c>
      <c r="S1598" s="28" t="s">
        <v>5</v>
      </c>
      <c r="T1598" s="100"/>
    </row>
    <row r="1599" spans="1:20" s="56" customFormat="1" ht="69.95" hidden="1" customHeight="1" outlineLevel="1" thickBot="1" x14ac:dyDescent="0.25">
      <c r="A1599" s="644" t="s">
        <v>6805</v>
      </c>
      <c r="B1599" s="64" t="s">
        <v>56</v>
      </c>
      <c r="C1599" s="82" t="s">
        <v>6803</v>
      </c>
      <c r="D1599" s="93" t="s">
        <v>6804</v>
      </c>
      <c r="E1599" s="64"/>
      <c r="F1599" s="64" t="s">
        <v>4</v>
      </c>
      <c r="G1599" s="86">
        <v>2.5</v>
      </c>
      <c r="H1599" s="98">
        <v>1.75</v>
      </c>
      <c r="I1599" s="98">
        <v>1.7</v>
      </c>
      <c r="J1599" s="162">
        <f t="shared" ref="J1599" si="1364">I1599*0.98</f>
        <v>1.6659999999999999</v>
      </c>
      <c r="K1599" s="162">
        <f t="shared" ref="K1599" si="1365">I1599*0.97</f>
        <v>1.649</v>
      </c>
      <c r="L1599" s="162">
        <f t="shared" ref="L1599" si="1366">I1599*0.96</f>
        <v>1.6319999999999999</v>
      </c>
      <c r="M1599" s="141"/>
      <c r="N1599" s="462">
        <f>H1599*M1599</f>
        <v>0</v>
      </c>
      <c r="O1599" s="217">
        <f>I1599*M1599</f>
        <v>0</v>
      </c>
      <c r="P1599" s="246">
        <f>J1599*M1599</f>
        <v>0</v>
      </c>
      <c r="Q1599" s="246">
        <f>K1599*M1599</f>
        <v>0</v>
      </c>
      <c r="R1599" s="246">
        <f>L1599*M1599</f>
        <v>0</v>
      </c>
      <c r="S1599" s="28" t="s">
        <v>5</v>
      </c>
      <c r="T1599" s="100"/>
    </row>
    <row r="1600" spans="1:20" s="56" customFormat="1" ht="69.95" hidden="1" customHeight="1" outlineLevel="1" thickBot="1" x14ac:dyDescent="0.25">
      <c r="A1600" s="644" t="s">
        <v>4505</v>
      </c>
      <c r="B1600" s="7" t="s">
        <v>56</v>
      </c>
      <c r="C1600" s="82" t="s">
        <v>3513</v>
      </c>
      <c r="D1600" s="25" t="s">
        <v>3460</v>
      </c>
      <c r="E1600" s="7"/>
      <c r="F1600" s="7" t="s">
        <v>4</v>
      </c>
      <c r="G1600" s="2">
        <v>3</v>
      </c>
      <c r="H1600" s="139">
        <v>2.2000000000000002</v>
      </c>
      <c r="I1600" s="139">
        <v>2.1</v>
      </c>
      <c r="J1600" s="161">
        <f t="shared" si="1352"/>
        <v>2.0579999999999998</v>
      </c>
      <c r="K1600" s="161">
        <f t="shared" si="1353"/>
        <v>2.0369999999999999</v>
      </c>
      <c r="L1600" s="161">
        <f t="shared" si="1354"/>
        <v>2.016</v>
      </c>
      <c r="M1600" s="14"/>
      <c r="N1600" s="463">
        <f>H1600*M1600</f>
        <v>0</v>
      </c>
      <c r="O1600" s="217">
        <f>I1600*M1600</f>
        <v>0</v>
      </c>
      <c r="P1600" s="246">
        <f>J1600*M1600</f>
        <v>0</v>
      </c>
      <c r="Q1600" s="246">
        <f>K1600*M1600</f>
        <v>0</v>
      </c>
      <c r="R1600" s="246">
        <f>L1600*M1600</f>
        <v>0</v>
      </c>
      <c r="S1600" s="12" t="s">
        <v>5</v>
      </c>
    </row>
    <row r="1601" spans="1:21" s="56" customFormat="1" ht="69.95" hidden="1" customHeight="1" outlineLevel="1" thickBot="1" x14ac:dyDescent="0.25">
      <c r="A1601" s="644" t="s">
        <v>4506</v>
      </c>
      <c r="B1601" s="275" t="s">
        <v>54</v>
      </c>
      <c r="C1601" s="195"/>
      <c r="D1601" s="581" t="s">
        <v>3459</v>
      </c>
      <c r="E1601" s="104"/>
      <c r="F1601" s="64" t="s">
        <v>4</v>
      </c>
      <c r="G1601" s="106">
        <v>3</v>
      </c>
      <c r="H1601" s="276">
        <v>1.25</v>
      </c>
      <c r="I1601" s="276">
        <v>1.2</v>
      </c>
      <c r="J1601" s="353">
        <f t="shared" si="1352"/>
        <v>1.1759999999999999</v>
      </c>
      <c r="K1601" s="353">
        <f t="shared" si="1353"/>
        <v>1.1639999999999999</v>
      </c>
      <c r="L1601" s="353">
        <f t="shared" si="1354"/>
        <v>1.1519999999999999</v>
      </c>
      <c r="M1601" s="445"/>
      <c r="N1601" s="610">
        <f>H1601*M1601</f>
        <v>0</v>
      </c>
      <c r="O1601" s="246">
        <f>I1601*M1601</f>
        <v>0</v>
      </c>
      <c r="P1601" s="246">
        <f>J1601*M1601</f>
        <v>0</v>
      </c>
      <c r="Q1601" s="246">
        <f>K1601*M1601</f>
        <v>0</v>
      </c>
      <c r="R1601" s="246">
        <f>L1601*M1601</f>
        <v>0</v>
      </c>
      <c r="S1601" s="28" t="s">
        <v>5</v>
      </c>
      <c r="T1601" s="100"/>
      <c r="U1601"/>
    </row>
    <row r="1602" spans="1:21" ht="24.95" customHeight="1" collapsed="1" thickBot="1" x14ac:dyDescent="0.25">
      <c r="A1602" s="361" t="s">
        <v>2805</v>
      </c>
      <c r="B1602" s="362"/>
      <c r="C1602" s="362"/>
      <c r="D1602" s="366"/>
      <c r="E1602" s="366"/>
      <c r="F1602" s="366"/>
      <c r="G1602" s="366"/>
      <c r="H1602" s="366"/>
      <c r="I1602" s="366"/>
      <c r="J1602" s="366"/>
      <c r="K1602" s="366"/>
      <c r="L1602" s="366"/>
      <c r="M1602" s="366"/>
      <c r="N1602" s="366"/>
      <c r="O1602" s="366"/>
      <c r="P1602" s="366"/>
      <c r="Q1602" s="366"/>
      <c r="R1602" s="366"/>
      <c r="S1602" s="367"/>
      <c r="U1602" s="56"/>
    </row>
    <row r="1603" spans="1:21" ht="20.100000000000001" hidden="1" customHeight="1" outlineLevel="1" thickBot="1" x14ac:dyDescent="0.25">
      <c r="A1603" s="3" t="s">
        <v>3737</v>
      </c>
      <c r="B1603" s="3" t="s">
        <v>33</v>
      </c>
      <c r="C1603" s="3"/>
      <c r="D1603" s="3" t="s">
        <v>17</v>
      </c>
      <c r="E1603" s="3" t="s">
        <v>2746</v>
      </c>
      <c r="F1603" s="84" t="s">
        <v>31</v>
      </c>
      <c r="G1603" s="85" t="s">
        <v>487</v>
      </c>
      <c r="H1603" s="3" t="s">
        <v>488</v>
      </c>
      <c r="I1603" s="3" t="s">
        <v>495</v>
      </c>
      <c r="J1603" s="123">
        <v>-0.02</v>
      </c>
      <c r="K1603" s="123">
        <v>-0.03</v>
      </c>
      <c r="L1603" s="123">
        <v>-0.04</v>
      </c>
      <c r="M1603" s="3" t="s">
        <v>18</v>
      </c>
      <c r="N1603" s="3" t="s">
        <v>8</v>
      </c>
      <c r="O1603" s="3" t="s">
        <v>486</v>
      </c>
      <c r="P1603" s="124" t="s">
        <v>1924</v>
      </c>
      <c r="Q1603" s="124" t="s">
        <v>1930</v>
      </c>
      <c r="R1603" s="124" t="s">
        <v>1931</v>
      </c>
      <c r="S1603" s="3" t="s">
        <v>34</v>
      </c>
      <c r="U1603" s="56"/>
    </row>
    <row r="1604" spans="1:21" s="56" customFormat="1" ht="69.95" hidden="1" customHeight="1" outlineLevel="1" thickBot="1" x14ac:dyDescent="0.25">
      <c r="A1604" s="644" t="s">
        <v>9737</v>
      </c>
      <c r="B1604" s="115" t="s">
        <v>74</v>
      </c>
      <c r="C1604" s="115"/>
      <c r="D1604" s="306" t="s">
        <v>9738</v>
      </c>
      <c r="E1604" s="64"/>
      <c r="F1604" s="286" t="s">
        <v>4</v>
      </c>
      <c r="G1604" s="136">
        <v>0.1</v>
      </c>
      <c r="H1604" s="86">
        <v>0.06</v>
      </c>
      <c r="I1604" s="86">
        <v>5.7000000000000002E-2</v>
      </c>
      <c r="J1604" s="162">
        <f t="shared" ref="J1604" si="1367">I1604*0.98</f>
        <v>5.586E-2</v>
      </c>
      <c r="K1604" s="162">
        <f t="shared" ref="K1604" si="1368">I1604*0.97</f>
        <v>5.5289999999999999E-2</v>
      </c>
      <c r="L1604" s="162">
        <f t="shared" ref="L1604" si="1369">I1604*0.96</f>
        <v>5.4719999999999998E-2</v>
      </c>
      <c r="M1604" s="141"/>
      <c r="N1604" s="98">
        <f>H1604*M1604</f>
        <v>0</v>
      </c>
      <c r="O1604" s="217">
        <f>I1604*M1604</f>
        <v>0</v>
      </c>
      <c r="P1604" s="217">
        <f>J1604*M1604</f>
        <v>0</v>
      </c>
      <c r="Q1604" s="217">
        <f>K1604*M1604</f>
        <v>0</v>
      </c>
      <c r="R1604" s="217">
        <f>L1604*M1604</f>
        <v>0</v>
      </c>
      <c r="S1604" s="30" t="s">
        <v>5</v>
      </c>
      <c r="T1604" s="100"/>
    </row>
    <row r="1605" spans="1:21" s="56" customFormat="1" ht="69.95" hidden="1" customHeight="1" outlineLevel="1" thickBot="1" x14ac:dyDescent="0.25">
      <c r="A1605" s="644" t="s">
        <v>9688</v>
      </c>
      <c r="B1605" s="193" t="s">
        <v>76</v>
      </c>
      <c r="C1605" s="171"/>
      <c r="D1605" s="477" t="s">
        <v>9689</v>
      </c>
      <c r="E1605" s="286"/>
      <c r="F1605" s="286" t="s">
        <v>4</v>
      </c>
      <c r="G1605" s="321">
        <v>1</v>
      </c>
      <c r="H1605" s="89">
        <v>0.6</v>
      </c>
      <c r="I1605" s="89">
        <v>0.57999999999999996</v>
      </c>
      <c r="J1605" s="162">
        <f t="shared" ref="J1605" si="1370">I1605*0.98</f>
        <v>0.56839999999999991</v>
      </c>
      <c r="K1605" s="162">
        <f t="shared" ref="K1605" si="1371">I1605*0.97</f>
        <v>0.56259999999999999</v>
      </c>
      <c r="L1605" s="162">
        <f t="shared" ref="L1605" si="1372">I1605*0.96</f>
        <v>0.55679999999999996</v>
      </c>
      <c r="M1605" s="401"/>
      <c r="N1605" s="99">
        <f>H1605*M1605</f>
        <v>0</v>
      </c>
      <c r="O1605" s="217">
        <f>I1605*M1605</f>
        <v>0</v>
      </c>
      <c r="P1605" s="246">
        <f>J1605*M1605</f>
        <v>0</v>
      </c>
      <c r="Q1605" s="246">
        <f>K1605*M1605</f>
        <v>0</v>
      </c>
      <c r="R1605" s="246">
        <f>L1605*M1605</f>
        <v>0</v>
      </c>
      <c r="S1605" s="28" t="s">
        <v>5</v>
      </c>
      <c r="T1605" s="100"/>
    </row>
    <row r="1606" spans="1:21" s="56" customFormat="1" ht="69.95" hidden="1" customHeight="1" outlineLevel="1" thickBot="1" x14ac:dyDescent="0.25">
      <c r="A1606" s="644" t="s">
        <v>9691</v>
      </c>
      <c r="B1606" s="193" t="s">
        <v>76</v>
      </c>
      <c r="C1606" s="172"/>
      <c r="D1606" s="477" t="s">
        <v>9690</v>
      </c>
      <c r="E1606" s="286"/>
      <c r="F1606" s="286" t="s">
        <v>4</v>
      </c>
      <c r="G1606" s="321">
        <v>0.8</v>
      </c>
      <c r="H1606" s="89">
        <v>0.49</v>
      </c>
      <c r="I1606" s="89">
        <v>0.48</v>
      </c>
      <c r="J1606" s="162">
        <f t="shared" ref="J1606" si="1373">I1606*0.98</f>
        <v>0.47039999999999998</v>
      </c>
      <c r="K1606" s="162">
        <f t="shared" ref="K1606" si="1374">I1606*0.97</f>
        <v>0.46559999999999996</v>
      </c>
      <c r="L1606" s="162">
        <f t="shared" ref="L1606" si="1375">I1606*0.96</f>
        <v>0.46079999999999999</v>
      </c>
      <c r="M1606" s="401"/>
      <c r="N1606" s="99">
        <f>H1606*M1606</f>
        <v>0</v>
      </c>
      <c r="O1606" s="217">
        <f>I1606*M1606</f>
        <v>0</v>
      </c>
      <c r="P1606" s="246">
        <f>J1606*M1606</f>
        <v>0</v>
      </c>
      <c r="Q1606" s="246">
        <f>K1606*M1606</f>
        <v>0</v>
      </c>
      <c r="R1606" s="246">
        <f>L1606*M1606</f>
        <v>0</v>
      </c>
      <c r="S1606" s="28" t="s">
        <v>5</v>
      </c>
      <c r="T1606" s="100"/>
    </row>
    <row r="1607" spans="1:21" s="56" customFormat="1" ht="69.95" hidden="1" customHeight="1" outlineLevel="1" thickBot="1" x14ac:dyDescent="0.25">
      <c r="A1607" s="644" t="s">
        <v>9465</v>
      </c>
      <c r="B1607" s="193" t="s">
        <v>76</v>
      </c>
      <c r="C1607" s="172"/>
      <c r="D1607" s="279" t="s">
        <v>9466</v>
      </c>
      <c r="E1607" s="286"/>
      <c r="F1607" s="286" t="s">
        <v>4</v>
      </c>
      <c r="G1607" s="321">
        <v>1</v>
      </c>
      <c r="H1607" s="89">
        <v>0.75</v>
      </c>
      <c r="I1607" s="89">
        <v>0.73</v>
      </c>
      <c r="J1607" s="162">
        <f t="shared" ref="J1607" si="1376">I1607*0.98</f>
        <v>0.71539999999999992</v>
      </c>
      <c r="K1607" s="162">
        <f t="shared" ref="K1607" si="1377">I1607*0.97</f>
        <v>0.70809999999999995</v>
      </c>
      <c r="L1607" s="162">
        <f t="shared" ref="L1607" si="1378">I1607*0.96</f>
        <v>0.70079999999999998</v>
      </c>
      <c r="M1607" s="141"/>
      <c r="N1607" s="99">
        <f>H1607*M1607</f>
        <v>0</v>
      </c>
      <c r="O1607" s="217">
        <f>I1607*M1607</f>
        <v>0</v>
      </c>
      <c r="P1607" s="246">
        <f>J1607*M1607</f>
        <v>0</v>
      </c>
      <c r="Q1607" s="246">
        <f>K1607*M1607</f>
        <v>0</v>
      </c>
      <c r="R1607" s="246">
        <f>L1607*M1607</f>
        <v>0</v>
      </c>
      <c r="S1607" s="28" t="s">
        <v>5</v>
      </c>
      <c r="T1607" s="100"/>
    </row>
    <row r="1608" spans="1:21" s="56" customFormat="1" ht="69.95" hidden="1" customHeight="1" outlineLevel="1" thickBot="1" x14ac:dyDescent="0.25">
      <c r="A1608" s="644" t="s">
        <v>4507</v>
      </c>
      <c r="B1608" s="193" t="s">
        <v>76</v>
      </c>
      <c r="C1608" s="53"/>
      <c r="D1608" s="279" t="s">
        <v>2993</v>
      </c>
      <c r="E1608" s="286"/>
      <c r="F1608" s="286" t="s">
        <v>4</v>
      </c>
      <c r="G1608" s="321">
        <v>0.7</v>
      </c>
      <c r="H1608" s="89">
        <v>0.44</v>
      </c>
      <c r="I1608" s="89">
        <v>0.43</v>
      </c>
      <c r="J1608" s="162">
        <f t="shared" ref="J1608:J1610" si="1379">I1608*0.98</f>
        <v>0.4214</v>
      </c>
      <c r="K1608" s="162">
        <f t="shared" ref="K1608:K1610" si="1380">I1608*0.97</f>
        <v>0.41709999999999997</v>
      </c>
      <c r="L1608" s="162">
        <f t="shared" ref="L1608:L1610" si="1381">I1608*0.96</f>
        <v>0.4128</v>
      </c>
      <c r="M1608" s="401"/>
      <c r="N1608" s="99">
        <f>H1608*M1608</f>
        <v>0</v>
      </c>
      <c r="O1608" s="217">
        <f>I1608*M1608</f>
        <v>0</v>
      </c>
      <c r="P1608" s="246">
        <f>J1608*M1608</f>
        <v>0</v>
      </c>
      <c r="Q1608" s="246">
        <f>K1608*M1608</f>
        <v>0</v>
      </c>
      <c r="R1608" s="246">
        <f>L1608*M1608</f>
        <v>0</v>
      </c>
      <c r="S1608" s="28" t="s">
        <v>5</v>
      </c>
      <c r="T1608" s="100"/>
    </row>
    <row r="1609" spans="1:21" s="56" customFormat="1" ht="69.95" hidden="1" customHeight="1" outlineLevel="1" thickBot="1" x14ac:dyDescent="0.25">
      <c r="A1609" s="644" t="s">
        <v>9460</v>
      </c>
      <c r="B1609" s="193" t="s">
        <v>76</v>
      </c>
      <c r="C1609" s="172"/>
      <c r="D1609" s="477" t="s">
        <v>9543</v>
      </c>
      <c r="E1609" s="236"/>
      <c r="F1609" s="286" t="s">
        <v>4</v>
      </c>
      <c r="G1609" s="321">
        <v>0.6</v>
      </c>
      <c r="H1609" s="89">
        <v>0.4</v>
      </c>
      <c r="I1609" s="82">
        <v>0.39</v>
      </c>
      <c r="J1609" s="162">
        <f t="shared" ref="J1609" si="1382">I1609*0.98</f>
        <v>0.38219999999999998</v>
      </c>
      <c r="K1609" s="162">
        <f t="shared" ref="K1609" si="1383">I1609*0.97</f>
        <v>0.37830000000000003</v>
      </c>
      <c r="L1609" s="162">
        <f t="shared" ref="L1609" si="1384">I1609*0.96</f>
        <v>0.37440000000000001</v>
      </c>
      <c r="M1609" s="141"/>
      <c r="N1609" s="99">
        <f>H1609*M1609</f>
        <v>0</v>
      </c>
      <c r="O1609" s="217">
        <f>I1609*M1609</f>
        <v>0</v>
      </c>
      <c r="P1609" s="246">
        <f>J1609*M1609</f>
        <v>0</v>
      </c>
      <c r="Q1609" s="246">
        <f>K1609*M1609</f>
        <v>0</v>
      </c>
      <c r="R1609" s="246">
        <f>L1609*M1609</f>
        <v>0</v>
      </c>
      <c r="S1609" s="28" t="s">
        <v>5</v>
      </c>
      <c r="T1609" s="170"/>
    </row>
    <row r="1610" spans="1:21" s="56" customFormat="1" ht="69.95" hidden="1" customHeight="1" outlineLevel="1" thickBot="1" x14ac:dyDescent="0.25">
      <c r="A1610" s="644" t="s">
        <v>9193</v>
      </c>
      <c r="B1610" s="193" t="s">
        <v>76</v>
      </c>
      <c r="C1610" s="53"/>
      <c r="D1610" s="279" t="s">
        <v>9194</v>
      </c>
      <c r="E1610" s="236"/>
      <c r="F1610" s="286" t="s">
        <v>4</v>
      </c>
      <c r="G1610" s="321">
        <v>0.6</v>
      </c>
      <c r="H1610" s="89">
        <v>0.4</v>
      </c>
      <c r="I1610" s="89">
        <v>0.39</v>
      </c>
      <c r="J1610" s="162">
        <f t="shared" si="1379"/>
        <v>0.38219999999999998</v>
      </c>
      <c r="K1610" s="162">
        <f t="shared" si="1380"/>
        <v>0.37830000000000003</v>
      </c>
      <c r="L1610" s="162">
        <f t="shared" si="1381"/>
        <v>0.37440000000000001</v>
      </c>
      <c r="M1610" s="141"/>
      <c r="N1610" s="99">
        <f>H1610*M1610</f>
        <v>0</v>
      </c>
      <c r="O1610" s="217">
        <f>I1610*M1610</f>
        <v>0</v>
      </c>
      <c r="P1610" s="246">
        <f>J1610*M1610</f>
        <v>0</v>
      </c>
      <c r="Q1610" s="246">
        <f>K1610*M1610</f>
        <v>0</v>
      </c>
      <c r="R1610" s="246">
        <f>L1610*M1610</f>
        <v>0</v>
      </c>
      <c r="S1610" s="28" t="s">
        <v>5</v>
      </c>
      <c r="T1610" s="100"/>
    </row>
    <row r="1611" spans="1:21" s="56" customFormat="1" ht="69.95" hidden="1" customHeight="1" outlineLevel="1" thickBot="1" x14ac:dyDescent="0.25">
      <c r="A1611" s="644" t="s">
        <v>4508</v>
      </c>
      <c r="B1611" s="193" t="s">
        <v>76</v>
      </c>
      <c r="C1611" s="172"/>
      <c r="D1611" s="279" t="s">
        <v>424</v>
      </c>
      <c r="E1611" s="236"/>
      <c r="F1611" s="286" t="s">
        <v>4</v>
      </c>
      <c r="G1611" s="321">
        <v>0.7</v>
      </c>
      <c r="H1611" s="89">
        <v>0.53</v>
      </c>
      <c r="I1611" s="89">
        <v>0.51</v>
      </c>
      <c r="J1611" s="162">
        <f t="shared" ref="J1611:J1649" si="1385">I1611*0.98</f>
        <v>0.49980000000000002</v>
      </c>
      <c r="K1611" s="162">
        <f t="shared" ref="K1611:K1649" si="1386">I1611*0.97</f>
        <v>0.49469999999999997</v>
      </c>
      <c r="L1611" s="162">
        <f t="shared" ref="L1611:L1649" si="1387">I1611*0.96</f>
        <v>0.48959999999999998</v>
      </c>
      <c r="M1611" s="141"/>
      <c r="N1611" s="99">
        <f>H1611*M1611</f>
        <v>0</v>
      </c>
      <c r="O1611" s="217">
        <f>I1611*M1611</f>
        <v>0</v>
      </c>
      <c r="P1611" s="246">
        <f>J1611*M1611</f>
        <v>0</v>
      </c>
      <c r="Q1611" s="246">
        <f>K1611*M1611</f>
        <v>0</v>
      </c>
      <c r="R1611" s="246">
        <f>L1611*M1611</f>
        <v>0</v>
      </c>
      <c r="S1611" s="28" t="s">
        <v>5</v>
      </c>
      <c r="T1611" s="100"/>
    </row>
    <row r="1612" spans="1:21" s="56" customFormat="1" ht="69.95" hidden="1" customHeight="1" outlineLevel="1" thickBot="1" x14ac:dyDescent="0.25">
      <c r="A1612" s="644" t="s">
        <v>4509</v>
      </c>
      <c r="B1612" s="115" t="s">
        <v>76</v>
      </c>
      <c r="C1612" s="195"/>
      <c r="D1612" s="306" t="s">
        <v>190</v>
      </c>
      <c r="E1612" s="64"/>
      <c r="F1612" s="64" t="s">
        <v>4</v>
      </c>
      <c r="G1612" s="136">
        <v>0.4</v>
      </c>
      <c r="H1612" s="86">
        <v>0.26</v>
      </c>
      <c r="I1612" s="86">
        <v>0.25</v>
      </c>
      <c r="J1612" s="162">
        <f t="shared" si="1385"/>
        <v>0.245</v>
      </c>
      <c r="K1612" s="162">
        <f t="shared" si="1386"/>
        <v>0.24249999999999999</v>
      </c>
      <c r="L1612" s="162">
        <f t="shared" si="1387"/>
        <v>0.24</v>
      </c>
      <c r="M1612" s="152"/>
      <c r="N1612" s="98">
        <f>H1612*M1612</f>
        <v>0</v>
      </c>
      <c r="O1612" s="217">
        <f>I1612*M1612</f>
        <v>0</v>
      </c>
      <c r="P1612" s="246">
        <f>J1612*M1612</f>
        <v>0</v>
      </c>
      <c r="Q1612" s="246">
        <f>K1612*M1612</f>
        <v>0</v>
      </c>
      <c r="R1612" s="246">
        <f>L1612*M1612</f>
        <v>0</v>
      </c>
      <c r="S1612" s="28" t="s">
        <v>5</v>
      </c>
      <c r="T1612" s="100"/>
    </row>
    <row r="1613" spans="1:21" s="56" customFormat="1" ht="69.95" hidden="1" customHeight="1" outlineLevel="1" thickBot="1" x14ac:dyDescent="0.25">
      <c r="A1613" s="644" t="s">
        <v>7373</v>
      </c>
      <c r="B1613" s="115" t="s">
        <v>76</v>
      </c>
      <c r="C1613" s="195"/>
      <c r="D1613" s="412" t="s">
        <v>7374</v>
      </c>
      <c r="E1613" s="64"/>
      <c r="F1613" s="64" t="s">
        <v>4</v>
      </c>
      <c r="G1613" s="136">
        <v>0.4</v>
      </c>
      <c r="H1613" s="86">
        <v>0.27500000000000002</v>
      </c>
      <c r="I1613" s="86">
        <v>0.27</v>
      </c>
      <c r="J1613" s="162">
        <f t="shared" ref="J1613" si="1388">I1613*0.98</f>
        <v>0.2646</v>
      </c>
      <c r="K1613" s="162">
        <f t="shared" ref="K1613" si="1389">I1613*0.97</f>
        <v>0.26190000000000002</v>
      </c>
      <c r="L1613" s="162">
        <f t="shared" ref="L1613" si="1390">I1613*0.96</f>
        <v>0.25919999999999999</v>
      </c>
      <c r="M1613" s="152"/>
      <c r="N1613" s="98">
        <f>H1613*M1613</f>
        <v>0</v>
      </c>
      <c r="O1613" s="217">
        <f>I1613*M1613</f>
        <v>0</v>
      </c>
      <c r="P1613" s="246">
        <f>J1613*M1613</f>
        <v>0</v>
      </c>
      <c r="Q1613" s="246">
        <f>K1613*M1613</f>
        <v>0</v>
      </c>
      <c r="R1613" s="246">
        <f>L1613*M1613</f>
        <v>0</v>
      </c>
      <c r="S1613" s="28" t="s">
        <v>5</v>
      </c>
      <c r="T1613" s="100"/>
    </row>
    <row r="1614" spans="1:21" s="56" customFormat="1" ht="69.95" hidden="1" customHeight="1" outlineLevel="1" thickBot="1" x14ac:dyDescent="0.25">
      <c r="A1614" s="644" t="s">
        <v>7373</v>
      </c>
      <c r="B1614" s="115" t="s">
        <v>76</v>
      </c>
      <c r="C1614" s="195"/>
      <c r="D1614" s="412" t="s">
        <v>7375</v>
      </c>
      <c r="E1614" s="64"/>
      <c r="F1614" s="64" t="s">
        <v>4</v>
      </c>
      <c r="G1614" s="136">
        <v>0.3</v>
      </c>
      <c r="H1614" s="86">
        <v>0.26</v>
      </c>
      <c r="I1614" s="86">
        <v>0.255</v>
      </c>
      <c r="J1614" s="162">
        <f t="shared" ref="J1614:J1615" si="1391">I1614*0.98</f>
        <v>0.24990000000000001</v>
      </c>
      <c r="K1614" s="162">
        <f t="shared" ref="K1614:K1615" si="1392">I1614*0.97</f>
        <v>0.24734999999999999</v>
      </c>
      <c r="L1614" s="162">
        <f t="shared" ref="L1614:L1615" si="1393">I1614*0.96</f>
        <v>0.24479999999999999</v>
      </c>
      <c r="M1614" s="141"/>
      <c r="N1614" s="98">
        <f>H1614*M1614</f>
        <v>0</v>
      </c>
      <c r="O1614" s="217">
        <f>I1614*M1614</f>
        <v>0</v>
      </c>
      <c r="P1614" s="246">
        <f>J1614*M1614</f>
        <v>0</v>
      </c>
      <c r="Q1614" s="246">
        <f>K1614*M1614</f>
        <v>0</v>
      </c>
      <c r="R1614" s="246">
        <f>L1614*M1614</f>
        <v>0</v>
      </c>
      <c r="S1614" s="28" t="s">
        <v>5</v>
      </c>
      <c r="T1614" s="100"/>
    </row>
    <row r="1615" spans="1:21" s="56" customFormat="1" ht="69.95" hidden="1" customHeight="1" outlineLevel="1" thickBot="1" x14ac:dyDescent="0.25">
      <c r="A1615" s="644" t="s">
        <v>10658</v>
      </c>
      <c r="B1615" s="115" t="s">
        <v>76</v>
      </c>
      <c r="C1615" s="115"/>
      <c r="D1615" s="306" t="s">
        <v>10657</v>
      </c>
      <c r="E1615" s="64"/>
      <c r="F1615" s="64" t="s">
        <v>4</v>
      </c>
      <c r="G1615" s="136">
        <v>0.25</v>
      </c>
      <c r="H1615" s="86">
        <v>0.14000000000000001</v>
      </c>
      <c r="I1615" s="86">
        <v>0.13500000000000001</v>
      </c>
      <c r="J1615" s="162">
        <f t="shared" si="1391"/>
        <v>0.1323</v>
      </c>
      <c r="K1615" s="162">
        <f t="shared" si="1392"/>
        <v>0.13095000000000001</v>
      </c>
      <c r="L1615" s="162">
        <f t="shared" si="1393"/>
        <v>0.12959999999999999</v>
      </c>
      <c r="M1615" s="152"/>
      <c r="N1615" s="98">
        <f>H1615*M1615</f>
        <v>0</v>
      </c>
      <c r="O1615" s="217">
        <f>I1615*M1615</f>
        <v>0</v>
      </c>
      <c r="P1615" s="246">
        <f>J1615*M1615</f>
        <v>0</v>
      </c>
      <c r="Q1615" s="246">
        <f>K1615*M1615</f>
        <v>0</v>
      </c>
      <c r="R1615" s="246">
        <f>L1615*M1615</f>
        <v>0</v>
      </c>
      <c r="S1615" s="28" t="s">
        <v>5</v>
      </c>
      <c r="T1615" s="100"/>
    </row>
    <row r="1616" spans="1:21" s="56" customFormat="1" ht="69.95" hidden="1" customHeight="1" outlineLevel="1" thickBot="1" x14ac:dyDescent="0.25">
      <c r="A1616" s="644" t="s">
        <v>7249</v>
      </c>
      <c r="B1616" s="115" t="s">
        <v>76</v>
      </c>
      <c r="C1616" s="195"/>
      <c r="D1616" s="412" t="s">
        <v>7250</v>
      </c>
      <c r="E1616" s="64"/>
      <c r="F1616" s="64" t="s">
        <v>4</v>
      </c>
      <c r="G1616" s="136">
        <v>1.5</v>
      </c>
      <c r="H1616" s="86">
        <v>1.19</v>
      </c>
      <c r="I1616" s="86">
        <v>1.1499999999999999</v>
      </c>
      <c r="J1616" s="162">
        <f t="shared" ref="J1616:J1617" si="1394">I1616*0.98</f>
        <v>1.127</v>
      </c>
      <c r="K1616" s="162">
        <f t="shared" ref="K1616:K1617" si="1395">I1616*0.97</f>
        <v>1.1154999999999999</v>
      </c>
      <c r="L1616" s="162">
        <f t="shared" ref="L1616:L1617" si="1396">I1616*0.96</f>
        <v>1.1039999999999999</v>
      </c>
      <c r="M1616" s="152"/>
      <c r="N1616" s="98">
        <f>H1616*M1616</f>
        <v>0</v>
      </c>
      <c r="O1616" s="217">
        <f>I1616*M1616</f>
        <v>0</v>
      </c>
      <c r="P1616" s="246">
        <f>J1616*M1616</f>
        <v>0</v>
      </c>
      <c r="Q1616" s="246">
        <f>K1616*M1616</f>
        <v>0</v>
      </c>
      <c r="R1616" s="246">
        <f>L1616*M1616</f>
        <v>0</v>
      </c>
      <c r="S1616" s="28" t="s">
        <v>5</v>
      </c>
      <c r="T1616" s="100"/>
    </row>
    <row r="1617" spans="1:20" s="56" customFormat="1" ht="69.95" hidden="1" customHeight="1" outlineLevel="1" thickBot="1" x14ac:dyDescent="0.25">
      <c r="A1617" s="644" t="s">
        <v>10851</v>
      </c>
      <c r="B1617" s="115" t="s">
        <v>76</v>
      </c>
      <c r="C1617" s="115"/>
      <c r="D1617" s="306" t="s">
        <v>10850</v>
      </c>
      <c r="E1617" s="64"/>
      <c r="F1617" s="64" t="s">
        <v>4</v>
      </c>
      <c r="G1617" s="136">
        <v>0.2</v>
      </c>
      <c r="H1617" s="86">
        <v>0.13</v>
      </c>
      <c r="I1617" s="86">
        <v>0.125</v>
      </c>
      <c r="J1617" s="162">
        <f t="shared" si="1394"/>
        <v>0.1225</v>
      </c>
      <c r="K1617" s="162">
        <f t="shared" si="1395"/>
        <v>0.12125</v>
      </c>
      <c r="L1617" s="162">
        <f t="shared" si="1396"/>
        <v>0.12</v>
      </c>
      <c r="M1617" s="152"/>
      <c r="N1617" s="98">
        <f>H1617*M1617</f>
        <v>0</v>
      </c>
      <c r="O1617" s="217">
        <f>I1617*M1617</f>
        <v>0</v>
      </c>
      <c r="P1617" s="246">
        <f>J1617*M1617</f>
        <v>0</v>
      </c>
      <c r="Q1617" s="246">
        <f>K1617*M1617</f>
        <v>0</v>
      </c>
      <c r="R1617" s="246">
        <f>L1617*M1617</f>
        <v>0</v>
      </c>
      <c r="S1617" s="28" t="s">
        <v>5</v>
      </c>
      <c r="T1617" s="100"/>
    </row>
    <row r="1618" spans="1:20" s="56" customFormat="1" ht="69.95" hidden="1" customHeight="1" outlineLevel="1" thickBot="1" x14ac:dyDescent="0.25">
      <c r="A1618" s="688" t="s">
        <v>4510</v>
      </c>
      <c r="B1618" s="668" t="s">
        <v>76</v>
      </c>
      <c r="C1618" s="668"/>
      <c r="D1618" s="690" t="s">
        <v>3300</v>
      </c>
      <c r="E1618" s="670"/>
      <c r="F1618" s="670" t="s">
        <v>4</v>
      </c>
      <c r="G1618" s="689">
        <v>0.7</v>
      </c>
      <c r="H1618" s="677">
        <v>0.39</v>
      </c>
      <c r="I1618" s="677">
        <v>0.38</v>
      </c>
      <c r="J1618" s="676">
        <f t="shared" ref="J1618:J1619" si="1397">I1618*0.98</f>
        <v>0.37240000000000001</v>
      </c>
      <c r="K1618" s="676">
        <f t="shared" ref="K1618:K1619" si="1398">I1618*0.97</f>
        <v>0.36859999999999998</v>
      </c>
      <c r="L1618" s="676">
        <f t="shared" ref="L1618:L1619" si="1399">I1618*0.96</f>
        <v>0.36480000000000001</v>
      </c>
      <c r="M1618" s="677"/>
      <c r="N1618" s="674">
        <f>H1618*M1618</f>
        <v>0</v>
      </c>
      <c r="O1618" s="678">
        <f>I1618*M1618</f>
        <v>0</v>
      </c>
      <c r="P1618" s="679">
        <f>J1618*M1618</f>
        <v>0</v>
      </c>
      <c r="Q1618" s="679">
        <f>K1618*M1618</f>
        <v>0</v>
      </c>
      <c r="R1618" s="679">
        <f>L1618*M1618</f>
        <v>0</v>
      </c>
      <c r="S1618" s="680" t="s">
        <v>5</v>
      </c>
      <c r="T1618" s="100" t="s">
        <v>1702</v>
      </c>
    </row>
    <row r="1619" spans="1:20" s="56" customFormat="1" ht="69.95" hidden="1" customHeight="1" outlineLevel="1" thickBot="1" x14ac:dyDescent="0.25">
      <c r="A1619" s="688" t="s">
        <v>7252</v>
      </c>
      <c r="B1619" s="668" t="s">
        <v>76</v>
      </c>
      <c r="C1619" s="668"/>
      <c r="D1619" s="690" t="s">
        <v>10515</v>
      </c>
      <c r="E1619" s="670"/>
      <c r="F1619" s="670" t="s">
        <v>4</v>
      </c>
      <c r="G1619" s="689">
        <v>0.5</v>
      </c>
      <c r="H1619" s="677">
        <v>0.3</v>
      </c>
      <c r="I1619" s="677">
        <v>0.28999999999999998</v>
      </c>
      <c r="J1619" s="676">
        <f t="shared" si="1397"/>
        <v>0.28419999999999995</v>
      </c>
      <c r="K1619" s="676">
        <f t="shared" si="1398"/>
        <v>0.28129999999999999</v>
      </c>
      <c r="L1619" s="676">
        <f t="shared" si="1399"/>
        <v>0.27839999999999998</v>
      </c>
      <c r="M1619" s="677"/>
      <c r="N1619" s="674">
        <f>H1619*M1619</f>
        <v>0</v>
      </c>
      <c r="O1619" s="678">
        <f>I1619*M1619</f>
        <v>0</v>
      </c>
      <c r="P1619" s="679">
        <f>J1619*M1619</f>
        <v>0</v>
      </c>
      <c r="Q1619" s="679">
        <f>K1619*M1619</f>
        <v>0</v>
      </c>
      <c r="R1619" s="679">
        <f>L1619*M1619</f>
        <v>0</v>
      </c>
      <c r="S1619" s="680" t="s">
        <v>5</v>
      </c>
      <c r="T1619" s="100" t="s">
        <v>1702</v>
      </c>
    </row>
    <row r="1620" spans="1:20" s="56" customFormat="1" ht="69.95" hidden="1" customHeight="1" outlineLevel="1" thickBot="1" x14ac:dyDescent="0.25">
      <c r="A1620" s="644" t="s">
        <v>7380</v>
      </c>
      <c r="B1620" s="115" t="s">
        <v>76</v>
      </c>
      <c r="C1620" s="115"/>
      <c r="D1620" s="412" t="s">
        <v>7379</v>
      </c>
      <c r="E1620" s="64"/>
      <c r="F1620" s="286" t="s">
        <v>4</v>
      </c>
      <c r="G1620" s="136">
        <v>0.85</v>
      </c>
      <c r="H1620" s="86">
        <v>0.51</v>
      </c>
      <c r="I1620" s="86">
        <v>0.5</v>
      </c>
      <c r="J1620" s="162">
        <f t="shared" ref="J1620" si="1400">I1620*0.98</f>
        <v>0.49</v>
      </c>
      <c r="K1620" s="162">
        <f t="shared" ref="K1620" si="1401">I1620*0.97</f>
        <v>0.48499999999999999</v>
      </c>
      <c r="L1620" s="162">
        <f t="shared" ref="L1620" si="1402">I1620*0.96</f>
        <v>0.48</v>
      </c>
      <c r="M1620" s="152"/>
      <c r="N1620" s="98">
        <f>H1620*M1620</f>
        <v>0</v>
      </c>
      <c r="O1620" s="217">
        <f>I1620*M1620</f>
        <v>0</v>
      </c>
      <c r="P1620" s="246">
        <f>J1620*M1620</f>
        <v>0</v>
      </c>
      <c r="Q1620" s="246">
        <f>K1620*M1620</f>
        <v>0</v>
      </c>
      <c r="R1620" s="246">
        <f>L1620*M1620</f>
        <v>0</v>
      </c>
      <c r="S1620" s="28" t="s">
        <v>5</v>
      </c>
      <c r="T1620" s="100"/>
    </row>
    <row r="1621" spans="1:20" s="56" customFormat="1" ht="69.95" hidden="1" customHeight="1" outlineLevel="1" thickBot="1" x14ac:dyDescent="0.25">
      <c r="A1621" s="644" t="s">
        <v>4512</v>
      </c>
      <c r="B1621" s="115" t="s">
        <v>76</v>
      </c>
      <c r="C1621" s="115"/>
      <c r="D1621" s="412" t="s">
        <v>3111</v>
      </c>
      <c r="E1621" s="64"/>
      <c r="F1621" s="286" t="s">
        <v>4</v>
      </c>
      <c r="G1621" s="136">
        <v>0.75</v>
      </c>
      <c r="H1621" s="86">
        <v>0.48</v>
      </c>
      <c r="I1621" s="86">
        <v>0.47</v>
      </c>
      <c r="J1621" s="162">
        <f t="shared" ref="J1621" si="1403">I1621*0.98</f>
        <v>0.46059999999999995</v>
      </c>
      <c r="K1621" s="162">
        <f t="shared" ref="K1621" si="1404">I1621*0.97</f>
        <v>0.45589999999999997</v>
      </c>
      <c r="L1621" s="162">
        <f t="shared" ref="L1621" si="1405">I1621*0.96</f>
        <v>0.45119999999999993</v>
      </c>
      <c r="M1621" s="401"/>
      <c r="N1621" s="98">
        <f>H1621*M1621</f>
        <v>0</v>
      </c>
      <c r="O1621" s="217">
        <f>I1621*M1621</f>
        <v>0</v>
      </c>
      <c r="P1621" s="246">
        <f>J1621*M1621</f>
        <v>0</v>
      </c>
      <c r="Q1621" s="246">
        <f>K1621*M1621</f>
        <v>0</v>
      </c>
      <c r="R1621" s="246">
        <f>L1621*M1621</f>
        <v>0</v>
      </c>
      <c r="S1621" s="28" t="s">
        <v>5</v>
      </c>
      <c r="T1621" s="100"/>
    </row>
    <row r="1622" spans="1:20" s="56" customFormat="1" ht="69.95" hidden="1" customHeight="1" outlineLevel="1" thickBot="1" x14ac:dyDescent="0.25">
      <c r="A1622" s="644" t="s">
        <v>4513</v>
      </c>
      <c r="B1622" s="115" t="s">
        <v>77</v>
      </c>
      <c r="C1622" s="195"/>
      <c r="D1622" s="306" t="s">
        <v>1757</v>
      </c>
      <c r="E1622" s="64"/>
      <c r="F1622" s="64" t="s">
        <v>4</v>
      </c>
      <c r="G1622" s="136">
        <v>0.1</v>
      </c>
      <c r="H1622" s="86">
        <v>5.7000000000000002E-2</v>
      </c>
      <c r="I1622" s="86">
        <v>5.5E-2</v>
      </c>
      <c r="J1622" s="162">
        <f t="shared" si="1385"/>
        <v>5.3899999999999997E-2</v>
      </c>
      <c r="K1622" s="162">
        <f t="shared" si="1386"/>
        <v>5.3350000000000002E-2</v>
      </c>
      <c r="L1622" s="162">
        <f t="shared" si="1387"/>
        <v>5.28E-2</v>
      </c>
      <c r="M1622" s="141"/>
      <c r="N1622" s="98">
        <f>H1622*M1622</f>
        <v>0</v>
      </c>
      <c r="O1622" s="217">
        <f>I1622*M1622</f>
        <v>0</v>
      </c>
      <c r="P1622" s="246">
        <f>J1622*M1622</f>
        <v>0</v>
      </c>
      <c r="Q1622" s="246">
        <f>K1622*M1622</f>
        <v>0</v>
      </c>
      <c r="R1622" s="246">
        <f>L1622*M1622</f>
        <v>0</v>
      </c>
      <c r="S1622" s="28" t="s">
        <v>5</v>
      </c>
      <c r="T1622" s="100"/>
    </row>
    <row r="1623" spans="1:20" s="56" customFormat="1" ht="69.95" hidden="1" customHeight="1" outlineLevel="1" thickBot="1" x14ac:dyDescent="0.25">
      <c r="A1623" s="644" t="s">
        <v>6849</v>
      </c>
      <c r="B1623" s="115" t="s">
        <v>77</v>
      </c>
      <c r="C1623" s="115"/>
      <c r="D1623" s="306" t="s">
        <v>6850</v>
      </c>
      <c r="E1623" s="64"/>
      <c r="F1623" s="64" t="s">
        <v>4</v>
      </c>
      <c r="G1623" s="136">
        <v>7.0000000000000007E-2</v>
      </c>
      <c r="H1623" s="86">
        <v>4.4999999999999998E-2</v>
      </c>
      <c r="I1623" s="86">
        <v>4.3999999999999997E-2</v>
      </c>
      <c r="J1623" s="162">
        <f t="shared" si="1385"/>
        <v>4.3119999999999999E-2</v>
      </c>
      <c r="K1623" s="162">
        <f t="shared" si="1386"/>
        <v>4.2679999999999996E-2</v>
      </c>
      <c r="L1623" s="162">
        <f t="shared" si="1387"/>
        <v>4.2239999999999993E-2</v>
      </c>
      <c r="M1623" s="141"/>
      <c r="N1623" s="98">
        <f>H1623*M1623</f>
        <v>0</v>
      </c>
      <c r="O1623" s="217">
        <f>I1623*M1623</f>
        <v>0</v>
      </c>
      <c r="P1623" s="246">
        <f>J1623*M1623</f>
        <v>0</v>
      </c>
      <c r="Q1623" s="246">
        <f>K1623*M1623</f>
        <v>0</v>
      </c>
      <c r="R1623" s="246">
        <f>L1623*M1623</f>
        <v>0</v>
      </c>
      <c r="S1623" s="28" t="s">
        <v>5</v>
      </c>
      <c r="T1623" s="100"/>
    </row>
    <row r="1624" spans="1:20" s="56" customFormat="1" ht="69.95" hidden="1" customHeight="1" outlineLevel="1" thickBot="1" x14ac:dyDescent="0.25">
      <c r="A1624" s="644" t="s">
        <v>8879</v>
      </c>
      <c r="B1624" s="115" t="s">
        <v>75</v>
      </c>
      <c r="C1624" s="115"/>
      <c r="D1624" s="412" t="s">
        <v>10441</v>
      </c>
      <c r="E1624" s="64"/>
      <c r="F1624" s="64" t="s">
        <v>4</v>
      </c>
      <c r="G1624" s="136">
        <v>0.3</v>
      </c>
      <c r="H1624" s="86">
        <v>0.16500000000000001</v>
      </c>
      <c r="I1624" s="64">
        <v>0.16</v>
      </c>
      <c r="J1624" s="162">
        <f>I1624*0.98</f>
        <v>0.15679999999999999</v>
      </c>
      <c r="K1624" s="162">
        <f t="shared" si="1386"/>
        <v>0.1552</v>
      </c>
      <c r="L1624" s="162">
        <f t="shared" si="1387"/>
        <v>0.15359999999999999</v>
      </c>
      <c r="M1624" s="141"/>
      <c r="N1624" s="98">
        <f>H1624*M1624</f>
        <v>0</v>
      </c>
      <c r="O1624" s="217">
        <f>I1624*M1624</f>
        <v>0</v>
      </c>
      <c r="P1624" s="246">
        <f>J1624*M1624</f>
        <v>0</v>
      </c>
      <c r="Q1624" s="246">
        <f>K1624*M1624</f>
        <v>0</v>
      </c>
      <c r="R1624" s="246">
        <f>L1624*M1624</f>
        <v>0</v>
      </c>
      <c r="S1624" s="28" t="s">
        <v>5</v>
      </c>
      <c r="T1624" s="100"/>
    </row>
    <row r="1625" spans="1:20" s="56" customFormat="1" ht="69.95" hidden="1" customHeight="1" outlineLevel="1" thickBot="1" x14ac:dyDescent="0.25">
      <c r="A1625" s="688" t="s">
        <v>9467</v>
      </c>
      <c r="B1625" s="693" t="s">
        <v>75</v>
      </c>
      <c r="C1625" s="669"/>
      <c r="D1625" s="886" t="s">
        <v>9468</v>
      </c>
      <c r="E1625" s="888"/>
      <c r="F1625" s="888" t="s">
        <v>4</v>
      </c>
      <c r="G1625" s="862">
        <v>1</v>
      </c>
      <c r="H1625" s="683">
        <v>0.75</v>
      </c>
      <c r="I1625" s="683">
        <v>0.73</v>
      </c>
      <c r="J1625" s="676">
        <f t="shared" ref="J1625" si="1406">I1625*0.98</f>
        <v>0.71539999999999992</v>
      </c>
      <c r="K1625" s="676">
        <f t="shared" ref="K1625" si="1407">I1625*0.97</f>
        <v>0.70809999999999995</v>
      </c>
      <c r="L1625" s="676">
        <f t="shared" ref="L1625" si="1408">I1625*0.96</f>
        <v>0.70079999999999998</v>
      </c>
      <c r="M1625" s="677"/>
      <c r="N1625" s="692">
        <f>H1625*M1625</f>
        <v>0</v>
      </c>
      <c r="O1625" s="678">
        <f>I1625*M1625</f>
        <v>0</v>
      </c>
      <c r="P1625" s="679">
        <f>J1625*M1625</f>
        <v>0</v>
      </c>
      <c r="Q1625" s="679">
        <f>K1625*M1625</f>
        <v>0</v>
      </c>
      <c r="R1625" s="679">
        <f>L1625*M1625</f>
        <v>0</v>
      </c>
      <c r="S1625" s="680" t="s">
        <v>5</v>
      </c>
      <c r="T1625" s="100" t="s">
        <v>1702</v>
      </c>
    </row>
    <row r="1626" spans="1:20" s="56" customFormat="1" ht="69.95" hidden="1" customHeight="1" outlineLevel="1" thickBot="1" x14ac:dyDescent="0.25">
      <c r="A1626" s="644" t="s">
        <v>4514</v>
      </c>
      <c r="B1626" s="193" t="s">
        <v>75</v>
      </c>
      <c r="C1626" s="53"/>
      <c r="D1626" s="279" t="s">
        <v>2994</v>
      </c>
      <c r="E1626" s="286"/>
      <c r="F1626" s="286" t="s">
        <v>4</v>
      </c>
      <c r="G1626" s="321">
        <v>1</v>
      </c>
      <c r="H1626" s="89">
        <v>0.44</v>
      </c>
      <c r="I1626" s="89">
        <v>0.43</v>
      </c>
      <c r="J1626" s="162">
        <f t="shared" si="1385"/>
        <v>0.4214</v>
      </c>
      <c r="K1626" s="162">
        <f t="shared" si="1386"/>
        <v>0.41709999999999997</v>
      </c>
      <c r="L1626" s="162">
        <f t="shared" si="1387"/>
        <v>0.4128</v>
      </c>
      <c r="M1626" s="401"/>
      <c r="N1626" s="99">
        <f>H1626*M1626</f>
        <v>0</v>
      </c>
      <c r="O1626" s="217">
        <f>I1626*M1626</f>
        <v>0</v>
      </c>
      <c r="P1626" s="246">
        <f>J1626*M1626</f>
        <v>0</v>
      </c>
      <c r="Q1626" s="246">
        <f>K1626*M1626</f>
        <v>0</v>
      </c>
      <c r="R1626" s="246">
        <f>L1626*M1626</f>
        <v>0</v>
      </c>
      <c r="S1626" s="28" t="s">
        <v>5</v>
      </c>
      <c r="T1626" s="100"/>
    </row>
    <row r="1627" spans="1:20" s="56" customFormat="1" ht="69.95" hidden="1" customHeight="1" outlineLevel="1" thickBot="1" x14ac:dyDescent="0.25">
      <c r="A1627" s="644" t="s">
        <v>9461</v>
      </c>
      <c r="B1627" s="193" t="s">
        <v>75</v>
      </c>
      <c r="C1627" s="172"/>
      <c r="D1627" s="477" t="s">
        <v>9544</v>
      </c>
      <c r="E1627" s="236"/>
      <c r="F1627" s="286" t="s">
        <v>4</v>
      </c>
      <c r="G1627" s="321">
        <v>0.6</v>
      </c>
      <c r="H1627" s="89">
        <v>0.4</v>
      </c>
      <c r="I1627" s="82">
        <v>0.39</v>
      </c>
      <c r="J1627" s="162">
        <f t="shared" si="1385"/>
        <v>0.38219999999999998</v>
      </c>
      <c r="K1627" s="162">
        <f t="shared" si="1386"/>
        <v>0.37830000000000003</v>
      </c>
      <c r="L1627" s="162">
        <f t="shared" si="1387"/>
        <v>0.37440000000000001</v>
      </c>
      <c r="M1627" s="141"/>
      <c r="N1627" s="99">
        <f>H1627*M1627</f>
        <v>0</v>
      </c>
      <c r="O1627" s="217">
        <f>I1627*M1627</f>
        <v>0</v>
      </c>
      <c r="P1627" s="246">
        <f>J1627*M1627</f>
        <v>0</v>
      </c>
      <c r="Q1627" s="246">
        <f>K1627*M1627</f>
        <v>0</v>
      </c>
      <c r="R1627" s="246">
        <f>L1627*M1627</f>
        <v>0</v>
      </c>
      <c r="S1627" s="28" t="s">
        <v>5</v>
      </c>
      <c r="T1627" s="170"/>
    </row>
    <row r="1628" spans="1:20" s="56" customFormat="1" ht="69.95" hidden="1" customHeight="1" outlineLevel="1" thickBot="1" x14ac:dyDescent="0.25">
      <c r="A1628" s="644" t="s">
        <v>9462</v>
      </c>
      <c r="B1628" s="193" t="s">
        <v>75</v>
      </c>
      <c r="C1628" s="53"/>
      <c r="D1628" s="477" t="s">
        <v>9703</v>
      </c>
      <c r="E1628" s="236"/>
      <c r="F1628" s="286" t="s">
        <v>4</v>
      </c>
      <c r="G1628" s="321">
        <v>0.55000000000000004</v>
      </c>
      <c r="H1628" s="89">
        <v>0.37</v>
      </c>
      <c r="I1628" s="82">
        <v>0.36</v>
      </c>
      <c r="J1628" s="162">
        <f t="shared" si="1385"/>
        <v>0.3528</v>
      </c>
      <c r="K1628" s="162">
        <f t="shared" si="1386"/>
        <v>0.34919999999999995</v>
      </c>
      <c r="L1628" s="162">
        <f t="shared" si="1387"/>
        <v>0.34559999999999996</v>
      </c>
      <c r="M1628" s="141"/>
      <c r="N1628" s="99">
        <f>H1628*M1628</f>
        <v>0</v>
      </c>
      <c r="O1628" s="217">
        <f>I1628*M1628</f>
        <v>0</v>
      </c>
      <c r="P1628" s="246">
        <f>J1628*M1628</f>
        <v>0</v>
      </c>
      <c r="Q1628" s="246">
        <f>K1628*M1628</f>
        <v>0</v>
      </c>
      <c r="R1628" s="246">
        <f>L1628*M1628</f>
        <v>0</v>
      </c>
      <c r="S1628" s="28" t="s">
        <v>5</v>
      </c>
      <c r="T1628" s="170"/>
    </row>
    <row r="1629" spans="1:20" s="56" customFormat="1" ht="69.95" hidden="1" customHeight="1" outlineLevel="1" thickBot="1" x14ac:dyDescent="0.25">
      <c r="A1629" s="644" t="s">
        <v>4515</v>
      </c>
      <c r="B1629" s="115" t="s">
        <v>75</v>
      </c>
      <c r="C1629" s="172"/>
      <c r="D1629" s="279" t="s">
        <v>9324</v>
      </c>
      <c r="E1629" s="236"/>
      <c r="F1629" s="286" t="s">
        <v>4</v>
      </c>
      <c r="G1629" s="321">
        <v>0.7</v>
      </c>
      <c r="H1629" s="89">
        <v>0.44</v>
      </c>
      <c r="I1629" s="89">
        <v>0.43</v>
      </c>
      <c r="J1629" s="162">
        <f t="shared" ref="J1629" si="1409">I1629*0.98</f>
        <v>0.4214</v>
      </c>
      <c r="K1629" s="162">
        <f t="shared" ref="K1629" si="1410">I1629*0.97</f>
        <v>0.41709999999999997</v>
      </c>
      <c r="L1629" s="162">
        <f t="shared" ref="L1629" si="1411">I1629*0.96</f>
        <v>0.4128</v>
      </c>
      <c r="M1629" s="401"/>
      <c r="N1629" s="99">
        <f>H1629*M1629</f>
        <v>0</v>
      </c>
      <c r="O1629" s="217">
        <f>I1629*M1629</f>
        <v>0</v>
      </c>
      <c r="P1629" s="246">
        <f>J1629*M1629</f>
        <v>0</v>
      </c>
      <c r="Q1629" s="246">
        <f>K1629*M1629</f>
        <v>0</v>
      </c>
      <c r="R1629" s="246">
        <f>L1629*M1629</f>
        <v>0</v>
      </c>
      <c r="S1629" s="28" t="s">
        <v>5</v>
      </c>
      <c r="T1629" s="100"/>
    </row>
    <row r="1630" spans="1:20" s="56" customFormat="1" ht="69.95" hidden="1" customHeight="1" outlineLevel="1" thickBot="1" x14ac:dyDescent="0.25">
      <c r="A1630" s="644" t="s">
        <v>4516</v>
      </c>
      <c r="B1630" s="115" t="s">
        <v>75</v>
      </c>
      <c r="C1630" s="195"/>
      <c r="D1630" s="412" t="s">
        <v>7449</v>
      </c>
      <c r="E1630" s="64"/>
      <c r="F1630" s="286" t="s">
        <v>4</v>
      </c>
      <c r="G1630" s="136">
        <v>0.5</v>
      </c>
      <c r="H1630" s="86">
        <v>0.26</v>
      </c>
      <c r="I1630" s="86">
        <v>0.25</v>
      </c>
      <c r="J1630" s="162">
        <f>I1630*0.98</f>
        <v>0.245</v>
      </c>
      <c r="K1630" s="162">
        <f t="shared" si="1386"/>
        <v>0.24249999999999999</v>
      </c>
      <c r="L1630" s="162">
        <f t="shared" si="1387"/>
        <v>0.24</v>
      </c>
      <c r="M1630" s="141"/>
      <c r="N1630" s="98">
        <f>H1630*M1630</f>
        <v>0</v>
      </c>
      <c r="O1630" s="217">
        <f>I1630*M1630</f>
        <v>0</v>
      </c>
      <c r="P1630" s="246">
        <f>J1630*M1630</f>
        <v>0</v>
      </c>
      <c r="Q1630" s="246">
        <f>K1630*M1630</f>
        <v>0</v>
      </c>
      <c r="R1630" s="246">
        <f>L1630*M1630</f>
        <v>0</v>
      </c>
      <c r="S1630" s="28" t="s">
        <v>5</v>
      </c>
      <c r="T1630" s="100"/>
    </row>
    <row r="1631" spans="1:20" s="56" customFormat="1" ht="69.95" hidden="1" customHeight="1" outlineLevel="1" thickBot="1" x14ac:dyDescent="0.25">
      <c r="A1631" s="688" t="s">
        <v>7376</v>
      </c>
      <c r="B1631" s="668" t="s">
        <v>75</v>
      </c>
      <c r="C1631" s="685"/>
      <c r="D1631" s="764" t="s">
        <v>7447</v>
      </c>
      <c r="E1631" s="670"/>
      <c r="F1631" s="888" t="s">
        <v>4</v>
      </c>
      <c r="G1631" s="689">
        <v>0.4</v>
      </c>
      <c r="H1631" s="677">
        <v>0.27500000000000002</v>
      </c>
      <c r="I1631" s="677">
        <v>0.27</v>
      </c>
      <c r="J1631" s="676">
        <f t="shared" ref="J1631:J1632" si="1412">I1631*0.98</f>
        <v>0.2646</v>
      </c>
      <c r="K1631" s="676">
        <f t="shared" si="1386"/>
        <v>0.26190000000000002</v>
      </c>
      <c r="L1631" s="676">
        <f t="shared" si="1387"/>
        <v>0.25919999999999999</v>
      </c>
      <c r="M1631" s="683"/>
      <c r="N1631" s="674">
        <f>H1631*M1631</f>
        <v>0</v>
      </c>
      <c r="O1631" s="678">
        <f>I1631*M1631</f>
        <v>0</v>
      </c>
      <c r="P1631" s="679">
        <f>J1631*M1631</f>
        <v>0</v>
      </c>
      <c r="Q1631" s="679">
        <f>K1631*M1631</f>
        <v>0</v>
      </c>
      <c r="R1631" s="679">
        <f>L1631*M1631</f>
        <v>0</v>
      </c>
      <c r="S1631" s="680" t="s">
        <v>5</v>
      </c>
      <c r="T1631" s="100" t="s">
        <v>1702</v>
      </c>
    </row>
    <row r="1632" spans="1:20" s="56" customFormat="1" ht="69.95" hidden="1" customHeight="1" outlineLevel="1" thickBot="1" x14ac:dyDescent="0.25">
      <c r="A1632" s="688" t="s">
        <v>7376</v>
      </c>
      <c r="B1632" s="668" t="s">
        <v>75</v>
      </c>
      <c r="C1632" s="685"/>
      <c r="D1632" s="764" t="s">
        <v>7448</v>
      </c>
      <c r="E1632" s="670"/>
      <c r="F1632" s="888" t="s">
        <v>4</v>
      </c>
      <c r="G1632" s="689">
        <v>0.3</v>
      </c>
      <c r="H1632" s="677">
        <v>0.26</v>
      </c>
      <c r="I1632" s="677">
        <v>0.255</v>
      </c>
      <c r="J1632" s="676">
        <f t="shared" si="1412"/>
        <v>0.24990000000000001</v>
      </c>
      <c r="K1632" s="676">
        <f t="shared" si="1386"/>
        <v>0.24734999999999999</v>
      </c>
      <c r="L1632" s="676">
        <f t="shared" si="1387"/>
        <v>0.24479999999999999</v>
      </c>
      <c r="M1632" s="677"/>
      <c r="N1632" s="674">
        <f>H1632*M1632</f>
        <v>0</v>
      </c>
      <c r="O1632" s="678">
        <f>I1632*M1632</f>
        <v>0</v>
      </c>
      <c r="P1632" s="679">
        <f>J1632*M1632</f>
        <v>0</v>
      </c>
      <c r="Q1632" s="679">
        <f>K1632*M1632</f>
        <v>0</v>
      </c>
      <c r="R1632" s="679">
        <f>L1632*M1632</f>
        <v>0</v>
      </c>
      <c r="S1632" s="680" t="s">
        <v>5</v>
      </c>
      <c r="T1632" s="100" t="s">
        <v>1702</v>
      </c>
    </row>
    <row r="1633" spans="1:20" s="56" customFormat="1" ht="69.95" hidden="1" customHeight="1" outlineLevel="1" thickBot="1" x14ac:dyDescent="0.25">
      <c r="A1633" s="644" t="s">
        <v>10446</v>
      </c>
      <c r="B1633" s="115" t="s">
        <v>75</v>
      </c>
      <c r="C1633" s="115"/>
      <c r="D1633" s="412" t="s">
        <v>10447</v>
      </c>
      <c r="E1633" s="64"/>
      <c r="F1633" s="64" t="s">
        <v>4</v>
      </c>
      <c r="G1633" s="136">
        <v>0.3</v>
      </c>
      <c r="H1633" s="86">
        <v>0.155</v>
      </c>
      <c r="I1633" s="64">
        <v>0.15</v>
      </c>
      <c r="J1633" s="162">
        <f>I1633*0.98</f>
        <v>0.14699999999999999</v>
      </c>
      <c r="K1633" s="162">
        <f t="shared" ref="K1633" si="1413">I1633*0.97</f>
        <v>0.14549999999999999</v>
      </c>
      <c r="L1633" s="162">
        <f t="shared" ref="L1633" si="1414">I1633*0.96</f>
        <v>0.14399999999999999</v>
      </c>
      <c r="M1633" s="141"/>
      <c r="N1633" s="98">
        <f>H1633*M1633</f>
        <v>0</v>
      </c>
      <c r="O1633" s="217">
        <f>I1633*M1633</f>
        <v>0</v>
      </c>
      <c r="P1633" s="246">
        <f>J1633*M1633</f>
        <v>0</v>
      </c>
      <c r="Q1633" s="246">
        <f>K1633*M1633</f>
        <v>0</v>
      </c>
      <c r="R1633" s="246">
        <f>L1633*M1633</f>
        <v>0</v>
      </c>
      <c r="S1633" s="28" t="s">
        <v>5</v>
      </c>
      <c r="T1633" s="100"/>
    </row>
    <row r="1634" spans="1:20" s="56" customFormat="1" ht="69.95" hidden="1" customHeight="1" outlineLevel="1" thickBot="1" x14ac:dyDescent="0.25">
      <c r="A1634" s="644" t="s">
        <v>4517</v>
      </c>
      <c r="B1634" s="115" t="s">
        <v>75</v>
      </c>
      <c r="C1634" s="115"/>
      <c r="D1634" s="306" t="s">
        <v>278</v>
      </c>
      <c r="E1634" s="64"/>
      <c r="F1634" s="64" t="s">
        <v>4</v>
      </c>
      <c r="G1634" s="136">
        <v>0.7</v>
      </c>
      <c r="H1634" s="86">
        <v>0.43</v>
      </c>
      <c r="I1634" s="86">
        <v>0.42</v>
      </c>
      <c r="J1634" s="162">
        <f t="shared" si="1385"/>
        <v>0.41159999999999997</v>
      </c>
      <c r="K1634" s="162">
        <f t="shared" si="1386"/>
        <v>0.40739999999999998</v>
      </c>
      <c r="L1634" s="162">
        <f t="shared" si="1387"/>
        <v>0.40319999999999995</v>
      </c>
      <c r="M1634" s="141"/>
      <c r="N1634" s="98">
        <f>H1634*M1634</f>
        <v>0</v>
      </c>
      <c r="O1634" s="217">
        <f>I1634*M1634</f>
        <v>0</v>
      </c>
      <c r="P1634" s="246">
        <f>J1634*M1634</f>
        <v>0</v>
      </c>
      <c r="Q1634" s="246">
        <f>K1634*M1634</f>
        <v>0</v>
      </c>
      <c r="R1634" s="246">
        <f>L1634*M1634</f>
        <v>0</v>
      </c>
      <c r="S1634" s="28" t="s">
        <v>5</v>
      </c>
      <c r="T1634" s="100"/>
    </row>
    <row r="1635" spans="1:20" s="56" customFormat="1" ht="69.95" hidden="1" customHeight="1" outlineLevel="1" thickBot="1" x14ac:dyDescent="0.25">
      <c r="A1635" s="688" t="s">
        <v>4518</v>
      </c>
      <c r="B1635" s="668" t="s">
        <v>75</v>
      </c>
      <c r="C1635" s="668"/>
      <c r="D1635" s="690" t="s">
        <v>3301</v>
      </c>
      <c r="E1635" s="670"/>
      <c r="F1635" s="888" t="s">
        <v>4</v>
      </c>
      <c r="G1635" s="689">
        <v>0.7</v>
      </c>
      <c r="H1635" s="677">
        <v>0.39</v>
      </c>
      <c r="I1635" s="677">
        <v>0.38</v>
      </c>
      <c r="J1635" s="676">
        <f t="shared" si="1385"/>
        <v>0.37240000000000001</v>
      </c>
      <c r="K1635" s="676">
        <f t="shared" si="1386"/>
        <v>0.36859999999999998</v>
      </c>
      <c r="L1635" s="676">
        <f t="shared" si="1387"/>
        <v>0.36480000000000001</v>
      </c>
      <c r="M1635" s="677"/>
      <c r="N1635" s="674">
        <f>H1635*M1635</f>
        <v>0</v>
      </c>
      <c r="O1635" s="678">
        <f>I1635*M1635</f>
        <v>0</v>
      </c>
      <c r="P1635" s="679">
        <f>J1635*M1635</f>
        <v>0</v>
      </c>
      <c r="Q1635" s="679">
        <f>K1635*M1635</f>
        <v>0</v>
      </c>
      <c r="R1635" s="679">
        <f>L1635*M1635</f>
        <v>0</v>
      </c>
      <c r="S1635" s="680" t="s">
        <v>5</v>
      </c>
      <c r="T1635" s="100" t="s">
        <v>1702</v>
      </c>
    </row>
    <row r="1636" spans="1:20" s="56" customFormat="1" ht="69.95" hidden="1" customHeight="1" outlineLevel="1" thickBot="1" x14ac:dyDescent="0.25">
      <c r="A1636" s="644" t="s">
        <v>7251</v>
      </c>
      <c r="B1636" s="115" t="s">
        <v>75</v>
      </c>
      <c r="C1636" s="115"/>
      <c r="D1636" s="306" t="s">
        <v>10516</v>
      </c>
      <c r="E1636" s="64"/>
      <c r="F1636" s="286" t="s">
        <v>4</v>
      </c>
      <c r="G1636" s="136">
        <v>0.5</v>
      </c>
      <c r="H1636" s="86">
        <v>0.3</v>
      </c>
      <c r="I1636" s="86">
        <v>0.28999999999999998</v>
      </c>
      <c r="J1636" s="162">
        <f t="shared" ref="J1636" si="1415">I1636*0.98</f>
        <v>0.28419999999999995</v>
      </c>
      <c r="K1636" s="162">
        <f t="shared" ref="K1636" si="1416">I1636*0.97</f>
        <v>0.28129999999999999</v>
      </c>
      <c r="L1636" s="162">
        <f t="shared" ref="L1636" si="1417">I1636*0.96</f>
        <v>0.27839999999999998</v>
      </c>
      <c r="M1636" s="141"/>
      <c r="N1636" s="98">
        <f>H1636*M1636</f>
        <v>0</v>
      </c>
      <c r="O1636" s="217">
        <f>I1636*M1636</f>
        <v>0</v>
      </c>
      <c r="P1636" s="246">
        <f>J1636*M1636</f>
        <v>0</v>
      </c>
      <c r="Q1636" s="246">
        <f>K1636*M1636</f>
        <v>0</v>
      </c>
      <c r="R1636" s="246">
        <f>L1636*M1636</f>
        <v>0</v>
      </c>
      <c r="S1636" s="28" t="s">
        <v>5</v>
      </c>
      <c r="T1636" s="100"/>
    </row>
    <row r="1637" spans="1:20" s="56" customFormat="1" ht="69.95" hidden="1" customHeight="1" outlineLevel="1" thickBot="1" x14ac:dyDescent="0.25">
      <c r="A1637" s="644" t="s">
        <v>7378</v>
      </c>
      <c r="B1637" s="115" t="s">
        <v>75</v>
      </c>
      <c r="C1637" s="115"/>
      <c r="D1637" s="412" t="s">
        <v>7377</v>
      </c>
      <c r="E1637" s="64"/>
      <c r="F1637" s="64" t="s">
        <v>4</v>
      </c>
      <c r="G1637" s="136">
        <v>0.85</v>
      </c>
      <c r="H1637" s="86">
        <v>0.62</v>
      </c>
      <c r="I1637" s="86">
        <v>0.6</v>
      </c>
      <c r="J1637" s="162">
        <f t="shared" si="1385"/>
        <v>0.58799999999999997</v>
      </c>
      <c r="K1637" s="162">
        <f t="shared" si="1386"/>
        <v>0.58199999999999996</v>
      </c>
      <c r="L1637" s="162">
        <f t="shared" si="1387"/>
        <v>0.57599999999999996</v>
      </c>
      <c r="M1637" s="152"/>
      <c r="N1637" s="98">
        <f>H1637*M1637</f>
        <v>0</v>
      </c>
      <c r="O1637" s="217">
        <f>I1637*M1637</f>
        <v>0</v>
      </c>
      <c r="P1637" s="246">
        <f>J1637*M1637</f>
        <v>0</v>
      </c>
      <c r="Q1637" s="246">
        <f>K1637*M1637</f>
        <v>0</v>
      </c>
      <c r="R1637" s="246">
        <f>L1637*M1637</f>
        <v>0</v>
      </c>
      <c r="S1637" s="28" t="s">
        <v>5</v>
      </c>
      <c r="T1637" s="100"/>
    </row>
    <row r="1638" spans="1:20" s="56" customFormat="1" ht="69.95" hidden="1" customHeight="1" outlineLevel="1" thickBot="1" x14ac:dyDescent="0.25">
      <c r="A1638" s="644" t="s">
        <v>6931</v>
      </c>
      <c r="B1638" s="115" t="s">
        <v>75</v>
      </c>
      <c r="C1638" s="115"/>
      <c r="D1638" s="412" t="s">
        <v>6937</v>
      </c>
      <c r="E1638" s="64"/>
      <c r="F1638" s="286" t="s">
        <v>4</v>
      </c>
      <c r="G1638" s="136">
        <v>0.85</v>
      </c>
      <c r="H1638" s="86">
        <v>0.62</v>
      </c>
      <c r="I1638" s="86">
        <v>0.6</v>
      </c>
      <c r="J1638" s="162">
        <f t="shared" ref="J1638:J1639" si="1418">I1638*0.98</f>
        <v>0.58799999999999997</v>
      </c>
      <c r="K1638" s="162">
        <f t="shared" ref="K1638:K1639" si="1419">I1638*0.97</f>
        <v>0.58199999999999996</v>
      </c>
      <c r="L1638" s="162">
        <f t="shared" ref="L1638:L1639" si="1420">I1638*0.96</f>
        <v>0.57599999999999996</v>
      </c>
      <c r="M1638" s="152"/>
      <c r="N1638" s="98">
        <f>H1638*M1638</f>
        <v>0</v>
      </c>
      <c r="O1638" s="217">
        <f>I1638*M1638</f>
        <v>0</v>
      </c>
      <c r="P1638" s="246">
        <f>J1638*M1638</f>
        <v>0</v>
      </c>
      <c r="Q1638" s="246">
        <f>K1638*M1638</f>
        <v>0</v>
      </c>
      <c r="R1638" s="246">
        <f>L1638*M1638</f>
        <v>0</v>
      </c>
      <c r="S1638" s="28" t="s">
        <v>5</v>
      </c>
      <c r="T1638" s="100"/>
    </row>
    <row r="1639" spans="1:20" s="56" customFormat="1" ht="69.95" hidden="1" customHeight="1" outlineLevel="1" thickBot="1" x14ac:dyDescent="0.25">
      <c r="A1639" s="644" t="s">
        <v>6932</v>
      </c>
      <c r="B1639" s="115" t="s">
        <v>75</v>
      </c>
      <c r="C1639" s="115"/>
      <c r="D1639" s="412" t="s">
        <v>6938</v>
      </c>
      <c r="E1639" s="64"/>
      <c r="F1639" s="286" t="s">
        <v>4</v>
      </c>
      <c r="G1639" s="136">
        <v>0.85</v>
      </c>
      <c r="H1639" s="86">
        <v>0.6</v>
      </c>
      <c r="I1639" s="86">
        <v>0.57999999999999996</v>
      </c>
      <c r="J1639" s="162">
        <f t="shared" si="1418"/>
        <v>0.56839999999999991</v>
      </c>
      <c r="K1639" s="162">
        <f t="shared" si="1419"/>
        <v>0.56259999999999999</v>
      </c>
      <c r="L1639" s="162">
        <f t="shared" si="1420"/>
        <v>0.55679999999999996</v>
      </c>
      <c r="M1639" s="152"/>
      <c r="N1639" s="98">
        <f>H1639*M1639</f>
        <v>0</v>
      </c>
      <c r="O1639" s="217">
        <f>I1639*M1639</f>
        <v>0</v>
      </c>
      <c r="P1639" s="246">
        <f>J1639*M1639</f>
        <v>0</v>
      </c>
      <c r="Q1639" s="246">
        <f>K1639*M1639</f>
        <v>0</v>
      </c>
      <c r="R1639" s="246">
        <f>L1639*M1639</f>
        <v>0</v>
      </c>
      <c r="S1639" s="28" t="s">
        <v>5</v>
      </c>
      <c r="T1639" s="100"/>
    </row>
    <row r="1640" spans="1:20" s="56" customFormat="1" ht="69.95" hidden="1" customHeight="1" outlineLevel="1" thickBot="1" x14ac:dyDescent="0.25">
      <c r="A1640" s="644" t="s">
        <v>8840</v>
      </c>
      <c r="B1640" s="115" t="s">
        <v>75</v>
      </c>
      <c r="C1640" s="115"/>
      <c r="D1640" s="412" t="s">
        <v>8839</v>
      </c>
      <c r="E1640" s="64"/>
      <c r="F1640" s="286" t="s">
        <v>4</v>
      </c>
      <c r="G1640" s="136">
        <v>0.8</v>
      </c>
      <c r="H1640" s="86">
        <v>0.56999999999999995</v>
      </c>
      <c r="I1640" s="86">
        <v>0.55000000000000004</v>
      </c>
      <c r="J1640" s="162">
        <f t="shared" ref="J1640" si="1421">I1640*0.98</f>
        <v>0.53900000000000003</v>
      </c>
      <c r="K1640" s="162">
        <f t="shared" ref="K1640" si="1422">I1640*0.97</f>
        <v>0.53349999999999997</v>
      </c>
      <c r="L1640" s="162">
        <f t="shared" ref="L1640" si="1423">I1640*0.96</f>
        <v>0.52800000000000002</v>
      </c>
      <c r="M1640" s="152"/>
      <c r="N1640" s="98">
        <f>H1640*M1640</f>
        <v>0</v>
      </c>
      <c r="O1640" s="217">
        <f>I1640*M1640</f>
        <v>0</v>
      </c>
      <c r="P1640" s="246">
        <f>J1640*M1640</f>
        <v>0</v>
      </c>
      <c r="Q1640" s="246">
        <f>K1640*M1640</f>
        <v>0</v>
      </c>
      <c r="R1640" s="246">
        <f>L1640*M1640</f>
        <v>0</v>
      </c>
      <c r="S1640" s="28" t="s">
        <v>5</v>
      </c>
      <c r="T1640" s="100"/>
    </row>
    <row r="1641" spans="1:20" s="56" customFormat="1" ht="69.95" hidden="1" customHeight="1" outlineLevel="1" thickBot="1" x14ac:dyDescent="0.25">
      <c r="A1641" s="644" t="s">
        <v>4519</v>
      </c>
      <c r="B1641" s="115" t="s">
        <v>75</v>
      </c>
      <c r="C1641" s="115"/>
      <c r="D1641" s="306" t="s">
        <v>7450</v>
      </c>
      <c r="E1641" s="64"/>
      <c r="F1641" s="64" t="s">
        <v>4</v>
      </c>
      <c r="G1641" s="136">
        <v>0.3</v>
      </c>
      <c r="H1641" s="86">
        <v>0.14199999999999999</v>
      </c>
      <c r="I1641" s="86">
        <v>0.13800000000000001</v>
      </c>
      <c r="J1641" s="162">
        <f t="shared" si="1385"/>
        <v>0.13524</v>
      </c>
      <c r="K1641" s="162">
        <f t="shared" si="1386"/>
        <v>0.13386000000000001</v>
      </c>
      <c r="L1641" s="162">
        <f t="shared" si="1387"/>
        <v>0.13248000000000001</v>
      </c>
      <c r="M1641" s="141"/>
      <c r="N1641" s="98">
        <f>H1641*M1641</f>
        <v>0</v>
      </c>
      <c r="O1641" s="217">
        <f>I1641*M1641</f>
        <v>0</v>
      </c>
      <c r="P1641" s="246">
        <f>J1641*M1641</f>
        <v>0</v>
      </c>
      <c r="Q1641" s="246">
        <f>K1641*M1641</f>
        <v>0</v>
      </c>
      <c r="R1641" s="246">
        <f>L1641*M1641</f>
        <v>0</v>
      </c>
      <c r="S1641" s="28" t="s">
        <v>5</v>
      </c>
      <c r="T1641" s="100"/>
    </row>
    <row r="1642" spans="1:20" s="56" customFormat="1" ht="69.95" hidden="1" customHeight="1" outlineLevel="1" thickBot="1" x14ac:dyDescent="0.25">
      <c r="A1642" s="644" t="s">
        <v>9469</v>
      </c>
      <c r="B1642" s="115" t="s">
        <v>78</v>
      </c>
      <c r="C1642" s="115"/>
      <c r="D1642" s="306" t="s">
        <v>9470</v>
      </c>
      <c r="E1642" s="64"/>
      <c r="F1642" s="64" t="s">
        <v>4</v>
      </c>
      <c r="G1642" s="136">
        <v>2.5</v>
      </c>
      <c r="H1642" s="86">
        <v>1.9</v>
      </c>
      <c r="I1642" s="86">
        <v>1.85</v>
      </c>
      <c r="J1642" s="162">
        <f t="shared" ref="J1642" si="1424">I1642*0.98</f>
        <v>1.8129999999999999</v>
      </c>
      <c r="K1642" s="162">
        <f t="shared" ref="K1642" si="1425">I1642*0.97</f>
        <v>1.7945</v>
      </c>
      <c r="L1642" s="162">
        <f t="shared" ref="L1642" si="1426">I1642*0.96</f>
        <v>1.776</v>
      </c>
      <c r="M1642" s="141"/>
      <c r="N1642" s="98">
        <f>H1642*M1642</f>
        <v>0</v>
      </c>
      <c r="O1642" s="217">
        <f>I1642*M1642</f>
        <v>0</v>
      </c>
      <c r="P1642" s="246">
        <f>J1642*M1642</f>
        <v>0</v>
      </c>
      <c r="Q1642" s="246">
        <f>K1642*M1642</f>
        <v>0</v>
      </c>
      <c r="R1642" s="246">
        <f>L1642*M1642</f>
        <v>0</v>
      </c>
      <c r="S1642" s="28" t="s">
        <v>5</v>
      </c>
      <c r="T1642" s="100"/>
    </row>
    <row r="1643" spans="1:20" s="56" customFormat="1" ht="69.95" hidden="1" customHeight="1" outlineLevel="1" thickBot="1" x14ac:dyDescent="0.25">
      <c r="A1643" s="644" t="s">
        <v>4520</v>
      </c>
      <c r="B1643" s="115" t="s">
        <v>78</v>
      </c>
      <c r="C1643" s="115"/>
      <c r="D1643" s="306" t="s">
        <v>9459</v>
      </c>
      <c r="E1643" s="64"/>
      <c r="F1643" s="64" t="s">
        <v>4</v>
      </c>
      <c r="G1643" s="136">
        <v>2.2000000000000002</v>
      </c>
      <c r="H1643" s="86">
        <v>1.65</v>
      </c>
      <c r="I1643" s="86">
        <v>1.6</v>
      </c>
      <c r="J1643" s="162">
        <f t="shared" si="1385"/>
        <v>1.5680000000000001</v>
      </c>
      <c r="K1643" s="162">
        <f t="shared" si="1386"/>
        <v>1.552</v>
      </c>
      <c r="L1643" s="162">
        <f t="shared" si="1387"/>
        <v>1.536</v>
      </c>
      <c r="M1643" s="141"/>
      <c r="N1643" s="98">
        <f>H1643*M1643</f>
        <v>0</v>
      </c>
      <c r="O1643" s="217">
        <f>I1643*M1643</f>
        <v>0</v>
      </c>
      <c r="P1643" s="246">
        <f>J1643*M1643</f>
        <v>0</v>
      </c>
      <c r="Q1643" s="246">
        <f>K1643*M1643</f>
        <v>0</v>
      </c>
      <c r="R1643" s="246">
        <f>L1643*M1643</f>
        <v>0</v>
      </c>
      <c r="S1643" s="28" t="s">
        <v>5</v>
      </c>
      <c r="T1643" s="100"/>
    </row>
    <row r="1644" spans="1:20" s="56" customFormat="1" ht="69.95" hidden="1" customHeight="1" outlineLevel="1" thickBot="1" x14ac:dyDescent="0.25">
      <c r="A1644" s="644" t="s">
        <v>10388</v>
      </c>
      <c r="B1644" s="115" t="s">
        <v>78</v>
      </c>
      <c r="C1644" s="115"/>
      <c r="D1644" s="412" t="s">
        <v>10389</v>
      </c>
      <c r="E1644" s="64"/>
      <c r="F1644" s="64" t="s">
        <v>4</v>
      </c>
      <c r="G1644" s="136">
        <v>1.2</v>
      </c>
      <c r="H1644" s="86">
        <v>0.78</v>
      </c>
      <c r="I1644" s="86">
        <v>0.76</v>
      </c>
      <c r="J1644" s="162">
        <f t="shared" ref="J1644" si="1427">I1644*0.98</f>
        <v>0.74480000000000002</v>
      </c>
      <c r="K1644" s="162">
        <f t="shared" ref="K1644" si="1428">I1644*0.97</f>
        <v>0.73719999999999997</v>
      </c>
      <c r="L1644" s="162">
        <f t="shared" ref="L1644" si="1429">I1644*0.96</f>
        <v>0.72960000000000003</v>
      </c>
      <c r="M1644" s="141"/>
      <c r="N1644" s="98">
        <f>H1644*M1644</f>
        <v>0</v>
      </c>
      <c r="O1644" s="217">
        <f>I1644*M1644</f>
        <v>0</v>
      </c>
      <c r="P1644" s="246">
        <f>J1644*M1644</f>
        <v>0</v>
      </c>
      <c r="Q1644" s="246">
        <f>K1644*M1644</f>
        <v>0</v>
      </c>
      <c r="R1644" s="246">
        <f>L1644*M1644</f>
        <v>0</v>
      </c>
      <c r="S1644" s="28" t="s">
        <v>5</v>
      </c>
      <c r="T1644" s="100"/>
    </row>
    <row r="1645" spans="1:20" s="56" customFormat="1" ht="69.95" hidden="1" customHeight="1" outlineLevel="1" thickBot="1" x14ac:dyDescent="0.25">
      <c r="A1645" s="644" t="s">
        <v>7354</v>
      </c>
      <c r="B1645" s="115" t="s">
        <v>78</v>
      </c>
      <c r="C1645" s="195"/>
      <c r="D1645" s="306" t="s">
        <v>1316</v>
      </c>
      <c r="E1645" s="64"/>
      <c r="F1645" s="64" t="s">
        <v>4</v>
      </c>
      <c r="G1645" s="136">
        <v>2</v>
      </c>
      <c r="H1645" s="98">
        <v>1.4</v>
      </c>
      <c r="I1645" s="98">
        <v>1.35</v>
      </c>
      <c r="J1645" s="162">
        <f t="shared" si="1385"/>
        <v>1.323</v>
      </c>
      <c r="K1645" s="162">
        <f t="shared" si="1386"/>
        <v>1.3095000000000001</v>
      </c>
      <c r="L1645" s="162">
        <f t="shared" si="1387"/>
        <v>1.296</v>
      </c>
      <c r="M1645" s="401"/>
      <c r="N1645" s="98">
        <f>H1645*M1645</f>
        <v>0</v>
      </c>
      <c r="O1645" s="217">
        <f>I1645*M1645</f>
        <v>0</v>
      </c>
      <c r="P1645" s="246">
        <f>J1645*M1645</f>
        <v>0</v>
      </c>
      <c r="Q1645" s="246">
        <f>K1645*M1645</f>
        <v>0</v>
      </c>
      <c r="R1645" s="246">
        <f>L1645*M1645</f>
        <v>0</v>
      </c>
      <c r="S1645" s="28" t="s">
        <v>5</v>
      </c>
      <c r="T1645" s="100"/>
    </row>
    <row r="1646" spans="1:20" s="56" customFormat="1" ht="69.95" hidden="1" customHeight="1" outlineLevel="1" thickBot="1" x14ac:dyDescent="0.25">
      <c r="A1646" s="688" t="s">
        <v>8901</v>
      </c>
      <c r="B1646" s="668" t="s">
        <v>78</v>
      </c>
      <c r="C1646" s="668"/>
      <c r="D1646" s="764" t="s">
        <v>8902</v>
      </c>
      <c r="E1646" s="670"/>
      <c r="F1646" s="670" t="s">
        <v>4</v>
      </c>
      <c r="G1646" s="689">
        <v>1</v>
      </c>
      <c r="H1646" s="677">
        <v>0.59</v>
      </c>
      <c r="I1646" s="677">
        <v>0.56999999999999995</v>
      </c>
      <c r="J1646" s="676">
        <f t="shared" si="1385"/>
        <v>0.55859999999999999</v>
      </c>
      <c r="K1646" s="676">
        <f t="shared" si="1386"/>
        <v>0.55289999999999995</v>
      </c>
      <c r="L1646" s="676">
        <f t="shared" si="1387"/>
        <v>0.54719999999999991</v>
      </c>
      <c r="M1646" s="683"/>
      <c r="N1646" s="674">
        <f>H1646*M1646</f>
        <v>0</v>
      </c>
      <c r="O1646" s="678">
        <f>I1646*M1646</f>
        <v>0</v>
      </c>
      <c r="P1646" s="679">
        <f>J1646*M1646</f>
        <v>0</v>
      </c>
      <c r="Q1646" s="679">
        <f>K1646*M1646</f>
        <v>0</v>
      </c>
      <c r="R1646" s="679">
        <f>L1646*M1646</f>
        <v>0</v>
      </c>
      <c r="S1646" s="680" t="s">
        <v>5</v>
      </c>
      <c r="T1646" s="100" t="s">
        <v>1702</v>
      </c>
    </row>
    <row r="1647" spans="1:20" s="56" customFormat="1" ht="69.95" hidden="1" customHeight="1" outlineLevel="1" thickBot="1" x14ac:dyDescent="0.25">
      <c r="A1647" s="688" t="s">
        <v>8900</v>
      </c>
      <c r="B1647" s="668" t="s">
        <v>78</v>
      </c>
      <c r="C1647" s="668"/>
      <c r="D1647" s="764" t="s">
        <v>8899</v>
      </c>
      <c r="E1647" s="670"/>
      <c r="F1647" s="888" t="s">
        <v>4</v>
      </c>
      <c r="G1647" s="689">
        <v>1</v>
      </c>
      <c r="H1647" s="677">
        <v>0.62</v>
      </c>
      <c r="I1647" s="677">
        <v>0.6</v>
      </c>
      <c r="J1647" s="676">
        <f t="shared" ref="J1647" si="1430">I1647*0.98</f>
        <v>0.58799999999999997</v>
      </c>
      <c r="K1647" s="676">
        <f t="shared" ref="K1647" si="1431">I1647*0.97</f>
        <v>0.58199999999999996</v>
      </c>
      <c r="L1647" s="676">
        <f t="shared" ref="L1647" si="1432">I1647*0.96</f>
        <v>0.57599999999999996</v>
      </c>
      <c r="M1647" s="683"/>
      <c r="N1647" s="674">
        <f>H1647*M1647</f>
        <v>0</v>
      </c>
      <c r="O1647" s="678">
        <f>I1647*M1647</f>
        <v>0</v>
      </c>
      <c r="P1647" s="679">
        <f>J1647*M1647</f>
        <v>0</v>
      </c>
      <c r="Q1647" s="679">
        <f>K1647*M1647</f>
        <v>0</v>
      </c>
      <c r="R1647" s="679">
        <f>L1647*M1647</f>
        <v>0</v>
      </c>
      <c r="S1647" s="680" t="s">
        <v>5</v>
      </c>
      <c r="T1647" s="100" t="s">
        <v>1702</v>
      </c>
    </row>
    <row r="1648" spans="1:20" s="56" customFormat="1" ht="69.95" hidden="1" customHeight="1" outlineLevel="1" thickBot="1" x14ac:dyDescent="0.25">
      <c r="A1648" s="644" t="s">
        <v>9978</v>
      </c>
      <c r="B1648" s="115" t="s">
        <v>79</v>
      </c>
      <c r="C1648" s="115"/>
      <c r="D1648" s="306" t="s">
        <v>9977</v>
      </c>
      <c r="E1648" s="64"/>
      <c r="F1648" s="286" t="s">
        <v>4</v>
      </c>
      <c r="G1648" s="136">
        <v>0.5</v>
      </c>
      <c r="H1648" s="98">
        <v>0.36</v>
      </c>
      <c r="I1648" s="98">
        <v>0.35</v>
      </c>
      <c r="J1648" s="162">
        <f t="shared" ref="J1648" si="1433">I1648*0.98</f>
        <v>0.34299999999999997</v>
      </c>
      <c r="K1648" s="162">
        <f t="shared" ref="K1648" si="1434">I1648*0.97</f>
        <v>0.33949999999999997</v>
      </c>
      <c r="L1648" s="162">
        <f t="shared" ref="L1648" si="1435">I1648*0.96</f>
        <v>0.33599999999999997</v>
      </c>
      <c r="M1648" s="141"/>
      <c r="N1648" s="98">
        <f>H1648*M1648</f>
        <v>0</v>
      </c>
      <c r="O1648" s="217">
        <f>I1648*M1648</f>
        <v>0</v>
      </c>
      <c r="P1648" s="246">
        <f>J1648*M1648</f>
        <v>0</v>
      </c>
      <c r="Q1648" s="246">
        <f>K1648*M1648</f>
        <v>0</v>
      </c>
      <c r="R1648" s="246">
        <f>L1648*M1648</f>
        <v>0</v>
      </c>
      <c r="S1648" s="28" t="s">
        <v>5</v>
      </c>
      <c r="T1648" s="100"/>
    </row>
    <row r="1649" spans="1:20" s="56" customFormat="1" ht="69.95" hidden="1" customHeight="1" outlineLevel="1" thickBot="1" x14ac:dyDescent="0.25">
      <c r="A1649" s="688" t="s">
        <v>4521</v>
      </c>
      <c r="B1649" s="668" t="s">
        <v>80</v>
      </c>
      <c r="C1649" s="668"/>
      <c r="D1649" s="690" t="s">
        <v>98</v>
      </c>
      <c r="E1649" s="670"/>
      <c r="F1649" s="670" t="s">
        <v>4</v>
      </c>
      <c r="G1649" s="689">
        <v>4</v>
      </c>
      <c r="H1649" s="677">
        <v>3</v>
      </c>
      <c r="I1649" s="677">
        <v>2.9</v>
      </c>
      <c r="J1649" s="676">
        <f t="shared" si="1385"/>
        <v>2.8420000000000001</v>
      </c>
      <c r="K1649" s="676">
        <f t="shared" si="1386"/>
        <v>2.8129999999999997</v>
      </c>
      <c r="L1649" s="676">
        <f t="shared" si="1387"/>
        <v>2.7839999999999998</v>
      </c>
      <c r="M1649" s="677"/>
      <c r="N1649" s="674">
        <f>H1649*M1649</f>
        <v>0</v>
      </c>
      <c r="O1649" s="678">
        <f>I1649*M1649</f>
        <v>0</v>
      </c>
      <c r="P1649" s="679">
        <f>J1649*M1649</f>
        <v>0</v>
      </c>
      <c r="Q1649" s="679">
        <f>K1649*M1649</f>
        <v>0</v>
      </c>
      <c r="R1649" s="679">
        <f>L1649*M1649</f>
        <v>0</v>
      </c>
      <c r="S1649" s="680" t="s">
        <v>5</v>
      </c>
      <c r="T1649" s="100" t="s">
        <v>1702</v>
      </c>
    </row>
    <row r="1650" spans="1:20" s="56" customFormat="1" ht="69.95" hidden="1" customHeight="1" outlineLevel="1" thickBot="1" x14ac:dyDescent="0.25">
      <c r="A1650" s="644" t="s">
        <v>10861</v>
      </c>
      <c r="B1650" s="115" t="s">
        <v>80</v>
      </c>
      <c r="C1650" s="115"/>
      <c r="D1650" s="306" t="s">
        <v>10860</v>
      </c>
      <c r="E1650" s="64"/>
      <c r="F1650" s="64" t="s">
        <v>4</v>
      </c>
      <c r="G1650" s="136">
        <v>2.5</v>
      </c>
      <c r="H1650" s="86">
        <v>1.7</v>
      </c>
      <c r="I1650" s="86">
        <v>1.65</v>
      </c>
      <c r="J1650" s="162">
        <f t="shared" ref="J1650:J1651" si="1436">I1650*0.98</f>
        <v>1.617</v>
      </c>
      <c r="K1650" s="162">
        <f t="shared" ref="K1650:K1651" si="1437">I1650*0.97</f>
        <v>1.6004999999999998</v>
      </c>
      <c r="L1650" s="162">
        <f t="shared" ref="L1650:L1651" si="1438">I1650*0.96</f>
        <v>1.5839999999999999</v>
      </c>
      <c r="M1650" s="141"/>
      <c r="N1650" s="98">
        <f>H1650*M1650</f>
        <v>0</v>
      </c>
      <c r="O1650" s="217">
        <f>I1650*M1650</f>
        <v>0</v>
      </c>
      <c r="P1650" s="246">
        <f>J1650*M1650</f>
        <v>0</v>
      </c>
      <c r="Q1650" s="246">
        <f>K1650*M1650</f>
        <v>0</v>
      </c>
      <c r="R1650" s="246">
        <f>L1650*M1650</f>
        <v>0</v>
      </c>
      <c r="S1650" s="28" t="s">
        <v>5</v>
      </c>
      <c r="T1650" s="100"/>
    </row>
    <row r="1651" spans="1:20" s="56" customFormat="1" ht="69.95" hidden="1" customHeight="1" outlineLevel="1" thickBot="1" x14ac:dyDescent="0.25">
      <c r="A1651" s="644" t="s">
        <v>9463</v>
      </c>
      <c r="B1651" s="115" t="s">
        <v>80</v>
      </c>
      <c r="C1651" s="172"/>
      <c r="D1651" s="279" t="s">
        <v>9464</v>
      </c>
      <c r="E1651" s="236"/>
      <c r="F1651" s="286" t="s">
        <v>4</v>
      </c>
      <c r="G1651" s="321">
        <v>1.8</v>
      </c>
      <c r="H1651" s="89">
        <v>1.25</v>
      </c>
      <c r="I1651" s="99">
        <v>1.2</v>
      </c>
      <c r="J1651" s="162">
        <f t="shared" si="1436"/>
        <v>1.1759999999999999</v>
      </c>
      <c r="K1651" s="162">
        <f t="shared" si="1437"/>
        <v>1.1639999999999999</v>
      </c>
      <c r="L1651" s="162">
        <f t="shared" si="1438"/>
        <v>1.1519999999999999</v>
      </c>
      <c r="M1651" s="141"/>
      <c r="N1651" s="99">
        <f>H1651*M1651</f>
        <v>0</v>
      </c>
      <c r="O1651" s="217">
        <f>I1651*M1651</f>
        <v>0</v>
      </c>
      <c r="P1651" s="246">
        <f>J1651*M1651</f>
        <v>0</v>
      </c>
      <c r="Q1651" s="246">
        <f>K1651*M1651</f>
        <v>0</v>
      </c>
      <c r="R1651" s="246">
        <f>L1651*M1651</f>
        <v>0</v>
      </c>
      <c r="S1651" s="28" t="s">
        <v>5</v>
      </c>
      <c r="T1651" s="100"/>
    </row>
    <row r="1652" spans="1:20" s="56" customFormat="1" ht="69.95" hidden="1" customHeight="1" outlineLevel="1" thickBot="1" x14ac:dyDescent="0.25">
      <c r="A1652" s="644" t="s">
        <v>4522</v>
      </c>
      <c r="B1652" s="115" t="s">
        <v>80</v>
      </c>
      <c r="C1652" s="195"/>
      <c r="D1652" s="306" t="s">
        <v>1919</v>
      </c>
      <c r="E1652" s="64"/>
      <c r="F1652" s="286" t="s">
        <v>4</v>
      </c>
      <c r="G1652" s="136">
        <v>2.7</v>
      </c>
      <c r="H1652" s="86">
        <v>1.9</v>
      </c>
      <c r="I1652" s="86">
        <v>1.85</v>
      </c>
      <c r="J1652" s="162">
        <f t="shared" ref="J1652:J1702" si="1439">I1652*0.98</f>
        <v>1.8129999999999999</v>
      </c>
      <c r="K1652" s="162">
        <f t="shared" ref="K1652:K1702" si="1440">I1652*0.97</f>
        <v>1.7945</v>
      </c>
      <c r="L1652" s="162">
        <f t="shared" ref="L1652:L1702" si="1441">I1652*0.96</f>
        <v>1.776</v>
      </c>
      <c r="M1652" s="141"/>
      <c r="N1652" s="98">
        <f>H1652*M1652</f>
        <v>0</v>
      </c>
      <c r="O1652" s="217">
        <f>I1652*M1652</f>
        <v>0</v>
      </c>
      <c r="P1652" s="246">
        <f>J1652*M1652</f>
        <v>0</v>
      </c>
      <c r="Q1652" s="246">
        <f>K1652*M1652</f>
        <v>0</v>
      </c>
      <c r="R1652" s="246">
        <f>L1652*M1652</f>
        <v>0</v>
      </c>
      <c r="S1652" s="28" t="s">
        <v>5</v>
      </c>
      <c r="T1652" s="100"/>
    </row>
    <row r="1653" spans="1:20" s="56" customFormat="1" ht="69.95" hidden="1" customHeight="1" outlineLevel="1" thickBot="1" x14ac:dyDescent="0.25">
      <c r="A1653" s="644" t="s">
        <v>8905</v>
      </c>
      <c r="B1653" s="115" t="s">
        <v>80</v>
      </c>
      <c r="C1653" s="115"/>
      <c r="D1653" s="412" t="s">
        <v>8903</v>
      </c>
      <c r="E1653" s="64"/>
      <c r="F1653" s="286" t="s">
        <v>4</v>
      </c>
      <c r="G1653" s="136">
        <v>1.5</v>
      </c>
      <c r="H1653" s="86">
        <v>0.9</v>
      </c>
      <c r="I1653" s="86">
        <v>0.88</v>
      </c>
      <c r="J1653" s="162">
        <f t="shared" si="1439"/>
        <v>0.86239999999999994</v>
      </c>
      <c r="K1653" s="162">
        <f t="shared" si="1440"/>
        <v>0.85360000000000003</v>
      </c>
      <c r="L1653" s="162">
        <f t="shared" si="1441"/>
        <v>0.8448</v>
      </c>
      <c r="M1653" s="152"/>
      <c r="N1653" s="98">
        <f>H1653*M1653</f>
        <v>0</v>
      </c>
      <c r="O1653" s="217">
        <f>I1653*M1653</f>
        <v>0</v>
      </c>
      <c r="P1653" s="246">
        <f>J1653*M1653</f>
        <v>0</v>
      </c>
      <c r="Q1653" s="246">
        <f>K1653*M1653</f>
        <v>0</v>
      </c>
      <c r="R1653" s="246">
        <f>L1653*M1653</f>
        <v>0</v>
      </c>
      <c r="S1653" s="28" t="s">
        <v>5</v>
      </c>
      <c r="T1653" s="100"/>
    </row>
    <row r="1654" spans="1:20" s="56" customFormat="1" ht="69.95" hidden="1" customHeight="1" outlineLevel="1" thickBot="1" x14ac:dyDescent="0.25">
      <c r="A1654" s="644" t="s">
        <v>8906</v>
      </c>
      <c r="B1654" s="115" t="s">
        <v>80</v>
      </c>
      <c r="C1654" s="115"/>
      <c r="D1654" s="412" t="s">
        <v>8904</v>
      </c>
      <c r="E1654" s="64"/>
      <c r="F1654" s="286" t="s">
        <v>4</v>
      </c>
      <c r="G1654" s="136">
        <v>1.5</v>
      </c>
      <c r="H1654" s="86">
        <v>0.93</v>
      </c>
      <c r="I1654" s="86">
        <v>0.91</v>
      </c>
      <c r="J1654" s="162">
        <f t="shared" si="1439"/>
        <v>0.89180000000000004</v>
      </c>
      <c r="K1654" s="162">
        <f t="shared" si="1440"/>
        <v>0.88270000000000004</v>
      </c>
      <c r="L1654" s="162">
        <f t="shared" si="1441"/>
        <v>0.87360000000000004</v>
      </c>
      <c r="M1654" s="152"/>
      <c r="N1654" s="98">
        <f>H1654*M1654</f>
        <v>0</v>
      </c>
      <c r="O1654" s="217">
        <f>I1654*M1654</f>
        <v>0</v>
      </c>
      <c r="P1654" s="246">
        <f>J1654*M1654</f>
        <v>0</v>
      </c>
      <c r="Q1654" s="246">
        <f>K1654*M1654</f>
        <v>0</v>
      </c>
      <c r="R1654" s="246">
        <f>L1654*M1654</f>
        <v>0</v>
      </c>
      <c r="S1654" s="28" t="s">
        <v>5</v>
      </c>
      <c r="T1654" s="100"/>
    </row>
    <row r="1655" spans="1:20" s="56" customFormat="1" ht="69.95" hidden="1" customHeight="1" outlineLevel="1" thickBot="1" x14ac:dyDescent="0.25">
      <c r="A1655" s="688" t="s">
        <v>10333</v>
      </c>
      <c r="B1655" s="668" t="s">
        <v>80</v>
      </c>
      <c r="C1655" s="685"/>
      <c r="D1655" s="690" t="s">
        <v>10334</v>
      </c>
      <c r="E1655" s="670"/>
      <c r="F1655" s="888" t="s">
        <v>4</v>
      </c>
      <c r="G1655" s="689">
        <v>2.5</v>
      </c>
      <c r="H1655" s="677">
        <v>1.5</v>
      </c>
      <c r="I1655" s="677">
        <v>1.46</v>
      </c>
      <c r="J1655" s="676">
        <f t="shared" ref="J1655" si="1442">I1655*0.98</f>
        <v>1.4307999999999998</v>
      </c>
      <c r="K1655" s="676">
        <f t="shared" ref="K1655" si="1443">I1655*0.97</f>
        <v>1.4161999999999999</v>
      </c>
      <c r="L1655" s="676">
        <f t="shared" ref="L1655" si="1444">I1655*0.96</f>
        <v>1.4016</v>
      </c>
      <c r="M1655" s="677"/>
      <c r="N1655" s="674">
        <f>H1655*M1655</f>
        <v>0</v>
      </c>
      <c r="O1655" s="678">
        <f>I1655*M1655</f>
        <v>0</v>
      </c>
      <c r="P1655" s="679">
        <f>J1655*M1655</f>
        <v>0</v>
      </c>
      <c r="Q1655" s="679">
        <f>K1655*M1655</f>
        <v>0</v>
      </c>
      <c r="R1655" s="679">
        <f>L1655*M1655</f>
        <v>0</v>
      </c>
      <c r="S1655" s="680" t="s">
        <v>5</v>
      </c>
      <c r="T1655" s="100" t="s">
        <v>1702</v>
      </c>
    </row>
    <row r="1656" spans="1:20" s="56" customFormat="1" ht="69.95" hidden="1" customHeight="1" outlineLevel="1" thickBot="1" x14ac:dyDescent="0.25">
      <c r="A1656" s="644" t="s">
        <v>10665</v>
      </c>
      <c r="B1656" s="115" t="s">
        <v>8907</v>
      </c>
      <c r="C1656" s="115"/>
      <c r="D1656" s="306" t="s">
        <v>10666</v>
      </c>
      <c r="E1656" s="64"/>
      <c r="F1656" s="286" t="s">
        <v>4</v>
      </c>
      <c r="G1656" s="136">
        <v>1</v>
      </c>
      <c r="H1656" s="86">
        <v>0.36</v>
      </c>
      <c r="I1656" s="86">
        <v>0.35</v>
      </c>
      <c r="J1656" s="162">
        <f t="shared" ref="J1656" si="1445">I1656*0.98</f>
        <v>0.34299999999999997</v>
      </c>
      <c r="K1656" s="162">
        <f t="shared" ref="K1656" si="1446">I1656*0.97</f>
        <v>0.33949999999999997</v>
      </c>
      <c r="L1656" s="162">
        <f t="shared" ref="L1656" si="1447">I1656*0.96</f>
        <v>0.33599999999999997</v>
      </c>
      <c r="M1656" s="152"/>
      <c r="N1656" s="98">
        <f>H1656*M1656</f>
        <v>0</v>
      </c>
      <c r="O1656" s="217">
        <f>I1656*M1656</f>
        <v>0</v>
      </c>
      <c r="P1656" s="246">
        <f>J1656*M1656</f>
        <v>0</v>
      </c>
      <c r="Q1656" s="246">
        <f>K1656*M1656</f>
        <v>0</v>
      </c>
      <c r="R1656" s="246">
        <f>L1656*M1656</f>
        <v>0</v>
      </c>
      <c r="S1656" s="28" t="s">
        <v>5</v>
      </c>
      <c r="T1656" s="100"/>
    </row>
    <row r="1657" spans="1:20" s="56" customFormat="1" ht="69.95" hidden="1" customHeight="1" outlineLevel="1" thickBot="1" x14ac:dyDescent="0.25">
      <c r="A1657" s="644" t="s">
        <v>10387</v>
      </c>
      <c r="B1657" s="115" t="s">
        <v>81</v>
      </c>
      <c r="C1657" s="115"/>
      <c r="D1657" s="306" t="s">
        <v>10386</v>
      </c>
      <c r="E1657" s="286"/>
      <c r="F1657" s="64" t="s">
        <v>4</v>
      </c>
      <c r="G1657" s="200">
        <v>1</v>
      </c>
      <c r="H1657" s="199">
        <v>0.34</v>
      </c>
      <c r="I1657" s="199">
        <v>0.33</v>
      </c>
      <c r="J1657" s="162">
        <f t="shared" ref="J1657" si="1448">I1657*0.98</f>
        <v>0.32340000000000002</v>
      </c>
      <c r="K1657" s="162">
        <f t="shared" ref="K1657" si="1449">I1657*0.97</f>
        <v>0.3201</v>
      </c>
      <c r="L1657" s="162">
        <f t="shared" ref="L1657" si="1450">I1657*0.96</f>
        <v>0.31680000000000003</v>
      </c>
      <c r="M1657" s="401"/>
      <c r="N1657" s="130">
        <f>H1657*M1657</f>
        <v>0</v>
      </c>
      <c r="O1657" s="217">
        <f>I1657*M1657</f>
        <v>0</v>
      </c>
      <c r="P1657" s="246">
        <f>J1657*M1657</f>
        <v>0</v>
      </c>
      <c r="Q1657" s="246">
        <f>K1657*M1657</f>
        <v>0</v>
      </c>
      <c r="R1657" s="246">
        <f>L1657*M1657</f>
        <v>0</v>
      </c>
      <c r="S1657" s="28" t="s">
        <v>5</v>
      </c>
      <c r="T1657" s="100"/>
    </row>
    <row r="1658" spans="1:20" s="56" customFormat="1" ht="69.95" hidden="1" customHeight="1" outlineLevel="1" thickBot="1" x14ac:dyDescent="0.25">
      <c r="A1658" s="644" t="s">
        <v>4525</v>
      </c>
      <c r="B1658" s="115" t="s">
        <v>82</v>
      </c>
      <c r="C1658" s="115"/>
      <c r="D1658" s="306" t="s">
        <v>542</v>
      </c>
      <c r="E1658" s="64"/>
      <c r="F1658" s="64" t="s">
        <v>4</v>
      </c>
      <c r="G1658" s="136">
        <v>5</v>
      </c>
      <c r="H1658" s="86">
        <v>3.85</v>
      </c>
      <c r="I1658" s="86">
        <v>3.75</v>
      </c>
      <c r="J1658" s="162">
        <f t="shared" si="1439"/>
        <v>3.6749999999999998</v>
      </c>
      <c r="K1658" s="162">
        <f t="shared" si="1440"/>
        <v>3.6374999999999997</v>
      </c>
      <c r="L1658" s="162">
        <f t="shared" si="1441"/>
        <v>3.5999999999999996</v>
      </c>
      <c r="M1658" s="401"/>
      <c r="N1658" s="130">
        <f>H1658*M1658</f>
        <v>0</v>
      </c>
      <c r="O1658" s="217">
        <f>I1658*M1658</f>
        <v>0</v>
      </c>
      <c r="P1658" s="246">
        <f>J1658*M1658</f>
        <v>0</v>
      </c>
      <c r="Q1658" s="246">
        <f>K1658*M1658</f>
        <v>0</v>
      </c>
      <c r="R1658" s="246">
        <f>L1658*M1658</f>
        <v>0</v>
      </c>
      <c r="S1658" s="28" t="s">
        <v>5</v>
      </c>
      <c r="T1658" s="100"/>
    </row>
    <row r="1659" spans="1:20" s="56" customFormat="1" ht="69.95" hidden="1" customHeight="1" outlineLevel="1" thickBot="1" x14ac:dyDescent="0.25">
      <c r="A1659" s="644" t="s">
        <v>9823</v>
      </c>
      <c r="B1659" s="115" t="s">
        <v>82</v>
      </c>
      <c r="C1659" s="115"/>
      <c r="D1659" s="306" t="s">
        <v>9824</v>
      </c>
      <c r="E1659" s="64"/>
      <c r="F1659" s="64" t="s">
        <v>4</v>
      </c>
      <c r="G1659" s="136">
        <v>4</v>
      </c>
      <c r="H1659" s="86">
        <v>2.9</v>
      </c>
      <c r="I1659" s="86">
        <v>2.8</v>
      </c>
      <c r="J1659" s="162">
        <f t="shared" ref="J1659" si="1451">I1659*0.98</f>
        <v>2.7439999999999998</v>
      </c>
      <c r="K1659" s="162">
        <f t="shared" ref="K1659" si="1452">I1659*0.97</f>
        <v>2.7159999999999997</v>
      </c>
      <c r="L1659" s="162">
        <f t="shared" ref="L1659" si="1453">I1659*0.96</f>
        <v>2.6879999999999997</v>
      </c>
      <c r="M1659" s="401"/>
      <c r="N1659" s="130">
        <f>H1659*M1659</f>
        <v>0</v>
      </c>
      <c r="O1659" s="217">
        <f>I1659*M1659</f>
        <v>0</v>
      </c>
      <c r="P1659" s="246">
        <f>J1659*M1659</f>
        <v>0</v>
      </c>
      <c r="Q1659" s="246">
        <f>K1659*M1659</f>
        <v>0</v>
      </c>
      <c r="R1659" s="246">
        <f>L1659*M1659</f>
        <v>0</v>
      </c>
      <c r="S1659" s="28" t="s">
        <v>5</v>
      </c>
      <c r="T1659" s="100"/>
    </row>
    <row r="1660" spans="1:20" s="56" customFormat="1" ht="69.95" hidden="1" customHeight="1" outlineLevel="1" thickBot="1" x14ac:dyDescent="0.25">
      <c r="A1660" s="644" t="s">
        <v>7364</v>
      </c>
      <c r="B1660" s="115" t="s">
        <v>83</v>
      </c>
      <c r="C1660" s="115"/>
      <c r="D1660" s="306" t="s">
        <v>7363</v>
      </c>
      <c r="E1660" s="64"/>
      <c r="F1660" s="286" t="s">
        <v>4</v>
      </c>
      <c r="G1660" s="200">
        <v>2.5</v>
      </c>
      <c r="H1660" s="130">
        <v>1.75</v>
      </c>
      <c r="I1660" s="130">
        <v>1.7</v>
      </c>
      <c r="J1660" s="162">
        <f t="shared" si="1439"/>
        <v>1.6659999999999999</v>
      </c>
      <c r="K1660" s="162">
        <f t="shared" si="1440"/>
        <v>1.649</v>
      </c>
      <c r="L1660" s="162">
        <f t="shared" si="1441"/>
        <v>1.6319999999999999</v>
      </c>
      <c r="M1660" s="141"/>
      <c r="N1660" s="130">
        <f>H1660*M1660</f>
        <v>0</v>
      </c>
      <c r="O1660" s="217">
        <f>I1660*M1660</f>
        <v>0</v>
      </c>
      <c r="P1660" s="246">
        <f>J1660*M1660</f>
        <v>0</v>
      </c>
      <c r="Q1660" s="246">
        <f>K1660*M1660</f>
        <v>0</v>
      </c>
      <c r="R1660" s="246">
        <f>L1660*M1660</f>
        <v>0</v>
      </c>
      <c r="S1660" s="28" t="s">
        <v>5</v>
      </c>
      <c r="T1660" s="100"/>
    </row>
    <row r="1661" spans="1:20" s="56" customFormat="1" ht="69.95" hidden="1" customHeight="1" outlineLevel="1" thickBot="1" x14ac:dyDescent="0.25">
      <c r="A1661" s="644" t="s">
        <v>8908</v>
      </c>
      <c r="B1661" s="115" t="s">
        <v>8909</v>
      </c>
      <c r="C1661" s="115"/>
      <c r="D1661" s="306" t="s">
        <v>8910</v>
      </c>
      <c r="E1661" s="64"/>
      <c r="F1661" s="286" t="s">
        <v>4</v>
      </c>
      <c r="G1661" s="136">
        <v>1.5</v>
      </c>
      <c r="H1661" s="86">
        <v>0.86</v>
      </c>
      <c r="I1661" s="86">
        <v>0.84</v>
      </c>
      <c r="J1661" s="162">
        <f t="shared" si="1439"/>
        <v>0.82319999999999993</v>
      </c>
      <c r="K1661" s="162">
        <f t="shared" si="1440"/>
        <v>0.81479999999999997</v>
      </c>
      <c r="L1661" s="162">
        <f t="shared" si="1441"/>
        <v>0.80639999999999989</v>
      </c>
      <c r="M1661" s="152"/>
      <c r="N1661" s="98">
        <f>H1661*M1661</f>
        <v>0</v>
      </c>
      <c r="O1661" s="217">
        <f>I1661*M1661</f>
        <v>0</v>
      </c>
      <c r="P1661" s="246">
        <f>J1661*M1661</f>
        <v>0</v>
      </c>
      <c r="Q1661" s="246">
        <f>K1661*M1661</f>
        <v>0</v>
      </c>
      <c r="R1661" s="246">
        <f>L1661*M1661</f>
        <v>0</v>
      </c>
      <c r="S1661" s="28" t="s">
        <v>5</v>
      </c>
      <c r="T1661" s="100"/>
    </row>
    <row r="1662" spans="1:20" s="56" customFormat="1" ht="69.95" hidden="1" customHeight="1" outlineLevel="1" thickBot="1" x14ac:dyDescent="0.25">
      <c r="A1662" s="644" t="s">
        <v>8911</v>
      </c>
      <c r="B1662" s="115" t="s">
        <v>8909</v>
      </c>
      <c r="C1662" s="115"/>
      <c r="D1662" s="306" t="s">
        <v>8912</v>
      </c>
      <c r="E1662" s="64"/>
      <c r="F1662" s="286" t="s">
        <v>4</v>
      </c>
      <c r="G1662" s="136">
        <v>1.5</v>
      </c>
      <c r="H1662" s="86">
        <v>0.9</v>
      </c>
      <c r="I1662" s="86">
        <v>0.88</v>
      </c>
      <c r="J1662" s="162">
        <f t="shared" ref="J1662:J1663" si="1454">I1662*0.98</f>
        <v>0.86239999999999994</v>
      </c>
      <c r="K1662" s="162">
        <f t="shared" ref="K1662:K1663" si="1455">I1662*0.97</f>
        <v>0.85360000000000003</v>
      </c>
      <c r="L1662" s="162">
        <f t="shared" ref="L1662:L1663" si="1456">I1662*0.96</f>
        <v>0.8448</v>
      </c>
      <c r="M1662" s="152"/>
      <c r="N1662" s="98">
        <f>H1662*M1662</f>
        <v>0</v>
      </c>
      <c r="O1662" s="217">
        <f>I1662*M1662</f>
        <v>0</v>
      </c>
      <c r="P1662" s="246">
        <f>J1662*M1662</f>
        <v>0</v>
      </c>
      <c r="Q1662" s="246">
        <f>K1662*M1662</f>
        <v>0</v>
      </c>
      <c r="R1662" s="246">
        <f>L1662*M1662</f>
        <v>0</v>
      </c>
      <c r="S1662" s="28" t="s">
        <v>5</v>
      </c>
      <c r="T1662" s="100"/>
    </row>
    <row r="1663" spans="1:20" s="56" customFormat="1" ht="69.95" hidden="1" customHeight="1" outlineLevel="1" thickBot="1" x14ac:dyDescent="0.25">
      <c r="A1663" s="644" t="s">
        <v>10586</v>
      </c>
      <c r="B1663" s="115" t="s">
        <v>83</v>
      </c>
      <c r="C1663" s="115"/>
      <c r="D1663" s="412" t="s">
        <v>10585</v>
      </c>
      <c r="E1663" s="64"/>
      <c r="F1663" s="64" t="s">
        <v>4</v>
      </c>
      <c r="G1663" s="136">
        <v>3</v>
      </c>
      <c r="H1663" s="86">
        <v>1.95</v>
      </c>
      <c r="I1663" s="86">
        <v>1.9</v>
      </c>
      <c r="J1663" s="162">
        <f t="shared" si="1454"/>
        <v>1.8619999999999999</v>
      </c>
      <c r="K1663" s="162">
        <f t="shared" si="1455"/>
        <v>1.843</v>
      </c>
      <c r="L1663" s="162">
        <f t="shared" si="1456"/>
        <v>1.8239999999999998</v>
      </c>
      <c r="M1663" s="152"/>
      <c r="N1663" s="98">
        <f>H1663*M1663</f>
        <v>0</v>
      </c>
      <c r="O1663" s="217">
        <f>I1663*M1663</f>
        <v>0</v>
      </c>
      <c r="P1663" s="246">
        <f>J1663*M1663</f>
        <v>0</v>
      </c>
      <c r="Q1663" s="246">
        <f>K1663*M1663</f>
        <v>0</v>
      </c>
      <c r="R1663" s="246">
        <f>L1663*M1663</f>
        <v>0</v>
      </c>
      <c r="S1663" s="28" t="s">
        <v>5</v>
      </c>
      <c r="T1663" s="100"/>
    </row>
    <row r="1664" spans="1:20" s="56" customFormat="1" ht="69.95" hidden="1" customHeight="1" outlineLevel="1" thickBot="1" x14ac:dyDescent="0.25">
      <c r="A1664" s="644" t="s">
        <v>6952</v>
      </c>
      <c r="B1664" s="115" t="s">
        <v>83</v>
      </c>
      <c r="C1664" s="115"/>
      <c r="D1664" s="412" t="s">
        <v>6953</v>
      </c>
      <c r="E1664" s="64"/>
      <c r="F1664" s="64" t="s">
        <v>4</v>
      </c>
      <c r="G1664" s="136">
        <v>4.5</v>
      </c>
      <c r="H1664" s="86">
        <v>3.2</v>
      </c>
      <c r="I1664" s="86">
        <v>3.1</v>
      </c>
      <c r="J1664" s="162">
        <f t="shared" ref="J1664" si="1457">I1664*0.98</f>
        <v>3.0379999999999998</v>
      </c>
      <c r="K1664" s="162">
        <f t="shared" ref="K1664" si="1458">I1664*0.97</f>
        <v>3.0070000000000001</v>
      </c>
      <c r="L1664" s="162">
        <f t="shared" ref="L1664" si="1459">I1664*0.96</f>
        <v>2.976</v>
      </c>
      <c r="M1664" s="152"/>
      <c r="N1664" s="98">
        <f>H1664*M1664</f>
        <v>0</v>
      </c>
      <c r="O1664" s="217">
        <f>I1664*M1664</f>
        <v>0</v>
      </c>
      <c r="P1664" s="246">
        <f>J1664*M1664</f>
        <v>0</v>
      </c>
      <c r="Q1664" s="246">
        <f>K1664*M1664</f>
        <v>0</v>
      </c>
      <c r="R1664" s="246">
        <f>L1664*M1664</f>
        <v>0</v>
      </c>
      <c r="S1664" s="28" t="s">
        <v>5</v>
      </c>
      <c r="T1664" s="100"/>
    </row>
    <row r="1665" spans="1:20" s="56" customFormat="1" ht="69.95" hidden="1" customHeight="1" outlineLevel="1" thickBot="1" x14ac:dyDescent="0.25">
      <c r="A1665" s="644" t="s">
        <v>7365</v>
      </c>
      <c r="B1665" s="115" t="s">
        <v>84</v>
      </c>
      <c r="C1665" s="115"/>
      <c r="D1665" s="306" t="s">
        <v>653</v>
      </c>
      <c r="E1665" s="64"/>
      <c r="F1665" s="64" t="s">
        <v>4</v>
      </c>
      <c r="G1665" s="136">
        <v>1</v>
      </c>
      <c r="H1665" s="86">
        <v>0.67</v>
      </c>
      <c r="I1665" s="86">
        <v>0.65</v>
      </c>
      <c r="J1665" s="162">
        <f t="shared" si="1439"/>
        <v>0.63700000000000001</v>
      </c>
      <c r="K1665" s="162">
        <f t="shared" si="1440"/>
        <v>0.63049999999999995</v>
      </c>
      <c r="L1665" s="162">
        <f t="shared" si="1441"/>
        <v>0.624</v>
      </c>
      <c r="M1665" s="152"/>
      <c r="N1665" s="130">
        <f>H1665*M1665</f>
        <v>0</v>
      </c>
      <c r="O1665" s="217">
        <f>I1665*M1665</f>
        <v>0</v>
      </c>
      <c r="P1665" s="246">
        <f>J1665*M1665</f>
        <v>0</v>
      </c>
      <c r="Q1665" s="246">
        <f>K1665*M1665</f>
        <v>0</v>
      </c>
      <c r="R1665" s="246">
        <f>L1665*M1665</f>
        <v>0</v>
      </c>
      <c r="S1665" s="28" t="s">
        <v>5</v>
      </c>
      <c r="T1665" s="100"/>
    </row>
    <row r="1666" spans="1:20" s="56" customFormat="1" ht="69.95" hidden="1" customHeight="1" outlineLevel="1" thickBot="1" x14ac:dyDescent="0.25">
      <c r="A1666" s="644" t="s">
        <v>4526</v>
      </c>
      <c r="B1666" s="115" t="s">
        <v>84</v>
      </c>
      <c r="C1666" s="115"/>
      <c r="D1666" s="306" t="s">
        <v>1890</v>
      </c>
      <c r="E1666" s="64"/>
      <c r="F1666" s="64" t="s">
        <v>4</v>
      </c>
      <c r="G1666" s="200">
        <v>1</v>
      </c>
      <c r="H1666" s="86">
        <v>0.61</v>
      </c>
      <c r="I1666" s="86">
        <v>0.59</v>
      </c>
      <c r="J1666" s="162">
        <f t="shared" si="1439"/>
        <v>0.57819999999999994</v>
      </c>
      <c r="K1666" s="162">
        <f t="shared" si="1440"/>
        <v>0.57229999999999992</v>
      </c>
      <c r="L1666" s="162">
        <f t="shared" si="1441"/>
        <v>0.5663999999999999</v>
      </c>
      <c r="M1666" s="140"/>
      <c r="N1666" s="130">
        <f>H1666*M1666</f>
        <v>0</v>
      </c>
      <c r="O1666" s="217">
        <f>I1666*M1666</f>
        <v>0</v>
      </c>
      <c r="P1666" s="246">
        <f>J1666*M1666</f>
        <v>0</v>
      </c>
      <c r="Q1666" s="246">
        <f>K1666*M1666</f>
        <v>0</v>
      </c>
      <c r="R1666" s="246">
        <f>L1666*M1666</f>
        <v>0</v>
      </c>
      <c r="S1666" s="28" t="s">
        <v>5</v>
      </c>
      <c r="T1666" s="100"/>
    </row>
    <row r="1667" spans="1:20" s="56" customFormat="1" ht="69.95" hidden="1" customHeight="1" outlineLevel="1" thickBot="1" x14ac:dyDescent="0.25">
      <c r="A1667" s="644" t="s">
        <v>10859</v>
      </c>
      <c r="B1667" s="115" t="s">
        <v>84</v>
      </c>
      <c r="C1667" s="115"/>
      <c r="D1667" s="306" t="s">
        <v>10339</v>
      </c>
      <c r="E1667" s="64"/>
      <c r="F1667" s="64" t="s">
        <v>4</v>
      </c>
      <c r="G1667" s="200">
        <v>0.5</v>
      </c>
      <c r="H1667" s="130">
        <v>0.24</v>
      </c>
      <c r="I1667" s="130">
        <v>0.23</v>
      </c>
      <c r="J1667" s="162">
        <f t="shared" si="1439"/>
        <v>0.22540000000000002</v>
      </c>
      <c r="K1667" s="162">
        <f t="shared" si="1440"/>
        <v>0.22309999999999999</v>
      </c>
      <c r="L1667" s="162">
        <f t="shared" si="1441"/>
        <v>0.2208</v>
      </c>
      <c r="M1667" s="401"/>
      <c r="N1667" s="130">
        <f>H1667*M1667</f>
        <v>0</v>
      </c>
      <c r="O1667" s="217">
        <f>I1667*M1667</f>
        <v>0</v>
      </c>
      <c r="P1667" s="246">
        <f>J1667*M1667</f>
        <v>0</v>
      </c>
      <c r="Q1667" s="246">
        <f>K1667*M1667</f>
        <v>0</v>
      </c>
      <c r="R1667" s="246">
        <f>L1667*M1667</f>
        <v>0</v>
      </c>
      <c r="S1667" s="28" t="s">
        <v>5</v>
      </c>
      <c r="T1667" s="100"/>
    </row>
    <row r="1668" spans="1:20" s="56" customFormat="1" ht="69.95" hidden="1" customHeight="1" outlineLevel="1" thickBot="1" x14ac:dyDescent="0.25">
      <c r="A1668" s="644" t="s">
        <v>9965</v>
      </c>
      <c r="B1668" s="115" t="s">
        <v>84</v>
      </c>
      <c r="C1668" s="115"/>
      <c r="D1668" s="306" t="s">
        <v>9966</v>
      </c>
      <c r="E1668" s="64"/>
      <c r="F1668" s="64" t="s">
        <v>4</v>
      </c>
      <c r="G1668" s="200">
        <v>2</v>
      </c>
      <c r="H1668" s="130">
        <v>1</v>
      </c>
      <c r="I1668" s="130">
        <v>0.97</v>
      </c>
      <c r="J1668" s="162">
        <f t="shared" si="1439"/>
        <v>0.9506</v>
      </c>
      <c r="K1668" s="162">
        <f t="shared" si="1440"/>
        <v>0.94089999999999996</v>
      </c>
      <c r="L1668" s="162">
        <f t="shared" si="1441"/>
        <v>0.93119999999999992</v>
      </c>
      <c r="M1668" s="401"/>
      <c r="N1668" s="130">
        <f>H1668*M1668</f>
        <v>0</v>
      </c>
      <c r="O1668" s="217">
        <f>I1668*M1668</f>
        <v>0</v>
      </c>
      <c r="P1668" s="246">
        <f>J1668*M1668</f>
        <v>0</v>
      </c>
      <c r="Q1668" s="246">
        <f>K1668*M1668</f>
        <v>0</v>
      </c>
      <c r="R1668" s="246">
        <f>L1668*M1668</f>
        <v>0</v>
      </c>
      <c r="S1668" s="28" t="s">
        <v>5</v>
      </c>
      <c r="T1668" s="100"/>
    </row>
    <row r="1669" spans="1:20" s="56" customFormat="1" ht="69.95" hidden="1" customHeight="1" outlineLevel="1" thickBot="1" x14ac:dyDescent="0.25">
      <c r="A1669" s="644" t="s">
        <v>6730</v>
      </c>
      <c r="B1669" s="115" t="s">
        <v>85</v>
      </c>
      <c r="C1669" s="115"/>
      <c r="D1669" s="306" t="s">
        <v>7346</v>
      </c>
      <c r="E1669" s="64"/>
      <c r="F1669" s="64" t="s">
        <v>4</v>
      </c>
      <c r="G1669" s="136">
        <v>3.5</v>
      </c>
      <c r="H1669" s="86">
        <v>2.4500000000000002</v>
      </c>
      <c r="I1669" s="86">
        <v>2.4</v>
      </c>
      <c r="J1669" s="162">
        <f t="shared" si="1439"/>
        <v>2.3519999999999999</v>
      </c>
      <c r="K1669" s="162">
        <f t="shared" si="1440"/>
        <v>2.3279999999999998</v>
      </c>
      <c r="L1669" s="162">
        <f t="shared" si="1441"/>
        <v>2.3039999999999998</v>
      </c>
      <c r="M1669" s="141"/>
      <c r="N1669" s="130">
        <f>H1669*M1669</f>
        <v>0</v>
      </c>
      <c r="O1669" s="217">
        <f>I1669*M1669</f>
        <v>0</v>
      </c>
      <c r="P1669" s="246">
        <f>J1669*M1669</f>
        <v>0</v>
      </c>
      <c r="Q1669" s="246">
        <f>K1669*M1669</f>
        <v>0</v>
      </c>
      <c r="R1669" s="246">
        <f>L1669*M1669</f>
        <v>0</v>
      </c>
      <c r="S1669" s="28" t="s">
        <v>5</v>
      </c>
      <c r="T1669" s="100"/>
    </row>
    <row r="1670" spans="1:20" s="56" customFormat="1" ht="69.95" hidden="1" customHeight="1" outlineLevel="1" thickBot="1" x14ac:dyDescent="0.25">
      <c r="A1670" s="644" t="s">
        <v>10574</v>
      </c>
      <c r="B1670" s="115" t="s">
        <v>85</v>
      </c>
      <c r="C1670" s="115"/>
      <c r="D1670" s="306" t="s">
        <v>654</v>
      </c>
      <c r="E1670" s="64"/>
      <c r="F1670" s="64" t="s">
        <v>4</v>
      </c>
      <c r="G1670" s="136">
        <v>1.2</v>
      </c>
      <c r="H1670" s="86">
        <v>0.88</v>
      </c>
      <c r="I1670" s="86">
        <v>0.86</v>
      </c>
      <c r="J1670" s="162">
        <f t="shared" si="1439"/>
        <v>0.84279999999999999</v>
      </c>
      <c r="K1670" s="162">
        <f t="shared" si="1440"/>
        <v>0.83419999999999994</v>
      </c>
      <c r="L1670" s="162">
        <f t="shared" si="1441"/>
        <v>0.8256</v>
      </c>
      <c r="M1670" s="401"/>
      <c r="N1670" s="130">
        <f>H1670*M1670</f>
        <v>0</v>
      </c>
      <c r="O1670" s="217">
        <f>I1670*M1670</f>
        <v>0</v>
      </c>
      <c r="P1670" s="246">
        <f>J1670*M1670</f>
        <v>0</v>
      </c>
      <c r="Q1670" s="246">
        <f>K1670*M1670</f>
        <v>0</v>
      </c>
      <c r="R1670" s="246">
        <f>L1670*M1670</f>
        <v>0</v>
      </c>
      <c r="S1670" s="28" t="s">
        <v>5</v>
      </c>
      <c r="T1670" s="100"/>
    </row>
    <row r="1671" spans="1:20" s="56" customFormat="1" ht="69.95" hidden="1" customHeight="1" outlineLevel="1" thickBot="1" x14ac:dyDescent="0.25">
      <c r="A1671" s="644" t="s">
        <v>5616</v>
      </c>
      <c r="B1671" s="115" t="s">
        <v>85</v>
      </c>
      <c r="C1671" s="115"/>
      <c r="D1671" s="306" t="s">
        <v>1891</v>
      </c>
      <c r="E1671" s="64"/>
      <c r="F1671" s="64" t="s">
        <v>4</v>
      </c>
      <c r="G1671" s="200">
        <v>1</v>
      </c>
      <c r="H1671" s="86">
        <v>0.6</v>
      </c>
      <c r="I1671" s="86">
        <v>0.57999999999999996</v>
      </c>
      <c r="J1671" s="162">
        <f t="shared" si="1439"/>
        <v>0.56839999999999991</v>
      </c>
      <c r="K1671" s="162">
        <f t="shared" si="1440"/>
        <v>0.56259999999999999</v>
      </c>
      <c r="L1671" s="162">
        <f t="shared" si="1441"/>
        <v>0.55679999999999996</v>
      </c>
      <c r="M1671" s="141"/>
      <c r="N1671" s="130">
        <f>H1671*M1671</f>
        <v>0</v>
      </c>
      <c r="O1671" s="217">
        <f>I1671*M1671</f>
        <v>0</v>
      </c>
      <c r="P1671" s="246">
        <f>J1671*M1671</f>
        <v>0</v>
      </c>
      <c r="Q1671" s="246">
        <f>K1671*M1671</f>
        <v>0</v>
      </c>
      <c r="R1671" s="246">
        <f>L1671*M1671</f>
        <v>0</v>
      </c>
      <c r="S1671" s="28" t="s">
        <v>5</v>
      </c>
      <c r="T1671" s="100"/>
    </row>
    <row r="1672" spans="1:20" s="56" customFormat="1" ht="69.95" hidden="1" customHeight="1" outlineLevel="1" thickBot="1" x14ac:dyDescent="0.25">
      <c r="A1672" s="644" t="s">
        <v>8279</v>
      </c>
      <c r="B1672" s="115" t="s">
        <v>85</v>
      </c>
      <c r="C1672" s="115"/>
      <c r="D1672" s="306" t="s">
        <v>8280</v>
      </c>
      <c r="E1672" s="64"/>
      <c r="F1672" s="64" t="s">
        <v>4</v>
      </c>
      <c r="G1672" s="136">
        <v>1.5</v>
      </c>
      <c r="H1672" s="98">
        <v>0.67</v>
      </c>
      <c r="I1672" s="98">
        <v>0.65</v>
      </c>
      <c r="J1672" s="162">
        <f t="shared" si="1439"/>
        <v>0.63700000000000001</v>
      </c>
      <c r="K1672" s="162">
        <f t="shared" si="1440"/>
        <v>0.63049999999999995</v>
      </c>
      <c r="L1672" s="162">
        <f t="shared" si="1441"/>
        <v>0.624</v>
      </c>
      <c r="M1672" s="401"/>
      <c r="N1672" s="98">
        <f>H1672*M1672</f>
        <v>0</v>
      </c>
      <c r="O1672" s="217">
        <f>I1672*M1672</f>
        <v>0</v>
      </c>
      <c r="P1672" s="246">
        <f>J1672*M1672</f>
        <v>0</v>
      </c>
      <c r="Q1672" s="246">
        <f>K1672*M1672</f>
        <v>0</v>
      </c>
      <c r="R1672" s="246">
        <f>L1672*M1672</f>
        <v>0</v>
      </c>
      <c r="S1672" s="28" t="s">
        <v>5</v>
      </c>
      <c r="T1672" s="100"/>
    </row>
    <row r="1673" spans="1:20" s="56" customFormat="1" ht="69.95" hidden="1" customHeight="1" outlineLevel="1" thickBot="1" x14ac:dyDescent="0.25">
      <c r="A1673" s="644" t="s">
        <v>9821</v>
      </c>
      <c r="B1673" s="115" t="s">
        <v>85</v>
      </c>
      <c r="C1673" s="115"/>
      <c r="D1673" s="306" t="s">
        <v>9822</v>
      </c>
      <c r="E1673" s="64"/>
      <c r="F1673" s="64" t="s">
        <v>4</v>
      </c>
      <c r="G1673" s="200">
        <v>0.5</v>
      </c>
      <c r="H1673" s="130">
        <v>0.24</v>
      </c>
      <c r="I1673" s="130">
        <v>0.23</v>
      </c>
      <c r="J1673" s="162">
        <f t="shared" ref="J1673" si="1460">I1673*0.98</f>
        <v>0.22540000000000002</v>
      </c>
      <c r="K1673" s="162">
        <f t="shared" ref="K1673" si="1461">I1673*0.97</f>
        <v>0.22309999999999999</v>
      </c>
      <c r="L1673" s="162">
        <f t="shared" ref="L1673" si="1462">I1673*0.96</f>
        <v>0.2208</v>
      </c>
      <c r="M1673" s="401"/>
      <c r="N1673" s="130">
        <f>H1673*M1673</f>
        <v>0</v>
      </c>
      <c r="O1673" s="217">
        <f>I1673*M1673</f>
        <v>0</v>
      </c>
      <c r="P1673" s="246">
        <f>J1673*M1673</f>
        <v>0</v>
      </c>
      <c r="Q1673" s="246">
        <f>K1673*M1673</f>
        <v>0</v>
      </c>
      <c r="R1673" s="246">
        <f>L1673*M1673</f>
        <v>0</v>
      </c>
      <c r="S1673" s="28" t="s">
        <v>5</v>
      </c>
      <c r="T1673" s="100"/>
    </row>
    <row r="1674" spans="1:20" s="56" customFormat="1" ht="69.95" hidden="1" customHeight="1" outlineLevel="1" thickBot="1" x14ac:dyDescent="0.25">
      <c r="A1674" s="644" t="s">
        <v>9963</v>
      </c>
      <c r="B1674" s="115" t="s">
        <v>85</v>
      </c>
      <c r="C1674" s="115"/>
      <c r="D1674" s="306" t="s">
        <v>9964</v>
      </c>
      <c r="E1674" s="64"/>
      <c r="F1674" s="64" t="s">
        <v>4</v>
      </c>
      <c r="G1674" s="200">
        <v>2</v>
      </c>
      <c r="H1674" s="130">
        <v>1</v>
      </c>
      <c r="I1674" s="130">
        <v>0.97</v>
      </c>
      <c r="J1674" s="162">
        <f t="shared" ref="J1674" si="1463">I1674*0.98</f>
        <v>0.9506</v>
      </c>
      <c r="K1674" s="162">
        <f t="shared" ref="K1674" si="1464">I1674*0.97</f>
        <v>0.94089999999999996</v>
      </c>
      <c r="L1674" s="162">
        <f t="shared" ref="L1674" si="1465">I1674*0.96</f>
        <v>0.93119999999999992</v>
      </c>
      <c r="M1674" s="401"/>
      <c r="N1674" s="130">
        <f>H1674*M1674</f>
        <v>0</v>
      </c>
      <c r="O1674" s="217">
        <f>I1674*M1674</f>
        <v>0</v>
      </c>
      <c r="P1674" s="246">
        <f>J1674*M1674</f>
        <v>0</v>
      </c>
      <c r="Q1674" s="246">
        <f>K1674*M1674</f>
        <v>0</v>
      </c>
      <c r="R1674" s="246">
        <f>L1674*M1674</f>
        <v>0</v>
      </c>
      <c r="S1674" s="28" t="s">
        <v>5</v>
      </c>
      <c r="T1674" s="100"/>
    </row>
    <row r="1675" spans="1:20" s="56" customFormat="1" ht="69.95" hidden="1" customHeight="1" outlineLevel="1" thickBot="1" x14ac:dyDescent="0.25">
      <c r="A1675" s="644" t="s">
        <v>4527</v>
      </c>
      <c r="B1675" s="115" t="s">
        <v>85</v>
      </c>
      <c r="C1675" s="115"/>
      <c r="D1675" s="306" t="s">
        <v>103</v>
      </c>
      <c r="E1675" s="64"/>
      <c r="F1675" s="64" t="s">
        <v>4</v>
      </c>
      <c r="G1675" s="200">
        <v>1</v>
      </c>
      <c r="H1675" s="130">
        <v>0.4</v>
      </c>
      <c r="I1675" s="130">
        <v>0.39</v>
      </c>
      <c r="J1675" s="162">
        <f t="shared" si="1439"/>
        <v>0.38219999999999998</v>
      </c>
      <c r="K1675" s="162">
        <f t="shared" si="1440"/>
        <v>0.37830000000000003</v>
      </c>
      <c r="L1675" s="162">
        <f t="shared" si="1441"/>
        <v>0.37440000000000001</v>
      </c>
      <c r="M1675" s="401"/>
      <c r="N1675" s="130">
        <f>H1675*M1675</f>
        <v>0</v>
      </c>
      <c r="O1675" s="217">
        <f>I1675*M1675</f>
        <v>0</v>
      </c>
      <c r="P1675" s="246">
        <f>J1675*M1675</f>
        <v>0</v>
      </c>
      <c r="Q1675" s="246">
        <f>K1675*M1675</f>
        <v>0</v>
      </c>
      <c r="R1675" s="246">
        <f>L1675*M1675</f>
        <v>0</v>
      </c>
      <c r="S1675" s="28" t="s">
        <v>5</v>
      </c>
      <c r="T1675" s="100"/>
    </row>
    <row r="1676" spans="1:20" s="56" customFormat="1" ht="69.95" hidden="1" customHeight="1" outlineLevel="1" thickBot="1" x14ac:dyDescent="0.25">
      <c r="A1676" s="644" t="s">
        <v>4528</v>
      </c>
      <c r="B1676" s="115" t="s">
        <v>85</v>
      </c>
      <c r="C1676" s="115"/>
      <c r="D1676" s="306" t="s">
        <v>149</v>
      </c>
      <c r="E1676" s="64"/>
      <c r="F1676" s="64" t="s">
        <v>4</v>
      </c>
      <c r="G1676" s="136">
        <v>0.7</v>
      </c>
      <c r="H1676" s="86">
        <v>0.22</v>
      </c>
      <c r="I1676" s="86">
        <v>0.21</v>
      </c>
      <c r="J1676" s="162">
        <f t="shared" si="1439"/>
        <v>0.20579999999999998</v>
      </c>
      <c r="K1676" s="162">
        <f t="shared" si="1440"/>
        <v>0.20369999999999999</v>
      </c>
      <c r="L1676" s="162">
        <f t="shared" si="1441"/>
        <v>0.20159999999999997</v>
      </c>
      <c r="M1676" s="401"/>
      <c r="N1676" s="130">
        <f>H1676*M1676</f>
        <v>0</v>
      </c>
      <c r="O1676" s="217">
        <f>I1676*M1676</f>
        <v>0</v>
      </c>
      <c r="P1676" s="246">
        <f>J1676*M1676</f>
        <v>0</v>
      </c>
      <c r="Q1676" s="246">
        <f>K1676*M1676</f>
        <v>0</v>
      </c>
      <c r="R1676" s="246">
        <f>L1676*M1676</f>
        <v>0</v>
      </c>
      <c r="S1676" s="28" t="s">
        <v>5</v>
      </c>
      <c r="T1676" s="100"/>
    </row>
    <row r="1677" spans="1:20" s="56" customFormat="1" ht="69.95" hidden="1" customHeight="1" outlineLevel="1" thickBot="1" x14ac:dyDescent="0.25">
      <c r="A1677" s="644" t="s">
        <v>10705</v>
      </c>
      <c r="B1677" s="115" t="s">
        <v>86</v>
      </c>
      <c r="C1677" s="193"/>
      <c r="D1677" s="306" t="s">
        <v>10704</v>
      </c>
      <c r="E1677" s="286"/>
      <c r="F1677" s="64" t="s">
        <v>4</v>
      </c>
      <c r="G1677" s="321">
        <v>6</v>
      </c>
      <c r="H1677" s="99">
        <v>4.3</v>
      </c>
      <c r="I1677" s="99">
        <v>4.2</v>
      </c>
      <c r="J1677" s="162">
        <f t="shared" si="1439"/>
        <v>4.1159999999999997</v>
      </c>
      <c r="K1677" s="162">
        <f t="shared" si="1440"/>
        <v>4.0739999999999998</v>
      </c>
      <c r="L1677" s="162">
        <f t="shared" si="1441"/>
        <v>4.032</v>
      </c>
      <c r="M1677" s="141"/>
      <c r="N1677" s="99">
        <f>H1677*M1677</f>
        <v>0</v>
      </c>
      <c r="O1677" s="217">
        <f>I1677*M1677</f>
        <v>0</v>
      </c>
      <c r="P1677" s="246">
        <f>J1677*M1677</f>
        <v>0</v>
      </c>
      <c r="Q1677" s="246">
        <f>K1677*M1677</f>
        <v>0</v>
      </c>
      <c r="R1677" s="246">
        <f>L1677*M1677</f>
        <v>0</v>
      </c>
      <c r="S1677" s="28" t="s">
        <v>5</v>
      </c>
      <c r="T1677" s="100"/>
    </row>
    <row r="1678" spans="1:20" s="56" customFormat="1" ht="69.95" hidden="1" customHeight="1" outlineLevel="1" thickBot="1" x14ac:dyDescent="0.25">
      <c r="A1678" s="644" t="s">
        <v>7367</v>
      </c>
      <c r="B1678" s="115" t="s">
        <v>86</v>
      </c>
      <c r="C1678" s="115"/>
      <c r="D1678" s="306" t="s">
        <v>7366</v>
      </c>
      <c r="E1678" s="64"/>
      <c r="F1678" s="64" t="s">
        <v>4</v>
      </c>
      <c r="G1678" s="136">
        <v>4.8</v>
      </c>
      <c r="H1678" s="199">
        <v>3.4</v>
      </c>
      <c r="I1678" s="199">
        <v>3.3</v>
      </c>
      <c r="J1678" s="162">
        <f t="shared" si="1439"/>
        <v>3.234</v>
      </c>
      <c r="K1678" s="162">
        <f t="shared" si="1440"/>
        <v>3.2009999999999996</v>
      </c>
      <c r="L1678" s="162">
        <f t="shared" si="1441"/>
        <v>3.1679999999999997</v>
      </c>
      <c r="M1678" s="401"/>
      <c r="N1678" s="130">
        <f>H1678*M1678</f>
        <v>0</v>
      </c>
      <c r="O1678" s="217">
        <f>I1678*M1678</f>
        <v>0</v>
      </c>
      <c r="P1678" s="246">
        <f>J1678*M1678</f>
        <v>0</v>
      </c>
      <c r="Q1678" s="246">
        <f>K1678*M1678</f>
        <v>0</v>
      </c>
      <c r="R1678" s="246">
        <f>L1678*M1678</f>
        <v>0</v>
      </c>
      <c r="S1678" s="28" t="s">
        <v>5</v>
      </c>
      <c r="T1678" s="100"/>
    </row>
    <row r="1679" spans="1:20" s="56" customFormat="1" ht="69.95" hidden="1" customHeight="1" outlineLevel="1" thickBot="1" x14ac:dyDescent="0.25">
      <c r="A1679" s="644" t="s">
        <v>10707</v>
      </c>
      <c r="B1679" s="115" t="s">
        <v>86</v>
      </c>
      <c r="C1679" s="193"/>
      <c r="D1679" s="306" t="s">
        <v>10706</v>
      </c>
      <c r="E1679" s="286"/>
      <c r="F1679" s="64" t="s">
        <v>4</v>
      </c>
      <c r="G1679" s="321">
        <v>5</v>
      </c>
      <c r="H1679" s="99">
        <v>3.1</v>
      </c>
      <c r="I1679" s="99">
        <v>3</v>
      </c>
      <c r="J1679" s="162">
        <f t="shared" ref="J1679" si="1466">I1679*0.98</f>
        <v>2.94</v>
      </c>
      <c r="K1679" s="162">
        <f t="shared" ref="K1679" si="1467">I1679*0.97</f>
        <v>2.91</v>
      </c>
      <c r="L1679" s="162">
        <f t="shared" ref="L1679" si="1468">I1679*0.96</f>
        <v>2.88</v>
      </c>
      <c r="M1679" s="141"/>
      <c r="N1679" s="99">
        <f>H1679*M1679</f>
        <v>0</v>
      </c>
      <c r="O1679" s="217">
        <f>I1679*M1679</f>
        <v>0</v>
      </c>
      <c r="P1679" s="246">
        <f>J1679*M1679</f>
        <v>0</v>
      </c>
      <c r="Q1679" s="246">
        <f>K1679*M1679</f>
        <v>0</v>
      </c>
      <c r="R1679" s="246">
        <f>L1679*M1679</f>
        <v>0</v>
      </c>
      <c r="S1679" s="28" t="s">
        <v>5</v>
      </c>
      <c r="T1679" s="100"/>
    </row>
    <row r="1680" spans="1:20" s="56" customFormat="1" ht="69.95" hidden="1" customHeight="1" outlineLevel="1" thickBot="1" x14ac:dyDescent="0.25">
      <c r="A1680" s="644" t="s">
        <v>10701</v>
      </c>
      <c r="B1680" s="115" t="s">
        <v>87</v>
      </c>
      <c r="C1680" s="193"/>
      <c r="D1680" s="306" t="s">
        <v>10700</v>
      </c>
      <c r="E1680" s="286"/>
      <c r="F1680" s="64" t="s">
        <v>4</v>
      </c>
      <c r="G1680" s="321">
        <v>6</v>
      </c>
      <c r="H1680" s="99">
        <v>4</v>
      </c>
      <c r="I1680" s="99">
        <v>3.9</v>
      </c>
      <c r="J1680" s="162">
        <f t="shared" si="1439"/>
        <v>3.8220000000000001</v>
      </c>
      <c r="K1680" s="162">
        <f t="shared" si="1440"/>
        <v>3.7829999999999999</v>
      </c>
      <c r="L1680" s="162">
        <f t="shared" si="1441"/>
        <v>3.7439999999999998</v>
      </c>
      <c r="M1680" s="141"/>
      <c r="N1680" s="99">
        <f>H1680*M1680</f>
        <v>0</v>
      </c>
      <c r="O1680" s="217">
        <f>I1680*M1680</f>
        <v>0</v>
      </c>
      <c r="P1680" s="246">
        <f>J1680*M1680</f>
        <v>0</v>
      </c>
      <c r="Q1680" s="246">
        <f>K1680*M1680</f>
        <v>0</v>
      </c>
      <c r="R1680" s="246">
        <f>L1680*M1680</f>
        <v>0</v>
      </c>
      <c r="S1680" s="28" t="s">
        <v>5</v>
      </c>
      <c r="T1680" s="100"/>
    </row>
    <row r="1681" spans="1:20" s="56" customFormat="1" ht="69.95" hidden="1" customHeight="1" outlineLevel="1" thickBot="1" x14ac:dyDescent="0.25">
      <c r="A1681" s="644" t="s">
        <v>10702</v>
      </c>
      <c r="B1681" s="115" t="s">
        <v>87</v>
      </c>
      <c r="C1681" s="193"/>
      <c r="D1681" s="306" t="s">
        <v>10703</v>
      </c>
      <c r="E1681" s="286"/>
      <c r="F1681" s="64" t="s">
        <v>4</v>
      </c>
      <c r="G1681" s="321">
        <v>5.5</v>
      </c>
      <c r="H1681" s="99">
        <v>3.9</v>
      </c>
      <c r="I1681" s="99">
        <v>3.8</v>
      </c>
      <c r="J1681" s="162">
        <f t="shared" ref="J1681" si="1469">I1681*0.98</f>
        <v>3.7239999999999998</v>
      </c>
      <c r="K1681" s="162">
        <f t="shared" ref="K1681" si="1470">I1681*0.97</f>
        <v>3.6859999999999999</v>
      </c>
      <c r="L1681" s="162">
        <f t="shared" ref="L1681" si="1471">I1681*0.96</f>
        <v>3.6479999999999997</v>
      </c>
      <c r="M1681" s="141"/>
      <c r="N1681" s="99">
        <f>H1681*M1681</f>
        <v>0</v>
      </c>
      <c r="O1681" s="217">
        <f>I1681*M1681</f>
        <v>0</v>
      </c>
      <c r="P1681" s="246">
        <f>J1681*M1681</f>
        <v>0</v>
      </c>
      <c r="Q1681" s="246">
        <f>K1681*M1681</f>
        <v>0</v>
      </c>
      <c r="R1681" s="246">
        <f>L1681*M1681</f>
        <v>0</v>
      </c>
      <c r="S1681" s="28" t="s">
        <v>5</v>
      </c>
      <c r="T1681" s="100"/>
    </row>
    <row r="1682" spans="1:20" s="56" customFormat="1" ht="69.95" hidden="1" customHeight="1" outlineLevel="1" thickBot="1" x14ac:dyDescent="0.25">
      <c r="A1682" s="644" t="s">
        <v>4529</v>
      </c>
      <c r="B1682" s="115" t="s">
        <v>91</v>
      </c>
      <c r="C1682" s="115"/>
      <c r="D1682" s="306" t="s">
        <v>99</v>
      </c>
      <c r="E1682" s="64"/>
      <c r="F1682" s="64" t="s">
        <v>4</v>
      </c>
      <c r="G1682" s="136">
        <v>1.7</v>
      </c>
      <c r="H1682" s="86">
        <v>1.08</v>
      </c>
      <c r="I1682" s="86">
        <v>1.05</v>
      </c>
      <c r="J1682" s="161">
        <f t="shared" si="1439"/>
        <v>1.0289999999999999</v>
      </c>
      <c r="K1682" s="161">
        <f t="shared" si="1440"/>
        <v>1.0185</v>
      </c>
      <c r="L1682" s="161">
        <f t="shared" si="1441"/>
        <v>1.008</v>
      </c>
      <c r="M1682" s="14"/>
      <c r="N1682" s="130">
        <f>H1682*M1682</f>
        <v>0</v>
      </c>
      <c r="O1682" s="217">
        <f>I1682*M1682</f>
        <v>0</v>
      </c>
      <c r="P1682" s="246">
        <f>J1682*M1682</f>
        <v>0</v>
      </c>
      <c r="Q1682" s="246">
        <f>K1682*M1682</f>
        <v>0</v>
      </c>
      <c r="R1682" s="246">
        <f>L1682*M1682</f>
        <v>0</v>
      </c>
      <c r="S1682" s="28" t="s">
        <v>5</v>
      </c>
      <c r="T1682" s="100"/>
    </row>
    <row r="1683" spans="1:20" s="56" customFormat="1" ht="69.95" hidden="1" customHeight="1" outlineLevel="1" thickBot="1" x14ac:dyDescent="0.25">
      <c r="A1683" s="644" t="s">
        <v>4530</v>
      </c>
      <c r="B1683" s="115" t="s">
        <v>91</v>
      </c>
      <c r="C1683" s="115"/>
      <c r="D1683" s="306" t="s">
        <v>117</v>
      </c>
      <c r="E1683" s="64"/>
      <c r="F1683" s="64" t="s">
        <v>4</v>
      </c>
      <c r="G1683" s="136">
        <v>0.5</v>
      </c>
      <c r="H1683" s="86">
        <v>0.14499999999999999</v>
      </c>
      <c r="I1683" s="86">
        <v>0.14000000000000001</v>
      </c>
      <c r="J1683" s="162">
        <f t="shared" si="1439"/>
        <v>0.13720000000000002</v>
      </c>
      <c r="K1683" s="162">
        <f t="shared" si="1440"/>
        <v>0.1358</v>
      </c>
      <c r="L1683" s="162">
        <f t="shared" si="1441"/>
        <v>0.13440000000000002</v>
      </c>
      <c r="M1683" s="401"/>
      <c r="N1683" s="130">
        <f>H1683*M1683</f>
        <v>0</v>
      </c>
      <c r="O1683" s="217">
        <f>I1683*M1683</f>
        <v>0</v>
      </c>
      <c r="P1683" s="246">
        <f>J1683*M1683</f>
        <v>0</v>
      </c>
      <c r="Q1683" s="246">
        <f>K1683*M1683</f>
        <v>0</v>
      </c>
      <c r="R1683" s="246">
        <f>L1683*M1683</f>
        <v>0</v>
      </c>
      <c r="S1683" s="28" t="s">
        <v>5</v>
      </c>
      <c r="T1683" s="100"/>
    </row>
    <row r="1684" spans="1:20" s="56" customFormat="1" ht="69.95" hidden="1" customHeight="1" outlineLevel="1" thickBot="1" x14ac:dyDescent="0.25">
      <c r="A1684" s="644" t="s">
        <v>10219</v>
      </c>
      <c r="B1684" s="115" t="s">
        <v>88</v>
      </c>
      <c r="C1684" s="115"/>
      <c r="D1684" s="306" t="s">
        <v>10218</v>
      </c>
      <c r="E1684" s="64"/>
      <c r="F1684" s="64" t="s">
        <v>4</v>
      </c>
      <c r="G1684" s="136">
        <v>4.5</v>
      </c>
      <c r="H1684" s="86">
        <v>2.9</v>
      </c>
      <c r="I1684" s="86">
        <v>2.8</v>
      </c>
      <c r="J1684" s="162">
        <f t="shared" si="1439"/>
        <v>2.7439999999999998</v>
      </c>
      <c r="K1684" s="162">
        <f t="shared" si="1440"/>
        <v>2.7159999999999997</v>
      </c>
      <c r="L1684" s="162">
        <f t="shared" si="1441"/>
        <v>2.6879999999999997</v>
      </c>
      <c r="M1684" s="401"/>
      <c r="N1684" s="130">
        <f>H1684*M1684</f>
        <v>0</v>
      </c>
      <c r="O1684" s="217">
        <f>I1684*M1684</f>
        <v>0</v>
      </c>
      <c r="P1684" s="246">
        <f>J1684*M1684</f>
        <v>0</v>
      </c>
      <c r="Q1684" s="246">
        <f>K1684*M1684</f>
        <v>0</v>
      </c>
      <c r="R1684" s="246">
        <f>L1684*M1684</f>
        <v>0</v>
      </c>
      <c r="S1684" s="28" t="s">
        <v>5</v>
      </c>
      <c r="T1684" s="100"/>
    </row>
    <row r="1685" spans="1:20" s="56" customFormat="1" ht="69.95" hidden="1" customHeight="1" outlineLevel="1" thickBot="1" x14ac:dyDescent="0.25">
      <c r="A1685" s="644" t="s">
        <v>4531</v>
      </c>
      <c r="B1685" s="115" t="s">
        <v>89</v>
      </c>
      <c r="C1685" s="115"/>
      <c r="D1685" s="306" t="s">
        <v>567</v>
      </c>
      <c r="E1685" s="64"/>
      <c r="F1685" s="64" t="s">
        <v>4</v>
      </c>
      <c r="G1685" s="136">
        <v>0.5</v>
      </c>
      <c r="H1685" s="86">
        <v>0.16500000000000001</v>
      </c>
      <c r="I1685" s="86">
        <v>0.16</v>
      </c>
      <c r="J1685" s="162">
        <f t="shared" si="1439"/>
        <v>0.15679999999999999</v>
      </c>
      <c r="K1685" s="162">
        <f t="shared" si="1440"/>
        <v>0.1552</v>
      </c>
      <c r="L1685" s="162">
        <f t="shared" si="1441"/>
        <v>0.15359999999999999</v>
      </c>
      <c r="M1685" s="401"/>
      <c r="N1685" s="130">
        <f>H1685*M1685</f>
        <v>0</v>
      </c>
      <c r="O1685" s="217">
        <f>I1685*M1685</f>
        <v>0</v>
      </c>
      <c r="P1685" s="246">
        <f>J1685*M1685</f>
        <v>0</v>
      </c>
      <c r="Q1685" s="246">
        <f>K1685*M1685</f>
        <v>0</v>
      </c>
      <c r="R1685" s="246">
        <f>L1685*M1685</f>
        <v>0</v>
      </c>
      <c r="S1685" s="28" t="s">
        <v>5</v>
      </c>
      <c r="T1685" s="100"/>
    </row>
    <row r="1686" spans="1:20" s="56" customFormat="1" ht="69.95" hidden="1" customHeight="1" outlineLevel="1" thickBot="1" x14ac:dyDescent="0.25">
      <c r="A1686" s="644" t="s">
        <v>10220</v>
      </c>
      <c r="B1686" s="115" t="s">
        <v>89</v>
      </c>
      <c r="C1686" s="115"/>
      <c r="D1686" s="306" t="s">
        <v>10221</v>
      </c>
      <c r="E1686" s="64"/>
      <c r="F1686" s="64" t="s">
        <v>4</v>
      </c>
      <c r="G1686" s="136">
        <v>4.5</v>
      </c>
      <c r="H1686" s="86">
        <v>2.9</v>
      </c>
      <c r="I1686" s="86">
        <v>2.8</v>
      </c>
      <c r="J1686" s="162">
        <f t="shared" ref="J1686" si="1472">I1686*0.98</f>
        <v>2.7439999999999998</v>
      </c>
      <c r="K1686" s="162">
        <f t="shared" ref="K1686" si="1473">I1686*0.97</f>
        <v>2.7159999999999997</v>
      </c>
      <c r="L1686" s="162">
        <f t="shared" ref="L1686" si="1474">I1686*0.96</f>
        <v>2.6879999999999997</v>
      </c>
      <c r="M1686" s="401"/>
      <c r="N1686" s="130">
        <f>H1686*M1686</f>
        <v>0</v>
      </c>
      <c r="O1686" s="217">
        <f>I1686*M1686</f>
        <v>0</v>
      </c>
      <c r="P1686" s="246">
        <f>J1686*M1686</f>
        <v>0</v>
      </c>
      <c r="Q1686" s="246">
        <f>K1686*M1686</f>
        <v>0</v>
      </c>
      <c r="R1686" s="246">
        <f>L1686*M1686</f>
        <v>0</v>
      </c>
      <c r="S1686" s="28" t="s">
        <v>5</v>
      </c>
      <c r="T1686" s="100"/>
    </row>
    <row r="1687" spans="1:20" s="56" customFormat="1" ht="69.95" hidden="1" customHeight="1" outlineLevel="1" thickBot="1" x14ac:dyDescent="0.25">
      <c r="A1687" s="644" t="s">
        <v>4532</v>
      </c>
      <c r="B1687" s="115" t="s">
        <v>89</v>
      </c>
      <c r="C1687" s="115"/>
      <c r="D1687" s="306" t="s">
        <v>100</v>
      </c>
      <c r="E1687" s="64"/>
      <c r="F1687" s="7" t="s">
        <v>4</v>
      </c>
      <c r="G1687" s="136">
        <v>2</v>
      </c>
      <c r="H1687" s="98">
        <v>1.1499999999999999</v>
      </c>
      <c r="I1687" s="86">
        <v>1.1000000000000001</v>
      </c>
      <c r="J1687" s="161">
        <f t="shared" si="1439"/>
        <v>1.0780000000000001</v>
      </c>
      <c r="K1687" s="161">
        <f t="shared" si="1440"/>
        <v>1.0669999999999999</v>
      </c>
      <c r="L1687" s="161">
        <f t="shared" si="1441"/>
        <v>1.056</v>
      </c>
      <c r="M1687" s="14"/>
      <c r="N1687" s="130">
        <f>H1687*M1687</f>
        <v>0</v>
      </c>
      <c r="O1687" s="217">
        <f>I1687*M1687</f>
        <v>0</v>
      </c>
      <c r="P1687" s="246">
        <f>J1687*M1687</f>
        <v>0</v>
      </c>
      <c r="Q1687" s="246">
        <f>K1687*M1687</f>
        <v>0</v>
      </c>
      <c r="R1687" s="246">
        <f>L1687*M1687</f>
        <v>0</v>
      </c>
      <c r="S1687" s="28" t="s">
        <v>5</v>
      </c>
      <c r="T1687" s="100"/>
    </row>
    <row r="1688" spans="1:20" s="56" customFormat="1" ht="69.95" hidden="1" customHeight="1" outlineLevel="1" thickBot="1" x14ac:dyDescent="0.25">
      <c r="A1688" s="644" t="s">
        <v>10126</v>
      </c>
      <c r="B1688" s="115" t="s">
        <v>90</v>
      </c>
      <c r="C1688" s="115"/>
      <c r="D1688" s="306" t="s">
        <v>10127</v>
      </c>
      <c r="E1688" s="64"/>
      <c r="F1688" s="64" t="s">
        <v>4</v>
      </c>
      <c r="G1688" s="136">
        <v>1.5</v>
      </c>
      <c r="H1688" s="98">
        <v>0.77</v>
      </c>
      <c r="I1688" s="86">
        <v>0.75</v>
      </c>
      <c r="J1688" s="162">
        <f t="shared" ref="J1688" si="1475">I1688*0.98</f>
        <v>0.73499999999999999</v>
      </c>
      <c r="K1688" s="162">
        <f t="shared" ref="K1688" si="1476">I1688*0.97</f>
        <v>0.72750000000000004</v>
      </c>
      <c r="L1688" s="162">
        <f t="shared" ref="L1688" si="1477">I1688*0.96</f>
        <v>0.72</v>
      </c>
      <c r="M1688" s="401"/>
      <c r="N1688" s="130">
        <f>H1688*M1688</f>
        <v>0</v>
      </c>
      <c r="O1688" s="217">
        <f>I1688*M1688</f>
        <v>0</v>
      </c>
      <c r="P1688" s="246">
        <f>J1688*M1688</f>
        <v>0</v>
      </c>
      <c r="Q1688" s="246">
        <f>K1688*M1688</f>
        <v>0</v>
      </c>
      <c r="R1688" s="246">
        <f>L1688*M1688</f>
        <v>0</v>
      </c>
      <c r="S1688" s="28" t="s">
        <v>5</v>
      </c>
      <c r="T1688" s="100"/>
    </row>
    <row r="1689" spans="1:20" s="56" customFormat="1" ht="69.95" hidden="1" customHeight="1" outlineLevel="1" thickBot="1" x14ac:dyDescent="0.25">
      <c r="A1689" s="644" t="s">
        <v>9687</v>
      </c>
      <c r="B1689" s="115" t="s">
        <v>90</v>
      </c>
      <c r="C1689" s="115"/>
      <c r="D1689" s="306" t="s">
        <v>1313</v>
      </c>
      <c r="E1689" s="64"/>
      <c r="F1689" s="64" t="s">
        <v>4</v>
      </c>
      <c r="G1689" s="136">
        <v>1.3</v>
      </c>
      <c r="H1689" s="86">
        <v>0.7</v>
      </c>
      <c r="I1689" s="86">
        <v>0.68</v>
      </c>
      <c r="J1689" s="162">
        <f t="shared" si="1439"/>
        <v>0.66639999999999999</v>
      </c>
      <c r="K1689" s="162">
        <f t="shared" si="1440"/>
        <v>0.65960000000000008</v>
      </c>
      <c r="L1689" s="162">
        <f t="shared" si="1441"/>
        <v>0.65280000000000005</v>
      </c>
      <c r="M1689" s="141"/>
      <c r="N1689" s="130">
        <f>H1689*M1689</f>
        <v>0</v>
      </c>
      <c r="O1689" s="217">
        <f>I1689*M1689</f>
        <v>0</v>
      </c>
      <c r="P1689" s="246">
        <f>J1689*M1689</f>
        <v>0</v>
      </c>
      <c r="Q1689" s="246">
        <f>K1689*M1689</f>
        <v>0</v>
      </c>
      <c r="R1689" s="246">
        <f>L1689*M1689</f>
        <v>0</v>
      </c>
      <c r="S1689" s="28" t="s">
        <v>5</v>
      </c>
      <c r="T1689" s="100"/>
    </row>
    <row r="1690" spans="1:20" s="56" customFormat="1" ht="69.95" hidden="1" customHeight="1" outlineLevel="1" thickBot="1" x14ac:dyDescent="0.25">
      <c r="A1690" s="644" t="s">
        <v>8779</v>
      </c>
      <c r="B1690" s="115" t="s">
        <v>90</v>
      </c>
      <c r="C1690" s="115"/>
      <c r="D1690" s="306" t="s">
        <v>8780</v>
      </c>
      <c r="E1690" s="64"/>
      <c r="F1690" s="64" t="s">
        <v>4</v>
      </c>
      <c r="G1690" s="136">
        <v>0.3</v>
      </c>
      <c r="H1690" s="354">
        <v>0.14499999999999999</v>
      </c>
      <c r="I1690" s="98">
        <v>0.14000000000000001</v>
      </c>
      <c r="J1690" s="162">
        <f t="shared" si="1439"/>
        <v>0.13720000000000002</v>
      </c>
      <c r="K1690" s="162">
        <f t="shared" si="1440"/>
        <v>0.1358</v>
      </c>
      <c r="L1690" s="162">
        <f t="shared" si="1441"/>
        <v>0.13440000000000002</v>
      </c>
      <c r="M1690" s="401"/>
      <c r="N1690" s="98">
        <f>H1690*M1690</f>
        <v>0</v>
      </c>
      <c r="O1690" s="217">
        <f>I1690*M1690</f>
        <v>0</v>
      </c>
      <c r="P1690" s="246">
        <f>J1690*M1690</f>
        <v>0</v>
      </c>
      <c r="Q1690" s="246">
        <f>K1690*M1690</f>
        <v>0</v>
      </c>
      <c r="R1690" s="246">
        <f>L1690*M1690</f>
        <v>0</v>
      </c>
      <c r="S1690" s="28" t="s">
        <v>5</v>
      </c>
      <c r="T1690" s="100"/>
    </row>
    <row r="1691" spans="1:20" s="56" customFormat="1" ht="69.95" hidden="1" customHeight="1" outlineLevel="1" thickBot="1" x14ac:dyDescent="0.25">
      <c r="A1691" s="644" t="s">
        <v>10223</v>
      </c>
      <c r="B1691" s="115" t="s">
        <v>90</v>
      </c>
      <c r="C1691" s="115"/>
      <c r="D1691" s="306" t="s">
        <v>10222</v>
      </c>
      <c r="E1691" s="64"/>
      <c r="F1691" s="64" t="s">
        <v>4</v>
      </c>
      <c r="G1691" s="136">
        <v>5</v>
      </c>
      <c r="H1691" s="86">
        <v>3.2</v>
      </c>
      <c r="I1691" s="86">
        <v>3.1</v>
      </c>
      <c r="J1691" s="162">
        <f t="shared" si="1439"/>
        <v>3.0379999999999998</v>
      </c>
      <c r="K1691" s="162">
        <f t="shared" si="1440"/>
        <v>3.0070000000000001</v>
      </c>
      <c r="L1691" s="162">
        <f t="shared" si="1441"/>
        <v>2.976</v>
      </c>
      <c r="M1691" s="401"/>
      <c r="N1691" s="130">
        <f>H1691*M1691</f>
        <v>0</v>
      </c>
      <c r="O1691" s="217">
        <f>I1691*M1691</f>
        <v>0</v>
      </c>
      <c r="P1691" s="246">
        <f>J1691*M1691</f>
        <v>0</v>
      </c>
      <c r="Q1691" s="246">
        <f>K1691*M1691</f>
        <v>0</v>
      </c>
      <c r="R1691" s="246">
        <f>L1691*M1691</f>
        <v>0</v>
      </c>
      <c r="S1691" s="28" t="s">
        <v>5</v>
      </c>
      <c r="T1691" s="100"/>
    </row>
    <row r="1692" spans="1:20" s="56" customFormat="1" ht="69.95" hidden="1" customHeight="1" outlineLevel="1" thickBot="1" x14ac:dyDescent="0.25">
      <c r="A1692" s="644" t="s">
        <v>4533</v>
      </c>
      <c r="B1692" s="115" t="s">
        <v>92</v>
      </c>
      <c r="C1692" s="115"/>
      <c r="D1692" s="306" t="s">
        <v>1314</v>
      </c>
      <c r="E1692" s="64"/>
      <c r="F1692" s="64" t="s">
        <v>4</v>
      </c>
      <c r="G1692" s="136">
        <v>1.3</v>
      </c>
      <c r="H1692" s="98">
        <v>0.7</v>
      </c>
      <c r="I1692" s="86">
        <v>0.68</v>
      </c>
      <c r="J1692" s="162">
        <f t="shared" si="1439"/>
        <v>0.66639999999999999</v>
      </c>
      <c r="K1692" s="162">
        <f t="shared" si="1440"/>
        <v>0.65960000000000008</v>
      </c>
      <c r="L1692" s="162">
        <f t="shared" si="1441"/>
        <v>0.65280000000000005</v>
      </c>
      <c r="M1692" s="401"/>
      <c r="N1692" s="130">
        <f>H1692*M1692</f>
        <v>0</v>
      </c>
      <c r="O1692" s="217">
        <f>I1692*M1692</f>
        <v>0</v>
      </c>
      <c r="P1692" s="246">
        <f>J1692*M1692</f>
        <v>0</v>
      </c>
      <c r="Q1692" s="246">
        <f>K1692*M1692</f>
        <v>0</v>
      </c>
      <c r="R1692" s="246">
        <f>L1692*M1692</f>
        <v>0</v>
      </c>
      <c r="S1692" s="28" t="s">
        <v>5</v>
      </c>
      <c r="T1692" s="100"/>
    </row>
    <row r="1693" spans="1:20" s="56" customFormat="1" ht="69.95" hidden="1" customHeight="1" outlineLevel="1" thickBot="1" x14ac:dyDescent="0.25">
      <c r="A1693" s="644" t="s">
        <v>8781</v>
      </c>
      <c r="B1693" s="115" t="s">
        <v>92</v>
      </c>
      <c r="C1693" s="115"/>
      <c r="D1693" s="306" t="s">
        <v>8782</v>
      </c>
      <c r="E1693" s="64"/>
      <c r="F1693" s="64" t="s">
        <v>4</v>
      </c>
      <c r="G1693" s="136">
        <v>0.5</v>
      </c>
      <c r="H1693" s="98">
        <v>0.23</v>
      </c>
      <c r="I1693" s="98">
        <v>0.22</v>
      </c>
      <c r="J1693" s="162">
        <f t="shared" ref="J1693:J1694" si="1478">I1693*0.98</f>
        <v>0.21559999999999999</v>
      </c>
      <c r="K1693" s="162">
        <f t="shared" ref="K1693:K1694" si="1479">I1693*0.97</f>
        <v>0.21340000000000001</v>
      </c>
      <c r="L1693" s="162">
        <f t="shared" ref="L1693:L1694" si="1480">I1693*0.96</f>
        <v>0.2112</v>
      </c>
      <c r="M1693" s="401"/>
      <c r="N1693" s="98">
        <f>H1693*M1693</f>
        <v>0</v>
      </c>
      <c r="O1693" s="217">
        <f>I1693*M1693</f>
        <v>0</v>
      </c>
      <c r="P1693" s="246">
        <f>J1693*M1693</f>
        <v>0</v>
      </c>
      <c r="Q1693" s="246">
        <f>K1693*M1693</f>
        <v>0</v>
      </c>
      <c r="R1693" s="246">
        <f>L1693*M1693</f>
        <v>0</v>
      </c>
      <c r="S1693" s="28" t="s">
        <v>5</v>
      </c>
      <c r="T1693" s="100"/>
    </row>
    <row r="1694" spans="1:20" s="56" customFormat="1" ht="69.95" hidden="1" customHeight="1" outlineLevel="1" thickBot="1" x14ac:dyDescent="0.25">
      <c r="A1694" s="644" t="s">
        <v>10224</v>
      </c>
      <c r="B1694" s="115" t="s">
        <v>92</v>
      </c>
      <c r="C1694" s="115"/>
      <c r="D1694" s="306" t="s">
        <v>10225</v>
      </c>
      <c r="E1694" s="64"/>
      <c r="F1694" s="64" t="s">
        <v>4</v>
      </c>
      <c r="G1694" s="136">
        <v>6.5</v>
      </c>
      <c r="H1694" s="86">
        <v>4.2</v>
      </c>
      <c r="I1694" s="86">
        <v>4.0999999999999996</v>
      </c>
      <c r="J1694" s="162">
        <f t="shared" si="1478"/>
        <v>4.0179999999999998</v>
      </c>
      <c r="K1694" s="162">
        <f t="shared" si="1479"/>
        <v>3.9769999999999994</v>
      </c>
      <c r="L1694" s="162">
        <f t="shared" si="1480"/>
        <v>3.9359999999999995</v>
      </c>
      <c r="M1694" s="401"/>
      <c r="N1694" s="130">
        <f>H1694*M1694</f>
        <v>0</v>
      </c>
      <c r="O1694" s="217">
        <f>I1694*M1694</f>
        <v>0</v>
      </c>
      <c r="P1694" s="246">
        <f>J1694*M1694</f>
        <v>0</v>
      </c>
      <c r="Q1694" s="246">
        <f>K1694*M1694</f>
        <v>0</v>
      </c>
      <c r="R1694" s="246">
        <f>L1694*M1694</f>
        <v>0</v>
      </c>
      <c r="S1694" s="28" t="s">
        <v>5</v>
      </c>
      <c r="T1694" s="100"/>
    </row>
    <row r="1695" spans="1:20" s="56" customFormat="1" ht="69.95" hidden="1" customHeight="1" outlineLevel="1" thickBot="1" x14ac:dyDescent="0.25">
      <c r="A1695" s="644" t="s">
        <v>10124</v>
      </c>
      <c r="B1695" s="115" t="s">
        <v>93</v>
      </c>
      <c r="C1695" s="115"/>
      <c r="D1695" s="306" t="s">
        <v>10125</v>
      </c>
      <c r="E1695" s="64"/>
      <c r="F1695" s="64" t="s">
        <v>4</v>
      </c>
      <c r="G1695" s="136">
        <v>1.5</v>
      </c>
      <c r="H1695" s="98">
        <v>0.71</v>
      </c>
      <c r="I1695" s="86">
        <v>0.69</v>
      </c>
      <c r="J1695" s="162">
        <f t="shared" si="1439"/>
        <v>0.67619999999999991</v>
      </c>
      <c r="K1695" s="162">
        <f t="shared" si="1440"/>
        <v>0.6692999999999999</v>
      </c>
      <c r="L1695" s="162">
        <f t="shared" si="1441"/>
        <v>0.66239999999999988</v>
      </c>
      <c r="M1695" s="401"/>
      <c r="N1695" s="130">
        <f>H1695*M1695</f>
        <v>0</v>
      </c>
      <c r="O1695" s="217">
        <f>I1695*M1695</f>
        <v>0</v>
      </c>
      <c r="P1695" s="246">
        <f>J1695*M1695</f>
        <v>0</v>
      </c>
      <c r="Q1695" s="246">
        <f>K1695*M1695</f>
        <v>0</v>
      </c>
      <c r="R1695" s="246">
        <f>L1695*M1695</f>
        <v>0</v>
      </c>
      <c r="S1695" s="28" t="s">
        <v>5</v>
      </c>
      <c r="T1695" s="100"/>
    </row>
    <row r="1696" spans="1:20" s="56" customFormat="1" ht="69.95" hidden="1" customHeight="1" outlineLevel="1" thickBot="1" x14ac:dyDescent="0.25">
      <c r="A1696" s="644" t="s">
        <v>10123</v>
      </c>
      <c r="B1696" s="115" t="s">
        <v>93</v>
      </c>
      <c r="C1696" s="115"/>
      <c r="D1696" s="306" t="s">
        <v>10122</v>
      </c>
      <c r="E1696" s="64"/>
      <c r="F1696" s="64" t="s">
        <v>4</v>
      </c>
      <c r="G1696" s="136">
        <v>1</v>
      </c>
      <c r="H1696" s="98">
        <v>0.55000000000000004</v>
      </c>
      <c r="I1696" s="86">
        <v>0.53</v>
      </c>
      <c r="J1696" s="162">
        <f t="shared" ref="J1696" si="1481">I1696*0.98</f>
        <v>0.51939999999999997</v>
      </c>
      <c r="K1696" s="162">
        <f t="shared" ref="K1696" si="1482">I1696*0.97</f>
        <v>0.5141</v>
      </c>
      <c r="L1696" s="162">
        <f t="shared" ref="L1696" si="1483">I1696*0.96</f>
        <v>0.50880000000000003</v>
      </c>
      <c r="M1696" s="401"/>
      <c r="N1696" s="130">
        <f>H1696*M1696</f>
        <v>0</v>
      </c>
      <c r="O1696" s="217">
        <f>I1696*M1696</f>
        <v>0</v>
      </c>
      <c r="P1696" s="246">
        <f>J1696*M1696</f>
        <v>0</v>
      </c>
      <c r="Q1696" s="246">
        <f>K1696*M1696</f>
        <v>0</v>
      </c>
      <c r="R1696" s="246">
        <f>L1696*M1696</f>
        <v>0</v>
      </c>
      <c r="S1696" s="28" t="s">
        <v>5</v>
      </c>
      <c r="T1696" s="100"/>
    </row>
    <row r="1697" spans="1:20" s="56" customFormat="1" ht="69.95" hidden="1" customHeight="1" outlineLevel="1" thickBot="1" x14ac:dyDescent="0.25">
      <c r="A1697" s="644" t="s">
        <v>8783</v>
      </c>
      <c r="B1697" s="115" t="s">
        <v>93</v>
      </c>
      <c r="C1697" s="115"/>
      <c r="D1697" s="306" t="s">
        <v>8784</v>
      </c>
      <c r="E1697" s="64"/>
      <c r="F1697" s="64" t="s">
        <v>4</v>
      </c>
      <c r="G1697" s="136">
        <v>1</v>
      </c>
      <c r="H1697" s="98">
        <v>0.39</v>
      </c>
      <c r="I1697" s="86">
        <v>0.38</v>
      </c>
      <c r="J1697" s="162">
        <f t="shared" si="1439"/>
        <v>0.37240000000000001</v>
      </c>
      <c r="K1697" s="162">
        <f t="shared" si="1440"/>
        <v>0.36859999999999998</v>
      </c>
      <c r="L1697" s="162">
        <f t="shared" si="1441"/>
        <v>0.36480000000000001</v>
      </c>
      <c r="M1697" s="401"/>
      <c r="N1697" s="130">
        <f>H1697*M1697</f>
        <v>0</v>
      </c>
      <c r="O1697" s="217">
        <f>I1697*M1697</f>
        <v>0</v>
      </c>
      <c r="P1697" s="246">
        <f>J1697*M1697</f>
        <v>0</v>
      </c>
      <c r="Q1697" s="246">
        <f>K1697*M1697</f>
        <v>0</v>
      </c>
      <c r="R1697" s="246">
        <f>L1697*M1697</f>
        <v>0</v>
      </c>
      <c r="S1697" s="28" t="s">
        <v>5</v>
      </c>
      <c r="T1697" s="100"/>
    </row>
    <row r="1698" spans="1:20" s="56" customFormat="1" ht="69.95" hidden="1" customHeight="1" outlineLevel="1" thickBot="1" x14ac:dyDescent="0.25">
      <c r="A1698" s="644" t="s">
        <v>9816</v>
      </c>
      <c r="B1698" s="115" t="s">
        <v>93</v>
      </c>
      <c r="C1698" s="115"/>
      <c r="D1698" s="306" t="s">
        <v>9815</v>
      </c>
      <c r="E1698" s="64"/>
      <c r="F1698" s="64" t="s">
        <v>4</v>
      </c>
      <c r="G1698" s="136">
        <v>0.3</v>
      </c>
      <c r="H1698" s="354">
        <v>0.11</v>
      </c>
      <c r="I1698" s="86">
        <v>0.105</v>
      </c>
      <c r="J1698" s="162">
        <f t="shared" ref="J1698" si="1484">I1698*0.98</f>
        <v>0.10289999999999999</v>
      </c>
      <c r="K1698" s="162">
        <f>I1698*0.97</f>
        <v>0.10185</v>
      </c>
      <c r="L1698" s="162">
        <f t="shared" ref="L1698" si="1485">I1698*0.96</f>
        <v>0.10079999999999999</v>
      </c>
      <c r="M1698" s="401"/>
      <c r="N1698" s="130">
        <f>H1698*M1698</f>
        <v>0</v>
      </c>
      <c r="O1698" s="217">
        <f>I1698*M1698</f>
        <v>0</v>
      </c>
      <c r="P1698" s="246">
        <f>J1698*M1698</f>
        <v>0</v>
      </c>
      <c r="Q1698" s="246">
        <f>K1698*M1698</f>
        <v>0</v>
      </c>
      <c r="R1698" s="246">
        <f>L1698*M1698</f>
        <v>0</v>
      </c>
      <c r="S1698" s="28" t="s">
        <v>5</v>
      </c>
      <c r="T1698" s="100"/>
    </row>
    <row r="1699" spans="1:20" s="56" customFormat="1" ht="69.95" hidden="1" customHeight="1" outlineLevel="1" thickBot="1" x14ac:dyDescent="0.25">
      <c r="A1699" s="644" t="s">
        <v>4534</v>
      </c>
      <c r="B1699" s="115" t="s">
        <v>93</v>
      </c>
      <c r="C1699" s="115"/>
      <c r="D1699" s="306" t="s">
        <v>101</v>
      </c>
      <c r="E1699" s="64"/>
      <c r="F1699" s="64" t="s">
        <v>4</v>
      </c>
      <c r="G1699" s="136">
        <v>1.2</v>
      </c>
      <c r="H1699" s="98">
        <v>0.61</v>
      </c>
      <c r="I1699" s="86">
        <v>0.59</v>
      </c>
      <c r="J1699" s="162">
        <f>I1699*0.98</f>
        <v>0.57819999999999994</v>
      </c>
      <c r="K1699" s="162">
        <f t="shared" si="1440"/>
        <v>0.57229999999999992</v>
      </c>
      <c r="L1699" s="162">
        <f t="shared" si="1441"/>
        <v>0.5663999999999999</v>
      </c>
      <c r="M1699" s="141"/>
      <c r="N1699" s="130">
        <f>H1699*M1699</f>
        <v>0</v>
      </c>
      <c r="O1699" s="217">
        <f>I1699*M1699</f>
        <v>0</v>
      </c>
      <c r="P1699" s="246">
        <f>J1699*M1699</f>
        <v>0</v>
      </c>
      <c r="Q1699" s="246">
        <f>K1699*M1699</f>
        <v>0</v>
      </c>
      <c r="R1699" s="246">
        <f>L1699*M1699</f>
        <v>0</v>
      </c>
      <c r="S1699" s="28" t="s">
        <v>5</v>
      </c>
      <c r="T1699" s="100"/>
    </row>
    <row r="1700" spans="1:20" s="56" customFormat="1" ht="69.95" hidden="1" customHeight="1" outlineLevel="1" thickBot="1" x14ac:dyDescent="0.25">
      <c r="A1700" s="644"/>
      <c r="B1700" s="115" t="s">
        <v>93</v>
      </c>
      <c r="C1700" s="115"/>
      <c r="D1700" s="306" t="s">
        <v>10338</v>
      </c>
      <c r="E1700" s="64"/>
      <c r="F1700" s="64" t="s">
        <v>4</v>
      </c>
      <c r="G1700" s="136">
        <v>0.3</v>
      </c>
      <c r="H1700" s="98">
        <v>0.52</v>
      </c>
      <c r="I1700" s="98">
        <v>0.5</v>
      </c>
      <c r="J1700" s="162">
        <f t="shared" si="1439"/>
        <v>0.49</v>
      </c>
      <c r="K1700" s="162">
        <f>I1700*0.97</f>
        <v>0.48499999999999999</v>
      </c>
      <c r="L1700" s="162">
        <f t="shared" si="1441"/>
        <v>0.48</v>
      </c>
      <c r="M1700" s="401"/>
      <c r="N1700" s="130">
        <f>H1700*M1700</f>
        <v>0</v>
      </c>
      <c r="O1700" s="217">
        <f>I1700*M1700</f>
        <v>0</v>
      </c>
      <c r="P1700" s="246">
        <f>J1700*M1700</f>
        <v>0</v>
      </c>
      <c r="Q1700" s="246">
        <f>K1700*M1700</f>
        <v>0</v>
      </c>
      <c r="R1700" s="246">
        <f>L1700*M1700</f>
        <v>0</v>
      </c>
      <c r="S1700" s="28" t="s">
        <v>5</v>
      </c>
      <c r="T1700" s="100"/>
    </row>
    <row r="1701" spans="1:20" s="56" customFormat="1" ht="69.95" hidden="1" customHeight="1" outlineLevel="1" thickBot="1" x14ac:dyDescent="0.25">
      <c r="A1701" s="644" t="s">
        <v>10656</v>
      </c>
      <c r="B1701" s="115" t="s">
        <v>94</v>
      </c>
      <c r="C1701" s="115"/>
      <c r="D1701" s="306" t="s">
        <v>10655</v>
      </c>
      <c r="E1701" s="64"/>
      <c r="F1701" s="64" t="s">
        <v>4</v>
      </c>
      <c r="G1701" s="136">
        <v>1.5</v>
      </c>
      <c r="H1701" s="98">
        <v>0.81</v>
      </c>
      <c r="I1701" s="86">
        <v>0.79</v>
      </c>
      <c r="J1701" s="162">
        <f t="shared" ref="J1701" si="1486">I1701*0.98</f>
        <v>0.7742</v>
      </c>
      <c r="K1701" s="162">
        <f t="shared" ref="K1701" si="1487">I1701*0.97</f>
        <v>0.76629999999999998</v>
      </c>
      <c r="L1701" s="162">
        <f t="shared" ref="L1701" si="1488">I1701*0.96</f>
        <v>0.75839999999999996</v>
      </c>
      <c r="M1701" s="401"/>
      <c r="N1701" s="130">
        <f>H1701*M1701</f>
        <v>0</v>
      </c>
      <c r="O1701" s="217">
        <f>I1701*M1701</f>
        <v>0</v>
      </c>
      <c r="P1701" s="246">
        <f>J1701*M1701</f>
        <v>0</v>
      </c>
      <c r="Q1701" s="246">
        <f>K1701*M1701</f>
        <v>0</v>
      </c>
      <c r="R1701" s="246">
        <f>L1701*M1701</f>
        <v>0</v>
      </c>
      <c r="S1701" s="28" t="s">
        <v>5</v>
      </c>
      <c r="T1701" s="100"/>
    </row>
    <row r="1702" spans="1:20" s="56" customFormat="1" ht="69.95" hidden="1" customHeight="1" outlineLevel="1" thickBot="1" x14ac:dyDescent="0.25">
      <c r="A1702" s="644" t="s">
        <v>9359</v>
      </c>
      <c r="B1702" s="115" t="s">
        <v>94</v>
      </c>
      <c r="C1702" s="115"/>
      <c r="D1702" s="306" t="s">
        <v>9358</v>
      </c>
      <c r="E1702" s="64"/>
      <c r="F1702" s="64" t="s">
        <v>4</v>
      </c>
      <c r="G1702" s="136">
        <v>1</v>
      </c>
      <c r="H1702" s="98">
        <v>0.35</v>
      </c>
      <c r="I1702" s="86">
        <v>0.34</v>
      </c>
      <c r="J1702" s="162">
        <f t="shared" si="1439"/>
        <v>0.3332</v>
      </c>
      <c r="K1702" s="162">
        <f t="shared" si="1440"/>
        <v>0.32980000000000004</v>
      </c>
      <c r="L1702" s="162">
        <f t="shared" si="1441"/>
        <v>0.32640000000000002</v>
      </c>
      <c r="M1702" s="152"/>
      <c r="N1702" s="130">
        <f>H1702*M1702</f>
        <v>0</v>
      </c>
      <c r="O1702" s="217">
        <f>I1702*M1702</f>
        <v>0</v>
      </c>
      <c r="P1702" s="246">
        <f>J1702*M1702</f>
        <v>0</v>
      </c>
      <c r="Q1702" s="246">
        <f>K1702*M1702</f>
        <v>0</v>
      </c>
      <c r="R1702" s="246">
        <f>L1702*M1702</f>
        <v>0</v>
      </c>
      <c r="S1702" s="28" t="s">
        <v>5</v>
      </c>
      <c r="T1702" s="100"/>
    </row>
    <row r="1703" spans="1:20" s="56" customFormat="1" ht="69.95" hidden="1" customHeight="1" outlineLevel="1" thickBot="1" x14ac:dyDescent="0.25">
      <c r="A1703" s="644" t="s">
        <v>9394</v>
      </c>
      <c r="B1703" s="115" t="s">
        <v>94</v>
      </c>
      <c r="C1703" s="115"/>
      <c r="D1703" s="306" t="s">
        <v>9393</v>
      </c>
      <c r="E1703" s="64"/>
      <c r="F1703" s="64" t="s">
        <v>4</v>
      </c>
      <c r="G1703" s="136">
        <v>1</v>
      </c>
      <c r="H1703" s="98">
        <v>0.4</v>
      </c>
      <c r="I1703" s="86">
        <v>0.39</v>
      </c>
      <c r="J1703" s="162">
        <f t="shared" ref="J1703" si="1489">I1703*0.98</f>
        <v>0.38219999999999998</v>
      </c>
      <c r="K1703" s="162">
        <f t="shared" ref="K1703" si="1490">I1703*0.97</f>
        <v>0.37830000000000003</v>
      </c>
      <c r="L1703" s="162">
        <f t="shared" ref="L1703" si="1491">I1703*0.96</f>
        <v>0.37440000000000001</v>
      </c>
      <c r="M1703" s="152"/>
      <c r="N1703" s="130">
        <f>H1703*M1703</f>
        <v>0</v>
      </c>
      <c r="O1703" s="217">
        <f>I1703*M1703</f>
        <v>0</v>
      </c>
      <c r="P1703" s="246">
        <f>J1703*M1703</f>
        <v>0</v>
      </c>
      <c r="Q1703" s="246">
        <f>K1703*M1703</f>
        <v>0</v>
      </c>
      <c r="R1703" s="246">
        <f>L1703*M1703</f>
        <v>0</v>
      </c>
      <c r="S1703" s="28" t="s">
        <v>5</v>
      </c>
      <c r="T1703" s="100"/>
    </row>
    <row r="1704" spans="1:20" s="56" customFormat="1" ht="69.95" hidden="1" customHeight="1" outlineLevel="1" thickBot="1" x14ac:dyDescent="0.25">
      <c r="A1704" s="644" t="s">
        <v>9817</v>
      </c>
      <c r="B1704" s="115" t="s">
        <v>94</v>
      </c>
      <c r="C1704" s="115"/>
      <c r="D1704" s="306" t="s">
        <v>9818</v>
      </c>
      <c r="E1704" s="64"/>
      <c r="F1704" s="64" t="s">
        <v>4</v>
      </c>
      <c r="G1704" s="136">
        <v>0.3</v>
      </c>
      <c r="H1704" s="354">
        <v>0.125</v>
      </c>
      <c r="I1704" s="86">
        <v>0.12</v>
      </c>
      <c r="J1704" s="162">
        <f t="shared" ref="J1704" si="1492">I1704*0.98</f>
        <v>0.1176</v>
      </c>
      <c r="K1704" s="162">
        <f>I1704*0.97</f>
        <v>0.11639999999999999</v>
      </c>
      <c r="L1704" s="162">
        <f t="shared" ref="L1704" si="1493">I1704*0.96</f>
        <v>0.1152</v>
      </c>
      <c r="M1704" s="401"/>
      <c r="N1704" s="130">
        <f>H1704*M1704</f>
        <v>0</v>
      </c>
      <c r="O1704" s="217">
        <f>I1704*M1704</f>
        <v>0</v>
      </c>
      <c r="P1704" s="246">
        <f>J1704*M1704</f>
        <v>0</v>
      </c>
      <c r="Q1704" s="246">
        <f>K1704*M1704</f>
        <v>0</v>
      </c>
      <c r="R1704" s="246">
        <f>L1704*M1704</f>
        <v>0</v>
      </c>
      <c r="S1704" s="28" t="s">
        <v>5</v>
      </c>
      <c r="T1704" s="100"/>
    </row>
    <row r="1705" spans="1:20" s="56" customFormat="1" ht="69.95" hidden="1" customHeight="1" outlineLevel="1" thickBot="1" x14ac:dyDescent="0.25">
      <c r="A1705" s="644" t="s">
        <v>4535</v>
      </c>
      <c r="B1705" s="115" t="s">
        <v>94</v>
      </c>
      <c r="C1705" s="115"/>
      <c r="D1705" s="306" t="s">
        <v>102</v>
      </c>
      <c r="E1705" s="64"/>
      <c r="F1705" s="64" t="s">
        <v>4</v>
      </c>
      <c r="G1705" s="136">
        <v>1.2</v>
      </c>
      <c r="H1705" s="98">
        <v>0.61</v>
      </c>
      <c r="I1705" s="86">
        <v>0.59</v>
      </c>
      <c r="J1705" s="162">
        <f t="shared" ref="J1705:J1746" si="1494">I1705*0.98</f>
        <v>0.57819999999999994</v>
      </c>
      <c r="K1705" s="162">
        <f t="shared" ref="K1705:K1746" si="1495">I1705*0.97</f>
        <v>0.57229999999999992</v>
      </c>
      <c r="L1705" s="162">
        <f t="shared" ref="L1705:L1746" si="1496">I1705*0.96</f>
        <v>0.5663999999999999</v>
      </c>
      <c r="M1705" s="141"/>
      <c r="N1705" s="130">
        <f>H1705*M1705</f>
        <v>0</v>
      </c>
      <c r="O1705" s="217">
        <f>I1705*M1705</f>
        <v>0</v>
      </c>
      <c r="P1705" s="246">
        <f>J1705*M1705</f>
        <v>0</v>
      </c>
      <c r="Q1705" s="246">
        <f>K1705*M1705</f>
        <v>0</v>
      </c>
      <c r="R1705" s="246">
        <f>L1705*M1705</f>
        <v>0</v>
      </c>
      <c r="S1705" s="28" t="s">
        <v>5</v>
      </c>
      <c r="T1705" s="100"/>
    </row>
    <row r="1706" spans="1:20" s="56" customFormat="1" ht="69.95" hidden="1" customHeight="1" outlineLevel="1" thickBot="1" x14ac:dyDescent="0.25">
      <c r="A1706" s="644" t="s">
        <v>4536</v>
      </c>
      <c r="B1706" s="115" t="s">
        <v>95</v>
      </c>
      <c r="C1706" s="195"/>
      <c r="D1706" s="306" t="s">
        <v>307</v>
      </c>
      <c r="E1706" s="25"/>
      <c r="F1706" s="7" t="s">
        <v>4</v>
      </c>
      <c r="G1706" s="149">
        <v>0.25</v>
      </c>
      <c r="H1706" s="2">
        <v>0.08</v>
      </c>
      <c r="I1706" s="2">
        <v>7.0000000000000007E-2</v>
      </c>
      <c r="J1706" s="161">
        <f t="shared" si="1494"/>
        <v>6.8600000000000008E-2</v>
      </c>
      <c r="K1706" s="161">
        <f t="shared" si="1495"/>
        <v>6.7900000000000002E-2</v>
      </c>
      <c r="L1706" s="161">
        <f t="shared" si="1496"/>
        <v>6.720000000000001E-2</v>
      </c>
      <c r="M1706" s="359"/>
      <c r="N1706" s="254">
        <f>H1706*M1706</f>
        <v>0</v>
      </c>
      <c r="O1706" s="217">
        <f>I1706*M1706</f>
        <v>0</v>
      </c>
      <c r="P1706" s="246">
        <f>J1706*M1706</f>
        <v>0</v>
      </c>
      <c r="Q1706" s="246">
        <f>K1706*M1706</f>
        <v>0</v>
      </c>
      <c r="R1706" s="246">
        <f>L1706*M1706</f>
        <v>0</v>
      </c>
      <c r="S1706" s="12" t="s">
        <v>5</v>
      </c>
      <c r="T1706" s="170" t="s">
        <v>723</v>
      </c>
    </row>
    <row r="1707" spans="1:20" s="56" customFormat="1" ht="69.95" hidden="1" customHeight="1" outlineLevel="1" thickBot="1" x14ac:dyDescent="0.25">
      <c r="A1707" s="688" t="s">
        <v>10856</v>
      </c>
      <c r="B1707" s="668" t="s">
        <v>95</v>
      </c>
      <c r="C1707" s="685"/>
      <c r="D1707" s="690" t="s">
        <v>10857</v>
      </c>
      <c r="E1707" s="672"/>
      <c r="F1707" s="670" t="s">
        <v>4</v>
      </c>
      <c r="G1707" s="866">
        <v>1</v>
      </c>
      <c r="H1707" s="691">
        <v>0.48</v>
      </c>
      <c r="I1707" s="691">
        <v>0.47</v>
      </c>
      <c r="J1707" s="676">
        <f t="shared" ref="J1707" si="1497">I1707*0.98</f>
        <v>0.46059999999999995</v>
      </c>
      <c r="K1707" s="676">
        <f t="shared" ref="K1707" si="1498">I1707*0.97</f>
        <v>0.45589999999999997</v>
      </c>
      <c r="L1707" s="676">
        <f t="shared" ref="L1707" si="1499">I1707*0.96</f>
        <v>0.45119999999999993</v>
      </c>
      <c r="M1707" s="751"/>
      <c r="N1707" s="691">
        <f>H1707*M1707</f>
        <v>0</v>
      </c>
      <c r="O1707" s="678">
        <f>I1707*M1707</f>
        <v>0</v>
      </c>
      <c r="P1707" s="679">
        <f>J1707*M1707</f>
        <v>0</v>
      </c>
      <c r="Q1707" s="679">
        <f>K1707*M1707</f>
        <v>0</v>
      </c>
      <c r="R1707" s="679">
        <f>L1707*M1707</f>
        <v>0</v>
      </c>
      <c r="S1707" s="680" t="s">
        <v>5</v>
      </c>
      <c r="T1707" s="100" t="s">
        <v>1702</v>
      </c>
    </row>
    <row r="1708" spans="1:20" s="56" customFormat="1" ht="69.95" hidden="1" customHeight="1" outlineLevel="1" thickBot="1" x14ac:dyDescent="0.25">
      <c r="A1708" s="644" t="s">
        <v>4537</v>
      </c>
      <c r="B1708" s="115" t="s">
        <v>95</v>
      </c>
      <c r="C1708" s="115"/>
      <c r="D1708" s="306" t="s">
        <v>445</v>
      </c>
      <c r="E1708" s="64"/>
      <c r="F1708" s="64" t="s">
        <v>4</v>
      </c>
      <c r="G1708" s="136">
        <v>0.8</v>
      </c>
      <c r="H1708" s="86">
        <v>0.53</v>
      </c>
      <c r="I1708" s="98">
        <v>0.51</v>
      </c>
      <c r="J1708" s="162">
        <f t="shared" si="1494"/>
        <v>0.49980000000000002</v>
      </c>
      <c r="K1708" s="162">
        <f t="shared" si="1495"/>
        <v>0.49469999999999997</v>
      </c>
      <c r="L1708" s="162">
        <f t="shared" si="1496"/>
        <v>0.48959999999999998</v>
      </c>
      <c r="M1708" s="141"/>
      <c r="N1708" s="98">
        <f>H1708*M1708</f>
        <v>0</v>
      </c>
      <c r="O1708" s="217">
        <f>I1708*M1708</f>
        <v>0</v>
      </c>
      <c r="P1708" s="246">
        <f>J1708*M1708</f>
        <v>0</v>
      </c>
      <c r="Q1708" s="246">
        <f>K1708*M1708</f>
        <v>0</v>
      </c>
      <c r="R1708" s="246">
        <f>L1708*M1708</f>
        <v>0</v>
      </c>
      <c r="S1708" s="28" t="s">
        <v>5</v>
      </c>
      <c r="T1708" s="100"/>
    </row>
    <row r="1709" spans="1:20" s="56" customFormat="1" ht="69.95" hidden="1" customHeight="1" outlineLevel="1" thickBot="1" x14ac:dyDescent="0.25">
      <c r="A1709" s="644" t="s">
        <v>10517</v>
      </c>
      <c r="B1709" s="115" t="s">
        <v>95</v>
      </c>
      <c r="C1709" s="115"/>
      <c r="D1709" s="306" t="s">
        <v>3088</v>
      </c>
      <c r="E1709" s="64"/>
      <c r="F1709" s="64" t="s">
        <v>4</v>
      </c>
      <c r="G1709" s="136">
        <v>0.9</v>
      </c>
      <c r="H1709" s="98">
        <v>0.53</v>
      </c>
      <c r="I1709" s="86">
        <v>0.51</v>
      </c>
      <c r="J1709" s="162">
        <f t="shared" ref="J1709" si="1500">I1709*0.98</f>
        <v>0.49980000000000002</v>
      </c>
      <c r="K1709" s="162">
        <f t="shared" ref="K1709" si="1501">I1709*0.97</f>
        <v>0.49469999999999997</v>
      </c>
      <c r="L1709" s="162">
        <f t="shared" ref="L1709" si="1502">I1709*0.96</f>
        <v>0.48959999999999998</v>
      </c>
      <c r="M1709" s="152"/>
      <c r="N1709" s="98">
        <f>H1709*M1709</f>
        <v>0</v>
      </c>
      <c r="O1709" s="217">
        <f>I1709*M1709</f>
        <v>0</v>
      </c>
      <c r="P1709" s="246">
        <f>J1709*M1709</f>
        <v>0</v>
      </c>
      <c r="Q1709" s="246">
        <f>K1709*M1709</f>
        <v>0</v>
      </c>
      <c r="R1709" s="246">
        <f>L1709*M1709</f>
        <v>0</v>
      </c>
      <c r="S1709" s="28" t="s">
        <v>5</v>
      </c>
      <c r="T1709" s="100"/>
    </row>
    <row r="1710" spans="1:20" s="56" customFormat="1" ht="69.95" hidden="1" customHeight="1" outlineLevel="1" thickBot="1" x14ac:dyDescent="0.25">
      <c r="A1710" s="644" t="s">
        <v>5615</v>
      </c>
      <c r="B1710" s="115" t="s">
        <v>95</v>
      </c>
      <c r="C1710" s="115"/>
      <c r="D1710" s="306" t="s">
        <v>446</v>
      </c>
      <c r="E1710" s="64"/>
      <c r="F1710" s="64" t="s">
        <v>4</v>
      </c>
      <c r="G1710" s="136">
        <v>0.7</v>
      </c>
      <c r="H1710" s="98">
        <v>0.41</v>
      </c>
      <c r="I1710" s="86">
        <v>0.4</v>
      </c>
      <c r="J1710" s="162">
        <f t="shared" si="1494"/>
        <v>0.39200000000000002</v>
      </c>
      <c r="K1710" s="162">
        <f t="shared" si="1495"/>
        <v>0.38800000000000001</v>
      </c>
      <c r="L1710" s="162">
        <f t="shared" si="1496"/>
        <v>0.38400000000000001</v>
      </c>
      <c r="M1710" s="152"/>
      <c r="N1710" s="98">
        <f>H1710*M1710</f>
        <v>0</v>
      </c>
      <c r="O1710" s="217">
        <f>I1710*M1710</f>
        <v>0</v>
      </c>
      <c r="P1710" s="246">
        <f>J1710*M1710</f>
        <v>0</v>
      </c>
      <c r="Q1710" s="246">
        <f>K1710*M1710</f>
        <v>0</v>
      </c>
      <c r="R1710" s="246">
        <f>L1710*M1710</f>
        <v>0</v>
      </c>
      <c r="S1710" s="28" t="s">
        <v>5</v>
      </c>
      <c r="T1710" s="100"/>
    </row>
    <row r="1711" spans="1:20" s="56" customFormat="1" ht="69.95" hidden="1" customHeight="1" outlineLevel="1" thickBot="1" x14ac:dyDescent="0.25">
      <c r="A1711" s="644" t="s">
        <v>9720</v>
      </c>
      <c r="B1711" s="115" t="s">
        <v>95</v>
      </c>
      <c r="C1711" s="115"/>
      <c r="D1711" s="306" t="s">
        <v>9719</v>
      </c>
      <c r="E1711" s="64"/>
      <c r="F1711" s="64" t="s">
        <v>4</v>
      </c>
      <c r="G1711" s="136">
        <v>0.5</v>
      </c>
      <c r="H1711" s="98">
        <v>0.3</v>
      </c>
      <c r="I1711" s="98">
        <v>0.28999999999999998</v>
      </c>
      <c r="J1711" s="162">
        <f t="shared" ref="J1711" si="1503">I1711*0.98</f>
        <v>0.28419999999999995</v>
      </c>
      <c r="K1711" s="162">
        <f t="shared" ref="K1711" si="1504">I1711*0.97</f>
        <v>0.28129999999999999</v>
      </c>
      <c r="L1711" s="162">
        <f t="shared" ref="L1711" si="1505">I1711*0.96</f>
        <v>0.27839999999999998</v>
      </c>
      <c r="M1711" s="401"/>
      <c r="N1711" s="98">
        <f>H1711*M1711</f>
        <v>0</v>
      </c>
      <c r="O1711" s="217">
        <f>I1711*M1711</f>
        <v>0</v>
      </c>
      <c r="P1711" s="246">
        <f>J1711*M1711</f>
        <v>0</v>
      </c>
      <c r="Q1711" s="246">
        <f>K1711*M1711</f>
        <v>0</v>
      </c>
      <c r="R1711" s="246">
        <f>L1711*M1711</f>
        <v>0</v>
      </c>
      <c r="S1711" s="28" t="s">
        <v>5</v>
      </c>
      <c r="T1711" s="100"/>
    </row>
    <row r="1712" spans="1:20" s="56" customFormat="1" ht="69.95" hidden="1" customHeight="1" outlineLevel="1" thickBot="1" x14ac:dyDescent="0.25">
      <c r="A1712" s="644" t="s">
        <v>9819</v>
      </c>
      <c r="B1712" s="115" t="s">
        <v>95</v>
      </c>
      <c r="C1712" s="115"/>
      <c r="D1712" s="306" t="s">
        <v>9820</v>
      </c>
      <c r="E1712" s="64"/>
      <c r="F1712" s="64" t="s">
        <v>4</v>
      </c>
      <c r="G1712" s="136">
        <v>0.3</v>
      </c>
      <c r="H1712" s="354">
        <v>0.115</v>
      </c>
      <c r="I1712" s="86">
        <v>0.11</v>
      </c>
      <c r="J1712" s="162">
        <f t="shared" si="1494"/>
        <v>0.10779999999999999</v>
      </c>
      <c r="K1712" s="162">
        <f>I1712*0.97</f>
        <v>0.1067</v>
      </c>
      <c r="L1712" s="162">
        <f t="shared" si="1496"/>
        <v>0.1056</v>
      </c>
      <c r="M1712" s="401"/>
      <c r="N1712" s="130">
        <f>H1712*M1712</f>
        <v>0</v>
      </c>
      <c r="O1712" s="217">
        <f>I1712*M1712</f>
        <v>0</v>
      </c>
      <c r="P1712" s="246">
        <f>J1712*M1712</f>
        <v>0</v>
      </c>
      <c r="Q1712" s="246">
        <f>K1712*M1712</f>
        <v>0</v>
      </c>
      <c r="R1712" s="246">
        <f>L1712*M1712</f>
        <v>0</v>
      </c>
      <c r="S1712" s="28" t="s">
        <v>5</v>
      </c>
      <c r="T1712" s="100"/>
    </row>
    <row r="1713" spans="1:20" s="56" customFormat="1" ht="69.95" hidden="1" customHeight="1" outlineLevel="1" thickBot="1" x14ac:dyDescent="0.25">
      <c r="A1713" s="644" t="s">
        <v>7381</v>
      </c>
      <c r="B1713" s="115" t="s">
        <v>7382</v>
      </c>
      <c r="C1713" s="115"/>
      <c r="D1713" s="306" t="s">
        <v>7383</v>
      </c>
      <c r="E1713" s="64"/>
      <c r="F1713" s="64" t="s">
        <v>4</v>
      </c>
      <c r="G1713" s="136">
        <v>2.5</v>
      </c>
      <c r="H1713" s="86">
        <v>1.65</v>
      </c>
      <c r="I1713" s="86">
        <v>1.6</v>
      </c>
      <c r="J1713" s="162">
        <f t="shared" ref="J1713" si="1506">I1713*0.98</f>
        <v>1.5680000000000001</v>
      </c>
      <c r="K1713" s="162">
        <f t="shared" ref="K1713" si="1507">I1713*0.97</f>
        <v>1.552</v>
      </c>
      <c r="L1713" s="162">
        <f t="shared" ref="L1713" si="1508">I1713*0.96</f>
        <v>1.536</v>
      </c>
      <c r="M1713" s="141"/>
      <c r="N1713" s="130">
        <f>H1713*M1713</f>
        <v>0</v>
      </c>
      <c r="O1713" s="217">
        <f>I1713*M1713</f>
        <v>0</v>
      </c>
      <c r="P1713" s="246">
        <f>J1713*M1713</f>
        <v>0</v>
      </c>
      <c r="Q1713" s="246">
        <f>K1713*M1713</f>
        <v>0</v>
      </c>
      <c r="R1713" s="246">
        <f>L1713*M1713</f>
        <v>0</v>
      </c>
      <c r="S1713" s="28" t="s">
        <v>5</v>
      </c>
      <c r="T1713" s="100"/>
    </row>
    <row r="1714" spans="1:20" s="56" customFormat="1" ht="69.95" hidden="1" customHeight="1" outlineLevel="1" thickBot="1" x14ac:dyDescent="0.25">
      <c r="A1714" s="644" t="s">
        <v>8276</v>
      </c>
      <c r="B1714" s="115" t="s">
        <v>8277</v>
      </c>
      <c r="C1714" s="115"/>
      <c r="D1714" s="306" t="s">
        <v>8278</v>
      </c>
      <c r="E1714" s="64"/>
      <c r="F1714" s="64" t="s">
        <v>4</v>
      </c>
      <c r="G1714" s="136">
        <v>10</v>
      </c>
      <c r="H1714" s="86">
        <v>6.2</v>
      </c>
      <c r="I1714" s="98">
        <v>6</v>
      </c>
      <c r="J1714" s="162">
        <f t="shared" ref="J1714:J1716" si="1509">I1714*0.98</f>
        <v>5.88</v>
      </c>
      <c r="K1714" s="162">
        <f t="shared" ref="K1714:K1716" si="1510">I1714*0.97</f>
        <v>5.82</v>
      </c>
      <c r="L1714" s="162">
        <f t="shared" ref="L1714:L1716" si="1511">I1714*0.96</f>
        <v>5.76</v>
      </c>
      <c r="M1714" s="141"/>
      <c r="N1714" s="130">
        <f>H1714*M1714</f>
        <v>0</v>
      </c>
      <c r="O1714" s="217">
        <f>I1714*M1714</f>
        <v>0</v>
      </c>
      <c r="P1714" s="246">
        <f>J1714*M1714</f>
        <v>0</v>
      </c>
      <c r="Q1714" s="246">
        <f>K1714*M1714</f>
        <v>0</v>
      </c>
      <c r="R1714" s="246">
        <f>L1714*M1714</f>
        <v>0</v>
      </c>
      <c r="S1714" s="28" t="s">
        <v>5</v>
      </c>
      <c r="T1714" s="100"/>
    </row>
    <row r="1715" spans="1:20" s="56" customFormat="1" ht="69.95" hidden="1" customHeight="1" outlineLevel="1" thickBot="1" x14ac:dyDescent="0.25">
      <c r="A1715" s="644" t="s">
        <v>10184</v>
      </c>
      <c r="B1715" s="115" t="s">
        <v>96</v>
      </c>
      <c r="C1715" s="115"/>
      <c r="D1715" s="306" t="s">
        <v>10185</v>
      </c>
      <c r="E1715" s="64"/>
      <c r="F1715" s="64" t="s">
        <v>4</v>
      </c>
      <c r="G1715" s="136">
        <v>1.5</v>
      </c>
      <c r="H1715" s="86">
        <v>0.87</v>
      </c>
      <c r="I1715" s="98">
        <v>0.85</v>
      </c>
      <c r="J1715" s="162">
        <f t="shared" ref="J1715" si="1512">I1715*0.98</f>
        <v>0.83299999999999996</v>
      </c>
      <c r="K1715" s="162">
        <f t="shared" ref="K1715" si="1513">I1715*0.97</f>
        <v>0.82450000000000001</v>
      </c>
      <c r="L1715" s="162">
        <f t="shared" ref="L1715" si="1514">I1715*0.96</f>
        <v>0.81599999999999995</v>
      </c>
      <c r="M1715" s="141"/>
      <c r="N1715" s="130">
        <f>H1715*M1715</f>
        <v>0</v>
      </c>
      <c r="O1715" s="217">
        <f>I1715*M1715</f>
        <v>0</v>
      </c>
      <c r="P1715" s="246">
        <f>J1715*M1715</f>
        <v>0</v>
      </c>
      <c r="Q1715" s="246">
        <f>K1715*M1715</f>
        <v>0</v>
      </c>
      <c r="R1715" s="246">
        <f>L1715*M1715</f>
        <v>0</v>
      </c>
      <c r="S1715" s="28" t="s">
        <v>5</v>
      </c>
      <c r="T1715" s="100"/>
    </row>
    <row r="1716" spans="1:20" s="56" customFormat="1" ht="69.95" hidden="1" customHeight="1" outlineLevel="1" thickBot="1" x14ac:dyDescent="0.25">
      <c r="A1716" s="644" t="s">
        <v>10119</v>
      </c>
      <c r="B1716" s="115" t="s">
        <v>96</v>
      </c>
      <c r="C1716" s="115"/>
      <c r="D1716" s="306" t="s">
        <v>10118</v>
      </c>
      <c r="E1716" s="64"/>
      <c r="F1716" s="64" t="s">
        <v>4</v>
      </c>
      <c r="G1716" s="136">
        <v>6</v>
      </c>
      <c r="H1716" s="86">
        <v>4.0999999999999996</v>
      </c>
      <c r="I1716" s="98">
        <v>4</v>
      </c>
      <c r="J1716" s="162">
        <f t="shared" si="1509"/>
        <v>3.92</v>
      </c>
      <c r="K1716" s="162">
        <f t="shared" si="1510"/>
        <v>3.88</v>
      </c>
      <c r="L1716" s="162">
        <f t="shared" si="1511"/>
        <v>3.84</v>
      </c>
      <c r="M1716" s="141"/>
      <c r="N1716" s="130">
        <f>H1716*M1716</f>
        <v>0</v>
      </c>
      <c r="O1716" s="217">
        <f>I1716*M1716</f>
        <v>0</v>
      </c>
      <c r="P1716" s="246">
        <f>J1716*M1716</f>
        <v>0</v>
      </c>
      <c r="Q1716" s="246">
        <f>K1716*M1716</f>
        <v>0</v>
      </c>
      <c r="R1716" s="246">
        <f>L1716*M1716</f>
        <v>0</v>
      </c>
      <c r="S1716" s="28" t="s">
        <v>5</v>
      </c>
      <c r="T1716" s="100"/>
    </row>
    <row r="1717" spans="1:20" s="56" customFormat="1" ht="69.95" hidden="1" customHeight="1" outlineLevel="1" thickBot="1" x14ac:dyDescent="0.25">
      <c r="A1717" s="644" t="s">
        <v>10852</v>
      </c>
      <c r="B1717" s="115" t="s">
        <v>97</v>
      </c>
      <c r="C1717" s="115"/>
      <c r="D1717" s="306" t="s">
        <v>10853</v>
      </c>
      <c r="E1717" s="64"/>
      <c r="F1717" s="64" t="s">
        <v>4</v>
      </c>
      <c r="G1717" s="136">
        <v>1</v>
      </c>
      <c r="H1717" s="86">
        <v>0.37</v>
      </c>
      <c r="I1717" s="86">
        <v>0.36</v>
      </c>
      <c r="J1717" s="162">
        <f t="shared" si="1494"/>
        <v>0.3528</v>
      </c>
      <c r="K1717" s="162">
        <f t="shared" si="1495"/>
        <v>0.34919999999999995</v>
      </c>
      <c r="L1717" s="162">
        <f t="shared" si="1496"/>
        <v>0.34559999999999996</v>
      </c>
      <c r="M1717" s="141"/>
      <c r="N1717" s="130">
        <f>H1717*M1717</f>
        <v>0</v>
      </c>
      <c r="O1717" s="217">
        <f>I1717*M1717</f>
        <v>0</v>
      </c>
      <c r="P1717" s="246">
        <f>J1717*M1717</f>
        <v>0</v>
      </c>
      <c r="Q1717" s="246">
        <f>K1717*M1717</f>
        <v>0</v>
      </c>
      <c r="R1717" s="246">
        <f>L1717*M1717</f>
        <v>0</v>
      </c>
      <c r="S1717" s="28" t="s">
        <v>5</v>
      </c>
      <c r="T1717" s="100"/>
    </row>
    <row r="1718" spans="1:20" s="56" customFormat="1" ht="69.95" hidden="1" customHeight="1" outlineLevel="1" thickBot="1" x14ac:dyDescent="0.25">
      <c r="A1718" s="644" t="s">
        <v>10121</v>
      </c>
      <c r="B1718" s="115" t="s">
        <v>97</v>
      </c>
      <c r="C1718" s="115"/>
      <c r="D1718" s="306" t="s">
        <v>10120</v>
      </c>
      <c r="E1718" s="64"/>
      <c r="F1718" s="64" t="s">
        <v>4</v>
      </c>
      <c r="G1718" s="136">
        <v>6</v>
      </c>
      <c r="H1718" s="86">
        <v>4.0999999999999996</v>
      </c>
      <c r="I1718" s="98">
        <v>4</v>
      </c>
      <c r="J1718" s="162">
        <f t="shared" si="1494"/>
        <v>3.92</v>
      </c>
      <c r="K1718" s="162">
        <f t="shared" si="1495"/>
        <v>3.88</v>
      </c>
      <c r="L1718" s="162">
        <f t="shared" si="1496"/>
        <v>3.84</v>
      </c>
      <c r="M1718" s="141"/>
      <c r="N1718" s="130">
        <f>H1718*M1718</f>
        <v>0</v>
      </c>
      <c r="O1718" s="217">
        <f>I1718*M1718</f>
        <v>0</v>
      </c>
      <c r="P1718" s="246">
        <f>J1718*M1718</f>
        <v>0</v>
      </c>
      <c r="Q1718" s="246">
        <f>K1718*M1718</f>
        <v>0</v>
      </c>
      <c r="R1718" s="246">
        <f>L1718*M1718</f>
        <v>0</v>
      </c>
      <c r="S1718" s="28" t="s">
        <v>5</v>
      </c>
      <c r="T1718" s="100"/>
    </row>
    <row r="1719" spans="1:20" s="56" customFormat="1" ht="69.95" hidden="1" customHeight="1" outlineLevel="1" thickBot="1" x14ac:dyDescent="0.25">
      <c r="A1719" s="644" t="s">
        <v>10855</v>
      </c>
      <c r="B1719" s="115" t="s">
        <v>97</v>
      </c>
      <c r="C1719" s="115"/>
      <c r="D1719" s="306" t="s">
        <v>10854</v>
      </c>
      <c r="E1719" s="64"/>
      <c r="F1719" s="64" t="s">
        <v>4</v>
      </c>
      <c r="G1719" s="136">
        <v>1</v>
      </c>
      <c r="H1719" s="86">
        <v>0.48</v>
      </c>
      <c r="I1719" s="86">
        <v>0.47</v>
      </c>
      <c r="J1719" s="162">
        <f t="shared" ref="J1719" si="1515">I1719*0.98</f>
        <v>0.46059999999999995</v>
      </c>
      <c r="K1719" s="162">
        <f t="shared" ref="K1719" si="1516">I1719*0.97</f>
        <v>0.45589999999999997</v>
      </c>
      <c r="L1719" s="162">
        <f t="shared" ref="L1719" si="1517">I1719*0.96</f>
        <v>0.45119999999999993</v>
      </c>
      <c r="M1719" s="141"/>
      <c r="N1719" s="130">
        <f>H1719*M1719</f>
        <v>0</v>
      </c>
      <c r="O1719" s="217">
        <f>I1719*M1719</f>
        <v>0</v>
      </c>
      <c r="P1719" s="246">
        <f>J1719*M1719</f>
        <v>0</v>
      </c>
      <c r="Q1719" s="246">
        <f>K1719*M1719</f>
        <v>0</v>
      </c>
      <c r="R1719" s="246">
        <f>L1719*M1719</f>
        <v>0</v>
      </c>
      <c r="S1719" s="28" t="s">
        <v>5</v>
      </c>
      <c r="T1719" s="100"/>
    </row>
    <row r="1720" spans="1:20" s="56" customFormat="1" ht="69.95" hidden="1" customHeight="1" outlineLevel="1" thickBot="1" x14ac:dyDescent="0.25">
      <c r="A1720" s="644" t="s">
        <v>8881</v>
      </c>
      <c r="B1720" s="115" t="s">
        <v>3075</v>
      </c>
      <c r="C1720" s="115"/>
      <c r="D1720" s="412" t="s">
        <v>8880</v>
      </c>
      <c r="E1720" s="64"/>
      <c r="F1720" s="64" t="s">
        <v>4</v>
      </c>
      <c r="G1720" s="136">
        <v>2.5</v>
      </c>
      <c r="H1720" s="64">
        <v>1.65</v>
      </c>
      <c r="I1720" s="64">
        <v>1.6</v>
      </c>
      <c r="J1720" s="162">
        <f t="shared" si="1494"/>
        <v>1.5680000000000001</v>
      </c>
      <c r="K1720" s="162">
        <f t="shared" si="1495"/>
        <v>1.552</v>
      </c>
      <c r="L1720" s="162">
        <f t="shared" si="1496"/>
        <v>1.536</v>
      </c>
      <c r="M1720" s="401"/>
      <c r="N1720" s="130">
        <f>H1720*M1720</f>
        <v>0</v>
      </c>
      <c r="O1720" s="217">
        <f>I1720*M1720</f>
        <v>0</v>
      </c>
      <c r="P1720" s="246">
        <f>J1720*M1720</f>
        <v>0</v>
      </c>
      <c r="Q1720" s="246">
        <f>K1720*M1720</f>
        <v>0</v>
      </c>
      <c r="R1720" s="246">
        <f>L1720*M1720</f>
        <v>0</v>
      </c>
      <c r="S1720" s="28" t="s">
        <v>5</v>
      </c>
      <c r="T1720" s="100"/>
    </row>
    <row r="1721" spans="1:20" s="56" customFormat="1" ht="69.95" hidden="1" customHeight="1" outlineLevel="1" thickBot="1" x14ac:dyDescent="0.25">
      <c r="A1721" s="644" t="s">
        <v>8856</v>
      </c>
      <c r="B1721" s="115" t="s">
        <v>3075</v>
      </c>
      <c r="C1721" s="115"/>
      <c r="D1721" s="412" t="s">
        <v>3076</v>
      </c>
      <c r="E1721" s="64"/>
      <c r="F1721" s="64" t="s">
        <v>4</v>
      </c>
      <c r="G1721" s="136">
        <v>3</v>
      </c>
      <c r="H1721" s="64">
        <v>1.8</v>
      </c>
      <c r="I1721" s="64">
        <v>1.75</v>
      </c>
      <c r="J1721" s="162">
        <f t="shared" ref="J1721:J1722" si="1518">I1721*0.98</f>
        <v>1.7149999999999999</v>
      </c>
      <c r="K1721" s="162">
        <f t="shared" ref="K1721:K1722" si="1519">I1721*0.97</f>
        <v>1.6975</v>
      </c>
      <c r="L1721" s="162">
        <f t="shared" ref="L1721:L1722" si="1520">I1721*0.96</f>
        <v>1.68</v>
      </c>
      <c r="M1721" s="401"/>
      <c r="N1721" s="130">
        <f>H1721*M1721</f>
        <v>0</v>
      </c>
      <c r="O1721" s="217">
        <f>I1721*M1721</f>
        <v>0</v>
      </c>
      <c r="P1721" s="246">
        <f>J1721*M1721</f>
        <v>0</v>
      </c>
      <c r="Q1721" s="246">
        <f>K1721*M1721</f>
        <v>0</v>
      </c>
      <c r="R1721" s="246">
        <f>L1721*M1721</f>
        <v>0</v>
      </c>
      <c r="S1721" s="28" t="s">
        <v>5</v>
      </c>
      <c r="T1721" s="100"/>
    </row>
    <row r="1722" spans="1:20" s="56" customFormat="1" ht="69.95" hidden="1" customHeight="1" outlineLevel="1" thickBot="1" x14ac:dyDescent="0.25">
      <c r="A1722" s="644" t="s">
        <v>7107</v>
      </c>
      <c r="B1722" s="115" t="s">
        <v>7106</v>
      </c>
      <c r="C1722" s="115" t="s">
        <v>7451</v>
      </c>
      <c r="D1722" s="306" t="s">
        <v>7108</v>
      </c>
      <c r="E1722" s="64"/>
      <c r="F1722" s="64" t="s">
        <v>4</v>
      </c>
      <c r="G1722" s="136">
        <v>1</v>
      </c>
      <c r="H1722" s="98">
        <v>0.64</v>
      </c>
      <c r="I1722" s="86">
        <v>0.62</v>
      </c>
      <c r="J1722" s="162">
        <f t="shared" si="1518"/>
        <v>0.60760000000000003</v>
      </c>
      <c r="K1722" s="162">
        <f t="shared" si="1519"/>
        <v>0.60139999999999993</v>
      </c>
      <c r="L1722" s="162">
        <f t="shared" si="1520"/>
        <v>0.59519999999999995</v>
      </c>
      <c r="M1722" s="152"/>
      <c r="N1722" s="98">
        <f>H1722*M1722</f>
        <v>0</v>
      </c>
      <c r="O1722" s="217">
        <f>I1722*M1722</f>
        <v>0</v>
      </c>
      <c r="P1722" s="246">
        <f>J1722*M1722</f>
        <v>0</v>
      </c>
      <c r="Q1722" s="246">
        <f>K1722*M1722</f>
        <v>0</v>
      </c>
      <c r="R1722" s="246">
        <f>L1722*M1722</f>
        <v>0</v>
      </c>
      <c r="S1722" s="28" t="s">
        <v>5</v>
      </c>
      <c r="T1722" s="100"/>
    </row>
    <row r="1723" spans="1:20" s="56" customFormat="1" ht="69.95" hidden="1" customHeight="1" outlineLevel="1" thickBot="1" x14ac:dyDescent="0.25">
      <c r="A1723" s="644" t="s">
        <v>4538</v>
      </c>
      <c r="B1723" s="115" t="s">
        <v>52</v>
      </c>
      <c r="C1723" s="115"/>
      <c r="D1723" s="306" t="s">
        <v>519</v>
      </c>
      <c r="E1723" s="64"/>
      <c r="F1723" s="64" t="s">
        <v>4</v>
      </c>
      <c r="G1723" s="136">
        <v>0.3</v>
      </c>
      <c r="H1723" s="98">
        <v>0.12</v>
      </c>
      <c r="I1723" s="86">
        <v>0.115</v>
      </c>
      <c r="J1723" s="162">
        <f t="shared" si="1494"/>
        <v>0.11270000000000001</v>
      </c>
      <c r="K1723" s="162">
        <f t="shared" si="1495"/>
        <v>0.11155</v>
      </c>
      <c r="L1723" s="162">
        <f t="shared" si="1496"/>
        <v>0.1104</v>
      </c>
      <c r="M1723" s="152"/>
      <c r="N1723" s="98">
        <f>H1723*M1723</f>
        <v>0</v>
      </c>
      <c r="O1723" s="217">
        <f>I1723*M1723</f>
        <v>0</v>
      </c>
      <c r="P1723" s="246">
        <f>J1723*M1723</f>
        <v>0</v>
      </c>
      <c r="Q1723" s="246">
        <f>K1723*M1723</f>
        <v>0</v>
      </c>
      <c r="R1723" s="246">
        <f>L1723*M1723</f>
        <v>0</v>
      </c>
      <c r="S1723" s="28" t="s">
        <v>5</v>
      </c>
      <c r="T1723" s="100"/>
    </row>
    <row r="1724" spans="1:20" s="56" customFormat="1" ht="69.95" hidden="1" customHeight="1" outlineLevel="1" thickBot="1" x14ac:dyDescent="0.25">
      <c r="A1724" s="644" t="s">
        <v>7369</v>
      </c>
      <c r="B1724" s="115" t="s">
        <v>52</v>
      </c>
      <c r="C1724" s="115"/>
      <c r="D1724" s="306" t="s">
        <v>7368</v>
      </c>
      <c r="E1724" s="64"/>
      <c r="F1724" s="64" t="s">
        <v>4</v>
      </c>
      <c r="G1724" s="136">
        <v>5</v>
      </c>
      <c r="H1724" s="86">
        <v>3.25</v>
      </c>
      <c r="I1724" s="86">
        <v>3.15</v>
      </c>
      <c r="J1724" s="162">
        <f t="shared" si="1494"/>
        <v>3.0869999999999997</v>
      </c>
      <c r="K1724" s="162">
        <f t="shared" si="1495"/>
        <v>3.0554999999999999</v>
      </c>
      <c r="L1724" s="162">
        <f t="shared" si="1496"/>
        <v>3.024</v>
      </c>
      <c r="M1724" s="141"/>
      <c r="N1724" s="98">
        <f>H1724*M1724</f>
        <v>0</v>
      </c>
      <c r="O1724" s="217">
        <f>I1724*M1724</f>
        <v>0</v>
      </c>
      <c r="P1724" s="246">
        <f>J1724*M1724</f>
        <v>0</v>
      </c>
      <c r="Q1724" s="246">
        <f>K1724*M1724</f>
        <v>0</v>
      </c>
      <c r="R1724" s="246">
        <f>L1724*M1724</f>
        <v>0</v>
      </c>
      <c r="S1724" s="28" t="s">
        <v>5</v>
      </c>
      <c r="T1724" s="100"/>
    </row>
    <row r="1725" spans="1:20" s="56" customFormat="1" ht="69.95" hidden="1" customHeight="1" outlineLevel="1" thickBot="1" x14ac:dyDescent="0.25">
      <c r="A1725" s="644" t="s">
        <v>7384</v>
      </c>
      <c r="B1725" s="115" t="s">
        <v>52</v>
      </c>
      <c r="C1725" s="115"/>
      <c r="D1725" s="306" t="s">
        <v>7385</v>
      </c>
      <c r="E1725" s="64"/>
      <c r="F1725" s="64" t="s">
        <v>4</v>
      </c>
      <c r="G1725" s="136">
        <v>4.5</v>
      </c>
      <c r="H1725" s="86">
        <v>2.9</v>
      </c>
      <c r="I1725" s="86">
        <v>2.8</v>
      </c>
      <c r="J1725" s="162">
        <f t="shared" ref="J1725" si="1521">I1725*0.98</f>
        <v>2.7439999999999998</v>
      </c>
      <c r="K1725" s="162">
        <f t="shared" ref="K1725" si="1522">I1725*0.97</f>
        <v>2.7159999999999997</v>
      </c>
      <c r="L1725" s="162">
        <f t="shared" ref="L1725" si="1523">I1725*0.96</f>
        <v>2.6879999999999997</v>
      </c>
      <c r="M1725" s="141"/>
      <c r="N1725" s="98">
        <f>H1725*M1725</f>
        <v>0</v>
      </c>
      <c r="O1725" s="217">
        <f>I1725*M1725</f>
        <v>0</v>
      </c>
      <c r="P1725" s="246">
        <f>J1725*M1725</f>
        <v>0</v>
      </c>
      <c r="Q1725" s="246">
        <f>K1725*M1725</f>
        <v>0</v>
      </c>
      <c r="R1725" s="246">
        <f>L1725*M1725</f>
        <v>0</v>
      </c>
      <c r="S1725" s="28" t="s">
        <v>5</v>
      </c>
      <c r="T1725" s="100"/>
    </row>
    <row r="1726" spans="1:20" s="56" customFormat="1" ht="69.95" hidden="1" customHeight="1" outlineLevel="1" thickBot="1" x14ac:dyDescent="0.25">
      <c r="A1726" s="644" t="s">
        <v>7386</v>
      </c>
      <c r="B1726" s="115" t="s">
        <v>52</v>
      </c>
      <c r="C1726" s="115"/>
      <c r="D1726" s="306" t="s">
        <v>7387</v>
      </c>
      <c r="E1726" s="64"/>
      <c r="F1726" s="64" t="s">
        <v>4</v>
      </c>
      <c r="G1726" s="136">
        <v>1.2</v>
      </c>
      <c r="H1726" s="86">
        <v>0.77</v>
      </c>
      <c r="I1726" s="86">
        <v>0.75</v>
      </c>
      <c r="J1726" s="162">
        <f t="shared" ref="J1726" si="1524">I1726*0.98</f>
        <v>0.73499999999999999</v>
      </c>
      <c r="K1726" s="162">
        <f t="shared" ref="K1726" si="1525">I1726*0.97</f>
        <v>0.72750000000000004</v>
      </c>
      <c r="L1726" s="162">
        <f t="shared" ref="L1726" si="1526">I1726*0.96</f>
        <v>0.72</v>
      </c>
      <c r="M1726" s="141"/>
      <c r="N1726" s="98">
        <f>H1726*M1726</f>
        <v>0</v>
      </c>
      <c r="O1726" s="217">
        <f>I1726*M1726</f>
        <v>0</v>
      </c>
      <c r="P1726" s="246">
        <f>J1726*M1726</f>
        <v>0</v>
      </c>
      <c r="Q1726" s="246">
        <f>K1726*M1726</f>
        <v>0</v>
      </c>
      <c r="R1726" s="246">
        <f>L1726*M1726</f>
        <v>0</v>
      </c>
      <c r="S1726" s="28" t="s">
        <v>5</v>
      </c>
      <c r="T1726" s="100"/>
    </row>
    <row r="1727" spans="1:20" s="56" customFormat="1" ht="69.95" hidden="1" customHeight="1" outlineLevel="1" thickBot="1" x14ac:dyDescent="0.25">
      <c r="A1727" s="644" t="s">
        <v>6940</v>
      </c>
      <c r="B1727" s="115" t="s">
        <v>52</v>
      </c>
      <c r="C1727" s="115"/>
      <c r="D1727" s="306" t="s">
        <v>8287</v>
      </c>
      <c r="E1727" s="64"/>
      <c r="F1727" s="64" t="s">
        <v>4</v>
      </c>
      <c r="G1727" s="136">
        <v>1.5</v>
      </c>
      <c r="H1727" s="86">
        <v>0.89</v>
      </c>
      <c r="I1727" s="86">
        <v>0.87</v>
      </c>
      <c r="J1727" s="162">
        <f t="shared" ref="J1727" si="1527">I1727*0.98</f>
        <v>0.85260000000000002</v>
      </c>
      <c r="K1727" s="162">
        <f t="shared" ref="K1727" si="1528">I1727*0.97</f>
        <v>0.84389999999999998</v>
      </c>
      <c r="L1727" s="162">
        <f t="shared" ref="L1727" si="1529">I1727*0.96</f>
        <v>0.83519999999999994</v>
      </c>
      <c r="M1727" s="141"/>
      <c r="N1727" s="98">
        <f>H1727*M1727</f>
        <v>0</v>
      </c>
      <c r="O1727" s="217">
        <f>I1727*M1727</f>
        <v>0</v>
      </c>
      <c r="P1727" s="246">
        <f>J1727*M1727</f>
        <v>0</v>
      </c>
      <c r="Q1727" s="246">
        <f>K1727*M1727</f>
        <v>0</v>
      </c>
      <c r="R1727" s="246">
        <f>L1727*M1727</f>
        <v>0</v>
      </c>
      <c r="S1727" s="28" t="s">
        <v>5</v>
      </c>
      <c r="T1727" s="100"/>
    </row>
    <row r="1728" spans="1:20" s="56" customFormat="1" ht="69.95" hidden="1" customHeight="1" outlineLevel="1" thickBot="1" x14ac:dyDescent="0.25">
      <c r="A1728" s="644" t="s">
        <v>7388</v>
      </c>
      <c r="B1728" s="115" t="s">
        <v>52</v>
      </c>
      <c r="C1728" s="115"/>
      <c r="D1728" s="306" t="s">
        <v>7389</v>
      </c>
      <c r="E1728" s="64"/>
      <c r="F1728" s="64" t="s">
        <v>4</v>
      </c>
      <c r="G1728" s="136">
        <v>4</v>
      </c>
      <c r="H1728" s="86">
        <v>2.5</v>
      </c>
      <c r="I1728" s="86">
        <v>2.4</v>
      </c>
      <c r="J1728" s="162">
        <f t="shared" ref="J1728" si="1530">I1728*0.98</f>
        <v>2.3519999999999999</v>
      </c>
      <c r="K1728" s="162">
        <f t="shared" ref="K1728" si="1531">I1728*0.97</f>
        <v>2.3279999999999998</v>
      </c>
      <c r="L1728" s="162">
        <f t="shared" ref="L1728" si="1532">I1728*0.96</f>
        <v>2.3039999999999998</v>
      </c>
      <c r="M1728" s="141"/>
      <c r="N1728" s="98">
        <f>H1728*M1728</f>
        <v>0</v>
      </c>
      <c r="O1728" s="217">
        <f>I1728*M1728</f>
        <v>0</v>
      </c>
      <c r="P1728" s="246">
        <f>J1728*M1728</f>
        <v>0</v>
      </c>
      <c r="Q1728" s="246">
        <f>K1728*M1728</f>
        <v>0</v>
      </c>
      <c r="R1728" s="246">
        <f>L1728*M1728</f>
        <v>0</v>
      </c>
      <c r="S1728" s="28" t="s">
        <v>5</v>
      </c>
      <c r="T1728" s="100"/>
    </row>
    <row r="1729" spans="1:20" s="56" customFormat="1" ht="69.95" hidden="1" customHeight="1" outlineLevel="1" thickBot="1" x14ac:dyDescent="0.25">
      <c r="A1729" s="644" t="s">
        <v>6941</v>
      </c>
      <c r="B1729" s="115" t="s">
        <v>52</v>
      </c>
      <c r="C1729" s="115"/>
      <c r="D1729" s="306" t="s">
        <v>8286</v>
      </c>
      <c r="E1729" s="64"/>
      <c r="F1729" s="64" t="s">
        <v>4</v>
      </c>
      <c r="G1729" s="136">
        <v>2</v>
      </c>
      <c r="H1729" s="86">
        <v>1.25</v>
      </c>
      <c r="I1729" s="86">
        <v>1.22</v>
      </c>
      <c r="J1729" s="162">
        <f t="shared" ref="J1729" si="1533">I1729*0.98</f>
        <v>1.1956</v>
      </c>
      <c r="K1729" s="162">
        <f t="shared" ref="K1729" si="1534">I1729*0.97</f>
        <v>1.1834</v>
      </c>
      <c r="L1729" s="162">
        <f t="shared" ref="L1729" si="1535">I1729*0.96</f>
        <v>1.1712</v>
      </c>
      <c r="M1729" s="141"/>
      <c r="N1729" s="98">
        <f>H1729*M1729</f>
        <v>0</v>
      </c>
      <c r="O1729" s="217">
        <f>I1729*M1729</f>
        <v>0</v>
      </c>
      <c r="P1729" s="246">
        <f>J1729*M1729</f>
        <v>0</v>
      </c>
      <c r="Q1729" s="246">
        <f>K1729*M1729</f>
        <v>0</v>
      </c>
      <c r="R1729" s="246">
        <f>L1729*M1729</f>
        <v>0</v>
      </c>
      <c r="S1729" s="28" t="s">
        <v>5</v>
      </c>
      <c r="T1729" s="100"/>
    </row>
    <row r="1730" spans="1:20" s="56" customFormat="1" ht="69.95" hidden="1" customHeight="1" outlineLevel="1" thickBot="1" x14ac:dyDescent="0.25">
      <c r="A1730" s="644" t="s">
        <v>6968</v>
      </c>
      <c r="B1730" s="115" t="s">
        <v>52</v>
      </c>
      <c r="C1730" s="132" t="s">
        <v>6969</v>
      </c>
      <c r="D1730" s="306" t="s">
        <v>8285</v>
      </c>
      <c r="E1730" s="64"/>
      <c r="F1730" s="64" t="s">
        <v>4</v>
      </c>
      <c r="G1730" s="136">
        <v>2</v>
      </c>
      <c r="H1730" s="86">
        <v>1.45</v>
      </c>
      <c r="I1730" s="86">
        <v>1.4</v>
      </c>
      <c r="J1730" s="162">
        <f t="shared" si="1494"/>
        <v>1.3719999999999999</v>
      </c>
      <c r="K1730" s="162">
        <f t="shared" si="1495"/>
        <v>1.3579999999999999</v>
      </c>
      <c r="L1730" s="162">
        <f t="shared" si="1496"/>
        <v>1.3439999999999999</v>
      </c>
      <c r="M1730" s="401"/>
      <c r="N1730" s="98">
        <f>H1730*M1730</f>
        <v>0</v>
      </c>
      <c r="O1730" s="217">
        <f>I1730*M1730</f>
        <v>0</v>
      </c>
      <c r="P1730" s="246">
        <f>J1730*M1730</f>
        <v>0</v>
      </c>
      <c r="Q1730" s="246">
        <f>K1730*M1730</f>
        <v>0</v>
      </c>
      <c r="R1730" s="246">
        <f>L1730*M1730</f>
        <v>0</v>
      </c>
      <c r="S1730" s="28" t="s">
        <v>5</v>
      </c>
      <c r="T1730" s="100"/>
    </row>
    <row r="1731" spans="1:20" s="56" customFormat="1" ht="69.95" hidden="1" customHeight="1" outlineLevel="1" thickBot="1" x14ac:dyDescent="0.25">
      <c r="A1731" s="644" t="s">
        <v>7390</v>
      </c>
      <c r="B1731" s="115" t="s">
        <v>52</v>
      </c>
      <c r="C1731" s="115"/>
      <c r="D1731" s="306" t="s">
        <v>7391</v>
      </c>
      <c r="E1731" s="64"/>
      <c r="F1731" s="64" t="s">
        <v>4</v>
      </c>
      <c r="G1731" s="136">
        <v>1.2</v>
      </c>
      <c r="H1731" s="86">
        <v>0.62</v>
      </c>
      <c r="I1731" s="86">
        <v>0.6</v>
      </c>
      <c r="J1731" s="162">
        <f t="shared" si="1494"/>
        <v>0.58799999999999997</v>
      </c>
      <c r="K1731" s="162">
        <f t="shared" si="1495"/>
        <v>0.58199999999999996</v>
      </c>
      <c r="L1731" s="162">
        <f t="shared" si="1496"/>
        <v>0.57599999999999996</v>
      </c>
      <c r="M1731" s="141"/>
      <c r="N1731" s="98">
        <f>H1731*M1731</f>
        <v>0</v>
      </c>
      <c r="O1731" s="217">
        <f>I1731*M1731</f>
        <v>0</v>
      </c>
      <c r="P1731" s="246">
        <f>J1731*M1731</f>
        <v>0</v>
      </c>
      <c r="Q1731" s="246">
        <f>K1731*M1731</f>
        <v>0</v>
      </c>
      <c r="R1731" s="246">
        <f>L1731*M1731</f>
        <v>0</v>
      </c>
      <c r="S1731" s="28" t="s">
        <v>5</v>
      </c>
      <c r="T1731" s="100"/>
    </row>
    <row r="1732" spans="1:20" s="56" customFormat="1" ht="69.95" hidden="1" customHeight="1" outlineLevel="1" thickBot="1" x14ac:dyDescent="0.25">
      <c r="A1732" s="644" t="s">
        <v>10589</v>
      </c>
      <c r="B1732" s="115" t="s">
        <v>52</v>
      </c>
      <c r="C1732" s="115"/>
      <c r="D1732" s="306" t="s">
        <v>10590</v>
      </c>
      <c r="E1732" s="64"/>
      <c r="F1732" s="64" t="s">
        <v>4</v>
      </c>
      <c r="G1732" s="903">
        <v>1</v>
      </c>
      <c r="H1732" s="86">
        <v>0.5</v>
      </c>
      <c r="I1732" s="86">
        <v>0.49</v>
      </c>
      <c r="J1732" s="162">
        <f t="shared" si="1494"/>
        <v>0.48019999999999996</v>
      </c>
      <c r="K1732" s="162">
        <f t="shared" si="1495"/>
        <v>0.4753</v>
      </c>
      <c r="L1732" s="162">
        <f t="shared" si="1496"/>
        <v>0.47039999999999998</v>
      </c>
      <c r="M1732" s="152"/>
      <c r="N1732" s="98">
        <f>H1732*M1732</f>
        <v>0</v>
      </c>
      <c r="O1732" s="217">
        <f>I1732*M1732</f>
        <v>0</v>
      </c>
      <c r="P1732" s="246">
        <f>J1732*M1732</f>
        <v>0</v>
      </c>
      <c r="Q1732" s="246">
        <f>K1732*M1732</f>
        <v>0</v>
      </c>
      <c r="R1732" s="246">
        <f>L1732*M1732</f>
        <v>0</v>
      </c>
      <c r="S1732" s="28" t="s">
        <v>5</v>
      </c>
      <c r="T1732" s="100"/>
    </row>
    <row r="1733" spans="1:20" s="56" customFormat="1" ht="69.95" hidden="1" customHeight="1" outlineLevel="1" thickBot="1" x14ac:dyDescent="0.25">
      <c r="A1733" s="644" t="s">
        <v>8290</v>
      </c>
      <c r="B1733" s="115" t="s">
        <v>52</v>
      </c>
      <c r="C1733" s="115"/>
      <c r="D1733" s="306" t="s">
        <v>10591</v>
      </c>
      <c r="E1733" s="64"/>
      <c r="F1733" s="64" t="s">
        <v>4</v>
      </c>
      <c r="G1733" s="136">
        <v>1.5</v>
      </c>
      <c r="H1733" s="86">
        <v>0.8</v>
      </c>
      <c r="I1733" s="86">
        <v>0.78</v>
      </c>
      <c r="J1733" s="162">
        <f t="shared" ref="J1733" si="1536">I1733*0.98</f>
        <v>0.76439999999999997</v>
      </c>
      <c r="K1733" s="162">
        <f t="shared" ref="K1733" si="1537">I1733*0.97</f>
        <v>0.75660000000000005</v>
      </c>
      <c r="L1733" s="162">
        <f t="shared" ref="L1733" si="1538">I1733*0.96</f>
        <v>0.74880000000000002</v>
      </c>
      <c r="M1733" s="152"/>
      <c r="N1733" s="98">
        <f>H1733*M1733</f>
        <v>0</v>
      </c>
      <c r="O1733" s="217">
        <f>I1733*M1733</f>
        <v>0</v>
      </c>
      <c r="P1733" s="246">
        <f>J1733*M1733</f>
        <v>0</v>
      </c>
      <c r="Q1733" s="246">
        <f>K1733*M1733</f>
        <v>0</v>
      </c>
      <c r="R1733" s="246">
        <f>L1733*M1733</f>
        <v>0</v>
      </c>
      <c r="S1733" s="28" t="s">
        <v>5</v>
      </c>
      <c r="T1733" s="100"/>
    </row>
    <row r="1734" spans="1:20" s="56" customFormat="1" ht="69.95" hidden="1" customHeight="1" outlineLevel="1" thickBot="1" x14ac:dyDescent="0.25">
      <c r="A1734" s="644" t="s">
        <v>7392</v>
      </c>
      <c r="B1734" s="115" t="s">
        <v>52</v>
      </c>
      <c r="C1734" s="115"/>
      <c r="D1734" s="306" t="s">
        <v>7393</v>
      </c>
      <c r="E1734" s="64"/>
      <c r="F1734" s="64" t="s">
        <v>4</v>
      </c>
      <c r="G1734" s="136">
        <v>3.5</v>
      </c>
      <c r="H1734" s="86">
        <v>2.25</v>
      </c>
      <c r="I1734" s="86">
        <v>2.2000000000000002</v>
      </c>
      <c r="J1734" s="162">
        <f t="shared" ref="J1734" si="1539">I1734*0.98</f>
        <v>2.1560000000000001</v>
      </c>
      <c r="K1734" s="162">
        <f t="shared" ref="K1734" si="1540">I1734*0.97</f>
        <v>2.1339999999999999</v>
      </c>
      <c r="L1734" s="162">
        <f t="shared" ref="L1734" si="1541">I1734*0.96</f>
        <v>2.1120000000000001</v>
      </c>
      <c r="M1734" s="141"/>
      <c r="N1734" s="98">
        <f>H1734*M1734</f>
        <v>0</v>
      </c>
      <c r="O1734" s="217">
        <f>I1734*M1734</f>
        <v>0</v>
      </c>
      <c r="P1734" s="246">
        <f>J1734*M1734</f>
        <v>0</v>
      </c>
      <c r="Q1734" s="246">
        <f>K1734*M1734</f>
        <v>0</v>
      </c>
      <c r="R1734" s="246">
        <f>L1734*M1734</f>
        <v>0</v>
      </c>
      <c r="S1734" s="28" t="s">
        <v>5</v>
      </c>
      <c r="T1734" s="100"/>
    </row>
    <row r="1735" spans="1:20" s="56" customFormat="1" ht="69.95" hidden="1" customHeight="1" outlineLevel="1" thickBot="1" x14ac:dyDescent="0.25">
      <c r="A1735" s="644" t="s">
        <v>7356</v>
      </c>
      <c r="B1735" s="115" t="s">
        <v>52</v>
      </c>
      <c r="C1735" s="115"/>
      <c r="D1735" s="306" t="s">
        <v>8289</v>
      </c>
      <c r="E1735" s="64"/>
      <c r="F1735" s="64" t="s">
        <v>4</v>
      </c>
      <c r="G1735" s="136">
        <v>2</v>
      </c>
      <c r="H1735" s="64">
        <v>1.35</v>
      </c>
      <c r="I1735" s="64">
        <v>1.3</v>
      </c>
      <c r="J1735" s="162">
        <f t="shared" si="1494"/>
        <v>1.274</v>
      </c>
      <c r="K1735" s="162">
        <f t="shared" si="1495"/>
        <v>1.2609999999999999</v>
      </c>
      <c r="L1735" s="162">
        <f t="shared" si="1496"/>
        <v>1.248</v>
      </c>
      <c r="M1735" s="401"/>
      <c r="N1735" s="98">
        <f>H1735*M1735</f>
        <v>0</v>
      </c>
      <c r="O1735" s="217">
        <f>I1735*M1735</f>
        <v>0</v>
      </c>
      <c r="P1735" s="246">
        <f>J1735*M1735</f>
        <v>0</v>
      </c>
      <c r="Q1735" s="246">
        <f>K1735*M1735</f>
        <v>0</v>
      </c>
      <c r="R1735" s="246">
        <f>L1735*M1735</f>
        <v>0</v>
      </c>
      <c r="S1735" s="28" t="s">
        <v>5</v>
      </c>
      <c r="T1735" s="100"/>
    </row>
    <row r="1736" spans="1:20" s="56" customFormat="1" ht="69.95" hidden="1" customHeight="1" outlineLevel="1" thickBot="1" x14ac:dyDescent="0.25">
      <c r="A1736" s="644" t="s">
        <v>7394</v>
      </c>
      <c r="B1736" s="115" t="s">
        <v>52</v>
      </c>
      <c r="C1736" s="115"/>
      <c r="D1736" s="306" t="s">
        <v>7397</v>
      </c>
      <c r="E1736" s="64"/>
      <c r="F1736" s="64" t="s">
        <v>4</v>
      </c>
      <c r="G1736" s="136">
        <v>3.3</v>
      </c>
      <c r="H1736" s="86">
        <v>2.5</v>
      </c>
      <c r="I1736" s="86">
        <v>2</v>
      </c>
      <c r="J1736" s="162">
        <f t="shared" si="1494"/>
        <v>1.96</v>
      </c>
      <c r="K1736" s="162">
        <f t="shared" si="1495"/>
        <v>1.94</v>
      </c>
      <c r="L1736" s="162">
        <f t="shared" si="1496"/>
        <v>1.92</v>
      </c>
      <c r="M1736" s="141"/>
      <c r="N1736" s="98">
        <f>H1736*M1736</f>
        <v>0</v>
      </c>
      <c r="O1736" s="217">
        <f>I1736*M1736</f>
        <v>0</v>
      </c>
      <c r="P1736" s="246">
        <f>J1736*M1736</f>
        <v>0</v>
      </c>
      <c r="Q1736" s="246">
        <f>K1736*M1736</f>
        <v>0</v>
      </c>
      <c r="R1736" s="246">
        <f>L1736*M1736</f>
        <v>0</v>
      </c>
      <c r="S1736" s="28" t="s">
        <v>5</v>
      </c>
      <c r="T1736" s="100"/>
    </row>
    <row r="1737" spans="1:20" s="56" customFormat="1" ht="69.95" hidden="1" customHeight="1" outlineLevel="1" thickBot="1" x14ac:dyDescent="0.25">
      <c r="A1737" s="644" t="s">
        <v>7355</v>
      </c>
      <c r="B1737" s="115" t="s">
        <v>52</v>
      </c>
      <c r="C1737" s="195"/>
      <c r="D1737" s="306" t="s">
        <v>8288</v>
      </c>
      <c r="E1737" s="64"/>
      <c r="F1737" s="64" t="s">
        <v>4</v>
      </c>
      <c r="G1737" s="136">
        <v>1.5</v>
      </c>
      <c r="H1737" s="86">
        <v>1</v>
      </c>
      <c r="I1737" s="86">
        <v>0.98</v>
      </c>
      <c r="J1737" s="162">
        <f t="shared" si="1494"/>
        <v>0.96039999999999992</v>
      </c>
      <c r="K1737" s="162">
        <f t="shared" si="1495"/>
        <v>0.9506</v>
      </c>
      <c r="L1737" s="162">
        <f t="shared" si="1496"/>
        <v>0.94079999999999997</v>
      </c>
      <c r="M1737" s="401"/>
      <c r="N1737" s="98">
        <f>H1737*M1737</f>
        <v>0</v>
      </c>
      <c r="O1737" s="217">
        <f>I1737*M1737</f>
        <v>0</v>
      </c>
      <c r="P1737" s="246">
        <f>J1737*M1737</f>
        <v>0</v>
      </c>
      <c r="Q1737" s="246">
        <f>K1737*M1737</f>
        <v>0</v>
      </c>
      <c r="R1737" s="246">
        <f>L1737*M1737</f>
        <v>0</v>
      </c>
      <c r="S1737" s="28" t="s">
        <v>5</v>
      </c>
      <c r="T1737" s="100"/>
    </row>
    <row r="1738" spans="1:20" s="56" customFormat="1" ht="69.95" hidden="1" customHeight="1" outlineLevel="1" thickBot="1" x14ac:dyDescent="0.25">
      <c r="A1738" s="644" t="s">
        <v>7395</v>
      </c>
      <c r="B1738" s="115" t="s">
        <v>52</v>
      </c>
      <c r="C1738" s="115"/>
      <c r="D1738" s="306" t="s">
        <v>7396</v>
      </c>
      <c r="E1738" s="64"/>
      <c r="F1738" s="64" t="s">
        <v>4</v>
      </c>
      <c r="G1738" s="136">
        <v>1.8</v>
      </c>
      <c r="H1738" s="86">
        <v>1.1499999999999999</v>
      </c>
      <c r="I1738" s="86">
        <v>1.1000000000000001</v>
      </c>
      <c r="J1738" s="162">
        <f t="shared" si="1494"/>
        <v>1.0780000000000001</v>
      </c>
      <c r="K1738" s="162">
        <f t="shared" si="1495"/>
        <v>1.0669999999999999</v>
      </c>
      <c r="L1738" s="162">
        <f t="shared" si="1496"/>
        <v>1.056</v>
      </c>
      <c r="M1738" s="141"/>
      <c r="N1738" s="98">
        <f>H1738*M1738</f>
        <v>0</v>
      </c>
      <c r="O1738" s="217">
        <f>I1738*M1738</f>
        <v>0</v>
      </c>
      <c r="P1738" s="246">
        <f>J1738*M1738</f>
        <v>0</v>
      </c>
      <c r="Q1738" s="246">
        <f>K1738*M1738</f>
        <v>0</v>
      </c>
      <c r="R1738" s="246">
        <f>L1738*M1738</f>
        <v>0</v>
      </c>
      <c r="S1738" s="28" t="s">
        <v>5</v>
      </c>
      <c r="T1738" s="100"/>
    </row>
    <row r="1739" spans="1:20" s="56" customFormat="1" ht="69.95" hidden="1" customHeight="1" outlineLevel="1" thickBot="1" x14ac:dyDescent="0.25">
      <c r="A1739" s="644" t="s">
        <v>4539</v>
      </c>
      <c r="B1739" s="115" t="s">
        <v>52</v>
      </c>
      <c r="C1739" s="115" t="s">
        <v>10628</v>
      </c>
      <c r="D1739" s="306" t="s">
        <v>596</v>
      </c>
      <c r="E1739" s="64"/>
      <c r="F1739" s="64" t="s">
        <v>4</v>
      </c>
      <c r="G1739" s="136">
        <v>0.1</v>
      </c>
      <c r="H1739" s="86">
        <v>4.4999999999999998E-2</v>
      </c>
      <c r="I1739" s="86">
        <v>0.04</v>
      </c>
      <c r="J1739" s="162">
        <f t="shared" si="1494"/>
        <v>3.9199999999999999E-2</v>
      </c>
      <c r="K1739" s="162">
        <f t="shared" si="1495"/>
        <v>3.8800000000000001E-2</v>
      </c>
      <c r="L1739" s="162">
        <f t="shared" si="1496"/>
        <v>3.8399999999999997E-2</v>
      </c>
      <c r="M1739" s="401"/>
      <c r="N1739" s="98">
        <f>H1739*M1739</f>
        <v>0</v>
      </c>
      <c r="O1739" s="217">
        <f>I1739*M1739</f>
        <v>0</v>
      </c>
      <c r="P1739" s="246">
        <f>J1739*M1739</f>
        <v>0</v>
      </c>
      <c r="Q1739" s="246">
        <f>K1739*M1739</f>
        <v>0</v>
      </c>
      <c r="R1739" s="246">
        <f>L1739*M1739</f>
        <v>0</v>
      </c>
      <c r="S1739" s="28" t="s">
        <v>5</v>
      </c>
      <c r="T1739" s="100"/>
    </row>
    <row r="1740" spans="1:20" s="56" customFormat="1" ht="69.95" hidden="1" customHeight="1" outlineLevel="1" thickBot="1" x14ac:dyDescent="0.25">
      <c r="A1740" s="644" t="s">
        <v>4540</v>
      </c>
      <c r="B1740" s="115" t="s">
        <v>52</v>
      </c>
      <c r="C1740" s="115" t="s">
        <v>10628</v>
      </c>
      <c r="D1740" s="306" t="s">
        <v>1315</v>
      </c>
      <c r="E1740" s="64"/>
      <c r="F1740" s="64" t="s">
        <v>4</v>
      </c>
      <c r="G1740" s="136">
        <v>0.15</v>
      </c>
      <c r="H1740" s="86">
        <v>0.08</v>
      </c>
      <c r="I1740" s="86">
        <v>7.4999999999999997E-2</v>
      </c>
      <c r="J1740" s="162">
        <f t="shared" si="1494"/>
        <v>7.3499999999999996E-2</v>
      </c>
      <c r="K1740" s="162">
        <f t="shared" si="1495"/>
        <v>7.2749999999999995E-2</v>
      </c>
      <c r="L1740" s="162">
        <f t="shared" si="1496"/>
        <v>7.1999999999999995E-2</v>
      </c>
      <c r="M1740" s="401"/>
      <c r="N1740" s="98">
        <f>H1740*M1740</f>
        <v>0</v>
      </c>
      <c r="O1740" s="217">
        <f>I1740*M1740</f>
        <v>0</v>
      </c>
      <c r="P1740" s="246">
        <f>J1740*M1740</f>
        <v>0</v>
      </c>
      <c r="Q1740" s="246">
        <f>K1740*M1740</f>
        <v>0</v>
      </c>
      <c r="R1740" s="246">
        <f>L1740*M1740</f>
        <v>0</v>
      </c>
      <c r="S1740" s="28" t="s">
        <v>5</v>
      </c>
      <c r="T1740" s="100"/>
    </row>
    <row r="1741" spans="1:20" s="56" customFormat="1" ht="69.95" hidden="1" customHeight="1" outlineLevel="1" thickBot="1" x14ac:dyDescent="0.25">
      <c r="A1741" s="644" t="s">
        <v>4541</v>
      </c>
      <c r="B1741" s="115" t="s">
        <v>52</v>
      </c>
      <c r="C1741" s="115" t="s">
        <v>10629</v>
      </c>
      <c r="D1741" s="306" t="s">
        <v>132</v>
      </c>
      <c r="E1741" s="64"/>
      <c r="F1741" s="64" t="s">
        <v>4</v>
      </c>
      <c r="G1741" s="136">
        <v>0.15</v>
      </c>
      <c r="H1741" s="86">
        <v>0.1</v>
      </c>
      <c r="I1741" s="86">
        <v>9.5000000000000001E-2</v>
      </c>
      <c r="J1741" s="162">
        <f t="shared" si="1494"/>
        <v>9.3100000000000002E-2</v>
      </c>
      <c r="K1741" s="162">
        <f t="shared" si="1495"/>
        <v>9.2149999999999996E-2</v>
      </c>
      <c r="L1741" s="162">
        <f t="shared" si="1496"/>
        <v>9.1200000000000003E-2</v>
      </c>
      <c r="M1741" s="152"/>
      <c r="N1741" s="98">
        <f>H1741*M1741</f>
        <v>0</v>
      </c>
      <c r="O1741" s="217">
        <f>I1741*M1741</f>
        <v>0</v>
      </c>
      <c r="P1741" s="246">
        <f>J1741*M1741</f>
        <v>0</v>
      </c>
      <c r="Q1741" s="246">
        <f>K1741*M1741</f>
        <v>0</v>
      </c>
      <c r="R1741" s="246">
        <f>L1741*M1741</f>
        <v>0</v>
      </c>
      <c r="S1741" s="28" t="s">
        <v>5</v>
      </c>
      <c r="T1741" s="100"/>
    </row>
    <row r="1742" spans="1:20" s="56" customFormat="1" ht="69.95" hidden="1" customHeight="1" outlineLevel="1" thickBot="1" x14ac:dyDescent="0.25">
      <c r="A1742" s="644" t="s">
        <v>4542</v>
      </c>
      <c r="B1742" s="115" t="s">
        <v>52</v>
      </c>
      <c r="C1742" s="115" t="s">
        <v>10630</v>
      </c>
      <c r="D1742" s="306" t="s">
        <v>720</v>
      </c>
      <c r="E1742" s="64"/>
      <c r="F1742" s="64" t="s">
        <v>4</v>
      </c>
      <c r="G1742" s="136">
        <v>0.3</v>
      </c>
      <c r="H1742" s="86">
        <v>0.13</v>
      </c>
      <c r="I1742" s="86">
        <v>0.125</v>
      </c>
      <c r="J1742" s="162">
        <f t="shared" si="1494"/>
        <v>0.1225</v>
      </c>
      <c r="K1742" s="162">
        <f t="shared" si="1495"/>
        <v>0.12125</v>
      </c>
      <c r="L1742" s="162">
        <f t="shared" si="1496"/>
        <v>0.12</v>
      </c>
      <c r="M1742" s="152"/>
      <c r="N1742" s="98">
        <f>H1742*M1742</f>
        <v>0</v>
      </c>
      <c r="O1742" s="217">
        <f>I1742*M1742</f>
        <v>0</v>
      </c>
      <c r="P1742" s="246">
        <f>J1742*M1742</f>
        <v>0</v>
      </c>
      <c r="Q1742" s="246">
        <f>K1742*M1742</f>
        <v>0</v>
      </c>
      <c r="R1742" s="246">
        <f>L1742*M1742</f>
        <v>0</v>
      </c>
      <c r="S1742" s="28" t="s">
        <v>5</v>
      </c>
      <c r="T1742" s="100"/>
    </row>
    <row r="1743" spans="1:20" s="56" customFormat="1" ht="69.95" hidden="1" customHeight="1" outlineLevel="1" thickBot="1" x14ac:dyDescent="0.25">
      <c r="A1743" s="644" t="s">
        <v>4543</v>
      </c>
      <c r="B1743" s="115" t="s">
        <v>52</v>
      </c>
      <c r="C1743" s="115" t="s">
        <v>10630</v>
      </c>
      <c r="D1743" s="306" t="s">
        <v>655</v>
      </c>
      <c r="E1743" s="64"/>
      <c r="F1743" s="64" t="s">
        <v>4</v>
      </c>
      <c r="G1743" s="136">
        <v>0.15</v>
      </c>
      <c r="H1743" s="86">
        <v>0.08</v>
      </c>
      <c r="I1743" s="86">
        <v>7.4999999999999997E-2</v>
      </c>
      <c r="J1743" s="162">
        <f t="shared" si="1494"/>
        <v>7.3499999999999996E-2</v>
      </c>
      <c r="K1743" s="162">
        <f t="shared" si="1495"/>
        <v>7.2749999999999995E-2</v>
      </c>
      <c r="L1743" s="162">
        <f t="shared" si="1496"/>
        <v>7.1999999999999995E-2</v>
      </c>
      <c r="M1743" s="141"/>
      <c r="N1743" s="98">
        <f>H1743*M1743</f>
        <v>0</v>
      </c>
      <c r="O1743" s="217">
        <f>I1743*M1743</f>
        <v>0</v>
      </c>
      <c r="P1743" s="246">
        <f>J1743*M1743</f>
        <v>0</v>
      </c>
      <c r="Q1743" s="246">
        <f>K1743*M1743</f>
        <v>0</v>
      </c>
      <c r="R1743" s="246">
        <f>L1743*M1743</f>
        <v>0</v>
      </c>
      <c r="S1743" s="28" t="s">
        <v>5</v>
      </c>
      <c r="T1743" s="100"/>
    </row>
    <row r="1744" spans="1:20" s="56" customFormat="1" ht="69.95" hidden="1" customHeight="1" outlineLevel="1" thickBot="1" x14ac:dyDescent="0.25">
      <c r="A1744" s="644" t="s">
        <v>8282</v>
      </c>
      <c r="B1744" s="115" t="s">
        <v>52</v>
      </c>
      <c r="C1744" s="115" t="s">
        <v>10630</v>
      </c>
      <c r="D1744" s="306" t="s">
        <v>8281</v>
      </c>
      <c r="E1744" s="64"/>
      <c r="F1744" s="64" t="s">
        <v>4</v>
      </c>
      <c r="G1744" s="136">
        <v>0.3</v>
      </c>
      <c r="H1744" s="86">
        <v>0.16</v>
      </c>
      <c r="I1744" s="86">
        <v>0.15</v>
      </c>
      <c r="J1744" s="162">
        <f t="shared" si="1494"/>
        <v>0.14699999999999999</v>
      </c>
      <c r="K1744" s="162">
        <f t="shared" si="1495"/>
        <v>0.14549999999999999</v>
      </c>
      <c r="L1744" s="162">
        <f t="shared" si="1496"/>
        <v>0.14399999999999999</v>
      </c>
      <c r="M1744" s="141"/>
      <c r="N1744" s="130">
        <f>H1744*M1744</f>
        <v>0</v>
      </c>
      <c r="O1744" s="217">
        <f>I1744*M1744</f>
        <v>0</v>
      </c>
      <c r="P1744" s="246">
        <f>J1744*M1744</f>
        <v>0</v>
      </c>
      <c r="Q1744" s="246">
        <f>K1744*M1744</f>
        <v>0</v>
      </c>
      <c r="R1744" s="246">
        <f>L1744*M1744</f>
        <v>0</v>
      </c>
      <c r="S1744" s="28" t="s">
        <v>5</v>
      </c>
      <c r="T1744" s="100"/>
    </row>
    <row r="1745" spans="1:21" s="56" customFormat="1" ht="69.95" hidden="1" customHeight="1" outlineLevel="1" thickBot="1" x14ac:dyDescent="0.25">
      <c r="A1745" s="644" t="s">
        <v>4544</v>
      </c>
      <c r="B1745" s="115" t="s">
        <v>52</v>
      </c>
      <c r="C1745" s="115" t="s">
        <v>10631</v>
      </c>
      <c r="D1745" s="306" t="s">
        <v>656</v>
      </c>
      <c r="E1745" s="64"/>
      <c r="F1745" s="64" t="s">
        <v>4</v>
      </c>
      <c r="G1745" s="136">
        <v>0.2</v>
      </c>
      <c r="H1745" s="86">
        <v>0.09</v>
      </c>
      <c r="I1745" s="86">
        <v>8.5000000000000006E-2</v>
      </c>
      <c r="J1745" s="162">
        <f t="shared" si="1494"/>
        <v>8.3299999999999999E-2</v>
      </c>
      <c r="K1745" s="162">
        <f t="shared" si="1495"/>
        <v>8.2450000000000009E-2</v>
      </c>
      <c r="L1745" s="162">
        <f t="shared" si="1496"/>
        <v>8.1600000000000006E-2</v>
      </c>
      <c r="M1745" s="141"/>
      <c r="N1745" s="98">
        <f>H1745*M1745</f>
        <v>0</v>
      </c>
      <c r="O1745" s="217">
        <f>I1745*M1745</f>
        <v>0</v>
      </c>
      <c r="P1745" s="246">
        <f>J1745*M1745</f>
        <v>0</v>
      </c>
      <c r="Q1745" s="246">
        <f>K1745*M1745</f>
        <v>0</v>
      </c>
      <c r="R1745" s="246">
        <f>L1745*M1745</f>
        <v>0</v>
      </c>
      <c r="S1745" s="28" t="s">
        <v>5</v>
      </c>
      <c r="T1745" s="100"/>
    </row>
    <row r="1746" spans="1:21" s="56" customFormat="1" ht="69.95" hidden="1" customHeight="1" outlineLevel="1" thickBot="1" x14ac:dyDescent="0.25">
      <c r="A1746" s="644" t="s">
        <v>4545</v>
      </c>
      <c r="B1746" s="115" t="s">
        <v>52</v>
      </c>
      <c r="C1746" s="115" t="s">
        <v>10632</v>
      </c>
      <c r="D1746" s="306" t="s">
        <v>686</v>
      </c>
      <c r="E1746" s="64"/>
      <c r="F1746" s="64" t="s">
        <v>4</v>
      </c>
      <c r="G1746" s="136">
        <v>0.15</v>
      </c>
      <c r="H1746" s="86">
        <v>7.4999999999999997E-2</v>
      </c>
      <c r="I1746" s="86">
        <v>7.0000000000000007E-2</v>
      </c>
      <c r="J1746" s="162">
        <f t="shared" si="1494"/>
        <v>6.8600000000000008E-2</v>
      </c>
      <c r="K1746" s="162">
        <f t="shared" si="1495"/>
        <v>6.7900000000000002E-2</v>
      </c>
      <c r="L1746" s="162">
        <f t="shared" si="1496"/>
        <v>6.720000000000001E-2</v>
      </c>
      <c r="M1746" s="141"/>
      <c r="N1746" s="98">
        <f>H1746*M1746</f>
        <v>0</v>
      </c>
      <c r="O1746" s="217">
        <f>I1746*M1746</f>
        <v>0</v>
      </c>
      <c r="P1746" s="246">
        <f>J1746*M1746</f>
        <v>0</v>
      </c>
      <c r="Q1746" s="246">
        <f>K1746*M1746</f>
        <v>0</v>
      </c>
      <c r="R1746" s="246">
        <f>L1746*M1746</f>
        <v>0</v>
      </c>
      <c r="S1746" s="28" t="s">
        <v>5</v>
      </c>
      <c r="T1746" s="100"/>
    </row>
    <row r="1747" spans="1:21" s="56" customFormat="1" ht="69.95" hidden="1" customHeight="1" outlineLevel="1" thickBot="1" x14ac:dyDescent="0.25">
      <c r="A1747" s="644" t="s">
        <v>4546</v>
      </c>
      <c r="B1747" s="115" t="s">
        <v>52</v>
      </c>
      <c r="C1747" s="115" t="s">
        <v>10633</v>
      </c>
      <c r="D1747" s="306" t="s">
        <v>133</v>
      </c>
      <c r="E1747" s="64"/>
      <c r="F1747" s="64" t="s">
        <v>4</v>
      </c>
      <c r="G1747" s="136">
        <v>0.15</v>
      </c>
      <c r="H1747" s="98">
        <v>7.0000000000000007E-2</v>
      </c>
      <c r="I1747" s="86">
        <v>6.5000000000000002E-2</v>
      </c>
      <c r="J1747" s="162">
        <f t="shared" ref="J1747:J1759" si="1542">I1747*0.98</f>
        <v>6.3700000000000007E-2</v>
      </c>
      <c r="K1747" s="162">
        <f t="shared" ref="K1747:K1759" si="1543">I1747*0.97</f>
        <v>6.3049999999999995E-2</v>
      </c>
      <c r="L1747" s="162">
        <f t="shared" ref="L1747:L1759" si="1544">I1747*0.96</f>
        <v>6.2399999999999997E-2</v>
      </c>
      <c r="M1747" s="401"/>
      <c r="N1747" s="98">
        <f>H1747*M1747</f>
        <v>0</v>
      </c>
      <c r="O1747" s="217">
        <f>I1747*M1747</f>
        <v>0</v>
      </c>
      <c r="P1747" s="246">
        <f>J1747*M1747</f>
        <v>0</v>
      </c>
      <c r="Q1747" s="246">
        <f>K1747*M1747</f>
        <v>0</v>
      </c>
      <c r="R1747" s="246">
        <f>L1747*M1747</f>
        <v>0</v>
      </c>
      <c r="S1747" s="28" t="s">
        <v>5</v>
      </c>
      <c r="T1747" s="100"/>
    </row>
    <row r="1748" spans="1:21" s="56" customFormat="1" ht="69.95" hidden="1" customHeight="1" outlineLevel="1" thickBot="1" x14ac:dyDescent="0.25">
      <c r="A1748" s="644" t="s">
        <v>4547</v>
      </c>
      <c r="B1748" s="115" t="s">
        <v>52</v>
      </c>
      <c r="C1748" s="115" t="s">
        <v>10634</v>
      </c>
      <c r="D1748" s="306" t="s">
        <v>652</v>
      </c>
      <c r="E1748" s="64"/>
      <c r="F1748" s="64" t="s">
        <v>4</v>
      </c>
      <c r="G1748" s="136">
        <v>0.4</v>
      </c>
      <c r="H1748" s="86">
        <v>0.16500000000000001</v>
      </c>
      <c r="I1748" s="86">
        <v>0.16</v>
      </c>
      <c r="J1748" s="161">
        <f t="shared" si="1542"/>
        <v>0.15679999999999999</v>
      </c>
      <c r="K1748" s="161">
        <f t="shared" si="1543"/>
        <v>0.1552</v>
      </c>
      <c r="L1748" s="161">
        <f t="shared" si="1544"/>
        <v>0.15359999999999999</v>
      </c>
      <c r="M1748" s="14"/>
      <c r="N1748" s="98">
        <f>H1748*M1748</f>
        <v>0</v>
      </c>
      <c r="O1748" s="217">
        <f>I1748*M1748</f>
        <v>0</v>
      </c>
      <c r="P1748" s="246">
        <f>J1748*M1748</f>
        <v>0</v>
      </c>
      <c r="Q1748" s="246">
        <f>K1748*M1748</f>
        <v>0</v>
      </c>
      <c r="R1748" s="246">
        <f>L1748*M1748</f>
        <v>0</v>
      </c>
      <c r="S1748" s="28" t="s">
        <v>5</v>
      </c>
      <c r="T1748" s="100"/>
    </row>
    <row r="1749" spans="1:21" s="56" customFormat="1" ht="69.95" hidden="1" customHeight="1" outlineLevel="1" thickBot="1" x14ac:dyDescent="0.25">
      <c r="A1749" s="644" t="s">
        <v>4548</v>
      </c>
      <c r="B1749" s="115" t="s">
        <v>52</v>
      </c>
      <c r="C1749" s="115" t="s">
        <v>10634</v>
      </c>
      <c r="D1749" s="306" t="s">
        <v>682</v>
      </c>
      <c r="E1749" s="64"/>
      <c r="F1749" s="64" t="s">
        <v>4</v>
      </c>
      <c r="G1749" s="136">
        <v>0.2</v>
      </c>
      <c r="H1749" s="86">
        <v>0.12</v>
      </c>
      <c r="I1749" s="86">
        <v>0.11</v>
      </c>
      <c r="J1749" s="162">
        <f t="shared" si="1542"/>
        <v>0.10779999999999999</v>
      </c>
      <c r="K1749" s="162">
        <f t="shared" si="1543"/>
        <v>0.1067</v>
      </c>
      <c r="L1749" s="162">
        <f t="shared" si="1544"/>
        <v>0.1056</v>
      </c>
      <c r="M1749" s="141"/>
      <c r="N1749" s="98">
        <f>H1749*M1749</f>
        <v>0</v>
      </c>
      <c r="O1749" s="217">
        <f>I1749*M1749</f>
        <v>0</v>
      </c>
      <c r="P1749" s="246">
        <f>J1749*M1749</f>
        <v>0</v>
      </c>
      <c r="Q1749" s="246">
        <f>K1749*M1749</f>
        <v>0</v>
      </c>
      <c r="R1749" s="246">
        <f>L1749*M1749</f>
        <v>0</v>
      </c>
      <c r="S1749" s="28" t="s">
        <v>5</v>
      </c>
      <c r="T1749" s="100"/>
    </row>
    <row r="1750" spans="1:21" s="56" customFormat="1" ht="69.95" hidden="1" customHeight="1" outlineLevel="1" thickBot="1" x14ac:dyDescent="0.25">
      <c r="A1750" s="644" t="s">
        <v>8283</v>
      </c>
      <c r="B1750" s="115" t="s">
        <v>52</v>
      </c>
      <c r="C1750" s="115" t="s">
        <v>10634</v>
      </c>
      <c r="D1750" s="306" t="s">
        <v>8284</v>
      </c>
      <c r="E1750" s="64"/>
      <c r="F1750" s="64" t="s">
        <v>4</v>
      </c>
      <c r="G1750" s="136">
        <v>0.3</v>
      </c>
      <c r="H1750" s="86">
        <v>0.16</v>
      </c>
      <c r="I1750" s="86">
        <v>0.15</v>
      </c>
      <c r="J1750" s="162">
        <f t="shared" si="1542"/>
        <v>0.14699999999999999</v>
      </c>
      <c r="K1750" s="162">
        <f t="shared" si="1543"/>
        <v>0.14549999999999999</v>
      </c>
      <c r="L1750" s="162">
        <f t="shared" si="1544"/>
        <v>0.14399999999999999</v>
      </c>
      <c r="M1750" s="141"/>
      <c r="N1750" s="130">
        <f>H1750*M1750</f>
        <v>0</v>
      </c>
      <c r="O1750" s="217">
        <f>I1750*M1750</f>
        <v>0</v>
      </c>
      <c r="P1750" s="246">
        <f>J1750*M1750</f>
        <v>0</v>
      </c>
      <c r="Q1750" s="246">
        <f>K1750*M1750</f>
        <v>0</v>
      </c>
      <c r="R1750" s="246">
        <f>L1750*M1750</f>
        <v>0</v>
      </c>
      <c r="S1750" s="28" t="s">
        <v>5</v>
      </c>
      <c r="T1750" s="100"/>
    </row>
    <row r="1751" spans="1:21" s="56" customFormat="1" ht="69.95" hidden="1" customHeight="1" outlineLevel="1" thickBot="1" x14ac:dyDescent="0.25">
      <c r="A1751" s="644" t="s">
        <v>9697</v>
      </c>
      <c r="B1751" s="115" t="s">
        <v>52</v>
      </c>
      <c r="C1751" s="115" t="s">
        <v>10634</v>
      </c>
      <c r="D1751" s="412" t="s">
        <v>9698</v>
      </c>
      <c r="E1751" s="64"/>
      <c r="F1751" s="64" t="s">
        <v>4</v>
      </c>
      <c r="G1751" s="136">
        <v>0.1</v>
      </c>
      <c r="H1751" s="86">
        <v>6.5000000000000002E-2</v>
      </c>
      <c r="I1751" s="86">
        <v>0.06</v>
      </c>
      <c r="J1751" s="162">
        <f t="shared" ref="J1751" si="1545">I1751*0.98</f>
        <v>5.8799999999999998E-2</v>
      </c>
      <c r="K1751" s="162">
        <f t="shared" ref="K1751" si="1546">I1751*0.97</f>
        <v>5.8199999999999995E-2</v>
      </c>
      <c r="L1751" s="162">
        <f t="shared" ref="L1751" si="1547">I1751*0.96</f>
        <v>5.7599999999999998E-2</v>
      </c>
      <c r="M1751" s="141"/>
      <c r="N1751" s="98">
        <f>H1751*M1751</f>
        <v>0</v>
      </c>
      <c r="O1751" s="217">
        <f>I1751*M1751</f>
        <v>0</v>
      </c>
      <c r="P1751" s="246">
        <f>J1751*M1751</f>
        <v>0</v>
      </c>
      <c r="Q1751" s="246">
        <f>K1751*M1751</f>
        <v>0</v>
      </c>
      <c r="R1751" s="246">
        <f>L1751*M1751</f>
        <v>0</v>
      </c>
      <c r="S1751" s="28" t="s">
        <v>5</v>
      </c>
      <c r="T1751" s="100"/>
    </row>
    <row r="1752" spans="1:21" s="56" customFormat="1" ht="69.95" hidden="1" customHeight="1" outlineLevel="1" thickBot="1" x14ac:dyDescent="0.25">
      <c r="A1752" s="644" t="s">
        <v>7488</v>
      </c>
      <c r="B1752" s="115" t="s">
        <v>52</v>
      </c>
      <c r="C1752" s="115" t="s">
        <v>10635</v>
      </c>
      <c r="D1752" s="306" t="s">
        <v>687</v>
      </c>
      <c r="E1752" s="64"/>
      <c r="F1752" s="64" t="s">
        <v>4</v>
      </c>
      <c r="G1752" s="136">
        <v>0.15</v>
      </c>
      <c r="H1752" s="86">
        <v>7.4999999999999997E-2</v>
      </c>
      <c r="I1752" s="86">
        <v>7.0000000000000007E-2</v>
      </c>
      <c r="J1752" s="162">
        <f t="shared" si="1542"/>
        <v>6.8600000000000008E-2</v>
      </c>
      <c r="K1752" s="162">
        <f t="shared" si="1543"/>
        <v>6.7900000000000002E-2</v>
      </c>
      <c r="L1752" s="162">
        <f t="shared" si="1544"/>
        <v>6.720000000000001E-2</v>
      </c>
      <c r="M1752" s="401"/>
      <c r="N1752" s="98">
        <f>H1752*M1752</f>
        <v>0</v>
      </c>
      <c r="O1752" s="217">
        <f>I1752*M1752</f>
        <v>0</v>
      </c>
      <c r="P1752" s="246">
        <f>J1752*M1752</f>
        <v>0</v>
      </c>
      <c r="Q1752" s="246">
        <f>K1752*M1752</f>
        <v>0</v>
      </c>
      <c r="R1752" s="246">
        <f>L1752*M1752</f>
        <v>0</v>
      </c>
      <c r="S1752" s="28" t="s">
        <v>5</v>
      </c>
      <c r="T1752" s="100"/>
    </row>
    <row r="1753" spans="1:21" s="56" customFormat="1" ht="69.95" hidden="1" customHeight="1" outlineLevel="1" thickBot="1" x14ac:dyDescent="0.25">
      <c r="A1753" s="644" t="s">
        <v>10588</v>
      </c>
      <c r="B1753" s="115" t="s">
        <v>52</v>
      </c>
      <c r="C1753" s="115" t="s">
        <v>10636</v>
      </c>
      <c r="D1753" s="306" t="s">
        <v>10587</v>
      </c>
      <c r="E1753" s="64"/>
      <c r="F1753" s="64" t="s">
        <v>4</v>
      </c>
      <c r="G1753" s="136">
        <v>0.2</v>
      </c>
      <c r="H1753" s="86">
        <v>0.12</v>
      </c>
      <c r="I1753" s="86">
        <v>0.11</v>
      </c>
      <c r="J1753" s="162">
        <f t="shared" ref="J1753" si="1548">I1753*0.98</f>
        <v>0.10779999999999999</v>
      </c>
      <c r="K1753" s="162">
        <f t="shared" ref="K1753" si="1549">I1753*0.97</f>
        <v>0.1067</v>
      </c>
      <c r="L1753" s="162">
        <f t="shared" ref="L1753" si="1550">I1753*0.96</f>
        <v>0.1056</v>
      </c>
      <c r="M1753" s="141"/>
      <c r="N1753" s="98">
        <f>H1753*M1753</f>
        <v>0</v>
      </c>
      <c r="O1753" s="217">
        <f>I1753*M1753</f>
        <v>0</v>
      </c>
      <c r="P1753" s="246">
        <f>J1753*M1753</f>
        <v>0</v>
      </c>
      <c r="Q1753" s="246">
        <f>K1753*M1753</f>
        <v>0</v>
      </c>
      <c r="R1753" s="246">
        <f>L1753*M1753</f>
        <v>0</v>
      </c>
      <c r="S1753" s="28" t="s">
        <v>5</v>
      </c>
      <c r="T1753" s="100"/>
    </row>
    <row r="1754" spans="1:21" s="56" customFormat="1" ht="69.95" hidden="1" customHeight="1" outlineLevel="1" thickBot="1" x14ac:dyDescent="0.25">
      <c r="A1754" s="644" t="s">
        <v>4511</v>
      </c>
      <c r="B1754" s="131" t="s">
        <v>104</v>
      </c>
      <c r="C1754" s="131"/>
      <c r="D1754" s="307" t="s">
        <v>518</v>
      </c>
      <c r="E1754" s="7"/>
      <c r="F1754" s="7" t="s">
        <v>4</v>
      </c>
      <c r="G1754" s="149">
        <v>0.8</v>
      </c>
      <c r="H1754" s="2">
        <v>0.64</v>
      </c>
      <c r="I1754" s="2">
        <v>0.62</v>
      </c>
      <c r="J1754" s="161">
        <f t="shared" si="1542"/>
        <v>0.60760000000000003</v>
      </c>
      <c r="K1754" s="161">
        <f t="shared" si="1543"/>
        <v>0.60139999999999993</v>
      </c>
      <c r="L1754" s="161">
        <f t="shared" si="1544"/>
        <v>0.59519999999999995</v>
      </c>
      <c r="M1754" s="359"/>
      <c r="N1754" s="254">
        <f>H1754*M1754</f>
        <v>0</v>
      </c>
      <c r="O1754" s="217">
        <f>I1754*M1754</f>
        <v>0</v>
      </c>
      <c r="P1754" s="246">
        <f>J1754*M1754</f>
        <v>0</v>
      </c>
      <c r="Q1754" s="246">
        <f>K1754*M1754</f>
        <v>0</v>
      </c>
      <c r="R1754" s="246">
        <f>L1754*M1754</f>
        <v>0</v>
      </c>
      <c r="S1754" s="12" t="s">
        <v>5</v>
      </c>
    </row>
    <row r="1755" spans="1:21" s="56" customFormat="1" ht="69.95" hidden="1" customHeight="1" outlineLevel="1" thickBot="1" x14ac:dyDescent="0.25">
      <c r="A1755" s="644" t="s">
        <v>4549</v>
      </c>
      <c r="B1755" s="115" t="s">
        <v>104</v>
      </c>
      <c r="C1755" s="195"/>
      <c r="D1755" s="306" t="s">
        <v>115</v>
      </c>
      <c r="E1755" s="424"/>
      <c r="F1755" s="64" t="s">
        <v>4</v>
      </c>
      <c r="G1755" s="136">
        <v>0.6</v>
      </c>
      <c r="H1755" s="86">
        <v>0.39</v>
      </c>
      <c r="I1755" s="86">
        <v>0.38</v>
      </c>
      <c r="J1755" s="162">
        <f t="shared" si="1542"/>
        <v>0.37240000000000001</v>
      </c>
      <c r="K1755" s="162">
        <f t="shared" si="1543"/>
        <v>0.36859999999999998</v>
      </c>
      <c r="L1755" s="162">
        <f t="shared" si="1544"/>
        <v>0.36480000000000001</v>
      </c>
      <c r="M1755" s="401"/>
      <c r="N1755" s="130">
        <f>H1755*M1755</f>
        <v>0</v>
      </c>
      <c r="O1755" s="217">
        <f>I1755*M1755</f>
        <v>0</v>
      </c>
      <c r="P1755" s="246">
        <f>J1755*M1755</f>
        <v>0</v>
      </c>
      <c r="Q1755" s="246">
        <f>K1755*M1755</f>
        <v>0</v>
      </c>
      <c r="R1755" s="246">
        <f>L1755*M1755</f>
        <v>0</v>
      </c>
      <c r="S1755" s="28" t="s">
        <v>5</v>
      </c>
      <c r="T1755" s="100"/>
    </row>
    <row r="1756" spans="1:21" s="56" customFormat="1" ht="69.95" hidden="1" customHeight="1" outlineLevel="1" thickBot="1" x14ac:dyDescent="0.25">
      <c r="A1756" s="644" t="s">
        <v>9699</v>
      </c>
      <c r="B1756" s="115" t="s">
        <v>105</v>
      </c>
      <c r="C1756" s="195"/>
      <c r="D1756" s="306" t="s">
        <v>9700</v>
      </c>
      <c r="E1756" s="64"/>
      <c r="F1756" s="64" t="s">
        <v>4</v>
      </c>
      <c r="G1756" s="136">
        <v>0.4</v>
      </c>
      <c r="H1756" s="86">
        <v>0.23</v>
      </c>
      <c r="I1756" s="86">
        <v>0.22</v>
      </c>
      <c r="J1756" s="162">
        <f t="shared" ref="J1756" si="1551">I1756*0.98</f>
        <v>0.21559999999999999</v>
      </c>
      <c r="K1756" s="162">
        <f t="shared" ref="K1756" si="1552">I1756*0.97</f>
        <v>0.21340000000000001</v>
      </c>
      <c r="L1756" s="162">
        <f t="shared" ref="L1756" si="1553">I1756*0.96</f>
        <v>0.2112</v>
      </c>
      <c r="M1756" s="401"/>
      <c r="N1756" s="130">
        <f>H1756*M1756</f>
        <v>0</v>
      </c>
      <c r="O1756" s="217">
        <f>I1756*M1756</f>
        <v>0</v>
      </c>
      <c r="P1756" s="246">
        <f>J1756*M1756</f>
        <v>0</v>
      </c>
      <c r="Q1756" s="246">
        <f>K1756*M1756</f>
        <v>0</v>
      </c>
      <c r="R1756" s="246">
        <f>L1756*M1756</f>
        <v>0</v>
      </c>
      <c r="S1756" s="28" t="s">
        <v>5</v>
      </c>
      <c r="T1756" s="100"/>
    </row>
    <row r="1757" spans="1:21" s="56" customFormat="1" ht="69.95" hidden="1" customHeight="1" outlineLevel="1" thickBot="1" x14ac:dyDescent="0.25">
      <c r="A1757" s="644" t="s">
        <v>4550</v>
      </c>
      <c r="B1757" s="115" t="s">
        <v>106</v>
      </c>
      <c r="C1757" s="193"/>
      <c r="D1757" s="306" t="s">
        <v>1749</v>
      </c>
      <c r="E1757" s="286"/>
      <c r="F1757" s="64" t="s">
        <v>4</v>
      </c>
      <c r="G1757" s="321">
        <v>1</v>
      </c>
      <c r="H1757" s="99">
        <v>0.52</v>
      </c>
      <c r="I1757" s="99">
        <v>0.5</v>
      </c>
      <c r="J1757" s="161">
        <f t="shared" si="1542"/>
        <v>0.49</v>
      </c>
      <c r="K1757" s="161">
        <f t="shared" si="1543"/>
        <v>0.48499999999999999</v>
      </c>
      <c r="L1757" s="161">
        <f t="shared" si="1544"/>
        <v>0.48</v>
      </c>
      <c r="M1757" s="14"/>
      <c r="N1757" s="99">
        <f>H1757*M1757</f>
        <v>0</v>
      </c>
      <c r="O1757" s="217">
        <f>I1757*M1757</f>
        <v>0</v>
      </c>
      <c r="P1757" s="246">
        <f>J1757*M1757</f>
        <v>0</v>
      </c>
      <c r="Q1757" s="246">
        <f>K1757*M1757</f>
        <v>0</v>
      </c>
      <c r="R1757" s="246">
        <f>L1757*M1757</f>
        <v>0</v>
      </c>
      <c r="S1757" s="12" t="s">
        <v>5</v>
      </c>
      <c r="T1757" s="100"/>
    </row>
    <row r="1758" spans="1:21" s="56" customFormat="1" ht="69.95" hidden="1" customHeight="1" outlineLevel="1" thickBot="1" x14ac:dyDescent="0.25">
      <c r="A1758" s="644" t="s">
        <v>4551</v>
      </c>
      <c r="B1758" s="115" t="s">
        <v>106</v>
      </c>
      <c r="C1758" s="195"/>
      <c r="D1758" s="306" t="s">
        <v>116</v>
      </c>
      <c r="E1758" s="64"/>
      <c r="F1758" s="64" t="s">
        <v>4</v>
      </c>
      <c r="G1758" s="136">
        <v>0.6</v>
      </c>
      <c r="H1758" s="86">
        <v>0.39</v>
      </c>
      <c r="I1758" s="86">
        <v>0.38</v>
      </c>
      <c r="J1758" s="161">
        <f t="shared" si="1542"/>
        <v>0.37240000000000001</v>
      </c>
      <c r="K1758" s="161">
        <f t="shared" si="1543"/>
        <v>0.36859999999999998</v>
      </c>
      <c r="L1758" s="161">
        <f t="shared" si="1544"/>
        <v>0.36480000000000001</v>
      </c>
      <c r="M1758" s="14"/>
      <c r="N1758" s="130">
        <f>H1758*M1758</f>
        <v>0</v>
      </c>
      <c r="O1758" s="217">
        <f>I1758*M1758</f>
        <v>0</v>
      </c>
      <c r="P1758" s="246">
        <f>J1758*M1758</f>
        <v>0</v>
      </c>
      <c r="Q1758" s="246">
        <f>K1758*M1758</f>
        <v>0</v>
      </c>
      <c r="R1758" s="246">
        <f>L1758*M1758</f>
        <v>0</v>
      </c>
      <c r="S1758" s="28" t="s">
        <v>5</v>
      </c>
      <c r="T1758" s="100"/>
    </row>
    <row r="1759" spans="1:21" s="56" customFormat="1" ht="69.95" hidden="1" customHeight="1" outlineLevel="1" thickBot="1" x14ac:dyDescent="0.25">
      <c r="A1759" s="644" t="s">
        <v>10709</v>
      </c>
      <c r="B1759" s="115" t="s">
        <v>107</v>
      </c>
      <c r="C1759" s="195"/>
      <c r="D1759" s="306" t="s">
        <v>10708</v>
      </c>
      <c r="E1759" s="64"/>
      <c r="F1759" s="64" t="s">
        <v>4</v>
      </c>
      <c r="G1759" s="136">
        <v>0.4</v>
      </c>
      <c r="H1759" s="86">
        <v>0.23</v>
      </c>
      <c r="I1759" s="86">
        <v>0.22</v>
      </c>
      <c r="J1759" s="162">
        <f t="shared" si="1542"/>
        <v>0.21559999999999999</v>
      </c>
      <c r="K1759" s="162">
        <f t="shared" si="1543"/>
        <v>0.21340000000000001</v>
      </c>
      <c r="L1759" s="162">
        <f t="shared" si="1544"/>
        <v>0.2112</v>
      </c>
      <c r="M1759" s="401"/>
      <c r="N1759" s="130">
        <f>H1759*M1759</f>
        <v>0</v>
      </c>
      <c r="O1759" s="217">
        <f>I1759*M1759</f>
        <v>0</v>
      </c>
      <c r="P1759" s="246">
        <f>J1759*M1759</f>
        <v>0</v>
      </c>
      <c r="Q1759" s="246">
        <f>K1759*M1759</f>
        <v>0</v>
      </c>
      <c r="R1759" s="246">
        <f>L1759*M1759</f>
        <v>0</v>
      </c>
      <c r="S1759" s="28" t="s">
        <v>5</v>
      </c>
      <c r="T1759" s="100"/>
    </row>
    <row r="1760" spans="1:21" ht="24.95" customHeight="1" collapsed="1" thickBot="1" x14ac:dyDescent="0.25">
      <c r="A1760" s="361" t="s">
        <v>2804</v>
      </c>
      <c r="B1760" s="362"/>
      <c r="C1760" s="362"/>
      <c r="D1760" s="363"/>
      <c r="E1760" s="363"/>
      <c r="F1760" s="363"/>
      <c r="G1760" s="364"/>
      <c r="H1760" s="364"/>
      <c r="I1760" s="364"/>
      <c r="J1760" s="364"/>
      <c r="K1760" s="364"/>
      <c r="L1760" s="364"/>
      <c r="M1760" s="364"/>
      <c r="N1760" s="364"/>
      <c r="O1760" s="364"/>
      <c r="P1760" s="364"/>
      <c r="Q1760" s="364"/>
      <c r="R1760" s="364"/>
      <c r="S1760" s="365"/>
      <c r="U1760" s="56"/>
    </row>
    <row r="1761" spans="1:21" ht="20.100000000000001" hidden="1" customHeight="1" outlineLevel="1" thickBot="1" x14ac:dyDescent="0.25">
      <c r="A1761" s="3" t="s">
        <v>3737</v>
      </c>
      <c r="B1761" s="3" t="s">
        <v>33</v>
      </c>
      <c r="C1761" s="3"/>
      <c r="D1761" s="3" t="s">
        <v>17</v>
      </c>
      <c r="E1761" s="3" t="s">
        <v>2746</v>
      </c>
      <c r="F1761" s="84" t="s">
        <v>31</v>
      </c>
      <c r="G1761" s="85" t="s">
        <v>487</v>
      </c>
      <c r="H1761" s="3" t="s">
        <v>488</v>
      </c>
      <c r="I1761" s="3" t="s">
        <v>495</v>
      </c>
      <c r="J1761" s="123">
        <v>-0.02</v>
      </c>
      <c r="K1761" s="123">
        <v>-0.03</v>
      </c>
      <c r="L1761" s="123">
        <v>-0.04</v>
      </c>
      <c r="M1761" s="3" t="s">
        <v>18</v>
      </c>
      <c r="N1761" s="3" t="s">
        <v>8</v>
      </c>
      <c r="O1761" s="3" t="s">
        <v>486</v>
      </c>
      <c r="P1761" s="124" t="s">
        <v>1924</v>
      </c>
      <c r="Q1761" s="124" t="s">
        <v>1930</v>
      </c>
      <c r="R1761" s="124" t="s">
        <v>1931</v>
      </c>
      <c r="S1761" s="3" t="s">
        <v>34</v>
      </c>
      <c r="U1761" s="56"/>
    </row>
    <row r="1762" spans="1:21" s="56" customFormat="1" ht="69.95" hidden="1" customHeight="1" outlineLevel="1" thickBot="1" x14ac:dyDescent="0.25">
      <c r="A1762" s="644" t="s">
        <v>4552</v>
      </c>
      <c r="B1762" s="450" t="s">
        <v>1321</v>
      </c>
      <c r="C1762" s="450"/>
      <c r="D1762" s="451" t="s">
        <v>1322</v>
      </c>
      <c r="E1762" s="348"/>
      <c r="F1762" s="348" t="s">
        <v>4</v>
      </c>
      <c r="G1762" s="452">
        <v>2</v>
      </c>
      <c r="H1762" s="453">
        <v>1</v>
      </c>
      <c r="I1762" s="454">
        <v>0.9</v>
      </c>
      <c r="J1762" s="161">
        <f t="shared" ref="J1762:J1771" si="1554">I1762*0.98</f>
        <v>0.88200000000000001</v>
      </c>
      <c r="K1762" s="161">
        <f t="shared" ref="K1762:K1771" si="1555">I1762*0.97</f>
        <v>0.873</v>
      </c>
      <c r="L1762" s="161">
        <f t="shared" ref="L1762:L1771" si="1556">I1762*0.96</f>
        <v>0.86399999999999999</v>
      </c>
      <c r="M1762" s="88"/>
      <c r="N1762" s="208">
        <f>H1762*M1762</f>
        <v>0</v>
      </c>
      <c r="O1762" s="217">
        <f>I1762*M1762</f>
        <v>0</v>
      </c>
      <c r="P1762" s="246">
        <f>J1762*M1762</f>
        <v>0</v>
      </c>
      <c r="Q1762" s="246">
        <f>K1762*M1762</f>
        <v>0</v>
      </c>
      <c r="R1762" s="246">
        <f>L1762*M1762</f>
        <v>0</v>
      </c>
      <c r="S1762" s="13" t="s">
        <v>5</v>
      </c>
    </row>
    <row r="1763" spans="1:21" s="56" customFormat="1" ht="69.95" hidden="1" customHeight="1" outlineLevel="1" thickBot="1" x14ac:dyDescent="0.25">
      <c r="A1763" s="644" t="s">
        <v>4553</v>
      </c>
      <c r="B1763" s="115" t="s">
        <v>151</v>
      </c>
      <c r="C1763" s="455"/>
      <c r="D1763" s="195" t="s">
        <v>150</v>
      </c>
      <c r="E1763" s="104"/>
      <c r="F1763" s="64" t="s">
        <v>4</v>
      </c>
      <c r="G1763" s="86">
        <v>18</v>
      </c>
      <c r="H1763" s="276">
        <v>11.8</v>
      </c>
      <c r="I1763" s="276">
        <v>11.5</v>
      </c>
      <c r="J1763" s="162">
        <f t="shared" si="1554"/>
        <v>11.27</v>
      </c>
      <c r="K1763" s="162">
        <f t="shared" si="1555"/>
        <v>11.154999999999999</v>
      </c>
      <c r="L1763" s="162">
        <f t="shared" si="1556"/>
        <v>11.04</v>
      </c>
      <c r="M1763" s="152"/>
      <c r="N1763" s="276">
        <f>H1763*M1763</f>
        <v>0</v>
      </c>
      <c r="O1763" s="217">
        <f>I1763*M1763</f>
        <v>0</v>
      </c>
      <c r="P1763" s="246">
        <f>J1763*M1763</f>
        <v>0</v>
      </c>
      <c r="Q1763" s="246">
        <f>K1763*M1763</f>
        <v>0</v>
      </c>
      <c r="R1763" s="246">
        <f>L1763*M1763</f>
        <v>0</v>
      </c>
      <c r="S1763" s="28" t="s">
        <v>5</v>
      </c>
      <c r="T1763" s="100"/>
    </row>
    <row r="1764" spans="1:21" s="56" customFormat="1" ht="69.95" hidden="1" customHeight="1" outlineLevel="1" thickBot="1" x14ac:dyDescent="0.25">
      <c r="A1764" s="644" t="s">
        <v>4554</v>
      </c>
      <c r="B1764" s="115" t="s">
        <v>571</v>
      </c>
      <c r="C1764" s="455"/>
      <c r="D1764" s="195" t="s">
        <v>573</v>
      </c>
      <c r="E1764" s="104"/>
      <c r="F1764" s="64" t="s">
        <v>4</v>
      </c>
      <c r="G1764" s="86">
        <v>20</v>
      </c>
      <c r="H1764" s="276">
        <v>14</v>
      </c>
      <c r="I1764" s="276">
        <v>13.7</v>
      </c>
      <c r="J1764" s="162">
        <f t="shared" si="1554"/>
        <v>13.425999999999998</v>
      </c>
      <c r="K1764" s="162">
        <f t="shared" si="1555"/>
        <v>13.289</v>
      </c>
      <c r="L1764" s="162">
        <f t="shared" si="1556"/>
        <v>13.151999999999999</v>
      </c>
      <c r="M1764" s="586"/>
      <c r="N1764" s="276">
        <f>H1764*M1764</f>
        <v>0</v>
      </c>
      <c r="O1764" s="217">
        <f>I1764*M1764</f>
        <v>0</v>
      </c>
      <c r="P1764" s="246">
        <f>J1764*M1764</f>
        <v>0</v>
      </c>
      <c r="Q1764" s="246">
        <f>K1764*M1764</f>
        <v>0</v>
      </c>
      <c r="R1764" s="246">
        <f>L1764*M1764</f>
        <v>0</v>
      </c>
      <c r="S1764" s="28" t="s">
        <v>5</v>
      </c>
      <c r="T1764" s="100"/>
    </row>
    <row r="1765" spans="1:21" s="56" customFormat="1" ht="69.95" hidden="1" customHeight="1" outlineLevel="1" thickBot="1" x14ac:dyDescent="0.25">
      <c r="A1765" s="644" t="s">
        <v>4555</v>
      </c>
      <c r="B1765" s="115" t="s">
        <v>571</v>
      </c>
      <c r="C1765" s="455" t="s">
        <v>3504</v>
      </c>
      <c r="D1765" s="581" t="s">
        <v>3505</v>
      </c>
      <c r="E1765" s="104"/>
      <c r="F1765" s="64" t="s">
        <v>4</v>
      </c>
      <c r="G1765" s="86">
        <v>50</v>
      </c>
      <c r="H1765" s="276">
        <v>36.5</v>
      </c>
      <c r="I1765" s="276">
        <v>36</v>
      </c>
      <c r="J1765" s="162">
        <f t="shared" ref="J1765" si="1557">I1765*0.98</f>
        <v>35.28</v>
      </c>
      <c r="K1765" s="162">
        <f t="shared" ref="K1765" si="1558">I1765*0.97</f>
        <v>34.92</v>
      </c>
      <c r="L1765" s="162">
        <f t="shared" ref="L1765" si="1559">I1765*0.96</f>
        <v>34.56</v>
      </c>
      <c r="M1765" s="586"/>
      <c r="N1765" s="276">
        <f>H1765*M1765</f>
        <v>0</v>
      </c>
      <c r="O1765" s="217">
        <f>I1765*M1765</f>
        <v>0</v>
      </c>
      <c r="P1765" s="246">
        <f>J1765*M1765</f>
        <v>0</v>
      </c>
      <c r="Q1765" s="246">
        <f>K1765*M1765</f>
        <v>0</v>
      </c>
      <c r="R1765" s="246">
        <f>L1765*M1765</f>
        <v>0</v>
      </c>
      <c r="S1765" s="28" t="s">
        <v>5</v>
      </c>
      <c r="T1765" s="100"/>
    </row>
    <row r="1766" spans="1:21" s="56" customFormat="1" ht="69.95" hidden="1" customHeight="1" outlineLevel="1" thickBot="1" x14ac:dyDescent="0.25">
      <c r="A1766" s="644" t="s">
        <v>4556</v>
      </c>
      <c r="B1766" s="115" t="s">
        <v>571</v>
      </c>
      <c r="C1766" s="455" t="s">
        <v>3507</v>
      </c>
      <c r="D1766" s="581" t="s">
        <v>3506</v>
      </c>
      <c r="E1766" s="104"/>
      <c r="F1766" s="64" t="s">
        <v>4</v>
      </c>
      <c r="G1766" s="86">
        <v>25</v>
      </c>
      <c r="H1766" s="276">
        <v>18.399999999999999</v>
      </c>
      <c r="I1766" s="276">
        <v>18</v>
      </c>
      <c r="J1766" s="162">
        <f t="shared" ref="J1766" si="1560">I1766*0.98</f>
        <v>17.64</v>
      </c>
      <c r="K1766" s="162">
        <f t="shared" ref="K1766" si="1561">I1766*0.97</f>
        <v>17.46</v>
      </c>
      <c r="L1766" s="162">
        <f t="shared" ref="L1766" si="1562">I1766*0.96</f>
        <v>17.28</v>
      </c>
      <c r="M1766" s="586"/>
      <c r="N1766" s="276">
        <f>H1766*M1766</f>
        <v>0</v>
      </c>
      <c r="O1766" s="217">
        <f>I1766*M1766</f>
        <v>0</v>
      </c>
      <c r="P1766" s="246">
        <f>J1766*M1766</f>
        <v>0</v>
      </c>
      <c r="Q1766" s="246">
        <f>K1766*M1766</f>
        <v>0</v>
      </c>
      <c r="R1766" s="246">
        <f>L1766*M1766</f>
        <v>0</v>
      </c>
      <c r="S1766" s="28" t="s">
        <v>5</v>
      </c>
      <c r="T1766" s="100"/>
    </row>
    <row r="1767" spans="1:21" s="56" customFormat="1" ht="69.95" hidden="1" customHeight="1" outlineLevel="1" thickBot="1" x14ac:dyDescent="0.25">
      <c r="A1767" s="644" t="s">
        <v>4557</v>
      </c>
      <c r="B1767" s="115" t="s">
        <v>571</v>
      </c>
      <c r="C1767" s="455" t="s">
        <v>3508</v>
      </c>
      <c r="D1767" s="581" t="s">
        <v>3509</v>
      </c>
      <c r="E1767" s="104"/>
      <c r="F1767" s="64" t="s">
        <v>4</v>
      </c>
      <c r="G1767" s="86">
        <v>35</v>
      </c>
      <c r="H1767" s="276">
        <v>23.5</v>
      </c>
      <c r="I1767" s="276">
        <v>23</v>
      </c>
      <c r="J1767" s="162">
        <f t="shared" ref="J1767" si="1563">I1767*0.98</f>
        <v>22.54</v>
      </c>
      <c r="K1767" s="162">
        <f t="shared" ref="K1767" si="1564">I1767*0.97</f>
        <v>22.31</v>
      </c>
      <c r="L1767" s="162">
        <f t="shared" ref="L1767" si="1565">I1767*0.96</f>
        <v>22.08</v>
      </c>
      <c r="M1767" s="586"/>
      <c r="N1767" s="276">
        <f>H1767*M1767</f>
        <v>0</v>
      </c>
      <c r="O1767" s="217">
        <f>I1767*M1767</f>
        <v>0</v>
      </c>
      <c r="P1767" s="246">
        <f>J1767*M1767</f>
        <v>0</v>
      </c>
      <c r="Q1767" s="246">
        <f>K1767*M1767</f>
        <v>0</v>
      </c>
      <c r="R1767" s="246">
        <f>L1767*M1767</f>
        <v>0</v>
      </c>
      <c r="S1767" s="28" t="s">
        <v>5</v>
      </c>
      <c r="T1767" s="100"/>
    </row>
    <row r="1768" spans="1:21" s="56" customFormat="1" ht="69.95" hidden="1" customHeight="1" outlineLevel="1" thickBot="1" x14ac:dyDescent="0.25">
      <c r="A1768" s="644" t="s">
        <v>4558</v>
      </c>
      <c r="B1768" s="115" t="s">
        <v>142</v>
      </c>
      <c r="C1768" s="222"/>
      <c r="D1768" s="53" t="s">
        <v>501</v>
      </c>
      <c r="E1768" s="64"/>
      <c r="F1768" s="64" t="s">
        <v>4</v>
      </c>
      <c r="G1768" s="86">
        <v>15</v>
      </c>
      <c r="H1768" s="98">
        <v>10.3</v>
      </c>
      <c r="I1768" s="98">
        <v>10</v>
      </c>
      <c r="J1768" s="162">
        <f t="shared" si="1554"/>
        <v>9.8000000000000007</v>
      </c>
      <c r="K1768" s="162">
        <f t="shared" si="1555"/>
        <v>9.6999999999999993</v>
      </c>
      <c r="L1768" s="162">
        <f t="shared" si="1556"/>
        <v>9.6</v>
      </c>
      <c r="M1768" s="141"/>
      <c r="N1768" s="98">
        <f>H1768*M1768</f>
        <v>0</v>
      </c>
      <c r="O1768" s="98">
        <f>I1768*M1768</f>
        <v>0</v>
      </c>
      <c r="P1768" s="246">
        <f>J1768*M1768</f>
        <v>0</v>
      </c>
      <c r="Q1768" s="246">
        <f>K1768*M1768</f>
        <v>0</v>
      </c>
      <c r="R1768" s="246">
        <f>L1768*M1768</f>
        <v>0</v>
      </c>
      <c r="S1768" s="30" t="s">
        <v>5</v>
      </c>
      <c r="T1768" s="100"/>
    </row>
    <row r="1769" spans="1:21" s="56" customFormat="1" ht="69.95" hidden="1" customHeight="1" outlineLevel="1" thickBot="1" x14ac:dyDescent="0.25">
      <c r="A1769" s="644" t="s">
        <v>4559</v>
      </c>
      <c r="B1769" s="115" t="s">
        <v>142</v>
      </c>
      <c r="C1769" s="455"/>
      <c r="D1769" s="195" t="s">
        <v>502</v>
      </c>
      <c r="E1769" s="104"/>
      <c r="F1769" s="104" t="s">
        <v>4</v>
      </c>
      <c r="G1769" s="86">
        <v>8</v>
      </c>
      <c r="H1769" s="276">
        <v>5.5</v>
      </c>
      <c r="I1769" s="276">
        <v>5.3</v>
      </c>
      <c r="J1769" s="162">
        <f t="shared" si="1554"/>
        <v>5.194</v>
      </c>
      <c r="K1769" s="162">
        <f t="shared" si="1555"/>
        <v>5.141</v>
      </c>
      <c r="L1769" s="162">
        <f t="shared" si="1556"/>
        <v>5.0880000000000001</v>
      </c>
      <c r="M1769" s="141"/>
      <c r="N1769" s="276">
        <f>H1769*M1769</f>
        <v>0</v>
      </c>
      <c r="O1769" s="217">
        <f>I1769*M1769</f>
        <v>0</v>
      </c>
      <c r="P1769" s="246">
        <f>J1769*M1769</f>
        <v>0</v>
      </c>
      <c r="Q1769" s="246">
        <f>K1769*M1769</f>
        <v>0</v>
      </c>
      <c r="R1769" s="246">
        <f>L1769*M1769</f>
        <v>0</v>
      </c>
      <c r="S1769" s="30" t="s">
        <v>5</v>
      </c>
      <c r="T1769" s="100"/>
    </row>
    <row r="1770" spans="1:21" s="56" customFormat="1" ht="69.95" hidden="1" customHeight="1" outlineLevel="1" thickBot="1" x14ac:dyDescent="0.25">
      <c r="A1770" s="644" t="s">
        <v>10791</v>
      </c>
      <c r="B1770" s="115" t="s">
        <v>142</v>
      </c>
      <c r="C1770" s="455"/>
      <c r="D1770" s="195" t="s">
        <v>3309</v>
      </c>
      <c r="E1770" s="104"/>
      <c r="F1770" s="456" t="s">
        <v>4</v>
      </c>
      <c r="G1770" s="86">
        <v>20</v>
      </c>
      <c r="H1770" s="276">
        <v>13.7</v>
      </c>
      <c r="I1770" s="276">
        <v>13.4</v>
      </c>
      <c r="J1770" s="162">
        <f t="shared" ref="J1770" si="1566">I1770*0.98</f>
        <v>13.132</v>
      </c>
      <c r="K1770" s="162">
        <f t="shared" ref="K1770" si="1567">I1770*0.97</f>
        <v>12.997999999999999</v>
      </c>
      <c r="L1770" s="162">
        <f t="shared" ref="L1770" si="1568">I1770*0.96</f>
        <v>12.863999999999999</v>
      </c>
      <c r="M1770" s="141"/>
      <c r="N1770" s="276">
        <f>H1770*M1770</f>
        <v>0</v>
      </c>
      <c r="O1770" s="217">
        <f>I1770*M1770</f>
        <v>0</v>
      </c>
      <c r="P1770" s="246">
        <f>J1770*M1770</f>
        <v>0</v>
      </c>
      <c r="Q1770" s="246">
        <f>K1770*M1770</f>
        <v>0</v>
      </c>
      <c r="R1770" s="246">
        <f>L1770*M1770</f>
        <v>0</v>
      </c>
      <c r="S1770" s="30" t="s">
        <v>5</v>
      </c>
      <c r="T1770" s="100"/>
    </row>
    <row r="1771" spans="1:21" s="56" customFormat="1" ht="69.95" hidden="1" customHeight="1" outlineLevel="1" thickBot="1" x14ac:dyDescent="0.25">
      <c r="A1771" s="644" t="s">
        <v>4560</v>
      </c>
      <c r="B1771" s="269" t="s">
        <v>142</v>
      </c>
      <c r="C1771" s="455"/>
      <c r="D1771" s="195" t="s">
        <v>152</v>
      </c>
      <c r="E1771" s="104"/>
      <c r="F1771" s="456" t="s">
        <v>4</v>
      </c>
      <c r="G1771" s="106">
        <v>16</v>
      </c>
      <c r="H1771" s="276">
        <v>10.7</v>
      </c>
      <c r="I1771" s="276">
        <v>10.4</v>
      </c>
      <c r="J1771" s="353">
        <f t="shared" si="1554"/>
        <v>10.192</v>
      </c>
      <c r="K1771" s="353">
        <f t="shared" si="1555"/>
        <v>10.087999999999999</v>
      </c>
      <c r="L1771" s="353">
        <f t="shared" si="1556"/>
        <v>9.984</v>
      </c>
      <c r="M1771" s="445"/>
      <c r="N1771" s="276">
        <f>H1771*M1771</f>
        <v>0</v>
      </c>
      <c r="O1771" s="246">
        <f>I1771*M1771</f>
        <v>0</v>
      </c>
      <c r="P1771" s="246">
        <f>J1771*M1771</f>
        <v>0</v>
      </c>
      <c r="Q1771" s="246">
        <f>K1771*M1771</f>
        <v>0</v>
      </c>
      <c r="R1771" s="246">
        <f>L1771*M1771</f>
        <v>0</v>
      </c>
      <c r="S1771" s="30" t="s">
        <v>5</v>
      </c>
      <c r="T1771" s="100"/>
    </row>
    <row r="1772" spans="1:21" s="56" customFormat="1" ht="69.95" hidden="1" customHeight="1" outlineLevel="1" thickBot="1" x14ac:dyDescent="0.25">
      <c r="A1772" s="644" t="s">
        <v>4561</v>
      </c>
      <c r="B1772" s="269" t="s">
        <v>142</v>
      </c>
      <c r="C1772" s="455" t="s">
        <v>3510</v>
      </c>
      <c r="D1772" s="581" t="s">
        <v>10045</v>
      </c>
      <c r="E1772" s="104"/>
      <c r="F1772" s="456" t="s">
        <v>4</v>
      </c>
      <c r="G1772" s="106">
        <v>25</v>
      </c>
      <c r="H1772" s="276">
        <v>18.5</v>
      </c>
      <c r="I1772" s="276">
        <v>18.2</v>
      </c>
      <c r="J1772" s="353">
        <f t="shared" ref="J1772" si="1569">I1772*0.98</f>
        <v>17.835999999999999</v>
      </c>
      <c r="K1772" s="353">
        <f t="shared" ref="K1772" si="1570">I1772*0.97</f>
        <v>17.654</v>
      </c>
      <c r="L1772" s="353">
        <f t="shared" ref="L1772" si="1571">I1772*0.96</f>
        <v>17.471999999999998</v>
      </c>
      <c r="M1772" s="657"/>
      <c r="N1772" s="276">
        <f>H1772*M1772</f>
        <v>0</v>
      </c>
      <c r="O1772" s="246">
        <f>I1772*M1772</f>
        <v>0</v>
      </c>
      <c r="P1772" s="246">
        <f>J1772*M1772</f>
        <v>0</v>
      </c>
      <c r="Q1772" s="246">
        <f>K1772*M1772</f>
        <v>0</v>
      </c>
      <c r="R1772" s="246">
        <f>L1772*M1772</f>
        <v>0</v>
      </c>
      <c r="S1772" s="28" t="s">
        <v>5</v>
      </c>
      <c r="T1772" s="100"/>
      <c r="U1772"/>
    </row>
    <row r="1773" spans="1:21" ht="24.95" customHeight="1" collapsed="1" thickBot="1" x14ac:dyDescent="0.25">
      <c r="A1773" s="361" t="s">
        <v>2803</v>
      </c>
      <c r="B1773" s="362"/>
      <c r="C1773" s="362"/>
      <c r="D1773" s="363"/>
      <c r="E1773" s="363"/>
      <c r="F1773" s="363"/>
      <c r="G1773" s="364"/>
      <c r="H1773" s="364"/>
      <c r="I1773" s="364"/>
      <c r="J1773" s="364"/>
      <c r="K1773" s="364"/>
      <c r="L1773" s="364"/>
      <c r="M1773" s="364"/>
      <c r="N1773" s="417"/>
      <c r="O1773" s="364"/>
      <c r="P1773" s="364"/>
      <c r="Q1773" s="364"/>
      <c r="R1773" s="364"/>
      <c r="S1773" s="365"/>
      <c r="U1773" s="56"/>
    </row>
    <row r="1774" spans="1:21" ht="20.100000000000001" hidden="1" customHeight="1" outlineLevel="1" thickBot="1" x14ac:dyDescent="0.25">
      <c r="A1774" s="3" t="s">
        <v>3737</v>
      </c>
      <c r="B1774" s="3" t="s">
        <v>33</v>
      </c>
      <c r="C1774" s="3"/>
      <c r="D1774" s="3" t="s">
        <v>17</v>
      </c>
      <c r="E1774" s="3" t="s">
        <v>2746</v>
      </c>
      <c r="F1774" s="84" t="s">
        <v>31</v>
      </c>
      <c r="G1774" s="85" t="s">
        <v>487</v>
      </c>
      <c r="H1774" s="3" t="s">
        <v>488</v>
      </c>
      <c r="I1774" s="3" t="s">
        <v>495</v>
      </c>
      <c r="J1774" s="123">
        <v>-0.02</v>
      </c>
      <c r="K1774" s="123">
        <v>-0.03</v>
      </c>
      <c r="L1774" s="123">
        <v>-0.04</v>
      </c>
      <c r="M1774" s="3" t="s">
        <v>18</v>
      </c>
      <c r="N1774" s="3" t="s">
        <v>8</v>
      </c>
      <c r="O1774" s="3" t="s">
        <v>486</v>
      </c>
      <c r="P1774" s="124" t="s">
        <v>1924</v>
      </c>
      <c r="Q1774" s="124" t="s">
        <v>1930</v>
      </c>
      <c r="R1774" s="124" t="s">
        <v>1931</v>
      </c>
      <c r="S1774" s="3" t="s">
        <v>34</v>
      </c>
      <c r="U1774" s="56"/>
    </row>
    <row r="1775" spans="1:21" s="56" customFormat="1" ht="69.95" hidden="1" customHeight="1" outlineLevel="1" thickBot="1" x14ac:dyDescent="0.25">
      <c r="A1775" s="644" t="s">
        <v>4562</v>
      </c>
      <c r="B1775" s="224" t="s">
        <v>32</v>
      </c>
      <c r="C1775" s="224"/>
      <c r="D1775" s="70" t="s">
        <v>2899</v>
      </c>
      <c r="E1775" s="231"/>
      <c r="F1775" s="55" t="s">
        <v>4</v>
      </c>
      <c r="G1775" s="457">
        <v>3</v>
      </c>
      <c r="H1775" s="175">
        <v>1.5</v>
      </c>
      <c r="I1775" s="175">
        <v>1.4</v>
      </c>
      <c r="J1775" s="161">
        <f t="shared" ref="J1775:J1787" si="1572">I1775*0.98</f>
        <v>1.3719999999999999</v>
      </c>
      <c r="K1775" s="161">
        <f t="shared" ref="K1775:K1787" si="1573">I1775*0.97</f>
        <v>1.3579999999999999</v>
      </c>
      <c r="L1775" s="161">
        <f t="shared" ref="L1775:L1787" si="1574">I1775*0.96</f>
        <v>1.3439999999999999</v>
      </c>
      <c r="M1775" s="317"/>
      <c r="N1775" s="62">
        <f>H1775*M1775</f>
        <v>0</v>
      </c>
      <c r="O1775" s="217">
        <f>I1775*M1775</f>
        <v>0</v>
      </c>
      <c r="P1775" s="246">
        <f>J1775*M1775</f>
        <v>0</v>
      </c>
      <c r="Q1775" s="246">
        <f>K1775*M1775</f>
        <v>0</v>
      </c>
      <c r="R1775" s="246">
        <f>L1775*M1775</f>
        <v>0</v>
      </c>
      <c r="S1775" s="12" t="s">
        <v>5</v>
      </c>
    </row>
    <row r="1776" spans="1:21" s="56" customFormat="1" ht="69.95" hidden="1" customHeight="1" outlineLevel="1" thickBot="1" x14ac:dyDescent="0.25">
      <c r="A1776" s="644" t="s">
        <v>4563</v>
      </c>
      <c r="B1776" s="224" t="s">
        <v>32</v>
      </c>
      <c r="C1776" s="224"/>
      <c r="D1776" s="70" t="s">
        <v>2900</v>
      </c>
      <c r="E1776" s="231"/>
      <c r="F1776" s="55" t="s">
        <v>4</v>
      </c>
      <c r="G1776" s="457">
        <v>3</v>
      </c>
      <c r="H1776" s="175">
        <v>1.5</v>
      </c>
      <c r="I1776" s="175">
        <v>1.4</v>
      </c>
      <c r="J1776" s="161">
        <f t="shared" si="1572"/>
        <v>1.3719999999999999</v>
      </c>
      <c r="K1776" s="161">
        <f t="shared" si="1573"/>
        <v>1.3579999999999999</v>
      </c>
      <c r="L1776" s="161">
        <f t="shared" si="1574"/>
        <v>1.3439999999999999</v>
      </c>
      <c r="M1776" s="317"/>
      <c r="N1776" s="62">
        <f>H1776*M1776</f>
        <v>0</v>
      </c>
      <c r="O1776" s="217">
        <f>I1776*M1776</f>
        <v>0</v>
      </c>
      <c r="P1776" s="246">
        <f>J1776*M1776</f>
        <v>0</v>
      </c>
      <c r="Q1776" s="246">
        <f>K1776*M1776</f>
        <v>0</v>
      </c>
      <c r="R1776" s="246">
        <f>L1776*M1776</f>
        <v>0</v>
      </c>
      <c r="S1776" s="12" t="s">
        <v>5</v>
      </c>
    </row>
    <row r="1777" spans="1:21" s="56" customFormat="1" ht="69.95" hidden="1" customHeight="1" outlineLevel="1" thickBot="1" x14ac:dyDescent="0.25">
      <c r="A1777" s="644" t="s">
        <v>4564</v>
      </c>
      <c r="B1777" s="224" t="s">
        <v>32</v>
      </c>
      <c r="C1777" s="224"/>
      <c r="D1777" s="70" t="s">
        <v>2901</v>
      </c>
      <c r="E1777" s="231"/>
      <c r="F1777" s="55" t="s">
        <v>4</v>
      </c>
      <c r="G1777" s="457">
        <v>3</v>
      </c>
      <c r="H1777" s="175">
        <v>1.5</v>
      </c>
      <c r="I1777" s="175">
        <v>1.4</v>
      </c>
      <c r="J1777" s="161">
        <f t="shared" si="1572"/>
        <v>1.3719999999999999</v>
      </c>
      <c r="K1777" s="161">
        <f t="shared" si="1573"/>
        <v>1.3579999999999999</v>
      </c>
      <c r="L1777" s="161">
        <f t="shared" si="1574"/>
        <v>1.3439999999999999</v>
      </c>
      <c r="M1777" s="317"/>
      <c r="N1777" s="62">
        <f>H1777*M1777</f>
        <v>0</v>
      </c>
      <c r="O1777" s="217">
        <f>I1777*M1777</f>
        <v>0</v>
      </c>
      <c r="P1777" s="246">
        <f>J1777*M1777</f>
        <v>0</v>
      </c>
      <c r="Q1777" s="246">
        <f>K1777*M1777</f>
        <v>0</v>
      </c>
      <c r="R1777" s="246">
        <f>L1777*M1777</f>
        <v>0</v>
      </c>
      <c r="S1777" s="12" t="s">
        <v>5</v>
      </c>
    </row>
    <row r="1778" spans="1:21" s="56" customFormat="1" ht="69.95" hidden="1" customHeight="1" outlineLevel="1" thickBot="1" x14ac:dyDescent="0.25">
      <c r="A1778" s="644" t="s">
        <v>4565</v>
      </c>
      <c r="B1778" s="224" t="s">
        <v>32</v>
      </c>
      <c r="C1778" s="224"/>
      <c r="D1778" s="70" t="s">
        <v>2902</v>
      </c>
      <c r="E1778" s="231"/>
      <c r="F1778" s="55" t="s">
        <v>4</v>
      </c>
      <c r="G1778" s="457">
        <v>3</v>
      </c>
      <c r="H1778" s="175">
        <v>1.5</v>
      </c>
      <c r="I1778" s="175">
        <v>1.4</v>
      </c>
      <c r="J1778" s="161">
        <f t="shared" si="1572"/>
        <v>1.3719999999999999</v>
      </c>
      <c r="K1778" s="161">
        <f t="shared" si="1573"/>
        <v>1.3579999999999999</v>
      </c>
      <c r="L1778" s="161">
        <f t="shared" si="1574"/>
        <v>1.3439999999999999</v>
      </c>
      <c r="M1778" s="317"/>
      <c r="N1778" s="62">
        <f>H1778*M1778</f>
        <v>0</v>
      </c>
      <c r="O1778" s="217">
        <f>I1778*M1778</f>
        <v>0</v>
      </c>
      <c r="P1778" s="246">
        <f>J1778*M1778</f>
        <v>0</v>
      </c>
      <c r="Q1778" s="246">
        <f>K1778*M1778</f>
        <v>0</v>
      </c>
      <c r="R1778" s="246">
        <f>L1778*M1778</f>
        <v>0</v>
      </c>
      <c r="S1778" s="12" t="s">
        <v>5</v>
      </c>
    </row>
    <row r="1779" spans="1:21" s="56" customFormat="1" ht="69.95" hidden="1" customHeight="1" outlineLevel="1" thickBot="1" x14ac:dyDescent="0.25">
      <c r="A1779" s="644" t="s">
        <v>4566</v>
      </c>
      <c r="B1779" s="224" t="s">
        <v>32</v>
      </c>
      <c r="C1779" s="224"/>
      <c r="D1779" s="116" t="s">
        <v>2907</v>
      </c>
      <c r="E1779" s="231"/>
      <c r="F1779" s="55" t="s">
        <v>4</v>
      </c>
      <c r="G1779" s="457">
        <v>3</v>
      </c>
      <c r="H1779" s="175">
        <v>1.5</v>
      </c>
      <c r="I1779" s="175">
        <v>1.4</v>
      </c>
      <c r="J1779" s="161">
        <f t="shared" si="1572"/>
        <v>1.3719999999999999</v>
      </c>
      <c r="K1779" s="161">
        <f t="shared" si="1573"/>
        <v>1.3579999999999999</v>
      </c>
      <c r="L1779" s="161">
        <f t="shared" si="1574"/>
        <v>1.3439999999999999</v>
      </c>
      <c r="M1779" s="317"/>
      <c r="N1779" s="62">
        <f>H1779*M1779</f>
        <v>0</v>
      </c>
      <c r="O1779" s="217">
        <f>I1779*M1779</f>
        <v>0</v>
      </c>
      <c r="P1779" s="246">
        <f>J1779*M1779</f>
        <v>0</v>
      </c>
      <c r="Q1779" s="246">
        <f>K1779*M1779</f>
        <v>0</v>
      </c>
      <c r="R1779" s="246">
        <f>L1779*M1779</f>
        <v>0</v>
      </c>
      <c r="S1779" s="12" t="s">
        <v>5</v>
      </c>
    </row>
    <row r="1780" spans="1:21" s="56" customFormat="1" ht="69.95" hidden="1" customHeight="1" outlineLevel="1" thickBot="1" x14ac:dyDescent="0.25">
      <c r="A1780" s="644" t="s">
        <v>4567</v>
      </c>
      <c r="B1780" s="224" t="s">
        <v>32</v>
      </c>
      <c r="C1780" s="224"/>
      <c r="D1780" s="116" t="s">
        <v>2908</v>
      </c>
      <c r="E1780" s="231"/>
      <c r="F1780" s="55" t="s">
        <v>4</v>
      </c>
      <c r="G1780" s="457">
        <v>3</v>
      </c>
      <c r="H1780" s="175">
        <v>1.5</v>
      </c>
      <c r="I1780" s="175">
        <v>1.4</v>
      </c>
      <c r="J1780" s="161">
        <f t="shared" si="1572"/>
        <v>1.3719999999999999</v>
      </c>
      <c r="K1780" s="161">
        <f t="shared" si="1573"/>
        <v>1.3579999999999999</v>
      </c>
      <c r="L1780" s="161">
        <f t="shared" si="1574"/>
        <v>1.3439999999999999</v>
      </c>
      <c r="M1780" s="317"/>
      <c r="N1780" s="62">
        <f>H1780*M1780</f>
        <v>0</v>
      </c>
      <c r="O1780" s="217">
        <f>I1780*M1780</f>
        <v>0</v>
      </c>
      <c r="P1780" s="246">
        <f>J1780*M1780</f>
        <v>0</v>
      </c>
      <c r="Q1780" s="246">
        <f>K1780*M1780</f>
        <v>0</v>
      </c>
      <c r="R1780" s="246">
        <f>L1780*M1780</f>
        <v>0</v>
      </c>
      <c r="S1780" s="12" t="s">
        <v>5</v>
      </c>
    </row>
    <row r="1781" spans="1:21" s="56" customFormat="1" ht="69.95" hidden="1" customHeight="1" outlineLevel="1" thickBot="1" x14ac:dyDescent="0.25">
      <c r="A1781" s="644" t="s">
        <v>4568</v>
      </c>
      <c r="B1781" s="224" t="s">
        <v>32</v>
      </c>
      <c r="C1781" s="224"/>
      <c r="D1781" s="116" t="s">
        <v>2909</v>
      </c>
      <c r="E1781" s="231"/>
      <c r="F1781" s="55" t="s">
        <v>4</v>
      </c>
      <c r="G1781" s="457">
        <v>3</v>
      </c>
      <c r="H1781" s="175">
        <v>1.5</v>
      </c>
      <c r="I1781" s="175">
        <v>1.4</v>
      </c>
      <c r="J1781" s="161">
        <f t="shared" si="1572"/>
        <v>1.3719999999999999</v>
      </c>
      <c r="K1781" s="161">
        <f t="shared" si="1573"/>
        <v>1.3579999999999999</v>
      </c>
      <c r="L1781" s="161">
        <f t="shared" si="1574"/>
        <v>1.3439999999999999</v>
      </c>
      <c r="M1781" s="317"/>
      <c r="N1781" s="62">
        <f>H1781*M1781</f>
        <v>0</v>
      </c>
      <c r="O1781" s="217">
        <f>I1781*M1781</f>
        <v>0</v>
      </c>
      <c r="P1781" s="246">
        <f>J1781*M1781</f>
        <v>0</v>
      </c>
      <c r="Q1781" s="246">
        <f>K1781*M1781</f>
        <v>0</v>
      </c>
      <c r="R1781" s="246">
        <f>L1781*M1781</f>
        <v>0</v>
      </c>
      <c r="S1781" s="12" t="s">
        <v>5</v>
      </c>
    </row>
    <row r="1782" spans="1:21" s="56" customFormat="1" ht="69.95" hidden="1" customHeight="1" outlineLevel="1" thickBot="1" x14ac:dyDescent="0.25">
      <c r="A1782" s="644" t="s">
        <v>4569</v>
      </c>
      <c r="B1782" s="224" t="s">
        <v>32</v>
      </c>
      <c r="C1782" s="224"/>
      <c r="D1782" s="70" t="s">
        <v>2903</v>
      </c>
      <c r="E1782" s="231"/>
      <c r="F1782" s="55" t="s">
        <v>4</v>
      </c>
      <c r="G1782" s="457">
        <v>3</v>
      </c>
      <c r="H1782" s="175">
        <v>1.5</v>
      </c>
      <c r="I1782" s="175">
        <v>1.4</v>
      </c>
      <c r="J1782" s="161">
        <f t="shared" si="1572"/>
        <v>1.3719999999999999</v>
      </c>
      <c r="K1782" s="161">
        <f t="shared" si="1573"/>
        <v>1.3579999999999999</v>
      </c>
      <c r="L1782" s="161">
        <f t="shared" si="1574"/>
        <v>1.3439999999999999</v>
      </c>
      <c r="M1782" s="317"/>
      <c r="N1782" s="62">
        <f>H1782*M1782</f>
        <v>0</v>
      </c>
      <c r="O1782" s="217">
        <f>I1782*M1782</f>
        <v>0</v>
      </c>
      <c r="P1782" s="246">
        <f>J1782*M1782</f>
        <v>0</v>
      </c>
      <c r="Q1782" s="246">
        <f>K1782*M1782</f>
        <v>0</v>
      </c>
      <c r="R1782" s="246">
        <f>L1782*M1782</f>
        <v>0</v>
      </c>
      <c r="S1782" s="12" t="s">
        <v>5</v>
      </c>
    </row>
    <row r="1783" spans="1:21" s="56" customFormat="1" ht="69.95" hidden="1" customHeight="1" outlineLevel="1" thickBot="1" x14ac:dyDescent="0.25">
      <c r="A1783" s="644" t="s">
        <v>4524</v>
      </c>
      <c r="B1783" s="224" t="s">
        <v>32</v>
      </c>
      <c r="C1783" s="224"/>
      <c r="D1783" s="70" t="s">
        <v>2904</v>
      </c>
      <c r="E1783" s="231"/>
      <c r="F1783" s="55" t="s">
        <v>4</v>
      </c>
      <c r="G1783" s="457">
        <v>3</v>
      </c>
      <c r="H1783" s="175">
        <v>1.5</v>
      </c>
      <c r="I1783" s="175">
        <v>1.4</v>
      </c>
      <c r="J1783" s="161">
        <f t="shared" si="1572"/>
        <v>1.3719999999999999</v>
      </c>
      <c r="K1783" s="161">
        <f t="shared" si="1573"/>
        <v>1.3579999999999999</v>
      </c>
      <c r="L1783" s="161">
        <f t="shared" si="1574"/>
        <v>1.3439999999999999</v>
      </c>
      <c r="M1783" s="317"/>
      <c r="N1783" s="62">
        <f>H1783*M1783</f>
        <v>0</v>
      </c>
      <c r="O1783" s="217">
        <f>I1783*M1783</f>
        <v>0</v>
      </c>
      <c r="P1783" s="246">
        <f>J1783*M1783</f>
        <v>0</v>
      </c>
      <c r="Q1783" s="246">
        <f>K1783*M1783</f>
        <v>0</v>
      </c>
      <c r="R1783" s="246">
        <f>L1783*M1783</f>
        <v>0</v>
      </c>
      <c r="S1783" s="12" t="s">
        <v>5</v>
      </c>
    </row>
    <row r="1784" spans="1:21" s="56" customFormat="1" ht="69.95" hidden="1" customHeight="1" outlineLevel="1" thickBot="1" x14ac:dyDescent="0.25">
      <c r="A1784" s="644" t="s">
        <v>4570</v>
      </c>
      <c r="B1784" s="224" t="s">
        <v>32</v>
      </c>
      <c r="C1784" s="224"/>
      <c r="D1784" s="70" t="s">
        <v>2905</v>
      </c>
      <c r="E1784" s="231"/>
      <c r="F1784" s="55" t="s">
        <v>4</v>
      </c>
      <c r="G1784" s="457">
        <v>3</v>
      </c>
      <c r="H1784" s="175">
        <v>1.5</v>
      </c>
      <c r="I1784" s="175">
        <v>1.4</v>
      </c>
      <c r="J1784" s="161">
        <f t="shared" si="1572"/>
        <v>1.3719999999999999</v>
      </c>
      <c r="K1784" s="161">
        <f t="shared" si="1573"/>
        <v>1.3579999999999999</v>
      </c>
      <c r="L1784" s="161">
        <f t="shared" si="1574"/>
        <v>1.3439999999999999</v>
      </c>
      <c r="M1784" s="317"/>
      <c r="N1784" s="62">
        <f>H1784*M1784</f>
        <v>0</v>
      </c>
      <c r="O1784" s="217">
        <f>I1784*M1784</f>
        <v>0</v>
      </c>
      <c r="P1784" s="246">
        <f>J1784*M1784</f>
        <v>0</v>
      </c>
      <c r="Q1784" s="246">
        <f>K1784*M1784</f>
        <v>0</v>
      </c>
      <c r="R1784" s="246">
        <f>L1784*M1784</f>
        <v>0</v>
      </c>
      <c r="S1784" s="12" t="s">
        <v>5</v>
      </c>
    </row>
    <row r="1785" spans="1:21" s="56" customFormat="1" ht="69.95" hidden="1" customHeight="1" outlineLevel="1" thickBot="1" x14ac:dyDescent="0.25">
      <c r="A1785" s="644" t="s">
        <v>4571</v>
      </c>
      <c r="B1785" s="224" t="s">
        <v>32</v>
      </c>
      <c r="C1785" s="224"/>
      <c r="D1785" s="116" t="s">
        <v>2910</v>
      </c>
      <c r="E1785" s="231"/>
      <c r="F1785" s="55" t="s">
        <v>4</v>
      </c>
      <c r="G1785" s="457">
        <v>3</v>
      </c>
      <c r="H1785" s="175">
        <v>1.5</v>
      </c>
      <c r="I1785" s="175">
        <v>1.4</v>
      </c>
      <c r="J1785" s="161">
        <f t="shared" si="1572"/>
        <v>1.3719999999999999</v>
      </c>
      <c r="K1785" s="161">
        <f t="shared" si="1573"/>
        <v>1.3579999999999999</v>
      </c>
      <c r="L1785" s="161">
        <f t="shared" si="1574"/>
        <v>1.3439999999999999</v>
      </c>
      <c r="M1785" s="317"/>
      <c r="N1785" s="62">
        <f>H1785*M1785</f>
        <v>0</v>
      </c>
      <c r="O1785" s="217">
        <f>I1785*M1785</f>
        <v>0</v>
      </c>
      <c r="P1785" s="246">
        <f>J1785*M1785</f>
        <v>0</v>
      </c>
      <c r="Q1785" s="246">
        <f>K1785*M1785</f>
        <v>0</v>
      </c>
      <c r="R1785" s="246">
        <f>L1785*M1785</f>
        <v>0</v>
      </c>
      <c r="S1785" s="12" t="s">
        <v>5</v>
      </c>
    </row>
    <row r="1786" spans="1:21" s="56" customFormat="1" ht="69.95" hidden="1" customHeight="1" outlineLevel="1" thickBot="1" x14ac:dyDescent="0.25">
      <c r="A1786" s="644" t="s">
        <v>4572</v>
      </c>
      <c r="B1786" s="224" t="s">
        <v>32</v>
      </c>
      <c r="C1786" s="224"/>
      <c r="D1786" s="70" t="s">
        <v>2906</v>
      </c>
      <c r="E1786" s="458"/>
      <c r="F1786" s="55" t="s">
        <v>4</v>
      </c>
      <c r="G1786" s="457">
        <v>3</v>
      </c>
      <c r="H1786" s="175">
        <v>1.5</v>
      </c>
      <c r="I1786" s="175">
        <v>1.4</v>
      </c>
      <c r="J1786" s="161">
        <f t="shared" si="1572"/>
        <v>1.3719999999999999</v>
      </c>
      <c r="K1786" s="161">
        <f t="shared" si="1573"/>
        <v>1.3579999999999999</v>
      </c>
      <c r="L1786" s="161">
        <f t="shared" si="1574"/>
        <v>1.3439999999999999</v>
      </c>
      <c r="M1786" s="317"/>
      <c r="N1786" s="62">
        <f>H1786*M1786</f>
        <v>0</v>
      </c>
      <c r="O1786" s="217">
        <f>I1786*M1786</f>
        <v>0</v>
      </c>
      <c r="P1786" s="246">
        <f>J1786*M1786</f>
        <v>0</v>
      </c>
      <c r="Q1786" s="246">
        <f>K1786*M1786</f>
        <v>0</v>
      </c>
      <c r="R1786" s="246">
        <f>L1786*M1786</f>
        <v>0</v>
      </c>
      <c r="S1786" s="12" t="s">
        <v>5</v>
      </c>
    </row>
    <row r="1787" spans="1:21" s="56" customFormat="1" ht="69.95" hidden="1" customHeight="1" outlineLevel="1" thickBot="1" x14ac:dyDescent="0.25">
      <c r="A1787" s="644" t="s">
        <v>4573</v>
      </c>
      <c r="B1787" s="224" t="s">
        <v>32</v>
      </c>
      <c r="C1787" s="224"/>
      <c r="D1787" s="116" t="s">
        <v>2911</v>
      </c>
      <c r="E1787" s="231"/>
      <c r="F1787" s="55" t="s">
        <v>4</v>
      </c>
      <c r="G1787" s="457">
        <v>3</v>
      </c>
      <c r="H1787" s="175">
        <v>1.5</v>
      </c>
      <c r="I1787" s="175">
        <v>1.4</v>
      </c>
      <c r="J1787" s="161">
        <f t="shared" si="1572"/>
        <v>1.3719999999999999</v>
      </c>
      <c r="K1787" s="161">
        <f t="shared" si="1573"/>
        <v>1.3579999999999999</v>
      </c>
      <c r="L1787" s="161">
        <f t="shared" si="1574"/>
        <v>1.3439999999999999</v>
      </c>
      <c r="M1787" s="317"/>
      <c r="N1787" s="62">
        <f>H1787*M1787</f>
        <v>0</v>
      </c>
      <c r="O1787" s="217">
        <f>I1787*M1787</f>
        <v>0</v>
      </c>
      <c r="P1787" s="246">
        <f>J1787*M1787</f>
        <v>0</v>
      </c>
      <c r="Q1787" s="246">
        <f>K1787*M1787</f>
        <v>0</v>
      </c>
      <c r="R1787" s="246">
        <f>L1787*M1787</f>
        <v>0</v>
      </c>
      <c r="S1787" s="12" t="s">
        <v>5</v>
      </c>
    </row>
    <row r="1788" spans="1:21" ht="24.95" customHeight="1" thickBot="1" x14ac:dyDescent="0.25">
      <c r="A1788" s="622" t="s">
        <v>2801</v>
      </c>
      <c r="B1788" s="623"/>
      <c r="C1788" s="623"/>
      <c r="D1788" s="624"/>
      <c r="E1788" s="624"/>
      <c r="F1788" s="624"/>
      <c r="G1788" s="625"/>
      <c r="H1788" s="625"/>
      <c r="I1788" s="625"/>
      <c r="J1788" s="625"/>
      <c r="K1788" s="625"/>
      <c r="L1788" s="625"/>
      <c r="M1788" s="625"/>
      <c r="N1788" s="625"/>
      <c r="O1788" s="625"/>
      <c r="P1788" s="625"/>
      <c r="Q1788" s="625"/>
      <c r="R1788" s="625"/>
      <c r="S1788" s="626"/>
      <c r="T1788" s="22"/>
    </row>
    <row r="1789" spans="1:21" ht="20.100000000000001" customHeight="1" collapsed="1" thickBot="1" x14ac:dyDescent="0.25">
      <c r="A1789" s="372" t="s">
        <v>8861</v>
      </c>
      <c r="B1789" s="628"/>
      <c r="C1789" s="373"/>
      <c r="D1789" s="374"/>
      <c r="E1789" s="374"/>
      <c r="F1789" s="374"/>
      <c r="G1789" s="375"/>
      <c r="H1789" s="376"/>
      <c r="I1789" s="376"/>
      <c r="J1789" s="376"/>
      <c r="K1789" s="376"/>
      <c r="L1789" s="376"/>
      <c r="M1789" s="375"/>
      <c r="N1789" s="376"/>
      <c r="O1789" s="376"/>
      <c r="P1789" s="376"/>
      <c r="Q1789" s="376"/>
      <c r="R1789" s="376"/>
      <c r="S1789" s="377"/>
      <c r="U1789" s="56"/>
    </row>
    <row r="1790" spans="1:21" ht="20.100000000000001" hidden="1" customHeight="1" outlineLevel="1" thickBot="1" x14ac:dyDescent="0.25">
      <c r="A1790" s="3" t="s">
        <v>3737</v>
      </c>
      <c r="B1790" s="3" t="s">
        <v>33</v>
      </c>
      <c r="C1790" s="3"/>
      <c r="D1790" s="3" t="s">
        <v>17</v>
      </c>
      <c r="E1790" s="3" t="s">
        <v>2746</v>
      </c>
      <c r="F1790" s="84" t="s">
        <v>31</v>
      </c>
      <c r="G1790" s="85" t="s">
        <v>487</v>
      </c>
      <c r="H1790" s="3" t="s">
        <v>488</v>
      </c>
      <c r="I1790" s="3" t="s">
        <v>495</v>
      </c>
      <c r="J1790" s="123">
        <v>-0.02</v>
      </c>
      <c r="K1790" s="123">
        <v>-0.03</v>
      </c>
      <c r="L1790" s="123">
        <v>-0.04</v>
      </c>
      <c r="M1790" s="3" t="s">
        <v>18</v>
      </c>
      <c r="N1790" s="3" t="s">
        <v>8</v>
      </c>
      <c r="O1790" s="3" t="s">
        <v>486</v>
      </c>
      <c r="P1790" s="124" t="s">
        <v>1924</v>
      </c>
      <c r="Q1790" s="124" t="s">
        <v>1930</v>
      </c>
      <c r="R1790" s="124" t="s">
        <v>1931</v>
      </c>
      <c r="S1790" s="3" t="s">
        <v>34</v>
      </c>
      <c r="U1790" s="56"/>
    </row>
    <row r="1791" spans="1:21" s="56" customFormat="1" ht="69.95" hidden="1" customHeight="1" outlineLevel="1" thickBot="1" x14ac:dyDescent="0.25">
      <c r="A1791" s="644" t="s">
        <v>4575</v>
      </c>
      <c r="B1791" s="76" t="s">
        <v>272</v>
      </c>
      <c r="C1791" s="64" t="s">
        <v>1564</v>
      </c>
      <c r="D1791" s="557" t="s">
        <v>1565</v>
      </c>
      <c r="E1791" s="231"/>
      <c r="F1791" s="159" t="s">
        <v>4</v>
      </c>
      <c r="G1791" s="230">
        <v>3</v>
      </c>
      <c r="H1791" s="175">
        <v>0.35</v>
      </c>
      <c r="I1791" s="175">
        <v>0.3</v>
      </c>
      <c r="J1791" s="161">
        <f t="shared" ref="J1791:J1806" si="1575">I1791*0.98</f>
        <v>0.29399999999999998</v>
      </c>
      <c r="K1791" s="161">
        <f t="shared" ref="K1791:K1806" si="1576">I1791*0.97</f>
        <v>0.29099999999999998</v>
      </c>
      <c r="L1791" s="161">
        <f t="shared" ref="L1791:L1806" si="1577">I1791*0.96</f>
        <v>0.28799999999999998</v>
      </c>
      <c r="M1791" s="17"/>
      <c r="N1791" s="65">
        <f>H1791*M1791</f>
        <v>0</v>
      </c>
      <c r="O1791" s="217">
        <f>I1791*M1791</f>
        <v>0</v>
      </c>
      <c r="P1791" s="246">
        <f>J1791*M1791</f>
        <v>0</v>
      </c>
      <c r="Q1791" s="246">
        <f>K1791*M1791</f>
        <v>0</v>
      </c>
      <c r="R1791" s="246">
        <f>L1791*M1791</f>
        <v>0</v>
      </c>
      <c r="S1791" s="12" t="s">
        <v>5</v>
      </c>
    </row>
    <row r="1792" spans="1:21" s="56" customFormat="1" ht="69.95" hidden="1" customHeight="1" outlineLevel="1" thickBot="1" x14ac:dyDescent="0.25">
      <c r="A1792" s="644" t="s">
        <v>4576</v>
      </c>
      <c r="B1792" s="76" t="s">
        <v>112</v>
      </c>
      <c r="C1792" s="64" t="s">
        <v>1498</v>
      </c>
      <c r="D1792" s="557" t="s">
        <v>280</v>
      </c>
      <c r="E1792" s="231"/>
      <c r="F1792" s="159" t="s">
        <v>4</v>
      </c>
      <c r="G1792" s="230">
        <v>2</v>
      </c>
      <c r="H1792" s="175">
        <v>0.35</v>
      </c>
      <c r="I1792" s="175">
        <v>0.3</v>
      </c>
      <c r="J1792" s="161">
        <f t="shared" si="1575"/>
        <v>0.29399999999999998</v>
      </c>
      <c r="K1792" s="161">
        <f t="shared" si="1576"/>
        <v>0.29099999999999998</v>
      </c>
      <c r="L1792" s="161">
        <f t="shared" si="1577"/>
        <v>0.28799999999999998</v>
      </c>
      <c r="M1792" s="17"/>
      <c r="N1792" s="65">
        <f>H1792*M1792</f>
        <v>0</v>
      </c>
      <c r="O1792" s="217">
        <f>I1792*M1792</f>
        <v>0</v>
      </c>
      <c r="P1792" s="246">
        <f>J1792*M1792</f>
        <v>0</v>
      </c>
      <c r="Q1792" s="246">
        <f>K1792*M1792</f>
        <v>0</v>
      </c>
      <c r="R1792" s="246">
        <f>L1792*M1792</f>
        <v>0</v>
      </c>
      <c r="S1792" s="12" t="s">
        <v>5</v>
      </c>
    </row>
    <row r="1793" spans="1:21" s="56" customFormat="1" ht="69.95" hidden="1" customHeight="1" outlineLevel="1" thickBot="1" x14ac:dyDescent="0.25">
      <c r="A1793" s="644" t="s">
        <v>4577</v>
      </c>
      <c r="B1793" s="76" t="s">
        <v>112</v>
      </c>
      <c r="C1793" s="64" t="s">
        <v>1499</v>
      </c>
      <c r="D1793" s="557" t="s">
        <v>292</v>
      </c>
      <c r="E1793" s="287"/>
      <c r="F1793" s="159" t="s">
        <v>4</v>
      </c>
      <c r="G1793" s="230">
        <v>2</v>
      </c>
      <c r="H1793" s="175">
        <v>0.35</v>
      </c>
      <c r="I1793" s="175">
        <v>0.3</v>
      </c>
      <c r="J1793" s="161">
        <f t="shared" si="1575"/>
        <v>0.29399999999999998</v>
      </c>
      <c r="K1793" s="161">
        <f t="shared" si="1576"/>
        <v>0.29099999999999998</v>
      </c>
      <c r="L1793" s="161">
        <f t="shared" si="1577"/>
        <v>0.28799999999999998</v>
      </c>
      <c r="M1793" s="17"/>
      <c r="N1793" s="65">
        <f>H1793*M1793</f>
        <v>0</v>
      </c>
      <c r="O1793" s="217">
        <f>I1793*M1793</f>
        <v>0</v>
      </c>
      <c r="P1793" s="246">
        <f>J1793*M1793</f>
        <v>0</v>
      </c>
      <c r="Q1793" s="246">
        <f>K1793*M1793</f>
        <v>0</v>
      </c>
      <c r="R1793" s="246">
        <f>L1793*M1793</f>
        <v>0</v>
      </c>
      <c r="S1793" s="12" t="s">
        <v>5</v>
      </c>
    </row>
    <row r="1794" spans="1:21" s="56" customFormat="1" ht="69.95" hidden="1" customHeight="1" outlineLevel="1" thickBot="1" x14ac:dyDescent="0.25">
      <c r="A1794" s="644" t="s">
        <v>4578</v>
      </c>
      <c r="B1794" s="76" t="s">
        <v>112</v>
      </c>
      <c r="C1794" s="64" t="s">
        <v>1500</v>
      </c>
      <c r="D1794" s="557" t="s">
        <v>293</v>
      </c>
      <c r="E1794" s="231"/>
      <c r="F1794" s="159" t="s">
        <v>4</v>
      </c>
      <c r="G1794" s="230">
        <v>2</v>
      </c>
      <c r="H1794" s="175">
        <v>0.35</v>
      </c>
      <c r="I1794" s="175">
        <v>0.3</v>
      </c>
      <c r="J1794" s="161">
        <f t="shared" si="1575"/>
        <v>0.29399999999999998</v>
      </c>
      <c r="K1794" s="161">
        <f t="shared" si="1576"/>
        <v>0.29099999999999998</v>
      </c>
      <c r="L1794" s="161">
        <f t="shared" si="1577"/>
        <v>0.28799999999999998</v>
      </c>
      <c r="M1794" s="17"/>
      <c r="N1794" s="65">
        <f>H1794*M1794</f>
        <v>0</v>
      </c>
      <c r="O1794" s="217">
        <f>I1794*M1794</f>
        <v>0</v>
      </c>
      <c r="P1794" s="246">
        <f>J1794*M1794</f>
        <v>0</v>
      </c>
      <c r="Q1794" s="246">
        <f>K1794*M1794</f>
        <v>0</v>
      </c>
      <c r="R1794" s="246">
        <f>L1794*M1794</f>
        <v>0</v>
      </c>
      <c r="S1794" s="12" t="s">
        <v>5</v>
      </c>
    </row>
    <row r="1795" spans="1:21" s="56" customFormat="1" ht="69.95" hidden="1" customHeight="1" outlineLevel="1" thickBot="1" x14ac:dyDescent="0.25">
      <c r="A1795" s="644" t="s">
        <v>4579</v>
      </c>
      <c r="B1795" s="76" t="s">
        <v>112</v>
      </c>
      <c r="C1795" s="64" t="s">
        <v>1501</v>
      </c>
      <c r="D1795" s="557" t="s">
        <v>294</v>
      </c>
      <c r="E1795" s="231"/>
      <c r="F1795" s="159" t="s">
        <v>4</v>
      </c>
      <c r="G1795" s="230">
        <v>2</v>
      </c>
      <c r="H1795" s="175">
        <v>0.35</v>
      </c>
      <c r="I1795" s="175">
        <v>0.3</v>
      </c>
      <c r="J1795" s="161">
        <f t="shared" si="1575"/>
        <v>0.29399999999999998</v>
      </c>
      <c r="K1795" s="161">
        <f t="shared" si="1576"/>
        <v>0.29099999999999998</v>
      </c>
      <c r="L1795" s="161">
        <f t="shared" si="1577"/>
        <v>0.28799999999999998</v>
      </c>
      <c r="M1795" s="17"/>
      <c r="N1795" s="65">
        <f>H1795*M1795</f>
        <v>0</v>
      </c>
      <c r="O1795" s="217">
        <f>I1795*M1795</f>
        <v>0</v>
      </c>
      <c r="P1795" s="246">
        <f>J1795*M1795</f>
        <v>0</v>
      </c>
      <c r="Q1795" s="246">
        <f>K1795*M1795</f>
        <v>0</v>
      </c>
      <c r="R1795" s="246">
        <f>L1795*M1795</f>
        <v>0</v>
      </c>
      <c r="S1795" s="12" t="s">
        <v>5</v>
      </c>
    </row>
    <row r="1796" spans="1:21" s="56" customFormat="1" ht="69.95" hidden="1" customHeight="1" outlineLevel="1" thickBot="1" x14ac:dyDescent="0.25">
      <c r="A1796" s="644" t="s">
        <v>4580</v>
      </c>
      <c r="B1796" s="76" t="s">
        <v>112</v>
      </c>
      <c r="C1796" s="64" t="s">
        <v>1502</v>
      </c>
      <c r="D1796" s="557" t="s">
        <v>295</v>
      </c>
      <c r="E1796" s="231"/>
      <c r="F1796" s="159" t="s">
        <v>4</v>
      </c>
      <c r="G1796" s="230">
        <v>2</v>
      </c>
      <c r="H1796" s="175">
        <v>0.35</v>
      </c>
      <c r="I1796" s="175">
        <v>0.3</v>
      </c>
      <c r="J1796" s="161">
        <f t="shared" si="1575"/>
        <v>0.29399999999999998</v>
      </c>
      <c r="K1796" s="161">
        <f t="shared" si="1576"/>
        <v>0.29099999999999998</v>
      </c>
      <c r="L1796" s="161">
        <f t="shared" si="1577"/>
        <v>0.28799999999999998</v>
      </c>
      <c r="M1796" s="17"/>
      <c r="N1796" s="65">
        <f>H1796*M1796</f>
        <v>0</v>
      </c>
      <c r="O1796" s="217">
        <f>I1796*M1796</f>
        <v>0</v>
      </c>
      <c r="P1796" s="246">
        <f>J1796*M1796</f>
        <v>0</v>
      </c>
      <c r="Q1796" s="246">
        <f>K1796*M1796</f>
        <v>0</v>
      </c>
      <c r="R1796" s="246">
        <f>L1796*M1796</f>
        <v>0</v>
      </c>
      <c r="S1796" s="12" t="s">
        <v>5</v>
      </c>
    </row>
    <row r="1797" spans="1:21" s="56" customFormat="1" ht="69.95" hidden="1" customHeight="1" outlineLevel="1" thickBot="1" x14ac:dyDescent="0.25">
      <c r="A1797" s="644" t="s">
        <v>4581</v>
      </c>
      <c r="B1797" s="76" t="s">
        <v>112</v>
      </c>
      <c r="C1797" s="64" t="s">
        <v>1503</v>
      </c>
      <c r="D1797" s="557" t="s">
        <v>300</v>
      </c>
      <c r="E1797" s="231"/>
      <c r="F1797" s="159" t="s">
        <v>4</v>
      </c>
      <c r="G1797" s="230">
        <v>2</v>
      </c>
      <c r="H1797" s="175">
        <v>0.35</v>
      </c>
      <c r="I1797" s="175">
        <v>0.3</v>
      </c>
      <c r="J1797" s="161">
        <f t="shared" si="1575"/>
        <v>0.29399999999999998</v>
      </c>
      <c r="K1797" s="161">
        <f t="shared" si="1576"/>
        <v>0.29099999999999998</v>
      </c>
      <c r="L1797" s="161">
        <f t="shared" si="1577"/>
        <v>0.28799999999999998</v>
      </c>
      <c r="M1797" s="17"/>
      <c r="N1797" s="65">
        <f>H1797*M1797</f>
        <v>0</v>
      </c>
      <c r="O1797" s="217">
        <f>I1797*M1797</f>
        <v>0</v>
      </c>
      <c r="P1797" s="246">
        <f>J1797*M1797</f>
        <v>0</v>
      </c>
      <c r="Q1797" s="246">
        <f>K1797*M1797</f>
        <v>0</v>
      </c>
      <c r="R1797" s="246">
        <f>L1797*M1797</f>
        <v>0</v>
      </c>
      <c r="S1797" s="12" t="s">
        <v>5</v>
      </c>
    </row>
    <row r="1798" spans="1:21" s="56" customFormat="1" ht="69.95" hidden="1" customHeight="1" outlineLevel="1" thickBot="1" x14ac:dyDescent="0.25">
      <c r="A1798" s="644" t="s">
        <v>4582</v>
      </c>
      <c r="B1798" s="76" t="s">
        <v>112</v>
      </c>
      <c r="C1798" s="64" t="s">
        <v>1628</v>
      </c>
      <c r="D1798" s="557" t="s">
        <v>1606</v>
      </c>
      <c r="E1798" s="231"/>
      <c r="F1798" s="159" t="s">
        <v>4</v>
      </c>
      <c r="G1798" s="230">
        <v>2</v>
      </c>
      <c r="H1798" s="175">
        <v>0.35</v>
      </c>
      <c r="I1798" s="175">
        <v>0.3</v>
      </c>
      <c r="J1798" s="161">
        <f t="shared" si="1575"/>
        <v>0.29399999999999998</v>
      </c>
      <c r="K1798" s="161">
        <f t="shared" si="1576"/>
        <v>0.29099999999999998</v>
      </c>
      <c r="L1798" s="161">
        <f t="shared" si="1577"/>
        <v>0.28799999999999998</v>
      </c>
      <c r="M1798" s="17"/>
      <c r="N1798" s="65">
        <f>H1798*M1798</f>
        <v>0</v>
      </c>
      <c r="O1798" s="217">
        <f>I1798*M1798</f>
        <v>0</v>
      </c>
      <c r="P1798" s="246">
        <f>J1798*M1798</f>
        <v>0</v>
      </c>
      <c r="Q1798" s="246">
        <f>K1798*M1798</f>
        <v>0</v>
      </c>
      <c r="R1798" s="246">
        <f>L1798*M1798</f>
        <v>0</v>
      </c>
      <c r="S1798" s="12" t="s">
        <v>5</v>
      </c>
    </row>
    <row r="1799" spans="1:21" s="56" customFormat="1" ht="69.95" hidden="1" customHeight="1" outlineLevel="1" thickBot="1" x14ac:dyDescent="0.25">
      <c r="A1799" s="644" t="s">
        <v>4583</v>
      </c>
      <c r="B1799" s="76" t="s">
        <v>272</v>
      </c>
      <c r="C1799" s="64" t="s">
        <v>1504</v>
      </c>
      <c r="D1799" s="557" t="s">
        <v>454</v>
      </c>
      <c r="E1799" s="231"/>
      <c r="F1799" s="159" t="s">
        <v>4</v>
      </c>
      <c r="G1799" s="230">
        <v>3</v>
      </c>
      <c r="H1799" s="175">
        <v>0.35</v>
      </c>
      <c r="I1799" s="175">
        <v>0.3</v>
      </c>
      <c r="J1799" s="161">
        <f t="shared" si="1575"/>
        <v>0.29399999999999998</v>
      </c>
      <c r="K1799" s="161">
        <f t="shared" si="1576"/>
        <v>0.29099999999999998</v>
      </c>
      <c r="L1799" s="161">
        <f t="shared" si="1577"/>
        <v>0.28799999999999998</v>
      </c>
      <c r="M1799" s="17"/>
      <c r="N1799" s="65">
        <v>0</v>
      </c>
      <c r="O1799" s="217">
        <f>I1799*M1799</f>
        <v>0</v>
      </c>
      <c r="P1799" s="246">
        <f>J1799*M1799</f>
        <v>0</v>
      </c>
      <c r="Q1799" s="246">
        <f>K1799*M1799</f>
        <v>0</v>
      </c>
      <c r="R1799" s="246">
        <f>L1799*M1799</f>
        <v>0</v>
      </c>
      <c r="S1799" s="12" t="s">
        <v>5</v>
      </c>
    </row>
    <row r="1800" spans="1:21" s="56" customFormat="1" ht="69.95" hidden="1" customHeight="1" outlineLevel="1" thickBot="1" x14ac:dyDescent="0.25">
      <c r="A1800" s="644" t="s">
        <v>4584</v>
      </c>
      <c r="B1800" s="76" t="s">
        <v>272</v>
      </c>
      <c r="C1800" s="64" t="s">
        <v>1505</v>
      </c>
      <c r="D1800" s="557" t="s">
        <v>453</v>
      </c>
      <c r="E1800" s="231"/>
      <c r="F1800" s="159" t="s">
        <v>4</v>
      </c>
      <c r="G1800" s="230">
        <v>3</v>
      </c>
      <c r="H1800" s="175">
        <v>0.35</v>
      </c>
      <c r="I1800" s="175">
        <v>0.3</v>
      </c>
      <c r="J1800" s="161">
        <f t="shared" si="1575"/>
        <v>0.29399999999999998</v>
      </c>
      <c r="K1800" s="161">
        <f t="shared" si="1576"/>
        <v>0.29099999999999998</v>
      </c>
      <c r="L1800" s="161">
        <f t="shared" si="1577"/>
        <v>0.28799999999999998</v>
      </c>
      <c r="M1800" s="17"/>
      <c r="N1800" s="65">
        <f>H1800*M1800</f>
        <v>0</v>
      </c>
      <c r="O1800" s="217">
        <f>I1800*M1800</f>
        <v>0</v>
      </c>
      <c r="P1800" s="246">
        <f>J1800*M1800</f>
        <v>0</v>
      </c>
      <c r="Q1800" s="246">
        <f>K1800*M1800</f>
        <v>0</v>
      </c>
      <c r="R1800" s="246">
        <f>L1800*M1800</f>
        <v>0</v>
      </c>
      <c r="S1800" s="12" t="s">
        <v>5</v>
      </c>
    </row>
    <row r="1801" spans="1:21" s="56" customFormat="1" ht="69.95" hidden="1" customHeight="1" outlineLevel="1" thickBot="1" x14ac:dyDescent="0.25">
      <c r="A1801" s="644" t="s">
        <v>4585</v>
      </c>
      <c r="B1801" s="76" t="s">
        <v>272</v>
      </c>
      <c r="C1801" s="64" t="s">
        <v>1506</v>
      </c>
      <c r="D1801" s="557" t="s">
        <v>607</v>
      </c>
      <c r="E1801" s="231"/>
      <c r="F1801" s="159" t="s">
        <v>4</v>
      </c>
      <c r="G1801" s="230">
        <v>3</v>
      </c>
      <c r="H1801" s="175">
        <v>0.35</v>
      </c>
      <c r="I1801" s="175">
        <v>0.3</v>
      </c>
      <c r="J1801" s="161">
        <f t="shared" si="1575"/>
        <v>0.29399999999999998</v>
      </c>
      <c r="K1801" s="161">
        <f t="shared" si="1576"/>
        <v>0.29099999999999998</v>
      </c>
      <c r="L1801" s="161">
        <f t="shared" si="1577"/>
        <v>0.28799999999999998</v>
      </c>
      <c r="M1801" s="17"/>
      <c r="N1801" s="65">
        <f>H1801*M1801</f>
        <v>0</v>
      </c>
      <c r="O1801" s="217">
        <f>I1801*M1801</f>
        <v>0</v>
      </c>
      <c r="P1801" s="246">
        <f>J1801*M1801</f>
        <v>0</v>
      </c>
      <c r="Q1801" s="246">
        <f>K1801*M1801</f>
        <v>0</v>
      </c>
      <c r="R1801" s="246">
        <f>L1801*M1801</f>
        <v>0</v>
      </c>
      <c r="S1801" s="12" t="s">
        <v>5</v>
      </c>
    </row>
    <row r="1802" spans="1:21" s="56" customFormat="1" ht="69.95" hidden="1" customHeight="1" outlineLevel="1" thickBot="1" x14ac:dyDescent="0.25">
      <c r="A1802" s="644" t="s">
        <v>4586</v>
      </c>
      <c r="B1802" s="76" t="s">
        <v>272</v>
      </c>
      <c r="C1802" s="64" t="s">
        <v>1507</v>
      </c>
      <c r="D1802" s="557" t="s">
        <v>608</v>
      </c>
      <c r="E1802" s="231"/>
      <c r="F1802" s="159" t="s">
        <v>4</v>
      </c>
      <c r="G1802" s="230">
        <v>3</v>
      </c>
      <c r="H1802" s="175">
        <v>0.35</v>
      </c>
      <c r="I1802" s="175">
        <v>0.3</v>
      </c>
      <c r="J1802" s="161">
        <f t="shared" si="1575"/>
        <v>0.29399999999999998</v>
      </c>
      <c r="K1802" s="161">
        <f t="shared" si="1576"/>
        <v>0.29099999999999998</v>
      </c>
      <c r="L1802" s="161">
        <f t="shared" si="1577"/>
        <v>0.28799999999999998</v>
      </c>
      <c r="M1802" s="17"/>
      <c r="N1802" s="65">
        <f>H1802*M1802</f>
        <v>0</v>
      </c>
      <c r="O1802" s="217">
        <f>I1802*M1802</f>
        <v>0</v>
      </c>
      <c r="P1802" s="246">
        <f>J1802*M1802</f>
        <v>0</v>
      </c>
      <c r="Q1802" s="246">
        <f>K1802*M1802</f>
        <v>0</v>
      </c>
      <c r="R1802" s="246">
        <f>L1802*M1802</f>
        <v>0</v>
      </c>
      <c r="S1802" s="12" t="s">
        <v>5</v>
      </c>
    </row>
    <row r="1803" spans="1:21" s="56" customFormat="1" ht="69.95" hidden="1" customHeight="1" outlineLevel="1" thickBot="1" x14ac:dyDescent="0.25">
      <c r="A1803" s="644" t="s">
        <v>4587</v>
      </c>
      <c r="B1803" s="76" t="s">
        <v>272</v>
      </c>
      <c r="C1803" s="64" t="s">
        <v>1508</v>
      </c>
      <c r="D1803" s="557" t="s">
        <v>726</v>
      </c>
      <c r="E1803" s="231"/>
      <c r="F1803" s="159" t="s">
        <v>4</v>
      </c>
      <c r="G1803" s="230">
        <v>3</v>
      </c>
      <c r="H1803" s="175">
        <v>0.35</v>
      </c>
      <c r="I1803" s="175">
        <v>0.3</v>
      </c>
      <c r="J1803" s="161">
        <f t="shared" si="1575"/>
        <v>0.29399999999999998</v>
      </c>
      <c r="K1803" s="161">
        <f t="shared" si="1576"/>
        <v>0.29099999999999998</v>
      </c>
      <c r="L1803" s="161">
        <f t="shared" si="1577"/>
        <v>0.28799999999999998</v>
      </c>
      <c r="M1803" s="17"/>
      <c r="N1803" s="65">
        <f>H1803*M1803</f>
        <v>0</v>
      </c>
      <c r="O1803" s="217">
        <f>I1803*M1803</f>
        <v>0</v>
      </c>
      <c r="P1803" s="246">
        <f>J1803*M1803</f>
        <v>0</v>
      </c>
      <c r="Q1803" s="246">
        <f>K1803*M1803</f>
        <v>0</v>
      </c>
      <c r="R1803" s="246">
        <f>L1803*M1803</f>
        <v>0</v>
      </c>
      <c r="S1803" s="12" t="s">
        <v>5</v>
      </c>
    </row>
    <row r="1804" spans="1:21" s="56" customFormat="1" ht="69.95" hidden="1" customHeight="1" outlineLevel="1" thickBot="1" x14ac:dyDescent="0.25">
      <c r="A1804" s="644" t="s">
        <v>4588</v>
      </c>
      <c r="B1804" s="76" t="s">
        <v>272</v>
      </c>
      <c r="C1804" s="64" t="s">
        <v>1509</v>
      </c>
      <c r="D1804" s="557" t="s">
        <v>727</v>
      </c>
      <c r="E1804" s="231"/>
      <c r="F1804" s="159" t="s">
        <v>4</v>
      </c>
      <c r="G1804" s="230">
        <v>3</v>
      </c>
      <c r="H1804" s="175">
        <v>0.35</v>
      </c>
      <c r="I1804" s="175">
        <v>0.3</v>
      </c>
      <c r="J1804" s="161">
        <f t="shared" si="1575"/>
        <v>0.29399999999999998</v>
      </c>
      <c r="K1804" s="161">
        <f t="shared" si="1576"/>
        <v>0.29099999999999998</v>
      </c>
      <c r="L1804" s="161">
        <f t="shared" si="1577"/>
        <v>0.28799999999999998</v>
      </c>
      <c r="M1804" s="17"/>
      <c r="N1804" s="65">
        <f>H1804*M1804</f>
        <v>0</v>
      </c>
      <c r="O1804" s="217">
        <f>I1804*M1804</f>
        <v>0</v>
      </c>
      <c r="P1804" s="246">
        <f>J1804*M1804</f>
        <v>0</v>
      </c>
      <c r="Q1804" s="246">
        <f>K1804*M1804</f>
        <v>0</v>
      </c>
      <c r="R1804" s="246">
        <f>L1804*M1804</f>
        <v>0</v>
      </c>
      <c r="S1804" s="12" t="s">
        <v>5</v>
      </c>
    </row>
    <row r="1805" spans="1:21" s="56" customFormat="1" ht="69.95" hidden="1" customHeight="1" outlineLevel="1" thickBot="1" x14ac:dyDescent="0.25">
      <c r="A1805" s="644" t="s">
        <v>4589</v>
      </c>
      <c r="B1805" s="76" t="s">
        <v>272</v>
      </c>
      <c r="C1805" s="64" t="s">
        <v>1510</v>
      </c>
      <c r="D1805" s="557" t="s">
        <v>728</v>
      </c>
      <c r="E1805" s="231"/>
      <c r="F1805" s="159" t="s">
        <v>4</v>
      </c>
      <c r="G1805" s="230">
        <v>3</v>
      </c>
      <c r="H1805" s="175">
        <v>0.35</v>
      </c>
      <c r="I1805" s="175">
        <v>0.3</v>
      </c>
      <c r="J1805" s="161">
        <f t="shared" si="1575"/>
        <v>0.29399999999999998</v>
      </c>
      <c r="K1805" s="161">
        <f t="shared" si="1576"/>
        <v>0.29099999999999998</v>
      </c>
      <c r="L1805" s="161">
        <f t="shared" si="1577"/>
        <v>0.28799999999999998</v>
      </c>
      <c r="M1805" s="17"/>
      <c r="N1805" s="65">
        <f>H1805*M1805</f>
        <v>0</v>
      </c>
      <c r="O1805" s="217">
        <f>I1805*M1805</f>
        <v>0</v>
      </c>
      <c r="P1805" s="246">
        <f>J1805*M1805</f>
        <v>0</v>
      </c>
      <c r="Q1805" s="246">
        <f>K1805*M1805</f>
        <v>0</v>
      </c>
      <c r="R1805" s="246">
        <f>L1805*M1805</f>
        <v>0</v>
      </c>
      <c r="S1805" s="12" t="s">
        <v>5</v>
      </c>
    </row>
    <row r="1806" spans="1:21" s="56" customFormat="1" ht="69.95" hidden="1" customHeight="1" outlineLevel="1" thickBot="1" x14ac:dyDescent="0.25">
      <c r="A1806" s="644" t="s">
        <v>4590</v>
      </c>
      <c r="B1806" s="76" t="s">
        <v>272</v>
      </c>
      <c r="C1806" s="64" t="s">
        <v>1511</v>
      </c>
      <c r="D1806" s="557" t="s">
        <v>609</v>
      </c>
      <c r="E1806" s="231"/>
      <c r="F1806" s="159" t="s">
        <v>4</v>
      </c>
      <c r="G1806" s="230">
        <v>3</v>
      </c>
      <c r="H1806" s="175">
        <v>0.35</v>
      </c>
      <c r="I1806" s="175">
        <v>0.3</v>
      </c>
      <c r="J1806" s="161">
        <f t="shared" si="1575"/>
        <v>0.29399999999999998</v>
      </c>
      <c r="K1806" s="161">
        <f t="shared" si="1576"/>
        <v>0.29099999999999998</v>
      </c>
      <c r="L1806" s="161">
        <f t="shared" si="1577"/>
        <v>0.28799999999999998</v>
      </c>
      <c r="M1806" s="17"/>
      <c r="N1806" s="65">
        <f>H1806*M1806</f>
        <v>0</v>
      </c>
      <c r="O1806" s="217">
        <f>I1806*M1806</f>
        <v>0</v>
      </c>
      <c r="P1806" s="246">
        <f>J1806*M1806</f>
        <v>0</v>
      </c>
      <c r="Q1806" s="246">
        <f>K1806*M1806</f>
        <v>0</v>
      </c>
      <c r="R1806" s="246">
        <f>L1806*M1806</f>
        <v>0</v>
      </c>
      <c r="S1806" s="12" t="s">
        <v>5</v>
      </c>
    </row>
    <row r="1807" spans="1:21" ht="20.100000000000001" customHeight="1" collapsed="1" thickBot="1" x14ac:dyDescent="0.25">
      <c r="A1807" s="372" t="s">
        <v>8862</v>
      </c>
      <c r="B1807" s="628"/>
      <c r="C1807" s="373"/>
      <c r="D1807" s="374"/>
      <c r="E1807" s="374"/>
      <c r="F1807" s="374"/>
      <c r="G1807" s="375"/>
      <c r="H1807" s="376"/>
      <c r="I1807" s="376"/>
      <c r="J1807" s="378"/>
      <c r="K1807" s="378"/>
      <c r="L1807" s="378"/>
      <c r="M1807" s="375"/>
      <c r="N1807" s="376"/>
      <c r="O1807" s="376"/>
      <c r="P1807" s="376"/>
      <c r="Q1807" s="376"/>
      <c r="R1807" s="376"/>
      <c r="S1807" s="377"/>
      <c r="U1807" s="56"/>
    </row>
    <row r="1808" spans="1:21" ht="20.100000000000001" hidden="1" customHeight="1" outlineLevel="1" thickBot="1" x14ac:dyDescent="0.25">
      <c r="A1808" s="3" t="s">
        <v>3737</v>
      </c>
      <c r="B1808" s="3" t="s">
        <v>33</v>
      </c>
      <c r="C1808" s="3"/>
      <c r="D1808" s="3" t="s">
        <v>17</v>
      </c>
      <c r="E1808" s="3" t="s">
        <v>2746</v>
      </c>
      <c r="F1808" s="84" t="s">
        <v>31</v>
      </c>
      <c r="G1808" s="85" t="s">
        <v>487</v>
      </c>
      <c r="H1808" s="3" t="s">
        <v>488</v>
      </c>
      <c r="I1808" s="3" t="s">
        <v>495</v>
      </c>
      <c r="J1808" s="123">
        <v>-0.02</v>
      </c>
      <c r="K1808" s="123">
        <v>-0.03</v>
      </c>
      <c r="L1808" s="123">
        <v>-0.04</v>
      </c>
      <c r="M1808" s="3" t="s">
        <v>18</v>
      </c>
      <c r="N1808" s="3" t="s">
        <v>8</v>
      </c>
      <c r="O1808" s="3" t="s">
        <v>486</v>
      </c>
      <c r="P1808" s="124" t="s">
        <v>1924</v>
      </c>
      <c r="Q1808" s="124" t="s">
        <v>1930</v>
      </c>
      <c r="R1808" s="124" t="s">
        <v>1931</v>
      </c>
      <c r="S1808" s="3" t="s">
        <v>34</v>
      </c>
      <c r="U1808" s="56"/>
    </row>
    <row r="1809" spans="1:20" s="56" customFormat="1" ht="69.95" hidden="1" customHeight="1" outlineLevel="1" thickBot="1" x14ac:dyDescent="0.25">
      <c r="A1809" s="644" t="s">
        <v>4591</v>
      </c>
      <c r="B1809" s="76" t="s">
        <v>32</v>
      </c>
      <c r="C1809" s="77"/>
      <c r="D1809" s="564" t="s">
        <v>7357</v>
      </c>
      <c r="E1809" s="76"/>
      <c r="F1809" s="82" t="s">
        <v>4</v>
      </c>
      <c r="G1809" s="230">
        <v>0</v>
      </c>
      <c r="H1809" s="175">
        <v>0</v>
      </c>
      <c r="I1809" s="175">
        <v>0</v>
      </c>
      <c r="J1809" s="161">
        <f t="shared" ref="J1809:J1872" si="1578">I1809*0.98</f>
        <v>0</v>
      </c>
      <c r="K1809" s="161">
        <f t="shared" ref="K1809:K1872" si="1579">I1809*0.97</f>
        <v>0</v>
      </c>
      <c r="L1809" s="161">
        <f t="shared" ref="L1809:L1872" si="1580">I1809*0.96</f>
        <v>0</v>
      </c>
      <c r="M1809" s="17"/>
      <c r="N1809" s="65">
        <f>H1809*M1809</f>
        <v>0</v>
      </c>
      <c r="O1809" s="217">
        <f>I1809*M1809</f>
        <v>0</v>
      </c>
      <c r="P1809" s="246">
        <f>J1809*M1809</f>
        <v>0</v>
      </c>
      <c r="Q1809" s="246">
        <f>K1809*M1809</f>
        <v>0</v>
      </c>
      <c r="R1809" s="246">
        <f>L1809*M1809</f>
        <v>0</v>
      </c>
      <c r="S1809" s="12" t="s">
        <v>5</v>
      </c>
      <c r="T1809" s="533" t="s">
        <v>2154</v>
      </c>
    </row>
    <row r="1810" spans="1:20" s="56" customFormat="1" ht="69.95" hidden="1" customHeight="1" outlineLevel="1" thickBot="1" x14ac:dyDescent="0.25">
      <c r="A1810" s="644" t="s">
        <v>4592</v>
      </c>
      <c r="B1810" s="76" t="s">
        <v>32</v>
      </c>
      <c r="C1810" s="77"/>
      <c r="D1810" s="564" t="s">
        <v>7358</v>
      </c>
      <c r="E1810" s="76"/>
      <c r="F1810" s="82" t="s">
        <v>4</v>
      </c>
      <c r="G1810" s="230">
        <v>0</v>
      </c>
      <c r="H1810" s="175">
        <v>0</v>
      </c>
      <c r="I1810" s="175">
        <v>0</v>
      </c>
      <c r="J1810" s="161">
        <f t="shared" si="1578"/>
        <v>0</v>
      </c>
      <c r="K1810" s="161">
        <f t="shared" si="1579"/>
        <v>0</v>
      </c>
      <c r="L1810" s="161">
        <f t="shared" si="1580"/>
        <v>0</v>
      </c>
      <c r="M1810" s="17"/>
      <c r="N1810" s="65">
        <f>H1810*M1810</f>
        <v>0</v>
      </c>
      <c r="O1810" s="217">
        <f>I1810*M1810</f>
        <v>0</v>
      </c>
      <c r="P1810" s="246">
        <f>J1810*M1810</f>
        <v>0</v>
      </c>
      <c r="Q1810" s="246">
        <f>K1810*M1810</f>
        <v>0</v>
      </c>
      <c r="R1810" s="246">
        <f>L1810*M1810</f>
        <v>0</v>
      </c>
      <c r="S1810" s="12" t="s">
        <v>5</v>
      </c>
      <c r="T1810" s="533" t="s">
        <v>2154</v>
      </c>
    </row>
    <row r="1811" spans="1:20" s="56" customFormat="1" ht="69.95" hidden="1" customHeight="1" outlineLevel="1" thickBot="1" x14ac:dyDescent="0.25">
      <c r="A1811" s="644" t="s">
        <v>4593</v>
      </c>
      <c r="B1811" s="76" t="s">
        <v>32</v>
      </c>
      <c r="C1811" s="77"/>
      <c r="D1811" s="564" t="s">
        <v>7359</v>
      </c>
      <c r="E1811" s="76"/>
      <c r="F1811" s="82" t="s">
        <v>4</v>
      </c>
      <c r="G1811" s="230">
        <v>0</v>
      </c>
      <c r="H1811" s="175">
        <v>0</v>
      </c>
      <c r="I1811" s="175">
        <v>0</v>
      </c>
      <c r="J1811" s="161">
        <f t="shared" si="1578"/>
        <v>0</v>
      </c>
      <c r="K1811" s="161">
        <f t="shared" si="1579"/>
        <v>0</v>
      </c>
      <c r="L1811" s="161">
        <f t="shared" si="1580"/>
        <v>0</v>
      </c>
      <c r="M1811" s="17"/>
      <c r="N1811" s="65">
        <f>H1811*M1811</f>
        <v>0</v>
      </c>
      <c r="O1811" s="217">
        <f>I1811*M1811</f>
        <v>0</v>
      </c>
      <c r="P1811" s="246">
        <f>J1811*M1811</f>
        <v>0</v>
      </c>
      <c r="Q1811" s="246">
        <f>K1811*M1811</f>
        <v>0</v>
      </c>
      <c r="R1811" s="246">
        <f>L1811*M1811</f>
        <v>0</v>
      </c>
      <c r="S1811" s="12" t="s">
        <v>5</v>
      </c>
      <c r="T1811" s="533" t="s">
        <v>2154</v>
      </c>
    </row>
    <row r="1812" spans="1:20" s="56" customFormat="1" ht="69.95" hidden="1" customHeight="1" outlineLevel="1" thickBot="1" x14ac:dyDescent="0.25">
      <c r="A1812" s="644" t="s">
        <v>4594</v>
      </c>
      <c r="B1812" s="281" t="s">
        <v>42</v>
      </c>
      <c r="C1812" s="25"/>
      <c r="D1812" s="93" t="s">
        <v>7360</v>
      </c>
      <c r="E1812" s="76"/>
      <c r="F1812" s="82" t="s">
        <v>4</v>
      </c>
      <c r="G1812" s="230">
        <v>0</v>
      </c>
      <c r="H1812" s="175">
        <v>0</v>
      </c>
      <c r="I1812" s="175">
        <v>0</v>
      </c>
      <c r="J1812" s="161">
        <f t="shared" si="1578"/>
        <v>0</v>
      </c>
      <c r="K1812" s="161">
        <f t="shared" si="1579"/>
        <v>0</v>
      </c>
      <c r="L1812" s="161">
        <f t="shared" si="1580"/>
        <v>0</v>
      </c>
      <c r="M1812" s="17"/>
      <c r="N1812" s="65">
        <f>H1812*M1812</f>
        <v>0</v>
      </c>
      <c r="O1812" s="217">
        <f>I1812*M1812</f>
        <v>0</v>
      </c>
      <c r="P1812" s="246">
        <f>J1812*M1812</f>
        <v>0</v>
      </c>
      <c r="Q1812" s="246">
        <f>K1812*M1812</f>
        <v>0</v>
      </c>
      <c r="R1812" s="246">
        <f>L1812*M1812</f>
        <v>0</v>
      </c>
      <c r="S1812" s="12" t="s">
        <v>5</v>
      </c>
      <c r="T1812" s="533" t="s">
        <v>2154</v>
      </c>
    </row>
    <row r="1813" spans="1:20" s="56" customFormat="1" ht="69.95" hidden="1" customHeight="1" outlineLevel="1" thickBot="1" x14ac:dyDescent="0.25">
      <c r="A1813" s="644" t="s">
        <v>4595</v>
      </c>
      <c r="B1813" s="281" t="s">
        <v>42</v>
      </c>
      <c r="C1813" s="25"/>
      <c r="D1813" s="93" t="s">
        <v>7361</v>
      </c>
      <c r="E1813" s="76"/>
      <c r="F1813" s="82" t="s">
        <v>4</v>
      </c>
      <c r="G1813" s="230">
        <v>0</v>
      </c>
      <c r="H1813" s="175">
        <v>0</v>
      </c>
      <c r="I1813" s="175">
        <v>0</v>
      </c>
      <c r="J1813" s="161">
        <f t="shared" si="1578"/>
        <v>0</v>
      </c>
      <c r="K1813" s="161">
        <f t="shared" si="1579"/>
        <v>0</v>
      </c>
      <c r="L1813" s="161">
        <f t="shared" si="1580"/>
        <v>0</v>
      </c>
      <c r="M1813" s="17"/>
      <c r="N1813" s="65">
        <f>H1813*M1813</f>
        <v>0</v>
      </c>
      <c r="O1813" s="217">
        <f>I1813*M1813</f>
        <v>0</v>
      </c>
      <c r="P1813" s="246">
        <f>J1813*M1813</f>
        <v>0</v>
      </c>
      <c r="Q1813" s="246">
        <f>K1813*M1813</f>
        <v>0</v>
      </c>
      <c r="R1813" s="246">
        <f>L1813*M1813</f>
        <v>0</v>
      </c>
      <c r="S1813" s="12" t="s">
        <v>5</v>
      </c>
      <c r="T1813" s="533" t="s">
        <v>2154</v>
      </c>
    </row>
    <row r="1814" spans="1:20" s="56" customFormat="1" ht="69.95" hidden="1" customHeight="1" outlineLevel="1" thickBot="1" x14ac:dyDescent="0.25">
      <c r="A1814" s="644" t="s">
        <v>4596</v>
      </c>
      <c r="B1814" s="281" t="s">
        <v>42</v>
      </c>
      <c r="C1814" s="25"/>
      <c r="D1814" s="93" t="s">
        <v>7362</v>
      </c>
      <c r="E1814" s="76"/>
      <c r="F1814" s="82" t="s">
        <v>4</v>
      </c>
      <c r="G1814" s="230">
        <v>0</v>
      </c>
      <c r="H1814" s="175">
        <v>0</v>
      </c>
      <c r="I1814" s="175">
        <v>0</v>
      </c>
      <c r="J1814" s="161">
        <f t="shared" si="1578"/>
        <v>0</v>
      </c>
      <c r="K1814" s="161">
        <f t="shared" si="1579"/>
        <v>0</v>
      </c>
      <c r="L1814" s="161">
        <f t="shared" si="1580"/>
        <v>0</v>
      </c>
      <c r="M1814" s="17"/>
      <c r="N1814" s="65">
        <f>H1814*M1814</f>
        <v>0</v>
      </c>
      <c r="O1814" s="217">
        <f>I1814*M1814</f>
        <v>0</v>
      </c>
      <c r="P1814" s="246">
        <f>J1814*M1814</f>
        <v>0</v>
      </c>
      <c r="Q1814" s="246">
        <f>K1814*M1814</f>
        <v>0</v>
      </c>
      <c r="R1814" s="246">
        <f>L1814*M1814</f>
        <v>0</v>
      </c>
      <c r="S1814" s="12" t="s">
        <v>5</v>
      </c>
      <c r="T1814" s="533" t="s">
        <v>2154</v>
      </c>
    </row>
    <row r="1815" spans="1:20" s="56" customFormat="1" ht="69.95" hidden="1" customHeight="1" outlineLevel="1" thickBot="1" x14ac:dyDescent="0.25">
      <c r="A1815" s="644" t="s">
        <v>4597</v>
      </c>
      <c r="B1815" s="76" t="s">
        <v>32</v>
      </c>
      <c r="C1815" s="77"/>
      <c r="D1815" s="81" t="s">
        <v>1053</v>
      </c>
      <c r="E1815" s="76"/>
      <c r="F1815" s="82" t="s">
        <v>4</v>
      </c>
      <c r="G1815" s="230">
        <v>0</v>
      </c>
      <c r="H1815" s="175">
        <v>0</v>
      </c>
      <c r="I1815" s="175">
        <v>0</v>
      </c>
      <c r="J1815" s="161">
        <f t="shared" si="1578"/>
        <v>0</v>
      </c>
      <c r="K1815" s="161">
        <f t="shared" si="1579"/>
        <v>0</v>
      </c>
      <c r="L1815" s="161">
        <f t="shared" si="1580"/>
        <v>0</v>
      </c>
      <c r="M1815" s="17"/>
      <c r="N1815" s="65">
        <f>H1815*M1815</f>
        <v>0</v>
      </c>
      <c r="O1815" s="217">
        <f>I1815*M1815</f>
        <v>0</v>
      </c>
      <c r="P1815" s="246">
        <f>J1815*M1815</f>
        <v>0</v>
      </c>
      <c r="Q1815" s="246">
        <f>K1815*M1815</f>
        <v>0</v>
      </c>
      <c r="R1815" s="246">
        <f>L1815*M1815</f>
        <v>0</v>
      </c>
      <c r="S1815" s="12" t="s">
        <v>5</v>
      </c>
      <c r="T1815" s="533" t="s">
        <v>2154</v>
      </c>
    </row>
    <row r="1816" spans="1:20" s="56" customFormat="1" ht="69.95" hidden="1" customHeight="1" outlineLevel="1" thickBot="1" x14ac:dyDescent="0.25">
      <c r="A1816" s="644" t="s">
        <v>4598</v>
      </c>
      <c r="B1816" s="76" t="s">
        <v>32</v>
      </c>
      <c r="C1816" s="77"/>
      <c r="D1816" s="81" t="s">
        <v>1054</v>
      </c>
      <c r="E1816" s="76"/>
      <c r="F1816" s="82" t="s">
        <v>4</v>
      </c>
      <c r="G1816" s="230">
        <v>0</v>
      </c>
      <c r="H1816" s="175">
        <v>0</v>
      </c>
      <c r="I1816" s="175">
        <v>0</v>
      </c>
      <c r="J1816" s="161">
        <f t="shared" si="1578"/>
        <v>0</v>
      </c>
      <c r="K1816" s="161">
        <f t="shared" si="1579"/>
        <v>0</v>
      </c>
      <c r="L1816" s="161">
        <f t="shared" si="1580"/>
        <v>0</v>
      </c>
      <c r="M1816" s="17"/>
      <c r="N1816" s="65">
        <f>H1816*M1816</f>
        <v>0</v>
      </c>
      <c r="O1816" s="217">
        <f>I1816*M1816</f>
        <v>0</v>
      </c>
      <c r="P1816" s="246">
        <f>J1816*M1816</f>
        <v>0</v>
      </c>
      <c r="Q1816" s="246">
        <f>K1816*M1816</f>
        <v>0</v>
      </c>
      <c r="R1816" s="246">
        <f>L1816*M1816</f>
        <v>0</v>
      </c>
      <c r="S1816" s="12" t="s">
        <v>5</v>
      </c>
      <c r="T1816" s="533" t="s">
        <v>2154</v>
      </c>
    </row>
    <row r="1817" spans="1:20" s="56" customFormat="1" ht="69.95" hidden="1" customHeight="1" outlineLevel="1" thickBot="1" x14ac:dyDescent="0.25">
      <c r="A1817" s="644" t="s">
        <v>4599</v>
      </c>
      <c r="B1817" s="76" t="s">
        <v>32</v>
      </c>
      <c r="C1817" s="77"/>
      <c r="D1817" s="81" t="s">
        <v>1055</v>
      </c>
      <c r="E1817" s="76"/>
      <c r="F1817" s="82" t="s">
        <v>4</v>
      </c>
      <c r="G1817" s="230">
        <v>0</v>
      </c>
      <c r="H1817" s="175">
        <v>0</v>
      </c>
      <c r="I1817" s="175">
        <v>0</v>
      </c>
      <c r="J1817" s="161">
        <f t="shared" si="1578"/>
        <v>0</v>
      </c>
      <c r="K1817" s="161">
        <f t="shared" si="1579"/>
        <v>0</v>
      </c>
      <c r="L1817" s="161">
        <f t="shared" si="1580"/>
        <v>0</v>
      </c>
      <c r="M1817" s="17"/>
      <c r="N1817" s="65">
        <f>H1817*M1817</f>
        <v>0</v>
      </c>
      <c r="O1817" s="217">
        <f>I1817*M1817</f>
        <v>0</v>
      </c>
      <c r="P1817" s="246">
        <f>J1817*M1817</f>
        <v>0</v>
      </c>
      <c r="Q1817" s="246">
        <f>K1817*M1817</f>
        <v>0</v>
      </c>
      <c r="R1817" s="246">
        <f>L1817*M1817</f>
        <v>0</v>
      </c>
      <c r="S1817" s="12" t="s">
        <v>5</v>
      </c>
      <c r="T1817" s="533" t="s">
        <v>2154</v>
      </c>
    </row>
    <row r="1818" spans="1:20" s="56" customFormat="1" ht="69.95" hidden="1" customHeight="1" outlineLevel="1" thickBot="1" x14ac:dyDescent="0.25">
      <c r="A1818" s="644" t="s">
        <v>4600</v>
      </c>
      <c r="B1818" s="281" t="s">
        <v>42</v>
      </c>
      <c r="C1818" s="25"/>
      <c r="D1818" s="80" t="s">
        <v>1056</v>
      </c>
      <c r="E1818" s="76"/>
      <c r="F1818" s="82" t="s">
        <v>4</v>
      </c>
      <c r="G1818" s="230">
        <v>0</v>
      </c>
      <c r="H1818" s="175">
        <v>0</v>
      </c>
      <c r="I1818" s="175">
        <v>0</v>
      </c>
      <c r="J1818" s="161">
        <f t="shared" si="1578"/>
        <v>0</v>
      </c>
      <c r="K1818" s="161">
        <f t="shared" si="1579"/>
        <v>0</v>
      </c>
      <c r="L1818" s="161">
        <f t="shared" si="1580"/>
        <v>0</v>
      </c>
      <c r="M1818" s="17"/>
      <c r="N1818" s="65">
        <f>H1818*M1818</f>
        <v>0</v>
      </c>
      <c r="O1818" s="217">
        <f>I1818*M1818</f>
        <v>0</v>
      </c>
      <c r="P1818" s="246">
        <f>J1818*M1818</f>
        <v>0</v>
      </c>
      <c r="Q1818" s="246">
        <f>K1818*M1818</f>
        <v>0</v>
      </c>
      <c r="R1818" s="246">
        <f>L1818*M1818</f>
        <v>0</v>
      </c>
      <c r="S1818" s="12" t="s">
        <v>5</v>
      </c>
      <c r="T1818" s="533" t="s">
        <v>2154</v>
      </c>
    </row>
    <row r="1819" spans="1:20" s="56" customFormat="1" ht="69.95" hidden="1" customHeight="1" outlineLevel="1" thickBot="1" x14ac:dyDescent="0.25">
      <c r="A1819" s="644" t="s">
        <v>4601</v>
      </c>
      <c r="B1819" s="281" t="s">
        <v>42</v>
      </c>
      <c r="C1819" s="25"/>
      <c r="D1819" s="80" t="s">
        <v>1057</v>
      </c>
      <c r="E1819" s="76"/>
      <c r="F1819" s="82" t="s">
        <v>4</v>
      </c>
      <c r="G1819" s="230">
        <v>0</v>
      </c>
      <c r="H1819" s="175">
        <v>0</v>
      </c>
      <c r="I1819" s="175">
        <v>0</v>
      </c>
      <c r="J1819" s="161">
        <f t="shared" si="1578"/>
        <v>0</v>
      </c>
      <c r="K1819" s="161">
        <f t="shared" si="1579"/>
        <v>0</v>
      </c>
      <c r="L1819" s="161">
        <f t="shared" si="1580"/>
        <v>0</v>
      </c>
      <c r="M1819" s="17"/>
      <c r="N1819" s="65">
        <f>H1819*M1819</f>
        <v>0</v>
      </c>
      <c r="O1819" s="217">
        <f>I1819*M1819</f>
        <v>0</v>
      </c>
      <c r="P1819" s="246">
        <f>J1819*M1819</f>
        <v>0</v>
      </c>
      <c r="Q1819" s="246">
        <f>K1819*M1819</f>
        <v>0</v>
      </c>
      <c r="R1819" s="246">
        <f>L1819*M1819</f>
        <v>0</v>
      </c>
      <c r="S1819" s="12" t="s">
        <v>5</v>
      </c>
      <c r="T1819" s="533" t="s">
        <v>2154</v>
      </c>
    </row>
    <row r="1820" spans="1:20" s="56" customFormat="1" ht="69.95" hidden="1" customHeight="1" outlineLevel="1" thickBot="1" x14ac:dyDescent="0.25">
      <c r="A1820" s="644" t="s">
        <v>4602</v>
      </c>
      <c r="B1820" s="76" t="s">
        <v>32</v>
      </c>
      <c r="C1820" s="77"/>
      <c r="D1820" s="81" t="s">
        <v>1058</v>
      </c>
      <c r="E1820" s="76"/>
      <c r="F1820" s="82" t="s">
        <v>4</v>
      </c>
      <c r="G1820" s="230">
        <v>0</v>
      </c>
      <c r="H1820" s="175">
        <v>0</v>
      </c>
      <c r="I1820" s="175">
        <v>0</v>
      </c>
      <c r="J1820" s="161">
        <f t="shared" si="1578"/>
        <v>0</v>
      </c>
      <c r="K1820" s="161">
        <f t="shared" si="1579"/>
        <v>0</v>
      </c>
      <c r="L1820" s="161">
        <f t="shared" si="1580"/>
        <v>0</v>
      </c>
      <c r="M1820" s="17"/>
      <c r="N1820" s="65">
        <f>H1820*M1820</f>
        <v>0</v>
      </c>
      <c r="O1820" s="217">
        <f>I1820*M1820</f>
        <v>0</v>
      </c>
      <c r="P1820" s="246">
        <f>J1820*M1820</f>
        <v>0</v>
      </c>
      <c r="Q1820" s="246">
        <f>K1820*M1820</f>
        <v>0</v>
      </c>
      <c r="R1820" s="246">
        <f>L1820*M1820</f>
        <v>0</v>
      </c>
      <c r="S1820" s="12" t="s">
        <v>5</v>
      </c>
      <c r="T1820" s="533" t="s">
        <v>2154</v>
      </c>
    </row>
    <row r="1821" spans="1:20" s="56" customFormat="1" ht="69.95" hidden="1" customHeight="1" outlineLevel="1" thickBot="1" x14ac:dyDescent="0.25">
      <c r="A1821" s="644" t="s">
        <v>4603</v>
      </c>
      <c r="B1821" s="76" t="s">
        <v>32</v>
      </c>
      <c r="C1821" s="77"/>
      <c r="D1821" s="81" t="s">
        <v>1059</v>
      </c>
      <c r="E1821" s="76"/>
      <c r="F1821" s="82" t="s">
        <v>4</v>
      </c>
      <c r="G1821" s="230">
        <v>0</v>
      </c>
      <c r="H1821" s="175">
        <v>0</v>
      </c>
      <c r="I1821" s="175">
        <v>0</v>
      </c>
      <c r="J1821" s="161">
        <f t="shared" si="1578"/>
        <v>0</v>
      </c>
      <c r="K1821" s="161">
        <f t="shared" si="1579"/>
        <v>0</v>
      </c>
      <c r="L1821" s="161">
        <f t="shared" si="1580"/>
        <v>0</v>
      </c>
      <c r="M1821" s="17"/>
      <c r="N1821" s="65">
        <f>H1821*M1821</f>
        <v>0</v>
      </c>
      <c r="O1821" s="217">
        <f>I1821*M1821</f>
        <v>0</v>
      </c>
      <c r="P1821" s="246">
        <f>J1821*M1821</f>
        <v>0</v>
      </c>
      <c r="Q1821" s="246">
        <f>K1821*M1821</f>
        <v>0</v>
      </c>
      <c r="R1821" s="246">
        <f>L1821*M1821</f>
        <v>0</v>
      </c>
      <c r="S1821" s="12" t="s">
        <v>5</v>
      </c>
      <c r="T1821" s="533" t="s">
        <v>2154</v>
      </c>
    </row>
    <row r="1822" spans="1:20" s="56" customFormat="1" ht="69.95" hidden="1" customHeight="1" outlineLevel="1" thickBot="1" x14ac:dyDescent="0.25">
      <c r="A1822" s="644" t="s">
        <v>4604</v>
      </c>
      <c r="B1822" s="76" t="s">
        <v>32</v>
      </c>
      <c r="C1822" s="77"/>
      <c r="D1822" s="81" t="s">
        <v>1060</v>
      </c>
      <c r="E1822" s="76"/>
      <c r="F1822" s="82" t="s">
        <v>4</v>
      </c>
      <c r="G1822" s="230">
        <v>0</v>
      </c>
      <c r="H1822" s="175">
        <v>0</v>
      </c>
      <c r="I1822" s="175">
        <v>0</v>
      </c>
      <c r="J1822" s="161">
        <f t="shared" si="1578"/>
        <v>0</v>
      </c>
      <c r="K1822" s="161">
        <f t="shared" si="1579"/>
        <v>0</v>
      </c>
      <c r="L1822" s="161">
        <f t="shared" si="1580"/>
        <v>0</v>
      </c>
      <c r="M1822" s="17"/>
      <c r="N1822" s="65">
        <f>H1822*M1822</f>
        <v>0</v>
      </c>
      <c r="O1822" s="217">
        <f>I1822*M1822</f>
        <v>0</v>
      </c>
      <c r="P1822" s="246">
        <f>J1822*M1822</f>
        <v>0</v>
      </c>
      <c r="Q1822" s="246">
        <f>K1822*M1822</f>
        <v>0</v>
      </c>
      <c r="R1822" s="246">
        <f>L1822*M1822</f>
        <v>0</v>
      </c>
      <c r="S1822" s="12" t="s">
        <v>5</v>
      </c>
      <c r="T1822" s="533" t="s">
        <v>2154</v>
      </c>
    </row>
    <row r="1823" spans="1:20" s="56" customFormat="1" ht="69.95" hidden="1" customHeight="1" outlineLevel="1" thickBot="1" x14ac:dyDescent="0.25">
      <c r="A1823" s="644" t="s">
        <v>4605</v>
      </c>
      <c r="B1823" s="76" t="s">
        <v>32</v>
      </c>
      <c r="C1823" s="77"/>
      <c r="D1823" s="81" t="s">
        <v>1061</v>
      </c>
      <c r="E1823" s="76"/>
      <c r="F1823" s="82" t="s">
        <v>4</v>
      </c>
      <c r="G1823" s="230">
        <v>0</v>
      </c>
      <c r="H1823" s="175">
        <v>0</v>
      </c>
      <c r="I1823" s="175">
        <v>0</v>
      </c>
      <c r="J1823" s="161">
        <f t="shared" si="1578"/>
        <v>0</v>
      </c>
      <c r="K1823" s="161">
        <f t="shared" si="1579"/>
        <v>0</v>
      </c>
      <c r="L1823" s="161">
        <f t="shared" si="1580"/>
        <v>0</v>
      </c>
      <c r="M1823" s="17"/>
      <c r="N1823" s="65">
        <f>H1823*M1823</f>
        <v>0</v>
      </c>
      <c r="O1823" s="217">
        <f>I1823*M1823</f>
        <v>0</v>
      </c>
      <c r="P1823" s="246">
        <f>J1823*M1823</f>
        <v>0</v>
      </c>
      <c r="Q1823" s="246">
        <f>K1823*M1823</f>
        <v>0</v>
      </c>
      <c r="R1823" s="246">
        <f>L1823*M1823</f>
        <v>0</v>
      </c>
      <c r="S1823" s="12" t="s">
        <v>5</v>
      </c>
      <c r="T1823" s="533" t="s">
        <v>2154</v>
      </c>
    </row>
    <row r="1824" spans="1:20" s="56" customFormat="1" ht="69.95" hidden="1" customHeight="1" outlineLevel="1" thickBot="1" x14ac:dyDescent="0.25">
      <c r="A1824" s="644" t="s">
        <v>4606</v>
      </c>
      <c r="B1824" s="76" t="s">
        <v>32</v>
      </c>
      <c r="C1824" s="77"/>
      <c r="D1824" s="81" t="s">
        <v>1062</v>
      </c>
      <c r="E1824" s="76"/>
      <c r="F1824" s="82" t="s">
        <v>4</v>
      </c>
      <c r="G1824" s="230">
        <v>0</v>
      </c>
      <c r="H1824" s="175">
        <v>0</v>
      </c>
      <c r="I1824" s="175">
        <v>0</v>
      </c>
      <c r="J1824" s="161">
        <f t="shared" si="1578"/>
        <v>0</v>
      </c>
      <c r="K1824" s="161">
        <f t="shared" si="1579"/>
        <v>0</v>
      </c>
      <c r="L1824" s="161">
        <f t="shared" si="1580"/>
        <v>0</v>
      </c>
      <c r="M1824" s="17"/>
      <c r="N1824" s="65">
        <f>H1824*M1824</f>
        <v>0</v>
      </c>
      <c r="O1824" s="217">
        <f>I1824*M1824</f>
        <v>0</v>
      </c>
      <c r="P1824" s="246">
        <f>J1824*M1824</f>
        <v>0</v>
      </c>
      <c r="Q1824" s="246">
        <f>K1824*M1824</f>
        <v>0</v>
      </c>
      <c r="R1824" s="246">
        <f>L1824*M1824</f>
        <v>0</v>
      </c>
      <c r="S1824" s="12" t="s">
        <v>5</v>
      </c>
      <c r="T1824" s="533" t="s">
        <v>2154</v>
      </c>
    </row>
    <row r="1825" spans="1:20" s="56" customFormat="1" ht="69.95" hidden="1" customHeight="1" outlineLevel="1" thickBot="1" x14ac:dyDescent="0.25">
      <c r="A1825" s="644" t="s">
        <v>4607</v>
      </c>
      <c r="B1825" s="76" t="s">
        <v>32</v>
      </c>
      <c r="C1825" s="77"/>
      <c r="D1825" s="81" t="s">
        <v>1063</v>
      </c>
      <c r="E1825" s="76"/>
      <c r="F1825" s="82" t="s">
        <v>4</v>
      </c>
      <c r="G1825" s="230">
        <v>0</v>
      </c>
      <c r="H1825" s="175">
        <v>0</v>
      </c>
      <c r="I1825" s="175">
        <v>0</v>
      </c>
      <c r="J1825" s="161">
        <f t="shared" si="1578"/>
        <v>0</v>
      </c>
      <c r="K1825" s="161">
        <f t="shared" si="1579"/>
        <v>0</v>
      </c>
      <c r="L1825" s="161">
        <f t="shared" si="1580"/>
        <v>0</v>
      </c>
      <c r="M1825" s="17"/>
      <c r="N1825" s="65">
        <f>H1825*M1825</f>
        <v>0</v>
      </c>
      <c r="O1825" s="217">
        <f>I1825*M1825</f>
        <v>0</v>
      </c>
      <c r="P1825" s="246">
        <f>J1825*M1825</f>
        <v>0</v>
      </c>
      <c r="Q1825" s="246">
        <f>K1825*M1825</f>
        <v>0</v>
      </c>
      <c r="R1825" s="246">
        <f>L1825*M1825</f>
        <v>0</v>
      </c>
      <c r="S1825" s="12" t="s">
        <v>5</v>
      </c>
      <c r="T1825" s="533" t="s">
        <v>2154</v>
      </c>
    </row>
    <row r="1826" spans="1:20" s="56" customFormat="1" ht="69.95" hidden="1" customHeight="1" outlineLevel="1" thickBot="1" x14ac:dyDescent="0.25">
      <c r="A1826" s="644" t="s">
        <v>4608</v>
      </c>
      <c r="B1826" s="76" t="s">
        <v>32</v>
      </c>
      <c r="C1826" s="77"/>
      <c r="D1826" s="81" t="s">
        <v>1064</v>
      </c>
      <c r="E1826" s="76"/>
      <c r="F1826" s="82" t="s">
        <v>4</v>
      </c>
      <c r="G1826" s="230">
        <v>0</v>
      </c>
      <c r="H1826" s="175">
        <v>0</v>
      </c>
      <c r="I1826" s="175">
        <v>0</v>
      </c>
      <c r="J1826" s="161">
        <f t="shared" si="1578"/>
        <v>0</v>
      </c>
      <c r="K1826" s="161">
        <f t="shared" si="1579"/>
        <v>0</v>
      </c>
      <c r="L1826" s="161">
        <f t="shared" si="1580"/>
        <v>0</v>
      </c>
      <c r="M1826" s="17"/>
      <c r="N1826" s="65">
        <f>H1826*M1826</f>
        <v>0</v>
      </c>
      <c r="O1826" s="217">
        <f>I1826*M1826</f>
        <v>0</v>
      </c>
      <c r="P1826" s="246">
        <f>J1826*M1826</f>
        <v>0</v>
      </c>
      <c r="Q1826" s="246">
        <f>K1826*M1826</f>
        <v>0</v>
      </c>
      <c r="R1826" s="246">
        <f>L1826*M1826</f>
        <v>0</v>
      </c>
      <c r="S1826" s="12" t="s">
        <v>5</v>
      </c>
      <c r="T1826" s="533" t="s">
        <v>2154</v>
      </c>
    </row>
    <row r="1827" spans="1:20" s="56" customFormat="1" ht="69.95" hidden="1" customHeight="1" outlineLevel="1" thickBot="1" x14ac:dyDescent="0.25">
      <c r="A1827" s="644" t="s">
        <v>4609</v>
      </c>
      <c r="B1827" s="76" t="s">
        <v>32</v>
      </c>
      <c r="C1827" s="77"/>
      <c r="D1827" s="81" t="s">
        <v>1065</v>
      </c>
      <c r="E1827" s="76"/>
      <c r="F1827" s="82" t="s">
        <v>4</v>
      </c>
      <c r="G1827" s="230">
        <v>0</v>
      </c>
      <c r="H1827" s="175">
        <v>0</v>
      </c>
      <c r="I1827" s="175">
        <v>0</v>
      </c>
      <c r="J1827" s="161">
        <f t="shared" si="1578"/>
        <v>0</v>
      </c>
      <c r="K1827" s="161">
        <f t="shared" si="1579"/>
        <v>0</v>
      </c>
      <c r="L1827" s="161">
        <f t="shared" si="1580"/>
        <v>0</v>
      </c>
      <c r="M1827" s="17"/>
      <c r="N1827" s="65">
        <f>H1827*M1827</f>
        <v>0</v>
      </c>
      <c r="O1827" s="217">
        <f>I1827*M1827</f>
        <v>0</v>
      </c>
      <c r="P1827" s="246">
        <f>J1827*M1827</f>
        <v>0</v>
      </c>
      <c r="Q1827" s="246">
        <f>K1827*M1827</f>
        <v>0</v>
      </c>
      <c r="R1827" s="246">
        <f>L1827*M1827</f>
        <v>0</v>
      </c>
      <c r="S1827" s="12" t="s">
        <v>5</v>
      </c>
      <c r="T1827" s="533" t="s">
        <v>2154</v>
      </c>
    </row>
    <row r="1828" spans="1:20" s="56" customFormat="1" ht="69.95" hidden="1" customHeight="1" outlineLevel="1" thickBot="1" x14ac:dyDescent="0.25">
      <c r="A1828" s="644" t="s">
        <v>4610</v>
      </c>
      <c r="B1828" s="76" t="s">
        <v>32</v>
      </c>
      <c r="C1828" s="77"/>
      <c r="D1828" s="81" t="s">
        <v>1066</v>
      </c>
      <c r="E1828" s="76"/>
      <c r="F1828" s="82" t="s">
        <v>4</v>
      </c>
      <c r="G1828" s="230">
        <v>0</v>
      </c>
      <c r="H1828" s="175">
        <v>0</v>
      </c>
      <c r="I1828" s="175">
        <v>0</v>
      </c>
      <c r="J1828" s="161">
        <f t="shared" si="1578"/>
        <v>0</v>
      </c>
      <c r="K1828" s="161">
        <f t="shared" si="1579"/>
        <v>0</v>
      </c>
      <c r="L1828" s="161">
        <f t="shared" si="1580"/>
        <v>0</v>
      </c>
      <c r="M1828" s="17"/>
      <c r="N1828" s="65">
        <f>H1828*M1828</f>
        <v>0</v>
      </c>
      <c r="O1828" s="217">
        <f>I1828*M1828</f>
        <v>0</v>
      </c>
      <c r="P1828" s="246">
        <f>J1828*M1828</f>
        <v>0</v>
      </c>
      <c r="Q1828" s="246">
        <f>K1828*M1828</f>
        <v>0</v>
      </c>
      <c r="R1828" s="246">
        <f>L1828*M1828</f>
        <v>0</v>
      </c>
      <c r="S1828" s="12" t="s">
        <v>5</v>
      </c>
      <c r="T1828" s="533" t="s">
        <v>2154</v>
      </c>
    </row>
    <row r="1829" spans="1:20" s="56" customFormat="1" ht="69.95" hidden="1" customHeight="1" outlineLevel="1" thickBot="1" x14ac:dyDescent="0.25">
      <c r="A1829" s="644" t="s">
        <v>4611</v>
      </c>
      <c r="B1829" s="76" t="s">
        <v>32</v>
      </c>
      <c r="C1829" s="77"/>
      <c r="D1829" s="81" t="s">
        <v>1112</v>
      </c>
      <c r="E1829" s="76"/>
      <c r="F1829" s="82" t="s">
        <v>4</v>
      </c>
      <c r="G1829" s="230">
        <v>0</v>
      </c>
      <c r="H1829" s="175">
        <v>0</v>
      </c>
      <c r="I1829" s="175">
        <v>0</v>
      </c>
      <c r="J1829" s="161">
        <f t="shared" si="1578"/>
        <v>0</v>
      </c>
      <c r="K1829" s="161">
        <f t="shared" si="1579"/>
        <v>0</v>
      </c>
      <c r="L1829" s="161">
        <f t="shared" si="1580"/>
        <v>0</v>
      </c>
      <c r="M1829" s="17"/>
      <c r="N1829" s="65">
        <f>H1829*M1829</f>
        <v>0</v>
      </c>
      <c r="O1829" s="217">
        <f>I1829*M1829</f>
        <v>0</v>
      </c>
      <c r="P1829" s="246">
        <f>J1829*M1829</f>
        <v>0</v>
      </c>
      <c r="Q1829" s="246">
        <f>K1829*M1829</f>
        <v>0</v>
      </c>
      <c r="R1829" s="246">
        <f>L1829*M1829</f>
        <v>0</v>
      </c>
      <c r="S1829" s="12" t="s">
        <v>5</v>
      </c>
      <c r="T1829" s="533" t="s">
        <v>2154</v>
      </c>
    </row>
    <row r="1830" spans="1:20" s="56" customFormat="1" ht="69.95" hidden="1" customHeight="1" outlineLevel="1" thickBot="1" x14ac:dyDescent="0.25">
      <c r="A1830" s="644" t="s">
        <v>4612</v>
      </c>
      <c r="B1830" s="281" t="s">
        <v>42</v>
      </c>
      <c r="C1830" s="25"/>
      <c r="D1830" s="80" t="s">
        <v>1067</v>
      </c>
      <c r="E1830" s="76"/>
      <c r="F1830" s="82" t="s">
        <v>4</v>
      </c>
      <c r="G1830" s="230">
        <v>0</v>
      </c>
      <c r="H1830" s="175">
        <v>0</v>
      </c>
      <c r="I1830" s="175">
        <v>0</v>
      </c>
      <c r="J1830" s="161">
        <f t="shared" si="1578"/>
        <v>0</v>
      </c>
      <c r="K1830" s="161">
        <f t="shared" si="1579"/>
        <v>0</v>
      </c>
      <c r="L1830" s="161">
        <f t="shared" si="1580"/>
        <v>0</v>
      </c>
      <c r="M1830" s="17"/>
      <c r="N1830" s="65">
        <f>H1830*M1830</f>
        <v>0</v>
      </c>
      <c r="O1830" s="217">
        <f>I1830*M1830</f>
        <v>0</v>
      </c>
      <c r="P1830" s="246">
        <f>J1830*M1830</f>
        <v>0</v>
      </c>
      <c r="Q1830" s="246">
        <f>K1830*M1830</f>
        <v>0</v>
      </c>
      <c r="R1830" s="246">
        <f>L1830*M1830</f>
        <v>0</v>
      </c>
      <c r="S1830" s="12" t="s">
        <v>5</v>
      </c>
      <c r="T1830" s="533" t="s">
        <v>2154</v>
      </c>
    </row>
    <row r="1831" spans="1:20" s="56" customFormat="1" ht="69.95" hidden="1" customHeight="1" outlineLevel="1" thickBot="1" x14ac:dyDescent="0.25">
      <c r="A1831" s="644" t="s">
        <v>4613</v>
      </c>
      <c r="B1831" s="281" t="s">
        <v>42</v>
      </c>
      <c r="C1831" s="25"/>
      <c r="D1831" s="80" t="s">
        <v>1068</v>
      </c>
      <c r="E1831" s="76"/>
      <c r="F1831" s="82" t="s">
        <v>4</v>
      </c>
      <c r="G1831" s="230">
        <v>0</v>
      </c>
      <c r="H1831" s="175">
        <v>0</v>
      </c>
      <c r="I1831" s="175">
        <v>0</v>
      </c>
      <c r="J1831" s="161">
        <f t="shared" si="1578"/>
        <v>0</v>
      </c>
      <c r="K1831" s="161">
        <f t="shared" si="1579"/>
        <v>0</v>
      </c>
      <c r="L1831" s="161">
        <f t="shared" si="1580"/>
        <v>0</v>
      </c>
      <c r="M1831" s="17"/>
      <c r="N1831" s="65">
        <f>H1831*M1831</f>
        <v>0</v>
      </c>
      <c r="O1831" s="217">
        <f>I1831*M1831</f>
        <v>0</v>
      </c>
      <c r="P1831" s="246">
        <f>J1831*M1831</f>
        <v>0</v>
      </c>
      <c r="Q1831" s="246">
        <f>K1831*M1831</f>
        <v>0</v>
      </c>
      <c r="R1831" s="246">
        <f>L1831*M1831</f>
        <v>0</v>
      </c>
      <c r="S1831" s="12" t="s">
        <v>5</v>
      </c>
      <c r="T1831" s="533" t="s">
        <v>2154</v>
      </c>
    </row>
    <row r="1832" spans="1:20" s="56" customFormat="1" ht="69.95" hidden="1" customHeight="1" outlineLevel="1" thickBot="1" x14ac:dyDescent="0.25">
      <c r="A1832" s="644" t="s">
        <v>4614</v>
      </c>
      <c r="B1832" s="281" t="s">
        <v>42</v>
      </c>
      <c r="C1832" s="25"/>
      <c r="D1832" s="80" t="s">
        <v>1069</v>
      </c>
      <c r="E1832" s="76"/>
      <c r="F1832" s="82" t="s">
        <v>4</v>
      </c>
      <c r="G1832" s="230">
        <v>0</v>
      </c>
      <c r="H1832" s="175">
        <v>0</v>
      </c>
      <c r="I1832" s="175">
        <v>0</v>
      </c>
      <c r="J1832" s="161">
        <f t="shared" si="1578"/>
        <v>0</v>
      </c>
      <c r="K1832" s="161">
        <f t="shared" si="1579"/>
        <v>0</v>
      </c>
      <c r="L1832" s="161">
        <f t="shared" si="1580"/>
        <v>0</v>
      </c>
      <c r="M1832" s="17"/>
      <c r="N1832" s="65">
        <f>H1832*M1832</f>
        <v>0</v>
      </c>
      <c r="O1832" s="217">
        <f>I1832*M1832</f>
        <v>0</v>
      </c>
      <c r="P1832" s="246">
        <f>J1832*M1832</f>
        <v>0</v>
      </c>
      <c r="Q1832" s="246">
        <f>K1832*M1832</f>
        <v>0</v>
      </c>
      <c r="R1832" s="246">
        <f>L1832*M1832</f>
        <v>0</v>
      </c>
      <c r="S1832" s="12" t="s">
        <v>5</v>
      </c>
      <c r="T1832" s="533" t="s">
        <v>2154</v>
      </c>
    </row>
    <row r="1833" spans="1:20" s="56" customFormat="1" ht="69.95" hidden="1" customHeight="1" outlineLevel="1" thickBot="1" x14ac:dyDescent="0.25">
      <c r="A1833" s="644" t="s">
        <v>4615</v>
      </c>
      <c r="B1833" s="281" t="s">
        <v>42</v>
      </c>
      <c r="C1833" s="25"/>
      <c r="D1833" s="80" t="s">
        <v>1070</v>
      </c>
      <c r="E1833" s="76"/>
      <c r="F1833" s="82" t="s">
        <v>4</v>
      </c>
      <c r="G1833" s="230">
        <v>0</v>
      </c>
      <c r="H1833" s="175">
        <v>0</v>
      </c>
      <c r="I1833" s="175">
        <v>0</v>
      </c>
      <c r="J1833" s="161">
        <f t="shared" si="1578"/>
        <v>0</v>
      </c>
      <c r="K1833" s="161">
        <f t="shared" si="1579"/>
        <v>0</v>
      </c>
      <c r="L1833" s="161">
        <f t="shared" si="1580"/>
        <v>0</v>
      </c>
      <c r="M1833" s="17"/>
      <c r="N1833" s="65">
        <f>H1833*M1833</f>
        <v>0</v>
      </c>
      <c r="O1833" s="217">
        <f>I1833*M1833</f>
        <v>0</v>
      </c>
      <c r="P1833" s="246">
        <f>J1833*M1833</f>
        <v>0</v>
      </c>
      <c r="Q1833" s="246">
        <f>K1833*M1833</f>
        <v>0</v>
      </c>
      <c r="R1833" s="246">
        <f>L1833*M1833</f>
        <v>0</v>
      </c>
      <c r="S1833" s="12" t="s">
        <v>5</v>
      </c>
      <c r="T1833" s="533" t="s">
        <v>2154</v>
      </c>
    </row>
    <row r="1834" spans="1:20" s="56" customFormat="1" ht="69.95" hidden="1" customHeight="1" outlineLevel="1" thickBot="1" x14ac:dyDescent="0.25">
      <c r="A1834" s="644" t="s">
        <v>4616</v>
      </c>
      <c r="B1834" s="281" t="s">
        <v>42</v>
      </c>
      <c r="C1834" s="25"/>
      <c r="D1834" s="80" t="s">
        <v>1071</v>
      </c>
      <c r="E1834" s="76"/>
      <c r="F1834" s="82" t="s">
        <v>4</v>
      </c>
      <c r="G1834" s="230">
        <v>0</v>
      </c>
      <c r="H1834" s="175">
        <v>0</v>
      </c>
      <c r="I1834" s="175">
        <v>0</v>
      </c>
      <c r="J1834" s="161">
        <f t="shared" si="1578"/>
        <v>0</v>
      </c>
      <c r="K1834" s="161">
        <f t="shared" si="1579"/>
        <v>0</v>
      </c>
      <c r="L1834" s="161">
        <f t="shared" si="1580"/>
        <v>0</v>
      </c>
      <c r="M1834" s="17"/>
      <c r="N1834" s="65">
        <f>H1834*M1834</f>
        <v>0</v>
      </c>
      <c r="O1834" s="217">
        <f>I1834*M1834</f>
        <v>0</v>
      </c>
      <c r="P1834" s="246">
        <f>J1834*M1834</f>
        <v>0</v>
      </c>
      <c r="Q1834" s="246">
        <f>K1834*M1834</f>
        <v>0</v>
      </c>
      <c r="R1834" s="246">
        <f>L1834*M1834</f>
        <v>0</v>
      </c>
      <c r="S1834" s="12" t="s">
        <v>5</v>
      </c>
      <c r="T1834" s="533" t="s">
        <v>2154</v>
      </c>
    </row>
    <row r="1835" spans="1:20" s="56" customFormat="1" ht="69.95" hidden="1" customHeight="1" outlineLevel="1" thickBot="1" x14ac:dyDescent="0.25">
      <c r="A1835" s="644" t="s">
        <v>4617</v>
      </c>
      <c r="B1835" s="281" t="s">
        <v>42</v>
      </c>
      <c r="C1835" s="25"/>
      <c r="D1835" s="80" t="s">
        <v>1072</v>
      </c>
      <c r="E1835" s="76"/>
      <c r="F1835" s="82" t="s">
        <v>4</v>
      </c>
      <c r="G1835" s="230">
        <v>0</v>
      </c>
      <c r="H1835" s="175">
        <v>0</v>
      </c>
      <c r="I1835" s="175">
        <v>0</v>
      </c>
      <c r="J1835" s="161">
        <f t="shared" si="1578"/>
        <v>0</v>
      </c>
      <c r="K1835" s="161">
        <f t="shared" si="1579"/>
        <v>0</v>
      </c>
      <c r="L1835" s="161">
        <f t="shared" si="1580"/>
        <v>0</v>
      </c>
      <c r="M1835" s="17"/>
      <c r="N1835" s="65">
        <f>H1835*M1835</f>
        <v>0</v>
      </c>
      <c r="O1835" s="217">
        <f>I1835*M1835</f>
        <v>0</v>
      </c>
      <c r="P1835" s="246">
        <f>J1835*M1835</f>
        <v>0</v>
      </c>
      <c r="Q1835" s="246">
        <f>K1835*M1835</f>
        <v>0</v>
      </c>
      <c r="R1835" s="246">
        <f>L1835*M1835</f>
        <v>0</v>
      </c>
      <c r="S1835" s="12" t="s">
        <v>5</v>
      </c>
      <c r="T1835" s="533" t="s">
        <v>2154</v>
      </c>
    </row>
    <row r="1836" spans="1:20" s="56" customFormat="1" ht="69.95" hidden="1" customHeight="1" outlineLevel="1" thickBot="1" x14ac:dyDescent="0.25">
      <c r="A1836" s="644" t="s">
        <v>4618</v>
      </c>
      <c r="B1836" s="76" t="s">
        <v>32</v>
      </c>
      <c r="C1836" s="77"/>
      <c r="D1836" s="81" t="s">
        <v>1073</v>
      </c>
      <c r="E1836" s="76"/>
      <c r="F1836" s="82" t="s">
        <v>4</v>
      </c>
      <c r="G1836" s="230">
        <v>0</v>
      </c>
      <c r="H1836" s="175">
        <v>0</v>
      </c>
      <c r="I1836" s="175">
        <v>0</v>
      </c>
      <c r="J1836" s="161">
        <f t="shared" si="1578"/>
        <v>0</v>
      </c>
      <c r="K1836" s="161">
        <f t="shared" si="1579"/>
        <v>0</v>
      </c>
      <c r="L1836" s="161">
        <f t="shared" si="1580"/>
        <v>0</v>
      </c>
      <c r="M1836" s="17"/>
      <c r="N1836" s="65">
        <f>H1836*M1836</f>
        <v>0</v>
      </c>
      <c r="O1836" s="217">
        <f>I1836*M1836</f>
        <v>0</v>
      </c>
      <c r="P1836" s="246">
        <f>J1836*M1836</f>
        <v>0</v>
      </c>
      <c r="Q1836" s="246">
        <f>K1836*M1836</f>
        <v>0</v>
      </c>
      <c r="R1836" s="246">
        <f>L1836*M1836</f>
        <v>0</v>
      </c>
      <c r="S1836" s="12" t="s">
        <v>5</v>
      </c>
      <c r="T1836" s="533" t="s">
        <v>2154</v>
      </c>
    </row>
    <row r="1837" spans="1:20" s="56" customFormat="1" ht="69.95" hidden="1" customHeight="1" outlineLevel="1" thickBot="1" x14ac:dyDescent="0.25">
      <c r="A1837" s="644" t="s">
        <v>4619</v>
      </c>
      <c r="B1837" s="76" t="s">
        <v>32</v>
      </c>
      <c r="C1837" s="77"/>
      <c r="D1837" s="81" t="s">
        <v>1074</v>
      </c>
      <c r="E1837" s="76"/>
      <c r="F1837" s="82" t="s">
        <v>4</v>
      </c>
      <c r="G1837" s="230">
        <v>0</v>
      </c>
      <c r="H1837" s="175">
        <v>0</v>
      </c>
      <c r="I1837" s="175">
        <v>0</v>
      </c>
      <c r="J1837" s="161">
        <f t="shared" si="1578"/>
        <v>0</v>
      </c>
      <c r="K1837" s="161">
        <f t="shared" si="1579"/>
        <v>0</v>
      </c>
      <c r="L1837" s="161">
        <f t="shared" si="1580"/>
        <v>0</v>
      </c>
      <c r="M1837" s="17"/>
      <c r="N1837" s="65">
        <f>H1837*M1837</f>
        <v>0</v>
      </c>
      <c r="O1837" s="217">
        <f>I1837*M1837</f>
        <v>0</v>
      </c>
      <c r="P1837" s="246">
        <f>J1837*M1837</f>
        <v>0</v>
      </c>
      <c r="Q1837" s="246">
        <f>K1837*M1837</f>
        <v>0</v>
      </c>
      <c r="R1837" s="246">
        <f>L1837*M1837</f>
        <v>0</v>
      </c>
      <c r="S1837" s="12" t="s">
        <v>5</v>
      </c>
      <c r="T1837" s="533" t="s">
        <v>2154</v>
      </c>
    </row>
    <row r="1838" spans="1:20" s="56" customFormat="1" ht="69.95" hidden="1" customHeight="1" outlineLevel="1" thickBot="1" x14ac:dyDescent="0.25">
      <c r="A1838" s="644" t="s">
        <v>4620</v>
      </c>
      <c r="B1838" s="76" t="s">
        <v>32</v>
      </c>
      <c r="C1838" s="77"/>
      <c r="D1838" s="81" t="s">
        <v>1075</v>
      </c>
      <c r="E1838" s="76"/>
      <c r="F1838" s="82" t="s">
        <v>4</v>
      </c>
      <c r="G1838" s="230">
        <v>0</v>
      </c>
      <c r="H1838" s="175">
        <v>0</v>
      </c>
      <c r="I1838" s="175">
        <v>0</v>
      </c>
      <c r="J1838" s="161">
        <f t="shared" si="1578"/>
        <v>0</v>
      </c>
      <c r="K1838" s="161">
        <f t="shared" si="1579"/>
        <v>0</v>
      </c>
      <c r="L1838" s="161">
        <f t="shared" si="1580"/>
        <v>0</v>
      </c>
      <c r="M1838" s="17"/>
      <c r="N1838" s="65">
        <f>H1838*M1838</f>
        <v>0</v>
      </c>
      <c r="O1838" s="217">
        <f>I1838*M1838</f>
        <v>0</v>
      </c>
      <c r="P1838" s="246">
        <f>J1838*M1838</f>
        <v>0</v>
      </c>
      <c r="Q1838" s="246">
        <f>K1838*M1838</f>
        <v>0</v>
      </c>
      <c r="R1838" s="246">
        <f>L1838*M1838</f>
        <v>0</v>
      </c>
      <c r="S1838" s="12" t="s">
        <v>5</v>
      </c>
      <c r="T1838" s="533" t="s">
        <v>2154</v>
      </c>
    </row>
    <row r="1839" spans="1:20" s="56" customFormat="1" ht="69.95" hidden="1" customHeight="1" outlineLevel="1" thickBot="1" x14ac:dyDescent="0.25">
      <c r="A1839" s="644" t="s">
        <v>4621</v>
      </c>
      <c r="B1839" s="281" t="s">
        <v>42</v>
      </c>
      <c r="C1839" s="25"/>
      <c r="D1839" s="80" t="s">
        <v>1076</v>
      </c>
      <c r="E1839" s="76"/>
      <c r="F1839" s="82" t="s">
        <v>4</v>
      </c>
      <c r="G1839" s="230">
        <v>0</v>
      </c>
      <c r="H1839" s="175">
        <v>0</v>
      </c>
      <c r="I1839" s="175">
        <v>0</v>
      </c>
      <c r="J1839" s="161">
        <f t="shared" si="1578"/>
        <v>0</v>
      </c>
      <c r="K1839" s="161">
        <f t="shared" si="1579"/>
        <v>0</v>
      </c>
      <c r="L1839" s="161">
        <f t="shared" si="1580"/>
        <v>0</v>
      </c>
      <c r="M1839" s="17"/>
      <c r="N1839" s="65">
        <f>H1839*M1839</f>
        <v>0</v>
      </c>
      <c r="O1839" s="217">
        <f>I1839*M1839</f>
        <v>0</v>
      </c>
      <c r="P1839" s="246">
        <f>J1839*M1839</f>
        <v>0</v>
      </c>
      <c r="Q1839" s="246">
        <f>K1839*M1839</f>
        <v>0</v>
      </c>
      <c r="R1839" s="246">
        <f>L1839*M1839</f>
        <v>0</v>
      </c>
      <c r="S1839" s="12" t="s">
        <v>5</v>
      </c>
      <c r="T1839" s="533" t="s">
        <v>2154</v>
      </c>
    </row>
    <row r="1840" spans="1:20" s="56" customFormat="1" ht="69.95" hidden="1" customHeight="1" outlineLevel="1" thickBot="1" x14ac:dyDescent="0.25">
      <c r="A1840" s="644" t="s">
        <v>4622</v>
      </c>
      <c r="B1840" s="281" t="s">
        <v>42</v>
      </c>
      <c r="C1840" s="25"/>
      <c r="D1840" s="80" t="s">
        <v>1077</v>
      </c>
      <c r="E1840" s="76"/>
      <c r="F1840" s="82" t="s">
        <v>4</v>
      </c>
      <c r="G1840" s="230">
        <v>0</v>
      </c>
      <c r="H1840" s="175">
        <v>0</v>
      </c>
      <c r="I1840" s="175">
        <v>0</v>
      </c>
      <c r="J1840" s="161">
        <f t="shared" si="1578"/>
        <v>0</v>
      </c>
      <c r="K1840" s="161">
        <f t="shared" si="1579"/>
        <v>0</v>
      </c>
      <c r="L1840" s="161">
        <f t="shared" si="1580"/>
        <v>0</v>
      </c>
      <c r="M1840" s="17"/>
      <c r="N1840" s="65">
        <f>H1840*M1840</f>
        <v>0</v>
      </c>
      <c r="O1840" s="217">
        <f>I1840*M1840</f>
        <v>0</v>
      </c>
      <c r="P1840" s="246">
        <f>J1840*M1840</f>
        <v>0</v>
      </c>
      <c r="Q1840" s="246">
        <f>K1840*M1840</f>
        <v>0</v>
      </c>
      <c r="R1840" s="246">
        <f>L1840*M1840</f>
        <v>0</v>
      </c>
      <c r="S1840" s="12" t="s">
        <v>5</v>
      </c>
      <c r="T1840" s="533" t="s">
        <v>2154</v>
      </c>
    </row>
    <row r="1841" spans="1:20" s="56" customFormat="1" ht="69.95" hidden="1" customHeight="1" outlineLevel="1" thickBot="1" x14ac:dyDescent="0.25">
      <c r="A1841" s="644" t="s">
        <v>4623</v>
      </c>
      <c r="B1841" s="281" t="s">
        <v>42</v>
      </c>
      <c r="C1841" s="25"/>
      <c r="D1841" s="80" t="s">
        <v>1078</v>
      </c>
      <c r="E1841" s="76"/>
      <c r="F1841" s="82" t="s">
        <v>4</v>
      </c>
      <c r="G1841" s="230">
        <v>0</v>
      </c>
      <c r="H1841" s="175">
        <v>0</v>
      </c>
      <c r="I1841" s="175">
        <v>0</v>
      </c>
      <c r="J1841" s="161">
        <f t="shared" si="1578"/>
        <v>0</v>
      </c>
      <c r="K1841" s="161">
        <f t="shared" si="1579"/>
        <v>0</v>
      </c>
      <c r="L1841" s="161">
        <f t="shared" si="1580"/>
        <v>0</v>
      </c>
      <c r="M1841" s="17"/>
      <c r="N1841" s="65">
        <f>H1841*M1841</f>
        <v>0</v>
      </c>
      <c r="O1841" s="217">
        <f>I1841*M1841</f>
        <v>0</v>
      </c>
      <c r="P1841" s="246">
        <f>J1841*M1841</f>
        <v>0</v>
      </c>
      <c r="Q1841" s="246">
        <f>K1841*M1841</f>
        <v>0</v>
      </c>
      <c r="R1841" s="246">
        <f>L1841*M1841</f>
        <v>0</v>
      </c>
      <c r="S1841" s="12" t="s">
        <v>5</v>
      </c>
      <c r="T1841" s="533" t="s">
        <v>2154</v>
      </c>
    </row>
    <row r="1842" spans="1:20" s="56" customFormat="1" ht="69.95" hidden="1" customHeight="1" outlineLevel="1" thickBot="1" x14ac:dyDescent="0.25">
      <c r="A1842" s="644" t="s">
        <v>4624</v>
      </c>
      <c r="B1842" s="76" t="s">
        <v>32</v>
      </c>
      <c r="C1842" s="77"/>
      <c r="D1842" s="81" t="s">
        <v>1079</v>
      </c>
      <c r="E1842" s="76"/>
      <c r="F1842" s="82" t="s">
        <v>4</v>
      </c>
      <c r="G1842" s="230">
        <v>0</v>
      </c>
      <c r="H1842" s="175">
        <v>0</v>
      </c>
      <c r="I1842" s="175">
        <v>0</v>
      </c>
      <c r="J1842" s="161">
        <f t="shared" si="1578"/>
        <v>0</v>
      </c>
      <c r="K1842" s="161">
        <f t="shared" si="1579"/>
        <v>0</v>
      </c>
      <c r="L1842" s="161">
        <f t="shared" si="1580"/>
        <v>0</v>
      </c>
      <c r="M1842" s="17"/>
      <c r="N1842" s="65">
        <f>H1842*M1842</f>
        <v>0</v>
      </c>
      <c r="O1842" s="217">
        <f>I1842*M1842</f>
        <v>0</v>
      </c>
      <c r="P1842" s="246">
        <f>J1842*M1842</f>
        <v>0</v>
      </c>
      <c r="Q1842" s="246">
        <f>K1842*M1842</f>
        <v>0</v>
      </c>
      <c r="R1842" s="246">
        <f>L1842*M1842</f>
        <v>0</v>
      </c>
      <c r="S1842" s="12" t="s">
        <v>5</v>
      </c>
      <c r="T1842" s="533" t="s">
        <v>2154</v>
      </c>
    </row>
    <row r="1843" spans="1:20" s="56" customFormat="1" ht="69.95" hidden="1" customHeight="1" outlineLevel="1" thickBot="1" x14ac:dyDescent="0.25">
      <c r="A1843" s="644" t="s">
        <v>4625</v>
      </c>
      <c r="B1843" s="76" t="s">
        <v>32</v>
      </c>
      <c r="C1843" s="77"/>
      <c r="D1843" s="81" t="s">
        <v>1080</v>
      </c>
      <c r="E1843" s="76"/>
      <c r="F1843" s="82" t="s">
        <v>4</v>
      </c>
      <c r="G1843" s="230">
        <v>0</v>
      </c>
      <c r="H1843" s="175">
        <v>0</v>
      </c>
      <c r="I1843" s="175">
        <v>0</v>
      </c>
      <c r="J1843" s="161">
        <f t="shared" si="1578"/>
        <v>0</v>
      </c>
      <c r="K1843" s="161">
        <f t="shared" si="1579"/>
        <v>0</v>
      </c>
      <c r="L1843" s="161">
        <f t="shared" si="1580"/>
        <v>0</v>
      </c>
      <c r="M1843" s="17"/>
      <c r="N1843" s="65">
        <f>H1843*M1843</f>
        <v>0</v>
      </c>
      <c r="O1843" s="217">
        <f>I1843*M1843</f>
        <v>0</v>
      </c>
      <c r="P1843" s="246">
        <f>J1843*M1843</f>
        <v>0</v>
      </c>
      <c r="Q1843" s="246">
        <f>K1843*M1843</f>
        <v>0</v>
      </c>
      <c r="R1843" s="246">
        <f>L1843*M1843</f>
        <v>0</v>
      </c>
      <c r="S1843" s="12" t="s">
        <v>5</v>
      </c>
      <c r="T1843" s="533" t="s">
        <v>2154</v>
      </c>
    </row>
    <row r="1844" spans="1:20" s="56" customFormat="1" ht="69.95" hidden="1" customHeight="1" outlineLevel="1" thickBot="1" x14ac:dyDescent="0.25">
      <c r="A1844" s="644" t="s">
        <v>4626</v>
      </c>
      <c r="B1844" s="76" t="s">
        <v>32</v>
      </c>
      <c r="C1844" s="77"/>
      <c r="D1844" s="81" t="s">
        <v>1081</v>
      </c>
      <c r="E1844" s="76"/>
      <c r="F1844" s="82" t="s">
        <v>4</v>
      </c>
      <c r="G1844" s="230">
        <v>0</v>
      </c>
      <c r="H1844" s="175">
        <v>0</v>
      </c>
      <c r="I1844" s="175">
        <v>0</v>
      </c>
      <c r="J1844" s="161">
        <f t="shared" si="1578"/>
        <v>0</v>
      </c>
      <c r="K1844" s="161">
        <f t="shared" si="1579"/>
        <v>0</v>
      </c>
      <c r="L1844" s="161">
        <f t="shared" si="1580"/>
        <v>0</v>
      </c>
      <c r="M1844" s="17"/>
      <c r="N1844" s="65">
        <f>H1844*M1844</f>
        <v>0</v>
      </c>
      <c r="O1844" s="217">
        <f>I1844*M1844</f>
        <v>0</v>
      </c>
      <c r="P1844" s="246">
        <f>J1844*M1844</f>
        <v>0</v>
      </c>
      <c r="Q1844" s="246">
        <f>K1844*M1844</f>
        <v>0</v>
      </c>
      <c r="R1844" s="246">
        <f>L1844*M1844</f>
        <v>0</v>
      </c>
      <c r="S1844" s="12" t="s">
        <v>5</v>
      </c>
      <c r="T1844" s="533" t="s">
        <v>2154</v>
      </c>
    </row>
    <row r="1845" spans="1:20" s="56" customFormat="1" ht="69.95" hidden="1" customHeight="1" outlineLevel="1" thickBot="1" x14ac:dyDescent="0.25">
      <c r="A1845" s="644" t="s">
        <v>4627</v>
      </c>
      <c r="B1845" s="76" t="s">
        <v>32</v>
      </c>
      <c r="C1845" s="77"/>
      <c r="D1845" s="81" t="s">
        <v>1082</v>
      </c>
      <c r="E1845" s="76"/>
      <c r="F1845" s="82" t="s">
        <v>4</v>
      </c>
      <c r="G1845" s="230">
        <v>0</v>
      </c>
      <c r="H1845" s="175">
        <v>0</v>
      </c>
      <c r="I1845" s="175">
        <v>0</v>
      </c>
      <c r="J1845" s="161">
        <f t="shared" si="1578"/>
        <v>0</v>
      </c>
      <c r="K1845" s="161">
        <f t="shared" si="1579"/>
        <v>0</v>
      </c>
      <c r="L1845" s="161">
        <f t="shared" si="1580"/>
        <v>0</v>
      </c>
      <c r="M1845" s="17"/>
      <c r="N1845" s="65">
        <f>H1845*M1845</f>
        <v>0</v>
      </c>
      <c r="O1845" s="217">
        <f>I1845*M1845</f>
        <v>0</v>
      </c>
      <c r="P1845" s="246">
        <f>J1845*M1845</f>
        <v>0</v>
      </c>
      <c r="Q1845" s="246">
        <f>K1845*M1845</f>
        <v>0</v>
      </c>
      <c r="R1845" s="246">
        <f>L1845*M1845</f>
        <v>0</v>
      </c>
      <c r="S1845" s="12" t="s">
        <v>5</v>
      </c>
      <c r="T1845" s="533" t="s">
        <v>2154</v>
      </c>
    </row>
    <row r="1846" spans="1:20" s="56" customFormat="1" ht="69.95" hidden="1" customHeight="1" outlineLevel="1" thickBot="1" x14ac:dyDescent="0.25">
      <c r="A1846" s="644" t="s">
        <v>4628</v>
      </c>
      <c r="B1846" s="76" t="s">
        <v>32</v>
      </c>
      <c r="C1846" s="77"/>
      <c r="D1846" s="81" t="s">
        <v>1083</v>
      </c>
      <c r="E1846" s="76"/>
      <c r="F1846" s="82" t="s">
        <v>4</v>
      </c>
      <c r="G1846" s="230">
        <v>0</v>
      </c>
      <c r="H1846" s="175">
        <v>0</v>
      </c>
      <c r="I1846" s="175">
        <v>0</v>
      </c>
      <c r="J1846" s="161">
        <f t="shared" si="1578"/>
        <v>0</v>
      </c>
      <c r="K1846" s="161">
        <f t="shared" si="1579"/>
        <v>0</v>
      </c>
      <c r="L1846" s="161">
        <f t="shared" si="1580"/>
        <v>0</v>
      </c>
      <c r="M1846" s="17"/>
      <c r="N1846" s="65">
        <f>H1846*M1846</f>
        <v>0</v>
      </c>
      <c r="O1846" s="217">
        <f>I1846*M1846</f>
        <v>0</v>
      </c>
      <c r="P1846" s="246">
        <f>J1846*M1846</f>
        <v>0</v>
      </c>
      <c r="Q1846" s="246">
        <f>K1846*M1846</f>
        <v>0</v>
      </c>
      <c r="R1846" s="246">
        <f>L1846*M1846</f>
        <v>0</v>
      </c>
      <c r="S1846" s="12" t="s">
        <v>5</v>
      </c>
      <c r="T1846" s="533" t="s">
        <v>2154</v>
      </c>
    </row>
    <row r="1847" spans="1:20" s="56" customFormat="1" ht="69.95" hidden="1" customHeight="1" outlineLevel="1" thickBot="1" x14ac:dyDescent="0.25">
      <c r="A1847" s="644" t="s">
        <v>4629</v>
      </c>
      <c r="B1847" s="76" t="s">
        <v>32</v>
      </c>
      <c r="C1847" s="77"/>
      <c r="D1847" s="81" t="s">
        <v>1084</v>
      </c>
      <c r="E1847" s="76"/>
      <c r="F1847" s="82" t="s">
        <v>4</v>
      </c>
      <c r="G1847" s="230">
        <v>0</v>
      </c>
      <c r="H1847" s="175">
        <v>0</v>
      </c>
      <c r="I1847" s="175">
        <v>0</v>
      </c>
      <c r="J1847" s="161">
        <f t="shared" si="1578"/>
        <v>0</v>
      </c>
      <c r="K1847" s="161">
        <f t="shared" si="1579"/>
        <v>0</v>
      </c>
      <c r="L1847" s="161">
        <f t="shared" si="1580"/>
        <v>0</v>
      </c>
      <c r="M1847" s="17"/>
      <c r="N1847" s="65">
        <f>H1847*M1847</f>
        <v>0</v>
      </c>
      <c r="O1847" s="217">
        <f>I1847*M1847</f>
        <v>0</v>
      </c>
      <c r="P1847" s="246">
        <f>J1847*M1847</f>
        <v>0</v>
      </c>
      <c r="Q1847" s="246">
        <f>K1847*M1847</f>
        <v>0</v>
      </c>
      <c r="R1847" s="246">
        <f>L1847*M1847</f>
        <v>0</v>
      </c>
      <c r="S1847" s="12" t="s">
        <v>5</v>
      </c>
      <c r="T1847" s="533" t="s">
        <v>2154</v>
      </c>
    </row>
    <row r="1848" spans="1:20" s="56" customFormat="1" ht="69.95" hidden="1" customHeight="1" outlineLevel="1" thickBot="1" x14ac:dyDescent="0.25">
      <c r="A1848" s="644" t="s">
        <v>4630</v>
      </c>
      <c r="B1848" s="76" t="s">
        <v>32</v>
      </c>
      <c r="C1848" s="77"/>
      <c r="D1848" s="81" t="s">
        <v>1085</v>
      </c>
      <c r="E1848" s="76"/>
      <c r="F1848" s="82" t="s">
        <v>4</v>
      </c>
      <c r="G1848" s="230">
        <v>0</v>
      </c>
      <c r="H1848" s="175">
        <v>0</v>
      </c>
      <c r="I1848" s="175">
        <v>0</v>
      </c>
      <c r="J1848" s="161">
        <f t="shared" si="1578"/>
        <v>0</v>
      </c>
      <c r="K1848" s="161">
        <f t="shared" si="1579"/>
        <v>0</v>
      </c>
      <c r="L1848" s="161">
        <f t="shared" si="1580"/>
        <v>0</v>
      </c>
      <c r="M1848" s="17"/>
      <c r="N1848" s="65">
        <f>H1848*M1848</f>
        <v>0</v>
      </c>
      <c r="O1848" s="217">
        <f>I1848*M1848</f>
        <v>0</v>
      </c>
      <c r="P1848" s="246">
        <f>J1848*M1848</f>
        <v>0</v>
      </c>
      <c r="Q1848" s="246">
        <f>K1848*M1848</f>
        <v>0</v>
      </c>
      <c r="R1848" s="246">
        <f>L1848*M1848</f>
        <v>0</v>
      </c>
      <c r="S1848" s="12" t="s">
        <v>5</v>
      </c>
      <c r="T1848" s="533" t="s">
        <v>2154</v>
      </c>
    </row>
    <row r="1849" spans="1:20" s="56" customFormat="1" ht="69.95" hidden="1" customHeight="1" outlineLevel="1" thickBot="1" x14ac:dyDescent="0.25">
      <c r="A1849" s="644" t="s">
        <v>4631</v>
      </c>
      <c r="B1849" s="281" t="s">
        <v>42</v>
      </c>
      <c r="C1849" s="25"/>
      <c r="D1849" s="80" t="s">
        <v>1086</v>
      </c>
      <c r="E1849" s="76"/>
      <c r="F1849" s="82" t="s">
        <v>4</v>
      </c>
      <c r="G1849" s="230">
        <v>0</v>
      </c>
      <c r="H1849" s="175">
        <v>0</v>
      </c>
      <c r="I1849" s="175">
        <v>0</v>
      </c>
      <c r="J1849" s="161">
        <f t="shared" si="1578"/>
        <v>0</v>
      </c>
      <c r="K1849" s="161">
        <f t="shared" si="1579"/>
        <v>0</v>
      </c>
      <c r="L1849" s="161">
        <f t="shared" si="1580"/>
        <v>0</v>
      </c>
      <c r="M1849" s="17"/>
      <c r="N1849" s="65">
        <f>H1849*M1849</f>
        <v>0</v>
      </c>
      <c r="O1849" s="217">
        <f>I1849*M1849</f>
        <v>0</v>
      </c>
      <c r="P1849" s="246">
        <f>J1849*M1849</f>
        <v>0</v>
      </c>
      <c r="Q1849" s="246">
        <f>K1849*M1849</f>
        <v>0</v>
      </c>
      <c r="R1849" s="246">
        <f>L1849*M1849</f>
        <v>0</v>
      </c>
      <c r="S1849" s="12" t="s">
        <v>5</v>
      </c>
      <c r="T1849" s="533" t="s">
        <v>2154</v>
      </c>
    </row>
    <row r="1850" spans="1:20" s="56" customFormat="1" ht="69.95" hidden="1" customHeight="1" outlineLevel="1" thickBot="1" x14ac:dyDescent="0.25">
      <c r="A1850" s="644" t="s">
        <v>4632</v>
      </c>
      <c r="B1850" s="76" t="s">
        <v>32</v>
      </c>
      <c r="C1850" s="77"/>
      <c r="D1850" s="81" t="s">
        <v>1087</v>
      </c>
      <c r="E1850" s="76"/>
      <c r="F1850" s="82" t="s">
        <v>4</v>
      </c>
      <c r="G1850" s="230">
        <v>0</v>
      </c>
      <c r="H1850" s="175">
        <v>0</v>
      </c>
      <c r="I1850" s="175">
        <v>0</v>
      </c>
      <c r="J1850" s="161">
        <f t="shared" si="1578"/>
        <v>0</v>
      </c>
      <c r="K1850" s="161">
        <f t="shared" si="1579"/>
        <v>0</v>
      </c>
      <c r="L1850" s="161">
        <f t="shared" si="1580"/>
        <v>0</v>
      </c>
      <c r="M1850" s="17"/>
      <c r="N1850" s="65">
        <f>H1850*M1850</f>
        <v>0</v>
      </c>
      <c r="O1850" s="217">
        <f>I1850*M1850</f>
        <v>0</v>
      </c>
      <c r="P1850" s="246">
        <f>J1850*M1850</f>
        <v>0</v>
      </c>
      <c r="Q1850" s="246">
        <f>K1850*M1850</f>
        <v>0</v>
      </c>
      <c r="R1850" s="246">
        <f>L1850*M1850</f>
        <v>0</v>
      </c>
      <c r="S1850" s="12" t="s">
        <v>5</v>
      </c>
      <c r="T1850" s="533" t="s">
        <v>2154</v>
      </c>
    </row>
    <row r="1851" spans="1:20" s="56" customFormat="1" ht="69.95" hidden="1" customHeight="1" outlineLevel="1" thickBot="1" x14ac:dyDescent="0.25">
      <c r="A1851" s="644" t="s">
        <v>4633</v>
      </c>
      <c r="B1851" s="76" t="s">
        <v>32</v>
      </c>
      <c r="C1851" s="77"/>
      <c r="D1851" s="81" t="s">
        <v>1088</v>
      </c>
      <c r="E1851" s="76"/>
      <c r="F1851" s="82" t="s">
        <v>4</v>
      </c>
      <c r="G1851" s="230">
        <v>0</v>
      </c>
      <c r="H1851" s="175">
        <v>0</v>
      </c>
      <c r="I1851" s="175">
        <v>0</v>
      </c>
      <c r="J1851" s="161">
        <f t="shared" si="1578"/>
        <v>0</v>
      </c>
      <c r="K1851" s="161">
        <f t="shared" si="1579"/>
        <v>0</v>
      </c>
      <c r="L1851" s="161">
        <f t="shared" si="1580"/>
        <v>0</v>
      </c>
      <c r="M1851" s="17"/>
      <c r="N1851" s="65">
        <f>H1851*M1851</f>
        <v>0</v>
      </c>
      <c r="O1851" s="217">
        <f>I1851*M1851</f>
        <v>0</v>
      </c>
      <c r="P1851" s="246">
        <f>J1851*M1851</f>
        <v>0</v>
      </c>
      <c r="Q1851" s="246">
        <f>K1851*M1851</f>
        <v>0</v>
      </c>
      <c r="R1851" s="246">
        <f>L1851*M1851</f>
        <v>0</v>
      </c>
      <c r="S1851" s="12" t="s">
        <v>5</v>
      </c>
      <c r="T1851" s="533" t="s">
        <v>2154</v>
      </c>
    </row>
    <row r="1852" spans="1:20" s="56" customFormat="1" ht="69.95" hidden="1" customHeight="1" outlineLevel="1" thickBot="1" x14ac:dyDescent="0.25">
      <c r="A1852" s="644" t="s">
        <v>4634</v>
      </c>
      <c r="B1852" s="76" t="s">
        <v>32</v>
      </c>
      <c r="C1852" s="77"/>
      <c r="D1852" s="81" t="s">
        <v>1089</v>
      </c>
      <c r="E1852" s="76"/>
      <c r="F1852" s="82" t="s">
        <v>4</v>
      </c>
      <c r="G1852" s="230">
        <v>0</v>
      </c>
      <c r="H1852" s="175">
        <v>0</v>
      </c>
      <c r="I1852" s="175">
        <v>0</v>
      </c>
      <c r="J1852" s="161">
        <f t="shared" si="1578"/>
        <v>0</v>
      </c>
      <c r="K1852" s="161">
        <f t="shared" si="1579"/>
        <v>0</v>
      </c>
      <c r="L1852" s="161">
        <f t="shared" si="1580"/>
        <v>0</v>
      </c>
      <c r="M1852" s="17"/>
      <c r="N1852" s="65">
        <f>H1852*M1852</f>
        <v>0</v>
      </c>
      <c r="O1852" s="217">
        <f>I1852*M1852</f>
        <v>0</v>
      </c>
      <c r="P1852" s="246">
        <f>J1852*M1852</f>
        <v>0</v>
      </c>
      <c r="Q1852" s="246">
        <f>K1852*M1852</f>
        <v>0</v>
      </c>
      <c r="R1852" s="246">
        <f>L1852*M1852</f>
        <v>0</v>
      </c>
      <c r="S1852" s="12" t="s">
        <v>5</v>
      </c>
      <c r="T1852" s="533" t="s">
        <v>2154</v>
      </c>
    </row>
    <row r="1853" spans="1:20" s="56" customFormat="1" ht="69.95" hidden="1" customHeight="1" outlineLevel="1" thickBot="1" x14ac:dyDescent="0.25">
      <c r="A1853" s="644" t="s">
        <v>4635</v>
      </c>
      <c r="B1853" s="76" t="s">
        <v>32</v>
      </c>
      <c r="C1853" s="77"/>
      <c r="D1853" s="81" t="s">
        <v>1090</v>
      </c>
      <c r="E1853" s="76"/>
      <c r="F1853" s="82" t="s">
        <v>4</v>
      </c>
      <c r="G1853" s="230">
        <v>0</v>
      </c>
      <c r="H1853" s="175">
        <v>0</v>
      </c>
      <c r="I1853" s="175">
        <v>0</v>
      </c>
      <c r="J1853" s="161">
        <f t="shared" si="1578"/>
        <v>0</v>
      </c>
      <c r="K1853" s="161">
        <f t="shared" si="1579"/>
        <v>0</v>
      </c>
      <c r="L1853" s="161">
        <f t="shared" si="1580"/>
        <v>0</v>
      </c>
      <c r="M1853" s="17"/>
      <c r="N1853" s="65">
        <f>H1853*M1853</f>
        <v>0</v>
      </c>
      <c r="O1853" s="217">
        <f>I1853*M1853</f>
        <v>0</v>
      </c>
      <c r="P1853" s="246">
        <f>J1853*M1853</f>
        <v>0</v>
      </c>
      <c r="Q1853" s="246">
        <f>K1853*M1853</f>
        <v>0</v>
      </c>
      <c r="R1853" s="246">
        <f>L1853*M1853</f>
        <v>0</v>
      </c>
      <c r="S1853" s="12" t="s">
        <v>5</v>
      </c>
      <c r="T1853" s="533" t="s">
        <v>2154</v>
      </c>
    </row>
    <row r="1854" spans="1:20" s="56" customFormat="1" ht="69.95" hidden="1" customHeight="1" outlineLevel="1" thickBot="1" x14ac:dyDescent="0.25">
      <c r="A1854" s="644" t="s">
        <v>4636</v>
      </c>
      <c r="B1854" s="76" t="s">
        <v>32</v>
      </c>
      <c r="C1854" s="77"/>
      <c r="D1854" s="81" t="s">
        <v>1091</v>
      </c>
      <c r="E1854" s="76"/>
      <c r="F1854" s="82" t="s">
        <v>4</v>
      </c>
      <c r="G1854" s="230">
        <v>0</v>
      </c>
      <c r="H1854" s="175">
        <v>0</v>
      </c>
      <c r="I1854" s="175">
        <v>0</v>
      </c>
      <c r="J1854" s="161">
        <f t="shared" si="1578"/>
        <v>0</v>
      </c>
      <c r="K1854" s="161">
        <f t="shared" si="1579"/>
        <v>0</v>
      </c>
      <c r="L1854" s="161">
        <f t="shared" si="1580"/>
        <v>0</v>
      </c>
      <c r="M1854" s="17"/>
      <c r="N1854" s="65">
        <f>H1854*M1854</f>
        <v>0</v>
      </c>
      <c r="O1854" s="217">
        <f>I1854*M1854</f>
        <v>0</v>
      </c>
      <c r="P1854" s="246">
        <f>J1854*M1854</f>
        <v>0</v>
      </c>
      <c r="Q1854" s="246">
        <f>K1854*M1854</f>
        <v>0</v>
      </c>
      <c r="R1854" s="246">
        <f>L1854*M1854</f>
        <v>0</v>
      </c>
      <c r="S1854" s="12" t="s">
        <v>5</v>
      </c>
      <c r="T1854" s="533" t="s">
        <v>2154</v>
      </c>
    </row>
    <row r="1855" spans="1:20" s="56" customFormat="1" ht="69.95" hidden="1" customHeight="1" outlineLevel="1" thickBot="1" x14ac:dyDescent="0.25">
      <c r="A1855" s="644" t="s">
        <v>4637</v>
      </c>
      <c r="B1855" s="76" t="s">
        <v>32</v>
      </c>
      <c r="C1855" s="77"/>
      <c r="D1855" s="81" t="s">
        <v>1092</v>
      </c>
      <c r="E1855" s="76"/>
      <c r="F1855" s="82" t="s">
        <v>4</v>
      </c>
      <c r="G1855" s="230">
        <v>0</v>
      </c>
      <c r="H1855" s="175">
        <v>0</v>
      </c>
      <c r="I1855" s="175">
        <v>0</v>
      </c>
      <c r="J1855" s="161">
        <f t="shared" si="1578"/>
        <v>0</v>
      </c>
      <c r="K1855" s="161">
        <f t="shared" si="1579"/>
        <v>0</v>
      </c>
      <c r="L1855" s="161">
        <f t="shared" si="1580"/>
        <v>0</v>
      </c>
      <c r="M1855" s="17"/>
      <c r="N1855" s="65">
        <f>H1855*M1855</f>
        <v>0</v>
      </c>
      <c r="O1855" s="217">
        <f>I1855*M1855</f>
        <v>0</v>
      </c>
      <c r="P1855" s="246">
        <f>J1855*M1855</f>
        <v>0</v>
      </c>
      <c r="Q1855" s="246">
        <f>K1855*M1855</f>
        <v>0</v>
      </c>
      <c r="R1855" s="246">
        <f>L1855*M1855</f>
        <v>0</v>
      </c>
      <c r="S1855" s="12" t="s">
        <v>5</v>
      </c>
      <c r="T1855" s="533" t="s">
        <v>2154</v>
      </c>
    </row>
    <row r="1856" spans="1:20" s="56" customFormat="1" ht="69.95" hidden="1" customHeight="1" outlineLevel="1" thickBot="1" x14ac:dyDescent="0.25">
      <c r="A1856" s="644" t="s">
        <v>4638</v>
      </c>
      <c r="B1856" s="76" t="s">
        <v>32</v>
      </c>
      <c r="C1856" s="77"/>
      <c r="D1856" s="81" t="s">
        <v>1093</v>
      </c>
      <c r="E1856" s="76"/>
      <c r="F1856" s="82" t="s">
        <v>4</v>
      </c>
      <c r="G1856" s="230">
        <v>0</v>
      </c>
      <c r="H1856" s="175">
        <v>0</v>
      </c>
      <c r="I1856" s="175">
        <v>0</v>
      </c>
      <c r="J1856" s="161">
        <f t="shared" si="1578"/>
        <v>0</v>
      </c>
      <c r="K1856" s="161">
        <f t="shared" si="1579"/>
        <v>0</v>
      </c>
      <c r="L1856" s="161">
        <f t="shared" si="1580"/>
        <v>0</v>
      </c>
      <c r="M1856" s="17"/>
      <c r="N1856" s="65">
        <f>H1856*M1856</f>
        <v>0</v>
      </c>
      <c r="O1856" s="217">
        <f>I1856*M1856</f>
        <v>0</v>
      </c>
      <c r="P1856" s="246">
        <f>J1856*M1856</f>
        <v>0</v>
      </c>
      <c r="Q1856" s="246">
        <f>K1856*M1856</f>
        <v>0</v>
      </c>
      <c r="R1856" s="246">
        <f>L1856*M1856</f>
        <v>0</v>
      </c>
      <c r="S1856" s="12" t="s">
        <v>5</v>
      </c>
      <c r="T1856" s="533" t="s">
        <v>2154</v>
      </c>
    </row>
    <row r="1857" spans="1:20" s="56" customFormat="1" ht="69.95" hidden="1" customHeight="1" outlineLevel="1" thickBot="1" x14ac:dyDescent="0.25">
      <c r="A1857" s="644" t="s">
        <v>4639</v>
      </c>
      <c r="B1857" s="76" t="s">
        <v>32</v>
      </c>
      <c r="C1857" s="77"/>
      <c r="D1857" s="81" t="s">
        <v>1094</v>
      </c>
      <c r="E1857" s="76"/>
      <c r="F1857" s="82" t="s">
        <v>4</v>
      </c>
      <c r="G1857" s="230">
        <v>0</v>
      </c>
      <c r="H1857" s="175">
        <v>0</v>
      </c>
      <c r="I1857" s="175">
        <v>0</v>
      </c>
      <c r="J1857" s="161">
        <f t="shared" si="1578"/>
        <v>0</v>
      </c>
      <c r="K1857" s="161">
        <f t="shared" si="1579"/>
        <v>0</v>
      </c>
      <c r="L1857" s="161">
        <f t="shared" si="1580"/>
        <v>0</v>
      </c>
      <c r="M1857" s="17"/>
      <c r="N1857" s="65">
        <f>H1857*M1857</f>
        <v>0</v>
      </c>
      <c r="O1857" s="217">
        <f>I1857*M1857</f>
        <v>0</v>
      </c>
      <c r="P1857" s="246">
        <f>J1857*M1857</f>
        <v>0</v>
      </c>
      <c r="Q1857" s="246">
        <f>K1857*M1857</f>
        <v>0</v>
      </c>
      <c r="R1857" s="246">
        <f>L1857*M1857</f>
        <v>0</v>
      </c>
      <c r="S1857" s="12" t="s">
        <v>5</v>
      </c>
      <c r="T1857" s="533" t="s">
        <v>2154</v>
      </c>
    </row>
    <row r="1858" spans="1:20" s="56" customFormat="1" ht="69.95" hidden="1" customHeight="1" outlineLevel="1" thickBot="1" x14ac:dyDescent="0.25">
      <c r="A1858" s="644" t="s">
        <v>4640</v>
      </c>
      <c r="B1858" s="76" t="s">
        <v>32</v>
      </c>
      <c r="C1858" s="77"/>
      <c r="D1858" s="81" t="s">
        <v>1095</v>
      </c>
      <c r="E1858" s="76"/>
      <c r="F1858" s="82" t="s">
        <v>4</v>
      </c>
      <c r="G1858" s="230">
        <v>0</v>
      </c>
      <c r="H1858" s="175">
        <v>0</v>
      </c>
      <c r="I1858" s="175">
        <v>0</v>
      </c>
      <c r="J1858" s="161">
        <f t="shared" si="1578"/>
        <v>0</v>
      </c>
      <c r="K1858" s="161">
        <f t="shared" si="1579"/>
        <v>0</v>
      </c>
      <c r="L1858" s="161">
        <f t="shared" si="1580"/>
        <v>0</v>
      </c>
      <c r="M1858" s="17"/>
      <c r="N1858" s="65">
        <f>H1858*M1858</f>
        <v>0</v>
      </c>
      <c r="O1858" s="217">
        <f>I1858*M1858</f>
        <v>0</v>
      </c>
      <c r="P1858" s="246">
        <f>J1858*M1858</f>
        <v>0</v>
      </c>
      <c r="Q1858" s="246">
        <f>K1858*M1858</f>
        <v>0</v>
      </c>
      <c r="R1858" s="246">
        <f>L1858*M1858</f>
        <v>0</v>
      </c>
      <c r="S1858" s="12" t="s">
        <v>5</v>
      </c>
      <c r="T1858" s="533" t="s">
        <v>2154</v>
      </c>
    </row>
    <row r="1859" spans="1:20" s="56" customFormat="1" ht="69.95" hidden="1" customHeight="1" outlineLevel="1" thickBot="1" x14ac:dyDescent="0.25">
      <c r="A1859" s="644" t="s">
        <v>4641</v>
      </c>
      <c r="B1859" s="76" t="s">
        <v>32</v>
      </c>
      <c r="C1859" s="77"/>
      <c r="D1859" s="81" t="s">
        <v>1096</v>
      </c>
      <c r="E1859" s="76"/>
      <c r="F1859" s="82" t="s">
        <v>4</v>
      </c>
      <c r="G1859" s="230">
        <v>0</v>
      </c>
      <c r="H1859" s="175">
        <v>0</v>
      </c>
      <c r="I1859" s="175">
        <v>0</v>
      </c>
      <c r="J1859" s="161">
        <f t="shared" si="1578"/>
        <v>0</v>
      </c>
      <c r="K1859" s="161">
        <f t="shared" si="1579"/>
        <v>0</v>
      </c>
      <c r="L1859" s="161">
        <f t="shared" si="1580"/>
        <v>0</v>
      </c>
      <c r="M1859" s="17"/>
      <c r="N1859" s="65">
        <f>H1859*M1859</f>
        <v>0</v>
      </c>
      <c r="O1859" s="217">
        <f>I1859*M1859</f>
        <v>0</v>
      </c>
      <c r="P1859" s="246">
        <f>J1859*M1859</f>
        <v>0</v>
      </c>
      <c r="Q1859" s="246">
        <f>K1859*M1859</f>
        <v>0</v>
      </c>
      <c r="R1859" s="246">
        <f>L1859*M1859</f>
        <v>0</v>
      </c>
      <c r="S1859" s="12" t="s">
        <v>5</v>
      </c>
      <c r="T1859" s="533" t="s">
        <v>2154</v>
      </c>
    </row>
    <row r="1860" spans="1:20" s="56" customFormat="1" ht="69.95" hidden="1" customHeight="1" outlineLevel="1" thickBot="1" x14ac:dyDescent="0.25">
      <c r="A1860" s="644" t="s">
        <v>4642</v>
      </c>
      <c r="B1860" s="281" t="s">
        <v>42</v>
      </c>
      <c r="C1860" s="25"/>
      <c r="D1860" s="80" t="s">
        <v>1097</v>
      </c>
      <c r="E1860" s="76"/>
      <c r="F1860" s="82" t="s">
        <v>4</v>
      </c>
      <c r="G1860" s="230">
        <v>0</v>
      </c>
      <c r="H1860" s="175">
        <v>0</v>
      </c>
      <c r="I1860" s="175">
        <v>0</v>
      </c>
      <c r="J1860" s="161">
        <f t="shared" si="1578"/>
        <v>0</v>
      </c>
      <c r="K1860" s="161">
        <f t="shared" si="1579"/>
        <v>0</v>
      </c>
      <c r="L1860" s="161">
        <f t="shared" si="1580"/>
        <v>0</v>
      </c>
      <c r="M1860" s="17"/>
      <c r="N1860" s="65">
        <f>H1860*M1860</f>
        <v>0</v>
      </c>
      <c r="O1860" s="217">
        <f>I1860*M1860</f>
        <v>0</v>
      </c>
      <c r="P1860" s="246">
        <f>J1860*M1860</f>
        <v>0</v>
      </c>
      <c r="Q1860" s="246">
        <f>K1860*M1860</f>
        <v>0</v>
      </c>
      <c r="R1860" s="246">
        <f>L1860*M1860</f>
        <v>0</v>
      </c>
      <c r="S1860" s="12" t="s">
        <v>5</v>
      </c>
      <c r="T1860" s="533" t="s">
        <v>2154</v>
      </c>
    </row>
    <row r="1861" spans="1:20" s="56" customFormat="1" ht="69.95" hidden="1" customHeight="1" outlineLevel="1" thickBot="1" x14ac:dyDescent="0.25">
      <c r="A1861" s="644" t="s">
        <v>4643</v>
      </c>
      <c r="B1861" s="76" t="s">
        <v>32</v>
      </c>
      <c r="C1861" s="77"/>
      <c r="D1861" s="81" t="s">
        <v>1098</v>
      </c>
      <c r="E1861" s="76"/>
      <c r="F1861" s="82" t="s">
        <v>4</v>
      </c>
      <c r="G1861" s="230">
        <v>0</v>
      </c>
      <c r="H1861" s="175">
        <v>0</v>
      </c>
      <c r="I1861" s="175">
        <v>0</v>
      </c>
      <c r="J1861" s="161">
        <f t="shared" si="1578"/>
        <v>0</v>
      </c>
      <c r="K1861" s="161">
        <f t="shared" si="1579"/>
        <v>0</v>
      </c>
      <c r="L1861" s="161">
        <f t="shared" si="1580"/>
        <v>0</v>
      </c>
      <c r="M1861" s="17"/>
      <c r="N1861" s="65">
        <f>H1861*M1861</f>
        <v>0</v>
      </c>
      <c r="O1861" s="217">
        <f>I1861*M1861</f>
        <v>0</v>
      </c>
      <c r="P1861" s="246">
        <f>J1861*M1861</f>
        <v>0</v>
      </c>
      <c r="Q1861" s="246">
        <f>K1861*M1861</f>
        <v>0</v>
      </c>
      <c r="R1861" s="246">
        <f>L1861*M1861</f>
        <v>0</v>
      </c>
      <c r="S1861" s="12" t="s">
        <v>5</v>
      </c>
      <c r="T1861" s="533" t="s">
        <v>2154</v>
      </c>
    </row>
    <row r="1862" spans="1:20" s="56" customFormat="1" ht="69.95" hidden="1" customHeight="1" outlineLevel="1" thickBot="1" x14ac:dyDescent="0.25">
      <c r="A1862" s="644" t="s">
        <v>4644</v>
      </c>
      <c r="B1862" s="76" t="s">
        <v>32</v>
      </c>
      <c r="C1862" s="77"/>
      <c r="D1862" s="81" t="s">
        <v>1099</v>
      </c>
      <c r="E1862" s="76"/>
      <c r="F1862" s="82" t="s">
        <v>4</v>
      </c>
      <c r="G1862" s="230">
        <v>0</v>
      </c>
      <c r="H1862" s="175">
        <v>0</v>
      </c>
      <c r="I1862" s="175">
        <v>0</v>
      </c>
      <c r="J1862" s="161">
        <f t="shared" si="1578"/>
        <v>0</v>
      </c>
      <c r="K1862" s="161">
        <f t="shared" si="1579"/>
        <v>0</v>
      </c>
      <c r="L1862" s="161">
        <f t="shared" si="1580"/>
        <v>0</v>
      </c>
      <c r="M1862" s="17"/>
      <c r="N1862" s="65">
        <f>H1862*M1862</f>
        <v>0</v>
      </c>
      <c r="O1862" s="217">
        <f>I1862*M1862</f>
        <v>0</v>
      </c>
      <c r="P1862" s="246">
        <f>J1862*M1862</f>
        <v>0</v>
      </c>
      <c r="Q1862" s="246">
        <f>K1862*M1862</f>
        <v>0</v>
      </c>
      <c r="R1862" s="246">
        <f>L1862*M1862</f>
        <v>0</v>
      </c>
      <c r="S1862" s="12" t="s">
        <v>5</v>
      </c>
      <c r="T1862" s="533" t="s">
        <v>2154</v>
      </c>
    </row>
    <row r="1863" spans="1:20" s="56" customFormat="1" ht="69.95" hidden="1" customHeight="1" outlineLevel="1" thickBot="1" x14ac:dyDescent="0.25">
      <c r="A1863" s="644" t="s">
        <v>4645</v>
      </c>
      <c r="B1863" s="76" t="s">
        <v>32</v>
      </c>
      <c r="C1863" s="77"/>
      <c r="D1863" s="81" t="s">
        <v>1100</v>
      </c>
      <c r="E1863" s="76"/>
      <c r="F1863" s="82" t="s">
        <v>4</v>
      </c>
      <c r="G1863" s="230">
        <v>0</v>
      </c>
      <c r="H1863" s="175">
        <v>0</v>
      </c>
      <c r="I1863" s="175">
        <v>0</v>
      </c>
      <c r="J1863" s="161">
        <f t="shared" si="1578"/>
        <v>0</v>
      </c>
      <c r="K1863" s="161">
        <f t="shared" si="1579"/>
        <v>0</v>
      </c>
      <c r="L1863" s="161">
        <f t="shared" si="1580"/>
        <v>0</v>
      </c>
      <c r="M1863" s="17"/>
      <c r="N1863" s="65">
        <f>H1863*M1863</f>
        <v>0</v>
      </c>
      <c r="O1863" s="217">
        <f>I1863*M1863</f>
        <v>0</v>
      </c>
      <c r="P1863" s="246">
        <f>J1863*M1863</f>
        <v>0</v>
      </c>
      <c r="Q1863" s="246">
        <f>K1863*M1863</f>
        <v>0</v>
      </c>
      <c r="R1863" s="246">
        <f>L1863*M1863</f>
        <v>0</v>
      </c>
      <c r="S1863" s="12" t="s">
        <v>5</v>
      </c>
      <c r="T1863" s="533" t="s">
        <v>2154</v>
      </c>
    </row>
    <row r="1864" spans="1:20" s="56" customFormat="1" ht="69.95" hidden="1" customHeight="1" outlineLevel="1" thickBot="1" x14ac:dyDescent="0.25">
      <c r="A1864" s="644" t="s">
        <v>4646</v>
      </c>
      <c r="B1864" s="281" t="s">
        <v>42</v>
      </c>
      <c r="C1864" s="25"/>
      <c r="D1864" s="80" t="s">
        <v>1101</v>
      </c>
      <c r="E1864" s="76"/>
      <c r="F1864" s="82" t="s">
        <v>4</v>
      </c>
      <c r="G1864" s="230">
        <v>0</v>
      </c>
      <c r="H1864" s="175">
        <v>0</v>
      </c>
      <c r="I1864" s="175">
        <v>0</v>
      </c>
      <c r="J1864" s="161">
        <f t="shared" si="1578"/>
        <v>0</v>
      </c>
      <c r="K1864" s="161">
        <f t="shared" si="1579"/>
        <v>0</v>
      </c>
      <c r="L1864" s="161">
        <f t="shared" si="1580"/>
        <v>0</v>
      </c>
      <c r="M1864" s="17"/>
      <c r="N1864" s="65">
        <f>H1864*M1864</f>
        <v>0</v>
      </c>
      <c r="O1864" s="217">
        <f>I1864*M1864</f>
        <v>0</v>
      </c>
      <c r="P1864" s="246">
        <f>J1864*M1864</f>
        <v>0</v>
      </c>
      <c r="Q1864" s="246">
        <f>K1864*M1864</f>
        <v>0</v>
      </c>
      <c r="R1864" s="246">
        <f>L1864*M1864</f>
        <v>0</v>
      </c>
      <c r="S1864" s="12" t="s">
        <v>5</v>
      </c>
      <c r="T1864" s="533" t="s">
        <v>2154</v>
      </c>
    </row>
    <row r="1865" spans="1:20" s="56" customFormat="1" ht="69.95" hidden="1" customHeight="1" outlineLevel="1" thickBot="1" x14ac:dyDescent="0.25">
      <c r="A1865" s="644" t="s">
        <v>4647</v>
      </c>
      <c r="B1865" s="281" t="s">
        <v>42</v>
      </c>
      <c r="C1865" s="25"/>
      <c r="D1865" s="80" t="s">
        <v>1102</v>
      </c>
      <c r="E1865" s="76"/>
      <c r="F1865" s="82" t="s">
        <v>4</v>
      </c>
      <c r="G1865" s="230">
        <v>0</v>
      </c>
      <c r="H1865" s="175">
        <v>0</v>
      </c>
      <c r="I1865" s="175">
        <v>0</v>
      </c>
      <c r="J1865" s="161">
        <f t="shared" si="1578"/>
        <v>0</v>
      </c>
      <c r="K1865" s="161">
        <f t="shared" si="1579"/>
        <v>0</v>
      </c>
      <c r="L1865" s="161">
        <f t="shared" si="1580"/>
        <v>0</v>
      </c>
      <c r="M1865" s="17"/>
      <c r="N1865" s="65">
        <f>H1865*M1865</f>
        <v>0</v>
      </c>
      <c r="O1865" s="217">
        <f>I1865*M1865</f>
        <v>0</v>
      </c>
      <c r="P1865" s="246">
        <f>J1865*M1865</f>
        <v>0</v>
      </c>
      <c r="Q1865" s="246">
        <f>K1865*M1865</f>
        <v>0</v>
      </c>
      <c r="R1865" s="246">
        <f>L1865*M1865</f>
        <v>0</v>
      </c>
      <c r="S1865" s="12" t="s">
        <v>5</v>
      </c>
      <c r="T1865" s="533" t="s">
        <v>2154</v>
      </c>
    </row>
    <row r="1866" spans="1:20" s="56" customFormat="1" ht="69.95" hidden="1" customHeight="1" outlineLevel="1" thickBot="1" x14ac:dyDescent="0.25">
      <c r="A1866" s="644" t="s">
        <v>4648</v>
      </c>
      <c r="B1866" s="76" t="s">
        <v>32</v>
      </c>
      <c r="C1866" s="77"/>
      <c r="D1866" s="81" t="s">
        <v>1103</v>
      </c>
      <c r="E1866" s="76"/>
      <c r="F1866" s="82" t="s">
        <v>4</v>
      </c>
      <c r="G1866" s="230">
        <v>0</v>
      </c>
      <c r="H1866" s="175">
        <v>0</v>
      </c>
      <c r="I1866" s="175">
        <v>0</v>
      </c>
      <c r="J1866" s="161">
        <f t="shared" si="1578"/>
        <v>0</v>
      </c>
      <c r="K1866" s="161">
        <f t="shared" si="1579"/>
        <v>0</v>
      </c>
      <c r="L1866" s="161">
        <f t="shared" si="1580"/>
        <v>0</v>
      </c>
      <c r="M1866" s="17"/>
      <c r="N1866" s="65">
        <f>H1866*M1866</f>
        <v>0</v>
      </c>
      <c r="O1866" s="217">
        <f>I1866*M1866</f>
        <v>0</v>
      </c>
      <c r="P1866" s="246">
        <f>J1866*M1866</f>
        <v>0</v>
      </c>
      <c r="Q1866" s="246">
        <f>K1866*M1866</f>
        <v>0</v>
      </c>
      <c r="R1866" s="246">
        <f>L1866*M1866</f>
        <v>0</v>
      </c>
      <c r="S1866" s="12" t="s">
        <v>5</v>
      </c>
      <c r="T1866" s="533" t="s">
        <v>2154</v>
      </c>
    </row>
    <row r="1867" spans="1:20" s="56" customFormat="1" ht="69.95" hidden="1" customHeight="1" outlineLevel="1" thickBot="1" x14ac:dyDescent="0.25">
      <c r="A1867" s="644" t="s">
        <v>4649</v>
      </c>
      <c r="B1867" s="76" t="s">
        <v>32</v>
      </c>
      <c r="C1867" s="77"/>
      <c r="D1867" s="81" t="s">
        <v>1104</v>
      </c>
      <c r="E1867" s="76"/>
      <c r="F1867" s="82" t="s">
        <v>4</v>
      </c>
      <c r="G1867" s="230">
        <v>0</v>
      </c>
      <c r="H1867" s="175">
        <v>0</v>
      </c>
      <c r="I1867" s="175">
        <v>0</v>
      </c>
      <c r="J1867" s="161">
        <f t="shared" si="1578"/>
        <v>0</v>
      </c>
      <c r="K1867" s="161">
        <f t="shared" si="1579"/>
        <v>0</v>
      </c>
      <c r="L1867" s="161">
        <f t="shared" si="1580"/>
        <v>0</v>
      </c>
      <c r="M1867" s="17"/>
      <c r="N1867" s="65">
        <f>H1867*M1867</f>
        <v>0</v>
      </c>
      <c r="O1867" s="217">
        <f>I1867*M1867</f>
        <v>0</v>
      </c>
      <c r="P1867" s="246">
        <f>J1867*M1867</f>
        <v>0</v>
      </c>
      <c r="Q1867" s="246">
        <f>K1867*M1867</f>
        <v>0</v>
      </c>
      <c r="R1867" s="246">
        <f>L1867*M1867</f>
        <v>0</v>
      </c>
      <c r="S1867" s="12" t="s">
        <v>5</v>
      </c>
      <c r="T1867" s="533" t="s">
        <v>2154</v>
      </c>
    </row>
    <row r="1868" spans="1:20" s="56" customFormat="1" ht="69.95" hidden="1" customHeight="1" outlineLevel="1" thickBot="1" x14ac:dyDescent="0.25">
      <c r="A1868" s="644" t="s">
        <v>4650</v>
      </c>
      <c r="B1868" s="76" t="s">
        <v>32</v>
      </c>
      <c r="C1868" s="77"/>
      <c r="D1868" s="81" t="s">
        <v>1105</v>
      </c>
      <c r="E1868" s="76"/>
      <c r="F1868" s="82" t="s">
        <v>4</v>
      </c>
      <c r="G1868" s="230">
        <v>0</v>
      </c>
      <c r="H1868" s="175">
        <v>0</v>
      </c>
      <c r="I1868" s="175">
        <v>0</v>
      </c>
      <c r="J1868" s="161">
        <f t="shared" si="1578"/>
        <v>0</v>
      </c>
      <c r="K1868" s="161">
        <f t="shared" si="1579"/>
        <v>0</v>
      </c>
      <c r="L1868" s="161">
        <f t="shared" si="1580"/>
        <v>0</v>
      </c>
      <c r="M1868" s="17"/>
      <c r="N1868" s="65">
        <f>H1868*M1868</f>
        <v>0</v>
      </c>
      <c r="O1868" s="217">
        <f>I1868*M1868</f>
        <v>0</v>
      </c>
      <c r="P1868" s="246">
        <f>J1868*M1868</f>
        <v>0</v>
      </c>
      <c r="Q1868" s="246">
        <f>K1868*M1868</f>
        <v>0</v>
      </c>
      <c r="R1868" s="246">
        <f>L1868*M1868</f>
        <v>0</v>
      </c>
      <c r="S1868" s="12" t="s">
        <v>5</v>
      </c>
      <c r="T1868" s="533" t="s">
        <v>2154</v>
      </c>
    </row>
    <row r="1869" spans="1:20" s="56" customFormat="1" ht="69.95" hidden="1" customHeight="1" outlineLevel="1" thickBot="1" x14ac:dyDescent="0.25">
      <c r="A1869" s="644" t="s">
        <v>4651</v>
      </c>
      <c r="B1869" s="76" t="s">
        <v>32</v>
      </c>
      <c r="C1869" s="77"/>
      <c r="D1869" s="81" t="s">
        <v>1106</v>
      </c>
      <c r="E1869" s="76"/>
      <c r="F1869" s="82" t="s">
        <v>4</v>
      </c>
      <c r="G1869" s="230">
        <v>0</v>
      </c>
      <c r="H1869" s="175">
        <v>0</v>
      </c>
      <c r="I1869" s="175">
        <v>0</v>
      </c>
      <c r="J1869" s="161">
        <f t="shared" si="1578"/>
        <v>0</v>
      </c>
      <c r="K1869" s="161">
        <f t="shared" si="1579"/>
        <v>0</v>
      </c>
      <c r="L1869" s="161">
        <f t="shared" si="1580"/>
        <v>0</v>
      </c>
      <c r="M1869" s="17"/>
      <c r="N1869" s="65">
        <f>H1869*M1869</f>
        <v>0</v>
      </c>
      <c r="O1869" s="217">
        <f>I1869*M1869</f>
        <v>0</v>
      </c>
      <c r="P1869" s="246">
        <f>J1869*M1869</f>
        <v>0</v>
      </c>
      <c r="Q1869" s="246">
        <f>K1869*M1869</f>
        <v>0</v>
      </c>
      <c r="R1869" s="246">
        <f>L1869*M1869</f>
        <v>0</v>
      </c>
      <c r="S1869" s="12" t="s">
        <v>5</v>
      </c>
      <c r="T1869" s="533" t="s">
        <v>2154</v>
      </c>
    </row>
    <row r="1870" spans="1:20" s="56" customFormat="1" ht="69.95" hidden="1" customHeight="1" outlineLevel="1" thickBot="1" x14ac:dyDescent="0.25">
      <c r="A1870" s="644" t="s">
        <v>4652</v>
      </c>
      <c r="B1870" s="76" t="s">
        <v>32</v>
      </c>
      <c r="C1870" s="77"/>
      <c r="D1870" s="81" t="s">
        <v>1107</v>
      </c>
      <c r="E1870" s="76"/>
      <c r="F1870" s="82" t="s">
        <v>4</v>
      </c>
      <c r="G1870" s="230">
        <v>0</v>
      </c>
      <c r="H1870" s="175">
        <v>0</v>
      </c>
      <c r="I1870" s="175">
        <v>0</v>
      </c>
      <c r="J1870" s="161">
        <f t="shared" si="1578"/>
        <v>0</v>
      </c>
      <c r="K1870" s="161">
        <f t="shared" si="1579"/>
        <v>0</v>
      </c>
      <c r="L1870" s="161">
        <f t="shared" si="1580"/>
        <v>0</v>
      </c>
      <c r="M1870" s="17"/>
      <c r="N1870" s="65">
        <f>H1870*M1870</f>
        <v>0</v>
      </c>
      <c r="O1870" s="217">
        <f>I1870*M1870</f>
        <v>0</v>
      </c>
      <c r="P1870" s="246">
        <f>J1870*M1870</f>
        <v>0</v>
      </c>
      <c r="Q1870" s="246">
        <f>K1870*M1870</f>
        <v>0</v>
      </c>
      <c r="R1870" s="246">
        <f>L1870*M1870</f>
        <v>0</v>
      </c>
      <c r="S1870" s="12" t="s">
        <v>5</v>
      </c>
      <c r="T1870" s="533" t="s">
        <v>2154</v>
      </c>
    </row>
    <row r="1871" spans="1:20" s="56" customFormat="1" ht="69.95" hidden="1" customHeight="1" outlineLevel="1" thickBot="1" x14ac:dyDescent="0.25">
      <c r="A1871" s="644" t="s">
        <v>4653</v>
      </c>
      <c r="B1871" s="76" t="s">
        <v>32</v>
      </c>
      <c r="C1871" s="77"/>
      <c r="D1871" s="81" t="s">
        <v>1108</v>
      </c>
      <c r="E1871" s="76"/>
      <c r="F1871" s="82" t="s">
        <v>4</v>
      </c>
      <c r="G1871" s="230">
        <v>0</v>
      </c>
      <c r="H1871" s="175">
        <v>0</v>
      </c>
      <c r="I1871" s="175">
        <v>0</v>
      </c>
      <c r="J1871" s="161">
        <f t="shared" si="1578"/>
        <v>0</v>
      </c>
      <c r="K1871" s="161">
        <f t="shared" si="1579"/>
        <v>0</v>
      </c>
      <c r="L1871" s="161">
        <f t="shared" si="1580"/>
        <v>0</v>
      </c>
      <c r="M1871" s="17"/>
      <c r="N1871" s="65">
        <f>H1871*M1871</f>
        <v>0</v>
      </c>
      <c r="O1871" s="217">
        <f>I1871*M1871</f>
        <v>0</v>
      </c>
      <c r="P1871" s="246">
        <f>J1871*M1871</f>
        <v>0</v>
      </c>
      <c r="Q1871" s="246">
        <f>K1871*M1871</f>
        <v>0</v>
      </c>
      <c r="R1871" s="246">
        <f>L1871*M1871</f>
        <v>0</v>
      </c>
      <c r="S1871" s="12" t="s">
        <v>5</v>
      </c>
      <c r="T1871" s="533" t="s">
        <v>2154</v>
      </c>
    </row>
    <row r="1872" spans="1:20" s="56" customFormat="1" ht="69.95" hidden="1" customHeight="1" outlineLevel="1" thickBot="1" x14ac:dyDescent="0.25">
      <c r="A1872" s="644" t="s">
        <v>4654</v>
      </c>
      <c r="B1872" s="76" t="s">
        <v>32</v>
      </c>
      <c r="C1872" s="77"/>
      <c r="D1872" s="81" t="s">
        <v>1109</v>
      </c>
      <c r="E1872" s="76"/>
      <c r="F1872" s="82" t="s">
        <v>4</v>
      </c>
      <c r="G1872" s="230">
        <v>0</v>
      </c>
      <c r="H1872" s="175">
        <v>0</v>
      </c>
      <c r="I1872" s="175">
        <v>0</v>
      </c>
      <c r="J1872" s="161">
        <f t="shared" si="1578"/>
        <v>0</v>
      </c>
      <c r="K1872" s="161">
        <f t="shared" si="1579"/>
        <v>0</v>
      </c>
      <c r="L1872" s="161">
        <f t="shared" si="1580"/>
        <v>0</v>
      </c>
      <c r="M1872" s="17"/>
      <c r="N1872" s="65">
        <f>H1872*M1872</f>
        <v>0</v>
      </c>
      <c r="O1872" s="217">
        <f>I1872*M1872</f>
        <v>0</v>
      </c>
      <c r="P1872" s="246">
        <f>J1872*M1872</f>
        <v>0</v>
      </c>
      <c r="Q1872" s="246">
        <f>K1872*M1872</f>
        <v>0</v>
      </c>
      <c r="R1872" s="246">
        <f>L1872*M1872</f>
        <v>0</v>
      </c>
      <c r="S1872" s="12" t="s">
        <v>5</v>
      </c>
      <c r="T1872" s="533" t="s">
        <v>2154</v>
      </c>
    </row>
    <row r="1873" spans="1:21" s="56" customFormat="1" ht="69.95" hidden="1" customHeight="1" outlineLevel="1" thickBot="1" x14ac:dyDescent="0.25">
      <c r="A1873" s="644" t="s">
        <v>4655</v>
      </c>
      <c r="B1873" s="76" t="s">
        <v>32</v>
      </c>
      <c r="C1873" s="77"/>
      <c r="D1873" s="81" t="s">
        <v>1110</v>
      </c>
      <c r="E1873" s="76"/>
      <c r="F1873" s="82" t="s">
        <v>4</v>
      </c>
      <c r="G1873" s="230">
        <v>0</v>
      </c>
      <c r="H1873" s="175">
        <v>0</v>
      </c>
      <c r="I1873" s="175">
        <v>0</v>
      </c>
      <c r="J1873" s="161">
        <f t="shared" ref="J1873:J1874" si="1581">I1873*0.98</f>
        <v>0</v>
      </c>
      <c r="K1873" s="161">
        <f t="shared" ref="K1873:K1874" si="1582">I1873*0.97</f>
        <v>0</v>
      </c>
      <c r="L1873" s="161">
        <f t="shared" ref="L1873:L1874" si="1583">I1873*0.96</f>
        <v>0</v>
      </c>
      <c r="M1873" s="17"/>
      <c r="N1873" s="65">
        <f>H1873*M1873</f>
        <v>0</v>
      </c>
      <c r="O1873" s="217">
        <f>I1873*M1873</f>
        <v>0</v>
      </c>
      <c r="P1873" s="246">
        <f>J1873*M1873</f>
        <v>0</v>
      </c>
      <c r="Q1873" s="246">
        <f>K1873*M1873</f>
        <v>0</v>
      </c>
      <c r="R1873" s="246">
        <f>L1873*M1873</f>
        <v>0</v>
      </c>
      <c r="S1873" s="12" t="s">
        <v>5</v>
      </c>
      <c r="T1873" s="533" t="s">
        <v>2154</v>
      </c>
      <c r="U1873"/>
    </row>
    <row r="1874" spans="1:21" s="56" customFormat="1" ht="69.95" hidden="1" customHeight="1" outlineLevel="1" thickBot="1" x14ac:dyDescent="0.25">
      <c r="A1874" s="644" t="s">
        <v>4656</v>
      </c>
      <c r="B1874" s="430" t="s">
        <v>32</v>
      </c>
      <c r="C1874" s="77"/>
      <c r="D1874" s="81" t="s">
        <v>1111</v>
      </c>
      <c r="E1874" s="430"/>
      <c r="F1874" s="275" t="s">
        <v>4</v>
      </c>
      <c r="G1874" s="492">
        <v>0</v>
      </c>
      <c r="H1874" s="344">
        <v>0</v>
      </c>
      <c r="I1874" s="344">
        <v>0</v>
      </c>
      <c r="J1874" s="258">
        <f t="shared" si="1581"/>
        <v>0</v>
      </c>
      <c r="K1874" s="258">
        <f t="shared" si="1582"/>
        <v>0</v>
      </c>
      <c r="L1874" s="258">
        <f t="shared" si="1583"/>
        <v>0</v>
      </c>
      <c r="M1874" s="482"/>
      <c r="N1874" s="61">
        <f>H1874*M1874</f>
        <v>0</v>
      </c>
      <c r="O1874" s="246">
        <f>I1874*M1874</f>
        <v>0</v>
      </c>
      <c r="P1874" s="246">
        <f>J1874*M1874</f>
        <v>0</v>
      </c>
      <c r="Q1874" s="246">
        <f>K1874*M1874</f>
        <v>0</v>
      </c>
      <c r="R1874" s="246">
        <f>L1874*M1874</f>
        <v>0</v>
      </c>
      <c r="S1874" s="12" t="s">
        <v>5</v>
      </c>
      <c r="T1874" s="533" t="s">
        <v>2154</v>
      </c>
      <c r="U1874"/>
    </row>
    <row r="1875" spans="1:21" ht="20.100000000000001" customHeight="1" collapsed="1" thickBot="1" x14ac:dyDescent="0.25">
      <c r="A1875" s="372" t="s">
        <v>8897</v>
      </c>
      <c r="B1875" s="628"/>
      <c r="C1875" s="373"/>
      <c r="D1875" s="374"/>
      <c r="E1875" s="374"/>
      <c r="F1875" s="374"/>
      <c r="G1875" s="375"/>
      <c r="H1875" s="376"/>
      <c r="I1875" s="376"/>
      <c r="J1875" s="378"/>
      <c r="K1875" s="378"/>
      <c r="L1875" s="378"/>
      <c r="M1875" s="375"/>
      <c r="N1875" s="376"/>
      <c r="O1875" s="376"/>
      <c r="P1875" s="376"/>
      <c r="Q1875" s="376"/>
      <c r="R1875" s="376"/>
      <c r="S1875" s="377"/>
    </row>
    <row r="1876" spans="1:21" ht="20.100000000000001" hidden="1" customHeight="1" outlineLevel="1" thickBot="1" x14ac:dyDescent="0.25">
      <c r="A1876" s="630"/>
      <c r="B1876" s="630" t="s">
        <v>825</v>
      </c>
      <c r="C1876" s="631"/>
      <c r="D1876" s="632"/>
      <c r="E1876" s="632"/>
      <c r="F1876" s="632"/>
      <c r="G1876" s="633"/>
      <c r="H1876" s="634"/>
      <c r="I1876" s="634"/>
      <c r="J1876" s="635"/>
      <c r="K1876" s="635"/>
      <c r="L1876" s="635"/>
      <c r="M1876" s="633"/>
      <c r="N1876" s="634"/>
      <c r="O1876" s="634"/>
      <c r="P1876" s="634"/>
      <c r="Q1876" s="634"/>
      <c r="R1876" s="634"/>
      <c r="S1876" s="636"/>
      <c r="U1876" s="56"/>
    </row>
    <row r="1877" spans="1:21" ht="20.100000000000001" hidden="1" customHeight="1" outlineLevel="1" thickBot="1" x14ac:dyDescent="0.25">
      <c r="A1877" s="3" t="s">
        <v>3737</v>
      </c>
      <c r="B1877" s="3" t="s">
        <v>33</v>
      </c>
      <c r="C1877" s="4"/>
      <c r="D1877" s="4" t="s">
        <v>17</v>
      </c>
      <c r="E1877" s="3" t="s">
        <v>2746</v>
      </c>
      <c r="F1877" s="35" t="s">
        <v>31</v>
      </c>
      <c r="G1877" s="39" t="s">
        <v>487</v>
      </c>
      <c r="H1877" s="4" t="s">
        <v>488</v>
      </c>
      <c r="I1877" s="4" t="s">
        <v>495</v>
      </c>
      <c r="J1877" s="123">
        <v>-0.02</v>
      </c>
      <c r="K1877" s="123">
        <v>-0.03</v>
      </c>
      <c r="L1877" s="123">
        <v>-0.04</v>
      </c>
      <c r="M1877" s="4" t="s">
        <v>18</v>
      </c>
      <c r="N1877" s="4" t="s">
        <v>8</v>
      </c>
      <c r="O1877" s="4" t="s">
        <v>486</v>
      </c>
      <c r="P1877" s="124" t="s">
        <v>1924</v>
      </c>
      <c r="Q1877" s="124" t="s">
        <v>1930</v>
      </c>
      <c r="R1877" s="124" t="s">
        <v>1931</v>
      </c>
      <c r="S1877" s="4" t="s">
        <v>34</v>
      </c>
      <c r="U1877" s="56"/>
    </row>
    <row r="1878" spans="1:21" s="56" customFormat="1" ht="69.95" hidden="1" customHeight="1" outlineLevel="1" thickBot="1" x14ac:dyDescent="0.25">
      <c r="A1878" s="644" t="s">
        <v>4657</v>
      </c>
      <c r="B1878" s="76" t="s">
        <v>32</v>
      </c>
      <c r="C1878" s="77"/>
      <c r="D1878" s="81" t="s">
        <v>1113</v>
      </c>
      <c r="E1878" s="76"/>
      <c r="F1878" s="159" t="s">
        <v>4</v>
      </c>
      <c r="G1878" s="230">
        <v>0</v>
      </c>
      <c r="H1878" s="175">
        <v>0</v>
      </c>
      <c r="I1878" s="175">
        <v>0</v>
      </c>
      <c r="J1878" s="161">
        <f t="shared" ref="J1878:J1897" si="1584">I1878*0.98</f>
        <v>0</v>
      </c>
      <c r="K1878" s="161">
        <f t="shared" ref="K1878:K1897" si="1585">I1878*0.97</f>
        <v>0</v>
      </c>
      <c r="L1878" s="161">
        <f t="shared" ref="L1878:L1897" si="1586">I1878*0.96</f>
        <v>0</v>
      </c>
      <c r="M1878" s="17"/>
      <c r="N1878" s="65">
        <f>H1878*M1878</f>
        <v>0</v>
      </c>
      <c r="O1878" s="217">
        <f>I1878*M1878</f>
        <v>0</v>
      </c>
      <c r="P1878" s="246">
        <f>J1878*M1878</f>
        <v>0</v>
      </c>
      <c r="Q1878" s="246">
        <f>K1878*M1878</f>
        <v>0</v>
      </c>
      <c r="R1878" s="246">
        <f>L1878*M1878</f>
        <v>0</v>
      </c>
      <c r="S1878" s="12" t="s">
        <v>5</v>
      </c>
      <c r="T1878" s="533" t="s">
        <v>2154</v>
      </c>
    </row>
    <row r="1879" spans="1:21" s="56" customFormat="1" ht="69.95" hidden="1" customHeight="1" outlineLevel="1" thickBot="1" x14ac:dyDescent="0.25">
      <c r="A1879" s="644" t="s">
        <v>4658</v>
      </c>
      <c r="B1879" s="76" t="s">
        <v>32</v>
      </c>
      <c r="C1879" s="77"/>
      <c r="D1879" s="81" t="s">
        <v>1114</v>
      </c>
      <c r="E1879" s="76"/>
      <c r="F1879" s="159" t="s">
        <v>4</v>
      </c>
      <c r="G1879" s="230">
        <v>0</v>
      </c>
      <c r="H1879" s="175">
        <v>0</v>
      </c>
      <c r="I1879" s="175">
        <v>0</v>
      </c>
      <c r="J1879" s="161">
        <f t="shared" si="1584"/>
        <v>0</v>
      </c>
      <c r="K1879" s="161">
        <f t="shared" si="1585"/>
        <v>0</v>
      </c>
      <c r="L1879" s="161">
        <f t="shared" si="1586"/>
        <v>0</v>
      </c>
      <c r="M1879" s="17"/>
      <c r="N1879" s="65">
        <f>H1879*M1879</f>
        <v>0</v>
      </c>
      <c r="O1879" s="217">
        <f>I1879*M1879</f>
        <v>0</v>
      </c>
      <c r="P1879" s="246">
        <f>J1879*M1879</f>
        <v>0</v>
      </c>
      <c r="Q1879" s="246">
        <f>K1879*M1879</f>
        <v>0</v>
      </c>
      <c r="R1879" s="246">
        <f>L1879*M1879</f>
        <v>0</v>
      </c>
      <c r="S1879" s="12" t="s">
        <v>5</v>
      </c>
      <c r="T1879" s="533" t="s">
        <v>2154</v>
      </c>
    </row>
    <row r="1880" spans="1:21" s="56" customFormat="1" ht="69.95" hidden="1" customHeight="1" outlineLevel="1" thickBot="1" x14ac:dyDescent="0.25">
      <c r="A1880" s="644" t="s">
        <v>4659</v>
      </c>
      <c r="B1880" s="281" t="s">
        <v>42</v>
      </c>
      <c r="C1880" s="25"/>
      <c r="D1880" s="80" t="s">
        <v>1115</v>
      </c>
      <c r="E1880" s="76"/>
      <c r="F1880" s="159" t="s">
        <v>4</v>
      </c>
      <c r="G1880" s="230">
        <v>0</v>
      </c>
      <c r="H1880" s="175">
        <v>0</v>
      </c>
      <c r="I1880" s="175">
        <v>0</v>
      </c>
      <c r="J1880" s="161">
        <f t="shared" si="1584"/>
        <v>0</v>
      </c>
      <c r="K1880" s="161">
        <f t="shared" si="1585"/>
        <v>0</v>
      </c>
      <c r="L1880" s="161">
        <f t="shared" si="1586"/>
        <v>0</v>
      </c>
      <c r="M1880" s="17"/>
      <c r="N1880" s="65">
        <f>H1880*M1880</f>
        <v>0</v>
      </c>
      <c r="O1880" s="217">
        <f>I1880*M1880</f>
        <v>0</v>
      </c>
      <c r="P1880" s="246">
        <f>J1880*M1880</f>
        <v>0</v>
      </c>
      <c r="Q1880" s="246">
        <f>K1880*M1880</f>
        <v>0</v>
      </c>
      <c r="R1880" s="246">
        <f>L1880*M1880</f>
        <v>0</v>
      </c>
      <c r="S1880" s="12" t="s">
        <v>5</v>
      </c>
      <c r="T1880" s="533" t="s">
        <v>2154</v>
      </c>
    </row>
    <row r="1881" spans="1:21" s="56" customFormat="1" ht="69.95" hidden="1" customHeight="1" outlineLevel="1" thickBot="1" x14ac:dyDescent="0.25">
      <c r="A1881" s="644" t="s">
        <v>4660</v>
      </c>
      <c r="B1881" s="281" t="s">
        <v>42</v>
      </c>
      <c r="C1881" s="25"/>
      <c r="D1881" s="80" t="s">
        <v>1116</v>
      </c>
      <c r="E1881" s="76"/>
      <c r="F1881" s="159" t="s">
        <v>4</v>
      </c>
      <c r="G1881" s="230">
        <v>0</v>
      </c>
      <c r="H1881" s="175">
        <v>0</v>
      </c>
      <c r="I1881" s="175">
        <v>0</v>
      </c>
      <c r="J1881" s="161">
        <f t="shared" si="1584"/>
        <v>0</v>
      </c>
      <c r="K1881" s="161">
        <f t="shared" si="1585"/>
        <v>0</v>
      </c>
      <c r="L1881" s="161">
        <f t="shared" si="1586"/>
        <v>0</v>
      </c>
      <c r="M1881" s="17"/>
      <c r="N1881" s="65">
        <f>H1881*M1881</f>
        <v>0</v>
      </c>
      <c r="O1881" s="217">
        <f>I1881*M1881</f>
        <v>0</v>
      </c>
      <c r="P1881" s="246">
        <f>J1881*M1881</f>
        <v>0</v>
      </c>
      <c r="Q1881" s="246">
        <f>K1881*M1881</f>
        <v>0</v>
      </c>
      <c r="R1881" s="246">
        <f>L1881*M1881</f>
        <v>0</v>
      </c>
      <c r="S1881" s="12" t="s">
        <v>5</v>
      </c>
      <c r="T1881" s="533" t="s">
        <v>2154</v>
      </c>
    </row>
    <row r="1882" spans="1:21" s="56" customFormat="1" ht="69.95" hidden="1" customHeight="1" outlineLevel="1" thickBot="1" x14ac:dyDescent="0.25">
      <c r="A1882" s="644" t="s">
        <v>4661</v>
      </c>
      <c r="B1882" s="281" t="s">
        <v>42</v>
      </c>
      <c r="C1882" s="25"/>
      <c r="D1882" s="80" t="s">
        <v>1117</v>
      </c>
      <c r="E1882" s="76"/>
      <c r="F1882" s="159" t="s">
        <v>4</v>
      </c>
      <c r="G1882" s="230">
        <v>0</v>
      </c>
      <c r="H1882" s="175">
        <v>0</v>
      </c>
      <c r="I1882" s="175">
        <v>0</v>
      </c>
      <c r="J1882" s="161">
        <f t="shared" si="1584"/>
        <v>0</v>
      </c>
      <c r="K1882" s="161">
        <f t="shared" si="1585"/>
        <v>0</v>
      </c>
      <c r="L1882" s="161">
        <f t="shared" si="1586"/>
        <v>0</v>
      </c>
      <c r="M1882" s="17"/>
      <c r="N1882" s="139">
        <f>H1882*M1882</f>
        <v>0</v>
      </c>
      <c r="O1882" s="217">
        <f>I1882*M1882</f>
        <v>0</v>
      </c>
      <c r="P1882" s="246">
        <f>J1882*M1882</f>
        <v>0</v>
      </c>
      <c r="Q1882" s="246">
        <f>K1882*M1882</f>
        <v>0</v>
      </c>
      <c r="R1882" s="246">
        <f>L1882*M1882</f>
        <v>0</v>
      </c>
      <c r="S1882" s="12" t="s">
        <v>5</v>
      </c>
      <c r="T1882" s="533" t="s">
        <v>2154</v>
      </c>
    </row>
    <row r="1883" spans="1:21" s="56" customFormat="1" ht="69.95" hidden="1" customHeight="1" outlineLevel="1" thickBot="1" x14ac:dyDescent="0.25">
      <c r="A1883" s="644" t="s">
        <v>4662</v>
      </c>
      <c r="B1883" s="76" t="s">
        <v>32</v>
      </c>
      <c r="C1883" s="77"/>
      <c r="D1883" s="81" t="s">
        <v>1118</v>
      </c>
      <c r="E1883" s="76"/>
      <c r="F1883" s="159" t="s">
        <v>4</v>
      </c>
      <c r="G1883" s="230">
        <v>0</v>
      </c>
      <c r="H1883" s="175">
        <v>0</v>
      </c>
      <c r="I1883" s="175">
        <v>0</v>
      </c>
      <c r="J1883" s="161">
        <f t="shared" si="1584"/>
        <v>0</v>
      </c>
      <c r="K1883" s="161">
        <f t="shared" si="1585"/>
        <v>0</v>
      </c>
      <c r="L1883" s="161">
        <f t="shared" si="1586"/>
        <v>0</v>
      </c>
      <c r="M1883" s="17"/>
      <c r="N1883" s="139">
        <f>H1883*M1883</f>
        <v>0</v>
      </c>
      <c r="O1883" s="217">
        <f>I1883*M1883</f>
        <v>0</v>
      </c>
      <c r="P1883" s="246">
        <f>J1883*M1883</f>
        <v>0</v>
      </c>
      <c r="Q1883" s="246">
        <f>K1883*M1883</f>
        <v>0</v>
      </c>
      <c r="R1883" s="246">
        <f>L1883*M1883</f>
        <v>0</v>
      </c>
      <c r="S1883" s="12" t="s">
        <v>5</v>
      </c>
      <c r="T1883" s="533" t="s">
        <v>2154</v>
      </c>
    </row>
    <row r="1884" spans="1:21" s="56" customFormat="1" ht="69.95" hidden="1" customHeight="1" outlineLevel="1" thickBot="1" x14ac:dyDescent="0.25">
      <c r="A1884" s="644" t="s">
        <v>4663</v>
      </c>
      <c r="B1884" s="76" t="s">
        <v>32</v>
      </c>
      <c r="C1884" s="77"/>
      <c r="D1884" s="81" t="s">
        <v>1119</v>
      </c>
      <c r="E1884" s="76"/>
      <c r="F1884" s="159" t="s">
        <v>4</v>
      </c>
      <c r="G1884" s="230">
        <v>0</v>
      </c>
      <c r="H1884" s="175">
        <v>0</v>
      </c>
      <c r="I1884" s="175">
        <v>0</v>
      </c>
      <c r="J1884" s="161">
        <f t="shared" si="1584"/>
        <v>0</v>
      </c>
      <c r="K1884" s="161">
        <f t="shared" si="1585"/>
        <v>0</v>
      </c>
      <c r="L1884" s="161">
        <f t="shared" si="1586"/>
        <v>0</v>
      </c>
      <c r="M1884" s="17"/>
      <c r="N1884" s="139">
        <f>H1884*M1884</f>
        <v>0</v>
      </c>
      <c r="O1884" s="217">
        <f>I1884*M1884</f>
        <v>0</v>
      </c>
      <c r="P1884" s="246">
        <f>J1884*M1884</f>
        <v>0</v>
      </c>
      <c r="Q1884" s="246">
        <f>K1884*M1884</f>
        <v>0</v>
      </c>
      <c r="R1884" s="246">
        <f>L1884*M1884</f>
        <v>0</v>
      </c>
      <c r="S1884" s="12" t="s">
        <v>5</v>
      </c>
      <c r="T1884" s="533" t="s">
        <v>2154</v>
      </c>
    </row>
    <row r="1885" spans="1:21" s="56" customFormat="1" ht="69.95" hidden="1" customHeight="1" outlineLevel="1" thickBot="1" x14ac:dyDescent="0.25">
      <c r="A1885" s="644" t="s">
        <v>4664</v>
      </c>
      <c r="B1885" s="76" t="s">
        <v>32</v>
      </c>
      <c r="C1885" s="77"/>
      <c r="D1885" s="81" t="s">
        <v>1132</v>
      </c>
      <c r="E1885" s="76"/>
      <c r="F1885" s="159" t="s">
        <v>4</v>
      </c>
      <c r="G1885" s="230">
        <v>0</v>
      </c>
      <c r="H1885" s="175">
        <v>0</v>
      </c>
      <c r="I1885" s="175">
        <v>0</v>
      </c>
      <c r="J1885" s="161">
        <f t="shared" si="1584"/>
        <v>0</v>
      </c>
      <c r="K1885" s="161">
        <f t="shared" si="1585"/>
        <v>0</v>
      </c>
      <c r="L1885" s="161">
        <f t="shared" si="1586"/>
        <v>0</v>
      </c>
      <c r="M1885" s="17"/>
      <c r="N1885" s="139">
        <f>H1885*M1885</f>
        <v>0</v>
      </c>
      <c r="O1885" s="217">
        <f>I1885*M1885</f>
        <v>0</v>
      </c>
      <c r="P1885" s="246">
        <f>J1885*M1885</f>
        <v>0</v>
      </c>
      <c r="Q1885" s="246">
        <f>K1885*M1885</f>
        <v>0</v>
      </c>
      <c r="R1885" s="246">
        <f>L1885*M1885</f>
        <v>0</v>
      </c>
      <c r="S1885" s="12" t="s">
        <v>5</v>
      </c>
      <c r="T1885" s="533" t="s">
        <v>2154</v>
      </c>
    </row>
    <row r="1886" spans="1:21" s="56" customFormat="1" ht="69.95" hidden="1" customHeight="1" outlineLevel="1" thickBot="1" x14ac:dyDescent="0.25">
      <c r="A1886" s="644" t="s">
        <v>4665</v>
      </c>
      <c r="B1886" s="76" t="s">
        <v>32</v>
      </c>
      <c r="C1886" s="77"/>
      <c r="D1886" s="81" t="s">
        <v>1120</v>
      </c>
      <c r="E1886" s="76"/>
      <c r="F1886" s="159" t="s">
        <v>4</v>
      </c>
      <c r="G1886" s="230">
        <v>0</v>
      </c>
      <c r="H1886" s="175">
        <v>0</v>
      </c>
      <c r="I1886" s="175">
        <v>0</v>
      </c>
      <c r="J1886" s="161">
        <f t="shared" si="1584"/>
        <v>0</v>
      </c>
      <c r="K1886" s="161">
        <f t="shared" si="1585"/>
        <v>0</v>
      </c>
      <c r="L1886" s="161">
        <f t="shared" si="1586"/>
        <v>0</v>
      </c>
      <c r="M1886" s="17"/>
      <c r="N1886" s="139">
        <f>H1886*M1886</f>
        <v>0</v>
      </c>
      <c r="O1886" s="217">
        <f>I1886*M1886</f>
        <v>0</v>
      </c>
      <c r="P1886" s="246">
        <f>J1886*M1886</f>
        <v>0</v>
      </c>
      <c r="Q1886" s="246">
        <f>K1886*M1886</f>
        <v>0</v>
      </c>
      <c r="R1886" s="246">
        <f>L1886*M1886</f>
        <v>0</v>
      </c>
      <c r="S1886" s="12" t="s">
        <v>5</v>
      </c>
      <c r="T1886" s="533" t="s">
        <v>2154</v>
      </c>
    </row>
    <row r="1887" spans="1:21" s="56" customFormat="1" ht="69.95" hidden="1" customHeight="1" outlineLevel="1" thickBot="1" x14ac:dyDescent="0.25">
      <c r="A1887" s="644" t="s">
        <v>4666</v>
      </c>
      <c r="B1887" s="76" t="s">
        <v>32</v>
      </c>
      <c r="C1887" s="77"/>
      <c r="D1887" s="81" t="s">
        <v>1131</v>
      </c>
      <c r="E1887" s="76"/>
      <c r="F1887" s="159" t="s">
        <v>4</v>
      </c>
      <c r="G1887" s="230">
        <v>0</v>
      </c>
      <c r="H1887" s="175">
        <v>0</v>
      </c>
      <c r="I1887" s="175">
        <v>0</v>
      </c>
      <c r="J1887" s="161">
        <f t="shared" si="1584"/>
        <v>0</v>
      </c>
      <c r="K1887" s="161">
        <f t="shared" si="1585"/>
        <v>0</v>
      </c>
      <c r="L1887" s="161">
        <f t="shared" si="1586"/>
        <v>0</v>
      </c>
      <c r="M1887" s="17"/>
      <c r="N1887" s="139">
        <f>H1887*M1887</f>
        <v>0</v>
      </c>
      <c r="O1887" s="217">
        <f>I1887*M1887</f>
        <v>0</v>
      </c>
      <c r="P1887" s="246">
        <f>J1887*M1887</f>
        <v>0</v>
      </c>
      <c r="Q1887" s="246">
        <f>K1887*M1887</f>
        <v>0</v>
      </c>
      <c r="R1887" s="246">
        <f>L1887*M1887</f>
        <v>0</v>
      </c>
      <c r="S1887" s="12" t="s">
        <v>5</v>
      </c>
      <c r="T1887" s="533" t="s">
        <v>2154</v>
      </c>
    </row>
    <row r="1888" spans="1:21" s="56" customFormat="1" ht="69.95" hidden="1" customHeight="1" outlineLevel="1" thickBot="1" x14ac:dyDescent="0.25">
      <c r="A1888" s="644" t="s">
        <v>4667</v>
      </c>
      <c r="B1888" s="76" t="s">
        <v>32</v>
      </c>
      <c r="C1888" s="77"/>
      <c r="D1888" s="81" t="s">
        <v>1130</v>
      </c>
      <c r="E1888" s="76"/>
      <c r="F1888" s="159" t="s">
        <v>4</v>
      </c>
      <c r="G1888" s="230">
        <v>0</v>
      </c>
      <c r="H1888" s="175">
        <v>0</v>
      </c>
      <c r="I1888" s="175">
        <v>0</v>
      </c>
      <c r="J1888" s="161">
        <f t="shared" si="1584"/>
        <v>0</v>
      </c>
      <c r="K1888" s="161">
        <f t="shared" si="1585"/>
        <v>0</v>
      </c>
      <c r="L1888" s="161">
        <f t="shared" si="1586"/>
        <v>0</v>
      </c>
      <c r="M1888" s="17"/>
      <c r="N1888" s="139">
        <f>H1888*M1888</f>
        <v>0</v>
      </c>
      <c r="O1888" s="217">
        <f>I1888*M1888</f>
        <v>0</v>
      </c>
      <c r="P1888" s="246">
        <f>J1888*M1888</f>
        <v>0</v>
      </c>
      <c r="Q1888" s="246">
        <f>K1888*M1888</f>
        <v>0</v>
      </c>
      <c r="R1888" s="246">
        <f>L1888*M1888</f>
        <v>0</v>
      </c>
      <c r="S1888" s="12" t="s">
        <v>5</v>
      </c>
      <c r="T1888" s="533" t="s">
        <v>2154</v>
      </c>
    </row>
    <row r="1889" spans="1:21" s="56" customFormat="1" ht="69.95" hidden="1" customHeight="1" outlineLevel="1" thickBot="1" x14ac:dyDescent="0.25">
      <c r="A1889" s="644" t="s">
        <v>4669</v>
      </c>
      <c r="B1889" s="76" t="s">
        <v>32</v>
      </c>
      <c r="C1889" s="77"/>
      <c r="D1889" s="81" t="s">
        <v>1129</v>
      </c>
      <c r="E1889" s="76"/>
      <c r="F1889" s="159" t="s">
        <v>4</v>
      </c>
      <c r="G1889" s="230">
        <v>0</v>
      </c>
      <c r="H1889" s="175">
        <v>0</v>
      </c>
      <c r="I1889" s="175">
        <v>0</v>
      </c>
      <c r="J1889" s="161">
        <f t="shared" si="1584"/>
        <v>0</v>
      </c>
      <c r="K1889" s="161">
        <f t="shared" si="1585"/>
        <v>0</v>
      </c>
      <c r="L1889" s="161">
        <f t="shared" si="1586"/>
        <v>0</v>
      </c>
      <c r="M1889" s="17"/>
      <c r="N1889" s="139">
        <f>H1889*M1889</f>
        <v>0</v>
      </c>
      <c r="O1889" s="217">
        <f>I1889*M1889</f>
        <v>0</v>
      </c>
      <c r="P1889" s="246">
        <f>J1889*M1889</f>
        <v>0</v>
      </c>
      <c r="Q1889" s="246">
        <f>K1889*M1889</f>
        <v>0</v>
      </c>
      <c r="R1889" s="246">
        <f>L1889*M1889</f>
        <v>0</v>
      </c>
      <c r="S1889" s="12" t="s">
        <v>5</v>
      </c>
      <c r="T1889" s="533" t="s">
        <v>2154</v>
      </c>
    </row>
    <row r="1890" spans="1:21" s="56" customFormat="1" ht="69.95" hidden="1" customHeight="1" outlineLevel="1" thickBot="1" x14ac:dyDescent="0.25">
      <c r="A1890" s="644" t="s">
        <v>4670</v>
      </c>
      <c r="B1890" s="76" t="s">
        <v>32</v>
      </c>
      <c r="C1890" s="77"/>
      <c r="D1890" s="81" t="s">
        <v>1121</v>
      </c>
      <c r="E1890" s="76"/>
      <c r="F1890" s="159" t="s">
        <v>4</v>
      </c>
      <c r="G1890" s="230">
        <v>0</v>
      </c>
      <c r="H1890" s="175">
        <v>0</v>
      </c>
      <c r="I1890" s="175">
        <v>0</v>
      </c>
      <c r="J1890" s="161">
        <f t="shared" si="1584"/>
        <v>0</v>
      </c>
      <c r="K1890" s="161">
        <f t="shared" si="1585"/>
        <v>0</v>
      </c>
      <c r="L1890" s="161">
        <f t="shared" si="1586"/>
        <v>0</v>
      </c>
      <c r="M1890" s="17"/>
      <c r="N1890" s="139">
        <f>H1890*M1890</f>
        <v>0</v>
      </c>
      <c r="O1890" s="217">
        <f>I1890*M1890</f>
        <v>0</v>
      </c>
      <c r="P1890" s="246">
        <f>J1890*M1890</f>
        <v>0</v>
      </c>
      <c r="Q1890" s="246">
        <f>K1890*M1890</f>
        <v>0</v>
      </c>
      <c r="R1890" s="246">
        <f>L1890*M1890</f>
        <v>0</v>
      </c>
      <c r="S1890" s="12" t="s">
        <v>5</v>
      </c>
      <c r="T1890" s="533" t="s">
        <v>2154</v>
      </c>
    </row>
    <row r="1891" spans="1:21" s="56" customFormat="1" ht="69.95" hidden="1" customHeight="1" outlineLevel="1" thickBot="1" x14ac:dyDescent="0.25">
      <c r="A1891" s="644" t="s">
        <v>4671</v>
      </c>
      <c r="B1891" s="76" t="s">
        <v>32</v>
      </c>
      <c r="C1891" s="77"/>
      <c r="D1891" s="81" t="s">
        <v>1128</v>
      </c>
      <c r="E1891" s="76"/>
      <c r="F1891" s="159" t="s">
        <v>4</v>
      </c>
      <c r="G1891" s="230">
        <v>0</v>
      </c>
      <c r="H1891" s="175">
        <v>0</v>
      </c>
      <c r="I1891" s="175">
        <v>0</v>
      </c>
      <c r="J1891" s="161">
        <f t="shared" si="1584"/>
        <v>0</v>
      </c>
      <c r="K1891" s="161">
        <f t="shared" si="1585"/>
        <v>0</v>
      </c>
      <c r="L1891" s="161">
        <f t="shared" si="1586"/>
        <v>0</v>
      </c>
      <c r="M1891" s="17"/>
      <c r="N1891" s="139">
        <f>H1891*M1891</f>
        <v>0</v>
      </c>
      <c r="O1891" s="217">
        <f>I1891*M1891</f>
        <v>0</v>
      </c>
      <c r="P1891" s="246">
        <f>J1891*M1891</f>
        <v>0</v>
      </c>
      <c r="Q1891" s="246">
        <f>K1891*M1891</f>
        <v>0</v>
      </c>
      <c r="R1891" s="246">
        <f>L1891*M1891</f>
        <v>0</v>
      </c>
      <c r="S1891" s="12" t="s">
        <v>5</v>
      </c>
      <c r="T1891" s="533" t="s">
        <v>2154</v>
      </c>
    </row>
    <row r="1892" spans="1:21" s="56" customFormat="1" ht="69.95" hidden="1" customHeight="1" outlineLevel="1" thickBot="1" x14ac:dyDescent="0.25">
      <c r="A1892" s="644" t="s">
        <v>4672</v>
      </c>
      <c r="B1892" s="76" t="s">
        <v>32</v>
      </c>
      <c r="C1892" s="77"/>
      <c r="D1892" s="81" t="s">
        <v>1122</v>
      </c>
      <c r="E1892" s="76"/>
      <c r="F1892" s="159" t="s">
        <v>4</v>
      </c>
      <c r="G1892" s="230">
        <v>0</v>
      </c>
      <c r="H1892" s="175">
        <v>0</v>
      </c>
      <c r="I1892" s="175">
        <v>0</v>
      </c>
      <c r="J1892" s="161">
        <f t="shared" si="1584"/>
        <v>0</v>
      </c>
      <c r="K1892" s="161">
        <f t="shared" si="1585"/>
        <v>0</v>
      </c>
      <c r="L1892" s="161">
        <f t="shared" si="1586"/>
        <v>0</v>
      </c>
      <c r="M1892" s="17"/>
      <c r="N1892" s="139">
        <f>H1892*M1892</f>
        <v>0</v>
      </c>
      <c r="O1892" s="217">
        <f>I1892*M1892</f>
        <v>0</v>
      </c>
      <c r="P1892" s="246">
        <f>J1892*M1892</f>
        <v>0</v>
      </c>
      <c r="Q1892" s="246">
        <f>K1892*M1892</f>
        <v>0</v>
      </c>
      <c r="R1892" s="246">
        <f>L1892*M1892</f>
        <v>0</v>
      </c>
      <c r="S1892" s="12" t="s">
        <v>5</v>
      </c>
      <c r="T1892" s="533" t="s">
        <v>2154</v>
      </c>
    </row>
    <row r="1893" spans="1:21" s="56" customFormat="1" ht="69.95" hidden="1" customHeight="1" outlineLevel="1" thickBot="1" x14ac:dyDescent="0.25">
      <c r="A1893" s="644" t="s">
        <v>4673</v>
      </c>
      <c r="B1893" s="76" t="s">
        <v>32</v>
      </c>
      <c r="C1893" s="77"/>
      <c r="D1893" s="81" t="s">
        <v>1123</v>
      </c>
      <c r="E1893" s="76"/>
      <c r="F1893" s="159" t="s">
        <v>4</v>
      </c>
      <c r="G1893" s="230">
        <v>0</v>
      </c>
      <c r="H1893" s="175">
        <v>0</v>
      </c>
      <c r="I1893" s="175">
        <v>0</v>
      </c>
      <c r="J1893" s="161">
        <f t="shared" si="1584"/>
        <v>0</v>
      </c>
      <c r="K1893" s="161">
        <f t="shared" si="1585"/>
        <v>0</v>
      </c>
      <c r="L1893" s="161">
        <f t="shared" si="1586"/>
        <v>0</v>
      </c>
      <c r="M1893" s="17"/>
      <c r="N1893" s="139">
        <f>H1893*M1893</f>
        <v>0</v>
      </c>
      <c r="O1893" s="217">
        <f>I1893*M1893</f>
        <v>0</v>
      </c>
      <c r="P1893" s="246">
        <f>J1893*M1893</f>
        <v>0</v>
      </c>
      <c r="Q1893" s="246">
        <f>K1893*M1893</f>
        <v>0</v>
      </c>
      <c r="R1893" s="246">
        <f>L1893*M1893</f>
        <v>0</v>
      </c>
      <c r="S1893" s="12" t="s">
        <v>5</v>
      </c>
      <c r="T1893" s="533" t="s">
        <v>2154</v>
      </c>
    </row>
    <row r="1894" spans="1:21" s="56" customFormat="1" ht="69.95" hidden="1" customHeight="1" outlineLevel="1" thickBot="1" x14ac:dyDescent="0.25">
      <c r="A1894" s="644" t="s">
        <v>4675</v>
      </c>
      <c r="B1894" s="281" t="s">
        <v>42</v>
      </c>
      <c r="C1894" s="25"/>
      <c r="D1894" s="80" t="s">
        <v>1124</v>
      </c>
      <c r="E1894" s="76"/>
      <c r="F1894" s="159" t="s">
        <v>4</v>
      </c>
      <c r="G1894" s="230">
        <v>0</v>
      </c>
      <c r="H1894" s="175">
        <v>0</v>
      </c>
      <c r="I1894" s="175">
        <v>0</v>
      </c>
      <c r="J1894" s="161">
        <f t="shared" si="1584"/>
        <v>0</v>
      </c>
      <c r="K1894" s="161">
        <f t="shared" si="1585"/>
        <v>0</v>
      </c>
      <c r="L1894" s="161">
        <f t="shared" si="1586"/>
        <v>0</v>
      </c>
      <c r="M1894" s="17"/>
      <c r="N1894" s="139">
        <f>H1894*M1894</f>
        <v>0</v>
      </c>
      <c r="O1894" s="217">
        <f>I1894*M1894</f>
        <v>0</v>
      </c>
      <c r="P1894" s="246">
        <f>J1894*M1894</f>
        <v>0</v>
      </c>
      <c r="Q1894" s="246">
        <f>K1894*M1894</f>
        <v>0</v>
      </c>
      <c r="R1894" s="246">
        <f>L1894*M1894</f>
        <v>0</v>
      </c>
      <c r="S1894" s="12" t="s">
        <v>5</v>
      </c>
      <c r="T1894" s="533" t="s">
        <v>2154</v>
      </c>
    </row>
    <row r="1895" spans="1:21" s="56" customFormat="1" ht="69.95" hidden="1" customHeight="1" outlineLevel="1" thickBot="1" x14ac:dyDescent="0.25">
      <c r="A1895" s="644" t="s">
        <v>4676</v>
      </c>
      <c r="B1895" s="76" t="s">
        <v>32</v>
      </c>
      <c r="C1895" s="77"/>
      <c r="D1895" s="81" t="s">
        <v>1125</v>
      </c>
      <c r="E1895" s="76"/>
      <c r="F1895" s="159" t="s">
        <v>4</v>
      </c>
      <c r="G1895" s="230">
        <v>0</v>
      </c>
      <c r="H1895" s="175">
        <v>0</v>
      </c>
      <c r="I1895" s="175">
        <v>0</v>
      </c>
      <c r="J1895" s="161">
        <f t="shared" si="1584"/>
        <v>0</v>
      </c>
      <c r="K1895" s="161">
        <f t="shared" si="1585"/>
        <v>0</v>
      </c>
      <c r="L1895" s="161">
        <f t="shared" si="1586"/>
        <v>0</v>
      </c>
      <c r="M1895" s="17"/>
      <c r="N1895" s="139">
        <f>H1895*M1895</f>
        <v>0</v>
      </c>
      <c r="O1895" s="217">
        <f>I1895*M1895</f>
        <v>0</v>
      </c>
      <c r="P1895" s="246">
        <f>J1895*M1895</f>
        <v>0</v>
      </c>
      <c r="Q1895" s="246">
        <f>K1895*M1895</f>
        <v>0</v>
      </c>
      <c r="R1895" s="246">
        <f>L1895*M1895</f>
        <v>0</v>
      </c>
      <c r="S1895" s="12" t="s">
        <v>5</v>
      </c>
      <c r="T1895" s="533" t="s">
        <v>2154</v>
      </c>
    </row>
    <row r="1896" spans="1:21" s="56" customFormat="1" ht="69.95" hidden="1" customHeight="1" outlineLevel="1" thickBot="1" x14ac:dyDescent="0.25">
      <c r="A1896" s="644" t="s">
        <v>4677</v>
      </c>
      <c r="B1896" s="76" t="s">
        <v>32</v>
      </c>
      <c r="C1896" s="77"/>
      <c r="D1896" s="81" t="s">
        <v>1126</v>
      </c>
      <c r="E1896" s="76"/>
      <c r="F1896" s="159" t="s">
        <v>4</v>
      </c>
      <c r="G1896" s="230">
        <v>0</v>
      </c>
      <c r="H1896" s="175">
        <v>0</v>
      </c>
      <c r="I1896" s="175">
        <v>0</v>
      </c>
      <c r="J1896" s="161">
        <f t="shared" si="1584"/>
        <v>0</v>
      </c>
      <c r="K1896" s="161">
        <f t="shared" si="1585"/>
        <v>0</v>
      </c>
      <c r="L1896" s="161">
        <f t="shared" si="1586"/>
        <v>0</v>
      </c>
      <c r="M1896" s="17"/>
      <c r="N1896" s="65">
        <v>0</v>
      </c>
      <c r="O1896" s="217">
        <f>I1896*M1896</f>
        <v>0</v>
      </c>
      <c r="P1896" s="246">
        <f>J1896*M1896</f>
        <v>0</v>
      </c>
      <c r="Q1896" s="246">
        <f>K1896*M1896</f>
        <v>0</v>
      </c>
      <c r="R1896" s="246">
        <f>L1896*M1896</f>
        <v>0</v>
      </c>
      <c r="S1896" s="12" t="s">
        <v>5</v>
      </c>
      <c r="T1896" s="533" t="s">
        <v>2154</v>
      </c>
      <c r="U1896"/>
    </row>
    <row r="1897" spans="1:21" s="56" customFormat="1" ht="69.95" hidden="1" customHeight="1" outlineLevel="1" thickBot="1" x14ac:dyDescent="0.25">
      <c r="A1897" s="644" t="s">
        <v>4678</v>
      </c>
      <c r="B1897" s="76" t="s">
        <v>32</v>
      </c>
      <c r="C1897" s="77"/>
      <c r="D1897" s="81" t="s">
        <v>1127</v>
      </c>
      <c r="E1897" s="76"/>
      <c r="F1897" s="55" t="s">
        <v>4</v>
      </c>
      <c r="G1897" s="230">
        <v>0</v>
      </c>
      <c r="H1897" s="175">
        <v>0</v>
      </c>
      <c r="I1897" s="175">
        <v>0</v>
      </c>
      <c r="J1897" s="161">
        <f t="shared" si="1584"/>
        <v>0</v>
      </c>
      <c r="K1897" s="161">
        <f t="shared" si="1585"/>
        <v>0</v>
      </c>
      <c r="L1897" s="161">
        <f t="shared" si="1586"/>
        <v>0</v>
      </c>
      <c r="M1897" s="17"/>
      <c r="N1897" s="65">
        <f>H1897*M1897</f>
        <v>0</v>
      </c>
      <c r="O1897" s="217">
        <f>I1897*M1897</f>
        <v>0</v>
      </c>
      <c r="P1897" s="246">
        <f>J1897*M1897</f>
        <v>0</v>
      </c>
      <c r="Q1897" s="246">
        <f>K1897*M1897</f>
        <v>0</v>
      </c>
      <c r="R1897" s="246">
        <f>L1897*M1897</f>
        <v>0</v>
      </c>
      <c r="S1897" s="12" t="s">
        <v>5</v>
      </c>
      <c r="T1897" s="533" t="s">
        <v>2154</v>
      </c>
      <c r="U1897"/>
    </row>
    <row r="1898" spans="1:21" ht="20.100000000000001" hidden="1" customHeight="1" outlineLevel="1" thickBot="1" x14ac:dyDescent="0.25">
      <c r="A1898" s="79"/>
      <c r="B1898" s="79" t="s">
        <v>828</v>
      </c>
      <c r="C1898" s="71"/>
      <c r="D1898" s="72"/>
      <c r="E1898" s="72"/>
      <c r="F1898" s="72"/>
      <c r="G1898" s="73"/>
      <c r="H1898" s="74"/>
      <c r="I1898" s="74"/>
      <c r="J1898" s="163"/>
      <c r="K1898" s="163"/>
      <c r="L1898" s="163"/>
      <c r="M1898" s="73"/>
      <c r="N1898" s="74"/>
      <c r="O1898" s="74"/>
      <c r="P1898" s="74"/>
      <c r="Q1898" s="74"/>
      <c r="R1898" s="74"/>
      <c r="S1898" s="75"/>
      <c r="U1898" s="56"/>
    </row>
    <row r="1899" spans="1:21" ht="20.100000000000001" hidden="1" customHeight="1" outlineLevel="1" thickBot="1" x14ac:dyDescent="0.25">
      <c r="A1899" s="3" t="s">
        <v>3737</v>
      </c>
      <c r="B1899" s="3" t="s">
        <v>33</v>
      </c>
      <c r="C1899" s="4"/>
      <c r="D1899" s="4" t="s">
        <v>17</v>
      </c>
      <c r="E1899" s="3" t="s">
        <v>2746</v>
      </c>
      <c r="F1899" s="35" t="s">
        <v>31</v>
      </c>
      <c r="G1899" s="39" t="s">
        <v>487</v>
      </c>
      <c r="H1899" s="4" t="s">
        <v>488</v>
      </c>
      <c r="I1899" s="4" t="s">
        <v>495</v>
      </c>
      <c r="J1899" s="123">
        <v>-0.02</v>
      </c>
      <c r="K1899" s="123">
        <v>-0.03</v>
      </c>
      <c r="L1899" s="123">
        <v>-0.04</v>
      </c>
      <c r="M1899" s="4" t="s">
        <v>18</v>
      </c>
      <c r="N1899" s="4" t="s">
        <v>8</v>
      </c>
      <c r="O1899" s="4" t="s">
        <v>486</v>
      </c>
      <c r="P1899" s="124" t="s">
        <v>1924</v>
      </c>
      <c r="Q1899" s="124" t="s">
        <v>1930</v>
      </c>
      <c r="R1899" s="124" t="s">
        <v>1931</v>
      </c>
      <c r="S1899" s="4" t="s">
        <v>34</v>
      </c>
      <c r="U1899" s="56"/>
    </row>
    <row r="1900" spans="1:21" s="56" customFormat="1" ht="69.95" hidden="1" customHeight="1" outlineLevel="1" thickBot="1" x14ac:dyDescent="0.25">
      <c r="A1900" s="644" t="s">
        <v>4679</v>
      </c>
      <c r="B1900" s="76" t="s">
        <v>272</v>
      </c>
      <c r="C1900" s="64" t="s">
        <v>1541</v>
      </c>
      <c r="D1900" s="557" t="s">
        <v>434</v>
      </c>
      <c r="E1900" s="231"/>
      <c r="F1900" s="159" t="s">
        <v>4</v>
      </c>
      <c r="G1900" s="230">
        <v>3</v>
      </c>
      <c r="H1900" s="175">
        <v>0.35</v>
      </c>
      <c r="I1900" s="175">
        <v>0.3</v>
      </c>
      <c r="J1900" s="161">
        <f t="shared" ref="J1900:J1939" si="1587">I1900*0.98</f>
        <v>0.29399999999999998</v>
      </c>
      <c r="K1900" s="161">
        <f t="shared" ref="K1900:K1939" si="1588">I1900*0.97</f>
        <v>0.29099999999999998</v>
      </c>
      <c r="L1900" s="161">
        <f t="shared" ref="L1900:L1939" si="1589">I1900*0.96</f>
        <v>0.28799999999999998</v>
      </c>
      <c r="M1900" s="17"/>
      <c r="N1900" s="65">
        <f>H1900*M1900</f>
        <v>0</v>
      </c>
      <c r="O1900" s="217">
        <f>I1900*M1900</f>
        <v>0</v>
      </c>
      <c r="P1900" s="246">
        <f>J1900*M1900</f>
        <v>0</v>
      </c>
      <c r="Q1900" s="246">
        <f>K1900*M1900</f>
        <v>0</v>
      </c>
      <c r="R1900" s="246">
        <f>L1900*M1900</f>
        <v>0</v>
      </c>
      <c r="S1900" s="12" t="s">
        <v>5</v>
      </c>
    </row>
    <row r="1901" spans="1:21" s="56" customFormat="1" ht="69.95" hidden="1" customHeight="1" outlineLevel="1" thickBot="1" x14ac:dyDescent="0.25">
      <c r="A1901" s="644" t="s">
        <v>4680</v>
      </c>
      <c r="B1901" s="76" t="s">
        <v>272</v>
      </c>
      <c r="C1901" s="64" t="s">
        <v>1542</v>
      </c>
      <c r="D1901" s="557" t="s">
        <v>565</v>
      </c>
      <c r="E1901" s="231"/>
      <c r="F1901" s="159" t="s">
        <v>4</v>
      </c>
      <c r="G1901" s="230">
        <v>3</v>
      </c>
      <c r="H1901" s="175">
        <v>0.35</v>
      </c>
      <c r="I1901" s="175">
        <v>0.3</v>
      </c>
      <c r="J1901" s="161">
        <f t="shared" si="1587"/>
        <v>0.29399999999999998</v>
      </c>
      <c r="K1901" s="161">
        <f t="shared" si="1588"/>
        <v>0.29099999999999998</v>
      </c>
      <c r="L1901" s="161">
        <f t="shared" si="1589"/>
        <v>0.28799999999999998</v>
      </c>
      <c r="M1901" s="17"/>
      <c r="N1901" s="65">
        <f>H1901*M1901</f>
        <v>0</v>
      </c>
      <c r="O1901" s="217">
        <f>I1901*M1901</f>
        <v>0</v>
      </c>
      <c r="P1901" s="246">
        <f>J1901*M1901</f>
        <v>0</v>
      </c>
      <c r="Q1901" s="246">
        <f>K1901*M1901</f>
        <v>0</v>
      </c>
      <c r="R1901" s="246">
        <f>L1901*M1901</f>
        <v>0</v>
      </c>
      <c r="S1901" s="12" t="s">
        <v>5</v>
      </c>
    </row>
    <row r="1902" spans="1:21" s="56" customFormat="1" ht="69.95" hidden="1" customHeight="1" outlineLevel="1" thickBot="1" x14ac:dyDescent="0.25">
      <c r="A1902" s="644" t="s">
        <v>4681</v>
      </c>
      <c r="B1902" s="76" t="s">
        <v>272</v>
      </c>
      <c r="C1902" s="64" t="s">
        <v>1543</v>
      </c>
      <c r="D1902" s="557" t="s">
        <v>435</v>
      </c>
      <c r="E1902" s="231"/>
      <c r="F1902" s="159" t="s">
        <v>4</v>
      </c>
      <c r="G1902" s="230">
        <v>3</v>
      </c>
      <c r="H1902" s="175">
        <v>0.35</v>
      </c>
      <c r="I1902" s="175">
        <v>0.3</v>
      </c>
      <c r="J1902" s="161">
        <f t="shared" si="1587"/>
        <v>0.29399999999999998</v>
      </c>
      <c r="K1902" s="161">
        <f t="shared" si="1588"/>
        <v>0.29099999999999998</v>
      </c>
      <c r="L1902" s="161">
        <f t="shared" si="1589"/>
        <v>0.28799999999999998</v>
      </c>
      <c r="M1902" s="17"/>
      <c r="N1902" s="65">
        <f>H1902*M1902</f>
        <v>0</v>
      </c>
      <c r="O1902" s="217">
        <f>I1902*M1902</f>
        <v>0</v>
      </c>
      <c r="P1902" s="246">
        <f>J1902*M1902</f>
        <v>0</v>
      </c>
      <c r="Q1902" s="246">
        <f>K1902*M1902</f>
        <v>0</v>
      </c>
      <c r="R1902" s="246">
        <f>L1902*M1902</f>
        <v>0</v>
      </c>
      <c r="S1902" s="12" t="s">
        <v>5</v>
      </c>
    </row>
    <row r="1903" spans="1:21" s="56" customFormat="1" ht="69.95" hidden="1" customHeight="1" outlineLevel="1" thickBot="1" x14ac:dyDescent="0.25">
      <c r="A1903" s="644" t="s">
        <v>4682</v>
      </c>
      <c r="B1903" s="76" t="s">
        <v>272</v>
      </c>
      <c r="C1903" s="64" t="s">
        <v>1544</v>
      </c>
      <c r="D1903" s="557" t="s">
        <v>436</v>
      </c>
      <c r="E1903" s="231"/>
      <c r="F1903" s="159" t="s">
        <v>4</v>
      </c>
      <c r="G1903" s="230">
        <v>3</v>
      </c>
      <c r="H1903" s="175">
        <v>0.35</v>
      </c>
      <c r="I1903" s="175">
        <v>0.3</v>
      </c>
      <c r="J1903" s="161">
        <f t="shared" si="1587"/>
        <v>0.29399999999999998</v>
      </c>
      <c r="K1903" s="161">
        <f t="shared" si="1588"/>
        <v>0.29099999999999998</v>
      </c>
      <c r="L1903" s="161">
        <f t="shared" si="1589"/>
        <v>0.28799999999999998</v>
      </c>
      <c r="M1903" s="17"/>
      <c r="N1903" s="65">
        <f>H1903*M1903</f>
        <v>0</v>
      </c>
      <c r="O1903" s="217">
        <f>I1903*M1903</f>
        <v>0</v>
      </c>
      <c r="P1903" s="246">
        <f>J1903*M1903</f>
        <v>0</v>
      </c>
      <c r="Q1903" s="246">
        <f>K1903*M1903</f>
        <v>0</v>
      </c>
      <c r="R1903" s="246">
        <f>L1903*M1903</f>
        <v>0</v>
      </c>
      <c r="S1903" s="12" t="s">
        <v>5</v>
      </c>
    </row>
    <row r="1904" spans="1:21" s="56" customFormat="1" ht="69.95" hidden="1" customHeight="1" outlineLevel="1" thickBot="1" x14ac:dyDescent="0.25">
      <c r="A1904" s="644" t="s">
        <v>4683</v>
      </c>
      <c r="B1904" s="76" t="s">
        <v>112</v>
      </c>
      <c r="C1904" s="64" t="s">
        <v>1624</v>
      </c>
      <c r="D1904" s="557" t="s">
        <v>1604</v>
      </c>
      <c r="E1904" s="231"/>
      <c r="F1904" s="159" t="s">
        <v>4</v>
      </c>
      <c r="G1904" s="230">
        <v>2</v>
      </c>
      <c r="H1904" s="175">
        <v>0.35</v>
      </c>
      <c r="I1904" s="175">
        <v>0.3</v>
      </c>
      <c r="J1904" s="161">
        <f t="shared" si="1587"/>
        <v>0.29399999999999998</v>
      </c>
      <c r="K1904" s="161">
        <f t="shared" si="1588"/>
        <v>0.29099999999999998</v>
      </c>
      <c r="L1904" s="161">
        <f t="shared" si="1589"/>
        <v>0.28799999999999998</v>
      </c>
      <c r="M1904" s="17"/>
      <c r="N1904" s="65">
        <f>H1904*M1904</f>
        <v>0</v>
      </c>
      <c r="O1904" s="217">
        <f>I1904*M1904</f>
        <v>0</v>
      </c>
      <c r="P1904" s="246">
        <f>J1904*M1904</f>
        <v>0</v>
      </c>
      <c r="Q1904" s="246">
        <f>K1904*M1904</f>
        <v>0</v>
      </c>
      <c r="R1904" s="246">
        <f>L1904*M1904</f>
        <v>0</v>
      </c>
      <c r="S1904" s="12" t="s">
        <v>5</v>
      </c>
    </row>
    <row r="1905" spans="1:19" s="56" customFormat="1" ht="69.95" hidden="1" customHeight="1" outlineLevel="1" thickBot="1" x14ac:dyDescent="0.25">
      <c r="A1905" s="644" t="s">
        <v>4684</v>
      </c>
      <c r="B1905" s="76" t="s">
        <v>112</v>
      </c>
      <c r="C1905" s="64" t="s">
        <v>1625</v>
      </c>
      <c r="D1905" s="557" t="s">
        <v>1603</v>
      </c>
      <c r="E1905" s="231"/>
      <c r="F1905" s="159" t="s">
        <v>4</v>
      </c>
      <c r="G1905" s="230">
        <v>2</v>
      </c>
      <c r="H1905" s="175">
        <v>0.35</v>
      </c>
      <c r="I1905" s="175">
        <v>0.3</v>
      </c>
      <c r="J1905" s="161">
        <f t="shared" si="1587"/>
        <v>0.29399999999999998</v>
      </c>
      <c r="K1905" s="161">
        <f t="shared" si="1588"/>
        <v>0.29099999999999998</v>
      </c>
      <c r="L1905" s="161">
        <f t="shared" si="1589"/>
        <v>0.28799999999999998</v>
      </c>
      <c r="M1905" s="17"/>
      <c r="N1905" s="65">
        <f>H1905*M1905</f>
        <v>0</v>
      </c>
      <c r="O1905" s="217">
        <f>I1905*M1905</f>
        <v>0</v>
      </c>
      <c r="P1905" s="246">
        <f>J1905*M1905</f>
        <v>0</v>
      </c>
      <c r="Q1905" s="246">
        <f>K1905*M1905</f>
        <v>0</v>
      </c>
      <c r="R1905" s="246">
        <f>L1905*M1905</f>
        <v>0</v>
      </c>
      <c r="S1905" s="12" t="s">
        <v>5</v>
      </c>
    </row>
    <row r="1906" spans="1:19" s="56" customFormat="1" ht="69.95" hidden="1" customHeight="1" outlineLevel="1" thickBot="1" x14ac:dyDescent="0.25">
      <c r="A1906" s="644" t="s">
        <v>4685</v>
      </c>
      <c r="B1906" s="76" t="s">
        <v>112</v>
      </c>
      <c r="C1906" s="64" t="s">
        <v>1623</v>
      </c>
      <c r="D1906" s="557" t="s">
        <v>1605</v>
      </c>
      <c r="E1906" s="231"/>
      <c r="F1906" s="159" t="s">
        <v>4</v>
      </c>
      <c r="G1906" s="230">
        <v>2</v>
      </c>
      <c r="H1906" s="175">
        <v>0.35</v>
      </c>
      <c r="I1906" s="175">
        <v>0.3</v>
      </c>
      <c r="J1906" s="161">
        <f t="shared" si="1587"/>
        <v>0.29399999999999998</v>
      </c>
      <c r="K1906" s="161">
        <f t="shared" si="1588"/>
        <v>0.29099999999999998</v>
      </c>
      <c r="L1906" s="161">
        <f t="shared" si="1589"/>
        <v>0.28799999999999998</v>
      </c>
      <c r="M1906" s="17"/>
      <c r="N1906" s="65">
        <f>H1906*M1906</f>
        <v>0</v>
      </c>
      <c r="O1906" s="217">
        <f>I1906*M1906</f>
        <v>0</v>
      </c>
      <c r="P1906" s="246">
        <f>J1906*M1906</f>
        <v>0</v>
      </c>
      <c r="Q1906" s="246">
        <f>K1906*M1906</f>
        <v>0</v>
      </c>
      <c r="R1906" s="246">
        <f>L1906*M1906</f>
        <v>0</v>
      </c>
      <c r="S1906" s="12" t="s">
        <v>5</v>
      </c>
    </row>
    <row r="1907" spans="1:19" s="56" customFormat="1" ht="69.95" hidden="1" customHeight="1" outlineLevel="1" thickBot="1" x14ac:dyDescent="0.25">
      <c r="A1907" s="644" t="s">
        <v>4686</v>
      </c>
      <c r="B1907" s="76" t="s">
        <v>112</v>
      </c>
      <c r="C1907" s="64" t="s">
        <v>1517</v>
      </c>
      <c r="D1907" s="557" t="s">
        <v>353</v>
      </c>
      <c r="E1907" s="231"/>
      <c r="F1907" s="159" t="s">
        <v>4</v>
      </c>
      <c r="G1907" s="230">
        <v>3.5</v>
      </c>
      <c r="H1907" s="175">
        <v>0.35</v>
      </c>
      <c r="I1907" s="175">
        <v>0.3</v>
      </c>
      <c r="J1907" s="161">
        <f t="shared" si="1587"/>
        <v>0.29399999999999998</v>
      </c>
      <c r="K1907" s="161">
        <f t="shared" si="1588"/>
        <v>0.29099999999999998</v>
      </c>
      <c r="L1907" s="161">
        <f t="shared" si="1589"/>
        <v>0.28799999999999998</v>
      </c>
      <c r="M1907" s="17"/>
      <c r="N1907" s="65">
        <f>H1907*M1907</f>
        <v>0</v>
      </c>
      <c r="O1907" s="217">
        <f>I1907*M1907</f>
        <v>0</v>
      </c>
      <c r="P1907" s="246">
        <f>J1907*M1907</f>
        <v>0</v>
      </c>
      <c r="Q1907" s="246">
        <f>K1907*M1907</f>
        <v>0</v>
      </c>
      <c r="R1907" s="246">
        <f>L1907*M1907</f>
        <v>0</v>
      </c>
      <c r="S1907" s="12" t="s">
        <v>5</v>
      </c>
    </row>
    <row r="1908" spans="1:19" s="56" customFormat="1" ht="69.95" hidden="1" customHeight="1" outlineLevel="1" thickBot="1" x14ac:dyDescent="0.25">
      <c r="A1908" s="644" t="s">
        <v>4687</v>
      </c>
      <c r="B1908" s="76" t="s">
        <v>112</v>
      </c>
      <c r="C1908" s="64" t="s">
        <v>3312</v>
      </c>
      <c r="D1908" s="557" t="s">
        <v>354</v>
      </c>
      <c r="E1908" s="231"/>
      <c r="F1908" s="159" t="s">
        <v>4</v>
      </c>
      <c r="G1908" s="230">
        <v>3.5</v>
      </c>
      <c r="H1908" s="175">
        <v>0.35</v>
      </c>
      <c r="I1908" s="175">
        <v>0.3</v>
      </c>
      <c r="J1908" s="161">
        <f t="shared" si="1587"/>
        <v>0.29399999999999998</v>
      </c>
      <c r="K1908" s="161">
        <f t="shared" si="1588"/>
        <v>0.29099999999999998</v>
      </c>
      <c r="L1908" s="161">
        <f t="shared" si="1589"/>
        <v>0.28799999999999998</v>
      </c>
      <c r="M1908" s="17"/>
      <c r="N1908" s="65">
        <f>H1908*M1908</f>
        <v>0</v>
      </c>
      <c r="O1908" s="217">
        <f>I1908*M1908</f>
        <v>0</v>
      </c>
      <c r="P1908" s="246">
        <f>J1908*M1908</f>
        <v>0</v>
      </c>
      <c r="Q1908" s="246">
        <f>K1908*M1908</f>
        <v>0</v>
      </c>
      <c r="R1908" s="246">
        <f>L1908*M1908</f>
        <v>0</v>
      </c>
      <c r="S1908" s="12" t="s">
        <v>5</v>
      </c>
    </row>
    <row r="1909" spans="1:19" s="56" customFormat="1" ht="69.95" hidden="1" customHeight="1" outlineLevel="1" thickBot="1" x14ac:dyDescent="0.25">
      <c r="A1909" s="644" t="s">
        <v>4688</v>
      </c>
      <c r="B1909" s="76" t="s">
        <v>272</v>
      </c>
      <c r="C1909" s="64" t="s">
        <v>3313</v>
      </c>
      <c r="D1909" s="557" t="s">
        <v>387</v>
      </c>
      <c r="E1909" s="231"/>
      <c r="F1909" s="159" t="s">
        <v>4</v>
      </c>
      <c r="G1909" s="230">
        <v>3</v>
      </c>
      <c r="H1909" s="175">
        <v>0.35</v>
      </c>
      <c r="I1909" s="175">
        <v>0.3</v>
      </c>
      <c r="J1909" s="161">
        <f t="shared" si="1587"/>
        <v>0.29399999999999998</v>
      </c>
      <c r="K1909" s="161">
        <f t="shared" si="1588"/>
        <v>0.29099999999999998</v>
      </c>
      <c r="L1909" s="161">
        <f t="shared" si="1589"/>
        <v>0.28799999999999998</v>
      </c>
      <c r="M1909" s="17"/>
      <c r="N1909" s="65">
        <f>H1909*M1909</f>
        <v>0</v>
      </c>
      <c r="O1909" s="217">
        <f>I1909*M1909</f>
        <v>0</v>
      </c>
      <c r="P1909" s="246">
        <f>J1909*M1909</f>
        <v>0</v>
      </c>
      <c r="Q1909" s="246">
        <f>K1909*M1909</f>
        <v>0</v>
      </c>
      <c r="R1909" s="246">
        <f>L1909*M1909</f>
        <v>0</v>
      </c>
      <c r="S1909" s="12" t="s">
        <v>5</v>
      </c>
    </row>
    <row r="1910" spans="1:19" s="56" customFormat="1" ht="69.95" hidden="1" customHeight="1" outlineLevel="1" thickBot="1" x14ac:dyDescent="0.25">
      <c r="A1910" s="644" t="s">
        <v>4689</v>
      </c>
      <c r="B1910" s="76" t="s">
        <v>272</v>
      </c>
      <c r="C1910" s="64" t="s">
        <v>3314</v>
      </c>
      <c r="D1910" s="557" t="s">
        <v>437</v>
      </c>
      <c r="E1910" s="231"/>
      <c r="F1910" s="159" t="s">
        <v>4</v>
      </c>
      <c r="G1910" s="230">
        <v>3</v>
      </c>
      <c r="H1910" s="175">
        <v>0.35</v>
      </c>
      <c r="I1910" s="175">
        <v>0.3</v>
      </c>
      <c r="J1910" s="161">
        <f t="shared" si="1587"/>
        <v>0.29399999999999998</v>
      </c>
      <c r="K1910" s="161">
        <f t="shared" si="1588"/>
        <v>0.29099999999999998</v>
      </c>
      <c r="L1910" s="161">
        <f t="shared" si="1589"/>
        <v>0.28799999999999998</v>
      </c>
      <c r="M1910" s="17"/>
      <c r="N1910" s="65">
        <f>H1910*M1910</f>
        <v>0</v>
      </c>
      <c r="O1910" s="217">
        <f>I1910*M1910</f>
        <v>0</v>
      </c>
      <c r="P1910" s="246">
        <f>J1910*M1910</f>
        <v>0</v>
      </c>
      <c r="Q1910" s="246">
        <f>K1910*M1910</f>
        <v>0</v>
      </c>
      <c r="R1910" s="246">
        <f>L1910*M1910</f>
        <v>0</v>
      </c>
      <c r="S1910" s="12" t="s">
        <v>5</v>
      </c>
    </row>
    <row r="1911" spans="1:19" s="56" customFormat="1" ht="69.95" hidden="1" customHeight="1" outlineLevel="1" thickBot="1" x14ac:dyDescent="0.25">
      <c r="A1911" s="644" t="s">
        <v>4690</v>
      </c>
      <c r="B1911" s="76" t="s">
        <v>272</v>
      </c>
      <c r="C1911" s="64" t="s">
        <v>3315</v>
      </c>
      <c r="D1911" s="557" t="s">
        <v>438</v>
      </c>
      <c r="E1911" s="231"/>
      <c r="F1911" s="159" t="s">
        <v>4</v>
      </c>
      <c r="G1911" s="230">
        <v>3</v>
      </c>
      <c r="H1911" s="175">
        <v>0.35</v>
      </c>
      <c r="I1911" s="175">
        <v>0.3</v>
      </c>
      <c r="J1911" s="161">
        <f t="shared" si="1587"/>
        <v>0.29399999999999998</v>
      </c>
      <c r="K1911" s="161">
        <f t="shared" si="1588"/>
        <v>0.29099999999999998</v>
      </c>
      <c r="L1911" s="161">
        <f t="shared" si="1589"/>
        <v>0.28799999999999998</v>
      </c>
      <c r="M1911" s="17"/>
      <c r="N1911" s="65">
        <f>H1911*M1911</f>
        <v>0</v>
      </c>
      <c r="O1911" s="217">
        <f>I1911*M1911</f>
        <v>0</v>
      </c>
      <c r="P1911" s="246">
        <f>J1911*M1911</f>
        <v>0</v>
      </c>
      <c r="Q1911" s="246">
        <f>K1911*M1911</f>
        <v>0</v>
      </c>
      <c r="R1911" s="246">
        <f>L1911*M1911</f>
        <v>0</v>
      </c>
      <c r="S1911" s="12" t="s">
        <v>5</v>
      </c>
    </row>
    <row r="1912" spans="1:19" s="56" customFormat="1" ht="69.95" hidden="1" customHeight="1" outlineLevel="1" thickBot="1" x14ac:dyDescent="0.25">
      <c r="A1912" s="644" t="s">
        <v>4691</v>
      </c>
      <c r="B1912" s="76" t="s">
        <v>272</v>
      </c>
      <c r="C1912" s="64" t="s">
        <v>3316</v>
      </c>
      <c r="D1912" s="557" t="s">
        <v>533</v>
      </c>
      <c r="E1912" s="231"/>
      <c r="F1912" s="159" t="s">
        <v>4</v>
      </c>
      <c r="G1912" s="230">
        <v>3</v>
      </c>
      <c r="H1912" s="175">
        <v>0.35</v>
      </c>
      <c r="I1912" s="175">
        <v>0.3</v>
      </c>
      <c r="J1912" s="161">
        <f t="shared" si="1587"/>
        <v>0.29399999999999998</v>
      </c>
      <c r="K1912" s="161">
        <f t="shared" si="1588"/>
        <v>0.29099999999999998</v>
      </c>
      <c r="L1912" s="161">
        <f t="shared" si="1589"/>
        <v>0.28799999999999998</v>
      </c>
      <c r="M1912" s="17"/>
      <c r="N1912" s="65">
        <f>H1912*M1912</f>
        <v>0</v>
      </c>
      <c r="O1912" s="217">
        <f>I1912*M1912</f>
        <v>0</v>
      </c>
      <c r="P1912" s="246">
        <f>J1912*M1912</f>
        <v>0</v>
      </c>
      <c r="Q1912" s="246">
        <f>K1912*M1912</f>
        <v>0</v>
      </c>
      <c r="R1912" s="246">
        <f>L1912*M1912</f>
        <v>0</v>
      </c>
      <c r="S1912" s="12" t="s">
        <v>5</v>
      </c>
    </row>
    <row r="1913" spans="1:19" s="56" customFormat="1" ht="69.95" hidden="1" customHeight="1" outlineLevel="1" thickBot="1" x14ac:dyDescent="0.25">
      <c r="A1913" s="644" t="s">
        <v>4692</v>
      </c>
      <c r="B1913" s="76" t="s">
        <v>272</v>
      </c>
      <c r="C1913" s="64" t="s">
        <v>3317</v>
      </c>
      <c r="D1913" s="557" t="s">
        <v>534</v>
      </c>
      <c r="E1913" s="231"/>
      <c r="F1913" s="159" t="s">
        <v>4</v>
      </c>
      <c r="G1913" s="230">
        <v>3</v>
      </c>
      <c r="H1913" s="175">
        <v>0.35</v>
      </c>
      <c r="I1913" s="175">
        <v>0.3</v>
      </c>
      <c r="J1913" s="161">
        <f t="shared" si="1587"/>
        <v>0.29399999999999998</v>
      </c>
      <c r="K1913" s="161">
        <f t="shared" si="1588"/>
        <v>0.29099999999999998</v>
      </c>
      <c r="L1913" s="161">
        <f t="shared" si="1589"/>
        <v>0.28799999999999998</v>
      </c>
      <c r="M1913" s="17"/>
      <c r="N1913" s="65">
        <f>H1913*M1913</f>
        <v>0</v>
      </c>
      <c r="O1913" s="217">
        <f>I1913*M1913</f>
        <v>0</v>
      </c>
      <c r="P1913" s="246">
        <f>J1913*M1913</f>
        <v>0</v>
      </c>
      <c r="Q1913" s="246">
        <f>K1913*M1913</f>
        <v>0</v>
      </c>
      <c r="R1913" s="246">
        <f>L1913*M1913</f>
        <v>0</v>
      </c>
      <c r="S1913" s="12" t="s">
        <v>5</v>
      </c>
    </row>
    <row r="1914" spans="1:19" s="56" customFormat="1" ht="69.95" hidden="1" customHeight="1" outlineLevel="1" thickBot="1" x14ac:dyDescent="0.25">
      <c r="A1914" s="644" t="s">
        <v>4693</v>
      </c>
      <c r="B1914" s="76" t="s">
        <v>272</v>
      </c>
      <c r="C1914" s="64" t="s">
        <v>3318</v>
      </c>
      <c r="D1914" s="557" t="s">
        <v>535</v>
      </c>
      <c r="E1914" s="231"/>
      <c r="F1914" s="159" t="s">
        <v>4</v>
      </c>
      <c r="G1914" s="230">
        <v>3</v>
      </c>
      <c r="H1914" s="175">
        <v>0.35</v>
      </c>
      <c r="I1914" s="175">
        <v>0.3</v>
      </c>
      <c r="J1914" s="161">
        <f t="shared" si="1587"/>
        <v>0.29399999999999998</v>
      </c>
      <c r="K1914" s="161">
        <f t="shared" si="1588"/>
        <v>0.29099999999999998</v>
      </c>
      <c r="L1914" s="161">
        <f t="shared" si="1589"/>
        <v>0.28799999999999998</v>
      </c>
      <c r="M1914" s="17"/>
      <c r="N1914" s="65">
        <f>H1914*M1914</f>
        <v>0</v>
      </c>
      <c r="O1914" s="217">
        <f>I1914*M1914</f>
        <v>0</v>
      </c>
      <c r="P1914" s="246">
        <f>J1914*M1914</f>
        <v>0</v>
      </c>
      <c r="Q1914" s="246">
        <f>K1914*M1914</f>
        <v>0</v>
      </c>
      <c r="R1914" s="246">
        <f>L1914*M1914</f>
        <v>0</v>
      </c>
      <c r="S1914" s="12" t="s">
        <v>5</v>
      </c>
    </row>
    <row r="1915" spans="1:19" s="56" customFormat="1" ht="69.95" hidden="1" customHeight="1" outlineLevel="1" thickBot="1" x14ac:dyDescent="0.25">
      <c r="A1915" s="644" t="s">
        <v>4694</v>
      </c>
      <c r="B1915" s="562" t="s">
        <v>554</v>
      </c>
      <c r="C1915" s="64" t="s">
        <v>3319</v>
      </c>
      <c r="D1915" s="557" t="s">
        <v>555</v>
      </c>
      <c r="E1915" s="231"/>
      <c r="F1915" s="159" t="s">
        <v>4</v>
      </c>
      <c r="G1915" s="230">
        <v>2</v>
      </c>
      <c r="H1915" s="175">
        <v>0.35</v>
      </c>
      <c r="I1915" s="175">
        <v>0.3</v>
      </c>
      <c r="J1915" s="161">
        <f t="shared" si="1587"/>
        <v>0.29399999999999998</v>
      </c>
      <c r="K1915" s="161">
        <f t="shared" si="1588"/>
        <v>0.29099999999999998</v>
      </c>
      <c r="L1915" s="161">
        <f t="shared" si="1589"/>
        <v>0.28799999999999998</v>
      </c>
      <c r="M1915" s="17"/>
      <c r="N1915" s="65">
        <f>H1915*M1915</f>
        <v>0</v>
      </c>
      <c r="O1915" s="217">
        <f>I1915*M1915</f>
        <v>0</v>
      </c>
      <c r="P1915" s="246">
        <f>J1915*M1915</f>
        <v>0</v>
      </c>
      <c r="Q1915" s="246">
        <f>K1915*M1915</f>
        <v>0</v>
      </c>
      <c r="R1915" s="246">
        <f>L1915*M1915</f>
        <v>0</v>
      </c>
      <c r="S1915" s="12" t="s">
        <v>5</v>
      </c>
    </row>
    <row r="1916" spans="1:19" s="56" customFormat="1" ht="69.95" hidden="1" customHeight="1" outlineLevel="1" thickBot="1" x14ac:dyDescent="0.25">
      <c r="A1916" s="644" t="s">
        <v>4695</v>
      </c>
      <c r="B1916" s="562" t="s">
        <v>554</v>
      </c>
      <c r="C1916" s="64" t="s">
        <v>3320</v>
      </c>
      <c r="D1916" s="557" t="s">
        <v>556</v>
      </c>
      <c r="E1916" s="231"/>
      <c r="F1916" s="159" t="s">
        <v>4</v>
      </c>
      <c r="G1916" s="230">
        <v>2</v>
      </c>
      <c r="H1916" s="175">
        <v>0.35</v>
      </c>
      <c r="I1916" s="175">
        <v>0.3</v>
      </c>
      <c r="J1916" s="161">
        <f t="shared" si="1587"/>
        <v>0.29399999999999998</v>
      </c>
      <c r="K1916" s="161">
        <f t="shared" si="1588"/>
        <v>0.29099999999999998</v>
      </c>
      <c r="L1916" s="161">
        <f t="shared" si="1589"/>
        <v>0.28799999999999998</v>
      </c>
      <c r="M1916" s="17"/>
      <c r="N1916" s="65">
        <f>H1916*M1916</f>
        <v>0</v>
      </c>
      <c r="O1916" s="217">
        <f>I1916*M1916</f>
        <v>0</v>
      </c>
      <c r="P1916" s="246">
        <f>J1916*M1916</f>
        <v>0</v>
      </c>
      <c r="Q1916" s="246">
        <f>K1916*M1916</f>
        <v>0</v>
      </c>
      <c r="R1916" s="246">
        <f>L1916*M1916</f>
        <v>0</v>
      </c>
      <c r="S1916" s="12" t="s">
        <v>5</v>
      </c>
    </row>
    <row r="1917" spans="1:19" s="56" customFormat="1" ht="69.95" hidden="1" customHeight="1" outlineLevel="1" thickBot="1" x14ac:dyDescent="0.25">
      <c r="A1917" s="644" t="s">
        <v>4696</v>
      </c>
      <c r="B1917" s="562" t="s">
        <v>554</v>
      </c>
      <c r="C1917" s="64" t="s">
        <v>3321</v>
      </c>
      <c r="D1917" s="557" t="s">
        <v>557</v>
      </c>
      <c r="E1917" s="231"/>
      <c r="F1917" s="159" t="s">
        <v>4</v>
      </c>
      <c r="G1917" s="230">
        <v>2</v>
      </c>
      <c r="H1917" s="175">
        <v>0.35</v>
      </c>
      <c r="I1917" s="175">
        <v>0.3</v>
      </c>
      <c r="J1917" s="161">
        <f t="shared" si="1587"/>
        <v>0.29399999999999998</v>
      </c>
      <c r="K1917" s="161">
        <f t="shared" si="1588"/>
        <v>0.29099999999999998</v>
      </c>
      <c r="L1917" s="161">
        <f t="shared" si="1589"/>
        <v>0.28799999999999998</v>
      </c>
      <c r="M1917" s="17"/>
      <c r="N1917" s="65">
        <f>H1917*M1917</f>
        <v>0</v>
      </c>
      <c r="O1917" s="217">
        <f>I1917*M1917</f>
        <v>0</v>
      </c>
      <c r="P1917" s="246">
        <f>J1917*M1917</f>
        <v>0</v>
      </c>
      <c r="Q1917" s="246">
        <f>K1917*M1917</f>
        <v>0</v>
      </c>
      <c r="R1917" s="246">
        <f>L1917*M1917</f>
        <v>0</v>
      </c>
      <c r="S1917" s="12" t="s">
        <v>5</v>
      </c>
    </row>
    <row r="1918" spans="1:19" s="56" customFormat="1" ht="69.95" hidden="1" customHeight="1" outlineLevel="1" thickBot="1" x14ac:dyDescent="0.25">
      <c r="A1918" s="644" t="s">
        <v>4697</v>
      </c>
      <c r="B1918" s="76" t="s">
        <v>272</v>
      </c>
      <c r="C1918" s="64" t="s">
        <v>3322</v>
      </c>
      <c r="D1918" s="557" t="s">
        <v>536</v>
      </c>
      <c r="E1918" s="231"/>
      <c r="F1918" s="159" t="s">
        <v>4</v>
      </c>
      <c r="G1918" s="230">
        <v>3</v>
      </c>
      <c r="H1918" s="175">
        <v>0.35</v>
      </c>
      <c r="I1918" s="175">
        <v>0.3</v>
      </c>
      <c r="J1918" s="161">
        <f t="shared" si="1587"/>
        <v>0.29399999999999998</v>
      </c>
      <c r="K1918" s="161">
        <f t="shared" si="1588"/>
        <v>0.29099999999999998</v>
      </c>
      <c r="L1918" s="161">
        <f t="shared" si="1589"/>
        <v>0.28799999999999998</v>
      </c>
      <c r="M1918" s="17"/>
      <c r="N1918" s="65">
        <f>H1918*M1918</f>
        <v>0</v>
      </c>
      <c r="O1918" s="217">
        <f>I1918*M1918</f>
        <v>0</v>
      </c>
      <c r="P1918" s="246">
        <f>J1918*M1918</f>
        <v>0</v>
      </c>
      <c r="Q1918" s="246">
        <f>K1918*M1918</f>
        <v>0</v>
      </c>
      <c r="R1918" s="246">
        <f>L1918*M1918</f>
        <v>0</v>
      </c>
      <c r="S1918" s="12" t="s">
        <v>5</v>
      </c>
    </row>
    <row r="1919" spans="1:19" s="56" customFormat="1" ht="69.95" hidden="1" customHeight="1" outlineLevel="1" thickBot="1" x14ac:dyDescent="0.25">
      <c r="A1919" s="644" t="s">
        <v>4698</v>
      </c>
      <c r="B1919" s="76" t="s">
        <v>272</v>
      </c>
      <c r="C1919" s="64" t="s">
        <v>3323</v>
      </c>
      <c r="D1919" s="557" t="s">
        <v>537</v>
      </c>
      <c r="E1919" s="231"/>
      <c r="F1919" s="159" t="s">
        <v>4</v>
      </c>
      <c r="G1919" s="230">
        <v>3</v>
      </c>
      <c r="H1919" s="175">
        <v>0.35</v>
      </c>
      <c r="I1919" s="175">
        <v>0.3</v>
      </c>
      <c r="J1919" s="161">
        <f t="shared" si="1587"/>
        <v>0.29399999999999998</v>
      </c>
      <c r="K1919" s="161">
        <f t="shared" si="1588"/>
        <v>0.29099999999999998</v>
      </c>
      <c r="L1919" s="161">
        <f t="shared" si="1589"/>
        <v>0.28799999999999998</v>
      </c>
      <c r="M1919" s="17"/>
      <c r="N1919" s="65">
        <f>H1919*M1919</f>
        <v>0</v>
      </c>
      <c r="O1919" s="217">
        <f>I1919*M1919</f>
        <v>0</v>
      </c>
      <c r="P1919" s="246">
        <f>J1919*M1919</f>
        <v>0</v>
      </c>
      <c r="Q1919" s="246">
        <f>K1919*M1919</f>
        <v>0</v>
      </c>
      <c r="R1919" s="246">
        <f>L1919*M1919</f>
        <v>0</v>
      </c>
      <c r="S1919" s="12" t="s">
        <v>5</v>
      </c>
    </row>
    <row r="1920" spans="1:19" s="56" customFormat="1" ht="69.95" hidden="1" customHeight="1" outlineLevel="1" thickBot="1" x14ac:dyDescent="0.25">
      <c r="A1920" s="644" t="s">
        <v>4699</v>
      </c>
      <c r="B1920" s="76" t="s">
        <v>32</v>
      </c>
      <c r="C1920" s="64" t="s">
        <v>3324</v>
      </c>
      <c r="D1920" s="557" t="s">
        <v>574</v>
      </c>
      <c r="E1920" s="231"/>
      <c r="F1920" s="159" t="s">
        <v>4</v>
      </c>
      <c r="G1920" s="230">
        <v>5</v>
      </c>
      <c r="H1920" s="175">
        <v>0.35</v>
      </c>
      <c r="I1920" s="175">
        <v>0.3</v>
      </c>
      <c r="J1920" s="161">
        <f t="shared" si="1587"/>
        <v>0.29399999999999998</v>
      </c>
      <c r="K1920" s="161">
        <f t="shared" si="1588"/>
        <v>0.29099999999999998</v>
      </c>
      <c r="L1920" s="161">
        <f t="shared" si="1589"/>
        <v>0.28799999999999998</v>
      </c>
      <c r="M1920" s="17"/>
      <c r="N1920" s="65">
        <f>H1920*M1920</f>
        <v>0</v>
      </c>
      <c r="O1920" s="217">
        <f>I1920*M1920</f>
        <v>0</v>
      </c>
      <c r="P1920" s="246">
        <f>J1920*M1920</f>
        <v>0</v>
      </c>
      <c r="Q1920" s="246">
        <f>K1920*M1920</f>
        <v>0</v>
      </c>
      <c r="R1920" s="246">
        <f>L1920*M1920</f>
        <v>0</v>
      </c>
      <c r="S1920" s="12" t="s">
        <v>5</v>
      </c>
    </row>
    <row r="1921" spans="1:19" s="56" customFormat="1" ht="69.95" hidden="1" customHeight="1" outlineLevel="1" thickBot="1" x14ac:dyDescent="0.25">
      <c r="A1921" s="644" t="s">
        <v>4700</v>
      </c>
      <c r="B1921" s="76" t="s">
        <v>32</v>
      </c>
      <c r="C1921" s="64" t="s">
        <v>3325</v>
      </c>
      <c r="D1921" s="557" t="s">
        <v>575</v>
      </c>
      <c r="E1921" s="231"/>
      <c r="F1921" s="159" t="s">
        <v>4</v>
      </c>
      <c r="G1921" s="230">
        <v>5</v>
      </c>
      <c r="H1921" s="175">
        <v>0.35</v>
      </c>
      <c r="I1921" s="175">
        <v>0.3</v>
      </c>
      <c r="J1921" s="161">
        <f t="shared" si="1587"/>
        <v>0.29399999999999998</v>
      </c>
      <c r="K1921" s="161">
        <f t="shared" si="1588"/>
        <v>0.29099999999999998</v>
      </c>
      <c r="L1921" s="161">
        <f t="shared" si="1589"/>
        <v>0.28799999999999998</v>
      </c>
      <c r="M1921" s="17"/>
      <c r="N1921" s="65">
        <f>H1921*M1921</f>
        <v>0</v>
      </c>
      <c r="O1921" s="217">
        <f>I1921*M1921</f>
        <v>0</v>
      </c>
      <c r="P1921" s="246">
        <f>J1921*M1921</f>
        <v>0</v>
      </c>
      <c r="Q1921" s="246">
        <f>K1921*M1921</f>
        <v>0</v>
      </c>
      <c r="R1921" s="246">
        <f>L1921*M1921</f>
        <v>0</v>
      </c>
      <c r="S1921" s="12" t="s">
        <v>5</v>
      </c>
    </row>
    <row r="1922" spans="1:19" s="56" customFormat="1" ht="69.95" hidden="1" customHeight="1" outlineLevel="1" thickBot="1" x14ac:dyDescent="0.25">
      <c r="A1922" s="644" t="s">
        <v>4701</v>
      </c>
      <c r="B1922" s="76" t="s">
        <v>32</v>
      </c>
      <c r="C1922" s="64" t="s">
        <v>3326</v>
      </c>
      <c r="D1922" s="557" t="s">
        <v>576</v>
      </c>
      <c r="E1922" s="231"/>
      <c r="F1922" s="159" t="s">
        <v>4</v>
      </c>
      <c r="G1922" s="230">
        <v>5</v>
      </c>
      <c r="H1922" s="175">
        <v>0.35</v>
      </c>
      <c r="I1922" s="175">
        <v>0.3</v>
      </c>
      <c r="J1922" s="161">
        <f t="shared" si="1587"/>
        <v>0.29399999999999998</v>
      </c>
      <c r="K1922" s="161">
        <f t="shared" si="1588"/>
        <v>0.29099999999999998</v>
      </c>
      <c r="L1922" s="161">
        <f t="shared" si="1589"/>
        <v>0.28799999999999998</v>
      </c>
      <c r="M1922" s="17"/>
      <c r="N1922" s="65">
        <f>H1922*M1922</f>
        <v>0</v>
      </c>
      <c r="O1922" s="217">
        <f>I1922*M1922</f>
        <v>0</v>
      </c>
      <c r="P1922" s="246">
        <f>J1922*M1922</f>
        <v>0</v>
      </c>
      <c r="Q1922" s="246">
        <f>K1922*M1922</f>
        <v>0</v>
      </c>
      <c r="R1922" s="246">
        <f>L1922*M1922</f>
        <v>0</v>
      </c>
      <c r="S1922" s="12" t="s">
        <v>5</v>
      </c>
    </row>
    <row r="1923" spans="1:19" s="56" customFormat="1" ht="69.95" hidden="1" customHeight="1" outlineLevel="1" thickBot="1" x14ac:dyDescent="0.25">
      <c r="A1923" s="644" t="s">
        <v>4702</v>
      </c>
      <c r="B1923" s="76" t="s">
        <v>32</v>
      </c>
      <c r="C1923" s="64" t="s">
        <v>3327</v>
      </c>
      <c r="D1923" s="557" t="s">
        <v>577</v>
      </c>
      <c r="E1923" s="231"/>
      <c r="F1923" s="159" t="s">
        <v>4</v>
      </c>
      <c r="G1923" s="230">
        <v>5</v>
      </c>
      <c r="H1923" s="175">
        <v>0.35</v>
      </c>
      <c r="I1923" s="175">
        <v>0.3</v>
      </c>
      <c r="J1923" s="161">
        <f t="shared" si="1587"/>
        <v>0.29399999999999998</v>
      </c>
      <c r="K1923" s="161">
        <f t="shared" si="1588"/>
        <v>0.29099999999999998</v>
      </c>
      <c r="L1923" s="161">
        <f t="shared" si="1589"/>
        <v>0.28799999999999998</v>
      </c>
      <c r="M1923" s="17"/>
      <c r="N1923" s="65">
        <f>H1923*M1923</f>
        <v>0</v>
      </c>
      <c r="O1923" s="217">
        <f>I1923*M1923</f>
        <v>0</v>
      </c>
      <c r="P1923" s="246">
        <f>J1923*M1923</f>
        <v>0</v>
      </c>
      <c r="Q1923" s="246">
        <f>K1923*M1923</f>
        <v>0</v>
      </c>
      <c r="R1923" s="246">
        <f>L1923*M1923</f>
        <v>0</v>
      </c>
      <c r="S1923" s="12" t="s">
        <v>5</v>
      </c>
    </row>
    <row r="1924" spans="1:19" s="56" customFormat="1" ht="69.95" hidden="1" customHeight="1" outlineLevel="1" thickBot="1" x14ac:dyDescent="0.25">
      <c r="A1924" s="644" t="s">
        <v>4703</v>
      </c>
      <c r="B1924" s="76" t="s">
        <v>32</v>
      </c>
      <c r="C1924" s="64" t="s">
        <v>3328</v>
      </c>
      <c r="D1924" s="557" t="s">
        <v>578</v>
      </c>
      <c r="E1924" s="231"/>
      <c r="F1924" s="159" t="s">
        <v>4</v>
      </c>
      <c r="G1924" s="230">
        <v>5</v>
      </c>
      <c r="H1924" s="175">
        <v>0.35</v>
      </c>
      <c r="I1924" s="175">
        <v>0.3</v>
      </c>
      <c r="J1924" s="161">
        <f t="shared" si="1587"/>
        <v>0.29399999999999998</v>
      </c>
      <c r="K1924" s="161">
        <f t="shared" si="1588"/>
        <v>0.29099999999999998</v>
      </c>
      <c r="L1924" s="161">
        <f t="shared" si="1589"/>
        <v>0.28799999999999998</v>
      </c>
      <c r="M1924" s="17"/>
      <c r="N1924" s="65">
        <f>H1924*M1924</f>
        <v>0</v>
      </c>
      <c r="O1924" s="217">
        <f>I1924*M1924</f>
        <v>0</v>
      </c>
      <c r="P1924" s="246">
        <f>J1924*M1924</f>
        <v>0</v>
      </c>
      <c r="Q1924" s="246">
        <f>K1924*M1924</f>
        <v>0</v>
      </c>
      <c r="R1924" s="246">
        <f>L1924*M1924</f>
        <v>0</v>
      </c>
      <c r="S1924" s="12" t="s">
        <v>5</v>
      </c>
    </row>
    <row r="1925" spans="1:19" s="56" customFormat="1" ht="69.95" hidden="1" customHeight="1" outlineLevel="1" thickBot="1" x14ac:dyDescent="0.25">
      <c r="A1925" s="644" t="s">
        <v>4704</v>
      </c>
      <c r="B1925" s="562" t="s">
        <v>554</v>
      </c>
      <c r="C1925" s="64" t="s">
        <v>3329</v>
      </c>
      <c r="D1925" s="557" t="s">
        <v>556</v>
      </c>
      <c r="E1925" s="231"/>
      <c r="F1925" s="159" t="s">
        <v>4</v>
      </c>
      <c r="G1925" s="230">
        <v>2</v>
      </c>
      <c r="H1925" s="175">
        <v>0.35</v>
      </c>
      <c r="I1925" s="175">
        <v>0.3</v>
      </c>
      <c r="J1925" s="161">
        <f t="shared" si="1587"/>
        <v>0.29399999999999998</v>
      </c>
      <c r="K1925" s="161">
        <f t="shared" si="1588"/>
        <v>0.29099999999999998</v>
      </c>
      <c r="L1925" s="161">
        <f t="shared" si="1589"/>
        <v>0.28799999999999998</v>
      </c>
      <c r="M1925" s="17"/>
      <c r="N1925" s="65">
        <f>H1925*M1925</f>
        <v>0</v>
      </c>
      <c r="O1925" s="217">
        <f>I1925*M1925</f>
        <v>0</v>
      </c>
      <c r="P1925" s="246">
        <f>J1925*M1925</f>
        <v>0</v>
      </c>
      <c r="Q1925" s="246">
        <f>K1925*M1925</f>
        <v>0</v>
      </c>
      <c r="R1925" s="246">
        <f>L1925*M1925</f>
        <v>0</v>
      </c>
      <c r="S1925" s="12" t="s">
        <v>5</v>
      </c>
    </row>
    <row r="1926" spans="1:19" s="56" customFormat="1" ht="69.95" hidden="1" customHeight="1" outlineLevel="1" thickBot="1" x14ac:dyDescent="0.25">
      <c r="A1926" s="644" t="s">
        <v>4705</v>
      </c>
      <c r="B1926" s="562" t="s">
        <v>554</v>
      </c>
      <c r="C1926" s="64" t="s">
        <v>3330</v>
      </c>
      <c r="D1926" s="557" t="s">
        <v>558</v>
      </c>
      <c r="E1926" s="231"/>
      <c r="F1926" s="159" t="s">
        <v>4</v>
      </c>
      <c r="G1926" s="230">
        <v>2</v>
      </c>
      <c r="H1926" s="175">
        <v>0.35</v>
      </c>
      <c r="I1926" s="175">
        <v>0.3</v>
      </c>
      <c r="J1926" s="161">
        <f t="shared" si="1587"/>
        <v>0.29399999999999998</v>
      </c>
      <c r="K1926" s="161">
        <f t="shared" si="1588"/>
        <v>0.29099999999999998</v>
      </c>
      <c r="L1926" s="161">
        <f t="shared" si="1589"/>
        <v>0.28799999999999998</v>
      </c>
      <c r="M1926" s="17"/>
      <c r="N1926" s="65">
        <f>H1926*M1926</f>
        <v>0</v>
      </c>
      <c r="O1926" s="217">
        <f>I1926*M1926</f>
        <v>0</v>
      </c>
      <c r="P1926" s="246">
        <f>J1926*M1926</f>
        <v>0</v>
      </c>
      <c r="Q1926" s="246">
        <f>K1926*M1926</f>
        <v>0</v>
      </c>
      <c r="R1926" s="246">
        <f>L1926*M1926</f>
        <v>0</v>
      </c>
      <c r="S1926" s="12" t="s">
        <v>5</v>
      </c>
    </row>
    <row r="1927" spans="1:19" s="56" customFormat="1" ht="69.95" hidden="1" customHeight="1" outlineLevel="1" thickBot="1" x14ac:dyDescent="0.25">
      <c r="A1927" s="644" t="s">
        <v>4706</v>
      </c>
      <c r="B1927" s="562" t="s">
        <v>554</v>
      </c>
      <c r="C1927" s="64" t="s">
        <v>1556</v>
      </c>
      <c r="D1927" s="557" t="s">
        <v>559</v>
      </c>
      <c r="E1927" s="231"/>
      <c r="F1927" s="159" t="s">
        <v>4</v>
      </c>
      <c r="G1927" s="230">
        <v>2</v>
      </c>
      <c r="H1927" s="175">
        <v>0.35</v>
      </c>
      <c r="I1927" s="175">
        <v>0.3</v>
      </c>
      <c r="J1927" s="161">
        <f t="shared" si="1587"/>
        <v>0.29399999999999998</v>
      </c>
      <c r="K1927" s="161">
        <f t="shared" si="1588"/>
        <v>0.29099999999999998</v>
      </c>
      <c r="L1927" s="161">
        <f t="shared" si="1589"/>
        <v>0.28799999999999998</v>
      </c>
      <c r="M1927" s="17"/>
      <c r="N1927" s="65">
        <f>H1927*M1927</f>
        <v>0</v>
      </c>
      <c r="O1927" s="217">
        <f>I1927*M1927</f>
        <v>0</v>
      </c>
      <c r="P1927" s="246">
        <f>J1927*M1927</f>
        <v>0</v>
      </c>
      <c r="Q1927" s="246">
        <f>K1927*M1927</f>
        <v>0</v>
      </c>
      <c r="R1927" s="246">
        <f>L1927*M1927</f>
        <v>0</v>
      </c>
      <c r="S1927" s="12" t="s">
        <v>5</v>
      </c>
    </row>
    <row r="1928" spans="1:19" s="56" customFormat="1" ht="69.95" hidden="1" customHeight="1" outlineLevel="1" thickBot="1" x14ac:dyDescent="0.25">
      <c r="A1928" s="644" t="s">
        <v>4707</v>
      </c>
      <c r="B1928" s="562" t="s">
        <v>554</v>
      </c>
      <c r="C1928" s="64" t="s">
        <v>1555</v>
      </c>
      <c r="D1928" s="557" t="s">
        <v>560</v>
      </c>
      <c r="E1928" s="231"/>
      <c r="F1928" s="159" t="s">
        <v>4</v>
      </c>
      <c r="G1928" s="230">
        <v>2</v>
      </c>
      <c r="H1928" s="175">
        <v>0.35</v>
      </c>
      <c r="I1928" s="175">
        <v>0.3</v>
      </c>
      <c r="J1928" s="161">
        <f t="shared" si="1587"/>
        <v>0.29399999999999998</v>
      </c>
      <c r="K1928" s="161">
        <f t="shared" si="1588"/>
        <v>0.29099999999999998</v>
      </c>
      <c r="L1928" s="161">
        <f t="shared" si="1589"/>
        <v>0.28799999999999998</v>
      </c>
      <c r="M1928" s="17"/>
      <c r="N1928" s="65">
        <f>H1928*M1928</f>
        <v>0</v>
      </c>
      <c r="O1928" s="217">
        <f>I1928*M1928</f>
        <v>0</v>
      </c>
      <c r="P1928" s="246">
        <f>J1928*M1928</f>
        <v>0</v>
      </c>
      <c r="Q1928" s="246">
        <f>K1928*M1928</f>
        <v>0</v>
      </c>
      <c r="R1928" s="246">
        <f>L1928*M1928</f>
        <v>0</v>
      </c>
      <c r="S1928" s="12" t="s">
        <v>5</v>
      </c>
    </row>
    <row r="1929" spans="1:19" s="56" customFormat="1" ht="69.95" hidden="1" customHeight="1" outlineLevel="1" thickBot="1" x14ac:dyDescent="0.25">
      <c r="A1929" s="644" t="s">
        <v>4708</v>
      </c>
      <c r="B1929" s="562" t="s">
        <v>554</v>
      </c>
      <c r="C1929" s="64" t="s">
        <v>1554</v>
      </c>
      <c r="D1929" s="557" t="s">
        <v>561</v>
      </c>
      <c r="E1929" s="231"/>
      <c r="F1929" s="159" t="s">
        <v>4</v>
      </c>
      <c r="G1929" s="230">
        <v>2</v>
      </c>
      <c r="H1929" s="175">
        <v>0.35</v>
      </c>
      <c r="I1929" s="175">
        <v>0.3</v>
      </c>
      <c r="J1929" s="161">
        <f t="shared" si="1587"/>
        <v>0.29399999999999998</v>
      </c>
      <c r="K1929" s="161">
        <f t="shared" si="1588"/>
        <v>0.29099999999999998</v>
      </c>
      <c r="L1929" s="161">
        <f t="shared" si="1589"/>
        <v>0.28799999999999998</v>
      </c>
      <c r="M1929" s="17"/>
      <c r="N1929" s="65">
        <f>H1929*M1929</f>
        <v>0</v>
      </c>
      <c r="O1929" s="217">
        <f>I1929*M1929</f>
        <v>0</v>
      </c>
      <c r="P1929" s="246">
        <f>J1929*M1929</f>
        <v>0</v>
      </c>
      <c r="Q1929" s="246">
        <f>K1929*M1929</f>
        <v>0</v>
      </c>
      <c r="R1929" s="246">
        <f>L1929*M1929</f>
        <v>0</v>
      </c>
      <c r="S1929" s="12" t="s">
        <v>5</v>
      </c>
    </row>
    <row r="1930" spans="1:19" s="56" customFormat="1" ht="69.95" hidden="1" customHeight="1" outlineLevel="1" thickBot="1" x14ac:dyDescent="0.25">
      <c r="A1930" s="644" t="s">
        <v>4709</v>
      </c>
      <c r="B1930" s="562" t="s">
        <v>554</v>
      </c>
      <c r="C1930" s="64" t="s">
        <v>1553</v>
      </c>
      <c r="D1930" s="557" t="s">
        <v>562</v>
      </c>
      <c r="E1930" s="231"/>
      <c r="F1930" s="159" t="s">
        <v>4</v>
      </c>
      <c r="G1930" s="230">
        <v>2</v>
      </c>
      <c r="H1930" s="175">
        <v>0.35</v>
      </c>
      <c r="I1930" s="175">
        <v>0.3</v>
      </c>
      <c r="J1930" s="161">
        <f t="shared" si="1587"/>
        <v>0.29399999999999998</v>
      </c>
      <c r="K1930" s="161">
        <f t="shared" si="1588"/>
        <v>0.29099999999999998</v>
      </c>
      <c r="L1930" s="161">
        <f t="shared" si="1589"/>
        <v>0.28799999999999998</v>
      </c>
      <c r="M1930" s="17"/>
      <c r="N1930" s="65">
        <f>H1930*M1930</f>
        <v>0</v>
      </c>
      <c r="O1930" s="217">
        <f>I1930*M1930</f>
        <v>0</v>
      </c>
      <c r="P1930" s="246">
        <f>J1930*M1930</f>
        <v>0</v>
      </c>
      <c r="Q1930" s="246">
        <f>K1930*M1930</f>
        <v>0</v>
      </c>
      <c r="R1930" s="246">
        <f>L1930*M1930</f>
        <v>0</v>
      </c>
      <c r="S1930" s="12" t="s">
        <v>5</v>
      </c>
    </row>
    <row r="1931" spans="1:19" s="56" customFormat="1" ht="69.95" hidden="1" customHeight="1" outlineLevel="1" thickBot="1" x14ac:dyDescent="0.25">
      <c r="A1931" s="644" t="s">
        <v>4710</v>
      </c>
      <c r="B1931" s="76" t="s">
        <v>272</v>
      </c>
      <c r="C1931" s="64" t="s">
        <v>1552</v>
      </c>
      <c r="D1931" s="557" t="s">
        <v>538</v>
      </c>
      <c r="E1931" s="231"/>
      <c r="F1931" s="159" t="s">
        <v>4</v>
      </c>
      <c r="G1931" s="230">
        <v>3</v>
      </c>
      <c r="H1931" s="175">
        <v>0.35</v>
      </c>
      <c r="I1931" s="175">
        <v>0.3</v>
      </c>
      <c r="J1931" s="161">
        <f t="shared" si="1587"/>
        <v>0.29399999999999998</v>
      </c>
      <c r="K1931" s="161">
        <f t="shared" si="1588"/>
        <v>0.29099999999999998</v>
      </c>
      <c r="L1931" s="161">
        <f t="shared" si="1589"/>
        <v>0.28799999999999998</v>
      </c>
      <c r="M1931" s="17"/>
      <c r="N1931" s="65">
        <f>H1931*M1931</f>
        <v>0</v>
      </c>
      <c r="O1931" s="217">
        <f>I1931*M1931</f>
        <v>0</v>
      </c>
      <c r="P1931" s="246">
        <f>J1931*M1931</f>
        <v>0</v>
      </c>
      <c r="Q1931" s="246">
        <f>K1931*M1931</f>
        <v>0</v>
      </c>
      <c r="R1931" s="246">
        <f>L1931*M1931</f>
        <v>0</v>
      </c>
      <c r="S1931" s="12" t="s">
        <v>5</v>
      </c>
    </row>
    <row r="1932" spans="1:19" s="56" customFormat="1" ht="69.95" hidden="1" customHeight="1" outlineLevel="1" thickBot="1" x14ac:dyDescent="0.25">
      <c r="A1932" s="644" t="s">
        <v>4711</v>
      </c>
      <c r="B1932" s="76" t="s">
        <v>272</v>
      </c>
      <c r="C1932" s="64" t="s">
        <v>1551</v>
      </c>
      <c r="D1932" s="557" t="s">
        <v>539</v>
      </c>
      <c r="E1932" s="231"/>
      <c r="F1932" s="159" t="s">
        <v>4</v>
      </c>
      <c r="G1932" s="230">
        <v>3</v>
      </c>
      <c r="H1932" s="175">
        <v>0.35</v>
      </c>
      <c r="I1932" s="175">
        <v>0.3</v>
      </c>
      <c r="J1932" s="161">
        <f t="shared" si="1587"/>
        <v>0.29399999999999998</v>
      </c>
      <c r="K1932" s="161">
        <f t="shared" si="1588"/>
        <v>0.29099999999999998</v>
      </c>
      <c r="L1932" s="161">
        <f t="shared" si="1589"/>
        <v>0.28799999999999998</v>
      </c>
      <c r="M1932" s="17"/>
      <c r="N1932" s="65">
        <f>H1932*M1932</f>
        <v>0</v>
      </c>
      <c r="O1932" s="217">
        <f>I1932*M1932</f>
        <v>0</v>
      </c>
      <c r="P1932" s="246">
        <f>J1932*M1932</f>
        <v>0</v>
      </c>
      <c r="Q1932" s="246">
        <f>K1932*M1932</f>
        <v>0</v>
      </c>
      <c r="R1932" s="246">
        <f>L1932*M1932</f>
        <v>0</v>
      </c>
      <c r="S1932" s="12" t="s">
        <v>5</v>
      </c>
    </row>
    <row r="1933" spans="1:19" s="56" customFormat="1" ht="69.95" hidden="1" customHeight="1" outlineLevel="1" thickBot="1" x14ac:dyDescent="0.25">
      <c r="A1933" s="644" t="s">
        <v>4712</v>
      </c>
      <c r="B1933" s="76" t="s">
        <v>272</v>
      </c>
      <c r="C1933" s="64" t="s">
        <v>1550</v>
      </c>
      <c r="D1933" s="557" t="s">
        <v>540</v>
      </c>
      <c r="E1933" s="231"/>
      <c r="F1933" s="159" t="s">
        <v>4</v>
      </c>
      <c r="G1933" s="230">
        <v>3</v>
      </c>
      <c r="H1933" s="175">
        <v>0.35</v>
      </c>
      <c r="I1933" s="175">
        <v>0.3</v>
      </c>
      <c r="J1933" s="161">
        <f t="shared" si="1587"/>
        <v>0.29399999999999998</v>
      </c>
      <c r="K1933" s="161">
        <f t="shared" si="1588"/>
        <v>0.29099999999999998</v>
      </c>
      <c r="L1933" s="161">
        <f t="shared" si="1589"/>
        <v>0.28799999999999998</v>
      </c>
      <c r="M1933" s="17"/>
      <c r="N1933" s="65">
        <f>H1933*M1933</f>
        <v>0</v>
      </c>
      <c r="O1933" s="217">
        <f>I1933*M1933</f>
        <v>0</v>
      </c>
      <c r="P1933" s="246">
        <f>J1933*M1933</f>
        <v>0</v>
      </c>
      <c r="Q1933" s="246">
        <f>K1933*M1933</f>
        <v>0</v>
      </c>
      <c r="R1933" s="246">
        <f>L1933*M1933</f>
        <v>0</v>
      </c>
      <c r="S1933" s="12" t="s">
        <v>5</v>
      </c>
    </row>
    <row r="1934" spans="1:19" s="56" customFormat="1" ht="69.95" hidden="1" customHeight="1" outlineLevel="1" thickBot="1" x14ac:dyDescent="0.25">
      <c r="A1934" s="644" t="s">
        <v>4523</v>
      </c>
      <c r="B1934" s="76" t="s">
        <v>32</v>
      </c>
      <c r="C1934" s="64" t="s">
        <v>1545</v>
      </c>
      <c r="D1934" s="557" t="s">
        <v>579</v>
      </c>
      <c r="E1934" s="231"/>
      <c r="F1934" s="159" t="s">
        <v>4</v>
      </c>
      <c r="G1934" s="230">
        <v>5</v>
      </c>
      <c r="H1934" s="175">
        <v>0.35</v>
      </c>
      <c r="I1934" s="175">
        <v>0.3</v>
      </c>
      <c r="J1934" s="161">
        <f t="shared" si="1587"/>
        <v>0.29399999999999998</v>
      </c>
      <c r="K1934" s="161">
        <f t="shared" si="1588"/>
        <v>0.29099999999999998</v>
      </c>
      <c r="L1934" s="161">
        <f t="shared" si="1589"/>
        <v>0.28799999999999998</v>
      </c>
      <c r="M1934" s="17"/>
      <c r="N1934" s="65">
        <f>H1934*M1934</f>
        <v>0</v>
      </c>
      <c r="O1934" s="217">
        <f>I1934*M1934</f>
        <v>0</v>
      </c>
      <c r="P1934" s="246">
        <f>J1934*M1934</f>
        <v>0</v>
      </c>
      <c r="Q1934" s="246">
        <f>K1934*M1934</f>
        <v>0</v>
      </c>
      <c r="R1934" s="246">
        <f>L1934*M1934</f>
        <v>0</v>
      </c>
      <c r="S1934" s="12" t="s">
        <v>5</v>
      </c>
    </row>
    <row r="1935" spans="1:19" s="56" customFormat="1" ht="69.95" hidden="1" customHeight="1" outlineLevel="1" thickBot="1" x14ac:dyDescent="0.25">
      <c r="A1935" s="644" t="s">
        <v>4713</v>
      </c>
      <c r="B1935" s="76" t="s">
        <v>32</v>
      </c>
      <c r="C1935" s="64" t="s">
        <v>1546</v>
      </c>
      <c r="D1935" s="557" t="s">
        <v>679</v>
      </c>
      <c r="E1935" s="250"/>
      <c r="F1935" s="55" t="s">
        <v>4</v>
      </c>
      <c r="G1935" s="563">
        <v>5</v>
      </c>
      <c r="H1935" s="175">
        <v>0.35</v>
      </c>
      <c r="I1935" s="175">
        <v>0.3</v>
      </c>
      <c r="J1935" s="161">
        <f t="shared" si="1587"/>
        <v>0.29399999999999998</v>
      </c>
      <c r="K1935" s="161">
        <f t="shared" si="1588"/>
        <v>0.29099999999999998</v>
      </c>
      <c r="L1935" s="161">
        <f t="shared" si="1589"/>
        <v>0.28799999999999998</v>
      </c>
      <c r="M1935" s="17"/>
      <c r="N1935" s="65">
        <f>H1935*M1935</f>
        <v>0</v>
      </c>
      <c r="O1935" s="217">
        <f>I1935*M1935</f>
        <v>0</v>
      </c>
      <c r="P1935" s="246">
        <f>J1935*M1935</f>
        <v>0</v>
      </c>
      <c r="Q1935" s="246">
        <f>K1935*M1935</f>
        <v>0</v>
      </c>
      <c r="R1935" s="246">
        <f>L1935*M1935</f>
        <v>0</v>
      </c>
      <c r="S1935" s="12" t="s">
        <v>5</v>
      </c>
    </row>
    <row r="1936" spans="1:19" s="56" customFormat="1" ht="69.95" hidden="1" customHeight="1" outlineLevel="1" thickBot="1" x14ac:dyDescent="0.25">
      <c r="A1936" s="644" t="s">
        <v>4714</v>
      </c>
      <c r="B1936" s="76" t="s">
        <v>32</v>
      </c>
      <c r="C1936" s="64" t="s">
        <v>1547</v>
      </c>
      <c r="D1936" s="557" t="s">
        <v>333</v>
      </c>
      <c r="E1936" s="250"/>
      <c r="F1936" s="55" t="s">
        <v>4</v>
      </c>
      <c r="G1936" s="563">
        <v>5</v>
      </c>
      <c r="H1936" s="175">
        <v>0.35</v>
      </c>
      <c r="I1936" s="175">
        <v>0.3</v>
      </c>
      <c r="J1936" s="161">
        <f t="shared" si="1587"/>
        <v>0.29399999999999998</v>
      </c>
      <c r="K1936" s="161">
        <f t="shared" si="1588"/>
        <v>0.29099999999999998</v>
      </c>
      <c r="L1936" s="161">
        <f t="shared" si="1589"/>
        <v>0.28799999999999998</v>
      </c>
      <c r="M1936" s="17"/>
      <c r="N1936" s="65">
        <f>H1936*M1936</f>
        <v>0</v>
      </c>
      <c r="O1936" s="217">
        <f>I1936*M1936</f>
        <v>0</v>
      </c>
      <c r="P1936" s="246">
        <f>J1936*M1936</f>
        <v>0</v>
      </c>
      <c r="Q1936" s="246">
        <f>K1936*M1936</f>
        <v>0</v>
      </c>
      <c r="R1936" s="246">
        <f>L1936*M1936</f>
        <v>0</v>
      </c>
      <c r="S1936" s="12" t="s">
        <v>5</v>
      </c>
    </row>
    <row r="1937" spans="1:21" s="56" customFormat="1" ht="69.95" hidden="1" customHeight="1" outlineLevel="1" thickBot="1" x14ac:dyDescent="0.25">
      <c r="A1937" s="644" t="s">
        <v>4715</v>
      </c>
      <c r="B1937" s="76" t="s">
        <v>32</v>
      </c>
      <c r="C1937" s="64" t="s">
        <v>1548</v>
      </c>
      <c r="D1937" s="557" t="s">
        <v>680</v>
      </c>
      <c r="E1937" s="250"/>
      <c r="F1937" s="55" t="s">
        <v>4</v>
      </c>
      <c r="G1937" s="563">
        <v>5</v>
      </c>
      <c r="H1937" s="175">
        <v>0.35</v>
      </c>
      <c r="I1937" s="175">
        <v>0.3</v>
      </c>
      <c r="J1937" s="161">
        <f t="shared" si="1587"/>
        <v>0.29399999999999998</v>
      </c>
      <c r="K1937" s="161">
        <f t="shared" si="1588"/>
        <v>0.29099999999999998</v>
      </c>
      <c r="L1937" s="161">
        <f t="shared" si="1589"/>
        <v>0.28799999999999998</v>
      </c>
      <c r="M1937" s="17"/>
      <c r="N1937" s="65">
        <f>H1937*M1937</f>
        <v>0</v>
      </c>
      <c r="O1937" s="217">
        <f>I1937*M1937</f>
        <v>0</v>
      </c>
      <c r="P1937" s="246">
        <f>J1937*M1937</f>
        <v>0</v>
      </c>
      <c r="Q1937" s="246">
        <f>K1937*M1937</f>
        <v>0</v>
      </c>
      <c r="R1937" s="246">
        <f>L1937*M1937</f>
        <v>0</v>
      </c>
      <c r="S1937" s="12" t="s">
        <v>5</v>
      </c>
    </row>
    <row r="1938" spans="1:21" s="56" customFormat="1" ht="69.95" hidden="1" customHeight="1" outlineLevel="1" thickBot="1" x14ac:dyDescent="0.25">
      <c r="A1938" s="644" t="s">
        <v>4716</v>
      </c>
      <c r="B1938" s="76" t="s">
        <v>32</v>
      </c>
      <c r="C1938" s="64" t="s">
        <v>1549</v>
      </c>
      <c r="D1938" s="557" t="s">
        <v>681</v>
      </c>
      <c r="E1938" s="250"/>
      <c r="F1938" s="55" t="s">
        <v>4</v>
      </c>
      <c r="G1938" s="563">
        <v>5</v>
      </c>
      <c r="H1938" s="175">
        <v>0.35</v>
      </c>
      <c r="I1938" s="175">
        <v>0.3</v>
      </c>
      <c r="J1938" s="161">
        <f t="shared" si="1587"/>
        <v>0.29399999999999998</v>
      </c>
      <c r="K1938" s="161">
        <f t="shared" si="1588"/>
        <v>0.29099999999999998</v>
      </c>
      <c r="L1938" s="161">
        <f t="shared" si="1589"/>
        <v>0.28799999999999998</v>
      </c>
      <c r="M1938" s="17"/>
      <c r="N1938" s="65">
        <f>H1938*M1938</f>
        <v>0</v>
      </c>
      <c r="O1938" s="217">
        <f>I1938*M1938</f>
        <v>0</v>
      </c>
      <c r="P1938" s="246">
        <f>J1938*M1938</f>
        <v>0</v>
      </c>
      <c r="Q1938" s="246">
        <f>K1938*M1938</f>
        <v>0</v>
      </c>
      <c r="R1938" s="246">
        <f>L1938*M1938</f>
        <v>0</v>
      </c>
      <c r="S1938" s="12" t="s">
        <v>5</v>
      </c>
    </row>
    <row r="1939" spans="1:21" s="56" customFormat="1" ht="69.95" hidden="1" customHeight="1" outlineLevel="1" thickBot="1" x14ac:dyDescent="0.25">
      <c r="A1939" s="644" t="s">
        <v>4717</v>
      </c>
      <c r="B1939" s="430" t="s">
        <v>272</v>
      </c>
      <c r="C1939" s="104" t="s">
        <v>1557</v>
      </c>
      <c r="D1939" s="629" t="s">
        <v>386</v>
      </c>
      <c r="E1939" s="291"/>
      <c r="F1939" s="292" t="s">
        <v>4</v>
      </c>
      <c r="G1939" s="492">
        <v>3</v>
      </c>
      <c r="H1939" s="175">
        <v>0.35</v>
      </c>
      <c r="I1939" s="175">
        <v>0.3</v>
      </c>
      <c r="J1939" s="258">
        <f t="shared" si="1587"/>
        <v>0.29399999999999998</v>
      </c>
      <c r="K1939" s="258">
        <f t="shared" si="1588"/>
        <v>0.29099999999999998</v>
      </c>
      <c r="L1939" s="258">
        <f t="shared" si="1589"/>
        <v>0.28799999999999998</v>
      </c>
      <c r="M1939" s="482"/>
      <c r="N1939" s="61">
        <f>H1939*M1939</f>
        <v>0</v>
      </c>
      <c r="O1939" s="246">
        <f>I1939*M1939</f>
        <v>0</v>
      </c>
      <c r="P1939" s="246">
        <f>J1939*M1939</f>
        <v>0</v>
      </c>
      <c r="Q1939" s="246">
        <f>K1939*M1939</f>
        <v>0</v>
      </c>
      <c r="R1939" s="246">
        <f>L1939*M1939</f>
        <v>0</v>
      </c>
      <c r="S1939" s="12" t="s">
        <v>5</v>
      </c>
      <c r="U1939"/>
    </row>
    <row r="1940" spans="1:21" ht="20.100000000000001" customHeight="1" collapsed="1" thickBot="1" x14ac:dyDescent="0.25">
      <c r="A1940" s="372" t="s">
        <v>8898</v>
      </c>
      <c r="B1940" s="628"/>
      <c r="C1940" s="373"/>
      <c r="D1940" s="374"/>
      <c r="E1940" s="374"/>
      <c r="F1940" s="374"/>
      <c r="G1940" s="375"/>
      <c r="H1940" s="376"/>
      <c r="I1940" s="376"/>
      <c r="J1940" s="378"/>
      <c r="K1940" s="378"/>
      <c r="L1940" s="378"/>
      <c r="M1940" s="375"/>
      <c r="N1940" s="376"/>
      <c r="O1940" s="376"/>
      <c r="P1940" s="376"/>
      <c r="Q1940" s="376"/>
      <c r="R1940" s="376"/>
      <c r="S1940" s="377"/>
      <c r="U1940" s="56"/>
    </row>
    <row r="1941" spans="1:21" ht="20.100000000000001" hidden="1" customHeight="1" outlineLevel="1" thickBot="1" x14ac:dyDescent="0.25">
      <c r="A1941" s="3" t="s">
        <v>3737</v>
      </c>
      <c r="B1941" s="3" t="s">
        <v>33</v>
      </c>
      <c r="C1941" s="3"/>
      <c r="D1941" s="3" t="s">
        <v>17</v>
      </c>
      <c r="E1941" s="3" t="s">
        <v>2746</v>
      </c>
      <c r="F1941" s="84" t="s">
        <v>31</v>
      </c>
      <c r="G1941" s="85" t="s">
        <v>487</v>
      </c>
      <c r="H1941" s="3" t="s">
        <v>488</v>
      </c>
      <c r="I1941" s="3" t="s">
        <v>495</v>
      </c>
      <c r="J1941" s="123">
        <v>-0.02</v>
      </c>
      <c r="K1941" s="123">
        <v>-0.03</v>
      </c>
      <c r="L1941" s="123">
        <v>-0.04</v>
      </c>
      <c r="M1941" s="3" t="s">
        <v>18</v>
      </c>
      <c r="N1941" s="3" t="s">
        <v>8</v>
      </c>
      <c r="O1941" s="3" t="s">
        <v>486</v>
      </c>
      <c r="P1941" s="124" t="s">
        <v>1924</v>
      </c>
      <c r="Q1941" s="124" t="s">
        <v>1930</v>
      </c>
      <c r="R1941" s="124" t="s">
        <v>1931</v>
      </c>
      <c r="S1941" s="3" t="s">
        <v>34</v>
      </c>
      <c r="U1941" s="56"/>
    </row>
    <row r="1942" spans="1:21" s="56" customFormat="1" ht="69.95" hidden="1" customHeight="1" outlineLevel="1" thickBot="1" x14ac:dyDescent="0.25">
      <c r="A1942" s="644" t="s">
        <v>4718</v>
      </c>
      <c r="B1942" s="76" t="s">
        <v>32</v>
      </c>
      <c r="C1942" s="70"/>
      <c r="D1942" s="556" t="s">
        <v>3125</v>
      </c>
      <c r="E1942" s="76"/>
      <c r="F1942" s="55" t="s">
        <v>4</v>
      </c>
      <c r="G1942" s="230">
        <v>0</v>
      </c>
      <c r="H1942" s="175">
        <v>0</v>
      </c>
      <c r="I1942" s="175">
        <v>0</v>
      </c>
      <c r="J1942" s="161">
        <f t="shared" ref="J1942:J1952" si="1590">I1942*0.98</f>
        <v>0</v>
      </c>
      <c r="K1942" s="161">
        <f t="shared" ref="K1942:K1952" si="1591">I1942*0.97</f>
        <v>0</v>
      </c>
      <c r="L1942" s="161">
        <f t="shared" ref="L1942:L1952" si="1592">I1942*0.96</f>
        <v>0</v>
      </c>
      <c r="M1942" s="17"/>
      <c r="N1942" s="65">
        <f>H1942*M1942</f>
        <v>0</v>
      </c>
      <c r="O1942" s="217">
        <f>I1942*M1942</f>
        <v>0</v>
      </c>
      <c r="P1942" s="246">
        <f>J1942*M1942</f>
        <v>0</v>
      </c>
      <c r="Q1942" s="246">
        <f>K1942*M1942</f>
        <v>0</v>
      </c>
      <c r="R1942" s="246">
        <f>L1942*M1942</f>
        <v>0</v>
      </c>
      <c r="S1942" s="12" t="s">
        <v>5</v>
      </c>
    </row>
    <row r="1943" spans="1:21" s="56" customFormat="1" ht="69.95" hidden="1" customHeight="1" outlineLevel="1" thickBot="1" x14ac:dyDescent="0.25">
      <c r="A1943" s="644" t="s">
        <v>4719</v>
      </c>
      <c r="B1943" s="76" t="s">
        <v>32</v>
      </c>
      <c r="C1943" s="70"/>
      <c r="D1943" s="556" t="s">
        <v>3124</v>
      </c>
      <c r="E1943" s="76"/>
      <c r="F1943" s="55" t="s">
        <v>4</v>
      </c>
      <c r="G1943" s="230">
        <v>0</v>
      </c>
      <c r="H1943" s="175">
        <v>0</v>
      </c>
      <c r="I1943" s="175">
        <v>0</v>
      </c>
      <c r="J1943" s="161">
        <f t="shared" si="1590"/>
        <v>0</v>
      </c>
      <c r="K1943" s="161">
        <f t="shared" si="1591"/>
        <v>0</v>
      </c>
      <c r="L1943" s="161">
        <f t="shared" si="1592"/>
        <v>0</v>
      </c>
      <c r="M1943" s="17"/>
      <c r="N1943" s="65">
        <f>H1943*M1943</f>
        <v>0</v>
      </c>
      <c r="O1943" s="217">
        <f>I1943*M1943</f>
        <v>0</v>
      </c>
      <c r="P1943" s="246">
        <f>J1943*M1943</f>
        <v>0</v>
      </c>
      <c r="Q1943" s="246">
        <f>K1943*M1943</f>
        <v>0</v>
      </c>
      <c r="R1943" s="246">
        <f>L1943*M1943</f>
        <v>0</v>
      </c>
      <c r="S1943" s="12" t="s">
        <v>5</v>
      </c>
    </row>
    <row r="1944" spans="1:21" s="56" customFormat="1" ht="69.95" hidden="1" customHeight="1" outlineLevel="1" thickBot="1" x14ac:dyDescent="0.25">
      <c r="A1944" s="644" t="s">
        <v>4720</v>
      </c>
      <c r="B1944" s="76" t="s">
        <v>32</v>
      </c>
      <c r="C1944" s="70"/>
      <c r="D1944" s="556" t="s">
        <v>3123</v>
      </c>
      <c r="E1944" s="76"/>
      <c r="F1944" s="55" t="s">
        <v>4</v>
      </c>
      <c r="G1944" s="230">
        <v>0</v>
      </c>
      <c r="H1944" s="175">
        <v>0</v>
      </c>
      <c r="I1944" s="175">
        <v>0</v>
      </c>
      <c r="J1944" s="161">
        <f t="shared" si="1590"/>
        <v>0</v>
      </c>
      <c r="K1944" s="161">
        <f t="shared" si="1591"/>
        <v>0</v>
      </c>
      <c r="L1944" s="161">
        <f t="shared" si="1592"/>
        <v>0</v>
      </c>
      <c r="M1944" s="17"/>
      <c r="N1944" s="65">
        <f>H1944*M1944</f>
        <v>0</v>
      </c>
      <c r="O1944" s="217">
        <f>I1944*M1944</f>
        <v>0</v>
      </c>
      <c r="P1944" s="246">
        <f>J1944*M1944</f>
        <v>0</v>
      </c>
      <c r="Q1944" s="246">
        <f>K1944*M1944</f>
        <v>0</v>
      </c>
      <c r="R1944" s="246">
        <f>L1944*M1944</f>
        <v>0</v>
      </c>
      <c r="S1944" s="12" t="s">
        <v>5</v>
      </c>
    </row>
    <row r="1945" spans="1:21" s="56" customFormat="1" ht="69.95" hidden="1" customHeight="1" outlineLevel="1" thickBot="1" x14ac:dyDescent="0.25">
      <c r="A1945" s="644" t="s">
        <v>4721</v>
      </c>
      <c r="B1945" s="76" t="s">
        <v>32</v>
      </c>
      <c r="C1945" s="70"/>
      <c r="D1945" s="556" t="s">
        <v>3122</v>
      </c>
      <c r="E1945" s="76"/>
      <c r="F1945" s="55" t="s">
        <v>4</v>
      </c>
      <c r="G1945" s="230">
        <v>0</v>
      </c>
      <c r="H1945" s="175">
        <v>0</v>
      </c>
      <c r="I1945" s="175">
        <v>0</v>
      </c>
      <c r="J1945" s="161">
        <f t="shared" si="1590"/>
        <v>0</v>
      </c>
      <c r="K1945" s="161">
        <f t="shared" si="1591"/>
        <v>0</v>
      </c>
      <c r="L1945" s="161">
        <f t="shared" si="1592"/>
        <v>0</v>
      </c>
      <c r="M1945" s="17"/>
      <c r="N1945" s="65">
        <f>H1945*M1945</f>
        <v>0</v>
      </c>
      <c r="O1945" s="217">
        <f>I1945*M1945</f>
        <v>0</v>
      </c>
      <c r="P1945" s="246">
        <f>J1945*M1945</f>
        <v>0</v>
      </c>
      <c r="Q1945" s="246">
        <f>K1945*M1945</f>
        <v>0</v>
      </c>
      <c r="R1945" s="246">
        <f>L1945*M1945</f>
        <v>0</v>
      </c>
      <c r="S1945" s="12" t="s">
        <v>5</v>
      </c>
    </row>
    <row r="1946" spans="1:21" s="56" customFormat="1" ht="69.95" hidden="1" customHeight="1" outlineLevel="1" thickBot="1" x14ac:dyDescent="0.25">
      <c r="A1946" s="644" t="s">
        <v>4722</v>
      </c>
      <c r="B1946" s="76" t="s">
        <v>112</v>
      </c>
      <c r="C1946" s="70"/>
      <c r="D1946" s="556" t="s">
        <v>3121</v>
      </c>
      <c r="E1946" s="76"/>
      <c r="F1946" s="55" t="s">
        <v>4</v>
      </c>
      <c r="G1946" s="230">
        <v>0</v>
      </c>
      <c r="H1946" s="175">
        <v>0</v>
      </c>
      <c r="I1946" s="175">
        <v>0</v>
      </c>
      <c r="J1946" s="161">
        <f t="shared" si="1590"/>
        <v>0</v>
      </c>
      <c r="K1946" s="161">
        <f t="shared" si="1591"/>
        <v>0</v>
      </c>
      <c r="L1946" s="161">
        <f t="shared" si="1592"/>
        <v>0</v>
      </c>
      <c r="M1946" s="17"/>
      <c r="N1946" s="65">
        <f>H1946*M1946</f>
        <v>0</v>
      </c>
      <c r="O1946" s="217">
        <f>I1946*M1946</f>
        <v>0</v>
      </c>
      <c r="P1946" s="246">
        <f>J1946*M1946</f>
        <v>0</v>
      </c>
      <c r="Q1946" s="246">
        <f>K1946*M1946</f>
        <v>0</v>
      </c>
      <c r="R1946" s="246">
        <f>L1946*M1946</f>
        <v>0</v>
      </c>
      <c r="S1946" s="12" t="s">
        <v>5</v>
      </c>
    </row>
    <row r="1947" spans="1:21" s="56" customFormat="1" ht="69.95" hidden="1" customHeight="1" outlineLevel="1" thickBot="1" x14ac:dyDescent="0.25">
      <c r="A1947" s="644" t="s">
        <v>4723</v>
      </c>
      <c r="B1947" s="76" t="s">
        <v>112</v>
      </c>
      <c r="C1947" s="70"/>
      <c r="D1947" s="556" t="s">
        <v>3120</v>
      </c>
      <c r="E1947" s="76"/>
      <c r="F1947" s="55" t="s">
        <v>4</v>
      </c>
      <c r="G1947" s="230">
        <v>0</v>
      </c>
      <c r="H1947" s="175">
        <v>0</v>
      </c>
      <c r="I1947" s="175">
        <v>0</v>
      </c>
      <c r="J1947" s="161">
        <f t="shared" si="1590"/>
        <v>0</v>
      </c>
      <c r="K1947" s="161">
        <f t="shared" si="1591"/>
        <v>0</v>
      </c>
      <c r="L1947" s="161">
        <f t="shared" si="1592"/>
        <v>0</v>
      </c>
      <c r="M1947" s="17"/>
      <c r="N1947" s="65">
        <f>H1947*M1947</f>
        <v>0</v>
      </c>
      <c r="O1947" s="217">
        <f>I1947*M1947</f>
        <v>0</v>
      </c>
      <c r="P1947" s="246">
        <f>J1947*M1947</f>
        <v>0</v>
      </c>
      <c r="Q1947" s="246">
        <f>K1947*M1947</f>
        <v>0</v>
      </c>
      <c r="R1947" s="246">
        <f>L1947*M1947</f>
        <v>0</v>
      </c>
      <c r="S1947" s="12" t="s">
        <v>5</v>
      </c>
    </row>
    <row r="1948" spans="1:21" s="56" customFormat="1" ht="69.95" hidden="1" customHeight="1" outlineLevel="1" thickBot="1" x14ac:dyDescent="0.25">
      <c r="A1948" s="644" t="s">
        <v>4724</v>
      </c>
      <c r="B1948" s="76" t="s">
        <v>112</v>
      </c>
      <c r="C1948" s="70"/>
      <c r="D1948" s="556" t="s">
        <v>3119</v>
      </c>
      <c r="E1948" s="76"/>
      <c r="F1948" s="55" t="s">
        <v>4</v>
      </c>
      <c r="G1948" s="230">
        <v>0</v>
      </c>
      <c r="H1948" s="175">
        <v>0</v>
      </c>
      <c r="I1948" s="175">
        <v>0</v>
      </c>
      <c r="J1948" s="161">
        <f t="shared" si="1590"/>
        <v>0</v>
      </c>
      <c r="K1948" s="161">
        <f t="shared" si="1591"/>
        <v>0</v>
      </c>
      <c r="L1948" s="161">
        <f t="shared" si="1592"/>
        <v>0</v>
      </c>
      <c r="M1948" s="17"/>
      <c r="N1948" s="65">
        <f>H1948*M1948</f>
        <v>0</v>
      </c>
      <c r="O1948" s="217">
        <f>I1948*M1948</f>
        <v>0</v>
      </c>
      <c r="P1948" s="246">
        <f>J1948*M1948</f>
        <v>0</v>
      </c>
      <c r="Q1948" s="246">
        <f>K1948*M1948</f>
        <v>0</v>
      </c>
      <c r="R1948" s="246">
        <f>L1948*M1948</f>
        <v>0</v>
      </c>
      <c r="S1948" s="12" t="s">
        <v>5</v>
      </c>
    </row>
    <row r="1949" spans="1:21" s="56" customFormat="1" ht="69.95" hidden="1" customHeight="1" outlineLevel="1" thickBot="1" x14ac:dyDescent="0.25">
      <c r="A1949" s="644" t="s">
        <v>4725</v>
      </c>
      <c r="B1949" s="76" t="s">
        <v>112</v>
      </c>
      <c r="C1949" s="70"/>
      <c r="D1949" s="556" t="s">
        <v>3118</v>
      </c>
      <c r="E1949" s="76"/>
      <c r="F1949" s="55" t="s">
        <v>4</v>
      </c>
      <c r="G1949" s="230">
        <v>0</v>
      </c>
      <c r="H1949" s="175">
        <v>0</v>
      </c>
      <c r="I1949" s="175">
        <v>0</v>
      </c>
      <c r="J1949" s="161">
        <f t="shared" si="1590"/>
        <v>0</v>
      </c>
      <c r="K1949" s="161">
        <f t="shared" si="1591"/>
        <v>0</v>
      </c>
      <c r="L1949" s="161">
        <f t="shared" si="1592"/>
        <v>0</v>
      </c>
      <c r="M1949" s="17"/>
      <c r="N1949" s="65">
        <f>H1949*M1949</f>
        <v>0</v>
      </c>
      <c r="O1949" s="217">
        <f>I1949*M1949</f>
        <v>0</v>
      </c>
      <c r="P1949" s="246">
        <f>J1949*M1949</f>
        <v>0</v>
      </c>
      <c r="Q1949" s="246">
        <f>K1949*M1949</f>
        <v>0</v>
      </c>
      <c r="R1949" s="246">
        <f>L1949*M1949</f>
        <v>0</v>
      </c>
      <c r="S1949" s="12" t="s">
        <v>5</v>
      </c>
    </row>
    <row r="1950" spans="1:21" s="56" customFormat="1" ht="69.95" hidden="1" customHeight="1" outlineLevel="1" thickBot="1" x14ac:dyDescent="0.25">
      <c r="A1950" s="644" t="s">
        <v>4726</v>
      </c>
      <c r="B1950" s="76" t="s">
        <v>32</v>
      </c>
      <c r="C1950" s="70"/>
      <c r="D1950" s="556" t="s">
        <v>3117</v>
      </c>
      <c r="E1950" s="76"/>
      <c r="F1950" s="55" t="s">
        <v>4</v>
      </c>
      <c r="G1950" s="230">
        <v>0</v>
      </c>
      <c r="H1950" s="175">
        <v>0</v>
      </c>
      <c r="I1950" s="175">
        <v>0</v>
      </c>
      <c r="J1950" s="161">
        <f t="shared" si="1590"/>
        <v>0</v>
      </c>
      <c r="K1950" s="161">
        <f t="shared" si="1591"/>
        <v>0</v>
      </c>
      <c r="L1950" s="161">
        <f t="shared" si="1592"/>
        <v>0</v>
      </c>
      <c r="M1950" s="17"/>
      <c r="N1950" s="65">
        <f>H1950*M1950</f>
        <v>0</v>
      </c>
      <c r="O1950" s="217">
        <f>I1950*M1950</f>
        <v>0</v>
      </c>
      <c r="P1950" s="246">
        <f>J1950*M1950</f>
        <v>0</v>
      </c>
      <c r="Q1950" s="246">
        <f>K1950*M1950</f>
        <v>0</v>
      </c>
      <c r="R1950" s="246">
        <f>L1950*M1950</f>
        <v>0</v>
      </c>
      <c r="S1950" s="12" t="s">
        <v>5</v>
      </c>
    </row>
    <row r="1951" spans="1:21" s="56" customFormat="1" ht="69.95" hidden="1" customHeight="1" outlineLevel="1" thickBot="1" x14ac:dyDescent="0.25">
      <c r="A1951" s="644" t="s">
        <v>4727</v>
      </c>
      <c r="B1951" s="76" t="s">
        <v>32</v>
      </c>
      <c r="C1951" s="70"/>
      <c r="D1951" s="556" t="s">
        <v>3116</v>
      </c>
      <c r="E1951" s="76"/>
      <c r="F1951" s="55" t="s">
        <v>4</v>
      </c>
      <c r="G1951" s="230">
        <v>0</v>
      </c>
      <c r="H1951" s="175">
        <v>0</v>
      </c>
      <c r="I1951" s="175">
        <v>0</v>
      </c>
      <c r="J1951" s="161">
        <f t="shared" si="1590"/>
        <v>0</v>
      </c>
      <c r="K1951" s="161">
        <f t="shared" si="1591"/>
        <v>0</v>
      </c>
      <c r="L1951" s="161">
        <f t="shared" si="1592"/>
        <v>0</v>
      </c>
      <c r="M1951" s="17"/>
      <c r="N1951" s="65">
        <f>H1951*M1951</f>
        <v>0</v>
      </c>
      <c r="O1951" s="217">
        <f>I1951*M1951</f>
        <v>0</v>
      </c>
      <c r="P1951" s="246">
        <f>J1951*M1951</f>
        <v>0</v>
      </c>
      <c r="Q1951" s="246">
        <f>K1951*M1951</f>
        <v>0</v>
      </c>
      <c r="R1951" s="246">
        <f>L1951*M1951</f>
        <v>0</v>
      </c>
      <c r="S1951" s="12" t="s">
        <v>5</v>
      </c>
      <c r="U1951"/>
    </row>
    <row r="1952" spans="1:21" s="56" customFormat="1" ht="69.95" hidden="1" customHeight="1" outlineLevel="1" thickBot="1" x14ac:dyDescent="0.25">
      <c r="A1952" s="644" t="s">
        <v>4728</v>
      </c>
      <c r="B1952" s="430" t="s">
        <v>32</v>
      </c>
      <c r="C1952" s="77"/>
      <c r="D1952" s="637" t="s">
        <v>3115</v>
      </c>
      <c r="E1952" s="430"/>
      <c r="F1952" s="270" t="s">
        <v>4</v>
      </c>
      <c r="G1952" s="230">
        <v>0</v>
      </c>
      <c r="H1952" s="175">
        <v>0</v>
      </c>
      <c r="I1952" s="175">
        <v>0</v>
      </c>
      <c r="J1952" s="258">
        <f t="shared" si="1590"/>
        <v>0</v>
      </c>
      <c r="K1952" s="258">
        <f t="shared" si="1591"/>
        <v>0</v>
      </c>
      <c r="L1952" s="258">
        <f t="shared" si="1592"/>
        <v>0</v>
      </c>
      <c r="M1952" s="482"/>
      <c r="N1952" s="61">
        <f>H1952*M1952</f>
        <v>0</v>
      </c>
      <c r="O1952" s="246">
        <f>I1952*M1952</f>
        <v>0</v>
      </c>
      <c r="P1952" s="246">
        <f>J1952*M1952</f>
        <v>0</v>
      </c>
      <c r="Q1952" s="246">
        <f>K1952*M1952</f>
        <v>0</v>
      </c>
      <c r="R1952" s="246">
        <f>L1952*M1952</f>
        <v>0</v>
      </c>
      <c r="S1952" s="12" t="s">
        <v>5</v>
      </c>
      <c r="U1952"/>
    </row>
    <row r="1953" spans="1:21" ht="20.100000000000001" customHeight="1" collapsed="1" thickBot="1" x14ac:dyDescent="0.25">
      <c r="A1953" s="372" t="s">
        <v>8863</v>
      </c>
      <c r="B1953" s="628"/>
      <c r="C1953" s="373"/>
      <c r="D1953" s="374"/>
      <c r="E1953" s="374"/>
      <c r="F1953" s="374"/>
      <c r="G1953" s="375"/>
      <c r="H1953" s="376"/>
      <c r="I1953" s="376"/>
      <c r="J1953" s="378"/>
      <c r="K1953" s="378"/>
      <c r="L1953" s="378"/>
      <c r="M1953" s="375"/>
      <c r="N1953" s="376"/>
      <c r="O1953" s="376"/>
      <c r="P1953" s="376"/>
      <c r="Q1953" s="376"/>
      <c r="R1953" s="376"/>
      <c r="S1953" s="377"/>
      <c r="U1953" s="56"/>
    </row>
    <row r="1954" spans="1:21" ht="20.100000000000001" hidden="1" customHeight="1" outlineLevel="1" thickBot="1" x14ac:dyDescent="0.25">
      <c r="A1954" s="3" t="s">
        <v>3737</v>
      </c>
      <c r="B1954" s="3" t="s">
        <v>33</v>
      </c>
      <c r="C1954" s="3"/>
      <c r="D1954" s="3" t="s">
        <v>17</v>
      </c>
      <c r="E1954" s="3" t="s">
        <v>2746</v>
      </c>
      <c r="F1954" s="84" t="s">
        <v>31</v>
      </c>
      <c r="G1954" s="85" t="s">
        <v>487</v>
      </c>
      <c r="H1954" s="3" t="s">
        <v>488</v>
      </c>
      <c r="I1954" s="3" t="s">
        <v>495</v>
      </c>
      <c r="J1954" s="123">
        <v>-0.02</v>
      </c>
      <c r="K1954" s="123">
        <v>-0.03</v>
      </c>
      <c r="L1954" s="123">
        <v>-0.04</v>
      </c>
      <c r="M1954" s="3" t="s">
        <v>18</v>
      </c>
      <c r="N1954" s="3" t="s">
        <v>8</v>
      </c>
      <c r="O1954" s="3" t="s">
        <v>486</v>
      </c>
      <c r="P1954" s="124" t="s">
        <v>1924</v>
      </c>
      <c r="Q1954" s="124" t="s">
        <v>1930</v>
      </c>
      <c r="R1954" s="124" t="s">
        <v>1931</v>
      </c>
      <c r="S1954" s="3" t="s">
        <v>34</v>
      </c>
      <c r="U1954" s="56"/>
    </row>
    <row r="1955" spans="1:21" s="56" customFormat="1" ht="69.95" hidden="1" customHeight="1" outlineLevel="1" thickBot="1" x14ac:dyDescent="0.25">
      <c r="A1955" s="644" t="s">
        <v>4729</v>
      </c>
      <c r="B1955" s="281" t="s">
        <v>42</v>
      </c>
      <c r="C1955" s="25"/>
      <c r="D1955" s="93" t="s">
        <v>3126</v>
      </c>
      <c r="E1955" s="76"/>
      <c r="F1955" s="55" t="s">
        <v>4</v>
      </c>
      <c r="G1955" s="2">
        <v>0</v>
      </c>
      <c r="H1955" s="175">
        <v>0</v>
      </c>
      <c r="I1955" s="175">
        <v>0</v>
      </c>
      <c r="J1955" s="161">
        <f t="shared" ref="J1955:J2001" si="1593">I1955*0.98</f>
        <v>0</v>
      </c>
      <c r="K1955" s="161">
        <f t="shared" ref="K1955:K2001" si="1594">I1955*0.97</f>
        <v>0</v>
      </c>
      <c r="L1955" s="161">
        <f t="shared" ref="L1955:L2001" si="1595">I1955*0.96</f>
        <v>0</v>
      </c>
      <c r="M1955" s="17"/>
      <c r="N1955" s="65">
        <f>H1955*M1955</f>
        <v>0</v>
      </c>
      <c r="O1955" s="217">
        <f>I1955*M1955</f>
        <v>0</v>
      </c>
      <c r="P1955" s="246">
        <f>J1955*M1955</f>
        <v>0</v>
      </c>
      <c r="Q1955" s="246">
        <f>K1955*M1955</f>
        <v>0</v>
      </c>
      <c r="R1955" s="246">
        <f>L1955*M1955</f>
        <v>0</v>
      </c>
      <c r="S1955" s="12" t="s">
        <v>5</v>
      </c>
      <c r="T1955" s="533" t="s">
        <v>2154</v>
      </c>
    </row>
    <row r="1956" spans="1:21" s="56" customFormat="1" ht="69.95" hidden="1" customHeight="1" outlineLevel="1" thickBot="1" x14ac:dyDescent="0.25">
      <c r="A1956" s="644" t="s">
        <v>4730</v>
      </c>
      <c r="B1956" s="281" t="s">
        <v>42</v>
      </c>
      <c r="C1956" s="25"/>
      <c r="D1956" s="93" t="s">
        <v>3127</v>
      </c>
      <c r="E1956" s="76"/>
      <c r="F1956" s="55" t="s">
        <v>4</v>
      </c>
      <c r="G1956" s="2">
        <v>0</v>
      </c>
      <c r="H1956" s="175">
        <v>0</v>
      </c>
      <c r="I1956" s="175">
        <v>0</v>
      </c>
      <c r="J1956" s="161">
        <f t="shared" si="1593"/>
        <v>0</v>
      </c>
      <c r="K1956" s="161">
        <f t="shared" si="1594"/>
        <v>0</v>
      </c>
      <c r="L1956" s="161">
        <f t="shared" si="1595"/>
        <v>0</v>
      </c>
      <c r="M1956" s="17"/>
      <c r="N1956" s="65">
        <f>H1956*M1956</f>
        <v>0</v>
      </c>
      <c r="O1956" s="217">
        <f>I1956*M1956</f>
        <v>0</v>
      </c>
      <c r="P1956" s="246">
        <f>J1956*M1956</f>
        <v>0</v>
      </c>
      <c r="Q1956" s="246">
        <f>K1956*M1956</f>
        <v>0</v>
      </c>
      <c r="R1956" s="246">
        <f>L1956*M1956</f>
        <v>0</v>
      </c>
      <c r="S1956" s="12" t="s">
        <v>5</v>
      </c>
      <c r="T1956" s="533" t="s">
        <v>2154</v>
      </c>
    </row>
    <row r="1957" spans="1:21" s="56" customFormat="1" ht="69.95" hidden="1" customHeight="1" outlineLevel="1" thickBot="1" x14ac:dyDescent="0.25">
      <c r="A1957" s="644" t="s">
        <v>4731</v>
      </c>
      <c r="B1957" s="76" t="s">
        <v>32</v>
      </c>
      <c r="C1957" s="77"/>
      <c r="D1957" s="564" t="s">
        <v>3128</v>
      </c>
      <c r="E1957" s="76"/>
      <c r="F1957" s="55" t="s">
        <v>4</v>
      </c>
      <c r="G1957" s="2">
        <v>0</v>
      </c>
      <c r="H1957" s="175">
        <v>0</v>
      </c>
      <c r="I1957" s="175">
        <v>0</v>
      </c>
      <c r="J1957" s="161">
        <f t="shared" si="1593"/>
        <v>0</v>
      </c>
      <c r="K1957" s="161">
        <f t="shared" si="1594"/>
        <v>0</v>
      </c>
      <c r="L1957" s="161">
        <f t="shared" si="1595"/>
        <v>0</v>
      </c>
      <c r="M1957" s="17"/>
      <c r="N1957" s="65">
        <f>H1957*M1957</f>
        <v>0</v>
      </c>
      <c r="O1957" s="217">
        <f>I1957*M1957</f>
        <v>0</v>
      </c>
      <c r="P1957" s="246">
        <f>J1957*M1957</f>
        <v>0</v>
      </c>
      <c r="Q1957" s="246">
        <f>K1957*M1957</f>
        <v>0</v>
      </c>
      <c r="R1957" s="246">
        <f>L1957*M1957</f>
        <v>0</v>
      </c>
      <c r="S1957" s="12" t="s">
        <v>5</v>
      </c>
      <c r="T1957" s="533" t="s">
        <v>2154</v>
      </c>
    </row>
    <row r="1958" spans="1:21" s="56" customFormat="1" ht="69.95" hidden="1" customHeight="1" outlineLevel="1" thickBot="1" x14ac:dyDescent="0.25">
      <c r="A1958" s="644" t="s">
        <v>4732</v>
      </c>
      <c r="B1958" s="76" t="s">
        <v>32</v>
      </c>
      <c r="C1958" s="77"/>
      <c r="D1958" s="564" t="s">
        <v>3129</v>
      </c>
      <c r="E1958" s="76"/>
      <c r="F1958" s="55" t="s">
        <v>4</v>
      </c>
      <c r="G1958" s="2">
        <v>0</v>
      </c>
      <c r="H1958" s="175">
        <v>0</v>
      </c>
      <c r="I1958" s="175">
        <v>0</v>
      </c>
      <c r="J1958" s="161">
        <f t="shared" si="1593"/>
        <v>0</v>
      </c>
      <c r="K1958" s="161">
        <f t="shared" si="1594"/>
        <v>0</v>
      </c>
      <c r="L1958" s="161">
        <f t="shared" si="1595"/>
        <v>0</v>
      </c>
      <c r="M1958" s="17"/>
      <c r="N1958" s="65">
        <f>H1958*M1958</f>
        <v>0</v>
      </c>
      <c r="O1958" s="217">
        <f>I1958*M1958</f>
        <v>0</v>
      </c>
      <c r="P1958" s="246">
        <f>J1958*M1958</f>
        <v>0</v>
      </c>
      <c r="Q1958" s="246">
        <f>K1958*M1958</f>
        <v>0</v>
      </c>
      <c r="R1958" s="246">
        <f>L1958*M1958</f>
        <v>0</v>
      </c>
      <c r="S1958" s="12" t="s">
        <v>5</v>
      </c>
      <c r="T1958" s="533" t="s">
        <v>2154</v>
      </c>
    </row>
    <row r="1959" spans="1:21" s="56" customFormat="1" ht="69.95" hidden="1" customHeight="1" outlineLevel="1" thickBot="1" x14ac:dyDescent="0.25">
      <c r="A1959" s="644" t="s">
        <v>4733</v>
      </c>
      <c r="B1959" s="76" t="s">
        <v>32</v>
      </c>
      <c r="C1959" s="77"/>
      <c r="D1959" s="564" t="s">
        <v>3130</v>
      </c>
      <c r="E1959" s="76"/>
      <c r="F1959" s="55" t="s">
        <v>4</v>
      </c>
      <c r="G1959" s="2">
        <v>0</v>
      </c>
      <c r="H1959" s="175">
        <v>0</v>
      </c>
      <c r="I1959" s="175">
        <v>0</v>
      </c>
      <c r="J1959" s="161">
        <f t="shared" si="1593"/>
        <v>0</v>
      </c>
      <c r="K1959" s="161">
        <f t="shared" si="1594"/>
        <v>0</v>
      </c>
      <c r="L1959" s="161">
        <f t="shared" si="1595"/>
        <v>0</v>
      </c>
      <c r="M1959" s="17"/>
      <c r="N1959" s="65">
        <f>H1959*M1959</f>
        <v>0</v>
      </c>
      <c r="O1959" s="217">
        <f>I1959*M1959</f>
        <v>0</v>
      </c>
      <c r="P1959" s="246">
        <f>J1959*M1959</f>
        <v>0</v>
      </c>
      <c r="Q1959" s="246">
        <f>K1959*M1959</f>
        <v>0</v>
      </c>
      <c r="R1959" s="246">
        <f>L1959*M1959</f>
        <v>0</v>
      </c>
      <c r="S1959" s="12" t="s">
        <v>5</v>
      </c>
      <c r="T1959" s="533" t="s">
        <v>2154</v>
      </c>
    </row>
    <row r="1960" spans="1:21" s="56" customFormat="1" ht="69.95" hidden="1" customHeight="1" outlineLevel="1" thickBot="1" x14ac:dyDescent="0.25">
      <c r="A1960" s="644" t="s">
        <v>4734</v>
      </c>
      <c r="B1960" s="76" t="s">
        <v>32</v>
      </c>
      <c r="C1960" s="77"/>
      <c r="D1960" s="564" t="s">
        <v>3131</v>
      </c>
      <c r="E1960" s="76"/>
      <c r="F1960" s="55" t="s">
        <v>4</v>
      </c>
      <c r="G1960" s="2">
        <v>0</v>
      </c>
      <c r="H1960" s="175">
        <v>0</v>
      </c>
      <c r="I1960" s="175">
        <v>0</v>
      </c>
      <c r="J1960" s="161">
        <f t="shared" si="1593"/>
        <v>0</v>
      </c>
      <c r="K1960" s="161">
        <f t="shared" si="1594"/>
        <v>0</v>
      </c>
      <c r="L1960" s="161">
        <f t="shared" si="1595"/>
        <v>0</v>
      </c>
      <c r="M1960" s="17"/>
      <c r="N1960" s="65">
        <f>H1960*M1960</f>
        <v>0</v>
      </c>
      <c r="O1960" s="217">
        <f>I1960*M1960</f>
        <v>0</v>
      </c>
      <c r="P1960" s="246">
        <f>J1960*M1960</f>
        <v>0</v>
      </c>
      <c r="Q1960" s="246">
        <f>K1960*M1960</f>
        <v>0</v>
      </c>
      <c r="R1960" s="246">
        <f>L1960*M1960</f>
        <v>0</v>
      </c>
      <c r="S1960" s="12" t="s">
        <v>5</v>
      </c>
      <c r="T1960" s="533" t="s">
        <v>2154</v>
      </c>
    </row>
    <row r="1961" spans="1:21" s="56" customFormat="1" ht="69.95" hidden="1" customHeight="1" outlineLevel="1" thickBot="1" x14ac:dyDescent="0.25">
      <c r="A1961" s="644" t="s">
        <v>4735</v>
      </c>
      <c r="B1961" s="76" t="s">
        <v>32</v>
      </c>
      <c r="C1961" s="77"/>
      <c r="D1961" s="564" t="s">
        <v>3132</v>
      </c>
      <c r="E1961" s="76"/>
      <c r="F1961" s="55" t="s">
        <v>4</v>
      </c>
      <c r="G1961" s="2">
        <v>0</v>
      </c>
      <c r="H1961" s="175">
        <v>0</v>
      </c>
      <c r="I1961" s="175">
        <v>0</v>
      </c>
      <c r="J1961" s="161">
        <f t="shared" si="1593"/>
        <v>0</v>
      </c>
      <c r="K1961" s="161">
        <f t="shared" si="1594"/>
        <v>0</v>
      </c>
      <c r="L1961" s="161">
        <f t="shared" si="1595"/>
        <v>0</v>
      </c>
      <c r="M1961" s="17"/>
      <c r="N1961" s="65">
        <f>H1961*M1961</f>
        <v>0</v>
      </c>
      <c r="O1961" s="217">
        <f>I1961*M1961</f>
        <v>0</v>
      </c>
      <c r="P1961" s="246">
        <f>J1961*M1961</f>
        <v>0</v>
      </c>
      <c r="Q1961" s="246">
        <f>K1961*M1961</f>
        <v>0</v>
      </c>
      <c r="R1961" s="246">
        <f>L1961*M1961</f>
        <v>0</v>
      </c>
      <c r="S1961" s="12" t="s">
        <v>5</v>
      </c>
      <c r="T1961" s="533" t="s">
        <v>2154</v>
      </c>
    </row>
    <row r="1962" spans="1:21" s="56" customFormat="1" ht="69.95" hidden="1" customHeight="1" outlineLevel="1" thickBot="1" x14ac:dyDescent="0.25">
      <c r="A1962" s="644" t="s">
        <v>4736</v>
      </c>
      <c r="B1962" s="76" t="s">
        <v>32</v>
      </c>
      <c r="C1962" s="77"/>
      <c r="D1962" s="564" t="s">
        <v>3133</v>
      </c>
      <c r="E1962" s="76"/>
      <c r="F1962" s="55" t="s">
        <v>4</v>
      </c>
      <c r="G1962" s="2">
        <v>0</v>
      </c>
      <c r="H1962" s="175">
        <v>0</v>
      </c>
      <c r="I1962" s="175">
        <v>0</v>
      </c>
      <c r="J1962" s="161">
        <f t="shared" si="1593"/>
        <v>0</v>
      </c>
      <c r="K1962" s="161">
        <f t="shared" si="1594"/>
        <v>0</v>
      </c>
      <c r="L1962" s="161">
        <f t="shared" si="1595"/>
        <v>0</v>
      </c>
      <c r="M1962" s="17"/>
      <c r="N1962" s="65">
        <f>H1962*M1962</f>
        <v>0</v>
      </c>
      <c r="O1962" s="217">
        <f>I1962*M1962</f>
        <v>0</v>
      </c>
      <c r="P1962" s="246">
        <f>J1962*M1962</f>
        <v>0</v>
      </c>
      <c r="Q1962" s="246">
        <f>K1962*M1962</f>
        <v>0</v>
      </c>
      <c r="R1962" s="246">
        <f>L1962*M1962</f>
        <v>0</v>
      </c>
      <c r="S1962" s="12" t="s">
        <v>5</v>
      </c>
      <c r="T1962" s="533" t="s">
        <v>2154</v>
      </c>
    </row>
    <row r="1963" spans="1:21" s="56" customFormat="1" ht="69.95" hidden="1" customHeight="1" outlineLevel="1" thickBot="1" x14ac:dyDescent="0.25">
      <c r="A1963" s="644" t="s">
        <v>4737</v>
      </c>
      <c r="B1963" s="76" t="s">
        <v>32</v>
      </c>
      <c r="C1963" s="77"/>
      <c r="D1963" s="564" t="s">
        <v>3134</v>
      </c>
      <c r="E1963" s="76"/>
      <c r="F1963" s="55" t="s">
        <v>4</v>
      </c>
      <c r="G1963" s="2">
        <v>0</v>
      </c>
      <c r="H1963" s="175">
        <v>0</v>
      </c>
      <c r="I1963" s="175">
        <v>0</v>
      </c>
      <c r="J1963" s="161">
        <f t="shared" si="1593"/>
        <v>0</v>
      </c>
      <c r="K1963" s="161">
        <f t="shared" si="1594"/>
        <v>0</v>
      </c>
      <c r="L1963" s="161">
        <f t="shared" si="1595"/>
        <v>0</v>
      </c>
      <c r="M1963" s="17"/>
      <c r="N1963" s="65">
        <f>H1963*M1963</f>
        <v>0</v>
      </c>
      <c r="O1963" s="217">
        <f>I1963*M1963</f>
        <v>0</v>
      </c>
      <c r="P1963" s="246">
        <f>J1963*M1963</f>
        <v>0</v>
      </c>
      <c r="Q1963" s="246">
        <f>K1963*M1963</f>
        <v>0</v>
      </c>
      <c r="R1963" s="246">
        <f>L1963*M1963</f>
        <v>0</v>
      </c>
      <c r="S1963" s="12" t="s">
        <v>5</v>
      </c>
      <c r="T1963" s="533" t="s">
        <v>2154</v>
      </c>
    </row>
    <row r="1964" spans="1:21" s="56" customFormat="1" ht="69.95" hidden="1" customHeight="1" outlineLevel="1" thickBot="1" x14ac:dyDescent="0.25">
      <c r="A1964" s="644" t="s">
        <v>4738</v>
      </c>
      <c r="B1964" s="76" t="s">
        <v>32</v>
      </c>
      <c r="C1964" s="77"/>
      <c r="D1964" s="564" t="s">
        <v>3135</v>
      </c>
      <c r="E1964" s="76"/>
      <c r="F1964" s="55" t="s">
        <v>4</v>
      </c>
      <c r="G1964" s="2">
        <v>0</v>
      </c>
      <c r="H1964" s="175">
        <v>0</v>
      </c>
      <c r="I1964" s="175">
        <v>0</v>
      </c>
      <c r="J1964" s="161">
        <f t="shared" si="1593"/>
        <v>0</v>
      </c>
      <c r="K1964" s="161">
        <f t="shared" si="1594"/>
        <v>0</v>
      </c>
      <c r="L1964" s="161">
        <f t="shared" si="1595"/>
        <v>0</v>
      </c>
      <c r="M1964" s="17"/>
      <c r="N1964" s="65">
        <f>H1964*M1964</f>
        <v>0</v>
      </c>
      <c r="O1964" s="217">
        <f>I1964*M1964</f>
        <v>0</v>
      </c>
      <c r="P1964" s="246">
        <f>J1964*M1964</f>
        <v>0</v>
      </c>
      <c r="Q1964" s="246">
        <f>K1964*M1964</f>
        <v>0</v>
      </c>
      <c r="R1964" s="246">
        <f>L1964*M1964</f>
        <v>0</v>
      </c>
      <c r="S1964" s="12" t="s">
        <v>5</v>
      </c>
      <c r="T1964" s="533" t="s">
        <v>2154</v>
      </c>
    </row>
    <row r="1965" spans="1:21" s="56" customFormat="1" ht="69.95" hidden="1" customHeight="1" outlineLevel="1" thickBot="1" x14ac:dyDescent="0.25">
      <c r="A1965" s="644" t="s">
        <v>4739</v>
      </c>
      <c r="B1965" s="281" t="s">
        <v>42</v>
      </c>
      <c r="C1965" s="25"/>
      <c r="D1965" s="93" t="s">
        <v>3136</v>
      </c>
      <c r="E1965" s="76"/>
      <c r="F1965" s="55" t="s">
        <v>4</v>
      </c>
      <c r="G1965" s="2">
        <v>0</v>
      </c>
      <c r="H1965" s="175">
        <v>0</v>
      </c>
      <c r="I1965" s="175">
        <v>0</v>
      </c>
      <c r="J1965" s="161">
        <f t="shared" si="1593"/>
        <v>0</v>
      </c>
      <c r="K1965" s="161">
        <f t="shared" si="1594"/>
        <v>0</v>
      </c>
      <c r="L1965" s="161">
        <f t="shared" si="1595"/>
        <v>0</v>
      </c>
      <c r="M1965" s="17"/>
      <c r="N1965" s="65">
        <f>H1965*M1965</f>
        <v>0</v>
      </c>
      <c r="O1965" s="217">
        <f>I1965*M1965</f>
        <v>0</v>
      </c>
      <c r="P1965" s="246">
        <f>J1965*M1965</f>
        <v>0</v>
      </c>
      <c r="Q1965" s="246">
        <f>K1965*M1965</f>
        <v>0</v>
      </c>
      <c r="R1965" s="246">
        <f>L1965*M1965</f>
        <v>0</v>
      </c>
      <c r="S1965" s="12" t="s">
        <v>5</v>
      </c>
      <c r="T1965" s="533" t="s">
        <v>2154</v>
      </c>
    </row>
    <row r="1966" spans="1:21" s="56" customFormat="1" ht="69.95" hidden="1" customHeight="1" outlineLevel="1" thickBot="1" x14ac:dyDescent="0.25">
      <c r="A1966" s="644" t="s">
        <v>4740</v>
      </c>
      <c r="B1966" s="281" t="s">
        <v>42</v>
      </c>
      <c r="C1966" s="25"/>
      <c r="D1966" s="93" t="s">
        <v>3137</v>
      </c>
      <c r="E1966" s="76"/>
      <c r="F1966" s="55" t="s">
        <v>4</v>
      </c>
      <c r="G1966" s="2">
        <v>0</v>
      </c>
      <c r="H1966" s="175">
        <v>0</v>
      </c>
      <c r="I1966" s="175">
        <v>0</v>
      </c>
      <c r="J1966" s="161">
        <f t="shared" si="1593"/>
        <v>0</v>
      </c>
      <c r="K1966" s="161">
        <f t="shared" si="1594"/>
        <v>0</v>
      </c>
      <c r="L1966" s="161">
        <f t="shared" si="1595"/>
        <v>0</v>
      </c>
      <c r="M1966" s="17"/>
      <c r="N1966" s="65">
        <f>H1966*M1966</f>
        <v>0</v>
      </c>
      <c r="O1966" s="217">
        <f>I1966*M1966</f>
        <v>0</v>
      </c>
      <c r="P1966" s="246">
        <f>J1966*M1966</f>
        <v>0</v>
      </c>
      <c r="Q1966" s="246">
        <f>K1966*M1966</f>
        <v>0</v>
      </c>
      <c r="R1966" s="246">
        <f>L1966*M1966</f>
        <v>0</v>
      </c>
      <c r="S1966" s="12" t="s">
        <v>5</v>
      </c>
      <c r="T1966" s="533" t="s">
        <v>2154</v>
      </c>
    </row>
    <row r="1967" spans="1:21" s="56" customFormat="1" ht="69.95" hidden="1" customHeight="1" outlineLevel="1" thickBot="1" x14ac:dyDescent="0.25">
      <c r="A1967" s="644" t="s">
        <v>4741</v>
      </c>
      <c r="B1967" s="281" t="s">
        <v>42</v>
      </c>
      <c r="C1967" s="25"/>
      <c r="D1967" s="93" t="s">
        <v>3138</v>
      </c>
      <c r="E1967" s="76"/>
      <c r="F1967" s="55" t="s">
        <v>4</v>
      </c>
      <c r="G1967" s="2">
        <v>0</v>
      </c>
      <c r="H1967" s="175">
        <v>0</v>
      </c>
      <c r="I1967" s="175">
        <v>0</v>
      </c>
      <c r="J1967" s="161">
        <f t="shared" si="1593"/>
        <v>0</v>
      </c>
      <c r="K1967" s="161">
        <f t="shared" si="1594"/>
        <v>0</v>
      </c>
      <c r="L1967" s="161">
        <f t="shared" si="1595"/>
        <v>0</v>
      </c>
      <c r="M1967" s="17"/>
      <c r="N1967" s="65">
        <f>H1967*M1967</f>
        <v>0</v>
      </c>
      <c r="O1967" s="217">
        <f>I1967*M1967</f>
        <v>0</v>
      </c>
      <c r="P1967" s="246">
        <f>J1967*M1967</f>
        <v>0</v>
      </c>
      <c r="Q1967" s="246">
        <f>K1967*M1967</f>
        <v>0</v>
      </c>
      <c r="R1967" s="246">
        <f>L1967*M1967</f>
        <v>0</v>
      </c>
      <c r="S1967" s="12" t="s">
        <v>5</v>
      </c>
      <c r="T1967" s="533" t="s">
        <v>2154</v>
      </c>
    </row>
    <row r="1968" spans="1:21" s="56" customFormat="1" ht="69.95" hidden="1" customHeight="1" outlineLevel="1" thickBot="1" x14ac:dyDescent="0.25">
      <c r="A1968" s="644" t="s">
        <v>4742</v>
      </c>
      <c r="B1968" s="281" t="s">
        <v>42</v>
      </c>
      <c r="C1968" s="25"/>
      <c r="D1968" s="93" t="s">
        <v>3139</v>
      </c>
      <c r="E1968" s="76"/>
      <c r="F1968" s="55" t="s">
        <v>4</v>
      </c>
      <c r="G1968" s="2">
        <v>0</v>
      </c>
      <c r="H1968" s="175">
        <v>0</v>
      </c>
      <c r="I1968" s="175">
        <v>0</v>
      </c>
      <c r="J1968" s="161">
        <f t="shared" si="1593"/>
        <v>0</v>
      </c>
      <c r="K1968" s="161">
        <f t="shared" si="1594"/>
        <v>0</v>
      </c>
      <c r="L1968" s="161">
        <f t="shared" si="1595"/>
        <v>0</v>
      </c>
      <c r="M1968" s="17"/>
      <c r="N1968" s="65">
        <f>H1968*M1968</f>
        <v>0</v>
      </c>
      <c r="O1968" s="217">
        <f>I1968*M1968</f>
        <v>0</v>
      </c>
      <c r="P1968" s="246">
        <f>J1968*M1968</f>
        <v>0</v>
      </c>
      <c r="Q1968" s="246">
        <f>K1968*M1968</f>
        <v>0</v>
      </c>
      <c r="R1968" s="246">
        <f>L1968*M1968</f>
        <v>0</v>
      </c>
      <c r="S1968" s="12" t="s">
        <v>5</v>
      </c>
      <c r="T1968" s="533" t="s">
        <v>2154</v>
      </c>
    </row>
    <row r="1969" spans="1:20" s="56" customFormat="1" ht="69.95" hidden="1" customHeight="1" outlineLevel="1" thickBot="1" x14ac:dyDescent="0.25">
      <c r="A1969" s="644" t="s">
        <v>4743</v>
      </c>
      <c r="B1969" s="281" t="s">
        <v>42</v>
      </c>
      <c r="C1969" s="25"/>
      <c r="D1969" s="93" t="s">
        <v>3140</v>
      </c>
      <c r="E1969" s="76"/>
      <c r="F1969" s="55" t="s">
        <v>4</v>
      </c>
      <c r="G1969" s="2">
        <v>0</v>
      </c>
      <c r="H1969" s="175">
        <v>0</v>
      </c>
      <c r="I1969" s="175">
        <v>0</v>
      </c>
      <c r="J1969" s="161">
        <f t="shared" si="1593"/>
        <v>0</v>
      </c>
      <c r="K1969" s="161">
        <f t="shared" si="1594"/>
        <v>0</v>
      </c>
      <c r="L1969" s="161">
        <f t="shared" si="1595"/>
        <v>0</v>
      </c>
      <c r="M1969" s="17"/>
      <c r="N1969" s="65">
        <f>H1969*M1969</f>
        <v>0</v>
      </c>
      <c r="O1969" s="217">
        <f>I1969*M1969</f>
        <v>0</v>
      </c>
      <c r="P1969" s="246">
        <f>J1969*M1969</f>
        <v>0</v>
      </c>
      <c r="Q1969" s="246">
        <f>K1969*M1969</f>
        <v>0</v>
      </c>
      <c r="R1969" s="246">
        <f>L1969*M1969</f>
        <v>0</v>
      </c>
      <c r="S1969" s="12" t="s">
        <v>5</v>
      </c>
      <c r="T1969" s="533" t="s">
        <v>2154</v>
      </c>
    </row>
    <row r="1970" spans="1:20" s="56" customFormat="1" ht="69.95" hidden="1" customHeight="1" outlineLevel="1" thickBot="1" x14ac:dyDescent="0.25">
      <c r="A1970" s="644" t="s">
        <v>4744</v>
      </c>
      <c r="B1970" s="281" t="s">
        <v>42</v>
      </c>
      <c r="C1970" s="25"/>
      <c r="D1970" s="93" t="s">
        <v>3141</v>
      </c>
      <c r="E1970" s="76"/>
      <c r="F1970" s="55" t="s">
        <v>4</v>
      </c>
      <c r="G1970" s="2">
        <v>0</v>
      </c>
      <c r="H1970" s="175">
        <v>0</v>
      </c>
      <c r="I1970" s="175">
        <v>0</v>
      </c>
      <c r="J1970" s="161">
        <f t="shared" si="1593"/>
        <v>0</v>
      </c>
      <c r="K1970" s="161">
        <f t="shared" si="1594"/>
        <v>0</v>
      </c>
      <c r="L1970" s="161">
        <f t="shared" si="1595"/>
        <v>0</v>
      </c>
      <c r="M1970" s="17"/>
      <c r="N1970" s="65">
        <f>H1970*M1970</f>
        <v>0</v>
      </c>
      <c r="O1970" s="217">
        <f>I1970*M1970</f>
        <v>0</v>
      </c>
      <c r="P1970" s="246">
        <f>J1970*M1970</f>
        <v>0</v>
      </c>
      <c r="Q1970" s="246">
        <f>K1970*M1970</f>
        <v>0</v>
      </c>
      <c r="R1970" s="246">
        <f>L1970*M1970</f>
        <v>0</v>
      </c>
      <c r="S1970" s="12" t="s">
        <v>5</v>
      </c>
      <c r="T1970" s="533" t="s">
        <v>2154</v>
      </c>
    </row>
    <row r="1971" spans="1:20" s="56" customFormat="1" ht="69.95" hidden="1" customHeight="1" outlineLevel="1" thickBot="1" x14ac:dyDescent="0.25">
      <c r="A1971" s="644" t="s">
        <v>4745</v>
      </c>
      <c r="B1971" s="76" t="s">
        <v>32</v>
      </c>
      <c r="C1971" s="77"/>
      <c r="D1971" s="564" t="s">
        <v>3142</v>
      </c>
      <c r="E1971" s="76"/>
      <c r="F1971" s="55" t="s">
        <v>4</v>
      </c>
      <c r="G1971" s="2">
        <v>0</v>
      </c>
      <c r="H1971" s="175">
        <v>0</v>
      </c>
      <c r="I1971" s="175">
        <v>0</v>
      </c>
      <c r="J1971" s="161">
        <f t="shared" si="1593"/>
        <v>0</v>
      </c>
      <c r="K1971" s="161">
        <f t="shared" si="1594"/>
        <v>0</v>
      </c>
      <c r="L1971" s="161">
        <f t="shared" si="1595"/>
        <v>0</v>
      </c>
      <c r="M1971" s="17"/>
      <c r="N1971" s="65">
        <f>H1971*M1971</f>
        <v>0</v>
      </c>
      <c r="O1971" s="217">
        <f>I1971*M1971</f>
        <v>0</v>
      </c>
      <c r="P1971" s="246">
        <f>J1971*M1971</f>
        <v>0</v>
      </c>
      <c r="Q1971" s="246">
        <f>K1971*M1971</f>
        <v>0</v>
      </c>
      <c r="R1971" s="246">
        <f>L1971*M1971</f>
        <v>0</v>
      </c>
      <c r="S1971" s="12" t="s">
        <v>5</v>
      </c>
      <c r="T1971" s="533" t="s">
        <v>2154</v>
      </c>
    </row>
    <row r="1972" spans="1:20" s="56" customFormat="1" ht="69.95" hidden="1" customHeight="1" outlineLevel="1" thickBot="1" x14ac:dyDescent="0.25">
      <c r="A1972" s="644" t="s">
        <v>4746</v>
      </c>
      <c r="B1972" s="76" t="s">
        <v>32</v>
      </c>
      <c r="C1972" s="77"/>
      <c r="D1972" s="564" t="s">
        <v>3143</v>
      </c>
      <c r="E1972" s="76"/>
      <c r="F1972" s="55" t="s">
        <v>4</v>
      </c>
      <c r="G1972" s="2">
        <v>0</v>
      </c>
      <c r="H1972" s="175">
        <v>0</v>
      </c>
      <c r="I1972" s="175">
        <v>0</v>
      </c>
      <c r="J1972" s="161">
        <f t="shared" si="1593"/>
        <v>0</v>
      </c>
      <c r="K1972" s="161">
        <f t="shared" si="1594"/>
        <v>0</v>
      </c>
      <c r="L1972" s="161">
        <f t="shared" si="1595"/>
        <v>0</v>
      </c>
      <c r="M1972" s="17"/>
      <c r="N1972" s="65">
        <f>H1972*M1972</f>
        <v>0</v>
      </c>
      <c r="O1972" s="217">
        <f>I1972*M1972</f>
        <v>0</v>
      </c>
      <c r="P1972" s="246">
        <f>J1972*M1972</f>
        <v>0</v>
      </c>
      <c r="Q1972" s="246">
        <f>K1972*M1972</f>
        <v>0</v>
      </c>
      <c r="R1972" s="246">
        <f>L1972*M1972</f>
        <v>0</v>
      </c>
      <c r="S1972" s="12" t="s">
        <v>5</v>
      </c>
      <c r="T1972" s="533" t="s">
        <v>2154</v>
      </c>
    </row>
    <row r="1973" spans="1:20" s="56" customFormat="1" ht="69.95" hidden="1" customHeight="1" outlineLevel="1" thickBot="1" x14ac:dyDescent="0.25">
      <c r="A1973" s="644" t="s">
        <v>4747</v>
      </c>
      <c r="B1973" s="76" t="s">
        <v>32</v>
      </c>
      <c r="C1973" s="77"/>
      <c r="D1973" s="564" t="s">
        <v>3144</v>
      </c>
      <c r="E1973" s="76"/>
      <c r="F1973" s="55" t="s">
        <v>4</v>
      </c>
      <c r="G1973" s="2">
        <v>0</v>
      </c>
      <c r="H1973" s="175">
        <v>0</v>
      </c>
      <c r="I1973" s="175">
        <v>0</v>
      </c>
      <c r="J1973" s="161">
        <f t="shared" si="1593"/>
        <v>0</v>
      </c>
      <c r="K1973" s="161">
        <f t="shared" si="1594"/>
        <v>0</v>
      </c>
      <c r="L1973" s="161">
        <f t="shared" si="1595"/>
        <v>0</v>
      </c>
      <c r="M1973" s="17"/>
      <c r="N1973" s="65">
        <f>H1973*M1973</f>
        <v>0</v>
      </c>
      <c r="O1973" s="217">
        <f>I1973*M1973</f>
        <v>0</v>
      </c>
      <c r="P1973" s="246">
        <f>J1973*M1973</f>
        <v>0</v>
      </c>
      <c r="Q1973" s="246">
        <f>K1973*M1973</f>
        <v>0</v>
      </c>
      <c r="R1973" s="246">
        <f>L1973*M1973</f>
        <v>0</v>
      </c>
      <c r="S1973" s="12" t="s">
        <v>5</v>
      </c>
      <c r="T1973" s="533" t="s">
        <v>2154</v>
      </c>
    </row>
    <row r="1974" spans="1:20" s="56" customFormat="1" ht="69.95" hidden="1" customHeight="1" outlineLevel="1" thickBot="1" x14ac:dyDescent="0.25">
      <c r="A1974" s="644" t="s">
        <v>4748</v>
      </c>
      <c r="B1974" s="76" t="s">
        <v>32</v>
      </c>
      <c r="C1974" s="77"/>
      <c r="D1974" s="564" t="s">
        <v>3145</v>
      </c>
      <c r="E1974" s="76"/>
      <c r="F1974" s="55" t="s">
        <v>4</v>
      </c>
      <c r="G1974" s="2">
        <v>0</v>
      </c>
      <c r="H1974" s="175">
        <v>0</v>
      </c>
      <c r="I1974" s="175">
        <v>0</v>
      </c>
      <c r="J1974" s="161">
        <f t="shared" si="1593"/>
        <v>0</v>
      </c>
      <c r="K1974" s="161">
        <f t="shared" si="1594"/>
        <v>0</v>
      </c>
      <c r="L1974" s="161">
        <f t="shared" si="1595"/>
        <v>0</v>
      </c>
      <c r="M1974" s="17"/>
      <c r="N1974" s="65">
        <f>H1974*M1974</f>
        <v>0</v>
      </c>
      <c r="O1974" s="217">
        <f>I1974*M1974</f>
        <v>0</v>
      </c>
      <c r="P1974" s="246">
        <f>J1974*M1974</f>
        <v>0</v>
      </c>
      <c r="Q1974" s="246">
        <f>K1974*M1974</f>
        <v>0</v>
      </c>
      <c r="R1974" s="246">
        <f>L1974*M1974</f>
        <v>0</v>
      </c>
      <c r="S1974" s="12" t="s">
        <v>5</v>
      </c>
      <c r="T1974" s="533" t="s">
        <v>2154</v>
      </c>
    </row>
    <row r="1975" spans="1:20" s="56" customFormat="1" ht="69.95" hidden="1" customHeight="1" outlineLevel="1" thickBot="1" x14ac:dyDescent="0.25">
      <c r="A1975" s="644" t="s">
        <v>4749</v>
      </c>
      <c r="B1975" s="281" t="s">
        <v>42</v>
      </c>
      <c r="C1975" s="25"/>
      <c r="D1975" s="93" t="s">
        <v>3146</v>
      </c>
      <c r="E1975" s="76"/>
      <c r="F1975" s="55" t="s">
        <v>4</v>
      </c>
      <c r="G1975" s="2">
        <v>0</v>
      </c>
      <c r="H1975" s="175">
        <v>0</v>
      </c>
      <c r="I1975" s="175">
        <v>0</v>
      </c>
      <c r="J1975" s="161">
        <f t="shared" si="1593"/>
        <v>0</v>
      </c>
      <c r="K1975" s="161">
        <f t="shared" si="1594"/>
        <v>0</v>
      </c>
      <c r="L1975" s="161">
        <f t="shared" si="1595"/>
        <v>0</v>
      </c>
      <c r="M1975" s="17"/>
      <c r="N1975" s="139">
        <f>H1975*M1975</f>
        <v>0</v>
      </c>
      <c r="O1975" s="217">
        <f>I1975*M1975</f>
        <v>0</v>
      </c>
      <c r="P1975" s="246">
        <f>J1975*M1975</f>
        <v>0</v>
      </c>
      <c r="Q1975" s="246">
        <f>K1975*M1975</f>
        <v>0</v>
      </c>
      <c r="R1975" s="246">
        <f>L1975*M1975</f>
        <v>0</v>
      </c>
      <c r="S1975" s="12" t="s">
        <v>5</v>
      </c>
      <c r="T1975" s="533" t="s">
        <v>2154</v>
      </c>
    </row>
    <row r="1976" spans="1:20" s="56" customFormat="1" ht="69.95" hidden="1" customHeight="1" outlineLevel="1" thickBot="1" x14ac:dyDescent="0.25">
      <c r="A1976" s="644" t="s">
        <v>4750</v>
      </c>
      <c r="B1976" s="281" t="s">
        <v>42</v>
      </c>
      <c r="C1976" s="25"/>
      <c r="D1976" s="93" t="s">
        <v>3147</v>
      </c>
      <c r="E1976" s="76"/>
      <c r="F1976" s="55" t="s">
        <v>4</v>
      </c>
      <c r="G1976" s="2">
        <v>0</v>
      </c>
      <c r="H1976" s="175">
        <v>0</v>
      </c>
      <c r="I1976" s="175">
        <v>0</v>
      </c>
      <c r="J1976" s="161">
        <f t="shared" si="1593"/>
        <v>0</v>
      </c>
      <c r="K1976" s="161">
        <f t="shared" si="1594"/>
        <v>0</v>
      </c>
      <c r="L1976" s="161">
        <f t="shared" si="1595"/>
        <v>0</v>
      </c>
      <c r="M1976" s="17"/>
      <c r="N1976" s="139">
        <f>H1976*M1976</f>
        <v>0</v>
      </c>
      <c r="O1976" s="217">
        <f>I1976*M1976</f>
        <v>0</v>
      </c>
      <c r="P1976" s="246">
        <f>J1976*M1976</f>
        <v>0</v>
      </c>
      <c r="Q1976" s="246">
        <f>K1976*M1976</f>
        <v>0</v>
      </c>
      <c r="R1976" s="246">
        <f>L1976*M1976</f>
        <v>0</v>
      </c>
      <c r="S1976" s="12" t="s">
        <v>5</v>
      </c>
      <c r="T1976" s="533" t="s">
        <v>2154</v>
      </c>
    </row>
    <row r="1977" spans="1:20" s="56" customFormat="1" ht="69.95" hidden="1" customHeight="1" outlineLevel="1" thickBot="1" x14ac:dyDescent="0.25">
      <c r="A1977" s="644" t="s">
        <v>4751</v>
      </c>
      <c r="B1977" s="281" t="s">
        <v>42</v>
      </c>
      <c r="C1977" s="25"/>
      <c r="D1977" s="93" t="s">
        <v>3148</v>
      </c>
      <c r="E1977" s="76"/>
      <c r="F1977" s="55" t="s">
        <v>4</v>
      </c>
      <c r="G1977" s="2">
        <v>0</v>
      </c>
      <c r="H1977" s="175">
        <v>0</v>
      </c>
      <c r="I1977" s="175">
        <v>0</v>
      </c>
      <c r="J1977" s="161">
        <f t="shared" si="1593"/>
        <v>0</v>
      </c>
      <c r="K1977" s="161">
        <f t="shared" si="1594"/>
        <v>0</v>
      </c>
      <c r="L1977" s="161">
        <f t="shared" si="1595"/>
        <v>0</v>
      </c>
      <c r="M1977" s="17"/>
      <c r="N1977" s="139">
        <f>H1977*M1977</f>
        <v>0</v>
      </c>
      <c r="O1977" s="217">
        <f>I1977*M1977</f>
        <v>0</v>
      </c>
      <c r="P1977" s="246">
        <f>J1977*M1977</f>
        <v>0</v>
      </c>
      <c r="Q1977" s="246">
        <f>K1977*M1977</f>
        <v>0</v>
      </c>
      <c r="R1977" s="246">
        <f>L1977*M1977</f>
        <v>0</v>
      </c>
      <c r="S1977" s="12" t="s">
        <v>5</v>
      </c>
      <c r="T1977" s="533" t="s">
        <v>2154</v>
      </c>
    </row>
    <row r="1978" spans="1:20" s="56" customFormat="1" ht="69.95" hidden="1" customHeight="1" outlineLevel="1" thickBot="1" x14ac:dyDescent="0.25">
      <c r="A1978" s="644" t="s">
        <v>4752</v>
      </c>
      <c r="B1978" s="76" t="s">
        <v>32</v>
      </c>
      <c r="C1978" s="77"/>
      <c r="D1978" s="564" t="s">
        <v>3149</v>
      </c>
      <c r="E1978" s="76"/>
      <c r="F1978" s="55" t="s">
        <v>4</v>
      </c>
      <c r="G1978" s="2">
        <v>0</v>
      </c>
      <c r="H1978" s="175">
        <v>0</v>
      </c>
      <c r="I1978" s="175">
        <v>0</v>
      </c>
      <c r="J1978" s="161">
        <f t="shared" si="1593"/>
        <v>0</v>
      </c>
      <c r="K1978" s="161">
        <f t="shared" si="1594"/>
        <v>0</v>
      </c>
      <c r="L1978" s="161">
        <f t="shared" si="1595"/>
        <v>0</v>
      </c>
      <c r="M1978" s="17"/>
      <c r="N1978" s="139">
        <f>H1978*M1978</f>
        <v>0</v>
      </c>
      <c r="O1978" s="217">
        <f>I1978*M1978</f>
        <v>0</v>
      </c>
      <c r="P1978" s="246">
        <f>J1978*M1978</f>
        <v>0</v>
      </c>
      <c r="Q1978" s="246">
        <f>K1978*M1978</f>
        <v>0</v>
      </c>
      <c r="R1978" s="246">
        <f>L1978*M1978</f>
        <v>0</v>
      </c>
      <c r="S1978" s="12" t="s">
        <v>5</v>
      </c>
      <c r="T1978" s="533" t="s">
        <v>2154</v>
      </c>
    </row>
    <row r="1979" spans="1:20" s="56" customFormat="1" ht="69.95" hidden="1" customHeight="1" outlineLevel="1" thickBot="1" x14ac:dyDescent="0.25">
      <c r="A1979" s="644" t="s">
        <v>4753</v>
      </c>
      <c r="B1979" s="76" t="s">
        <v>32</v>
      </c>
      <c r="C1979" s="77"/>
      <c r="D1979" s="564" t="s">
        <v>3150</v>
      </c>
      <c r="E1979" s="76"/>
      <c r="F1979" s="55" t="s">
        <v>4</v>
      </c>
      <c r="G1979" s="2">
        <v>0</v>
      </c>
      <c r="H1979" s="175">
        <v>0</v>
      </c>
      <c r="I1979" s="175">
        <v>0</v>
      </c>
      <c r="J1979" s="161">
        <f t="shared" si="1593"/>
        <v>0</v>
      </c>
      <c r="K1979" s="161">
        <f t="shared" si="1594"/>
        <v>0</v>
      </c>
      <c r="L1979" s="161">
        <f t="shared" si="1595"/>
        <v>0</v>
      </c>
      <c r="M1979" s="17"/>
      <c r="N1979" s="139">
        <f>H1979*M1979</f>
        <v>0</v>
      </c>
      <c r="O1979" s="217">
        <f>I1979*M1979</f>
        <v>0</v>
      </c>
      <c r="P1979" s="246">
        <f>J1979*M1979</f>
        <v>0</v>
      </c>
      <c r="Q1979" s="246">
        <f>K1979*M1979</f>
        <v>0</v>
      </c>
      <c r="R1979" s="246">
        <f>L1979*M1979</f>
        <v>0</v>
      </c>
      <c r="S1979" s="12" t="s">
        <v>5</v>
      </c>
      <c r="T1979" s="533" t="s">
        <v>2154</v>
      </c>
    </row>
    <row r="1980" spans="1:20" s="56" customFormat="1" ht="69.95" hidden="1" customHeight="1" outlineLevel="1" thickBot="1" x14ac:dyDescent="0.25">
      <c r="A1980" s="644" t="s">
        <v>4754</v>
      </c>
      <c r="B1980" s="76" t="s">
        <v>32</v>
      </c>
      <c r="C1980" s="77"/>
      <c r="D1980" s="564" t="s">
        <v>3151</v>
      </c>
      <c r="E1980" s="76"/>
      <c r="F1980" s="55" t="s">
        <v>4</v>
      </c>
      <c r="G1980" s="2">
        <v>0</v>
      </c>
      <c r="H1980" s="175">
        <v>0</v>
      </c>
      <c r="I1980" s="175">
        <v>0</v>
      </c>
      <c r="J1980" s="161">
        <f t="shared" si="1593"/>
        <v>0</v>
      </c>
      <c r="K1980" s="161">
        <f t="shared" si="1594"/>
        <v>0</v>
      </c>
      <c r="L1980" s="161">
        <f t="shared" si="1595"/>
        <v>0</v>
      </c>
      <c r="M1980" s="17"/>
      <c r="N1980" s="139">
        <f>H1980*M1980</f>
        <v>0</v>
      </c>
      <c r="O1980" s="217">
        <f>I1980*M1980</f>
        <v>0</v>
      </c>
      <c r="P1980" s="246">
        <f>J1980*M1980</f>
        <v>0</v>
      </c>
      <c r="Q1980" s="246">
        <f>K1980*M1980</f>
        <v>0</v>
      </c>
      <c r="R1980" s="246">
        <f>L1980*M1980</f>
        <v>0</v>
      </c>
      <c r="S1980" s="12" t="s">
        <v>5</v>
      </c>
      <c r="T1980" s="533" t="s">
        <v>2154</v>
      </c>
    </row>
    <row r="1981" spans="1:20" s="56" customFormat="1" ht="69.95" hidden="1" customHeight="1" outlineLevel="1" thickBot="1" x14ac:dyDescent="0.25">
      <c r="A1981" s="644" t="s">
        <v>4755</v>
      </c>
      <c r="B1981" s="76" t="s">
        <v>32</v>
      </c>
      <c r="C1981" s="77"/>
      <c r="D1981" s="564" t="s">
        <v>3152</v>
      </c>
      <c r="E1981" s="76"/>
      <c r="F1981" s="55" t="s">
        <v>4</v>
      </c>
      <c r="G1981" s="2">
        <v>0</v>
      </c>
      <c r="H1981" s="175">
        <v>0</v>
      </c>
      <c r="I1981" s="175">
        <v>0</v>
      </c>
      <c r="J1981" s="161">
        <f t="shared" si="1593"/>
        <v>0</v>
      </c>
      <c r="K1981" s="161">
        <f t="shared" si="1594"/>
        <v>0</v>
      </c>
      <c r="L1981" s="161">
        <f t="shared" si="1595"/>
        <v>0</v>
      </c>
      <c r="M1981" s="17"/>
      <c r="N1981" s="139">
        <f>H1981*M1981</f>
        <v>0</v>
      </c>
      <c r="O1981" s="217">
        <f>I1981*M1981</f>
        <v>0</v>
      </c>
      <c r="P1981" s="246">
        <f>J1981*M1981</f>
        <v>0</v>
      </c>
      <c r="Q1981" s="246">
        <f>K1981*M1981</f>
        <v>0</v>
      </c>
      <c r="R1981" s="246">
        <f>L1981*M1981</f>
        <v>0</v>
      </c>
      <c r="S1981" s="12" t="s">
        <v>5</v>
      </c>
      <c r="T1981" s="533" t="s">
        <v>2154</v>
      </c>
    </row>
    <row r="1982" spans="1:20" s="56" customFormat="1" ht="69.95" hidden="1" customHeight="1" outlineLevel="1" thickBot="1" x14ac:dyDescent="0.25">
      <c r="A1982" s="644" t="s">
        <v>4756</v>
      </c>
      <c r="B1982" s="281" t="s">
        <v>42</v>
      </c>
      <c r="C1982" s="25"/>
      <c r="D1982" s="93" t="s">
        <v>3153</v>
      </c>
      <c r="E1982" s="76"/>
      <c r="F1982" s="55" t="s">
        <v>4</v>
      </c>
      <c r="G1982" s="2">
        <v>0</v>
      </c>
      <c r="H1982" s="175">
        <v>0</v>
      </c>
      <c r="I1982" s="175">
        <v>0</v>
      </c>
      <c r="J1982" s="161">
        <f t="shared" si="1593"/>
        <v>0</v>
      </c>
      <c r="K1982" s="161">
        <f t="shared" si="1594"/>
        <v>0</v>
      </c>
      <c r="L1982" s="161">
        <f t="shared" si="1595"/>
        <v>0</v>
      </c>
      <c r="M1982" s="17"/>
      <c r="N1982" s="139">
        <f>H1982*M1982</f>
        <v>0</v>
      </c>
      <c r="O1982" s="217">
        <f>I1982*M1982</f>
        <v>0</v>
      </c>
      <c r="P1982" s="246">
        <f>J1982*M1982</f>
        <v>0</v>
      </c>
      <c r="Q1982" s="246">
        <f>K1982*M1982</f>
        <v>0</v>
      </c>
      <c r="R1982" s="246">
        <f>L1982*M1982</f>
        <v>0</v>
      </c>
      <c r="S1982" s="12" t="s">
        <v>5</v>
      </c>
      <c r="T1982" s="533" t="s">
        <v>2154</v>
      </c>
    </row>
    <row r="1983" spans="1:20" s="56" customFormat="1" ht="69.95" hidden="1" customHeight="1" outlineLevel="1" thickBot="1" x14ac:dyDescent="0.25">
      <c r="A1983" s="644" t="s">
        <v>4757</v>
      </c>
      <c r="B1983" s="281" t="s">
        <v>42</v>
      </c>
      <c r="C1983" s="25"/>
      <c r="D1983" s="93" t="s">
        <v>3154</v>
      </c>
      <c r="E1983" s="76"/>
      <c r="F1983" s="55" t="s">
        <v>4</v>
      </c>
      <c r="G1983" s="2">
        <v>0</v>
      </c>
      <c r="H1983" s="175">
        <v>0</v>
      </c>
      <c r="I1983" s="175">
        <v>0</v>
      </c>
      <c r="J1983" s="161">
        <f t="shared" si="1593"/>
        <v>0</v>
      </c>
      <c r="K1983" s="161">
        <f t="shared" si="1594"/>
        <v>0</v>
      </c>
      <c r="L1983" s="161">
        <f t="shared" si="1595"/>
        <v>0</v>
      </c>
      <c r="M1983" s="17"/>
      <c r="N1983" s="139">
        <f>H1983*M1983</f>
        <v>0</v>
      </c>
      <c r="O1983" s="217">
        <f>I1983*M1983</f>
        <v>0</v>
      </c>
      <c r="P1983" s="246">
        <f>J1983*M1983</f>
        <v>0</v>
      </c>
      <c r="Q1983" s="246">
        <f>K1983*M1983</f>
        <v>0</v>
      </c>
      <c r="R1983" s="246">
        <f>L1983*M1983</f>
        <v>0</v>
      </c>
      <c r="S1983" s="12" t="s">
        <v>5</v>
      </c>
      <c r="T1983" s="533" t="s">
        <v>2154</v>
      </c>
    </row>
    <row r="1984" spans="1:20" s="56" customFormat="1" ht="69.95" hidden="1" customHeight="1" outlineLevel="1" thickBot="1" x14ac:dyDescent="0.25">
      <c r="A1984" s="644" t="s">
        <v>4758</v>
      </c>
      <c r="B1984" s="281" t="s">
        <v>42</v>
      </c>
      <c r="C1984" s="25"/>
      <c r="D1984" s="93" t="s">
        <v>3155</v>
      </c>
      <c r="E1984" s="76"/>
      <c r="F1984" s="55" t="s">
        <v>4</v>
      </c>
      <c r="G1984" s="2">
        <v>0</v>
      </c>
      <c r="H1984" s="175">
        <v>0</v>
      </c>
      <c r="I1984" s="175">
        <v>0</v>
      </c>
      <c r="J1984" s="161">
        <f t="shared" si="1593"/>
        <v>0</v>
      </c>
      <c r="K1984" s="161">
        <f t="shared" si="1594"/>
        <v>0</v>
      </c>
      <c r="L1984" s="161">
        <f t="shared" si="1595"/>
        <v>0</v>
      </c>
      <c r="M1984" s="17"/>
      <c r="N1984" s="139">
        <f>H1984*M1984</f>
        <v>0</v>
      </c>
      <c r="O1984" s="217">
        <f>I1984*M1984</f>
        <v>0</v>
      </c>
      <c r="P1984" s="246">
        <f>J1984*M1984</f>
        <v>0</v>
      </c>
      <c r="Q1984" s="246">
        <f>K1984*M1984</f>
        <v>0</v>
      </c>
      <c r="R1984" s="246">
        <f>L1984*M1984</f>
        <v>0</v>
      </c>
      <c r="S1984" s="12" t="s">
        <v>5</v>
      </c>
      <c r="T1984" s="533" t="s">
        <v>2154</v>
      </c>
    </row>
    <row r="1985" spans="1:20" s="56" customFormat="1" ht="69.95" hidden="1" customHeight="1" outlineLevel="1" thickBot="1" x14ac:dyDescent="0.25">
      <c r="A1985" s="644" t="s">
        <v>4759</v>
      </c>
      <c r="B1985" s="76" t="s">
        <v>32</v>
      </c>
      <c r="C1985" s="77"/>
      <c r="D1985" s="564" t="s">
        <v>3156</v>
      </c>
      <c r="E1985" s="76"/>
      <c r="F1985" s="55" t="s">
        <v>4</v>
      </c>
      <c r="G1985" s="2">
        <v>0</v>
      </c>
      <c r="H1985" s="175">
        <v>0</v>
      </c>
      <c r="I1985" s="175">
        <v>0</v>
      </c>
      <c r="J1985" s="161">
        <f t="shared" si="1593"/>
        <v>0</v>
      </c>
      <c r="K1985" s="161">
        <f t="shared" si="1594"/>
        <v>0</v>
      </c>
      <c r="L1985" s="161">
        <f t="shared" si="1595"/>
        <v>0</v>
      </c>
      <c r="M1985" s="17"/>
      <c r="N1985" s="139">
        <f>H1985*M1985</f>
        <v>0</v>
      </c>
      <c r="O1985" s="217">
        <f>I1985*M1985</f>
        <v>0</v>
      </c>
      <c r="P1985" s="246">
        <f>J1985*M1985</f>
        <v>0</v>
      </c>
      <c r="Q1985" s="246">
        <f>K1985*M1985</f>
        <v>0</v>
      </c>
      <c r="R1985" s="246">
        <f>L1985*M1985</f>
        <v>0</v>
      </c>
      <c r="S1985" s="12" t="s">
        <v>5</v>
      </c>
      <c r="T1985" s="533" t="s">
        <v>2154</v>
      </c>
    </row>
    <row r="1986" spans="1:20" s="56" customFormat="1" ht="69.95" hidden="1" customHeight="1" outlineLevel="1" thickBot="1" x14ac:dyDescent="0.25">
      <c r="A1986" s="644" t="s">
        <v>4760</v>
      </c>
      <c r="B1986" s="281" t="s">
        <v>42</v>
      </c>
      <c r="C1986" s="25"/>
      <c r="D1986" s="93" t="s">
        <v>3157</v>
      </c>
      <c r="E1986" s="76"/>
      <c r="F1986" s="55" t="s">
        <v>4</v>
      </c>
      <c r="G1986" s="2">
        <v>0</v>
      </c>
      <c r="H1986" s="175">
        <v>0</v>
      </c>
      <c r="I1986" s="175">
        <v>0</v>
      </c>
      <c r="J1986" s="161">
        <f t="shared" si="1593"/>
        <v>0</v>
      </c>
      <c r="K1986" s="161">
        <f t="shared" si="1594"/>
        <v>0</v>
      </c>
      <c r="L1986" s="161">
        <f t="shared" si="1595"/>
        <v>0</v>
      </c>
      <c r="M1986" s="17"/>
      <c r="N1986" s="139">
        <f>H1986*M1986</f>
        <v>0</v>
      </c>
      <c r="O1986" s="217">
        <f>I1986*M1986</f>
        <v>0</v>
      </c>
      <c r="P1986" s="246">
        <f>J1986*M1986</f>
        <v>0</v>
      </c>
      <c r="Q1986" s="246">
        <f>K1986*M1986</f>
        <v>0</v>
      </c>
      <c r="R1986" s="246">
        <f>L1986*M1986</f>
        <v>0</v>
      </c>
      <c r="S1986" s="12" t="s">
        <v>5</v>
      </c>
      <c r="T1986" s="533" t="s">
        <v>2154</v>
      </c>
    </row>
    <row r="1987" spans="1:20" s="56" customFormat="1" ht="69.95" hidden="1" customHeight="1" outlineLevel="1" thickBot="1" x14ac:dyDescent="0.25">
      <c r="A1987" s="644" t="s">
        <v>4761</v>
      </c>
      <c r="B1987" s="281" t="s">
        <v>42</v>
      </c>
      <c r="C1987" s="25"/>
      <c r="D1987" s="93" t="s">
        <v>3158</v>
      </c>
      <c r="E1987" s="76"/>
      <c r="F1987" s="55" t="s">
        <v>4</v>
      </c>
      <c r="G1987" s="2">
        <v>0</v>
      </c>
      <c r="H1987" s="175">
        <v>0</v>
      </c>
      <c r="I1987" s="175">
        <v>0</v>
      </c>
      <c r="J1987" s="161">
        <f t="shared" si="1593"/>
        <v>0</v>
      </c>
      <c r="K1987" s="161">
        <f t="shared" si="1594"/>
        <v>0</v>
      </c>
      <c r="L1987" s="161">
        <f t="shared" si="1595"/>
        <v>0</v>
      </c>
      <c r="M1987" s="17"/>
      <c r="N1987" s="139">
        <f>H1987*M1987</f>
        <v>0</v>
      </c>
      <c r="O1987" s="217">
        <f>I1987*M1987</f>
        <v>0</v>
      </c>
      <c r="P1987" s="246">
        <f>J1987*M1987</f>
        <v>0</v>
      </c>
      <c r="Q1987" s="246">
        <f>K1987*M1987</f>
        <v>0</v>
      </c>
      <c r="R1987" s="246">
        <f>L1987*M1987</f>
        <v>0</v>
      </c>
      <c r="S1987" s="12" t="s">
        <v>5</v>
      </c>
      <c r="T1987" s="533" t="s">
        <v>2154</v>
      </c>
    </row>
    <row r="1988" spans="1:20" s="56" customFormat="1" ht="69.95" hidden="1" customHeight="1" outlineLevel="1" thickBot="1" x14ac:dyDescent="0.25">
      <c r="A1988" s="644" t="s">
        <v>4762</v>
      </c>
      <c r="B1988" s="281" t="s">
        <v>42</v>
      </c>
      <c r="C1988" s="25"/>
      <c r="D1988" s="93" t="s">
        <v>3159</v>
      </c>
      <c r="E1988" s="76"/>
      <c r="F1988" s="55" t="s">
        <v>4</v>
      </c>
      <c r="G1988" s="2">
        <v>0</v>
      </c>
      <c r="H1988" s="175">
        <v>0</v>
      </c>
      <c r="I1988" s="175">
        <v>0</v>
      </c>
      <c r="J1988" s="161">
        <f t="shared" si="1593"/>
        <v>0</v>
      </c>
      <c r="K1988" s="161">
        <f t="shared" si="1594"/>
        <v>0</v>
      </c>
      <c r="L1988" s="161">
        <f t="shared" si="1595"/>
        <v>0</v>
      </c>
      <c r="M1988" s="17"/>
      <c r="N1988" s="139">
        <f>H1988*M1988</f>
        <v>0</v>
      </c>
      <c r="O1988" s="217">
        <f>I1988*M1988</f>
        <v>0</v>
      </c>
      <c r="P1988" s="246">
        <f>J1988*M1988</f>
        <v>0</v>
      </c>
      <c r="Q1988" s="246">
        <f>K1988*M1988</f>
        <v>0</v>
      </c>
      <c r="R1988" s="246">
        <f>L1988*M1988</f>
        <v>0</v>
      </c>
      <c r="S1988" s="12" t="s">
        <v>5</v>
      </c>
      <c r="T1988" s="533" t="s">
        <v>2154</v>
      </c>
    </row>
    <row r="1989" spans="1:20" s="56" customFormat="1" ht="69.95" hidden="1" customHeight="1" outlineLevel="1" thickBot="1" x14ac:dyDescent="0.25">
      <c r="A1989" s="644" t="s">
        <v>4763</v>
      </c>
      <c r="B1989" s="76" t="s">
        <v>32</v>
      </c>
      <c r="C1989" s="77"/>
      <c r="D1989" s="564" t="s">
        <v>3160</v>
      </c>
      <c r="E1989" s="76"/>
      <c r="F1989" s="55" t="s">
        <v>4</v>
      </c>
      <c r="G1989" s="2">
        <v>0</v>
      </c>
      <c r="H1989" s="175">
        <v>0</v>
      </c>
      <c r="I1989" s="175">
        <v>0</v>
      </c>
      <c r="J1989" s="161">
        <f t="shared" si="1593"/>
        <v>0</v>
      </c>
      <c r="K1989" s="161">
        <f t="shared" si="1594"/>
        <v>0</v>
      </c>
      <c r="L1989" s="161">
        <f t="shared" si="1595"/>
        <v>0</v>
      </c>
      <c r="M1989" s="17"/>
      <c r="N1989" s="139">
        <f>H1989*M1989</f>
        <v>0</v>
      </c>
      <c r="O1989" s="217">
        <f>I1989*M1989</f>
        <v>0</v>
      </c>
      <c r="P1989" s="246">
        <f>J1989*M1989</f>
        <v>0</v>
      </c>
      <c r="Q1989" s="246">
        <f>K1989*M1989</f>
        <v>0</v>
      </c>
      <c r="R1989" s="246">
        <f>L1989*M1989</f>
        <v>0</v>
      </c>
      <c r="S1989" s="12" t="s">
        <v>5</v>
      </c>
      <c r="T1989" s="533" t="s">
        <v>2154</v>
      </c>
    </row>
    <row r="1990" spans="1:20" s="56" customFormat="1" ht="69.95" hidden="1" customHeight="1" outlineLevel="1" thickBot="1" x14ac:dyDescent="0.25">
      <c r="A1990" s="644" t="s">
        <v>4764</v>
      </c>
      <c r="B1990" s="76" t="s">
        <v>32</v>
      </c>
      <c r="C1990" s="77"/>
      <c r="D1990" s="564" t="s">
        <v>3161</v>
      </c>
      <c r="E1990" s="76"/>
      <c r="F1990" s="55" t="s">
        <v>4</v>
      </c>
      <c r="G1990" s="2">
        <v>0</v>
      </c>
      <c r="H1990" s="175">
        <v>0</v>
      </c>
      <c r="I1990" s="175">
        <v>0</v>
      </c>
      <c r="J1990" s="161">
        <f t="shared" si="1593"/>
        <v>0</v>
      </c>
      <c r="K1990" s="161">
        <f t="shared" si="1594"/>
        <v>0</v>
      </c>
      <c r="L1990" s="161">
        <f t="shared" si="1595"/>
        <v>0</v>
      </c>
      <c r="M1990" s="17"/>
      <c r="N1990" s="139">
        <f>H1990*M1990</f>
        <v>0</v>
      </c>
      <c r="O1990" s="217">
        <f>I1990*M1990</f>
        <v>0</v>
      </c>
      <c r="P1990" s="246">
        <f>J1990*M1990</f>
        <v>0</v>
      </c>
      <c r="Q1990" s="246">
        <f>K1990*M1990</f>
        <v>0</v>
      </c>
      <c r="R1990" s="246">
        <f>L1990*M1990</f>
        <v>0</v>
      </c>
      <c r="S1990" s="12" t="s">
        <v>5</v>
      </c>
      <c r="T1990" s="533" t="s">
        <v>2154</v>
      </c>
    </row>
    <row r="1991" spans="1:20" s="56" customFormat="1" ht="69.95" hidden="1" customHeight="1" outlineLevel="1" thickBot="1" x14ac:dyDescent="0.25">
      <c r="A1991" s="644" t="s">
        <v>4765</v>
      </c>
      <c r="B1991" s="281" t="s">
        <v>42</v>
      </c>
      <c r="C1991" s="25"/>
      <c r="D1991" s="93" t="s">
        <v>3162</v>
      </c>
      <c r="E1991" s="76"/>
      <c r="F1991" s="55" t="s">
        <v>4</v>
      </c>
      <c r="G1991" s="2">
        <v>0</v>
      </c>
      <c r="H1991" s="175">
        <v>0</v>
      </c>
      <c r="I1991" s="175">
        <v>0</v>
      </c>
      <c r="J1991" s="161">
        <f t="shared" si="1593"/>
        <v>0</v>
      </c>
      <c r="K1991" s="161">
        <f t="shared" si="1594"/>
        <v>0</v>
      </c>
      <c r="L1991" s="161">
        <f t="shared" si="1595"/>
        <v>0</v>
      </c>
      <c r="M1991" s="17"/>
      <c r="N1991" s="139">
        <f>H1991*M1991</f>
        <v>0</v>
      </c>
      <c r="O1991" s="217">
        <f>I1991*M1991</f>
        <v>0</v>
      </c>
      <c r="P1991" s="246">
        <f>J1991*M1991</f>
        <v>0</v>
      </c>
      <c r="Q1991" s="246">
        <f>K1991*M1991</f>
        <v>0</v>
      </c>
      <c r="R1991" s="246">
        <f>L1991*M1991</f>
        <v>0</v>
      </c>
      <c r="S1991" s="12" t="s">
        <v>5</v>
      </c>
      <c r="T1991" s="533" t="s">
        <v>2154</v>
      </c>
    </row>
    <row r="1992" spans="1:20" s="56" customFormat="1" ht="69.95" hidden="1" customHeight="1" outlineLevel="1" thickBot="1" x14ac:dyDescent="0.25">
      <c r="A1992" s="644" t="s">
        <v>4766</v>
      </c>
      <c r="B1992" s="281" t="s">
        <v>42</v>
      </c>
      <c r="C1992" s="25"/>
      <c r="D1992" s="93" t="s">
        <v>3172</v>
      </c>
      <c r="E1992" s="76"/>
      <c r="F1992" s="55" t="s">
        <v>4</v>
      </c>
      <c r="G1992" s="2">
        <v>0</v>
      </c>
      <c r="H1992" s="175">
        <v>0</v>
      </c>
      <c r="I1992" s="175">
        <v>0</v>
      </c>
      <c r="J1992" s="161">
        <f t="shared" si="1593"/>
        <v>0</v>
      </c>
      <c r="K1992" s="161">
        <f t="shared" si="1594"/>
        <v>0</v>
      </c>
      <c r="L1992" s="161">
        <f t="shared" si="1595"/>
        <v>0</v>
      </c>
      <c r="M1992" s="17"/>
      <c r="N1992" s="139">
        <f>H1992*M1992</f>
        <v>0</v>
      </c>
      <c r="O1992" s="217">
        <f>I1992*M1992</f>
        <v>0</v>
      </c>
      <c r="P1992" s="246">
        <f>J1992*M1992</f>
        <v>0</v>
      </c>
      <c r="Q1992" s="246">
        <f>K1992*M1992</f>
        <v>0</v>
      </c>
      <c r="R1992" s="246">
        <f>L1992*M1992</f>
        <v>0</v>
      </c>
      <c r="S1992" s="12" t="s">
        <v>5</v>
      </c>
      <c r="T1992" s="533" t="s">
        <v>2154</v>
      </c>
    </row>
    <row r="1993" spans="1:20" s="56" customFormat="1" ht="69.95" hidden="1" customHeight="1" outlineLevel="1" thickBot="1" x14ac:dyDescent="0.25">
      <c r="A1993" s="644" t="s">
        <v>4767</v>
      </c>
      <c r="B1993" s="281" t="s">
        <v>42</v>
      </c>
      <c r="C1993" s="25"/>
      <c r="D1993" s="93" t="s">
        <v>3163</v>
      </c>
      <c r="E1993" s="76"/>
      <c r="F1993" s="55" t="s">
        <v>4</v>
      </c>
      <c r="G1993" s="2">
        <v>0</v>
      </c>
      <c r="H1993" s="175">
        <v>0</v>
      </c>
      <c r="I1993" s="175">
        <v>0</v>
      </c>
      <c r="J1993" s="161">
        <f t="shared" si="1593"/>
        <v>0</v>
      </c>
      <c r="K1993" s="161">
        <f t="shared" si="1594"/>
        <v>0</v>
      </c>
      <c r="L1993" s="161">
        <f t="shared" si="1595"/>
        <v>0</v>
      </c>
      <c r="M1993" s="17"/>
      <c r="N1993" s="139">
        <f>H1993*M1993</f>
        <v>0</v>
      </c>
      <c r="O1993" s="217">
        <f>I1993*M1993</f>
        <v>0</v>
      </c>
      <c r="P1993" s="246">
        <f>J1993*M1993</f>
        <v>0</v>
      </c>
      <c r="Q1993" s="246">
        <f>K1993*M1993</f>
        <v>0</v>
      </c>
      <c r="R1993" s="246">
        <f>L1993*M1993</f>
        <v>0</v>
      </c>
      <c r="S1993" s="12" t="s">
        <v>5</v>
      </c>
      <c r="T1993" s="533" t="s">
        <v>2154</v>
      </c>
    </row>
    <row r="1994" spans="1:20" s="56" customFormat="1" ht="69.95" hidden="1" customHeight="1" outlineLevel="1" thickBot="1" x14ac:dyDescent="0.25">
      <c r="A1994" s="644" t="s">
        <v>4768</v>
      </c>
      <c r="B1994" s="281" t="s">
        <v>42</v>
      </c>
      <c r="C1994" s="25"/>
      <c r="D1994" s="93" t="s">
        <v>3164</v>
      </c>
      <c r="E1994" s="76"/>
      <c r="F1994" s="55" t="s">
        <v>4</v>
      </c>
      <c r="G1994" s="2">
        <v>0</v>
      </c>
      <c r="H1994" s="175">
        <v>0</v>
      </c>
      <c r="I1994" s="175">
        <v>0</v>
      </c>
      <c r="J1994" s="161">
        <f t="shared" si="1593"/>
        <v>0</v>
      </c>
      <c r="K1994" s="161">
        <f t="shared" si="1594"/>
        <v>0</v>
      </c>
      <c r="L1994" s="161">
        <f t="shared" si="1595"/>
        <v>0</v>
      </c>
      <c r="M1994" s="17"/>
      <c r="N1994" s="139">
        <f>H1994*M1994</f>
        <v>0</v>
      </c>
      <c r="O1994" s="217">
        <f>I1994*M1994</f>
        <v>0</v>
      </c>
      <c r="P1994" s="246">
        <f>J1994*M1994</f>
        <v>0</v>
      </c>
      <c r="Q1994" s="246">
        <f>K1994*M1994</f>
        <v>0</v>
      </c>
      <c r="R1994" s="246">
        <f>L1994*M1994</f>
        <v>0</v>
      </c>
      <c r="S1994" s="12" t="s">
        <v>5</v>
      </c>
      <c r="T1994" s="533" t="s">
        <v>2154</v>
      </c>
    </row>
    <row r="1995" spans="1:20" s="56" customFormat="1" ht="69.95" hidden="1" customHeight="1" outlineLevel="1" thickBot="1" x14ac:dyDescent="0.25">
      <c r="A1995" s="644" t="s">
        <v>4769</v>
      </c>
      <c r="B1995" s="281" t="s">
        <v>42</v>
      </c>
      <c r="C1995" s="25"/>
      <c r="D1995" s="93" t="s">
        <v>3165</v>
      </c>
      <c r="E1995" s="76"/>
      <c r="F1995" s="55" t="s">
        <v>4</v>
      </c>
      <c r="G1995" s="2">
        <v>0</v>
      </c>
      <c r="H1995" s="175">
        <v>0</v>
      </c>
      <c r="I1995" s="175">
        <v>0</v>
      </c>
      <c r="J1995" s="161">
        <f t="shared" si="1593"/>
        <v>0</v>
      </c>
      <c r="K1995" s="161">
        <f t="shared" si="1594"/>
        <v>0</v>
      </c>
      <c r="L1995" s="161">
        <f t="shared" si="1595"/>
        <v>0</v>
      </c>
      <c r="M1995" s="17"/>
      <c r="N1995" s="139">
        <f>H1995*M1995</f>
        <v>0</v>
      </c>
      <c r="O1995" s="217">
        <f>I1995*M1995</f>
        <v>0</v>
      </c>
      <c r="P1995" s="246">
        <f>J1995*M1995</f>
        <v>0</v>
      </c>
      <c r="Q1995" s="246">
        <f>K1995*M1995</f>
        <v>0</v>
      </c>
      <c r="R1995" s="246">
        <f>L1995*M1995</f>
        <v>0</v>
      </c>
      <c r="S1995" s="12" t="s">
        <v>5</v>
      </c>
      <c r="T1995" s="533" t="s">
        <v>2154</v>
      </c>
    </row>
    <row r="1996" spans="1:20" s="56" customFormat="1" ht="69.95" hidden="1" customHeight="1" outlineLevel="1" thickBot="1" x14ac:dyDescent="0.25">
      <c r="A1996" s="644" t="s">
        <v>4770</v>
      </c>
      <c r="B1996" s="281" t="s">
        <v>42</v>
      </c>
      <c r="C1996" s="25"/>
      <c r="D1996" s="93" t="s">
        <v>3166</v>
      </c>
      <c r="E1996" s="76"/>
      <c r="F1996" s="55" t="s">
        <v>4</v>
      </c>
      <c r="G1996" s="2">
        <v>0</v>
      </c>
      <c r="H1996" s="175">
        <v>0</v>
      </c>
      <c r="I1996" s="175">
        <v>0</v>
      </c>
      <c r="J1996" s="161">
        <f t="shared" si="1593"/>
        <v>0</v>
      </c>
      <c r="K1996" s="161">
        <f t="shared" si="1594"/>
        <v>0</v>
      </c>
      <c r="L1996" s="161">
        <f t="shared" si="1595"/>
        <v>0</v>
      </c>
      <c r="M1996" s="17"/>
      <c r="N1996" s="139">
        <f>H1996*M1996</f>
        <v>0</v>
      </c>
      <c r="O1996" s="217">
        <f>I1996*M1996</f>
        <v>0</v>
      </c>
      <c r="P1996" s="246">
        <f>J1996*M1996</f>
        <v>0</v>
      </c>
      <c r="Q1996" s="246">
        <f>K1996*M1996</f>
        <v>0</v>
      </c>
      <c r="R1996" s="246">
        <f>L1996*M1996</f>
        <v>0</v>
      </c>
      <c r="S1996" s="12" t="s">
        <v>5</v>
      </c>
      <c r="T1996" s="533" t="s">
        <v>2154</v>
      </c>
    </row>
    <row r="1997" spans="1:20" s="56" customFormat="1" ht="69.95" hidden="1" customHeight="1" outlineLevel="1" thickBot="1" x14ac:dyDescent="0.25">
      <c r="A1997" s="644" t="s">
        <v>4771</v>
      </c>
      <c r="B1997" s="281" t="s">
        <v>42</v>
      </c>
      <c r="C1997" s="25"/>
      <c r="D1997" s="93" t="s">
        <v>3167</v>
      </c>
      <c r="E1997" s="76"/>
      <c r="F1997" s="55" t="s">
        <v>4</v>
      </c>
      <c r="G1997" s="2">
        <v>0</v>
      </c>
      <c r="H1997" s="175">
        <v>0</v>
      </c>
      <c r="I1997" s="175">
        <v>0</v>
      </c>
      <c r="J1997" s="161">
        <f t="shared" si="1593"/>
        <v>0</v>
      </c>
      <c r="K1997" s="161">
        <f t="shared" si="1594"/>
        <v>0</v>
      </c>
      <c r="L1997" s="161">
        <f t="shared" si="1595"/>
        <v>0</v>
      </c>
      <c r="M1997" s="17"/>
      <c r="N1997" s="139">
        <f>H1997*M1997</f>
        <v>0</v>
      </c>
      <c r="O1997" s="217">
        <f>I1997*M1997</f>
        <v>0</v>
      </c>
      <c r="P1997" s="246">
        <f>J1997*M1997</f>
        <v>0</v>
      </c>
      <c r="Q1997" s="246">
        <f>K1997*M1997</f>
        <v>0</v>
      </c>
      <c r="R1997" s="246">
        <f>L1997*M1997</f>
        <v>0</v>
      </c>
      <c r="S1997" s="12" t="s">
        <v>5</v>
      </c>
      <c r="T1997" s="533" t="s">
        <v>2154</v>
      </c>
    </row>
    <row r="1998" spans="1:20" s="56" customFormat="1" ht="69.95" hidden="1" customHeight="1" outlineLevel="1" thickBot="1" x14ac:dyDescent="0.25">
      <c r="A1998" s="644" t="s">
        <v>4772</v>
      </c>
      <c r="B1998" s="281" t="s">
        <v>42</v>
      </c>
      <c r="C1998" s="25"/>
      <c r="D1998" s="93" t="s">
        <v>3168</v>
      </c>
      <c r="E1998" s="76"/>
      <c r="F1998" s="55" t="s">
        <v>4</v>
      </c>
      <c r="G1998" s="2">
        <v>0</v>
      </c>
      <c r="H1998" s="175">
        <v>0</v>
      </c>
      <c r="I1998" s="175">
        <v>0</v>
      </c>
      <c r="J1998" s="161">
        <f t="shared" si="1593"/>
        <v>0</v>
      </c>
      <c r="K1998" s="161">
        <f t="shared" si="1594"/>
        <v>0</v>
      </c>
      <c r="L1998" s="161">
        <f t="shared" si="1595"/>
        <v>0</v>
      </c>
      <c r="M1998" s="17"/>
      <c r="N1998" s="139">
        <f>H1998*M1998</f>
        <v>0</v>
      </c>
      <c r="O1998" s="217">
        <f>I1998*M1998</f>
        <v>0</v>
      </c>
      <c r="P1998" s="246">
        <f>J1998*M1998</f>
        <v>0</v>
      </c>
      <c r="Q1998" s="246">
        <f>K1998*M1998</f>
        <v>0</v>
      </c>
      <c r="R1998" s="246">
        <f>L1998*M1998</f>
        <v>0</v>
      </c>
      <c r="S1998" s="12" t="s">
        <v>5</v>
      </c>
      <c r="T1998" s="533" t="s">
        <v>2154</v>
      </c>
    </row>
    <row r="1999" spans="1:20" s="56" customFormat="1" ht="69.95" hidden="1" customHeight="1" outlineLevel="1" thickBot="1" x14ac:dyDescent="0.25">
      <c r="A1999" s="644" t="s">
        <v>4773</v>
      </c>
      <c r="B1999" s="76" t="s">
        <v>32</v>
      </c>
      <c r="C1999" s="77"/>
      <c r="D1999" s="564" t="s">
        <v>3169</v>
      </c>
      <c r="E1999" s="76"/>
      <c r="F1999" s="55" t="s">
        <v>4</v>
      </c>
      <c r="G1999" s="2">
        <v>0</v>
      </c>
      <c r="H1999" s="175">
        <v>0</v>
      </c>
      <c r="I1999" s="175">
        <v>0</v>
      </c>
      <c r="J1999" s="161">
        <f t="shared" si="1593"/>
        <v>0</v>
      </c>
      <c r="K1999" s="161">
        <f t="shared" si="1594"/>
        <v>0</v>
      </c>
      <c r="L1999" s="161">
        <f t="shared" si="1595"/>
        <v>0</v>
      </c>
      <c r="M1999" s="17"/>
      <c r="N1999" s="139">
        <f>H1999*M1999</f>
        <v>0</v>
      </c>
      <c r="O1999" s="217">
        <f>I1999*M1999</f>
        <v>0</v>
      </c>
      <c r="P1999" s="246">
        <f>J1999*M1999</f>
        <v>0</v>
      </c>
      <c r="Q1999" s="246">
        <f>K1999*M1999</f>
        <v>0</v>
      </c>
      <c r="R1999" s="246">
        <f>L1999*M1999</f>
        <v>0</v>
      </c>
      <c r="S1999" s="12" t="s">
        <v>5</v>
      </c>
      <c r="T1999" s="533" t="s">
        <v>2154</v>
      </c>
    </row>
    <row r="2000" spans="1:20" s="56" customFormat="1" ht="69.95" hidden="1" customHeight="1" outlineLevel="1" thickBot="1" x14ac:dyDescent="0.25">
      <c r="A2000" s="644" t="s">
        <v>4774</v>
      </c>
      <c r="B2000" s="76" t="s">
        <v>32</v>
      </c>
      <c r="C2000" s="77"/>
      <c r="D2000" s="564" t="s">
        <v>3170</v>
      </c>
      <c r="E2000" s="76"/>
      <c r="F2000" s="55" t="s">
        <v>4</v>
      </c>
      <c r="G2000" s="2">
        <v>0</v>
      </c>
      <c r="H2000" s="175">
        <v>0</v>
      </c>
      <c r="I2000" s="175">
        <v>0</v>
      </c>
      <c r="J2000" s="161">
        <f t="shared" si="1593"/>
        <v>0</v>
      </c>
      <c r="K2000" s="161">
        <f t="shared" si="1594"/>
        <v>0</v>
      </c>
      <c r="L2000" s="161">
        <f t="shared" si="1595"/>
        <v>0</v>
      </c>
      <c r="M2000" s="17"/>
      <c r="N2000" s="139">
        <f>H2000*M2000</f>
        <v>0</v>
      </c>
      <c r="O2000" s="217">
        <f>I2000*M2000</f>
        <v>0</v>
      </c>
      <c r="P2000" s="246">
        <f>J2000*M2000</f>
        <v>0</v>
      </c>
      <c r="Q2000" s="246">
        <f>K2000*M2000</f>
        <v>0</v>
      </c>
      <c r="R2000" s="246">
        <f>L2000*M2000</f>
        <v>0</v>
      </c>
      <c r="S2000" s="12" t="s">
        <v>5</v>
      </c>
      <c r="T2000" s="533" t="s">
        <v>2154</v>
      </c>
    </row>
    <row r="2001" spans="1:21" s="56" customFormat="1" ht="69.95" hidden="1" customHeight="1" outlineLevel="1" thickBot="1" x14ac:dyDescent="0.25">
      <c r="A2001" s="644" t="s">
        <v>4775</v>
      </c>
      <c r="B2001" s="76" t="s">
        <v>32</v>
      </c>
      <c r="C2001" s="77"/>
      <c r="D2001" s="564" t="s">
        <v>3171</v>
      </c>
      <c r="E2001" s="76"/>
      <c r="F2001" s="55" t="s">
        <v>4</v>
      </c>
      <c r="G2001" s="2">
        <v>0</v>
      </c>
      <c r="H2001" s="175">
        <v>0</v>
      </c>
      <c r="I2001" s="175">
        <v>0</v>
      </c>
      <c r="J2001" s="161">
        <f t="shared" si="1593"/>
        <v>0</v>
      </c>
      <c r="K2001" s="161">
        <f t="shared" si="1594"/>
        <v>0</v>
      </c>
      <c r="L2001" s="161">
        <f t="shared" si="1595"/>
        <v>0</v>
      </c>
      <c r="M2001" s="17"/>
      <c r="N2001" s="139">
        <f>H2001*M2001</f>
        <v>0</v>
      </c>
      <c r="O2001" s="217">
        <f>I2001*M2001</f>
        <v>0</v>
      </c>
      <c r="P2001" s="246">
        <f>J2001*M2001</f>
        <v>0</v>
      </c>
      <c r="Q2001" s="246">
        <f>K2001*M2001</f>
        <v>0</v>
      </c>
      <c r="R2001" s="246">
        <f>L2001*M2001</f>
        <v>0</v>
      </c>
      <c r="S2001" s="12" t="s">
        <v>5</v>
      </c>
      <c r="T2001" s="533" t="s">
        <v>2154</v>
      </c>
    </row>
    <row r="2002" spans="1:21" ht="20.100000000000001" customHeight="1" collapsed="1" thickBot="1" x14ac:dyDescent="0.25">
      <c r="A2002" s="372" t="s">
        <v>8864</v>
      </c>
      <c r="B2002" s="628"/>
      <c r="C2002" s="373"/>
      <c r="D2002" s="374"/>
      <c r="E2002" s="374"/>
      <c r="F2002" s="374"/>
      <c r="G2002" s="375"/>
      <c r="H2002" s="376"/>
      <c r="I2002" s="376"/>
      <c r="J2002" s="378"/>
      <c r="K2002" s="378"/>
      <c r="L2002" s="378"/>
      <c r="M2002" s="375"/>
      <c r="N2002" s="376"/>
      <c r="O2002" s="376"/>
      <c r="P2002" s="376"/>
      <c r="Q2002" s="376"/>
      <c r="R2002" s="376"/>
      <c r="S2002" s="377"/>
      <c r="U2002" s="56"/>
    </row>
    <row r="2003" spans="1:21" ht="20.100000000000001" hidden="1" customHeight="1" outlineLevel="1" thickBot="1" x14ac:dyDescent="0.25">
      <c r="A2003" s="3" t="s">
        <v>3737</v>
      </c>
      <c r="B2003" s="3" t="s">
        <v>33</v>
      </c>
      <c r="C2003" s="3"/>
      <c r="D2003" s="3" t="s">
        <v>17</v>
      </c>
      <c r="E2003" s="3" t="s">
        <v>2746</v>
      </c>
      <c r="F2003" s="84" t="s">
        <v>31</v>
      </c>
      <c r="G2003" s="85" t="s">
        <v>487</v>
      </c>
      <c r="H2003" s="3" t="s">
        <v>488</v>
      </c>
      <c r="I2003" s="3" t="s">
        <v>495</v>
      </c>
      <c r="J2003" s="123">
        <v>-0.02</v>
      </c>
      <c r="K2003" s="123">
        <v>-0.03</v>
      </c>
      <c r="L2003" s="123">
        <v>-0.04</v>
      </c>
      <c r="M2003" s="3" t="s">
        <v>18</v>
      </c>
      <c r="N2003" s="3" t="s">
        <v>8</v>
      </c>
      <c r="O2003" s="3" t="s">
        <v>486</v>
      </c>
      <c r="P2003" s="124" t="s">
        <v>1924</v>
      </c>
      <c r="Q2003" s="124" t="s">
        <v>1930</v>
      </c>
      <c r="R2003" s="124" t="s">
        <v>1931</v>
      </c>
      <c r="S2003" s="3" t="s">
        <v>34</v>
      </c>
      <c r="U2003" s="56"/>
    </row>
    <row r="2004" spans="1:21" s="56" customFormat="1" ht="69.95" hidden="1" customHeight="1" outlineLevel="1" thickBot="1" x14ac:dyDescent="0.25">
      <c r="A2004" s="644" t="s">
        <v>4776</v>
      </c>
      <c r="B2004" s="281" t="s">
        <v>42</v>
      </c>
      <c r="C2004" s="25"/>
      <c r="D2004" s="93" t="s">
        <v>3173</v>
      </c>
      <c r="E2004" s="76"/>
      <c r="F2004" s="55" t="s">
        <v>4</v>
      </c>
      <c r="G2004" s="255">
        <v>0</v>
      </c>
      <c r="H2004" s="175">
        <v>0</v>
      </c>
      <c r="I2004" s="175">
        <v>0</v>
      </c>
      <c r="J2004" s="161">
        <f t="shared" ref="J2004:J2035" si="1596">I2004*0.98</f>
        <v>0</v>
      </c>
      <c r="K2004" s="161">
        <f t="shared" ref="K2004:K2035" si="1597">I2004*0.97</f>
        <v>0</v>
      </c>
      <c r="L2004" s="161">
        <f t="shared" ref="L2004:L2035" si="1598">I2004*0.96</f>
        <v>0</v>
      </c>
      <c r="M2004" s="17"/>
      <c r="N2004" s="272">
        <f>H2004*M2004</f>
        <v>0</v>
      </c>
      <c r="O2004" s="217">
        <f>I2004*M2004</f>
        <v>0</v>
      </c>
      <c r="P2004" s="246">
        <f>J2004*M2004</f>
        <v>0</v>
      </c>
      <c r="Q2004" s="246">
        <f>K2004*M2004</f>
        <v>0</v>
      </c>
      <c r="R2004" s="246">
        <f>L2004*M2004</f>
        <v>0</v>
      </c>
      <c r="S2004" s="12" t="s">
        <v>5</v>
      </c>
      <c r="T2004" s="533" t="s">
        <v>2154</v>
      </c>
    </row>
    <row r="2005" spans="1:21" s="56" customFormat="1" ht="69.95" hidden="1" customHeight="1" outlineLevel="1" thickBot="1" x14ac:dyDescent="0.25">
      <c r="A2005" s="644" t="s">
        <v>4779</v>
      </c>
      <c r="B2005" s="76" t="s">
        <v>32</v>
      </c>
      <c r="C2005" s="70"/>
      <c r="D2005" s="556" t="s">
        <v>3174</v>
      </c>
      <c r="E2005" s="76"/>
      <c r="F2005" s="55" t="s">
        <v>4</v>
      </c>
      <c r="G2005" s="255">
        <v>0</v>
      </c>
      <c r="H2005" s="175">
        <v>0</v>
      </c>
      <c r="I2005" s="175">
        <v>0</v>
      </c>
      <c r="J2005" s="161">
        <f t="shared" si="1596"/>
        <v>0</v>
      </c>
      <c r="K2005" s="161">
        <f t="shared" si="1597"/>
        <v>0</v>
      </c>
      <c r="L2005" s="161">
        <f t="shared" si="1598"/>
        <v>0</v>
      </c>
      <c r="M2005" s="17"/>
      <c r="N2005" s="254">
        <f>H2005*M2005</f>
        <v>0</v>
      </c>
      <c r="O2005" s="217">
        <f>I2005*M2005</f>
        <v>0</v>
      </c>
      <c r="P2005" s="246">
        <f>J2005*M2005</f>
        <v>0</v>
      </c>
      <c r="Q2005" s="246">
        <f>K2005*M2005</f>
        <v>0</v>
      </c>
      <c r="R2005" s="246">
        <f>L2005*M2005</f>
        <v>0</v>
      </c>
      <c r="S2005" s="12" t="s">
        <v>5</v>
      </c>
      <c r="T2005" s="533" t="s">
        <v>2154</v>
      </c>
    </row>
    <row r="2006" spans="1:21" s="56" customFormat="1" ht="69.95" hidden="1" customHeight="1" outlineLevel="1" thickBot="1" x14ac:dyDescent="0.25">
      <c r="A2006" s="644" t="s">
        <v>4780</v>
      </c>
      <c r="B2006" s="76" t="s">
        <v>32</v>
      </c>
      <c r="C2006" s="70"/>
      <c r="D2006" s="556" t="s">
        <v>3175</v>
      </c>
      <c r="E2006" s="76"/>
      <c r="F2006" s="55" t="s">
        <v>4</v>
      </c>
      <c r="G2006" s="255">
        <v>0</v>
      </c>
      <c r="H2006" s="175">
        <v>0</v>
      </c>
      <c r="I2006" s="175">
        <v>0</v>
      </c>
      <c r="J2006" s="161">
        <f t="shared" si="1596"/>
        <v>0</v>
      </c>
      <c r="K2006" s="161">
        <f t="shared" si="1597"/>
        <v>0</v>
      </c>
      <c r="L2006" s="161">
        <f t="shared" si="1598"/>
        <v>0</v>
      </c>
      <c r="M2006" s="17"/>
      <c r="N2006" s="254">
        <f>H2006*M2006</f>
        <v>0</v>
      </c>
      <c r="O2006" s="217">
        <f>I2006*M2006</f>
        <v>0</v>
      </c>
      <c r="P2006" s="246">
        <f>J2006*M2006</f>
        <v>0</v>
      </c>
      <c r="Q2006" s="246">
        <f>K2006*M2006</f>
        <v>0</v>
      </c>
      <c r="R2006" s="246">
        <f>L2006*M2006</f>
        <v>0</v>
      </c>
      <c r="S2006" s="12" t="s">
        <v>5</v>
      </c>
      <c r="T2006" s="533" t="s">
        <v>2154</v>
      </c>
    </row>
    <row r="2007" spans="1:21" s="56" customFormat="1" ht="69.95" hidden="1" customHeight="1" outlineLevel="1" thickBot="1" x14ac:dyDescent="0.25">
      <c r="A2007" s="644" t="s">
        <v>4781</v>
      </c>
      <c r="B2007" s="76" t="s">
        <v>32</v>
      </c>
      <c r="C2007" s="70"/>
      <c r="D2007" s="556" t="s">
        <v>3176</v>
      </c>
      <c r="E2007" s="76"/>
      <c r="F2007" s="55" t="s">
        <v>4</v>
      </c>
      <c r="G2007" s="255">
        <v>0</v>
      </c>
      <c r="H2007" s="175">
        <v>0</v>
      </c>
      <c r="I2007" s="175">
        <v>0</v>
      </c>
      <c r="J2007" s="161">
        <f t="shared" si="1596"/>
        <v>0</v>
      </c>
      <c r="K2007" s="161">
        <f t="shared" si="1597"/>
        <v>0</v>
      </c>
      <c r="L2007" s="161">
        <f t="shared" si="1598"/>
        <v>0</v>
      </c>
      <c r="M2007" s="17"/>
      <c r="N2007" s="254">
        <f>H2007*M2007</f>
        <v>0</v>
      </c>
      <c r="O2007" s="217">
        <f>I2007*M2007</f>
        <v>0</v>
      </c>
      <c r="P2007" s="246">
        <f>J2007*M2007</f>
        <v>0</v>
      </c>
      <c r="Q2007" s="246">
        <f>K2007*M2007</f>
        <v>0</v>
      </c>
      <c r="R2007" s="246">
        <f>L2007*M2007</f>
        <v>0</v>
      </c>
      <c r="S2007" s="12" t="s">
        <v>5</v>
      </c>
      <c r="T2007" s="533" t="s">
        <v>2154</v>
      </c>
    </row>
    <row r="2008" spans="1:21" s="56" customFormat="1" ht="69.95" hidden="1" customHeight="1" outlineLevel="1" thickBot="1" x14ac:dyDescent="0.25">
      <c r="A2008" s="644" t="s">
        <v>4782</v>
      </c>
      <c r="B2008" s="281" t="s">
        <v>42</v>
      </c>
      <c r="C2008" s="25"/>
      <c r="D2008" s="93" t="s">
        <v>3204</v>
      </c>
      <c r="E2008" s="76"/>
      <c r="F2008" s="55" t="s">
        <v>4</v>
      </c>
      <c r="G2008" s="255">
        <v>0</v>
      </c>
      <c r="H2008" s="175">
        <v>0</v>
      </c>
      <c r="I2008" s="175">
        <v>0</v>
      </c>
      <c r="J2008" s="161">
        <f t="shared" si="1596"/>
        <v>0</v>
      </c>
      <c r="K2008" s="161">
        <f t="shared" si="1597"/>
        <v>0</v>
      </c>
      <c r="L2008" s="161">
        <f t="shared" si="1598"/>
        <v>0</v>
      </c>
      <c r="M2008" s="17"/>
      <c r="N2008" s="272">
        <f>H2008*M2008</f>
        <v>0</v>
      </c>
      <c r="O2008" s="217">
        <f>I2008*M2008</f>
        <v>0</v>
      </c>
      <c r="P2008" s="246">
        <f>J2008*M2008</f>
        <v>0</v>
      </c>
      <c r="Q2008" s="246">
        <f>K2008*M2008</f>
        <v>0</v>
      </c>
      <c r="R2008" s="246">
        <f>L2008*M2008</f>
        <v>0</v>
      </c>
      <c r="S2008" s="12" t="s">
        <v>5</v>
      </c>
      <c r="T2008" s="533" t="s">
        <v>2154</v>
      </c>
    </row>
    <row r="2009" spans="1:21" s="56" customFormat="1" ht="69.95" hidden="1" customHeight="1" outlineLevel="1" thickBot="1" x14ac:dyDescent="0.25">
      <c r="A2009" s="644" t="s">
        <v>4783</v>
      </c>
      <c r="B2009" s="76" t="s">
        <v>32</v>
      </c>
      <c r="C2009" s="70"/>
      <c r="D2009" s="556" t="s">
        <v>3203</v>
      </c>
      <c r="E2009" s="76"/>
      <c r="F2009" s="55" t="s">
        <v>4</v>
      </c>
      <c r="G2009" s="255">
        <v>0</v>
      </c>
      <c r="H2009" s="175">
        <v>0</v>
      </c>
      <c r="I2009" s="175">
        <v>0</v>
      </c>
      <c r="J2009" s="161">
        <f t="shared" si="1596"/>
        <v>0</v>
      </c>
      <c r="K2009" s="161">
        <f t="shared" si="1597"/>
        <v>0</v>
      </c>
      <c r="L2009" s="161">
        <f t="shared" si="1598"/>
        <v>0</v>
      </c>
      <c r="M2009" s="17"/>
      <c r="N2009" s="254">
        <f>H2009*M2009</f>
        <v>0</v>
      </c>
      <c r="O2009" s="217">
        <f>I2009*M2009</f>
        <v>0</v>
      </c>
      <c r="P2009" s="246">
        <f>J2009*M2009</f>
        <v>0</v>
      </c>
      <c r="Q2009" s="246">
        <f>K2009*M2009</f>
        <v>0</v>
      </c>
      <c r="R2009" s="246">
        <f>L2009*M2009</f>
        <v>0</v>
      </c>
      <c r="S2009" s="12" t="s">
        <v>5</v>
      </c>
      <c r="T2009" s="533" t="s">
        <v>2154</v>
      </c>
    </row>
    <row r="2010" spans="1:21" s="56" customFormat="1" ht="69.95" hidden="1" customHeight="1" outlineLevel="1" thickBot="1" x14ac:dyDescent="0.25">
      <c r="A2010" s="644" t="s">
        <v>4784</v>
      </c>
      <c r="B2010" s="76" t="s">
        <v>32</v>
      </c>
      <c r="C2010" s="70"/>
      <c r="D2010" s="556" t="s">
        <v>3202</v>
      </c>
      <c r="E2010" s="76"/>
      <c r="F2010" s="55" t="s">
        <v>4</v>
      </c>
      <c r="G2010" s="255">
        <v>0</v>
      </c>
      <c r="H2010" s="175">
        <v>0</v>
      </c>
      <c r="I2010" s="175">
        <v>0</v>
      </c>
      <c r="J2010" s="161">
        <f t="shared" si="1596"/>
        <v>0</v>
      </c>
      <c r="K2010" s="161">
        <f t="shared" si="1597"/>
        <v>0</v>
      </c>
      <c r="L2010" s="161">
        <f t="shared" si="1598"/>
        <v>0</v>
      </c>
      <c r="M2010" s="17"/>
      <c r="N2010" s="254">
        <f>H2010*M2010</f>
        <v>0</v>
      </c>
      <c r="O2010" s="217">
        <f>I2010*M2010</f>
        <v>0</v>
      </c>
      <c r="P2010" s="246">
        <f>J2010*M2010</f>
        <v>0</v>
      </c>
      <c r="Q2010" s="246">
        <f>K2010*M2010</f>
        <v>0</v>
      </c>
      <c r="R2010" s="246">
        <f>L2010*M2010</f>
        <v>0</v>
      </c>
      <c r="S2010" s="12" t="s">
        <v>5</v>
      </c>
      <c r="T2010" s="533" t="s">
        <v>2154</v>
      </c>
    </row>
    <row r="2011" spans="1:21" s="56" customFormat="1" ht="69.95" hidden="1" customHeight="1" outlineLevel="1" thickBot="1" x14ac:dyDescent="0.25">
      <c r="A2011" s="644" t="s">
        <v>4785</v>
      </c>
      <c r="B2011" s="76" t="s">
        <v>32</v>
      </c>
      <c r="C2011" s="70"/>
      <c r="D2011" s="556" t="s">
        <v>3201</v>
      </c>
      <c r="E2011" s="76"/>
      <c r="F2011" s="55" t="s">
        <v>4</v>
      </c>
      <c r="G2011" s="255">
        <v>0</v>
      </c>
      <c r="H2011" s="175">
        <v>0</v>
      </c>
      <c r="I2011" s="175">
        <v>0</v>
      </c>
      <c r="J2011" s="161">
        <f t="shared" si="1596"/>
        <v>0</v>
      </c>
      <c r="K2011" s="161">
        <f t="shared" si="1597"/>
        <v>0</v>
      </c>
      <c r="L2011" s="161">
        <f t="shared" si="1598"/>
        <v>0</v>
      </c>
      <c r="M2011" s="17"/>
      <c r="N2011" s="254">
        <f>H2011*M2011</f>
        <v>0</v>
      </c>
      <c r="O2011" s="217">
        <f>I2011*M2011</f>
        <v>0</v>
      </c>
      <c r="P2011" s="246">
        <f>J2011*M2011</f>
        <v>0</v>
      </c>
      <c r="Q2011" s="246">
        <f>K2011*M2011</f>
        <v>0</v>
      </c>
      <c r="R2011" s="246">
        <f>L2011*M2011</f>
        <v>0</v>
      </c>
      <c r="S2011" s="12" t="s">
        <v>5</v>
      </c>
      <c r="T2011" s="533" t="s">
        <v>2154</v>
      </c>
    </row>
    <row r="2012" spans="1:21" s="56" customFormat="1" ht="69.95" hidden="1" customHeight="1" outlineLevel="1" thickBot="1" x14ac:dyDescent="0.25">
      <c r="A2012" s="644" t="s">
        <v>4786</v>
      </c>
      <c r="B2012" s="76" t="s">
        <v>32</v>
      </c>
      <c r="C2012" s="70"/>
      <c r="D2012" s="556" t="s">
        <v>3200</v>
      </c>
      <c r="E2012" s="76"/>
      <c r="F2012" s="55" t="s">
        <v>4</v>
      </c>
      <c r="G2012" s="255">
        <v>0</v>
      </c>
      <c r="H2012" s="175">
        <v>0</v>
      </c>
      <c r="I2012" s="175">
        <v>0</v>
      </c>
      <c r="J2012" s="161">
        <f t="shared" si="1596"/>
        <v>0</v>
      </c>
      <c r="K2012" s="161">
        <f t="shared" si="1597"/>
        <v>0</v>
      </c>
      <c r="L2012" s="161">
        <f t="shared" si="1598"/>
        <v>0</v>
      </c>
      <c r="M2012" s="17"/>
      <c r="N2012" s="254">
        <f>H2012*M2012</f>
        <v>0</v>
      </c>
      <c r="O2012" s="217">
        <f>I2012*M2012</f>
        <v>0</v>
      </c>
      <c r="P2012" s="246">
        <f>J2012*M2012</f>
        <v>0</v>
      </c>
      <c r="Q2012" s="246">
        <f>K2012*M2012</f>
        <v>0</v>
      </c>
      <c r="R2012" s="246">
        <f>L2012*M2012</f>
        <v>0</v>
      </c>
      <c r="S2012" s="12" t="s">
        <v>5</v>
      </c>
      <c r="T2012" s="533" t="s">
        <v>2154</v>
      </c>
    </row>
    <row r="2013" spans="1:21" s="56" customFormat="1" ht="69.95" hidden="1" customHeight="1" outlineLevel="1" thickBot="1" x14ac:dyDescent="0.25">
      <c r="A2013" s="644" t="s">
        <v>4787</v>
      </c>
      <c r="B2013" s="76" t="s">
        <v>32</v>
      </c>
      <c r="C2013" s="70"/>
      <c r="D2013" s="556" t="s">
        <v>3199</v>
      </c>
      <c r="E2013" s="76"/>
      <c r="F2013" s="55" t="s">
        <v>4</v>
      </c>
      <c r="G2013" s="255">
        <v>0</v>
      </c>
      <c r="H2013" s="175">
        <v>0</v>
      </c>
      <c r="I2013" s="175">
        <v>0</v>
      </c>
      <c r="J2013" s="161">
        <f t="shared" si="1596"/>
        <v>0</v>
      </c>
      <c r="K2013" s="161">
        <f t="shared" si="1597"/>
        <v>0</v>
      </c>
      <c r="L2013" s="161">
        <f t="shared" si="1598"/>
        <v>0</v>
      </c>
      <c r="M2013" s="17"/>
      <c r="N2013" s="254">
        <f>H2013*M2013</f>
        <v>0</v>
      </c>
      <c r="O2013" s="217">
        <f>I2013*M2013</f>
        <v>0</v>
      </c>
      <c r="P2013" s="246">
        <f>J2013*M2013</f>
        <v>0</v>
      </c>
      <c r="Q2013" s="246">
        <f>K2013*M2013</f>
        <v>0</v>
      </c>
      <c r="R2013" s="246">
        <f>L2013*M2013</f>
        <v>0</v>
      </c>
      <c r="S2013" s="12" t="s">
        <v>5</v>
      </c>
      <c r="T2013" s="533" t="s">
        <v>2154</v>
      </c>
    </row>
    <row r="2014" spans="1:21" s="56" customFormat="1" ht="69.95" hidden="1" customHeight="1" outlineLevel="1" thickBot="1" x14ac:dyDescent="0.25">
      <c r="A2014" s="644" t="s">
        <v>4778</v>
      </c>
      <c r="B2014" s="76" t="s">
        <v>32</v>
      </c>
      <c r="C2014" s="70"/>
      <c r="D2014" s="556" t="s">
        <v>3198</v>
      </c>
      <c r="E2014" s="76"/>
      <c r="F2014" s="55" t="s">
        <v>4</v>
      </c>
      <c r="G2014" s="255">
        <v>0</v>
      </c>
      <c r="H2014" s="175">
        <v>0</v>
      </c>
      <c r="I2014" s="175">
        <v>0</v>
      </c>
      <c r="J2014" s="161">
        <f t="shared" si="1596"/>
        <v>0</v>
      </c>
      <c r="K2014" s="161">
        <f t="shared" si="1597"/>
        <v>0</v>
      </c>
      <c r="L2014" s="161">
        <f t="shared" si="1598"/>
        <v>0</v>
      </c>
      <c r="M2014" s="17"/>
      <c r="N2014" s="254">
        <f>H2014*M2014</f>
        <v>0</v>
      </c>
      <c r="O2014" s="217">
        <f>I2014*M2014</f>
        <v>0</v>
      </c>
      <c r="P2014" s="246">
        <f>J2014*M2014</f>
        <v>0</v>
      </c>
      <c r="Q2014" s="246">
        <f>K2014*M2014</f>
        <v>0</v>
      </c>
      <c r="R2014" s="246">
        <f>L2014*M2014</f>
        <v>0</v>
      </c>
      <c r="S2014" s="12" t="s">
        <v>5</v>
      </c>
      <c r="T2014" s="533" t="s">
        <v>2154</v>
      </c>
    </row>
    <row r="2015" spans="1:21" s="56" customFormat="1" ht="69.95" hidden="1" customHeight="1" outlineLevel="1" thickBot="1" x14ac:dyDescent="0.25">
      <c r="A2015" s="644" t="s">
        <v>4788</v>
      </c>
      <c r="B2015" s="281" t="s">
        <v>42</v>
      </c>
      <c r="C2015" s="25"/>
      <c r="D2015" s="93" t="s">
        <v>3197</v>
      </c>
      <c r="E2015" s="76"/>
      <c r="F2015" s="55" t="s">
        <v>4</v>
      </c>
      <c r="G2015" s="255">
        <v>0</v>
      </c>
      <c r="H2015" s="175">
        <v>0</v>
      </c>
      <c r="I2015" s="175">
        <v>0</v>
      </c>
      <c r="J2015" s="161">
        <f t="shared" si="1596"/>
        <v>0</v>
      </c>
      <c r="K2015" s="161">
        <f t="shared" si="1597"/>
        <v>0</v>
      </c>
      <c r="L2015" s="161">
        <f t="shared" si="1598"/>
        <v>0</v>
      </c>
      <c r="M2015" s="17"/>
      <c r="N2015" s="272">
        <f>H2015*M2015</f>
        <v>0</v>
      </c>
      <c r="O2015" s="217">
        <f>I2015*M2015</f>
        <v>0</v>
      </c>
      <c r="P2015" s="246">
        <f>J2015*M2015</f>
        <v>0</v>
      </c>
      <c r="Q2015" s="246">
        <f>K2015*M2015</f>
        <v>0</v>
      </c>
      <c r="R2015" s="246">
        <f>L2015*M2015</f>
        <v>0</v>
      </c>
      <c r="S2015" s="12" t="s">
        <v>5</v>
      </c>
      <c r="T2015" s="533" t="s">
        <v>2154</v>
      </c>
    </row>
    <row r="2016" spans="1:21" s="56" customFormat="1" ht="69.95" hidden="1" customHeight="1" outlineLevel="1" thickBot="1" x14ac:dyDescent="0.25">
      <c r="A2016" s="644" t="s">
        <v>4789</v>
      </c>
      <c r="B2016" s="281" t="s">
        <v>42</v>
      </c>
      <c r="C2016" s="25"/>
      <c r="D2016" s="93" t="s">
        <v>3196</v>
      </c>
      <c r="E2016" s="76"/>
      <c r="F2016" s="55" t="s">
        <v>4</v>
      </c>
      <c r="G2016" s="255">
        <v>0</v>
      </c>
      <c r="H2016" s="175">
        <v>0</v>
      </c>
      <c r="I2016" s="175">
        <v>0</v>
      </c>
      <c r="J2016" s="161">
        <f t="shared" si="1596"/>
        <v>0</v>
      </c>
      <c r="K2016" s="161">
        <f t="shared" si="1597"/>
        <v>0</v>
      </c>
      <c r="L2016" s="161">
        <f t="shared" si="1598"/>
        <v>0</v>
      </c>
      <c r="M2016" s="17"/>
      <c r="N2016" s="272">
        <f>H2016*M2016</f>
        <v>0</v>
      </c>
      <c r="O2016" s="217">
        <f>I2016*M2016</f>
        <v>0</v>
      </c>
      <c r="P2016" s="246">
        <f>J2016*M2016</f>
        <v>0</v>
      </c>
      <c r="Q2016" s="246">
        <f>K2016*M2016</f>
        <v>0</v>
      </c>
      <c r="R2016" s="246">
        <f>L2016*M2016</f>
        <v>0</v>
      </c>
      <c r="S2016" s="12" t="s">
        <v>5</v>
      </c>
      <c r="T2016" s="533" t="s">
        <v>2154</v>
      </c>
    </row>
    <row r="2017" spans="1:20" s="56" customFormat="1" ht="69.95" hidden="1" customHeight="1" outlineLevel="1" thickBot="1" x14ac:dyDescent="0.25">
      <c r="A2017" s="644" t="s">
        <v>4790</v>
      </c>
      <c r="B2017" s="76" t="s">
        <v>32</v>
      </c>
      <c r="C2017" s="70"/>
      <c r="D2017" s="556" t="s">
        <v>3195</v>
      </c>
      <c r="E2017" s="76"/>
      <c r="F2017" s="55" t="s">
        <v>4</v>
      </c>
      <c r="G2017" s="255">
        <v>0</v>
      </c>
      <c r="H2017" s="175">
        <v>0</v>
      </c>
      <c r="I2017" s="175">
        <v>0</v>
      </c>
      <c r="J2017" s="161">
        <f t="shared" si="1596"/>
        <v>0</v>
      </c>
      <c r="K2017" s="161">
        <f t="shared" si="1597"/>
        <v>0</v>
      </c>
      <c r="L2017" s="161">
        <f t="shared" si="1598"/>
        <v>0</v>
      </c>
      <c r="M2017" s="17"/>
      <c r="N2017" s="254">
        <f>H2017*M2017</f>
        <v>0</v>
      </c>
      <c r="O2017" s="217">
        <f>I2017*M2017</f>
        <v>0</v>
      </c>
      <c r="P2017" s="246">
        <f>J2017*M2017</f>
        <v>0</v>
      </c>
      <c r="Q2017" s="246">
        <f>K2017*M2017</f>
        <v>0</v>
      </c>
      <c r="R2017" s="246">
        <f>L2017*M2017</f>
        <v>0</v>
      </c>
      <c r="S2017" s="12" t="s">
        <v>5</v>
      </c>
      <c r="T2017" s="533" t="s">
        <v>2154</v>
      </c>
    </row>
    <row r="2018" spans="1:20" s="56" customFormat="1" ht="69.95" hidden="1" customHeight="1" outlineLevel="1" thickBot="1" x14ac:dyDescent="0.25">
      <c r="A2018" s="644" t="s">
        <v>4791</v>
      </c>
      <c r="B2018" s="76" t="s">
        <v>32</v>
      </c>
      <c r="C2018" s="70"/>
      <c r="D2018" s="556" t="s">
        <v>3194</v>
      </c>
      <c r="E2018" s="76"/>
      <c r="F2018" s="55" t="s">
        <v>4</v>
      </c>
      <c r="G2018" s="255">
        <v>0</v>
      </c>
      <c r="H2018" s="175">
        <v>0</v>
      </c>
      <c r="I2018" s="175">
        <v>0</v>
      </c>
      <c r="J2018" s="161">
        <f t="shared" si="1596"/>
        <v>0</v>
      </c>
      <c r="K2018" s="161">
        <f t="shared" si="1597"/>
        <v>0</v>
      </c>
      <c r="L2018" s="161">
        <f t="shared" si="1598"/>
        <v>0</v>
      </c>
      <c r="M2018" s="17"/>
      <c r="N2018" s="254">
        <f>H2018*M2018</f>
        <v>0</v>
      </c>
      <c r="O2018" s="217">
        <f>I2018*M2018</f>
        <v>0</v>
      </c>
      <c r="P2018" s="246">
        <f>J2018*M2018</f>
        <v>0</v>
      </c>
      <c r="Q2018" s="246">
        <f>K2018*M2018</f>
        <v>0</v>
      </c>
      <c r="R2018" s="246">
        <f>L2018*M2018</f>
        <v>0</v>
      </c>
      <c r="S2018" s="12" t="s">
        <v>5</v>
      </c>
      <c r="T2018" s="533" t="s">
        <v>2154</v>
      </c>
    </row>
    <row r="2019" spans="1:20" s="56" customFormat="1" ht="69.95" hidden="1" customHeight="1" outlineLevel="1" thickBot="1" x14ac:dyDescent="0.25">
      <c r="A2019" s="644" t="s">
        <v>4777</v>
      </c>
      <c r="B2019" s="76" t="s">
        <v>32</v>
      </c>
      <c r="C2019" s="70"/>
      <c r="D2019" s="556" t="s">
        <v>3193</v>
      </c>
      <c r="E2019" s="76"/>
      <c r="F2019" s="55" t="s">
        <v>4</v>
      </c>
      <c r="G2019" s="255">
        <v>0</v>
      </c>
      <c r="H2019" s="175">
        <v>0</v>
      </c>
      <c r="I2019" s="175">
        <v>0</v>
      </c>
      <c r="J2019" s="161">
        <f t="shared" si="1596"/>
        <v>0</v>
      </c>
      <c r="K2019" s="161">
        <f t="shared" si="1597"/>
        <v>0</v>
      </c>
      <c r="L2019" s="161">
        <f t="shared" si="1598"/>
        <v>0</v>
      </c>
      <c r="M2019" s="17"/>
      <c r="N2019" s="254">
        <f>H2019*M2019</f>
        <v>0</v>
      </c>
      <c r="O2019" s="217">
        <f>I2019*M2019</f>
        <v>0</v>
      </c>
      <c r="P2019" s="246">
        <f>J2019*M2019</f>
        <v>0</v>
      </c>
      <c r="Q2019" s="246">
        <f>K2019*M2019</f>
        <v>0</v>
      </c>
      <c r="R2019" s="246">
        <f>L2019*M2019</f>
        <v>0</v>
      </c>
      <c r="S2019" s="12" t="s">
        <v>5</v>
      </c>
      <c r="T2019" s="533" t="s">
        <v>2154</v>
      </c>
    </row>
    <row r="2020" spans="1:20" s="56" customFormat="1" ht="69.95" hidden="1" customHeight="1" outlineLevel="1" thickBot="1" x14ac:dyDescent="0.25">
      <c r="A2020" s="644" t="s">
        <v>4792</v>
      </c>
      <c r="B2020" s="76" t="s">
        <v>32</v>
      </c>
      <c r="C2020" s="70"/>
      <c r="D2020" s="556" t="s">
        <v>3192</v>
      </c>
      <c r="E2020" s="76"/>
      <c r="F2020" s="55" t="s">
        <v>4</v>
      </c>
      <c r="G2020" s="255">
        <v>0</v>
      </c>
      <c r="H2020" s="175">
        <v>0</v>
      </c>
      <c r="I2020" s="175">
        <v>0</v>
      </c>
      <c r="J2020" s="161">
        <f t="shared" si="1596"/>
        <v>0</v>
      </c>
      <c r="K2020" s="161">
        <f t="shared" si="1597"/>
        <v>0</v>
      </c>
      <c r="L2020" s="161">
        <f t="shared" si="1598"/>
        <v>0</v>
      </c>
      <c r="M2020" s="17"/>
      <c r="N2020" s="254">
        <f>H2020*M2020</f>
        <v>0</v>
      </c>
      <c r="O2020" s="217">
        <f>I2020*M2020</f>
        <v>0</v>
      </c>
      <c r="P2020" s="246">
        <f>J2020*M2020</f>
        <v>0</v>
      </c>
      <c r="Q2020" s="246">
        <f>K2020*M2020</f>
        <v>0</v>
      </c>
      <c r="R2020" s="246">
        <f>L2020*M2020</f>
        <v>0</v>
      </c>
      <c r="S2020" s="12" t="s">
        <v>5</v>
      </c>
      <c r="T2020" s="533" t="s">
        <v>2154</v>
      </c>
    </row>
    <row r="2021" spans="1:20" s="56" customFormat="1" ht="69.95" hidden="1" customHeight="1" outlineLevel="1" thickBot="1" x14ac:dyDescent="0.25">
      <c r="A2021" s="644" t="s">
        <v>4793</v>
      </c>
      <c r="B2021" s="76" t="s">
        <v>32</v>
      </c>
      <c r="C2021" s="70"/>
      <c r="D2021" s="556" t="s">
        <v>3191</v>
      </c>
      <c r="E2021" s="76"/>
      <c r="F2021" s="55" t="s">
        <v>4</v>
      </c>
      <c r="G2021" s="255">
        <v>0</v>
      </c>
      <c r="H2021" s="175">
        <v>0</v>
      </c>
      <c r="I2021" s="175">
        <v>0</v>
      </c>
      <c r="J2021" s="161">
        <f t="shared" si="1596"/>
        <v>0</v>
      </c>
      <c r="K2021" s="161">
        <f t="shared" si="1597"/>
        <v>0</v>
      </c>
      <c r="L2021" s="161">
        <f t="shared" si="1598"/>
        <v>0</v>
      </c>
      <c r="M2021" s="17"/>
      <c r="N2021" s="254">
        <f>H2021*M2021</f>
        <v>0</v>
      </c>
      <c r="O2021" s="217">
        <f>I2021*M2021</f>
        <v>0</v>
      </c>
      <c r="P2021" s="246">
        <f>J2021*M2021</f>
        <v>0</v>
      </c>
      <c r="Q2021" s="246">
        <f>K2021*M2021</f>
        <v>0</v>
      </c>
      <c r="R2021" s="246">
        <f>L2021*M2021</f>
        <v>0</v>
      </c>
      <c r="S2021" s="12" t="s">
        <v>5</v>
      </c>
      <c r="T2021" s="533" t="s">
        <v>2154</v>
      </c>
    </row>
    <row r="2022" spans="1:20" s="56" customFormat="1" ht="69.95" hidden="1" customHeight="1" outlineLevel="1" thickBot="1" x14ac:dyDescent="0.25">
      <c r="A2022" s="644" t="s">
        <v>4794</v>
      </c>
      <c r="B2022" s="76" t="s">
        <v>32</v>
      </c>
      <c r="C2022" s="70"/>
      <c r="D2022" s="556" t="s">
        <v>3190</v>
      </c>
      <c r="E2022" s="76"/>
      <c r="F2022" s="55" t="s">
        <v>4</v>
      </c>
      <c r="G2022" s="255">
        <v>0</v>
      </c>
      <c r="H2022" s="175">
        <v>0</v>
      </c>
      <c r="I2022" s="175">
        <v>0</v>
      </c>
      <c r="J2022" s="161">
        <f t="shared" si="1596"/>
        <v>0</v>
      </c>
      <c r="K2022" s="161">
        <f t="shared" si="1597"/>
        <v>0</v>
      </c>
      <c r="L2022" s="161">
        <f t="shared" si="1598"/>
        <v>0</v>
      </c>
      <c r="M2022" s="17"/>
      <c r="N2022" s="254">
        <f>H2022*M2022</f>
        <v>0</v>
      </c>
      <c r="O2022" s="217">
        <f>I2022*M2022</f>
        <v>0</v>
      </c>
      <c r="P2022" s="246">
        <f>J2022*M2022</f>
        <v>0</v>
      </c>
      <c r="Q2022" s="246">
        <f>K2022*M2022</f>
        <v>0</v>
      </c>
      <c r="R2022" s="246">
        <f>L2022*M2022</f>
        <v>0</v>
      </c>
      <c r="S2022" s="12" t="s">
        <v>5</v>
      </c>
      <c r="T2022" s="533" t="s">
        <v>2154</v>
      </c>
    </row>
    <row r="2023" spans="1:20" s="56" customFormat="1" ht="69.95" hidden="1" customHeight="1" outlineLevel="1" thickBot="1" x14ac:dyDescent="0.25">
      <c r="A2023" s="644" t="s">
        <v>4795</v>
      </c>
      <c r="B2023" s="281" t="s">
        <v>42</v>
      </c>
      <c r="C2023" s="25"/>
      <c r="D2023" s="93" t="s">
        <v>3189</v>
      </c>
      <c r="E2023" s="76"/>
      <c r="F2023" s="55" t="s">
        <v>4</v>
      </c>
      <c r="G2023" s="255">
        <v>0</v>
      </c>
      <c r="H2023" s="175">
        <v>0</v>
      </c>
      <c r="I2023" s="175">
        <v>0</v>
      </c>
      <c r="J2023" s="161">
        <f t="shared" si="1596"/>
        <v>0</v>
      </c>
      <c r="K2023" s="161">
        <f t="shared" si="1597"/>
        <v>0</v>
      </c>
      <c r="L2023" s="161">
        <f t="shared" si="1598"/>
        <v>0</v>
      </c>
      <c r="M2023" s="17"/>
      <c r="N2023" s="254">
        <f>H2023*M2023</f>
        <v>0</v>
      </c>
      <c r="O2023" s="217">
        <f>I2023*M2023</f>
        <v>0</v>
      </c>
      <c r="P2023" s="246">
        <f>J2023*M2023</f>
        <v>0</v>
      </c>
      <c r="Q2023" s="246">
        <f>K2023*M2023</f>
        <v>0</v>
      </c>
      <c r="R2023" s="246">
        <f>L2023*M2023</f>
        <v>0</v>
      </c>
      <c r="S2023" s="12" t="s">
        <v>5</v>
      </c>
      <c r="T2023" s="533" t="s">
        <v>2154</v>
      </c>
    </row>
    <row r="2024" spans="1:20" s="56" customFormat="1" ht="69.95" hidden="1" customHeight="1" outlineLevel="1" thickBot="1" x14ac:dyDescent="0.25">
      <c r="A2024" s="644" t="s">
        <v>4796</v>
      </c>
      <c r="B2024" s="281" t="s">
        <v>42</v>
      </c>
      <c r="C2024" s="25"/>
      <c r="D2024" s="93" t="s">
        <v>3188</v>
      </c>
      <c r="E2024" s="76"/>
      <c r="F2024" s="55" t="s">
        <v>4</v>
      </c>
      <c r="G2024" s="255">
        <v>0</v>
      </c>
      <c r="H2024" s="175">
        <v>0</v>
      </c>
      <c r="I2024" s="175">
        <v>0</v>
      </c>
      <c r="J2024" s="161">
        <f t="shared" si="1596"/>
        <v>0</v>
      </c>
      <c r="K2024" s="161">
        <f t="shared" si="1597"/>
        <v>0</v>
      </c>
      <c r="L2024" s="161">
        <f t="shared" si="1598"/>
        <v>0</v>
      </c>
      <c r="M2024" s="17"/>
      <c r="N2024" s="254">
        <f>H2024*M2024</f>
        <v>0</v>
      </c>
      <c r="O2024" s="217">
        <f>I2024*M2024</f>
        <v>0</v>
      </c>
      <c r="P2024" s="246">
        <f>J2024*M2024</f>
        <v>0</v>
      </c>
      <c r="Q2024" s="246">
        <f>K2024*M2024</f>
        <v>0</v>
      </c>
      <c r="R2024" s="246">
        <f>L2024*M2024</f>
        <v>0</v>
      </c>
      <c r="S2024" s="12" t="s">
        <v>5</v>
      </c>
      <c r="T2024" s="533" t="s">
        <v>2154</v>
      </c>
    </row>
    <row r="2025" spans="1:20" s="56" customFormat="1" ht="69.95" hidden="1" customHeight="1" outlineLevel="1" thickBot="1" x14ac:dyDescent="0.25">
      <c r="A2025" s="644" t="s">
        <v>4797</v>
      </c>
      <c r="B2025" s="76" t="s">
        <v>32</v>
      </c>
      <c r="C2025" s="70"/>
      <c r="D2025" s="556" t="s">
        <v>3187</v>
      </c>
      <c r="E2025" s="76"/>
      <c r="F2025" s="55" t="s">
        <v>4</v>
      </c>
      <c r="G2025" s="255">
        <v>0</v>
      </c>
      <c r="H2025" s="175">
        <v>0</v>
      </c>
      <c r="I2025" s="175">
        <v>0</v>
      </c>
      <c r="J2025" s="161">
        <f t="shared" si="1596"/>
        <v>0</v>
      </c>
      <c r="K2025" s="161">
        <f t="shared" si="1597"/>
        <v>0</v>
      </c>
      <c r="L2025" s="161">
        <f t="shared" si="1598"/>
        <v>0</v>
      </c>
      <c r="M2025" s="17"/>
      <c r="N2025" s="254">
        <f>H2025*M2025</f>
        <v>0</v>
      </c>
      <c r="O2025" s="217">
        <f>I2025*M2025</f>
        <v>0</v>
      </c>
      <c r="P2025" s="246">
        <f>J2025*M2025</f>
        <v>0</v>
      </c>
      <c r="Q2025" s="246">
        <f>K2025*M2025</f>
        <v>0</v>
      </c>
      <c r="R2025" s="246">
        <f>L2025*M2025</f>
        <v>0</v>
      </c>
      <c r="S2025" s="12" t="s">
        <v>5</v>
      </c>
      <c r="T2025" s="533" t="s">
        <v>2154</v>
      </c>
    </row>
    <row r="2026" spans="1:20" s="56" customFormat="1" ht="69.95" hidden="1" customHeight="1" outlineLevel="1" thickBot="1" x14ac:dyDescent="0.25">
      <c r="A2026" s="644" t="s">
        <v>4798</v>
      </c>
      <c r="B2026" s="76" t="s">
        <v>32</v>
      </c>
      <c r="C2026" s="70"/>
      <c r="D2026" s="556" t="s">
        <v>3186</v>
      </c>
      <c r="E2026" s="76"/>
      <c r="F2026" s="55" t="s">
        <v>4</v>
      </c>
      <c r="G2026" s="255">
        <v>0</v>
      </c>
      <c r="H2026" s="175">
        <v>0</v>
      </c>
      <c r="I2026" s="175">
        <v>0</v>
      </c>
      <c r="J2026" s="161">
        <f t="shared" si="1596"/>
        <v>0</v>
      </c>
      <c r="K2026" s="161">
        <f t="shared" si="1597"/>
        <v>0</v>
      </c>
      <c r="L2026" s="161">
        <f t="shared" si="1598"/>
        <v>0</v>
      </c>
      <c r="M2026" s="17"/>
      <c r="N2026" s="254">
        <f>H2026*M2026</f>
        <v>0</v>
      </c>
      <c r="O2026" s="217">
        <f>I2026*M2026</f>
        <v>0</v>
      </c>
      <c r="P2026" s="246">
        <f>J2026*M2026</f>
        <v>0</v>
      </c>
      <c r="Q2026" s="246">
        <f>K2026*M2026</f>
        <v>0</v>
      </c>
      <c r="R2026" s="246">
        <f>L2026*M2026</f>
        <v>0</v>
      </c>
      <c r="S2026" s="12" t="s">
        <v>5</v>
      </c>
      <c r="T2026" s="533" t="s">
        <v>2154</v>
      </c>
    </row>
    <row r="2027" spans="1:20" s="56" customFormat="1" ht="69.95" hidden="1" customHeight="1" outlineLevel="1" thickBot="1" x14ac:dyDescent="0.25">
      <c r="A2027" s="644" t="s">
        <v>4799</v>
      </c>
      <c r="B2027" s="76" t="s">
        <v>32</v>
      </c>
      <c r="C2027" s="70"/>
      <c r="D2027" s="556" t="s">
        <v>3185</v>
      </c>
      <c r="E2027" s="76"/>
      <c r="F2027" s="55" t="s">
        <v>4</v>
      </c>
      <c r="G2027" s="255">
        <v>0</v>
      </c>
      <c r="H2027" s="175">
        <v>0</v>
      </c>
      <c r="I2027" s="175">
        <v>0</v>
      </c>
      <c r="J2027" s="161">
        <f t="shared" si="1596"/>
        <v>0</v>
      </c>
      <c r="K2027" s="161">
        <f t="shared" si="1597"/>
        <v>0</v>
      </c>
      <c r="L2027" s="161">
        <f t="shared" si="1598"/>
        <v>0</v>
      </c>
      <c r="M2027" s="17"/>
      <c r="N2027" s="254">
        <f>H2027*M2027</f>
        <v>0</v>
      </c>
      <c r="O2027" s="217">
        <f>I2027*M2027</f>
        <v>0</v>
      </c>
      <c r="P2027" s="246">
        <f>J2027*M2027</f>
        <v>0</v>
      </c>
      <c r="Q2027" s="246">
        <f>K2027*M2027</f>
        <v>0</v>
      </c>
      <c r="R2027" s="246">
        <f>L2027*M2027</f>
        <v>0</v>
      </c>
      <c r="S2027" s="12" t="s">
        <v>5</v>
      </c>
      <c r="T2027" s="533" t="s">
        <v>2154</v>
      </c>
    </row>
    <row r="2028" spans="1:20" s="56" customFormat="1" ht="69.95" hidden="1" customHeight="1" outlineLevel="1" thickBot="1" x14ac:dyDescent="0.25">
      <c r="A2028" s="644" t="s">
        <v>4800</v>
      </c>
      <c r="B2028" s="76" t="s">
        <v>32</v>
      </c>
      <c r="C2028" s="70"/>
      <c r="D2028" s="556" t="s">
        <v>3184</v>
      </c>
      <c r="E2028" s="76"/>
      <c r="F2028" s="55" t="s">
        <v>4</v>
      </c>
      <c r="G2028" s="255">
        <v>0</v>
      </c>
      <c r="H2028" s="175">
        <v>0</v>
      </c>
      <c r="I2028" s="175">
        <v>0</v>
      </c>
      <c r="J2028" s="161">
        <f t="shared" si="1596"/>
        <v>0</v>
      </c>
      <c r="K2028" s="161">
        <f t="shared" si="1597"/>
        <v>0</v>
      </c>
      <c r="L2028" s="161">
        <f t="shared" si="1598"/>
        <v>0</v>
      </c>
      <c r="M2028" s="17"/>
      <c r="N2028" s="254">
        <f>H2028*M2028</f>
        <v>0</v>
      </c>
      <c r="O2028" s="217">
        <f>I2028*M2028</f>
        <v>0</v>
      </c>
      <c r="P2028" s="246">
        <f>J2028*M2028</f>
        <v>0</v>
      </c>
      <c r="Q2028" s="246">
        <f>K2028*M2028</f>
        <v>0</v>
      </c>
      <c r="R2028" s="246">
        <f>L2028*M2028</f>
        <v>0</v>
      </c>
      <c r="S2028" s="12" t="s">
        <v>5</v>
      </c>
      <c r="T2028" s="533" t="s">
        <v>2154</v>
      </c>
    </row>
    <row r="2029" spans="1:20" s="56" customFormat="1" ht="69.95" hidden="1" customHeight="1" outlineLevel="1" thickBot="1" x14ac:dyDescent="0.25">
      <c r="A2029" s="644" t="s">
        <v>4801</v>
      </c>
      <c r="B2029" s="76" t="s">
        <v>32</v>
      </c>
      <c r="C2029" s="70"/>
      <c r="D2029" s="556" t="s">
        <v>3183</v>
      </c>
      <c r="E2029" s="76"/>
      <c r="F2029" s="55" t="s">
        <v>4</v>
      </c>
      <c r="G2029" s="255">
        <v>0</v>
      </c>
      <c r="H2029" s="175">
        <v>0</v>
      </c>
      <c r="I2029" s="175">
        <v>0</v>
      </c>
      <c r="J2029" s="161">
        <f t="shared" si="1596"/>
        <v>0</v>
      </c>
      <c r="K2029" s="161">
        <f t="shared" si="1597"/>
        <v>0</v>
      </c>
      <c r="L2029" s="161">
        <f t="shared" si="1598"/>
        <v>0</v>
      </c>
      <c r="M2029" s="17"/>
      <c r="N2029" s="254">
        <f>H2029*M2029</f>
        <v>0</v>
      </c>
      <c r="O2029" s="217">
        <f>I2029*M2029</f>
        <v>0</v>
      </c>
      <c r="P2029" s="246">
        <f>J2029*M2029</f>
        <v>0</v>
      </c>
      <c r="Q2029" s="246">
        <f>K2029*M2029</f>
        <v>0</v>
      </c>
      <c r="R2029" s="246">
        <f>L2029*M2029</f>
        <v>0</v>
      </c>
      <c r="S2029" s="12" t="s">
        <v>5</v>
      </c>
      <c r="T2029" s="533" t="s">
        <v>2154</v>
      </c>
    </row>
    <row r="2030" spans="1:20" s="56" customFormat="1" ht="69.95" hidden="1" customHeight="1" outlineLevel="1" thickBot="1" x14ac:dyDescent="0.25">
      <c r="A2030" s="644" t="s">
        <v>4802</v>
      </c>
      <c r="B2030" s="76" t="s">
        <v>32</v>
      </c>
      <c r="C2030" s="70"/>
      <c r="D2030" s="556" t="s">
        <v>3182</v>
      </c>
      <c r="E2030" s="76"/>
      <c r="F2030" s="55" t="s">
        <v>4</v>
      </c>
      <c r="G2030" s="255">
        <v>0</v>
      </c>
      <c r="H2030" s="175">
        <v>0</v>
      </c>
      <c r="I2030" s="175">
        <v>0</v>
      </c>
      <c r="J2030" s="161">
        <f t="shared" si="1596"/>
        <v>0</v>
      </c>
      <c r="K2030" s="161">
        <f t="shared" si="1597"/>
        <v>0</v>
      </c>
      <c r="L2030" s="161">
        <f t="shared" si="1598"/>
        <v>0</v>
      </c>
      <c r="M2030" s="17"/>
      <c r="N2030" s="254">
        <f>H2030*M2030</f>
        <v>0</v>
      </c>
      <c r="O2030" s="217">
        <f>I2030*M2030</f>
        <v>0</v>
      </c>
      <c r="P2030" s="246">
        <f>J2030*M2030</f>
        <v>0</v>
      </c>
      <c r="Q2030" s="246">
        <f>K2030*M2030</f>
        <v>0</v>
      </c>
      <c r="R2030" s="246">
        <f>L2030*M2030</f>
        <v>0</v>
      </c>
      <c r="S2030" s="12" t="s">
        <v>5</v>
      </c>
      <c r="T2030" s="533" t="s">
        <v>2154</v>
      </c>
    </row>
    <row r="2031" spans="1:20" s="56" customFormat="1" ht="69.95" hidden="1" customHeight="1" outlineLevel="1" thickBot="1" x14ac:dyDescent="0.25">
      <c r="A2031" s="644" t="s">
        <v>4803</v>
      </c>
      <c r="B2031" s="76" t="s">
        <v>32</v>
      </c>
      <c r="C2031" s="70"/>
      <c r="D2031" s="556" t="s">
        <v>3181</v>
      </c>
      <c r="E2031" s="76"/>
      <c r="F2031" s="55" t="s">
        <v>4</v>
      </c>
      <c r="G2031" s="255">
        <v>0</v>
      </c>
      <c r="H2031" s="175">
        <v>0</v>
      </c>
      <c r="I2031" s="175">
        <v>0</v>
      </c>
      <c r="J2031" s="161">
        <f t="shared" si="1596"/>
        <v>0</v>
      </c>
      <c r="K2031" s="161">
        <f t="shared" si="1597"/>
        <v>0</v>
      </c>
      <c r="L2031" s="161">
        <f t="shared" si="1598"/>
        <v>0</v>
      </c>
      <c r="M2031" s="17"/>
      <c r="N2031" s="254">
        <f>H2031*M2031</f>
        <v>0</v>
      </c>
      <c r="O2031" s="217">
        <f>I2031*M2031</f>
        <v>0</v>
      </c>
      <c r="P2031" s="246">
        <f>J2031*M2031</f>
        <v>0</v>
      </c>
      <c r="Q2031" s="246">
        <f>K2031*M2031</f>
        <v>0</v>
      </c>
      <c r="R2031" s="246">
        <f>L2031*M2031</f>
        <v>0</v>
      </c>
      <c r="S2031" s="12" t="s">
        <v>5</v>
      </c>
      <c r="T2031" s="533" t="s">
        <v>2154</v>
      </c>
    </row>
    <row r="2032" spans="1:20" s="56" customFormat="1" ht="69.95" hidden="1" customHeight="1" outlineLevel="1" thickBot="1" x14ac:dyDescent="0.25">
      <c r="A2032" s="644" t="s">
        <v>4804</v>
      </c>
      <c r="B2032" s="76" t="s">
        <v>32</v>
      </c>
      <c r="C2032" s="70"/>
      <c r="D2032" s="556" t="s">
        <v>3180</v>
      </c>
      <c r="E2032" s="76"/>
      <c r="F2032" s="55" t="s">
        <v>4</v>
      </c>
      <c r="G2032" s="255">
        <v>0</v>
      </c>
      <c r="H2032" s="175">
        <v>0</v>
      </c>
      <c r="I2032" s="175">
        <v>0</v>
      </c>
      <c r="J2032" s="161">
        <f t="shared" si="1596"/>
        <v>0</v>
      </c>
      <c r="K2032" s="161">
        <f t="shared" si="1597"/>
        <v>0</v>
      </c>
      <c r="L2032" s="161">
        <f t="shared" si="1598"/>
        <v>0</v>
      </c>
      <c r="M2032" s="17"/>
      <c r="N2032" s="254">
        <f>H2032*M2032</f>
        <v>0</v>
      </c>
      <c r="O2032" s="217">
        <f>I2032*M2032</f>
        <v>0</v>
      </c>
      <c r="P2032" s="246">
        <f>J2032*M2032</f>
        <v>0</v>
      </c>
      <c r="Q2032" s="246">
        <f>K2032*M2032</f>
        <v>0</v>
      </c>
      <c r="R2032" s="246">
        <f>L2032*M2032</f>
        <v>0</v>
      </c>
      <c r="S2032" s="12" t="s">
        <v>5</v>
      </c>
      <c r="T2032" s="533" t="s">
        <v>2154</v>
      </c>
    </row>
    <row r="2033" spans="1:21" s="56" customFormat="1" ht="69.95" hidden="1" customHeight="1" outlineLevel="1" thickBot="1" x14ac:dyDescent="0.25">
      <c r="A2033" s="644" t="s">
        <v>4805</v>
      </c>
      <c r="B2033" s="76" t="s">
        <v>32</v>
      </c>
      <c r="C2033" s="70"/>
      <c r="D2033" s="556" t="s">
        <v>3179</v>
      </c>
      <c r="E2033" s="76"/>
      <c r="F2033" s="55" t="s">
        <v>4</v>
      </c>
      <c r="G2033" s="255">
        <v>0</v>
      </c>
      <c r="H2033" s="175">
        <v>0</v>
      </c>
      <c r="I2033" s="175">
        <v>0</v>
      </c>
      <c r="J2033" s="161">
        <f t="shared" si="1596"/>
        <v>0</v>
      </c>
      <c r="K2033" s="161">
        <f t="shared" si="1597"/>
        <v>0</v>
      </c>
      <c r="L2033" s="161">
        <f t="shared" si="1598"/>
        <v>0</v>
      </c>
      <c r="M2033" s="17"/>
      <c r="N2033" s="254">
        <f>H2033*M2033</f>
        <v>0</v>
      </c>
      <c r="O2033" s="217">
        <f>I2033*M2033</f>
        <v>0</v>
      </c>
      <c r="P2033" s="246">
        <f>J2033*M2033</f>
        <v>0</v>
      </c>
      <c r="Q2033" s="246">
        <f>K2033*M2033</f>
        <v>0</v>
      </c>
      <c r="R2033" s="246">
        <f>L2033*M2033</f>
        <v>0</v>
      </c>
      <c r="S2033" s="12" t="s">
        <v>5</v>
      </c>
      <c r="T2033" s="533" t="s">
        <v>2154</v>
      </c>
    </row>
    <row r="2034" spans="1:21" s="56" customFormat="1" ht="69.95" hidden="1" customHeight="1" outlineLevel="1" thickBot="1" x14ac:dyDescent="0.25">
      <c r="A2034" s="644" t="s">
        <v>4806</v>
      </c>
      <c r="B2034" s="76" t="s">
        <v>32</v>
      </c>
      <c r="C2034" s="70"/>
      <c r="D2034" s="556" t="s">
        <v>3178</v>
      </c>
      <c r="E2034" s="76"/>
      <c r="F2034" s="55" t="s">
        <v>4</v>
      </c>
      <c r="G2034" s="255">
        <v>0</v>
      </c>
      <c r="H2034" s="175">
        <v>0</v>
      </c>
      <c r="I2034" s="175">
        <v>0</v>
      </c>
      <c r="J2034" s="161">
        <f t="shared" si="1596"/>
        <v>0</v>
      </c>
      <c r="K2034" s="161">
        <f t="shared" si="1597"/>
        <v>0</v>
      </c>
      <c r="L2034" s="161">
        <f t="shared" si="1598"/>
        <v>0</v>
      </c>
      <c r="M2034" s="17"/>
      <c r="N2034" s="254">
        <f>H2034*M2034</f>
        <v>0</v>
      </c>
      <c r="O2034" s="217">
        <f>I2034*M2034</f>
        <v>0</v>
      </c>
      <c r="P2034" s="246">
        <f>J2034*M2034</f>
        <v>0</v>
      </c>
      <c r="Q2034" s="246">
        <f>K2034*M2034</f>
        <v>0</v>
      </c>
      <c r="R2034" s="246">
        <f>L2034*M2034</f>
        <v>0</v>
      </c>
      <c r="S2034" s="12" t="s">
        <v>5</v>
      </c>
      <c r="T2034" s="533" t="s">
        <v>2154</v>
      </c>
      <c r="U2034"/>
    </row>
    <row r="2035" spans="1:21" s="56" customFormat="1" ht="69.95" hidden="1" customHeight="1" outlineLevel="1" thickBot="1" x14ac:dyDescent="0.25">
      <c r="A2035" s="644" t="s">
        <v>4807</v>
      </c>
      <c r="B2035" s="430" t="s">
        <v>32</v>
      </c>
      <c r="C2035" s="77"/>
      <c r="D2035" s="637" t="s">
        <v>3177</v>
      </c>
      <c r="E2035" s="430"/>
      <c r="F2035" s="270" t="s">
        <v>4</v>
      </c>
      <c r="G2035" s="537">
        <v>0</v>
      </c>
      <c r="H2035" s="344">
        <v>0</v>
      </c>
      <c r="I2035" s="344">
        <v>0</v>
      </c>
      <c r="J2035" s="258">
        <f t="shared" si="1596"/>
        <v>0</v>
      </c>
      <c r="K2035" s="258">
        <f t="shared" si="1597"/>
        <v>0</v>
      </c>
      <c r="L2035" s="258">
        <f t="shared" si="1598"/>
        <v>0</v>
      </c>
      <c r="M2035" s="482"/>
      <c r="N2035" s="262">
        <f>H2035*M2035</f>
        <v>0</v>
      </c>
      <c r="O2035" s="246">
        <f>I2035*M2035</f>
        <v>0</v>
      </c>
      <c r="P2035" s="246">
        <f>J2035*M2035</f>
        <v>0</v>
      </c>
      <c r="Q2035" s="246">
        <f>K2035*M2035</f>
        <v>0</v>
      </c>
      <c r="R2035" s="246">
        <f>L2035*M2035</f>
        <v>0</v>
      </c>
      <c r="S2035" s="12" t="s">
        <v>5</v>
      </c>
      <c r="T2035" s="533" t="s">
        <v>2154</v>
      </c>
      <c r="U2035"/>
    </row>
    <row r="2036" spans="1:21" ht="20.100000000000001" customHeight="1" collapsed="1" thickBot="1" x14ac:dyDescent="0.25">
      <c r="A2036" s="372" t="s">
        <v>8913</v>
      </c>
      <c r="B2036" s="628"/>
      <c r="C2036" s="373"/>
      <c r="D2036" s="374"/>
      <c r="E2036" s="374"/>
      <c r="F2036" s="374"/>
      <c r="G2036" s="375"/>
      <c r="H2036" s="376"/>
      <c r="I2036" s="376"/>
      <c r="J2036" s="378"/>
      <c r="K2036" s="378"/>
      <c r="L2036" s="378"/>
      <c r="M2036" s="375"/>
      <c r="N2036" s="376"/>
      <c r="O2036" s="376"/>
      <c r="P2036" s="376"/>
      <c r="Q2036" s="376"/>
      <c r="R2036" s="376"/>
      <c r="S2036" s="377"/>
    </row>
    <row r="2037" spans="1:21" ht="20.100000000000001" hidden="1" customHeight="1" outlineLevel="1" thickBot="1" x14ac:dyDescent="0.25">
      <c r="A2037" s="630"/>
      <c r="B2037" s="630" t="s">
        <v>826</v>
      </c>
      <c r="C2037" s="631"/>
      <c r="D2037" s="632"/>
      <c r="E2037" s="632"/>
      <c r="F2037" s="632"/>
      <c r="G2037" s="633"/>
      <c r="H2037" s="634"/>
      <c r="I2037" s="634"/>
      <c r="J2037" s="635"/>
      <c r="K2037" s="635"/>
      <c r="L2037" s="635"/>
      <c r="M2037" s="633"/>
      <c r="N2037" s="634"/>
      <c r="O2037" s="634"/>
      <c r="P2037" s="634"/>
      <c r="Q2037" s="634"/>
      <c r="R2037" s="634"/>
      <c r="S2037" s="636"/>
      <c r="U2037" s="56"/>
    </row>
    <row r="2038" spans="1:21" ht="20.100000000000001" hidden="1" customHeight="1" outlineLevel="1" thickBot="1" x14ac:dyDescent="0.25">
      <c r="A2038" s="3" t="s">
        <v>3737</v>
      </c>
      <c r="B2038" s="3" t="s">
        <v>33</v>
      </c>
      <c r="C2038" s="4"/>
      <c r="D2038" s="4" t="s">
        <v>17</v>
      </c>
      <c r="E2038" s="3" t="s">
        <v>2746</v>
      </c>
      <c r="F2038" s="35" t="s">
        <v>31</v>
      </c>
      <c r="G2038" s="39" t="s">
        <v>487</v>
      </c>
      <c r="H2038" s="4" t="s">
        <v>488</v>
      </c>
      <c r="I2038" s="4" t="s">
        <v>495</v>
      </c>
      <c r="J2038" s="123">
        <v>-0.02</v>
      </c>
      <c r="K2038" s="123">
        <v>-0.03</v>
      </c>
      <c r="L2038" s="123">
        <v>-0.04</v>
      </c>
      <c r="M2038" s="4" t="s">
        <v>18</v>
      </c>
      <c r="N2038" s="4" t="s">
        <v>8</v>
      </c>
      <c r="O2038" s="4" t="s">
        <v>486</v>
      </c>
      <c r="P2038" s="124" t="s">
        <v>1924</v>
      </c>
      <c r="Q2038" s="124" t="s">
        <v>1930</v>
      </c>
      <c r="R2038" s="124" t="s">
        <v>1931</v>
      </c>
      <c r="S2038" s="4" t="s">
        <v>34</v>
      </c>
      <c r="U2038" s="56"/>
    </row>
    <row r="2039" spans="1:21" s="56" customFormat="1" ht="69.95" hidden="1" customHeight="1" outlineLevel="1" thickBot="1" x14ac:dyDescent="0.25">
      <c r="A2039" s="644" t="s">
        <v>4808</v>
      </c>
      <c r="B2039" s="76" t="s">
        <v>112</v>
      </c>
      <c r="C2039" s="558"/>
      <c r="D2039" s="565" t="s">
        <v>979</v>
      </c>
      <c r="E2039" s="76"/>
      <c r="F2039" s="55" t="s">
        <v>4</v>
      </c>
      <c r="G2039" s="230">
        <v>0</v>
      </c>
      <c r="H2039" s="175">
        <v>0</v>
      </c>
      <c r="I2039" s="175">
        <v>0</v>
      </c>
      <c r="J2039" s="161">
        <f t="shared" ref="J2039:J2075" si="1599">I2039*0.98</f>
        <v>0</v>
      </c>
      <c r="K2039" s="161">
        <f t="shared" ref="K2039:K2075" si="1600">I2039*0.97</f>
        <v>0</v>
      </c>
      <c r="L2039" s="161">
        <f t="shared" ref="L2039:L2075" si="1601">I2039*0.96</f>
        <v>0</v>
      </c>
      <c r="M2039" s="17"/>
      <c r="N2039" s="65">
        <f>H2039*M2039</f>
        <v>0</v>
      </c>
      <c r="O2039" s="217">
        <f>I2039*M2039</f>
        <v>0</v>
      </c>
      <c r="P2039" s="246">
        <f>J2039*M2039</f>
        <v>0</v>
      </c>
      <c r="Q2039" s="246">
        <f>K2039*M2039</f>
        <v>0</v>
      </c>
      <c r="R2039" s="246">
        <f>L2039*M2039</f>
        <v>0</v>
      </c>
      <c r="S2039" s="12" t="s">
        <v>5</v>
      </c>
      <c r="T2039" s="533" t="s">
        <v>2154</v>
      </c>
    </row>
    <row r="2040" spans="1:21" s="56" customFormat="1" ht="69.95" hidden="1" customHeight="1" outlineLevel="1" thickBot="1" x14ac:dyDescent="0.25">
      <c r="A2040" s="644" t="s">
        <v>4809</v>
      </c>
      <c r="B2040" s="76" t="s">
        <v>112</v>
      </c>
      <c r="C2040" s="558"/>
      <c r="D2040" s="565" t="s">
        <v>980</v>
      </c>
      <c r="E2040" s="76"/>
      <c r="F2040" s="55" t="s">
        <v>4</v>
      </c>
      <c r="G2040" s="230">
        <v>0</v>
      </c>
      <c r="H2040" s="175">
        <v>0</v>
      </c>
      <c r="I2040" s="175">
        <v>0</v>
      </c>
      <c r="J2040" s="161">
        <f t="shared" si="1599"/>
        <v>0</v>
      </c>
      <c r="K2040" s="161">
        <f t="shared" si="1600"/>
        <v>0</v>
      </c>
      <c r="L2040" s="161">
        <f t="shared" si="1601"/>
        <v>0</v>
      </c>
      <c r="M2040" s="17"/>
      <c r="N2040" s="65">
        <f>H2040*M2040</f>
        <v>0</v>
      </c>
      <c r="O2040" s="217">
        <f>I2040*M2040</f>
        <v>0</v>
      </c>
      <c r="P2040" s="246">
        <f>J2040*M2040</f>
        <v>0</v>
      </c>
      <c r="Q2040" s="246">
        <f>K2040*M2040</f>
        <v>0</v>
      </c>
      <c r="R2040" s="246">
        <f>L2040*M2040</f>
        <v>0</v>
      </c>
      <c r="S2040" s="12" t="s">
        <v>5</v>
      </c>
      <c r="T2040" s="533" t="s">
        <v>2154</v>
      </c>
    </row>
    <row r="2041" spans="1:21" s="56" customFormat="1" ht="69.95" hidden="1" customHeight="1" outlineLevel="1" thickBot="1" x14ac:dyDescent="0.25">
      <c r="A2041" s="644" t="s">
        <v>4810</v>
      </c>
      <c r="B2041" s="76" t="s">
        <v>112</v>
      </c>
      <c r="C2041" s="558"/>
      <c r="D2041" s="565" t="s">
        <v>977</v>
      </c>
      <c r="E2041" s="76"/>
      <c r="F2041" s="159" t="s">
        <v>4</v>
      </c>
      <c r="G2041" s="230">
        <v>0</v>
      </c>
      <c r="H2041" s="175">
        <v>0</v>
      </c>
      <c r="I2041" s="175">
        <v>0</v>
      </c>
      <c r="J2041" s="161">
        <f t="shared" si="1599"/>
        <v>0</v>
      </c>
      <c r="K2041" s="161">
        <f t="shared" si="1600"/>
        <v>0</v>
      </c>
      <c r="L2041" s="161">
        <f t="shared" si="1601"/>
        <v>0</v>
      </c>
      <c r="M2041" s="17"/>
      <c r="N2041" s="254">
        <f>H2041*M2041</f>
        <v>0</v>
      </c>
      <c r="O2041" s="217">
        <f>I2041*M2041</f>
        <v>0</v>
      </c>
      <c r="P2041" s="246">
        <f>J2041*M2041</f>
        <v>0</v>
      </c>
      <c r="Q2041" s="246">
        <f>K2041*M2041</f>
        <v>0</v>
      </c>
      <c r="R2041" s="246">
        <f>L2041*M2041</f>
        <v>0</v>
      </c>
      <c r="S2041" s="12" t="s">
        <v>5</v>
      </c>
      <c r="T2041" s="533" t="s">
        <v>2154</v>
      </c>
    </row>
    <row r="2042" spans="1:21" s="56" customFormat="1" ht="69.95" hidden="1" customHeight="1" outlineLevel="1" thickBot="1" x14ac:dyDescent="0.25">
      <c r="A2042" s="644" t="s">
        <v>4811</v>
      </c>
      <c r="B2042" s="76" t="s">
        <v>32</v>
      </c>
      <c r="C2042" s="77"/>
      <c r="D2042" s="566" t="s">
        <v>981</v>
      </c>
      <c r="E2042" s="76"/>
      <c r="F2042" s="159" t="s">
        <v>4</v>
      </c>
      <c r="G2042" s="230">
        <v>0</v>
      </c>
      <c r="H2042" s="175">
        <v>0</v>
      </c>
      <c r="I2042" s="175">
        <v>0</v>
      </c>
      <c r="J2042" s="161">
        <f t="shared" si="1599"/>
        <v>0</v>
      </c>
      <c r="K2042" s="161">
        <f t="shared" si="1600"/>
        <v>0</v>
      </c>
      <c r="L2042" s="161">
        <f t="shared" si="1601"/>
        <v>0</v>
      </c>
      <c r="M2042" s="17"/>
      <c r="N2042" s="65">
        <f>H2042*M2042</f>
        <v>0</v>
      </c>
      <c r="O2042" s="217">
        <f>I2042*M2042</f>
        <v>0</v>
      </c>
      <c r="P2042" s="246">
        <f>J2042*M2042</f>
        <v>0</v>
      </c>
      <c r="Q2042" s="246">
        <f>K2042*M2042</f>
        <v>0</v>
      </c>
      <c r="R2042" s="246">
        <f>L2042*M2042</f>
        <v>0</v>
      </c>
      <c r="S2042" s="12" t="s">
        <v>5</v>
      </c>
      <c r="T2042" s="533" t="s">
        <v>2154</v>
      </c>
    </row>
    <row r="2043" spans="1:21" s="56" customFormat="1" ht="69.95" hidden="1" customHeight="1" outlineLevel="1" thickBot="1" x14ac:dyDescent="0.25">
      <c r="A2043" s="644" t="s">
        <v>4812</v>
      </c>
      <c r="B2043" s="76" t="s">
        <v>32</v>
      </c>
      <c r="C2043" s="77"/>
      <c r="D2043" s="566" t="s">
        <v>982</v>
      </c>
      <c r="E2043" s="76"/>
      <c r="F2043" s="159" t="s">
        <v>4</v>
      </c>
      <c r="G2043" s="230">
        <v>0</v>
      </c>
      <c r="H2043" s="175">
        <v>0</v>
      </c>
      <c r="I2043" s="175">
        <v>0</v>
      </c>
      <c r="J2043" s="161">
        <f t="shared" si="1599"/>
        <v>0</v>
      </c>
      <c r="K2043" s="161">
        <f t="shared" si="1600"/>
        <v>0</v>
      </c>
      <c r="L2043" s="161">
        <f t="shared" si="1601"/>
        <v>0</v>
      </c>
      <c r="M2043" s="17"/>
      <c r="N2043" s="65">
        <f>H2043*M2043</f>
        <v>0</v>
      </c>
      <c r="O2043" s="217">
        <f>I2043*M2043</f>
        <v>0</v>
      </c>
      <c r="P2043" s="246">
        <f>J2043*M2043</f>
        <v>0</v>
      </c>
      <c r="Q2043" s="246">
        <f>K2043*M2043</f>
        <v>0</v>
      </c>
      <c r="R2043" s="246">
        <f>L2043*M2043</f>
        <v>0</v>
      </c>
      <c r="S2043" s="12" t="s">
        <v>5</v>
      </c>
      <c r="T2043" s="533" t="s">
        <v>2154</v>
      </c>
    </row>
    <row r="2044" spans="1:21" s="56" customFormat="1" ht="69.95" hidden="1" customHeight="1" outlineLevel="1" thickBot="1" x14ac:dyDescent="0.25">
      <c r="A2044" s="644" t="s">
        <v>4813</v>
      </c>
      <c r="B2044" s="76" t="s">
        <v>32</v>
      </c>
      <c r="C2044" s="77"/>
      <c r="D2044" s="566" t="s">
        <v>983</v>
      </c>
      <c r="E2044" s="76"/>
      <c r="F2044" s="159" t="s">
        <v>4</v>
      </c>
      <c r="G2044" s="230">
        <v>0</v>
      </c>
      <c r="H2044" s="175">
        <v>0</v>
      </c>
      <c r="I2044" s="175">
        <v>0</v>
      </c>
      <c r="J2044" s="161">
        <f t="shared" si="1599"/>
        <v>0</v>
      </c>
      <c r="K2044" s="161">
        <f t="shared" si="1600"/>
        <v>0</v>
      </c>
      <c r="L2044" s="161">
        <f t="shared" si="1601"/>
        <v>0</v>
      </c>
      <c r="M2044" s="17"/>
      <c r="N2044" s="65">
        <f>H2044*M2044</f>
        <v>0</v>
      </c>
      <c r="O2044" s="217">
        <f>I2044*M2044</f>
        <v>0</v>
      </c>
      <c r="P2044" s="246">
        <f>J2044*M2044</f>
        <v>0</v>
      </c>
      <c r="Q2044" s="246">
        <f>K2044*M2044</f>
        <v>0</v>
      </c>
      <c r="R2044" s="246">
        <f>L2044*M2044</f>
        <v>0</v>
      </c>
      <c r="S2044" s="12" t="s">
        <v>5</v>
      </c>
      <c r="T2044" s="533" t="s">
        <v>2154</v>
      </c>
    </row>
    <row r="2045" spans="1:21" s="56" customFormat="1" ht="69.95" hidden="1" customHeight="1" outlineLevel="1" thickBot="1" x14ac:dyDescent="0.25">
      <c r="A2045" s="644" t="s">
        <v>4814</v>
      </c>
      <c r="B2045" s="281" t="s">
        <v>42</v>
      </c>
      <c r="C2045" s="25"/>
      <c r="D2045" s="80" t="s">
        <v>984</v>
      </c>
      <c r="E2045" s="76"/>
      <c r="F2045" s="159" t="s">
        <v>4</v>
      </c>
      <c r="G2045" s="230">
        <v>0</v>
      </c>
      <c r="H2045" s="175">
        <v>0</v>
      </c>
      <c r="I2045" s="175">
        <v>0</v>
      </c>
      <c r="J2045" s="161">
        <f t="shared" si="1599"/>
        <v>0</v>
      </c>
      <c r="K2045" s="161">
        <f t="shared" si="1600"/>
        <v>0</v>
      </c>
      <c r="L2045" s="161">
        <f t="shared" si="1601"/>
        <v>0</v>
      </c>
      <c r="M2045" s="17"/>
      <c r="N2045" s="65">
        <f>H2045*M2045</f>
        <v>0</v>
      </c>
      <c r="O2045" s="217">
        <f>I2045*M2045</f>
        <v>0</v>
      </c>
      <c r="P2045" s="246">
        <f>J2045*M2045</f>
        <v>0</v>
      </c>
      <c r="Q2045" s="246">
        <f>K2045*M2045</f>
        <v>0</v>
      </c>
      <c r="R2045" s="246">
        <f>L2045*M2045</f>
        <v>0</v>
      </c>
      <c r="S2045" s="12" t="s">
        <v>5</v>
      </c>
      <c r="T2045" s="533" t="s">
        <v>2154</v>
      </c>
    </row>
    <row r="2046" spans="1:21" s="56" customFormat="1" ht="69.95" hidden="1" customHeight="1" outlineLevel="1" thickBot="1" x14ac:dyDescent="0.25">
      <c r="A2046" s="644" t="s">
        <v>4815</v>
      </c>
      <c r="B2046" s="281" t="s">
        <v>42</v>
      </c>
      <c r="C2046" s="25"/>
      <c r="D2046" s="80" t="s">
        <v>985</v>
      </c>
      <c r="E2046" s="76"/>
      <c r="F2046" s="159" t="s">
        <v>4</v>
      </c>
      <c r="G2046" s="230">
        <v>0</v>
      </c>
      <c r="H2046" s="175">
        <v>0</v>
      </c>
      <c r="I2046" s="175">
        <v>0</v>
      </c>
      <c r="J2046" s="161">
        <f t="shared" si="1599"/>
        <v>0</v>
      </c>
      <c r="K2046" s="161">
        <f t="shared" si="1600"/>
        <v>0</v>
      </c>
      <c r="L2046" s="161">
        <f t="shared" si="1601"/>
        <v>0</v>
      </c>
      <c r="M2046" s="17"/>
      <c r="N2046" s="65">
        <f>H2046*M2046</f>
        <v>0</v>
      </c>
      <c r="O2046" s="217">
        <f>I2046*M2046</f>
        <v>0</v>
      </c>
      <c r="P2046" s="246">
        <f>J2046*M2046</f>
        <v>0</v>
      </c>
      <c r="Q2046" s="246">
        <f>K2046*M2046</f>
        <v>0</v>
      </c>
      <c r="R2046" s="246">
        <f>L2046*M2046</f>
        <v>0</v>
      </c>
      <c r="S2046" s="12" t="s">
        <v>5</v>
      </c>
      <c r="T2046" s="533" t="s">
        <v>2154</v>
      </c>
    </row>
    <row r="2047" spans="1:21" s="56" customFormat="1" ht="69.95" hidden="1" customHeight="1" outlineLevel="1" thickBot="1" x14ac:dyDescent="0.25">
      <c r="A2047" s="644" t="s">
        <v>4816</v>
      </c>
      <c r="B2047" s="76" t="s">
        <v>32</v>
      </c>
      <c r="C2047" s="77"/>
      <c r="D2047" s="566" t="s">
        <v>986</v>
      </c>
      <c r="E2047" s="76"/>
      <c r="F2047" s="159" t="s">
        <v>4</v>
      </c>
      <c r="G2047" s="230">
        <v>0</v>
      </c>
      <c r="H2047" s="175">
        <v>0</v>
      </c>
      <c r="I2047" s="175">
        <v>0</v>
      </c>
      <c r="J2047" s="161">
        <f t="shared" si="1599"/>
        <v>0</v>
      </c>
      <c r="K2047" s="161">
        <f t="shared" si="1600"/>
        <v>0</v>
      </c>
      <c r="L2047" s="161">
        <f t="shared" si="1601"/>
        <v>0</v>
      </c>
      <c r="M2047" s="17"/>
      <c r="N2047" s="65">
        <f>H2047*M2047</f>
        <v>0</v>
      </c>
      <c r="O2047" s="217">
        <f>I2047*M2047</f>
        <v>0</v>
      </c>
      <c r="P2047" s="246">
        <f>J2047*M2047</f>
        <v>0</v>
      </c>
      <c r="Q2047" s="246">
        <f>K2047*M2047</f>
        <v>0</v>
      </c>
      <c r="R2047" s="246">
        <f>L2047*M2047</f>
        <v>0</v>
      </c>
      <c r="S2047" s="12" t="s">
        <v>5</v>
      </c>
      <c r="T2047" s="533" t="s">
        <v>2154</v>
      </c>
    </row>
    <row r="2048" spans="1:21" s="56" customFormat="1" ht="69.95" hidden="1" customHeight="1" outlineLevel="1" thickBot="1" x14ac:dyDescent="0.25">
      <c r="A2048" s="644" t="s">
        <v>4817</v>
      </c>
      <c r="B2048" s="131" t="s">
        <v>40</v>
      </c>
      <c r="C2048" s="25"/>
      <c r="D2048" s="567" t="s">
        <v>987</v>
      </c>
      <c r="E2048" s="76"/>
      <c r="F2048" s="159" t="s">
        <v>4</v>
      </c>
      <c r="G2048" s="230">
        <v>0</v>
      </c>
      <c r="H2048" s="175">
        <v>0</v>
      </c>
      <c r="I2048" s="175">
        <v>0</v>
      </c>
      <c r="J2048" s="161">
        <f t="shared" si="1599"/>
        <v>0</v>
      </c>
      <c r="K2048" s="161">
        <f t="shared" si="1600"/>
        <v>0</v>
      </c>
      <c r="L2048" s="161">
        <f t="shared" si="1601"/>
        <v>0</v>
      </c>
      <c r="M2048" s="17"/>
      <c r="N2048" s="139">
        <f>H2048*M2048</f>
        <v>0</v>
      </c>
      <c r="O2048" s="217">
        <f>I2048*M2048</f>
        <v>0</v>
      </c>
      <c r="P2048" s="246">
        <f>J2048*M2048</f>
        <v>0</v>
      </c>
      <c r="Q2048" s="246">
        <f>K2048*M2048</f>
        <v>0</v>
      </c>
      <c r="R2048" s="246">
        <f>L2048*M2048</f>
        <v>0</v>
      </c>
      <c r="S2048" s="12" t="s">
        <v>5</v>
      </c>
      <c r="T2048" s="533" t="s">
        <v>2154</v>
      </c>
    </row>
    <row r="2049" spans="1:20" s="56" customFormat="1" ht="69.95" hidden="1" customHeight="1" outlineLevel="1" thickBot="1" x14ac:dyDescent="0.25">
      <c r="A2049" s="644" t="s">
        <v>4818</v>
      </c>
      <c r="B2049" s="131" t="s">
        <v>40</v>
      </c>
      <c r="C2049" s="25"/>
      <c r="D2049" s="567" t="s">
        <v>988</v>
      </c>
      <c r="E2049" s="76"/>
      <c r="F2049" s="159" t="s">
        <v>4</v>
      </c>
      <c r="G2049" s="230">
        <v>0</v>
      </c>
      <c r="H2049" s="175">
        <v>0</v>
      </c>
      <c r="I2049" s="175">
        <v>0</v>
      </c>
      <c r="J2049" s="161">
        <f t="shared" si="1599"/>
        <v>0</v>
      </c>
      <c r="K2049" s="161">
        <f t="shared" si="1600"/>
        <v>0</v>
      </c>
      <c r="L2049" s="161">
        <f t="shared" si="1601"/>
        <v>0</v>
      </c>
      <c r="M2049" s="17"/>
      <c r="N2049" s="139">
        <f>H2049*M2049</f>
        <v>0</v>
      </c>
      <c r="O2049" s="217">
        <f>I2049*M2049</f>
        <v>0</v>
      </c>
      <c r="P2049" s="246">
        <f>J2049*M2049</f>
        <v>0</v>
      </c>
      <c r="Q2049" s="246">
        <f>K2049*M2049</f>
        <v>0</v>
      </c>
      <c r="R2049" s="246">
        <f>L2049*M2049</f>
        <v>0</v>
      </c>
      <c r="S2049" s="12" t="s">
        <v>5</v>
      </c>
      <c r="T2049" s="533" t="s">
        <v>2154</v>
      </c>
    </row>
    <row r="2050" spans="1:20" s="56" customFormat="1" ht="69.95" hidden="1" customHeight="1" outlineLevel="1" thickBot="1" x14ac:dyDescent="0.25">
      <c r="A2050" s="644" t="s">
        <v>4819</v>
      </c>
      <c r="B2050" s="131" t="s">
        <v>40</v>
      </c>
      <c r="C2050" s="25"/>
      <c r="D2050" s="567" t="s">
        <v>989</v>
      </c>
      <c r="E2050" s="76"/>
      <c r="F2050" s="159" t="s">
        <v>4</v>
      </c>
      <c r="G2050" s="230">
        <v>0</v>
      </c>
      <c r="H2050" s="175">
        <v>0</v>
      </c>
      <c r="I2050" s="175">
        <v>0</v>
      </c>
      <c r="J2050" s="161">
        <f t="shared" si="1599"/>
        <v>0</v>
      </c>
      <c r="K2050" s="161">
        <f t="shared" si="1600"/>
        <v>0</v>
      </c>
      <c r="L2050" s="161">
        <f t="shared" si="1601"/>
        <v>0</v>
      </c>
      <c r="M2050" s="17"/>
      <c r="N2050" s="139">
        <f>H2050*M2050</f>
        <v>0</v>
      </c>
      <c r="O2050" s="217">
        <f>I2050*M2050</f>
        <v>0</v>
      </c>
      <c r="P2050" s="246">
        <f>J2050*M2050</f>
        <v>0</v>
      </c>
      <c r="Q2050" s="246">
        <f>K2050*M2050</f>
        <v>0</v>
      </c>
      <c r="R2050" s="246">
        <f>L2050*M2050</f>
        <v>0</v>
      </c>
      <c r="S2050" s="12" t="s">
        <v>5</v>
      </c>
      <c r="T2050" s="533" t="s">
        <v>2154</v>
      </c>
    </row>
    <row r="2051" spans="1:20" s="56" customFormat="1" ht="69.95" hidden="1" customHeight="1" outlineLevel="1" thickBot="1" x14ac:dyDescent="0.25">
      <c r="A2051" s="644" t="s">
        <v>4820</v>
      </c>
      <c r="B2051" s="131" t="s">
        <v>40</v>
      </c>
      <c r="C2051" s="25"/>
      <c r="D2051" s="567" t="s">
        <v>990</v>
      </c>
      <c r="E2051" s="76"/>
      <c r="F2051" s="159" t="s">
        <v>4</v>
      </c>
      <c r="G2051" s="230">
        <v>0</v>
      </c>
      <c r="H2051" s="175">
        <v>0</v>
      </c>
      <c r="I2051" s="175">
        <v>0</v>
      </c>
      <c r="J2051" s="161">
        <f t="shared" si="1599"/>
        <v>0</v>
      </c>
      <c r="K2051" s="161">
        <f t="shared" si="1600"/>
        <v>0</v>
      </c>
      <c r="L2051" s="161">
        <f t="shared" si="1601"/>
        <v>0</v>
      </c>
      <c r="M2051" s="17"/>
      <c r="N2051" s="139">
        <f>H2051*M2051</f>
        <v>0</v>
      </c>
      <c r="O2051" s="217">
        <f>I2051*M2051</f>
        <v>0</v>
      </c>
      <c r="P2051" s="246">
        <f>J2051*M2051</f>
        <v>0</v>
      </c>
      <c r="Q2051" s="246">
        <f>K2051*M2051</f>
        <v>0</v>
      </c>
      <c r="R2051" s="246">
        <f>L2051*M2051</f>
        <v>0</v>
      </c>
      <c r="S2051" s="12" t="s">
        <v>5</v>
      </c>
      <c r="T2051" s="533" t="s">
        <v>2154</v>
      </c>
    </row>
    <row r="2052" spans="1:20" s="56" customFormat="1" ht="69.95" hidden="1" customHeight="1" outlineLevel="1" thickBot="1" x14ac:dyDescent="0.25">
      <c r="A2052" s="644" t="s">
        <v>4821</v>
      </c>
      <c r="B2052" s="131" t="s">
        <v>40</v>
      </c>
      <c r="C2052" s="25"/>
      <c r="D2052" s="567" t="s">
        <v>991</v>
      </c>
      <c r="E2052" s="76"/>
      <c r="F2052" s="159" t="s">
        <v>4</v>
      </c>
      <c r="G2052" s="230">
        <v>0</v>
      </c>
      <c r="H2052" s="175">
        <v>0</v>
      </c>
      <c r="I2052" s="175">
        <v>0</v>
      </c>
      <c r="J2052" s="161">
        <f t="shared" si="1599"/>
        <v>0</v>
      </c>
      <c r="K2052" s="161">
        <f t="shared" si="1600"/>
        <v>0</v>
      </c>
      <c r="L2052" s="161">
        <f t="shared" si="1601"/>
        <v>0</v>
      </c>
      <c r="M2052" s="17"/>
      <c r="N2052" s="139">
        <f>H2052*M2052</f>
        <v>0</v>
      </c>
      <c r="O2052" s="217">
        <f>I2052*M2052</f>
        <v>0</v>
      </c>
      <c r="P2052" s="246">
        <f>J2052*M2052</f>
        <v>0</v>
      </c>
      <c r="Q2052" s="246">
        <f>K2052*M2052</f>
        <v>0</v>
      </c>
      <c r="R2052" s="246">
        <f>L2052*M2052</f>
        <v>0</v>
      </c>
      <c r="S2052" s="12" t="s">
        <v>5</v>
      </c>
      <c r="T2052" s="533" t="s">
        <v>2154</v>
      </c>
    </row>
    <row r="2053" spans="1:20" s="56" customFormat="1" ht="69.95" hidden="1" customHeight="1" outlineLevel="1" thickBot="1" x14ac:dyDescent="0.25">
      <c r="A2053" s="644" t="s">
        <v>4822</v>
      </c>
      <c r="B2053" s="281" t="s">
        <v>42</v>
      </c>
      <c r="C2053" s="25"/>
      <c r="D2053" s="80" t="s">
        <v>992</v>
      </c>
      <c r="E2053" s="76"/>
      <c r="F2053" s="159" t="s">
        <v>4</v>
      </c>
      <c r="G2053" s="230">
        <v>0</v>
      </c>
      <c r="H2053" s="175">
        <v>0</v>
      </c>
      <c r="I2053" s="175">
        <v>0</v>
      </c>
      <c r="J2053" s="161">
        <f t="shared" si="1599"/>
        <v>0</v>
      </c>
      <c r="K2053" s="161">
        <f t="shared" si="1600"/>
        <v>0</v>
      </c>
      <c r="L2053" s="161">
        <f t="shared" si="1601"/>
        <v>0</v>
      </c>
      <c r="M2053" s="17"/>
      <c r="N2053" s="139">
        <f>H2053*M2053</f>
        <v>0</v>
      </c>
      <c r="O2053" s="217">
        <f>I2053*M2053</f>
        <v>0</v>
      </c>
      <c r="P2053" s="246">
        <f>J2053*M2053</f>
        <v>0</v>
      </c>
      <c r="Q2053" s="246">
        <f>K2053*M2053</f>
        <v>0</v>
      </c>
      <c r="R2053" s="246">
        <f>L2053*M2053</f>
        <v>0</v>
      </c>
      <c r="S2053" s="12" t="s">
        <v>5</v>
      </c>
      <c r="T2053" s="533" t="s">
        <v>2154</v>
      </c>
    </row>
    <row r="2054" spans="1:20" s="56" customFormat="1" ht="69.95" hidden="1" customHeight="1" outlineLevel="1" thickBot="1" x14ac:dyDescent="0.25">
      <c r="A2054" s="644" t="s">
        <v>4823</v>
      </c>
      <c r="B2054" s="281" t="s">
        <v>42</v>
      </c>
      <c r="C2054" s="25"/>
      <c r="D2054" s="80" t="s">
        <v>993</v>
      </c>
      <c r="E2054" s="76"/>
      <c r="F2054" s="159" t="s">
        <v>4</v>
      </c>
      <c r="G2054" s="230">
        <v>0</v>
      </c>
      <c r="H2054" s="175">
        <v>0</v>
      </c>
      <c r="I2054" s="175">
        <v>0</v>
      </c>
      <c r="J2054" s="161">
        <f t="shared" si="1599"/>
        <v>0</v>
      </c>
      <c r="K2054" s="161">
        <f t="shared" si="1600"/>
        <v>0</v>
      </c>
      <c r="L2054" s="161">
        <f t="shared" si="1601"/>
        <v>0</v>
      </c>
      <c r="M2054" s="17"/>
      <c r="N2054" s="139">
        <f>H2054*M2054</f>
        <v>0</v>
      </c>
      <c r="O2054" s="217">
        <f>I2054*M2054</f>
        <v>0</v>
      </c>
      <c r="P2054" s="246">
        <f>J2054*M2054</f>
        <v>0</v>
      </c>
      <c r="Q2054" s="246">
        <f>K2054*M2054</f>
        <v>0</v>
      </c>
      <c r="R2054" s="246">
        <f>L2054*M2054</f>
        <v>0</v>
      </c>
      <c r="S2054" s="12" t="s">
        <v>5</v>
      </c>
      <c r="T2054" s="533" t="s">
        <v>2154</v>
      </c>
    </row>
    <row r="2055" spans="1:20" s="56" customFormat="1" ht="69.95" hidden="1" customHeight="1" outlineLevel="1" thickBot="1" x14ac:dyDescent="0.25">
      <c r="A2055" s="644" t="s">
        <v>4824</v>
      </c>
      <c r="B2055" s="281" t="s">
        <v>42</v>
      </c>
      <c r="C2055" s="25"/>
      <c r="D2055" s="80" t="s">
        <v>994</v>
      </c>
      <c r="E2055" s="76"/>
      <c r="F2055" s="159" t="s">
        <v>4</v>
      </c>
      <c r="G2055" s="230">
        <v>0</v>
      </c>
      <c r="H2055" s="175">
        <v>0</v>
      </c>
      <c r="I2055" s="175">
        <v>0</v>
      </c>
      <c r="J2055" s="161">
        <f t="shared" si="1599"/>
        <v>0</v>
      </c>
      <c r="K2055" s="161">
        <f t="shared" si="1600"/>
        <v>0</v>
      </c>
      <c r="L2055" s="161">
        <f t="shared" si="1601"/>
        <v>0</v>
      </c>
      <c r="M2055" s="17"/>
      <c r="N2055" s="139">
        <f>H2055*M2055</f>
        <v>0</v>
      </c>
      <c r="O2055" s="217">
        <f>I2055*M2055</f>
        <v>0</v>
      </c>
      <c r="P2055" s="246">
        <f>J2055*M2055</f>
        <v>0</v>
      </c>
      <c r="Q2055" s="246">
        <f>K2055*M2055</f>
        <v>0</v>
      </c>
      <c r="R2055" s="246">
        <f>L2055*M2055</f>
        <v>0</v>
      </c>
      <c r="S2055" s="12" t="s">
        <v>5</v>
      </c>
      <c r="T2055" s="533" t="s">
        <v>2154</v>
      </c>
    </row>
    <row r="2056" spans="1:20" s="56" customFormat="1" ht="69.95" hidden="1" customHeight="1" outlineLevel="1" thickBot="1" x14ac:dyDescent="0.25">
      <c r="A2056" s="644" t="s">
        <v>4825</v>
      </c>
      <c r="B2056" s="281" t="s">
        <v>42</v>
      </c>
      <c r="C2056" s="25"/>
      <c r="D2056" s="80" t="s">
        <v>995</v>
      </c>
      <c r="E2056" s="76"/>
      <c r="F2056" s="159" t="s">
        <v>4</v>
      </c>
      <c r="G2056" s="230">
        <v>0</v>
      </c>
      <c r="H2056" s="175">
        <v>0</v>
      </c>
      <c r="I2056" s="175">
        <v>0</v>
      </c>
      <c r="J2056" s="161">
        <f t="shared" si="1599"/>
        <v>0</v>
      </c>
      <c r="K2056" s="161">
        <f t="shared" si="1600"/>
        <v>0</v>
      </c>
      <c r="L2056" s="161">
        <f t="shared" si="1601"/>
        <v>0</v>
      </c>
      <c r="M2056" s="17"/>
      <c r="N2056" s="139">
        <f>H2056*M2056</f>
        <v>0</v>
      </c>
      <c r="O2056" s="217">
        <f>I2056*M2056</f>
        <v>0</v>
      </c>
      <c r="P2056" s="246">
        <f>J2056*M2056</f>
        <v>0</v>
      </c>
      <c r="Q2056" s="246">
        <f>K2056*M2056</f>
        <v>0</v>
      </c>
      <c r="R2056" s="246">
        <f>L2056*M2056</f>
        <v>0</v>
      </c>
      <c r="S2056" s="12" t="s">
        <v>5</v>
      </c>
      <c r="T2056" s="533" t="s">
        <v>2154</v>
      </c>
    </row>
    <row r="2057" spans="1:20" s="56" customFormat="1" ht="69.95" hidden="1" customHeight="1" outlineLevel="1" thickBot="1" x14ac:dyDescent="0.25">
      <c r="A2057" s="644" t="s">
        <v>4828</v>
      </c>
      <c r="B2057" s="281" t="s">
        <v>42</v>
      </c>
      <c r="C2057" s="25"/>
      <c r="D2057" s="80" t="s">
        <v>996</v>
      </c>
      <c r="E2057" s="76"/>
      <c r="F2057" s="159" t="s">
        <v>4</v>
      </c>
      <c r="G2057" s="230">
        <v>0</v>
      </c>
      <c r="H2057" s="175">
        <v>0</v>
      </c>
      <c r="I2057" s="175">
        <v>0</v>
      </c>
      <c r="J2057" s="161">
        <f t="shared" si="1599"/>
        <v>0</v>
      </c>
      <c r="K2057" s="161">
        <f t="shared" si="1600"/>
        <v>0</v>
      </c>
      <c r="L2057" s="161">
        <f t="shared" si="1601"/>
        <v>0</v>
      </c>
      <c r="M2057" s="17"/>
      <c r="N2057" s="65">
        <f>H2057*M2057</f>
        <v>0</v>
      </c>
      <c r="O2057" s="217">
        <f>I2057*M2057</f>
        <v>0</v>
      </c>
      <c r="P2057" s="246">
        <f>J2057*M2057</f>
        <v>0</v>
      </c>
      <c r="Q2057" s="246">
        <f>K2057*M2057</f>
        <v>0</v>
      </c>
      <c r="R2057" s="246">
        <f>L2057*M2057</f>
        <v>0</v>
      </c>
      <c r="S2057" s="12" t="s">
        <v>5</v>
      </c>
      <c r="T2057" s="533" t="s">
        <v>2154</v>
      </c>
    </row>
    <row r="2058" spans="1:20" s="56" customFormat="1" ht="69.95" hidden="1" customHeight="1" outlineLevel="1" thickBot="1" x14ac:dyDescent="0.25">
      <c r="A2058" s="644" t="s">
        <v>4829</v>
      </c>
      <c r="B2058" s="281" t="s">
        <v>42</v>
      </c>
      <c r="C2058" s="25"/>
      <c r="D2058" s="80" t="s">
        <v>997</v>
      </c>
      <c r="E2058" s="76"/>
      <c r="F2058" s="159" t="s">
        <v>4</v>
      </c>
      <c r="G2058" s="230">
        <v>0</v>
      </c>
      <c r="H2058" s="175">
        <v>0</v>
      </c>
      <c r="I2058" s="175">
        <v>0</v>
      </c>
      <c r="J2058" s="161">
        <f t="shared" si="1599"/>
        <v>0</v>
      </c>
      <c r="K2058" s="161">
        <f t="shared" si="1600"/>
        <v>0</v>
      </c>
      <c r="L2058" s="161">
        <f t="shared" si="1601"/>
        <v>0</v>
      </c>
      <c r="M2058" s="17"/>
      <c r="N2058" s="65">
        <f>H2058*M2058</f>
        <v>0</v>
      </c>
      <c r="O2058" s="217">
        <f>I2058*M2058</f>
        <v>0</v>
      </c>
      <c r="P2058" s="246">
        <f>J2058*M2058</f>
        <v>0</v>
      </c>
      <c r="Q2058" s="246">
        <f>K2058*M2058</f>
        <v>0</v>
      </c>
      <c r="R2058" s="246">
        <f>L2058*M2058</f>
        <v>0</v>
      </c>
      <c r="S2058" s="12" t="s">
        <v>5</v>
      </c>
      <c r="T2058" s="533" t="s">
        <v>2154</v>
      </c>
    </row>
    <row r="2059" spans="1:20" s="56" customFormat="1" ht="69.95" hidden="1" customHeight="1" outlineLevel="1" thickBot="1" x14ac:dyDescent="0.25">
      <c r="A2059" s="644" t="s">
        <v>4830</v>
      </c>
      <c r="B2059" s="76" t="s">
        <v>32</v>
      </c>
      <c r="C2059" s="70"/>
      <c r="D2059" s="565" t="s">
        <v>998</v>
      </c>
      <c r="E2059" s="76"/>
      <c r="F2059" s="159" t="s">
        <v>4</v>
      </c>
      <c r="G2059" s="230">
        <v>0</v>
      </c>
      <c r="H2059" s="175">
        <v>0</v>
      </c>
      <c r="I2059" s="175">
        <v>0</v>
      </c>
      <c r="J2059" s="161">
        <f t="shared" si="1599"/>
        <v>0</v>
      </c>
      <c r="K2059" s="161">
        <f t="shared" si="1600"/>
        <v>0</v>
      </c>
      <c r="L2059" s="161">
        <f t="shared" si="1601"/>
        <v>0</v>
      </c>
      <c r="M2059" s="17"/>
      <c r="N2059" s="65">
        <f>H2059*M2059</f>
        <v>0</v>
      </c>
      <c r="O2059" s="217">
        <f>I2059*M2059</f>
        <v>0</v>
      </c>
      <c r="P2059" s="246">
        <f>J2059*M2059</f>
        <v>0</v>
      </c>
      <c r="Q2059" s="246">
        <f>K2059*M2059</f>
        <v>0</v>
      </c>
      <c r="R2059" s="246">
        <f>L2059*M2059</f>
        <v>0</v>
      </c>
      <c r="S2059" s="12" t="s">
        <v>5</v>
      </c>
      <c r="T2059" s="533" t="s">
        <v>2154</v>
      </c>
    </row>
    <row r="2060" spans="1:20" s="56" customFormat="1" ht="69.95" hidden="1" customHeight="1" outlineLevel="1" thickBot="1" x14ac:dyDescent="0.25">
      <c r="A2060" s="644" t="s">
        <v>4832</v>
      </c>
      <c r="B2060" s="76" t="s">
        <v>32</v>
      </c>
      <c r="C2060" s="70"/>
      <c r="D2060" s="565" t="s">
        <v>999</v>
      </c>
      <c r="E2060" s="76"/>
      <c r="F2060" s="159" t="s">
        <v>4</v>
      </c>
      <c r="G2060" s="230">
        <v>0</v>
      </c>
      <c r="H2060" s="175">
        <v>0</v>
      </c>
      <c r="I2060" s="175">
        <v>0</v>
      </c>
      <c r="J2060" s="161">
        <f t="shared" si="1599"/>
        <v>0</v>
      </c>
      <c r="K2060" s="161">
        <f t="shared" si="1600"/>
        <v>0</v>
      </c>
      <c r="L2060" s="161">
        <f t="shared" si="1601"/>
        <v>0</v>
      </c>
      <c r="M2060" s="17"/>
      <c r="N2060" s="65">
        <f>H2060*M2060</f>
        <v>0</v>
      </c>
      <c r="O2060" s="217">
        <f>I2060*M2060</f>
        <v>0</v>
      </c>
      <c r="P2060" s="246">
        <f>J2060*M2060</f>
        <v>0</v>
      </c>
      <c r="Q2060" s="246">
        <f>K2060*M2060</f>
        <v>0</v>
      </c>
      <c r="R2060" s="246">
        <f>L2060*M2060</f>
        <v>0</v>
      </c>
      <c r="S2060" s="12" t="s">
        <v>5</v>
      </c>
      <c r="T2060" s="533" t="s">
        <v>2154</v>
      </c>
    </row>
    <row r="2061" spans="1:20" s="56" customFormat="1" ht="69.95" hidden="1" customHeight="1" outlineLevel="1" thickBot="1" x14ac:dyDescent="0.25">
      <c r="A2061" s="644" t="s">
        <v>4833</v>
      </c>
      <c r="B2061" s="131" t="s">
        <v>40</v>
      </c>
      <c r="C2061" s="25"/>
      <c r="D2061" s="567" t="s">
        <v>1000</v>
      </c>
      <c r="E2061" s="76"/>
      <c r="F2061" s="159" t="s">
        <v>4</v>
      </c>
      <c r="G2061" s="230">
        <v>0</v>
      </c>
      <c r="H2061" s="175">
        <v>0</v>
      </c>
      <c r="I2061" s="175">
        <v>0</v>
      </c>
      <c r="J2061" s="161">
        <f t="shared" si="1599"/>
        <v>0</v>
      </c>
      <c r="K2061" s="161">
        <f t="shared" si="1600"/>
        <v>0</v>
      </c>
      <c r="L2061" s="161">
        <f t="shared" si="1601"/>
        <v>0</v>
      </c>
      <c r="M2061" s="17"/>
      <c r="N2061" s="139">
        <f>H2061*M2061</f>
        <v>0</v>
      </c>
      <c r="O2061" s="217">
        <f>I2061*M2061</f>
        <v>0</v>
      </c>
      <c r="P2061" s="246">
        <f>J2061*M2061</f>
        <v>0</v>
      </c>
      <c r="Q2061" s="246">
        <f>K2061*M2061</f>
        <v>0</v>
      </c>
      <c r="R2061" s="246">
        <f>L2061*M2061</f>
        <v>0</v>
      </c>
      <c r="S2061" s="12" t="s">
        <v>5</v>
      </c>
      <c r="T2061" s="533" t="s">
        <v>2154</v>
      </c>
    </row>
    <row r="2062" spans="1:20" s="56" customFormat="1" ht="69.95" hidden="1" customHeight="1" outlineLevel="1" thickBot="1" x14ac:dyDescent="0.25">
      <c r="A2062" s="644" t="s">
        <v>4834</v>
      </c>
      <c r="B2062" s="131" t="s">
        <v>40</v>
      </c>
      <c r="C2062" s="25"/>
      <c r="D2062" s="567" t="s">
        <v>1001</v>
      </c>
      <c r="E2062" s="76"/>
      <c r="F2062" s="159" t="s">
        <v>4</v>
      </c>
      <c r="G2062" s="230">
        <v>0</v>
      </c>
      <c r="H2062" s="175">
        <v>0</v>
      </c>
      <c r="I2062" s="175">
        <v>0</v>
      </c>
      <c r="J2062" s="161">
        <f t="shared" si="1599"/>
        <v>0</v>
      </c>
      <c r="K2062" s="161">
        <f t="shared" si="1600"/>
        <v>0</v>
      </c>
      <c r="L2062" s="161">
        <f t="shared" si="1601"/>
        <v>0</v>
      </c>
      <c r="M2062" s="17"/>
      <c r="N2062" s="139">
        <f>H2062*M2062</f>
        <v>0</v>
      </c>
      <c r="O2062" s="217">
        <f>I2062*M2062</f>
        <v>0</v>
      </c>
      <c r="P2062" s="246">
        <f>J2062*M2062</f>
        <v>0</v>
      </c>
      <c r="Q2062" s="246">
        <f>K2062*M2062</f>
        <v>0</v>
      </c>
      <c r="R2062" s="246">
        <f>L2062*M2062</f>
        <v>0</v>
      </c>
      <c r="S2062" s="12" t="s">
        <v>5</v>
      </c>
      <c r="T2062" s="533" t="s">
        <v>2154</v>
      </c>
    </row>
    <row r="2063" spans="1:20" s="56" customFormat="1" ht="69.95" hidden="1" customHeight="1" outlineLevel="1" thickBot="1" x14ac:dyDescent="0.25">
      <c r="A2063" s="644" t="s">
        <v>4835</v>
      </c>
      <c r="B2063" s="281" t="s">
        <v>42</v>
      </c>
      <c r="C2063" s="25"/>
      <c r="D2063" s="80" t="s">
        <v>1002</v>
      </c>
      <c r="E2063" s="76"/>
      <c r="F2063" s="159" t="s">
        <v>4</v>
      </c>
      <c r="G2063" s="230">
        <v>0</v>
      </c>
      <c r="H2063" s="175">
        <v>0</v>
      </c>
      <c r="I2063" s="175">
        <v>0</v>
      </c>
      <c r="J2063" s="161">
        <f t="shared" si="1599"/>
        <v>0</v>
      </c>
      <c r="K2063" s="161">
        <f t="shared" si="1600"/>
        <v>0</v>
      </c>
      <c r="L2063" s="161">
        <f t="shared" si="1601"/>
        <v>0</v>
      </c>
      <c r="M2063" s="17"/>
      <c r="N2063" s="139">
        <f>H2063*M2063</f>
        <v>0</v>
      </c>
      <c r="O2063" s="217">
        <f>I2063*M2063</f>
        <v>0</v>
      </c>
      <c r="P2063" s="246">
        <f>J2063*M2063</f>
        <v>0</v>
      </c>
      <c r="Q2063" s="246">
        <f>K2063*M2063</f>
        <v>0</v>
      </c>
      <c r="R2063" s="246">
        <f>L2063*M2063</f>
        <v>0</v>
      </c>
      <c r="S2063" s="12" t="s">
        <v>5</v>
      </c>
      <c r="T2063" s="533" t="s">
        <v>2154</v>
      </c>
    </row>
    <row r="2064" spans="1:20" s="56" customFormat="1" ht="69.95" hidden="1" customHeight="1" outlineLevel="1" thickBot="1" x14ac:dyDescent="0.25">
      <c r="A2064" s="644" t="s">
        <v>4836</v>
      </c>
      <c r="B2064" s="76" t="s">
        <v>32</v>
      </c>
      <c r="C2064" s="70"/>
      <c r="D2064" s="565" t="s">
        <v>1003</v>
      </c>
      <c r="E2064" s="76"/>
      <c r="F2064" s="159" t="s">
        <v>4</v>
      </c>
      <c r="G2064" s="230">
        <v>0</v>
      </c>
      <c r="H2064" s="175">
        <v>0</v>
      </c>
      <c r="I2064" s="175">
        <v>0</v>
      </c>
      <c r="J2064" s="161">
        <f t="shared" si="1599"/>
        <v>0</v>
      </c>
      <c r="K2064" s="161">
        <f t="shared" si="1600"/>
        <v>0</v>
      </c>
      <c r="L2064" s="161">
        <f t="shared" si="1601"/>
        <v>0</v>
      </c>
      <c r="M2064" s="17"/>
      <c r="N2064" s="65">
        <f>H2064*M2064</f>
        <v>0</v>
      </c>
      <c r="O2064" s="217">
        <f>I2064*M2064</f>
        <v>0</v>
      </c>
      <c r="P2064" s="246">
        <f>J2064*M2064</f>
        <v>0</v>
      </c>
      <c r="Q2064" s="246">
        <f>K2064*M2064</f>
        <v>0</v>
      </c>
      <c r="R2064" s="246">
        <f>L2064*M2064</f>
        <v>0</v>
      </c>
      <c r="S2064" s="12" t="s">
        <v>5</v>
      </c>
      <c r="T2064" s="533" t="s">
        <v>2154</v>
      </c>
    </row>
    <row r="2065" spans="1:20" s="56" customFormat="1" ht="69.95" hidden="1" customHeight="1" outlineLevel="1" thickBot="1" x14ac:dyDescent="0.25">
      <c r="A2065" s="644" t="s">
        <v>4837</v>
      </c>
      <c r="B2065" s="76" t="s">
        <v>32</v>
      </c>
      <c r="C2065" s="70"/>
      <c r="D2065" s="565" t="s">
        <v>1004</v>
      </c>
      <c r="E2065" s="76"/>
      <c r="F2065" s="159" t="s">
        <v>4</v>
      </c>
      <c r="G2065" s="230">
        <v>0</v>
      </c>
      <c r="H2065" s="175">
        <v>0</v>
      </c>
      <c r="I2065" s="175">
        <v>0</v>
      </c>
      <c r="J2065" s="161">
        <f t="shared" si="1599"/>
        <v>0</v>
      </c>
      <c r="K2065" s="161">
        <f t="shared" si="1600"/>
        <v>0</v>
      </c>
      <c r="L2065" s="161">
        <f t="shared" si="1601"/>
        <v>0</v>
      </c>
      <c r="M2065" s="17"/>
      <c r="N2065" s="65">
        <f>H2065*M2065</f>
        <v>0</v>
      </c>
      <c r="O2065" s="217">
        <f>I2065*M2065</f>
        <v>0</v>
      </c>
      <c r="P2065" s="246">
        <f>J2065*M2065</f>
        <v>0</v>
      </c>
      <c r="Q2065" s="246">
        <f>K2065*M2065</f>
        <v>0</v>
      </c>
      <c r="R2065" s="246">
        <f>L2065*M2065</f>
        <v>0</v>
      </c>
      <c r="S2065" s="12" t="s">
        <v>5</v>
      </c>
      <c r="T2065" s="533" t="s">
        <v>2154</v>
      </c>
    </row>
    <row r="2066" spans="1:20" s="56" customFormat="1" ht="69.95" hidden="1" customHeight="1" outlineLevel="1" thickBot="1" x14ac:dyDescent="0.25">
      <c r="A2066" s="644" t="s">
        <v>4838</v>
      </c>
      <c r="B2066" s="281" t="s">
        <v>42</v>
      </c>
      <c r="C2066" s="25"/>
      <c r="D2066" s="80" t="s">
        <v>1005</v>
      </c>
      <c r="E2066" s="76"/>
      <c r="F2066" s="159" t="s">
        <v>4</v>
      </c>
      <c r="G2066" s="230">
        <v>0</v>
      </c>
      <c r="H2066" s="175">
        <v>0</v>
      </c>
      <c r="I2066" s="175">
        <v>0</v>
      </c>
      <c r="J2066" s="161">
        <f t="shared" si="1599"/>
        <v>0</v>
      </c>
      <c r="K2066" s="161">
        <f t="shared" si="1600"/>
        <v>0</v>
      </c>
      <c r="L2066" s="161">
        <f t="shared" si="1601"/>
        <v>0</v>
      </c>
      <c r="M2066" s="17"/>
      <c r="N2066" s="65">
        <f>H2066*M2066</f>
        <v>0</v>
      </c>
      <c r="O2066" s="217">
        <f>I2066*M2066</f>
        <v>0</v>
      </c>
      <c r="P2066" s="246">
        <f>J2066*M2066</f>
        <v>0</v>
      </c>
      <c r="Q2066" s="246">
        <f>K2066*M2066</f>
        <v>0</v>
      </c>
      <c r="R2066" s="246">
        <f>L2066*M2066</f>
        <v>0</v>
      </c>
      <c r="S2066" s="12" t="s">
        <v>5</v>
      </c>
      <c r="T2066" s="533" t="s">
        <v>2154</v>
      </c>
    </row>
    <row r="2067" spans="1:20" s="56" customFormat="1" ht="69.95" hidden="1" customHeight="1" outlineLevel="1" thickBot="1" x14ac:dyDescent="0.25">
      <c r="A2067" s="644" t="s">
        <v>4839</v>
      </c>
      <c r="B2067" s="281" t="s">
        <v>42</v>
      </c>
      <c r="C2067" s="25"/>
      <c r="D2067" s="80" t="s">
        <v>1006</v>
      </c>
      <c r="E2067" s="76"/>
      <c r="F2067" s="159" t="s">
        <v>4</v>
      </c>
      <c r="G2067" s="230">
        <v>0</v>
      </c>
      <c r="H2067" s="175">
        <v>0</v>
      </c>
      <c r="I2067" s="175">
        <v>0</v>
      </c>
      <c r="J2067" s="161">
        <f t="shared" si="1599"/>
        <v>0</v>
      </c>
      <c r="K2067" s="161">
        <f t="shared" si="1600"/>
        <v>0</v>
      </c>
      <c r="L2067" s="161">
        <f t="shared" si="1601"/>
        <v>0</v>
      </c>
      <c r="M2067" s="17"/>
      <c r="N2067" s="65">
        <f>H2067*M2067</f>
        <v>0</v>
      </c>
      <c r="O2067" s="217">
        <f>I2067*M2067</f>
        <v>0</v>
      </c>
      <c r="P2067" s="246">
        <f>J2067*M2067</f>
        <v>0</v>
      </c>
      <c r="Q2067" s="246">
        <f>K2067*M2067</f>
        <v>0</v>
      </c>
      <c r="R2067" s="246">
        <f>L2067*M2067</f>
        <v>0</v>
      </c>
      <c r="S2067" s="12" t="s">
        <v>5</v>
      </c>
      <c r="T2067" s="533" t="s">
        <v>2154</v>
      </c>
    </row>
    <row r="2068" spans="1:20" s="56" customFormat="1" ht="69.95" hidden="1" customHeight="1" outlineLevel="1" thickBot="1" x14ac:dyDescent="0.25">
      <c r="A2068" s="644" t="s">
        <v>4840</v>
      </c>
      <c r="B2068" s="281" t="s">
        <v>42</v>
      </c>
      <c r="C2068" s="25"/>
      <c r="D2068" s="80" t="s">
        <v>1007</v>
      </c>
      <c r="E2068" s="76"/>
      <c r="F2068" s="159" t="s">
        <v>4</v>
      </c>
      <c r="G2068" s="230">
        <v>0</v>
      </c>
      <c r="H2068" s="175">
        <v>0</v>
      </c>
      <c r="I2068" s="175">
        <v>0</v>
      </c>
      <c r="J2068" s="161">
        <f t="shared" si="1599"/>
        <v>0</v>
      </c>
      <c r="K2068" s="161">
        <f t="shared" si="1600"/>
        <v>0</v>
      </c>
      <c r="L2068" s="161">
        <f t="shared" si="1601"/>
        <v>0</v>
      </c>
      <c r="M2068" s="17"/>
      <c r="N2068" s="65">
        <f>H2068*M2068</f>
        <v>0</v>
      </c>
      <c r="O2068" s="217">
        <f>I2068*M2068</f>
        <v>0</v>
      </c>
      <c r="P2068" s="246">
        <f>J2068*M2068</f>
        <v>0</v>
      </c>
      <c r="Q2068" s="246">
        <f>K2068*M2068</f>
        <v>0</v>
      </c>
      <c r="R2068" s="246">
        <f>L2068*M2068</f>
        <v>0</v>
      </c>
      <c r="S2068" s="12" t="s">
        <v>5</v>
      </c>
      <c r="T2068" s="533" t="s">
        <v>2154</v>
      </c>
    </row>
    <row r="2069" spans="1:20" s="56" customFormat="1" ht="69.95" hidden="1" customHeight="1" outlineLevel="1" thickBot="1" x14ac:dyDescent="0.25">
      <c r="A2069" s="644" t="s">
        <v>4841</v>
      </c>
      <c r="B2069" s="76" t="s">
        <v>32</v>
      </c>
      <c r="C2069" s="70"/>
      <c r="D2069" s="565" t="s">
        <v>1008</v>
      </c>
      <c r="E2069" s="76"/>
      <c r="F2069" s="159" t="s">
        <v>4</v>
      </c>
      <c r="G2069" s="230">
        <v>0</v>
      </c>
      <c r="H2069" s="175">
        <v>0</v>
      </c>
      <c r="I2069" s="175">
        <v>0</v>
      </c>
      <c r="J2069" s="161">
        <f t="shared" si="1599"/>
        <v>0</v>
      </c>
      <c r="K2069" s="161">
        <f t="shared" si="1600"/>
        <v>0</v>
      </c>
      <c r="L2069" s="161">
        <f t="shared" si="1601"/>
        <v>0</v>
      </c>
      <c r="M2069" s="17"/>
      <c r="N2069" s="65">
        <f>H2069*M2069</f>
        <v>0</v>
      </c>
      <c r="O2069" s="217">
        <f>I2069*M2069</f>
        <v>0</v>
      </c>
      <c r="P2069" s="246">
        <f>J2069*M2069</f>
        <v>0</v>
      </c>
      <c r="Q2069" s="246">
        <f>K2069*M2069</f>
        <v>0</v>
      </c>
      <c r="R2069" s="246">
        <f>L2069*M2069</f>
        <v>0</v>
      </c>
      <c r="S2069" s="12" t="s">
        <v>5</v>
      </c>
      <c r="T2069" s="533" t="s">
        <v>2154</v>
      </c>
    </row>
    <row r="2070" spans="1:20" s="56" customFormat="1" ht="69.95" hidden="1" customHeight="1" outlineLevel="1" thickBot="1" x14ac:dyDescent="0.25">
      <c r="A2070" s="644" t="s">
        <v>4842</v>
      </c>
      <c r="B2070" s="76" t="s">
        <v>32</v>
      </c>
      <c r="C2070" s="70"/>
      <c r="D2070" s="565" t="s">
        <v>1009</v>
      </c>
      <c r="E2070" s="76"/>
      <c r="F2070" s="159" t="s">
        <v>4</v>
      </c>
      <c r="G2070" s="230">
        <v>0</v>
      </c>
      <c r="H2070" s="175">
        <v>0</v>
      </c>
      <c r="I2070" s="175">
        <v>0</v>
      </c>
      <c r="J2070" s="161">
        <f t="shared" si="1599"/>
        <v>0</v>
      </c>
      <c r="K2070" s="161">
        <f t="shared" si="1600"/>
        <v>0</v>
      </c>
      <c r="L2070" s="161">
        <f t="shared" si="1601"/>
        <v>0</v>
      </c>
      <c r="M2070" s="17"/>
      <c r="N2070" s="65">
        <f>H2070*M2070</f>
        <v>0</v>
      </c>
      <c r="O2070" s="217">
        <f>I2070*M2070</f>
        <v>0</v>
      </c>
      <c r="P2070" s="246">
        <f>J2070*M2070</f>
        <v>0</v>
      </c>
      <c r="Q2070" s="246">
        <f>K2070*M2070</f>
        <v>0</v>
      </c>
      <c r="R2070" s="246">
        <f>L2070*M2070</f>
        <v>0</v>
      </c>
      <c r="S2070" s="12" t="s">
        <v>5</v>
      </c>
      <c r="T2070" s="533" t="s">
        <v>2154</v>
      </c>
    </row>
    <row r="2071" spans="1:20" s="56" customFormat="1" ht="69.95" hidden="1" customHeight="1" outlineLevel="1" thickBot="1" x14ac:dyDescent="0.25">
      <c r="A2071" s="644" t="s">
        <v>4843</v>
      </c>
      <c r="B2071" s="131" t="s">
        <v>40</v>
      </c>
      <c r="C2071" s="25"/>
      <c r="D2071" s="567" t="s">
        <v>1010</v>
      </c>
      <c r="E2071" s="76"/>
      <c r="F2071" s="159" t="s">
        <v>4</v>
      </c>
      <c r="G2071" s="230">
        <v>0</v>
      </c>
      <c r="H2071" s="175">
        <v>0</v>
      </c>
      <c r="I2071" s="175">
        <v>0</v>
      </c>
      <c r="J2071" s="161">
        <f t="shared" si="1599"/>
        <v>0</v>
      </c>
      <c r="K2071" s="161">
        <f t="shared" si="1600"/>
        <v>0</v>
      </c>
      <c r="L2071" s="161">
        <f t="shared" si="1601"/>
        <v>0</v>
      </c>
      <c r="M2071" s="17"/>
      <c r="N2071" s="65">
        <f>H2071*M2071</f>
        <v>0</v>
      </c>
      <c r="O2071" s="217">
        <f>I2071*M2071</f>
        <v>0</v>
      </c>
      <c r="P2071" s="246">
        <f>J2071*M2071</f>
        <v>0</v>
      </c>
      <c r="Q2071" s="246">
        <f>K2071*M2071</f>
        <v>0</v>
      </c>
      <c r="R2071" s="246">
        <f>L2071*M2071</f>
        <v>0</v>
      </c>
      <c r="S2071" s="12" t="s">
        <v>5</v>
      </c>
      <c r="T2071" s="533" t="s">
        <v>2154</v>
      </c>
    </row>
    <row r="2072" spans="1:20" s="56" customFormat="1" ht="69.95" hidden="1" customHeight="1" outlineLevel="1" thickBot="1" x14ac:dyDescent="0.25">
      <c r="A2072" s="644" t="s">
        <v>4844</v>
      </c>
      <c r="B2072" s="131" t="s">
        <v>40</v>
      </c>
      <c r="C2072" s="25"/>
      <c r="D2072" s="567" t="s">
        <v>1011</v>
      </c>
      <c r="E2072" s="76"/>
      <c r="F2072" s="159" t="s">
        <v>4</v>
      </c>
      <c r="G2072" s="230">
        <v>0</v>
      </c>
      <c r="H2072" s="175">
        <v>0</v>
      </c>
      <c r="I2072" s="175">
        <v>0</v>
      </c>
      <c r="J2072" s="161">
        <f t="shared" si="1599"/>
        <v>0</v>
      </c>
      <c r="K2072" s="161">
        <f t="shared" si="1600"/>
        <v>0</v>
      </c>
      <c r="L2072" s="161">
        <f t="shared" si="1601"/>
        <v>0</v>
      </c>
      <c r="M2072" s="17"/>
      <c r="N2072" s="65">
        <f>H2072*M2072</f>
        <v>0</v>
      </c>
      <c r="O2072" s="217">
        <f>I2072*M2072</f>
        <v>0</v>
      </c>
      <c r="P2072" s="246">
        <f>J2072*M2072</f>
        <v>0</v>
      </c>
      <c r="Q2072" s="246">
        <f>K2072*M2072</f>
        <v>0</v>
      </c>
      <c r="R2072" s="246">
        <f>L2072*M2072</f>
        <v>0</v>
      </c>
      <c r="S2072" s="12" t="s">
        <v>5</v>
      </c>
      <c r="T2072" s="533" t="s">
        <v>2154</v>
      </c>
    </row>
    <row r="2073" spans="1:20" s="56" customFormat="1" ht="69.95" hidden="1" customHeight="1" outlineLevel="1" thickBot="1" x14ac:dyDescent="0.25">
      <c r="A2073" s="644" t="s">
        <v>4845</v>
      </c>
      <c r="B2073" s="131" t="s">
        <v>40</v>
      </c>
      <c r="C2073" s="25"/>
      <c r="D2073" s="567" t="s">
        <v>1012</v>
      </c>
      <c r="E2073" s="76"/>
      <c r="F2073" s="159" t="s">
        <v>4</v>
      </c>
      <c r="G2073" s="230">
        <v>0</v>
      </c>
      <c r="H2073" s="175">
        <v>0</v>
      </c>
      <c r="I2073" s="175">
        <v>0</v>
      </c>
      <c r="J2073" s="161">
        <f t="shared" si="1599"/>
        <v>0</v>
      </c>
      <c r="K2073" s="161">
        <f t="shared" si="1600"/>
        <v>0</v>
      </c>
      <c r="L2073" s="161">
        <f t="shared" si="1601"/>
        <v>0</v>
      </c>
      <c r="M2073" s="17"/>
      <c r="N2073" s="65">
        <f>H2073*M2073</f>
        <v>0</v>
      </c>
      <c r="O2073" s="217">
        <f>I2073*M2073</f>
        <v>0</v>
      </c>
      <c r="P2073" s="246">
        <f>J2073*M2073</f>
        <v>0</v>
      </c>
      <c r="Q2073" s="246">
        <f>K2073*M2073</f>
        <v>0</v>
      </c>
      <c r="R2073" s="246">
        <f>L2073*M2073</f>
        <v>0</v>
      </c>
      <c r="S2073" s="12" t="s">
        <v>5</v>
      </c>
      <c r="T2073" s="533" t="s">
        <v>2154</v>
      </c>
    </row>
    <row r="2074" spans="1:20" s="56" customFormat="1" ht="69.95" hidden="1" customHeight="1" outlineLevel="1" thickBot="1" x14ac:dyDescent="0.25">
      <c r="A2074" s="644" t="s">
        <v>4846</v>
      </c>
      <c r="B2074" s="281" t="s">
        <v>42</v>
      </c>
      <c r="C2074" s="25"/>
      <c r="D2074" s="80" t="s">
        <v>1013</v>
      </c>
      <c r="E2074" s="76"/>
      <c r="F2074" s="159" t="s">
        <v>4</v>
      </c>
      <c r="G2074" s="230">
        <v>0</v>
      </c>
      <c r="H2074" s="175">
        <v>0</v>
      </c>
      <c r="I2074" s="175">
        <v>0</v>
      </c>
      <c r="J2074" s="161">
        <f t="shared" si="1599"/>
        <v>0</v>
      </c>
      <c r="K2074" s="161">
        <f t="shared" si="1600"/>
        <v>0</v>
      </c>
      <c r="L2074" s="161">
        <f t="shared" si="1601"/>
        <v>0</v>
      </c>
      <c r="M2074" s="17"/>
      <c r="N2074" s="65">
        <f>H2074*M2074</f>
        <v>0</v>
      </c>
      <c r="O2074" s="217">
        <f>I2074*M2074</f>
        <v>0</v>
      </c>
      <c r="P2074" s="246">
        <f>J2074*M2074</f>
        <v>0</v>
      </c>
      <c r="Q2074" s="246">
        <f>K2074*M2074</f>
        <v>0</v>
      </c>
      <c r="R2074" s="246">
        <f>L2074*M2074</f>
        <v>0</v>
      </c>
      <c r="S2074" s="12" t="s">
        <v>5</v>
      </c>
      <c r="T2074" s="533" t="s">
        <v>2154</v>
      </c>
    </row>
    <row r="2075" spans="1:20" s="56" customFormat="1" ht="69.95" hidden="1" customHeight="1" outlineLevel="1" thickBot="1" x14ac:dyDescent="0.25">
      <c r="A2075" s="644" t="s">
        <v>4847</v>
      </c>
      <c r="B2075" s="281" t="s">
        <v>42</v>
      </c>
      <c r="C2075" s="25"/>
      <c r="D2075" s="80" t="s">
        <v>1014</v>
      </c>
      <c r="E2075" s="76"/>
      <c r="F2075" s="159" t="s">
        <v>4</v>
      </c>
      <c r="G2075" s="230">
        <v>0</v>
      </c>
      <c r="H2075" s="175">
        <v>0</v>
      </c>
      <c r="I2075" s="175">
        <v>0</v>
      </c>
      <c r="J2075" s="161">
        <f t="shared" si="1599"/>
        <v>0</v>
      </c>
      <c r="K2075" s="161">
        <f t="shared" si="1600"/>
        <v>0</v>
      </c>
      <c r="L2075" s="161">
        <f t="shared" si="1601"/>
        <v>0</v>
      </c>
      <c r="M2075" s="17"/>
      <c r="N2075" s="139">
        <f>H2075*M2075</f>
        <v>0</v>
      </c>
      <c r="O2075" s="217">
        <f>I2075*M2075</f>
        <v>0</v>
      </c>
      <c r="P2075" s="246">
        <f>J2075*M2075</f>
        <v>0</v>
      </c>
      <c r="Q2075" s="246">
        <f>K2075*M2075</f>
        <v>0</v>
      </c>
      <c r="R2075" s="246">
        <f>L2075*M2075</f>
        <v>0</v>
      </c>
      <c r="S2075" s="12" t="s">
        <v>5</v>
      </c>
      <c r="T2075" s="533" t="s">
        <v>2154</v>
      </c>
    </row>
    <row r="2076" spans="1:20" s="56" customFormat="1" ht="69.95" hidden="1" customHeight="1" outlineLevel="1" thickBot="1" x14ac:dyDescent="0.25">
      <c r="A2076" s="644" t="s">
        <v>4848</v>
      </c>
      <c r="B2076" s="76" t="s">
        <v>32</v>
      </c>
      <c r="C2076" s="77"/>
      <c r="D2076" s="566" t="s">
        <v>1015</v>
      </c>
      <c r="E2076" s="76"/>
      <c r="F2076" s="159" t="s">
        <v>4</v>
      </c>
      <c r="G2076" s="230">
        <v>0</v>
      </c>
      <c r="H2076" s="175">
        <v>0</v>
      </c>
      <c r="I2076" s="175">
        <v>0</v>
      </c>
      <c r="J2076" s="161">
        <f t="shared" ref="J2076:J2100" si="1602">I2076*0.98</f>
        <v>0</v>
      </c>
      <c r="K2076" s="161">
        <f t="shared" ref="K2076:K2100" si="1603">I2076*0.97</f>
        <v>0</v>
      </c>
      <c r="L2076" s="161">
        <f t="shared" ref="L2076:L2100" si="1604">I2076*0.96</f>
        <v>0</v>
      </c>
      <c r="M2076" s="17"/>
      <c r="N2076" s="65">
        <f>H2076*M2076</f>
        <v>0</v>
      </c>
      <c r="O2076" s="217">
        <f>I2076*M2076</f>
        <v>0</v>
      </c>
      <c r="P2076" s="246">
        <f>J2076*M2076</f>
        <v>0</v>
      </c>
      <c r="Q2076" s="246">
        <f>K2076*M2076</f>
        <v>0</v>
      </c>
      <c r="R2076" s="246">
        <f>L2076*M2076</f>
        <v>0</v>
      </c>
      <c r="S2076" s="12" t="s">
        <v>5</v>
      </c>
      <c r="T2076" s="533" t="s">
        <v>2154</v>
      </c>
    </row>
    <row r="2077" spans="1:20" s="56" customFormat="1" ht="69.95" hidden="1" customHeight="1" outlineLevel="1" thickBot="1" x14ac:dyDescent="0.25">
      <c r="A2077" s="644" t="s">
        <v>4849</v>
      </c>
      <c r="B2077" s="76" t="s">
        <v>32</v>
      </c>
      <c r="C2077" s="77"/>
      <c r="D2077" s="566" t="s">
        <v>1016</v>
      </c>
      <c r="E2077" s="76"/>
      <c r="F2077" s="159" t="s">
        <v>4</v>
      </c>
      <c r="G2077" s="230">
        <v>0</v>
      </c>
      <c r="H2077" s="175">
        <v>0</v>
      </c>
      <c r="I2077" s="175">
        <v>0</v>
      </c>
      <c r="J2077" s="161">
        <f t="shared" si="1602"/>
        <v>0</v>
      </c>
      <c r="K2077" s="161">
        <f t="shared" si="1603"/>
        <v>0</v>
      </c>
      <c r="L2077" s="161">
        <f t="shared" si="1604"/>
        <v>0</v>
      </c>
      <c r="M2077" s="17"/>
      <c r="N2077" s="65">
        <f>H2077*M2077</f>
        <v>0</v>
      </c>
      <c r="O2077" s="217">
        <f>I2077*M2077</f>
        <v>0</v>
      </c>
      <c r="P2077" s="246">
        <f>J2077*M2077</f>
        <v>0</v>
      </c>
      <c r="Q2077" s="246">
        <f>K2077*M2077</f>
        <v>0</v>
      </c>
      <c r="R2077" s="246">
        <f>L2077*M2077</f>
        <v>0</v>
      </c>
      <c r="S2077" s="12" t="s">
        <v>5</v>
      </c>
      <c r="T2077" s="533" t="s">
        <v>2154</v>
      </c>
    </row>
    <row r="2078" spans="1:20" s="56" customFormat="1" ht="69.95" hidden="1" customHeight="1" outlineLevel="1" thickBot="1" x14ac:dyDescent="0.25">
      <c r="A2078" s="644" t="s">
        <v>4850</v>
      </c>
      <c r="B2078" s="76" t="s">
        <v>32</v>
      </c>
      <c r="C2078" s="77"/>
      <c r="D2078" s="566" t="s">
        <v>1017</v>
      </c>
      <c r="E2078" s="76"/>
      <c r="F2078" s="159" t="s">
        <v>4</v>
      </c>
      <c r="G2078" s="230">
        <v>0</v>
      </c>
      <c r="H2078" s="175">
        <v>0</v>
      </c>
      <c r="I2078" s="175">
        <v>0</v>
      </c>
      <c r="J2078" s="161">
        <f t="shared" si="1602"/>
        <v>0</v>
      </c>
      <c r="K2078" s="161">
        <f t="shared" si="1603"/>
        <v>0</v>
      </c>
      <c r="L2078" s="161">
        <f t="shared" si="1604"/>
        <v>0</v>
      </c>
      <c r="M2078" s="17"/>
      <c r="N2078" s="65">
        <f>H2078*M2078</f>
        <v>0</v>
      </c>
      <c r="O2078" s="217">
        <f>I2078*M2078</f>
        <v>0</v>
      </c>
      <c r="P2078" s="246">
        <f>J2078*M2078</f>
        <v>0</v>
      </c>
      <c r="Q2078" s="246">
        <f>K2078*M2078</f>
        <v>0</v>
      </c>
      <c r="R2078" s="246">
        <f>L2078*M2078</f>
        <v>0</v>
      </c>
      <c r="S2078" s="12" t="s">
        <v>5</v>
      </c>
      <c r="T2078" s="533" t="s">
        <v>2154</v>
      </c>
    </row>
    <row r="2079" spans="1:20" s="56" customFormat="1" ht="69.95" hidden="1" customHeight="1" outlineLevel="1" thickBot="1" x14ac:dyDescent="0.25">
      <c r="A2079" s="644" t="s">
        <v>4851</v>
      </c>
      <c r="B2079" s="281" t="s">
        <v>42</v>
      </c>
      <c r="C2079" s="25"/>
      <c r="D2079" s="80" t="s">
        <v>1018</v>
      </c>
      <c r="E2079" s="76"/>
      <c r="F2079" s="159" t="s">
        <v>4</v>
      </c>
      <c r="G2079" s="230">
        <v>0</v>
      </c>
      <c r="H2079" s="175">
        <v>0</v>
      </c>
      <c r="I2079" s="175">
        <v>0</v>
      </c>
      <c r="J2079" s="161">
        <f t="shared" si="1602"/>
        <v>0</v>
      </c>
      <c r="K2079" s="161">
        <f t="shared" si="1603"/>
        <v>0</v>
      </c>
      <c r="L2079" s="161">
        <f t="shared" si="1604"/>
        <v>0</v>
      </c>
      <c r="M2079" s="17"/>
      <c r="N2079" s="139">
        <f>H2079*M2079</f>
        <v>0</v>
      </c>
      <c r="O2079" s="217">
        <f>I2079*M2079</f>
        <v>0</v>
      </c>
      <c r="P2079" s="246">
        <f>J2079*M2079</f>
        <v>0</v>
      </c>
      <c r="Q2079" s="246">
        <f>K2079*M2079</f>
        <v>0</v>
      </c>
      <c r="R2079" s="246">
        <f>L2079*M2079</f>
        <v>0</v>
      </c>
      <c r="S2079" s="12" t="s">
        <v>5</v>
      </c>
      <c r="T2079" s="533" t="s">
        <v>2154</v>
      </c>
    </row>
    <row r="2080" spans="1:20" s="56" customFormat="1" ht="69.95" hidden="1" customHeight="1" outlineLevel="1" thickBot="1" x14ac:dyDescent="0.25">
      <c r="A2080" s="644" t="s">
        <v>4852</v>
      </c>
      <c r="B2080" s="281" t="s">
        <v>42</v>
      </c>
      <c r="C2080" s="25"/>
      <c r="D2080" s="80" t="s">
        <v>1019</v>
      </c>
      <c r="E2080" s="76"/>
      <c r="F2080" s="159" t="s">
        <v>4</v>
      </c>
      <c r="G2080" s="230">
        <v>0</v>
      </c>
      <c r="H2080" s="175">
        <v>0</v>
      </c>
      <c r="I2080" s="175">
        <v>0</v>
      </c>
      <c r="J2080" s="161">
        <f t="shared" si="1602"/>
        <v>0</v>
      </c>
      <c r="K2080" s="161">
        <f t="shared" si="1603"/>
        <v>0</v>
      </c>
      <c r="L2080" s="161">
        <f t="shared" si="1604"/>
        <v>0</v>
      </c>
      <c r="M2080" s="17"/>
      <c r="N2080" s="139">
        <f>H2080*M2080</f>
        <v>0</v>
      </c>
      <c r="O2080" s="217">
        <f>I2080*M2080</f>
        <v>0</v>
      </c>
      <c r="P2080" s="246">
        <f>J2080*M2080</f>
        <v>0</v>
      </c>
      <c r="Q2080" s="246">
        <f>K2080*M2080</f>
        <v>0</v>
      </c>
      <c r="R2080" s="246">
        <f>L2080*M2080</f>
        <v>0</v>
      </c>
      <c r="S2080" s="12" t="s">
        <v>5</v>
      </c>
      <c r="T2080" s="533" t="s">
        <v>2154</v>
      </c>
    </row>
    <row r="2081" spans="1:20" s="56" customFormat="1" ht="69.95" hidden="1" customHeight="1" outlineLevel="1" thickBot="1" x14ac:dyDescent="0.25">
      <c r="A2081" s="644" t="s">
        <v>4853</v>
      </c>
      <c r="B2081" s="76" t="s">
        <v>32</v>
      </c>
      <c r="C2081" s="77"/>
      <c r="D2081" s="566" t="s">
        <v>1020</v>
      </c>
      <c r="E2081" s="76"/>
      <c r="F2081" s="159" t="s">
        <v>4</v>
      </c>
      <c r="G2081" s="230">
        <v>0</v>
      </c>
      <c r="H2081" s="175">
        <v>0</v>
      </c>
      <c r="I2081" s="175">
        <v>0</v>
      </c>
      <c r="J2081" s="161">
        <f t="shared" si="1602"/>
        <v>0</v>
      </c>
      <c r="K2081" s="161">
        <f t="shared" si="1603"/>
        <v>0</v>
      </c>
      <c r="L2081" s="161">
        <f t="shared" si="1604"/>
        <v>0</v>
      </c>
      <c r="M2081" s="17"/>
      <c r="N2081" s="65">
        <f>H2081*M2081</f>
        <v>0</v>
      </c>
      <c r="O2081" s="217">
        <f>I2081*M2081</f>
        <v>0</v>
      </c>
      <c r="P2081" s="246">
        <f>J2081*M2081</f>
        <v>0</v>
      </c>
      <c r="Q2081" s="246">
        <f>K2081*M2081</f>
        <v>0</v>
      </c>
      <c r="R2081" s="246">
        <f>L2081*M2081</f>
        <v>0</v>
      </c>
      <c r="S2081" s="12" t="s">
        <v>5</v>
      </c>
      <c r="T2081" s="533" t="s">
        <v>2154</v>
      </c>
    </row>
    <row r="2082" spans="1:20" s="56" customFormat="1" ht="69.95" hidden="1" customHeight="1" outlineLevel="1" thickBot="1" x14ac:dyDescent="0.25">
      <c r="A2082" s="644" t="s">
        <v>4854</v>
      </c>
      <c r="B2082" s="281" t="s">
        <v>42</v>
      </c>
      <c r="C2082" s="25"/>
      <c r="D2082" s="80" t="s">
        <v>1021</v>
      </c>
      <c r="E2082" s="76"/>
      <c r="F2082" s="159" t="s">
        <v>4</v>
      </c>
      <c r="G2082" s="230">
        <v>0</v>
      </c>
      <c r="H2082" s="175">
        <v>0</v>
      </c>
      <c r="I2082" s="175">
        <v>0</v>
      </c>
      <c r="J2082" s="161">
        <f t="shared" si="1602"/>
        <v>0</v>
      </c>
      <c r="K2082" s="161">
        <f t="shared" si="1603"/>
        <v>0</v>
      </c>
      <c r="L2082" s="161">
        <f t="shared" si="1604"/>
        <v>0</v>
      </c>
      <c r="M2082" s="17"/>
      <c r="N2082" s="65">
        <f>H2082*M2082</f>
        <v>0</v>
      </c>
      <c r="O2082" s="217">
        <f>I2082*M2082</f>
        <v>0</v>
      </c>
      <c r="P2082" s="246">
        <f>J2082*M2082</f>
        <v>0</v>
      </c>
      <c r="Q2082" s="246">
        <f>K2082*M2082</f>
        <v>0</v>
      </c>
      <c r="R2082" s="246">
        <f>L2082*M2082</f>
        <v>0</v>
      </c>
      <c r="S2082" s="12" t="s">
        <v>5</v>
      </c>
      <c r="T2082" s="533" t="s">
        <v>2154</v>
      </c>
    </row>
    <row r="2083" spans="1:20" s="56" customFormat="1" ht="69.95" hidden="1" customHeight="1" outlineLevel="1" thickBot="1" x14ac:dyDescent="0.25">
      <c r="A2083" s="644" t="s">
        <v>4855</v>
      </c>
      <c r="B2083" s="281" t="s">
        <v>42</v>
      </c>
      <c r="C2083" s="25"/>
      <c r="D2083" s="80" t="s">
        <v>1022</v>
      </c>
      <c r="E2083" s="76"/>
      <c r="F2083" s="159" t="s">
        <v>4</v>
      </c>
      <c r="G2083" s="230">
        <v>0</v>
      </c>
      <c r="H2083" s="175">
        <v>0</v>
      </c>
      <c r="I2083" s="175">
        <v>0</v>
      </c>
      <c r="J2083" s="161">
        <f t="shared" si="1602"/>
        <v>0</v>
      </c>
      <c r="K2083" s="161">
        <f t="shared" si="1603"/>
        <v>0</v>
      </c>
      <c r="L2083" s="161">
        <f t="shared" si="1604"/>
        <v>0</v>
      </c>
      <c r="M2083" s="17"/>
      <c r="N2083" s="65">
        <f>H2083*M2083</f>
        <v>0</v>
      </c>
      <c r="O2083" s="217">
        <f>I2083*M2083</f>
        <v>0</v>
      </c>
      <c r="P2083" s="246">
        <f>J2083*M2083</f>
        <v>0</v>
      </c>
      <c r="Q2083" s="246">
        <f>K2083*M2083</f>
        <v>0</v>
      </c>
      <c r="R2083" s="246">
        <f>L2083*M2083</f>
        <v>0</v>
      </c>
      <c r="S2083" s="12" t="s">
        <v>5</v>
      </c>
      <c r="T2083" s="533" t="s">
        <v>2154</v>
      </c>
    </row>
    <row r="2084" spans="1:20" s="56" customFormat="1" ht="69.95" hidden="1" customHeight="1" outlineLevel="1" thickBot="1" x14ac:dyDescent="0.25">
      <c r="A2084" s="644" t="s">
        <v>4856</v>
      </c>
      <c r="B2084" s="76" t="s">
        <v>32</v>
      </c>
      <c r="C2084" s="77"/>
      <c r="D2084" s="567" t="s">
        <v>1023</v>
      </c>
      <c r="E2084" s="76"/>
      <c r="F2084" s="159" t="s">
        <v>4</v>
      </c>
      <c r="G2084" s="230">
        <v>0</v>
      </c>
      <c r="H2084" s="175">
        <v>0</v>
      </c>
      <c r="I2084" s="175">
        <v>0</v>
      </c>
      <c r="J2084" s="161">
        <f t="shared" si="1602"/>
        <v>0</v>
      </c>
      <c r="K2084" s="161">
        <f t="shared" si="1603"/>
        <v>0</v>
      </c>
      <c r="L2084" s="161">
        <f t="shared" si="1604"/>
        <v>0</v>
      </c>
      <c r="M2084" s="17"/>
      <c r="N2084" s="254">
        <f>H2084*M2084</f>
        <v>0</v>
      </c>
      <c r="O2084" s="217">
        <f>I2084*M2084</f>
        <v>0</v>
      </c>
      <c r="P2084" s="246">
        <f>J2084*M2084</f>
        <v>0</v>
      </c>
      <c r="Q2084" s="246">
        <f>K2084*M2084</f>
        <v>0</v>
      </c>
      <c r="R2084" s="246">
        <f>L2084*M2084</f>
        <v>0</v>
      </c>
      <c r="S2084" s="12" t="s">
        <v>5</v>
      </c>
      <c r="T2084" s="533" t="s">
        <v>2154</v>
      </c>
    </row>
    <row r="2085" spans="1:20" s="56" customFormat="1" ht="69.95" hidden="1" customHeight="1" outlineLevel="1" thickBot="1" x14ac:dyDescent="0.25">
      <c r="A2085" s="644" t="s">
        <v>4857</v>
      </c>
      <c r="B2085" s="76" t="s">
        <v>32</v>
      </c>
      <c r="C2085" s="77"/>
      <c r="D2085" s="567" t="s">
        <v>1024</v>
      </c>
      <c r="E2085" s="76"/>
      <c r="F2085" s="159" t="s">
        <v>4</v>
      </c>
      <c r="G2085" s="230">
        <v>0</v>
      </c>
      <c r="H2085" s="175">
        <v>0</v>
      </c>
      <c r="I2085" s="175">
        <v>0</v>
      </c>
      <c r="J2085" s="161">
        <f t="shared" si="1602"/>
        <v>0</v>
      </c>
      <c r="K2085" s="161">
        <f t="shared" si="1603"/>
        <v>0</v>
      </c>
      <c r="L2085" s="161">
        <f t="shared" si="1604"/>
        <v>0</v>
      </c>
      <c r="M2085" s="17"/>
      <c r="N2085" s="254">
        <f>H2085*M2085</f>
        <v>0</v>
      </c>
      <c r="O2085" s="217">
        <f>I2085*M2085</f>
        <v>0</v>
      </c>
      <c r="P2085" s="246">
        <f>J2085*M2085</f>
        <v>0</v>
      </c>
      <c r="Q2085" s="246">
        <f>K2085*M2085</f>
        <v>0</v>
      </c>
      <c r="R2085" s="246">
        <f>L2085*M2085</f>
        <v>0</v>
      </c>
      <c r="S2085" s="12" t="s">
        <v>5</v>
      </c>
      <c r="T2085" s="533" t="s">
        <v>2154</v>
      </c>
    </row>
    <row r="2086" spans="1:20" s="56" customFormat="1" ht="69.95" hidden="1" customHeight="1" outlineLevel="1" thickBot="1" x14ac:dyDescent="0.25">
      <c r="A2086" s="644" t="s">
        <v>4858</v>
      </c>
      <c r="B2086" s="76" t="s">
        <v>112</v>
      </c>
      <c r="C2086" s="70"/>
      <c r="D2086" s="568" t="s">
        <v>978</v>
      </c>
      <c r="E2086" s="76"/>
      <c r="F2086" s="159" t="s">
        <v>4</v>
      </c>
      <c r="G2086" s="230">
        <v>0</v>
      </c>
      <c r="H2086" s="175">
        <v>0</v>
      </c>
      <c r="I2086" s="175">
        <v>0</v>
      </c>
      <c r="J2086" s="161">
        <f t="shared" si="1602"/>
        <v>0</v>
      </c>
      <c r="K2086" s="161">
        <f t="shared" si="1603"/>
        <v>0</v>
      </c>
      <c r="L2086" s="161">
        <f t="shared" si="1604"/>
        <v>0</v>
      </c>
      <c r="M2086" s="17"/>
      <c r="N2086" s="65">
        <f>H2086*M2086</f>
        <v>0</v>
      </c>
      <c r="O2086" s="217">
        <f>I2086*M2086</f>
        <v>0</v>
      </c>
      <c r="P2086" s="246">
        <f>J2086*M2086</f>
        <v>0</v>
      </c>
      <c r="Q2086" s="246">
        <f>K2086*M2086</f>
        <v>0</v>
      </c>
      <c r="R2086" s="246">
        <f>L2086*M2086</f>
        <v>0</v>
      </c>
      <c r="S2086" s="12" t="s">
        <v>5</v>
      </c>
      <c r="T2086" s="533" t="s">
        <v>2154</v>
      </c>
    </row>
    <row r="2087" spans="1:20" s="56" customFormat="1" ht="69.95" hidden="1" customHeight="1" outlineLevel="1" thickBot="1" x14ac:dyDescent="0.25">
      <c r="A2087" s="644" t="s">
        <v>4859</v>
      </c>
      <c r="B2087" s="281" t="s">
        <v>42</v>
      </c>
      <c r="C2087" s="25"/>
      <c r="D2087" s="80" t="s">
        <v>1025</v>
      </c>
      <c r="E2087" s="76"/>
      <c r="F2087" s="159" t="s">
        <v>4</v>
      </c>
      <c r="G2087" s="230">
        <v>0</v>
      </c>
      <c r="H2087" s="175">
        <v>0</v>
      </c>
      <c r="I2087" s="175">
        <v>0</v>
      </c>
      <c r="J2087" s="161">
        <f t="shared" si="1602"/>
        <v>0</v>
      </c>
      <c r="K2087" s="161">
        <f t="shared" si="1603"/>
        <v>0</v>
      </c>
      <c r="L2087" s="161">
        <f t="shared" si="1604"/>
        <v>0</v>
      </c>
      <c r="M2087" s="17"/>
      <c r="N2087" s="65">
        <f>H2087*M2087</f>
        <v>0</v>
      </c>
      <c r="O2087" s="217">
        <f>I2087*M2087</f>
        <v>0</v>
      </c>
      <c r="P2087" s="246">
        <f>J2087*M2087</f>
        <v>0</v>
      </c>
      <c r="Q2087" s="246">
        <f>K2087*M2087</f>
        <v>0</v>
      </c>
      <c r="R2087" s="246">
        <f>L2087*M2087</f>
        <v>0</v>
      </c>
      <c r="S2087" s="12" t="s">
        <v>5</v>
      </c>
      <c r="T2087" s="533" t="s">
        <v>2154</v>
      </c>
    </row>
    <row r="2088" spans="1:20" s="56" customFormat="1" ht="69.95" hidden="1" customHeight="1" outlineLevel="1" thickBot="1" x14ac:dyDescent="0.25">
      <c r="A2088" s="644" t="s">
        <v>4860</v>
      </c>
      <c r="B2088" s="76" t="s">
        <v>32</v>
      </c>
      <c r="C2088" s="77"/>
      <c r="D2088" s="566" t="s">
        <v>1026</v>
      </c>
      <c r="E2088" s="76"/>
      <c r="F2088" s="159" t="s">
        <v>4</v>
      </c>
      <c r="G2088" s="230">
        <v>0</v>
      </c>
      <c r="H2088" s="175">
        <v>0</v>
      </c>
      <c r="I2088" s="175">
        <v>0</v>
      </c>
      <c r="J2088" s="161">
        <f t="shared" si="1602"/>
        <v>0</v>
      </c>
      <c r="K2088" s="161">
        <f t="shared" si="1603"/>
        <v>0</v>
      </c>
      <c r="L2088" s="161">
        <f t="shared" si="1604"/>
        <v>0</v>
      </c>
      <c r="M2088" s="17"/>
      <c r="N2088" s="65">
        <f>H2088*M2088</f>
        <v>0</v>
      </c>
      <c r="O2088" s="217">
        <f>I2088*M2088</f>
        <v>0</v>
      </c>
      <c r="P2088" s="246">
        <f>J2088*M2088</f>
        <v>0</v>
      </c>
      <c r="Q2088" s="246">
        <f>K2088*M2088</f>
        <v>0</v>
      </c>
      <c r="R2088" s="246">
        <f>L2088*M2088</f>
        <v>0</v>
      </c>
      <c r="S2088" s="12" t="s">
        <v>5</v>
      </c>
      <c r="T2088" s="533" t="s">
        <v>2154</v>
      </c>
    </row>
    <row r="2089" spans="1:20" s="56" customFormat="1" ht="69.95" hidden="1" customHeight="1" outlineLevel="1" thickBot="1" x14ac:dyDescent="0.25">
      <c r="A2089" s="644" t="s">
        <v>4861</v>
      </c>
      <c r="B2089" s="76" t="s">
        <v>32</v>
      </c>
      <c r="C2089" s="70"/>
      <c r="D2089" s="565" t="s">
        <v>1027</v>
      </c>
      <c r="E2089" s="76"/>
      <c r="F2089" s="159" t="s">
        <v>4</v>
      </c>
      <c r="G2089" s="230">
        <v>0</v>
      </c>
      <c r="H2089" s="175">
        <v>0</v>
      </c>
      <c r="I2089" s="175">
        <v>0</v>
      </c>
      <c r="J2089" s="161">
        <f t="shared" si="1602"/>
        <v>0</v>
      </c>
      <c r="K2089" s="161">
        <f t="shared" si="1603"/>
        <v>0</v>
      </c>
      <c r="L2089" s="161">
        <f t="shared" si="1604"/>
        <v>0</v>
      </c>
      <c r="M2089" s="17"/>
      <c r="N2089" s="65">
        <f>H2089*M2089</f>
        <v>0</v>
      </c>
      <c r="O2089" s="217">
        <f>I2089*M2089</f>
        <v>0</v>
      </c>
      <c r="P2089" s="246">
        <f>J2089*M2089</f>
        <v>0</v>
      </c>
      <c r="Q2089" s="246">
        <f>K2089*M2089</f>
        <v>0</v>
      </c>
      <c r="R2089" s="246">
        <f>L2089*M2089</f>
        <v>0</v>
      </c>
      <c r="S2089" s="12" t="s">
        <v>5</v>
      </c>
      <c r="T2089" s="533" t="s">
        <v>2154</v>
      </c>
    </row>
    <row r="2090" spans="1:20" s="56" customFormat="1" ht="69.95" hidden="1" customHeight="1" outlineLevel="1" thickBot="1" x14ac:dyDescent="0.25">
      <c r="A2090" s="644" t="s">
        <v>4862</v>
      </c>
      <c r="B2090" s="131" t="s">
        <v>40</v>
      </c>
      <c r="C2090" s="25"/>
      <c r="D2090" s="80" t="s">
        <v>1028</v>
      </c>
      <c r="E2090" s="76"/>
      <c r="F2090" s="159" t="s">
        <v>4</v>
      </c>
      <c r="G2090" s="230">
        <v>0</v>
      </c>
      <c r="H2090" s="175">
        <v>0</v>
      </c>
      <c r="I2090" s="175">
        <v>0</v>
      </c>
      <c r="J2090" s="161">
        <f t="shared" si="1602"/>
        <v>0</v>
      </c>
      <c r="K2090" s="161">
        <f t="shared" si="1603"/>
        <v>0</v>
      </c>
      <c r="L2090" s="161">
        <f t="shared" si="1604"/>
        <v>0</v>
      </c>
      <c r="M2090" s="17"/>
      <c r="N2090" s="139">
        <f>H2090*M2090</f>
        <v>0</v>
      </c>
      <c r="O2090" s="217">
        <f>I2090*M2090</f>
        <v>0</v>
      </c>
      <c r="P2090" s="246">
        <f>J2090*M2090</f>
        <v>0</v>
      </c>
      <c r="Q2090" s="246">
        <f>K2090*M2090</f>
        <v>0</v>
      </c>
      <c r="R2090" s="246">
        <f>L2090*M2090</f>
        <v>0</v>
      </c>
      <c r="S2090" s="12" t="s">
        <v>5</v>
      </c>
      <c r="T2090" s="533" t="s">
        <v>2154</v>
      </c>
    </row>
    <row r="2091" spans="1:20" s="56" customFormat="1" ht="69.95" hidden="1" customHeight="1" outlineLevel="1" thickBot="1" x14ac:dyDescent="0.25">
      <c r="A2091" s="644" t="s">
        <v>4863</v>
      </c>
      <c r="B2091" s="131" t="s">
        <v>40</v>
      </c>
      <c r="C2091" s="25"/>
      <c r="D2091" s="80" t="s">
        <v>1029</v>
      </c>
      <c r="E2091" s="76"/>
      <c r="F2091" s="159" t="s">
        <v>4</v>
      </c>
      <c r="G2091" s="230">
        <v>0</v>
      </c>
      <c r="H2091" s="175">
        <v>0</v>
      </c>
      <c r="I2091" s="175">
        <v>0</v>
      </c>
      <c r="J2091" s="161">
        <f t="shared" si="1602"/>
        <v>0</v>
      </c>
      <c r="K2091" s="161">
        <f t="shared" si="1603"/>
        <v>0</v>
      </c>
      <c r="L2091" s="161">
        <f t="shared" si="1604"/>
        <v>0</v>
      </c>
      <c r="M2091" s="17"/>
      <c r="N2091" s="139">
        <f>H2091*M2091</f>
        <v>0</v>
      </c>
      <c r="O2091" s="217">
        <f>I2091*M2091</f>
        <v>0</v>
      </c>
      <c r="P2091" s="246">
        <f>J2091*M2091</f>
        <v>0</v>
      </c>
      <c r="Q2091" s="246">
        <f>K2091*M2091</f>
        <v>0</v>
      </c>
      <c r="R2091" s="246">
        <f>L2091*M2091</f>
        <v>0</v>
      </c>
      <c r="S2091" s="12" t="s">
        <v>5</v>
      </c>
      <c r="T2091" s="533" t="s">
        <v>2154</v>
      </c>
    </row>
    <row r="2092" spans="1:20" s="56" customFormat="1" ht="69.95" hidden="1" customHeight="1" outlineLevel="1" thickBot="1" x14ac:dyDescent="0.25">
      <c r="A2092" s="644" t="s">
        <v>4864</v>
      </c>
      <c r="B2092" s="131" t="s">
        <v>40</v>
      </c>
      <c r="C2092" s="25"/>
      <c r="D2092" s="80" t="s">
        <v>1030</v>
      </c>
      <c r="E2092" s="76"/>
      <c r="F2092" s="159" t="s">
        <v>4</v>
      </c>
      <c r="G2092" s="230">
        <v>0</v>
      </c>
      <c r="H2092" s="175">
        <v>0</v>
      </c>
      <c r="I2092" s="175">
        <v>0</v>
      </c>
      <c r="J2092" s="161">
        <f t="shared" si="1602"/>
        <v>0</v>
      </c>
      <c r="K2092" s="161">
        <f t="shared" si="1603"/>
        <v>0</v>
      </c>
      <c r="L2092" s="161">
        <f t="shared" si="1604"/>
        <v>0</v>
      </c>
      <c r="M2092" s="17"/>
      <c r="N2092" s="139">
        <f>H2092*M2092</f>
        <v>0</v>
      </c>
      <c r="O2092" s="217">
        <f>I2092*M2092</f>
        <v>0</v>
      </c>
      <c r="P2092" s="246">
        <f>J2092*M2092</f>
        <v>0</v>
      </c>
      <c r="Q2092" s="246">
        <f>K2092*M2092</f>
        <v>0</v>
      </c>
      <c r="R2092" s="246">
        <f>L2092*M2092</f>
        <v>0</v>
      </c>
      <c r="S2092" s="12" t="s">
        <v>5</v>
      </c>
      <c r="T2092" s="533" t="s">
        <v>2154</v>
      </c>
    </row>
    <row r="2093" spans="1:20" s="56" customFormat="1" ht="69.95" hidden="1" customHeight="1" outlineLevel="1" thickBot="1" x14ac:dyDescent="0.25">
      <c r="A2093" s="644" t="s">
        <v>4865</v>
      </c>
      <c r="B2093" s="281" t="s">
        <v>42</v>
      </c>
      <c r="C2093" s="25"/>
      <c r="D2093" s="80" t="s">
        <v>1031</v>
      </c>
      <c r="E2093" s="76"/>
      <c r="F2093" s="159" t="s">
        <v>4</v>
      </c>
      <c r="G2093" s="230">
        <v>0</v>
      </c>
      <c r="H2093" s="175">
        <v>0</v>
      </c>
      <c r="I2093" s="175">
        <v>0</v>
      </c>
      <c r="J2093" s="161">
        <f t="shared" si="1602"/>
        <v>0</v>
      </c>
      <c r="K2093" s="161">
        <f t="shared" si="1603"/>
        <v>0</v>
      </c>
      <c r="L2093" s="161">
        <f t="shared" si="1604"/>
        <v>0</v>
      </c>
      <c r="M2093" s="17"/>
      <c r="N2093" s="139">
        <f>H2093*M2093</f>
        <v>0</v>
      </c>
      <c r="O2093" s="217">
        <f>I2093*M2093</f>
        <v>0</v>
      </c>
      <c r="P2093" s="246">
        <f>J2093*M2093</f>
        <v>0</v>
      </c>
      <c r="Q2093" s="246">
        <f>K2093*M2093</f>
        <v>0</v>
      </c>
      <c r="R2093" s="246">
        <f>L2093*M2093</f>
        <v>0</v>
      </c>
      <c r="S2093" s="12" t="s">
        <v>5</v>
      </c>
      <c r="T2093" s="533" t="s">
        <v>2154</v>
      </c>
    </row>
    <row r="2094" spans="1:20" s="56" customFormat="1" ht="69.95" hidden="1" customHeight="1" outlineLevel="1" thickBot="1" x14ac:dyDescent="0.25">
      <c r="A2094" s="644" t="s">
        <v>4866</v>
      </c>
      <c r="B2094" s="281" t="s">
        <v>42</v>
      </c>
      <c r="C2094" s="25"/>
      <c r="D2094" s="80" t="s">
        <v>1032</v>
      </c>
      <c r="E2094" s="76"/>
      <c r="F2094" s="159" t="s">
        <v>4</v>
      </c>
      <c r="G2094" s="230">
        <v>0</v>
      </c>
      <c r="H2094" s="175">
        <v>0</v>
      </c>
      <c r="I2094" s="175">
        <v>0</v>
      </c>
      <c r="J2094" s="161">
        <f t="shared" si="1602"/>
        <v>0</v>
      </c>
      <c r="K2094" s="161">
        <f t="shared" si="1603"/>
        <v>0</v>
      </c>
      <c r="L2094" s="161">
        <f t="shared" si="1604"/>
        <v>0</v>
      </c>
      <c r="M2094" s="17"/>
      <c r="N2094" s="139">
        <f>H2094*M2094</f>
        <v>0</v>
      </c>
      <c r="O2094" s="217">
        <f>I2094*M2094</f>
        <v>0</v>
      </c>
      <c r="P2094" s="246">
        <f>J2094*M2094</f>
        <v>0</v>
      </c>
      <c r="Q2094" s="246">
        <f>K2094*M2094</f>
        <v>0</v>
      </c>
      <c r="R2094" s="246">
        <f>L2094*M2094</f>
        <v>0</v>
      </c>
      <c r="S2094" s="12" t="s">
        <v>5</v>
      </c>
      <c r="T2094" s="533" t="s">
        <v>2154</v>
      </c>
    </row>
    <row r="2095" spans="1:20" s="56" customFormat="1" ht="69.95" hidden="1" customHeight="1" outlineLevel="1" thickBot="1" x14ac:dyDescent="0.25">
      <c r="A2095" s="644" t="s">
        <v>4867</v>
      </c>
      <c r="B2095" s="76" t="s">
        <v>32</v>
      </c>
      <c r="C2095" s="70"/>
      <c r="D2095" s="565" t="s">
        <v>1033</v>
      </c>
      <c r="E2095" s="76"/>
      <c r="F2095" s="159" t="s">
        <v>4</v>
      </c>
      <c r="G2095" s="230">
        <v>0</v>
      </c>
      <c r="H2095" s="175">
        <v>0</v>
      </c>
      <c r="I2095" s="175">
        <v>0</v>
      </c>
      <c r="J2095" s="161">
        <f t="shared" si="1602"/>
        <v>0</v>
      </c>
      <c r="K2095" s="161">
        <f t="shared" si="1603"/>
        <v>0</v>
      </c>
      <c r="L2095" s="161">
        <f t="shared" si="1604"/>
        <v>0</v>
      </c>
      <c r="M2095" s="17"/>
      <c r="N2095" s="65">
        <f>H2095*M2095</f>
        <v>0</v>
      </c>
      <c r="O2095" s="217">
        <f>I2095*M2095</f>
        <v>0</v>
      </c>
      <c r="P2095" s="246">
        <f>J2095*M2095</f>
        <v>0</v>
      </c>
      <c r="Q2095" s="246">
        <f>K2095*M2095</f>
        <v>0</v>
      </c>
      <c r="R2095" s="246">
        <f>L2095*M2095</f>
        <v>0</v>
      </c>
      <c r="S2095" s="12" t="s">
        <v>5</v>
      </c>
      <c r="T2095" s="533" t="s">
        <v>2154</v>
      </c>
    </row>
    <row r="2096" spans="1:20" s="56" customFormat="1" ht="69.95" hidden="1" customHeight="1" outlineLevel="1" thickBot="1" x14ac:dyDescent="0.25">
      <c r="A2096" s="644" t="s">
        <v>4868</v>
      </c>
      <c r="B2096" s="76" t="s">
        <v>32</v>
      </c>
      <c r="C2096" s="70"/>
      <c r="D2096" s="565" t="s">
        <v>1034</v>
      </c>
      <c r="E2096" s="76"/>
      <c r="F2096" s="159" t="s">
        <v>4</v>
      </c>
      <c r="G2096" s="230">
        <v>0</v>
      </c>
      <c r="H2096" s="175">
        <v>0</v>
      </c>
      <c r="I2096" s="175">
        <v>0</v>
      </c>
      <c r="J2096" s="161">
        <f t="shared" si="1602"/>
        <v>0</v>
      </c>
      <c r="K2096" s="161">
        <f t="shared" si="1603"/>
        <v>0</v>
      </c>
      <c r="L2096" s="161">
        <f t="shared" si="1604"/>
        <v>0</v>
      </c>
      <c r="M2096" s="17"/>
      <c r="N2096" s="65">
        <f>H2096*M2096</f>
        <v>0</v>
      </c>
      <c r="O2096" s="217">
        <f>I2096*M2096</f>
        <v>0</v>
      </c>
      <c r="P2096" s="246">
        <f>J2096*M2096</f>
        <v>0</v>
      </c>
      <c r="Q2096" s="246">
        <f>K2096*M2096</f>
        <v>0</v>
      </c>
      <c r="R2096" s="246">
        <f>L2096*M2096</f>
        <v>0</v>
      </c>
      <c r="S2096" s="12" t="s">
        <v>5</v>
      </c>
      <c r="T2096" s="533" t="s">
        <v>2154</v>
      </c>
    </row>
    <row r="2097" spans="1:20" s="56" customFormat="1" ht="69.95" hidden="1" customHeight="1" outlineLevel="1" thickBot="1" x14ac:dyDescent="0.25">
      <c r="A2097" s="644" t="s">
        <v>4869</v>
      </c>
      <c r="B2097" s="76" t="s">
        <v>32</v>
      </c>
      <c r="C2097" s="77"/>
      <c r="D2097" s="566" t="s">
        <v>1035</v>
      </c>
      <c r="E2097" s="76"/>
      <c r="F2097" s="159" t="s">
        <v>4</v>
      </c>
      <c r="G2097" s="230">
        <v>0</v>
      </c>
      <c r="H2097" s="175">
        <v>0</v>
      </c>
      <c r="I2097" s="175">
        <v>0</v>
      </c>
      <c r="J2097" s="161">
        <f t="shared" si="1602"/>
        <v>0</v>
      </c>
      <c r="K2097" s="161">
        <f t="shared" si="1603"/>
        <v>0</v>
      </c>
      <c r="L2097" s="161">
        <f t="shared" si="1604"/>
        <v>0</v>
      </c>
      <c r="M2097" s="17"/>
      <c r="N2097" s="65">
        <f>H2097*M2097</f>
        <v>0</v>
      </c>
      <c r="O2097" s="217">
        <f>I2097*M2097</f>
        <v>0</v>
      </c>
      <c r="P2097" s="246">
        <f>J2097*M2097</f>
        <v>0</v>
      </c>
      <c r="Q2097" s="246">
        <f>K2097*M2097</f>
        <v>0</v>
      </c>
      <c r="R2097" s="246">
        <f>L2097*M2097</f>
        <v>0</v>
      </c>
      <c r="S2097" s="12" t="s">
        <v>5</v>
      </c>
      <c r="T2097" s="533" t="s">
        <v>2154</v>
      </c>
    </row>
    <row r="2098" spans="1:20" s="56" customFormat="1" ht="69.95" hidden="1" customHeight="1" outlineLevel="1" thickBot="1" x14ac:dyDescent="0.25">
      <c r="A2098" s="644" t="s">
        <v>4870</v>
      </c>
      <c r="B2098" s="131" t="s">
        <v>40</v>
      </c>
      <c r="C2098" s="25"/>
      <c r="D2098" s="80" t="s">
        <v>1036</v>
      </c>
      <c r="E2098" s="76"/>
      <c r="F2098" s="159" t="s">
        <v>4</v>
      </c>
      <c r="G2098" s="230">
        <v>0</v>
      </c>
      <c r="H2098" s="175">
        <v>0</v>
      </c>
      <c r="I2098" s="175">
        <v>0</v>
      </c>
      <c r="J2098" s="161">
        <f t="shared" si="1602"/>
        <v>0</v>
      </c>
      <c r="K2098" s="161">
        <f t="shared" si="1603"/>
        <v>0</v>
      </c>
      <c r="L2098" s="161">
        <f t="shared" si="1604"/>
        <v>0</v>
      </c>
      <c r="M2098" s="17"/>
      <c r="N2098" s="139">
        <f>H2098*M2098</f>
        <v>0</v>
      </c>
      <c r="O2098" s="217">
        <f>I2098*M2098</f>
        <v>0</v>
      </c>
      <c r="P2098" s="246">
        <f>J2098*M2098</f>
        <v>0</v>
      </c>
      <c r="Q2098" s="246">
        <f>K2098*M2098</f>
        <v>0</v>
      </c>
      <c r="R2098" s="246">
        <f>L2098*M2098</f>
        <v>0</v>
      </c>
      <c r="S2098" s="12" t="s">
        <v>5</v>
      </c>
      <c r="T2098" s="533" t="s">
        <v>2154</v>
      </c>
    </row>
    <row r="2099" spans="1:20" s="56" customFormat="1" ht="69.95" hidden="1" customHeight="1" outlineLevel="1" thickBot="1" x14ac:dyDescent="0.25">
      <c r="A2099" s="644" t="s">
        <v>4871</v>
      </c>
      <c r="B2099" s="131" t="s">
        <v>40</v>
      </c>
      <c r="C2099" s="25"/>
      <c r="D2099" s="80" t="s">
        <v>1037</v>
      </c>
      <c r="E2099" s="76"/>
      <c r="F2099" s="159" t="s">
        <v>4</v>
      </c>
      <c r="G2099" s="230">
        <v>0</v>
      </c>
      <c r="H2099" s="175">
        <v>0</v>
      </c>
      <c r="I2099" s="175">
        <v>0</v>
      </c>
      <c r="J2099" s="161">
        <f t="shared" si="1602"/>
        <v>0</v>
      </c>
      <c r="K2099" s="161">
        <f t="shared" si="1603"/>
        <v>0</v>
      </c>
      <c r="L2099" s="161">
        <f t="shared" si="1604"/>
        <v>0</v>
      </c>
      <c r="M2099" s="17"/>
      <c r="N2099" s="139">
        <f>H2099*M2099</f>
        <v>0</v>
      </c>
      <c r="O2099" s="217">
        <f>I2099*M2099</f>
        <v>0</v>
      </c>
      <c r="P2099" s="246">
        <f>J2099*M2099</f>
        <v>0</v>
      </c>
      <c r="Q2099" s="246">
        <f>K2099*M2099</f>
        <v>0</v>
      </c>
      <c r="R2099" s="246">
        <f>L2099*M2099</f>
        <v>0</v>
      </c>
      <c r="S2099" s="12" t="s">
        <v>5</v>
      </c>
      <c r="T2099" s="533" t="s">
        <v>2154</v>
      </c>
    </row>
    <row r="2100" spans="1:20" s="56" customFormat="1" ht="69.95" hidden="1" customHeight="1" outlineLevel="1" thickBot="1" x14ac:dyDescent="0.25">
      <c r="A2100" s="644" t="s">
        <v>4872</v>
      </c>
      <c r="B2100" s="281" t="s">
        <v>42</v>
      </c>
      <c r="C2100" s="25"/>
      <c r="D2100" s="80" t="s">
        <v>1038</v>
      </c>
      <c r="E2100" s="76"/>
      <c r="F2100" s="159" t="s">
        <v>4</v>
      </c>
      <c r="G2100" s="230">
        <v>0</v>
      </c>
      <c r="H2100" s="175">
        <v>0</v>
      </c>
      <c r="I2100" s="175">
        <v>0</v>
      </c>
      <c r="J2100" s="161">
        <f t="shared" si="1602"/>
        <v>0</v>
      </c>
      <c r="K2100" s="161">
        <f t="shared" si="1603"/>
        <v>0</v>
      </c>
      <c r="L2100" s="161">
        <f t="shared" si="1604"/>
        <v>0</v>
      </c>
      <c r="M2100" s="17"/>
      <c r="N2100" s="139">
        <f>H2100*M2100</f>
        <v>0</v>
      </c>
      <c r="O2100" s="217">
        <f>I2100*M2100</f>
        <v>0</v>
      </c>
      <c r="P2100" s="246">
        <f>J2100*M2100</f>
        <v>0</v>
      </c>
      <c r="Q2100" s="246">
        <f>K2100*M2100</f>
        <v>0</v>
      </c>
      <c r="R2100" s="246">
        <f>L2100*M2100</f>
        <v>0</v>
      </c>
      <c r="S2100" s="12" t="s">
        <v>5</v>
      </c>
      <c r="T2100" s="533" t="s">
        <v>2154</v>
      </c>
    </row>
    <row r="2101" spans="1:20" s="56" customFormat="1" ht="69.95" hidden="1" customHeight="1" outlineLevel="1" thickBot="1" x14ac:dyDescent="0.25">
      <c r="A2101" s="644" t="s">
        <v>4873</v>
      </c>
      <c r="B2101" s="76" t="s">
        <v>112</v>
      </c>
      <c r="C2101" s="558"/>
      <c r="D2101" s="565" t="s">
        <v>1039</v>
      </c>
      <c r="E2101" s="76"/>
      <c r="F2101" s="55" t="s">
        <v>4</v>
      </c>
      <c r="G2101" s="230">
        <v>0</v>
      </c>
      <c r="H2101" s="175">
        <v>0</v>
      </c>
      <c r="I2101" s="175">
        <v>0</v>
      </c>
      <c r="J2101" s="161">
        <f t="shared" ref="J2101:J2114" si="1605">I2101*0.98</f>
        <v>0</v>
      </c>
      <c r="K2101" s="161">
        <f t="shared" ref="K2101:K2114" si="1606">I2101*0.97</f>
        <v>0</v>
      </c>
      <c r="L2101" s="161">
        <f t="shared" ref="L2101:L2114" si="1607">I2101*0.96</f>
        <v>0</v>
      </c>
      <c r="M2101" s="17"/>
      <c r="N2101" s="65">
        <f>H2101*M2101</f>
        <v>0</v>
      </c>
      <c r="O2101" s="217">
        <f>I2101*M2101</f>
        <v>0</v>
      </c>
      <c r="P2101" s="246">
        <f>J2101*M2101</f>
        <v>0</v>
      </c>
      <c r="Q2101" s="246">
        <f>K2101*M2101</f>
        <v>0</v>
      </c>
      <c r="R2101" s="246">
        <f>L2101*M2101</f>
        <v>0</v>
      </c>
      <c r="S2101" s="12" t="s">
        <v>5</v>
      </c>
      <c r="T2101" s="533" t="s">
        <v>2154</v>
      </c>
    </row>
    <row r="2102" spans="1:20" s="56" customFormat="1" ht="69.95" hidden="1" customHeight="1" outlineLevel="1" thickBot="1" x14ac:dyDescent="0.25">
      <c r="A2102" s="644" t="s">
        <v>4874</v>
      </c>
      <c r="B2102" s="281" t="s">
        <v>42</v>
      </c>
      <c r="C2102" s="25"/>
      <c r="D2102" s="80" t="s">
        <v>1040</v>
      </c>
      <c r="E2102" s="76"/>
      <c r="F2102" s="159" t="s">
        <v>4</v>
      </c>
      <c r="G2102" s="230">
        <v>0</v>
      </c>
      <c r="H2102" s="175">
        <v>0</v>
      </c>
      <c r="I2102" s="175">
        <v>0</v>
      </c>
      <c r="J2102" s="161">
        <f t="shared" si="1605"/>
        <v>0</v>
      </c>
      <c r="K2102" s="161">
        <f t="shared" si="1606"/>
        <v>0</v>
      </c>
      <c r="L2102" s="161">
        <f t="shared" si="1607"/>
        <v>0</v>
      </c>
      <c r="M2102" s="17"/>
      <c r="N2102" s="139">
        <f>H2102*M2102</f>
        <v>0</v>
      </c>
      <c r="O2102" s="217">
        <f>I2102*M2102</f>
        <v>0</v>
      </c>
      <c r="P2102" s="246">
        <f>J2102*M2102</f>
        <v>0</v>
      </c>
      <c r="Q2102" s="246">
        <f>K2102*M2102</f>
        <v>0</v>
      </c>
      <c r="R2102" s="246">
        <f>L2102*M2102</f>
        <v>0</v>
      </c>
      <c r="S2102" s="12" t="s">
        <v>5</v>
      </c>
      <c r="T2102" s="533" t="s">
        <v>2154</v>
      </c>
    </row>
    <row r="2103" spans="1:20" s="56" customFormat="1" ht="69.95" hidden="1" customHeight="1" outlineLevel="1" thickBot="1" x14ac:dyDescent="0.25">
      <c r="A2103" s="644" t="s">
        <v>4875</v>
      </c>
      <c r="B2103" s="281" t="s">
        <v>42</v>
      </c>
      <c r="C2103" s="25"/>
      <c r="D2103" s="80" t="s">
        <v>1041</v>
      </c>
      <c r="E2103" s="76"/>
      <c r="F2103" s="159" t="s">
        <v>4</v>
      </c>
      <c r="G2103" s="230">
        <v>0</v>
      </c>
      <c r="H2103" s="175">
        <v>0</v>
      </c>
      <c r="I2103" s="175">
        <v>0</v>
      </c>
      <c r="J2103" s="161">
        <f t="shared" si="1605"/>
        <v>0</v>
      </c>
      <c r="K2103" s="161">
        <f t="shared" si="1606"/>
        <v>0</v>
      </c>
      <c r="L2103" s="161">
        <f t="shared" si="1607"/>
        <v>0</v>
      </c>
      <c r="M2103" s="17"/>
      <c r="N2103" s="139">
        <f>H2103*M2103</f>
        <v>0</v>
      </c>
      <c r="O2103" s="217">
        <f>I2103*M2103</f>
        <v>0</v>
      </c>
      <c r="P2103" s="246">
        <f>J2103*M2103</f>
        <v>0</v>
      </c>
      <c r="Q2103" s="246">
        <f>K2103*M2103</f>
        <v>0</v>
      </c>
      <c r="R2103" s="246">
        <f>L2103*M2103</f>
        <v>0</v>
      </c>
      <c r="S2103" s="12" t="s">
        <v>5</v>
      </c>
      <c r="T2103" s="533" t="s">
        <v>2154</v>
      </c>
    </row>
    <row r="2104" spans="1:20" s="56" customFormat="1" ht="69.95" hidden="1" customHeight="1" outlineLevel="1" thickBot="1" x14ac:dyDescent="0.25">
      <c r="A2104" s="644" t="s">
        <v>4876</v>
      </c>
      <c r="B2104" s="76" t="s">
        <v>32</v>
      </c>
      <c r="C2104" s="77"/>
      <c r="D2104" s="566" t="s">
        <v>1050</v>
      </c>
      <c r="E2104" s="76"/>
      <c r="F2104" s="159" t="s">
        <v>4</v>
      </c>
      <c r="G2104" s="230">
        <v>0</v>
      </c>
      <c r="H2104" s="175">
        <v>0</v>
      </c>
      <c r="I2104" s="175">
        <v>0</v>
      </c>
      <c r="J2104" s="161">
        <f t="shared" si="1605"/>
        <v>0</v>
      </c>
      <c r="K2104" s="161">
        <f t="shared" si="1606"/>
        <v>0</v>
      </c>
      <c r="L2104" s="161">
        <f t="shared" si="1607"/>
        <v>0</v>
      </c>
      <c r="M2104" s="17"/>
      <c r="N2104" s="139">
        <f>H2104*M2104</f>
        <v>0</v>
      </c>
      <c r="O2104" s="217">
        <f>I2104*M2104</f>
        <v>0</v>
      </c>
      <c r="P2104" s="246">
        <f>J2104*M2104</f>
        <v>0</v>
      </c>
      <c r="Q2104" s="246">
        <f>K2104*M2104</f>
        <v>0</v>
      </c>
      <c r="R2104" s="246">
        <f>L2104*M2104</f>
        <v>0</v>
      </c>
      <c r="S2104" s="12" t="s">
        <v>5</v>
      </c>
      <c r="T2104" s="533" t="s">
        <v>2154</v>
      </c>
    </row>
    <row r="2105" spans="1:20" s="56" customFormat="1" ht="69.95" hidden="1" customHeight="1" outlineLevel="1" thickBot="1" x14ac:dyDescent="0.25">
      <c r="A2105" s="644" t="s">
        <v>4877</v>
      </c>
      <c r="B2105" s="76" t="s">
        <v>32</v>
      </c>
      <c r="C2105" s="77"/>
      <c r="D2105" s="566" t="s">
        <v>1043</v>
      </c>
      <c r="E2105" s="76"/>
      <c r="F2105" s="159" t="s">
        <v>4</v>
      </c>
      <c r="G2105" s="230">
        <v>0</v>
      </c>
      <c r="H2105" s="175">
        <v>0</v>
      </c>
      <c r="I2105" s="175">
        <v>0</v>
      </c>
      <c r="J2105" s="161">
        <f t="shared" si="1605"/>
        <v>0</v>
      </c>
      <c r="K2105" s="161">
        <f t="shared" si="1606"/>
        <v>0</v>
      </c>
      <c r="L2105" s="161">
        <f t="shared" si="1607"/>
        <v>0</v>
      </c>
      <c r="M2105" s="17"/>
      <c r="N2105" s="139">
        <f>H2105*M2105</f>
        <v>0</v>
      </c>
      <c r="O2105" s="217">
        <f>I2105*M2105</f>
        <v>0</v>
      </c>
      <c r="P2105" s="246">
        <f>J2105*M2105</f>
        <v>0</v>
      </c>
      <c r="Q2105" s="246">
        <f>K2105*M2105</f>
        <v>0</v>
      </c>
      <c r="R2105" s="246">
        <f>L2105*M2105</f>
        <v>0</v>
      </c>
      <c r="S2105" s="12" t="s">
        <v>5</v>
      </c>
      <c r="T2105" s="533" t="s">
        <v>2154</v>
      </c>
    </row>
    <row r="2106" spans="1:20" s="56" customFormat="1" ht="69.95" hidden="1" customHeight="1" outlineLevel="1" thickBot="1" x14ac:dyDescent="0.25">
      <c r="A2106" s="644" t="s">
        <v>4878</v>
      </c>
      <c r="B2106" s="76" t="s">
        <v>32</v>
      </c>
      <c r="C2106" s="77"/>
      <c r="D2106" s="566" t="s">
        <v>1044</v>
      </c>
      <c r="E2106" s="76"/>
      <c r="F2106" s="159" t="s">
        <v>4</v>
      </c>
      <c r="G2106" s="230">
        <v>0</v>
      </c>
      <c r="H2106" s="175">
        <v>0</v>
      </c>
      <c r="I2106" s="175">
        <v>0</v>
      </c>
      <c r="J2106" s="161">
        <f t="shared" si="1605"/>
        <v>0</v>
      </c>
      <c r="K2106" s="161">
        <f t="shared" si="1606"/>
        <v>0</v>
      </c>
      <c r="L2106" s="161">
        <f t="shared" si="1607"/>
        <v>0</v>
      </c>
      <c r="M2106" s="17"/>
      <c r="N2106" s="139">
        <f>H2106*M2106</f>
        <v>0</v>
      </c>
      <c r="O2106" s="217">
        <f>I2106*M2106</f>
        <v>0</v>
      </c>
      <c r="P2106" s="246">
        <f>J2106*M2106</f>
        <v>0</v>
      </c>
      <c r="Q2106" s="246">
        <f>K2106*M2106</f>
        <v>0</v>
      </c>
      <c r="R2106" s="246">
        <f>L2106*M2106</f>
        <v>0</v>
      </c>
      <c r="S2106" s="12" t="s">
        <v>5</v>
      </c>
      <c r="T2106" s="533" t="s">
        <v>2154</v>
      </c>
    </row>
    <row r="2107" spans="1:20" s="56" customFormat="1" ht="69.95" hidden="1" customHeight="1" outlineLevel="1" thickBot="1" x14ac:dyDescent="0.25">
      <c r="A2107" s="644" t="s">
        <v>4880</v>
      </c>
      <c r="B2107" s="76" t="s">
        <v>32</v>
      </c>
      <c r="C2107" s="77"/>
      <c r="D2107" s="566" t="s">
        <v>1045</v>
      </c>
      <c r="E2107" s="76"/>
      <c r="F2107" s="159" t="s">
        <v>4</v>
      </c>
      <c r="G2107" s="230">
        <v>0</v>
      </c>
      <c r="H2107" s="175">
        <v>0</v>
      </c>
      <c r="I2107" s="175">
        <v>0</v>
      </c>
      <c r="J2107" s="161">
        <f t="shared" si="1605"/>
        <v>0</v>
      </c>
      <c r="K2107" s="161">
        <f t="shared" si="1606"/>
        <v>0</v>
      </c>
      <c r="L2107" s="161">
        <f t="shared" si="1607"/>
        <v>0</v>
      </c>
      <c r="M2107" s="17"/>
      <c r="N2107" s="65">
        <f>H2107*M2107</f>
        <v>0</v>
      </c>
      <c r="O2107" s="217">
        <f>I2107*M2107</f>
        <v>0</v>
      </c>
      <c r="P2107" s="246">
        <f>J2107*M2107</f>
        <v>0</v>
      </c>
      <c r="Q2107" s="246">
        <f>K2107*M2107</f>
        <v>0</v>
      </c>
      <c r="R2107" s="246">
        <f>L2107*M2107</f>
        <v>0</v>
      </c>
      <c r="S2107" s="12" t="s">
        <v>5</v>
      </c>
      <c r="T2107" s="533" t="s">
        <v>2154</v>
      </c>
    </row>
    <row r="2108" spans="1:20" s="56" customFormat="1" ht="69.95" hidden="1" customHeight="1" outlineLevel="1" thickBot="1" x14ac:dyDescent="0.25">
      <c r="A2108" s="644" t="s">
        <v>4881</v>
      </c>
      <c r="B2108" s="281" t="s">
        <v>42</v>
      </c>
      <c r="C2108" s="25"/>
      <c r="D2108" s="80" t="s">
        <v>1051</v>
      </c>
      <c r="E2108" s="76"/>
      <c r="F2108" s="159" t="s">
        <v>4</v>
      </c>
      <c r="G2108" s="230">
        <v>0</v>
      </c>
      <c r="H2108" s="175">
        <v>0</v>
      </c>
      <c r="I2108" s="175">
        <v>0</v>
      </c>
      <c r="J2108" s="161">
        <f t="shared" si="1605"/>
        <v>0</v>
      </c>
      <c r="K2108" s="161">
        <f t="shared" si="1606"/>
        <v>0</v>
      </c>
      <c r="L2108" s="161">
        <f t="shared" si="1607"/>
        <v>0</v>
      </c>
      <c r="M2108" s="17"/>
      <c r="N2108" s="139">
        <f>H2108*M2108</f>
        <v>0</v>
      </c>
      <c r="O2108" s="217">
        <f>I2108*M2108</f>
        <v>0</v>
      </c>
      <c r="P2108" s="246">
        <f>J2108*M2108</f>
        <v>0</v>
      </c>
      <c r="Q2108" s="246">
        <f>K2108*M2108</f>
        <v>0</v>
      </c>
      <c r="R2108" s="246">
        <f>L2108*M2108</f>
        <v>0</v>
      </c>
      <c r="S2108" s="12" t="s">
        <v>5</v>
      </c>
      <c r="T2108" s="533" t="s">
        <v>2154</v>
      </c>
    </row>
    <row r="2109" spans="1:20" s="56" customFormat="1" ht="69.95" hidden="1" customHeight="1" outlineLevel="1" thickBot="1" x14ac:dyDescent="0.25">
      <c r="A2109" s="644" t="s">
        <v>4882</v>
      </c>
      <c r="B2109" s="281" t="s">
        <v>42</v>
      </c>
      <c r="C2109" s="25"/>
      <c r="D2109" s="80" t="s">
        <v>1042</v>
      </c>
      <c r="E2109" s="76"/>
      <c r="F2109" s="159" t="s">
        <v>4</v>
      </c>
      <c r="G2109" s="230">
        <v>0</v>
      </c>
      <c r="H2109" s="175">
        <v>0</v>
      </c>
      <c r="I2109" s="175">
        <v>0</v>
      </c>
      <c r="J2109" s="161">
        <f t="shared" si="1605"/>
        <v>0</v>
      </c>
      <c r="K2109" s="161">
        <f t="shared" si="1606"/>
        <v>0</v>
      </c>
      <c r="L2109" s="161">
        <f t="shared" si="1607"/>
        <v>0</v>
      </c>
      <c r="M2109" s="17"/>
      <c r="N2109" s="139">
        <f>H2109*M2109</f>
        <v>0</v>
      </c>
      <c r="O2109" s="217">
        <f>I2109*M2109</f>
        <v>0</v>
      </c>
      <c r="P2109" s="246">
        <f>J2109*M2109</f>
        <v>0</v>
      </c>
      <c r="Q2109" s="246">
        <f>K2109*M2109</f>
        <v>0</v>
      </c>
      <c r="R2109" s="246">
        <f>L2109*M2109</f>
        <v>0</v>
      </c>
      <c r="S2109" s="12" t="s">
        <v>5</v>
      </c>
      <c r="T2109" s="533" t="s">
        <v>2154</v>
      </c>
    </row>
    <row r="2110" spans="1:20" s="56" customFormat="1" ht="69.95" hidden="1" customHeight="1" outlineLevel="1" thickBot="1" x14ac:dyDescent="0.25">
      <c r="A2110" s="644" t="s">
        <v>4883</v>
      </c>
      <c r="B2110" s="281" t="s">
        <v>42</v>
      </c>
      <c r="C2110" s="25"/>
      <c r="D2110" s="80" t="s">
        <v>1046</v>
      </c>
      <c r="E2110" s="76"/>
      <c r="F2110" s="159" t="s">
        <v>4</v>
      </c>
      <c r="G2110" s="230">
        <v>0</v>
      </c>
      <c r="H2110" s="175">
        <v>0</v>
      </c>
      <c r="I2110" s="175">
        <v>0</v>
      </c>
      <c r="J2110" s="161">
        <f t="shared" si="1605"/>
        <v>0</v>
      </c>
      <c r="K2110" s="161">
        <f t="shared" si="1606"/>
        <v>0</v>
      </c>
      <c r="L2110" s="161">
        <f t="shared" si="1607"/>
        <v>0</v>
      </c>
      <c r="M2110" s="17"/>
      <c r="N2110" s="139">
        <f>H2110*M2110</f>
        <v>0</v>
      </c>
      <c r="O2110" s="217">
        <f>I2110*M2110</f>
        <v>0</v>
      </c>
      <c r="P2110" s="246">
        <f>J2110*M2110</f>
        <v>0</v>
      </c>
      <c r="Q2110" s="246">
        <f>K2110*M2110</f>
        <v>0</v>
      </c>
      <c r="R2110" s="246">
        <f>L2110*M2110</f>
        <v>0</v>
      </c>
      <c r="S2110" s="12" t="s">
        <v>5</v>
      </c>
      <c r="T2110" s="533" t="s">
        <v>2154</v>
      </c>
    </row>
    <row r="2111" spans="1:20" s="56" customFormat="1" ht="69.95" hidden="1" customHeight="1" outlineLevel="1" thickBot="1" x14ac:dyDescent="0.25">
      <c r="A2111" s="644" t="s">
        <v>4884</v>
      </c>
      <c r="B2111" s="281" t="s">
        <v>42</v>
      </c>
      <c r="C2111" s="25"/>
      <c r="D2111" s="80" t="s">
        <v>1052</v>
      </c>
      <c r="E2111" s="76"/>
      <c r="F2111" s="159" t="s">
        <v>4</v>
      </c>
      <c r="G2111" s="230">
        <v>0</v>
      </c>
      <c r="H2111" s="175">
        <v>0</v>
      </c>
      <c r="I2111" s="175">
        <v>0</v>
      </c>
      <c r="J2111" s="161">
        <f t="shared" si="1605"/>
        <v>0</v>
      </c>
      <c r="K2111" s="161">
        <f t="shared" si="1606"/>
        <v>0</v>
      </c>
      <c r="L2111" s="161">
        <f t="shared" si="1607"/>
        <v>0</v>
      </c>
      <c r="M2111" s="17"/>
      <c r="N2111" s="139">
        <f>H2111*M2111</f>
        <v>0</v>
      </c>
      <c r="O2111" s="217">
        <f>I2111*M2111</f>
        <v>0</v>
      </c>
      <c r="P2111" s="246">
        <f>J2111*M2111</f>
        <v>0</v>
      </c>
      <c r="Q2111" s="246">
        <f>K2111*M2111</f>
        <v>0</v>
      </c>
      <c r="R2111" s="246">
        <f>L2111*M2111</f>
        <v>0</v>
      </c>
      <c r="S2111" s="12" t="s">
        <v>5</v>
      </c>
      <c r="T2111" s="533" t="s">
        <v>2154</v>
      </c>
    </row>
    <row r="2112" spans="1:20" s="56" customFormat="1" ht="69.95" hidden="1" customHeight="1" outlineLevel="1" thickBot="1" x14ac:dyDescent="0.25">
      <c r="A2112" s="644" t="s">
        <v>4885</v>
      </c>
      <c r="B2112" s="76" t="s">
        <v>32</v>
      </c>
      <c r="C2112" s="77"/>
      <c r="D2112" s="566" t="s">
        <v>1047</v>
      </c>
      <c r="E2112" s="76"/>
      <c r="F2112" s="159" t="s">
        <v>4</v>
      </c>
      <c r="G2112" s="230">
        <v>0</v>
      </c>
      <c r="H2112" s="175">
        <v>0</v>
      </c>
      <c r="I2112" s="175">
        <v>0</v>
      </c>
      <c r="J2112" s="161">
        <f t="shared" si="1605"/>
        <v>0</v>
      </c>
      <c r="K2112" s="161">
        <f t="shared" si="1606"/>
        <v>0</v>
      </c>
      <c r="L2112" s="161">
        <f t="shared" si="1607"/>
        <v>0</v>
      </c>
      <c r="M2112" s="17"/>
      <c r="N2112" s="139">
        <f>H2112*M2112</f>
        <v>0</v>
      </c>
      <c r="O2112" s="217">
        <f>I2112*M2112</f>
        <v>0</v>
      </c>
      <c r="P2112" s="246">
        <f>J2112*M2112</f>
        <v>0</v>
      </c>
      <c r="Q2112" s="246">
        <f>K2112*M2112</f>
        <v>0</v>
      </c>
      <c r="R2112" s="246">
        <f>L2112*M2112</f>
        <v>0</v>
      </c>
      <c r="S2112" s="12" t="s">
        <v>5</v>
      </c>
      <c r="T2112" s="533" t="s">
        <v>2154</v>
      </c>
    </row>
    <row r="2113" spans="1:21" s="56" customFormat="1" ht="69.95" hidden="1" customHeight="1" outlineLevel="1" thickBot="1" x14ac:dyDescent="0.25">
      <c r="A2113" s="644" t="s">
        <v>4886</v>
      </c>
      <c r="B2113" s="281" t="s">
        <v>41</v>
      </c>
      <c r="C2113" s="25"/>
      <c r="D2113" s="80" t="s">
        <v>1048</v>
      </c>
      <c r="E2113" s="76"/>
      <c r="F2113" s="159" t="s">
        <v>4</v>
      </c>
      <c r="G2113" s="230">
        <v>0</v>
      </c>
      <c r="H2113" s="175">
        <v>0</v>
      </c>
      <c r="I2113" s="175">
        <v>0</v>
      </c>
      <c r="J2113" s="161">
        <f t="shared" si="1605"/>
        <v>0</v>
      </c>
      <c r="K2113" s="161">
        <f t="shared" si="1606"/>
        <v>0</v>
      </c>
      <c r="L2113" s="161">
        <f t="shared" si="1607"/>
        <v>0</v>
      </c>
      <c r="M2113" s="17"/>
      <c r="N2113" s="139">
        <f>H2113*M2113</f>
        <v>0</v>
      </c>
      <c r="O2113" s="217">
        <f>I2113*M2113</f>
        <v>0</v>
      </c>
      <c r="P2113" s="246">
        <f>J2113*M2113</f>
        <v>0</v>
      </c>
      <c r="Q2113" s="246">
        <f>K2113*M2113</f>
        <v>0</v>
      </c>
      <c r="R2113" s="246">
        <f>L2113*M2113</f>
        <v>0</v>
      </c>
      <c r="S2113" s="12" t="s">
        <v>5</v>
      </c>
      <c r="T2113" s="533" t="s">
        <v>2154</v>
      </c>
      <c r="U2113"/>
    </row>
    <row r="2114" spans="1:21" s="56" customFormat="1" ht="69.95" hidden="1" customHeight="1" outlineLevel="1" thickBot="1" x14ac:dyDescent="0.25">
      <c r="A2114" s="644" t="s">
        <v>4887</v>
      </c>
      <c r="B2114" s="281" t="s">
        <v>41</v>
      </c>
      <c r="C2114" s="25"/>
      <c r="D2114" s="80" t="s">
        <v>1049</v>
      </c>
      <c r="E2114" s="76"/>
      <c r="F2114" s="159" t="s">
        <v>4</v>
      </c>
      <c r="G2114" s="230">
        <v>0</v>
      </c>
      <c r="H2114" s="175">
        <v>0</v>
      </c>
      <c r="I2114" s="175">
        <v>0</v>
      </c>
      <c r="J2114" s="161">
        <f t="shared" si="1605"/>
        <v>0</v>
      </c>
      <c r="K2114" s="161">
        <f t="shared" si="1606"/>
        <v>0</v>
      </c>
      <c r="L2114" s="161">
        <f t="shared" si="1607"/>
        <v>0</v>
      </c>
      <c r="M2114" s="17"/>
      <c r="N2114" s="139">
        <f>H2114*M2114</f>
        <v>0</v>
      </c>
      <c r="O2114" s="217">
        <f>I2114*M2114</f>
        <v>0</v>
      </c>
      <c r="P2114" s="246">
        <f>J2114*M2114</f>
        <v>0</v>
      </c>
      <c r="Q2114" s="246">
        <f>K2114*M2114</f>
        <v>0</v>
      </c>
      <c r="R2114" s="246">
        <f>L2114*M2114</f>
        <v>0</v>
      </c>
      <c r="S2114" s="12" t="s">
        <v>5</v>
      </c>
      <c r="T2114" s="533" t="s">
        <v>2154</v>
      </c>
      <c r="U2114"/>
    </row>
    <row r="2115" spans="1:21" ht="20.100000000000001" hidden="1" customHeight="1" outlineLevel="1" thickBot="1" x14ac:dyDescent="0.25">
      <c r="A2115" s="79"/>
      <c r="B2115" s="79" t="s">
        <v>827</v>
      </c>
      <c r="C2115" s="71"/>
      <c r="D2115" s="72"/>
      <c r="E2115" s="72"/>
      <c r="F2115" s="72"/>
      <c r="G2115" s="73"/>
      <c r="H2115" s="74"/>
      <c r="I2115" s="74"/>
      <c r="J2115" s="163"/>
      <c r="K2115" s="163"/>
      <c r="L2115" s="163"/>
      <c r="M2115" s="73"/>
      <c r="N2115" s="74"/>
      <c r="O2115" s="74"/>
      <c r="P2115" s="74"/>
      <c r="Q2115" s="74"/>
      <c r="R2115" s="74"/>
      <c r="S2115" s="75"/>
      <c r="U2115" s="56"/>
    </row>
    <row r="2116" spans="1:21" ht="20.100000000000001" hidden="1" customHeight="1" outlineLevel="1" thickBot="1" x14ac:dyDescent="0.25">
      <c r="A2116" s="3" t="s">
        <v>3737</v>
      </c>
      <c r="B2116" s="3" t="s">
        <v>33</v>
      </c>
      <c r="C2116" s="4"/>
      <c r="D2116" s="4" t="s">
        <v>17</v>
      </c>
      <c r="E2116" s="405" t="s">
        <v>2746</v>
      </c>
      <c r="F2116" s="35" t="s">
        <v>31</v>
      </c>
      <c r="G2116" s="39" t="s">
        <v>487</v>
      </c>
      <c r="H2116" s="4" t="s">
        <v>488</v>
      </c>
      <c r="I2116" s="4" t="s">
        <v>495</v>
      </c>
      <c r="J2116" s="123">
        <v>-0.02</v>
      </c>
      <c r="K2116" s="123">
        <v>-0.03</v>
      </c>
      <c r="L2116" s="123">
        <v>-0.04</v>
      </c>
      <c r="M2116" s="4" t="s">
        <v>18</v>
      </c>
      <c r="N2116" s="4" t="s">
        <v>8</v>
      </c>
      <c r="O2116" s="4" t="s">
        <v>486</v>
      </c>
      <c r="P2116" s="124" t="s">
        <v>1924</v>
      </c>
      <c r="Q2116" s="124" t="s">
        <v>1930</v>
      </c>
      <c r="R2116" s="124" t="s">
        <v>1931</v>
      </c>
      <c r="S2116" s="4" t="s">
        <v>34</v>
      </c>
      <c r="U2116" s="56"/>
    </row>
    <row r="2117" spans="1:21" s="56" customFormat="1" ht="69.95" hidden="1" customHeight="1" outlineLevel="1" thickBot="1" x14ac:dyDescent="0.25">
      <c r="A2117" s="644" t="s">
        <v>4888</v>
      </c>
      <c r="B2117" s="76" t="s">
        <v>272</v>
      </c>
      <c r="C2117" s="64" t="s">
        <v>1515</v>
      </c>
      <c r="D2117" s="569" t="s">
        <v>746</v>
      </c>
      <c r="E2117" s="348"/>
      <c r="F2117" s="159" t="s">
        <v>4</v>
      </c>
      <c r="G2117" s="230">
        <v>3</v>
      </c>
      <c r="H2117" s="175">
        <v>0.35</v>
      </c>
      <c r="I2117" s="175">
        <v>0.3</v>
      </c>
      <c r="J2117" s="161">
        <f t="shared" ref="J2117:J2141" si="1608">I2117*0.98</f>
        <v>0.29399999999999998</v>
      </c>
      <c r="K2117" s="161">
        <f t="shared" ref="K2117:K2141" si="1609">I2117*0.97</f>
        <v>0.29099999999999998</v>
      </c>
      <c r="L2117" s="161">
        <f t="shared" ref="L2117:L2141" si="1610">I2117*0.96</f>
        <v>0.28799999999999998</v>
      </c>
      <c r="M2117" s="17"/>
      <c r="N2117" s="65">
        <f>H2117*M2117</f>
        <v>0</v>
      </c>
      <c r="O2117" s="217">
        <f>I2117*M2117</f>
        <v>0</v>
      </c>
      <c r="P2117" s="246">
        <f>J2117*M2117</f>
        <v>0</v>
      </c>
      <c r="Q2117" s="246">
        <f>K2117*M2117</f>
        <v>0</v>
      </c>
      <c r="R2117" s="246">
        <f>L2117*M2117</f>
        <v>0</v>
      </c>
      <c r="S2117" s="12" t="s">
        <v>5</v>
      </c>
    </row>
    <row r="2118" spans="1:21" s="56" customFormat="1" ht="69.95" hidden="1" customHeight="1" outlineLevel="1" thickBot="1" x14ac:dyDescent="0.25">
      <c r="A2118" s="644" t="s">
        <v>4889</v>
      </c>
      <c r="B2118" s="76" t="s">
        <v>272</v>
      </c>
      <c r="C2118" s="64" t="s">
        <v>1516</v>
      </c>
      <c r="D2118" s="569" t="s">
        <v>736</v>
      </c>
      <c r="E2118" s="55"/>
      <c r="F2118" s="159" t="s">
        <v>4</v>
      </c>
      <c r="G2118" s="230">
        <v>3</v>
      </c>
      <c r="H2118" s="175">
        <v>0.35</v>
      </c>
      <c r="I2118" s="175">
        <v>0.3</v>
      </c>
      <c r="J2118" s="161">
        <f t="shared" si="1608"/>
        <v>0.29399999999999998</v>
      </c>
      <c r="K2118" s="161">
        <f t="shared" si="1609"/>
        <v>0.29099999999999998</v>
      </c>
      <c r="L2118" s="161">
        <f t="shared" si="1610"/>
        <v>0.28799999999999998</v>
      </c>
      <c r="M2118" s="17"/>
      <c r="N2118" s="65">
        <f>H2118*M2118</f>
        <v>0</v>
      </c>
      <c r="O2118" s="217">
        <f>I2118*M2118</f>
        <v>0</v>
      </c>
      <c r="P2118" s="246">
        <f>J2118*M2118</f>
        <v>0</v>
      </c>
      <c r="Q2118" s="246">
        <f>K2118*M2118</f>
        <v>0</v>
      </c>
      <c r="R2118" s="246">
        <f>L2118*M2118</f>
        <v>0</v>
      </c>
      <c r="S2118" s="12" t="s">
        <v>5</v>
      </c>
    </row>
    <row r="2119" spans="1:21" s="56" customFormat="1" ht="69.95" hidden="1" customHeight="1" outlineLevel="1" thickBot="1" x14ac:dyDescent="0.25">
      <c r="A2119" s="644" t="s">
        <v>4890</v>
      </c>
      <c r="B2119" s="76" t="s">
        <v>112</v>
      </c>
      <c r="C2119" s="64" t="s">
        <v>1567</v>
      </c>
      <c r="D2119" s="569" t="s">
        <v>1566</v>
      </c>
      <c r="E2119" s="55"/>
      <c r="F2119" s="159" t="s">
        <v>4</v>
      </c>
      <c r="G2119" s="230">
        <v>2</v>
      </c>
      <c r="H2119" s="175">
        <v>0.35</v>
      </c>
      <c r="I2119" s="175">
        <v>0.3</v>
      </c>
      <c r="J2119" s="161">
        <f t="shared" si="1608"/>
        <v>0.29399999999999998</v>
      </c>
      <c r="K2119" s="161">
        <f t="shared" si="1609"/>
        <v>0.29099999999999998</v>
      </c>
      <c r="L2119" s="161">
        <f t="shared" si="1610"/>
        <v>0.28799999999999998</v>
      </c>
      <c r="M2119" s="17"/>
      <c r="N2119" s="65">
        <f>H2119*M2119</f>
        <v>0</v>
      </c>
      <c r="O2119" s="217">
        <f>I2119*M2119</f>
        <v>0</v>
      </c>
      <c r="P2119" s="246">
        <f>J2119*M2119</f>
        <v>0</v>
      </c>
      <c r="Q2119" s="246">
        <f>K2119*M2119</f>
        <v>0</v>
      </c>
      <c r="R2119" s="246">
        <f>L2119*M2119</f>
        <v>0</v>
      </c>
      <c r="S2119" s="12" t="s">
        <v>5</v>
      </c>
    </row>
    <row r="2120" spans="1:21" s="56" customFormat="1" ht="69.95" hidden="1" customHeight="1" outlineLevel="1" thickBot="1" x14ac:dyDescent="0.25">
      <c r="A2120" s="644" t="s">
        <v>4891</v>
      </c>
      <c r="B2120" s="76" t="s">
        <v>112</v>
      </c>
      <c r="C2120" s="64" t="s">
        <v>1626</v>
      </c>
      <c r="D2120" s="569" t="s">
        <v>1602</v>
      </c>
      <c r="E2120" s="55"/>
      <c r="F2120" s="159" t="s">
        <v>4</v>
      </c>
      <c r="G2120" s="230">
        <v>2</v>
      </c>
      <c r="H2120" s="175">
        <v>0.35</v>
      </c>
      <c r="I2120" s="175">
        <v>0.3</v>
      </c>
      <c r="J2120" s="161">
        <f t="shared" si="1608"/>
        <v>0.29399999999999998</v>
      </c>
      <c r="K2120" s="161">
        <f t="shared" si="1609"/>
        <v>0.29099999999999998</v>
      </c>
      <c r="L2120" s="161">
        <f t="shared" si="1610"/>
        <v>0.28799999999999998</v>
      </c>
      <c r="M2120" s="17"/>
      <c r="N2120" s="65">
        <f>H2120*M2120</f>
        <v>0</v>
      </c>
      <c r="O2120" s="217">
        <f>I2120*M2120</f>
        <v>0</v>
      </c>
      <c r="P2120" s="246">
        <f>J2120*M2120</f>
        <v>0</v>
      </c>
      <c r="Q2120" s="246">
        <f>K2120*M2120</f>
        <v>0</v>
      </c>
      <c r="R2120" s="246">
        <f>L2120*M2120</f>
        <v>0</v>
      </c>
      <c r="S2120" s="12" t="s">
        <v>5</v>
      </c>
    </row>
    <row r="2121" spans="1:21" s="56" customFormat="1" ht="69.95" hidden="1" customHeight="1" outlineLevel="1" thickBot="1" x14ac:dyDescent="0.25">
      <c r="A2121" s="644" t="s">
        <v>4892</v>
      </c>
      <c r="B2121" s="76" t="s">
        <v>32</v>
      </c>
      <c r="C2121" s="64" t="s">
        <v>1518</v>
      </c>
      <c r="D2121" s="569" t="s">
        <v>737</v>
      </c>
      <c r="E2121" s="55"/>
      <c r="F2121" s="159" t="s">
        <v>4</v>
      </c>
      <c r="G2121" s="230">
        <v>5</v>
      </c>
      <c r="H2121" s="175">
        <v>0.35</v>
      </c>
      <c r="I2121" s="175">
        <v>0.3</v>
      </c>
      <c r="J2121" s="161">
        <f t="shared" si="1608"/>
        <v>0.29399999999999998</v>
      </c>
      <c r="K2121" s="161">
        <f t="shared" si="1609"/>
        <v>0.29099999999999998</v>
      </c>
      <c r="L2121" s="161">
        <f t="shared" si="1610"/>
        <v>0.28799999999999998</v>
      </c>
      <c r="M2121" s="17"/>
      <c r="N2121" s="65">
        <f>H2121*M2121</f>
        <v>0</v>
      </c>
      <c r="O2121" s="217">
        <f>I2121*M2121</f>
        <v>0</v>
      </c>
      <c r="P2121" s="246">
        <f>J2121*M2121</f>
        <v>0</v>
      </c>
      <c r="Q2121" s="246">
        <f>K2121*M2121</f>
        <v>0</v>
      </c>
      <c r="R2121" s="246">
        <f>L2121*M2121</f>
        <v>0</v>
      </c>
      <c r="S2121" s="12" t="s">
        <v>5</v>
      </c>
    </row>
    <row r="2122" spans="1:21" s="56" customFormat="1" ht="69.95" hidden="1" customHeight="1" outlineLevel="1" thickBot="1" x14ac:dyDescent="0.25">
      <c r="A2122" s="644" t="s">
        <v>4893</v>
      </c>
      <c r="B2122" s="76" t="s">
        <v>32</v>
      </c>
      <c r="C2122" s="64" t="s">
        <v>1519</v>
      </c>
      <c r="D2122" s="569" t="s">
        <v>738</v>
      </c>
      <c r="E2122" s="55"/>
      <c r="F2122" s="159" t="s">
        <v>4</v>
      </c>
      <c r="G2122" s="230">
        <v>5</v>
      </c>
      <c r="H2122" s="175">
        <v>0.35</v>
      </c>
      <c r="I2122" s="175">
        <v>0.3</v>
      </c>
      <c r="J2122" s="161">
        <f t="shared" si="1608"/>
        <v>0.29399999999999998</v>
      </c>
      <c r="K2122" s="161">
        <f t="shared" si="1609"/>
        <v>0.29099999999999998</v>
      </c>
      <c r="L2122" s="161">
        <f t="shared" si="1610"/>
        <v>0.28799999999999998</v>
      </c>
      <c r="M2122" s="17"/>
      <c r="N2122" s="65">
        <f>H2122*M2122</f>
        <v>0</v>
      </c>
      <c r="O2122" s="217">
        <f>I2122*M2122</f>
        <v>0</v>
      </c>
      <c r="P2122" s="246">
        <f>J2122*M2122</f>
        <v>0</v>
      </c>
      <c r="Q2122" s="246">
        <f>K2122*M2122</f>
        <v>0</v>
      </c>
      <c r="R2122" s="246">
        <f>L2122*M2122</f>
        <v>0</v>
      </c>
      <c r="S2122" s="12" t="s">
        <v>5</v>
      </c>
    </row>
    <row r="2123" spans="1:21" s="56" customFormat="1" ht="69.95" hidden="1" customHeight="1" outlineLevel="1" thickBot="1" x14ac:dyDescent="0.25">
      <c r="A2123" s="644" t="s">
        <v>4894</v>
      </c>
      <c r="B2123" s="76" t="s">
        <v>32</v>
      </c>
      <c r="C2123" s="64" t="s">
        <v>1520</v>
      </c>
      <c r="D2123" s="569" t="s">
        <v>739</v>
      </c>
      <c r="E2123" s="55"/>
      <c r="F2123" s="159" t="s">
        <v>4</v>
      </c>
      <c r="G2123" s="230">
        <v>5</v>
      </c>
      <c r="H2123" s="175">
        <v>0.35</v>
      </c>
      <c r="I2123" s="175">
        <v>0.3</v>
      </c>
      <c r="J2123" s="161">
        <f t="shared" si="1608"/>
        <v>0.29399999999999998</v>
      </c>
      <c r="K2123" s="161">
        <f t="shared" si="1609"/>
        <v>0.29099999999999998</v>
      </c>
      <c r="L2123" s="161">
        <f t="shared" si="1610"/>
        <v>0.28799999999999998</v>
      </c>
      <c r="M2123" s="17"/>
      <c r="N2123" s="65">
        <f>H2123*M2123</f>
        <v>0</v>
      </c>
      <c r="O2123" s="217">
        <f>I2123*M2123</f>
        <v>0</v>
      </c>
      <c r="P2123" s="246">
        <f>J2123*M2123</f>
        <v>0</v>
      </c>
      <c r="Q2123" s="246">
        <f>K2123*M2123</f>
        <v>0</v>
      </c>
      <c r="R2123" s="246">
        <f>L2123*M2123</f>
        <v>0</v>
      </c>
      <c r="S2123" s="12" t="s">
        <v>5</v>
      </c>
    </row>
    <row r="2124" spans="1:21" s="56" customFormat="1" ht="69.95" hidden="1" customHeight="1" outlineLevel="1" thickBot="1" x14ac:dyDescent="0.25">
      <c r="A2124" s="644" t="s">
        <v>4895</v>
      </c>
      <c r="B2124" s="76" t="s">
        <v>112</v>
      </c>
      <c r="C2124" s="64" t="s">
        <v>1521</v>
      </c>
      <c r="D2124" s="569" t="s">
        <v>740</v>
      </c>
      <c r="E2124" s="55"/>
      <c r="F2124" s="159" t="s">
        <v>4</v>
      </c>
      <c r="G2124" s="230">
        <v>2</v>
      </c>
      <c r="H2124" s="175">
        <v>0.35</v>
      </c>
      <c r="I2124" s="175">
        <v>0.3</v>
      </c>
      <c r="J2124" s="161">
        <f t="shared" si="1608"/>
        <v>0.29399999999999998</v>
      </c>
      <c r="K2124" s="161">
        <f t="shared" si="1609"/>
        <v>0.29099999999999998</v>
      </c>
      <c r="L2124" s="161">
        <f t="shared" si="1610"/>
        <v>0.28799999999999998</v>
      </c>
      <c r="M2124" s="17"/>
      <c r="N2124" s="65">
        <f>H2124*M2124</f>
        <v>0</v>
      </c>
      <c r="O2124" s="217">
        <f>I2124*M2124</f>
        <v>0</v>
      </c>
      <c r="P2124" s="246">
        <f>J2124*M2124</f>
        <v>0</v>
      </c>
      <c r="Q2124" s="246">
        <f>K2124*M2124</f>
        <v>0</v>
      </c>
      <c r="R2124" s="246">
        <f>L2124*M2124</f>
        <v>0</v>
      </c>
      <c r="S2124" s="12" t="s">
        <v>5</v>
      </c>
    </row>
    <row r="2125" spans="1:21" s="56" customFormat="1" ht="69.95" hidden="1" customHeight="1" outlineLevel="1" thickBot="1" x14ac:dyDescent="0.25">
      <c r="A2125" s="644" t="s">
        <v>4896</v>
      </c>
      <c r="B2125" s="560" t="s">
        <v>695</v>
      </c>
      <c r="C2125" s="148"/>
      <c r="D2125" s="307" t="s">
        <v>741</v>
      </c>
      <c r="E2125" s="2"/>
      <c r="F2125" s="2" t="s">
        <v>4</v>
      </c>
      <c r="G2125" s="2">
        <v>2</v>
      </c>
      <c r="H2125" s="175">
        <v>0.35</v>
      </c>
      <c r="I2125" s="175">
        <v>0.3</v>
      </c>
      <c r="J2125" s="161">
        <f t="shared" si="1608"/>
        <v>0.29399999999999998</v>
      </c>
      <c r="K2125" s="161">
        <f t="shared" si="1609"/>
        <v>0.29099999999999998</v>
      </c>
      <c r="L2125" s="161">
        <f t="shared" si="1610"/>
        <v>0.28799999999999998</v>
      </c>
      <c r="M2125" s="14"/>
      <c r="N2125" s="65">
        <f>H2125*M2125</f>
        <v>0</v>
      </c>
      <c r="O2125" s="217">
        <f>I2125*M2125</f>
        <v>0</v>
      </c>
      <c r="P2125" s="246">
        <f>J2125*M2125</f>
        <v>0</v>
      </c>
      <c r="Q2125" s="246">
        <f>K2125*M2125</f>
        <v>0</v>
      </c>
      <c r="R2125" s="246">
        <f>L2125*M2125</f>
        <v>0</v>
      </c>
      <c r="S2125" s="12" t="s">
        <v>5</v>
      </c>
      <c r="T2125" s="60"/>
    </row>
    <row r="2126" spans="1:21" s="56" customFormat="1" ht="69.95" hidden="1" customHeight="1" outlineLevel="1" thickBot="1" x14ac:dyDescent="0.25">
      <c r="A2126" s="644" t="s">
        <v>4897</v>
      </c>
      <c r="B2126" s="76" t="s">
        <v>112</v>
      </c>
      <c r="C2126" s="64" t="s">
        <v>1627</v>
      </c>
      <c r="D2126" s="569" t="s">
        <v>1601</v>
      </c>
      <c r="E2126" s="55"/>
      <c r="F2126" s="159" t="s">
        <v>4</v>
      </c>
      <c r="G2126" s="230">
        <v>2</v>
      </c>
      <c r="H2126" s="175">
        <v>0.35</v>
      </c>
      <c r="I2126" s="175">
        <v>0.3</v>
      </c>
      <c r="J2126" s="161">
        <f t="shared" si="1608"/>
        <v>0.29399999999999998</v>
      </c>
      <c r="K2126" s="161">
        <f t="shared" si="1609"/>
        <v>0.29099999999999998</v>
      </c>
      <c r="L2126" s="161">
        <f t="shared" si="1610"/>
        <v>0.28799999999999998</v>
      </c>
      <c r="M2126" s="17"/>
      <c r="N2126" s="65">
        <f>H2126*M2126</f>
        <v>0</v>
      </c>
      <c r="O2126" s="217">
        <f>I2126*M2126</f>
        <v>0</v>
      </c>
      <c r="P2126" s="246">
        <f>J2126*M2126</f>
        <v>0</v>
      </c>
      <c r="Q2126" s="246">
        <f>K2126*M2126</f>
        <v>0</v>
      </c>
      <c r="R2126" s="246">
        <f>L2126*M2126</f>
        <v>0</v>
      </c>
      <c r="S2126" s="12" t="s">
        <v>5</v>
      </c>
    </row>
    <row r="2127" spans="1:21" s="56" customFormat="1" ht="69.95" hidden="1" customHeight="1" outlineLevel="1" thickBot="1" x14ac:dyDescent="0.25">
      <c r="A2127" s="644" t="s">
        <v>4898</v>
      </c>
      <c r="B2127" s="76" t="s">
        <v>272</v>
      </c>
      <c r="C2127" s="64" t="s">
        <v>1522</v>
      </c>
      <c r="D2127" s="569" t="s">
        <v>742</v>
      </c>
      <c r="E2127" s="55"/>
      <c r="F2127" s="159" t="s">
        <v>4</v>
      </c>
      <c r="G2127" s="230">
        <v>3</v>
      </c>
      <c r="H2127" s="175">
        <v>0.35</v>
      </c>
      <c r="I2127" s="175">
        <v>0.3</v>
      </c>
      <c r="J2127" s="161">
        <f t="shared" si="1608"/>
        <v>0.29399999999999998</v>
      </c>
      <c r="K2127" s="161">
        <f t="shared" si="1609"/>
        <v>0.29099999999999998</v>
      </c>
      <c r="L2127" s="161">
        <f t="shared" si="1610"/>
        <v>0.28799999999999998</v>
      </c>
      <c r="M2127" s="17"/>
      <c r="N2127" s="65">
        <f>H2127*M2127</f>
        <v>0</v>
      </c>
      <c r="O2127" s="217">
        <f>I2127*M2127</f>
        <v>0</v>
      </c>
      <c r="P2127" s="246">
        <f>J2127*M2127</f>
        <v>0</v>
      </c>
      <c r="Q2127" s="246">
        <f>K2127*M2127</f>
        <v>0</v>
      </c>
      <c r="R2127" s="246">
        <f>L2127*M2127</f>
        <v>0</v>
      </c>
      <c r="S2127" s="12" t="s">
        <v>5</v>
      </c>
    </row>
    <row r="2128" spans="1:21" s="56" customFormat="1" ht="69.95" hidden="1" customHeight="1" outlineLevel="1" thickBot="1" x14ac:dyDescent="0.25">
      <c r="A2128" s="644" t="s">
        <v>4899</v>
      </c>
      <c r="B2128" s="76" t="s">
        <v>272</v>
      </c>
      <c r="C2128" s="64" t="s">
        <v>1523</v>
      </c>
      <c r="D2128" s="569" t="s">
        <v>743</v>
      </c>
      <c r="E2128" s="55"/>
      <c r="F2128" s="159" t="s">
        <v>4</v>
      </c>
      <c r="G2128" s="230">
        <v>3</v>
      </c>
      <c r="H2128" s="175">
        <v>0.35</v>
      </c>
      <c r="I2128" s="175">
        <v>0.3</v>
      </c>
      <c r="J2128" s="161">
        <f t="shared" si="1608"/>
        <v>0.29399999999999998</v>
      </c>
      <c r="K2128" s="161">
        <f t="shared" si="1609"/>
        <v>0.29099999999999998</v>
      </c>
      <c r="L2128" s="161">
        <f t="shared" si="1610"/>
        <v>0.28799999999999998</v>
      </c>
      <c r="M2128" s="17"/>
      <c r="N2128" s="65">
        <f>H2128*M2128</f>
        <v>0</v>
      </c>
      <c r="O2128" s="217">
        <f>I2128*M2128</f>
        <v>0</v>
      </c>
      <c r="P2128" s="246">
        <f>J2128*M2128</f>
        <v>0</v>
      </c>
      <c r="Q2128" s="246">
        <f>K2128*M2128</f>
        <v>0</v>
      </c>
      <c r="R2128" s="246">
        <f>L2128*M2128</f>
        <v>0</v>
      </c>
      <c r="S2128" s="12" t="s">
        <v>5</v>
      </c>
    </row>
    <row r="2129" spans="1:21" s="56" customFormat="1" ht="69.95" hidden="1" customHeight="1" outlineLevel="1" thickBot="1" x14ac:dyDescent="0.25">
      <c r="A2129" s="644" t="s">
        <v>4900</v>
      </c>
      <c r="B2129" s="76" t="s">
        <v>272</v>
      </c>
      <c r="C2129" s="64" t="s">
        <v>1524</v>
      </c>
      <c r="D2129" s="569" t="s">
        <v>744</v>
      </c>
      <c r="E2129" s="55"/>
      <c r="F2129" s="159" t="s">
        <v>4</v>
      </c>
      <c r="G2129" s="230">
        <v>3</v>
      </c>
      <c r="H2129" s="175">
        <v>0.35</v>
      </c>
      <c r="I2129" s="175">
        <v>0.3</v>
      </c>
      <c r="J2129" s="161">
        <f t="shared" si="1608"/>
        <v>0.29399999999999998</v>
      </c>
      <c r="K2129" s="161">
        <f t="shared" si="1609"/>
        <v>0.29099999999999998</v>
      </c>
      <c r="L2129" s="161">
        <f t="shared" si="1610"/>
        <v>0.28799999999999998</v>
      </c>
      <c r="M2129" s="17"/>
      <c r="N2129" s="65">
        <f>H2129*M2129</f>
        <v>0</v>
      </c>
      <c r="O2129" s="217">
        <f>I2129*M2129</f>
        <v>0</v>
      </c>
      <c r="P2129" s="246">
        <f>J2129*M2129</f>
        <v>0</v>
      </c>
      <c r="Q2129" s="246">
        <f>K2129*M2129</f>
        <v>0</v>
      </c>
      <c r="R2129" s="246">
        <f>L2129*M2129</f>
        <v>0</v>
      </c>
      <c r="S2129" s="12" t="s">
        <v>5</v>
      </c>
    </row>
    <row r="2130" spans="1:21" s="56" customFormat="1" ht="69.95" hidden="1" customHeight="1" outlineLevel="1" thickBot="1" x14ac:dyDescent="0.25">
      <c r="A2130" s="644" t="s">
        <v>4901</v>
      </c>
      <c r="B2130" s="76" t="s">
        <v>112</v>
      </c>
      <c r="C2130" s="558"/>
      <c r="D2130" s="569" t="s">
        <v>745</v>
      </c>
      <c r="E2130" s="55"/>
      <c r="F2130" s="159" t="s">
        <v>4</v>
      </c>
      <c r="G2130" s="563">
        <v>2</v>
      </c>
      <c r="H2130" s="175">
        <v>0.35</v>
      </c>
      <c r="I2130" s="175">
        <v>0.3</v>
      </c>
      <c r="J2130" s="161">
        <f t="shared" si="1608"/>
        <v>0.29399999999999998</v>
      </c>
      <c r="K2130" s="161">
        <f t="shared" si="1609"/>
        <v>0.29099999999999998</v>
      </c>
      <c r="L2130" s="161">
        <f t="shared" si="1610"/>
        <v>0.28799999999999998</v>
      </c>
      <c r="M2130" s="17"/>
      <c r="N2130" s="254">
        <f>H2130*M2130</f>
        <v>0</v>
      </c>
      <c r="O2130" s="217">
        <f>I2130*M2130</f>
        <v>0</v>
      </c>
      <c r="P2130" s="246">
        <f>J2130*M2130</f>
        <v>0</v>
      </c>
      <c r="Q2130" s="246">
        <f>K2130*M2130</f>
        <v>0</v>
      </c>
      <c r="R2130" s="246">
        <f>L2130*M2130</f>
        <v>0</v>
      </c>
      <c r="S2130" s="12" t="s">
        <v>5</v>
      </c>
    </row>
    <row r="2131" spans="1:21" s="56" customFormat="1" ht="69.95" hidden="1" customHeight="1" outlineLevel="1" thickBot="1" x14ac:dyDescent="0.25">
      <c r="A2131" s="644" t="s">
        <v>4902</v>
      </c>
      <c r="B2131" s="76" t="s">
        <v>272</v>
      </c>
      <c r="C2131" s="64" t="s">
        <v>1525</v>
      </c>
      <c r="D2131" s="569" t="s">
        <v>747</v>
      </c>
      <c r="E2131" s="55"/>
      <c r="F2131" s="159" t="s">
        <v>4</v>
      </c>
      <c r="G2131" s="230">
        <v>4</v>
      </c>
      <c r="H2131" s="175">
        <v>0.35</v>
      </c>
      <c r="I2131" s="175">
        <v>0.3</v>
      </c>
      <c r="J2131" s="161">
        <f t="shared" si="1608"/>
        <v>0.29399999999999998</v>
      </c>
      <c r="K2131" s="161">
        <f t="shared" si="1609"/>
        <v>0.29099999999999998</v>
      </c>
      <c r="L2131" s="161">
        <f t="shared" si="1610"/>
        <v>0.28799999999999998</v>
      </c>
      <c r="M2131" s="17"/>
      <c r="N2131" s="65">
        <f>H2131*M2131</f>
        <v>0</v>
      </c>
      <c r="O2131" s="217">
        <f>I2131*M2131</f>
        <v>0</v>
      </c>
      <c r="P2131" s="246">
        <f>J2131*M2131</f>
        <v>0</v>
      </c>
      <c r="Q2131" s="246">
        <f>K2131*M2131</f>
        <v>0</v>
      </c>
      <c r="R2131" s="246">
        <f>L2131*M2131</f>
        <v>0</v>
      </c>
      <c r="S2131" s="12" t="s">
        <v>5</v>
      </c>
    </row>
    <row r="2132" spans="1:21" s="56" customFormat="1" ht="69.95" hidden="1" customHeight="1" outlineLevel="1" thickBot="1" x14ac:dyDescent="0.25">
      <c r="A2132" s="644" t="s">
        <v>4903</v>
      </c>
      <c r="B2132" s="76" t="s">
        <v>272</v>
      </c>
      <c r="C2132" s="64" t="s">
        <v>1526</v>
      </c>
      <c r="D2132" s="569" t="s">
        <v>735</v>
      </c>
      <c r="E2132" s="55"/>
      <c r="F2132" s="159" t="s">
        <v>4</v>
      </c>
      <c r="G2132" s="230">
        <v>4</v>
      </c>
      <c r="H2132" s="175">
        <v>0.35</v>
      </c>
      <c r="I2132" s="175">
        <v>0.3</v>
      </c>
      <c r="J2132" s="161">
        <f t="shared" si="1608"/>
        <v>0.29399999999999998</v>
      </c>
      <c r="K2132" s="161">
        <f t="shared" si="1609"/>
        <v>0.29099999999999998</v>
      </c>
      <c r="L2132" s="161">
        <f t="shared" si="1610"/>
        <v>0.28799999999999998</v>
      </c>
      <c r="M2132" s="17"/>
      <c r="N2132" s="65">
        <f>H2132*M2132</f>
        <v>0</v>
      </c>
      <c r="O2132" s="217">
        <f>I2132*M2132</f>
        <v>0</v>
      </c>
      <c r="P2132" s="246">
        <f>J2132*M2132</f>
        <v>0</v>
      </c>
      <c r="Q2132" s="246">
        <f>K2132*M2132</f>
        <v>0</v>
      </c>
      <c r="R2132" s="246">
        <f>L2132*M2132</f>
        <v>0</v>
      </c>
      <c r="S2132" s="12" t="s">
        <v>5</v>
      </c>
    </row>
    <row r="2133" spans="1:21" s="56" customFormat="1" ht="69.95" hidden="1" customHeight="1" outlineLevel="1" thickBot="1" x14ac:dyDescent="0.25">
      <c r="A2133" s="644" t="s">
        <v>4904</v>
      </c>
      <c r="B2133" s="76" t="s">
        <v>272</v>
      </c>
      <c r="C2133" s="64" t="s">
        <v>1527</v>
      </c>
      <c r="D2133" s="569" t="s">
        <v>750</v>
      </c>
      <c r="E2133" s="55"/>
      <c r="F2133" s="159" t="s">
        <v>4</v>
      </c>
      <c r="G2133" s="230">
        <v>4</v>
      </c>
      <c r="H2133" s="175">
        <v>0.35</v>
      </c>
      <c r="I2133" s="175">
        <v>0.3</v>
      </c>
      <c r="J2133" s="161">
        <f t="shared" si="1608"/>
        <v>0.29399999999999998</v>
      </c>
      <c r="K2133" s="161">
        <f t="shared" si="1609"/>
        <v>0.29099999999999998</v>
      </c>
      <c r="L2133" s="161">
        <f t="shared" si="1610"/>
        <v>0.28799999999999998</v>
      </c>
      <c r="M2133" s="17"/>
      <c r="N2133" s="65">
        <f>H2133*M2133</f>
        <v>0</v>
      </c>
      <c r="O2133" s="217">
        <f>I2133*M2133</f>
        <v>0</v>
      </c>
      <c r="P2133" s="246">
        <f>J2133*M2133</f>
        <v>0</v>
      </c>
      <c r="Q2133" s="246">
        <f>K2133*M2133</f>
        <v>0</v>
      </c>
      <c r="R2133" s="246">
        <f>L2133*M2133</f>
        <v>0</v>
      </c>
      <c r="S2133" s="12" t="s">
        <v>5</v>
      </c>
    </row>
    <row r="2134" spans="1:21" s="56" customFormat="1" ht="69.95" hidden="1" customHeight="1" outlineLevel="1" thickBot="1" x14ac:dyDescent="0.25">
      <c r="A2134" s="644" t="s">
        <v>4905</v>
      </c>
      <c r="B2134" s="76" t="s">
        <v>32</v>
      </c>
      <c r="C2134" s="64" t="s">
        <v>1528</v>
      </c>
      <c r="D2134" s="569" t="s">
        <v>693</v>
      </c>
      <c r="E2134" s="55"/>
      <c r="F2134" s="159" t="s">
        <v>4</v>
      </c>
      <c r="G2134" s="230">
        <v>3</v>
      </c>
      <c r="H2134" s="175">
        <v>0.35</v>
      </c>
      <c r="I2134" s="175">
        <v>0.3</v>
      </c>
      <c r="J2134" s="161">
        <f t="shared" si="1608"/>
        <v>0.29399999999999998</v>
      </c>
      <c r="K2134" s="161">
        <f t="shared" si="1609"/>
        <v>0.29099999999999998</v>
      </c>
      <c r="L2134" s="161">
        <f t="shared" si="1610"/>
        <v>0.28799999999999998</v>
      </c>
      <c r="M2134" s="17"/>
      <c r="N2134" s="65">
        <f>H2134*M2134</f>
        <v>0</v>
      </c>
      <c r="O2134" s="217">
        <f>I2134*M2134</f>
        <v>0</v>
      </c>
      <c r="P2134" s="246">
        <f>J2134*M2134</f>
        <v>0</v>
      </c>
      <c r="Q2134" s="246">
        <f>K2134*M2134</f>
        <v>0</v>
      </c>
      <c r="R2134" s="246">
        <f>L2134*M2134</f>
        <v>0</v>
      </c>
      <c r="S2134" s="12" t="s">
        <v>5</v>
      </c>
    </row>
    <row r="2135" spans="1:21" s="56" customFormat="1" ht="69.95" hidden="1" customHeight="1" outlineLevel="1" thickBot="1" x14ac:dyDescent="0.25">
      <c r="A2135" s="644" t="s">
        <v>4906</v>
      </c>
      <c r="B2135" s="76" t="s">
        <v>32</v>
      </c>
      <c r="C2135" s="64" t="s">
        <v>1529</v>
      </c>
      <c r="D2135" s="569" t="s">
        <v>692</v>
      </c>
      <c r="E2135" s="55"/>
      <c r="F2135" s="159" t="s">
        <v>4</v>
      </c>
      <c r="G2135" s="230">
        <v>3</v>
      </c>
      <c r="H2135" s="175">
        <v>0.35</v>
      </c>
      <c r="I2135" s="175">
        <v>0.3</v>
      </c>
      <c r="J2135" s="161">
        <f t="shared" si="1608"/>
        <v>0.29399999999999998</v>
      </c>
      <c r="K2135" s="161">
        <f t="shared" si="1609"/>
        <v>0.29099999999999998</v>
      </c>
      <c r="L2135" s="161">
        <f t="shared" si="1610"/>
        <v>0.28799999999999998</v>
      </c>
      <c r="M2135" s="17"/>
      <c r="N2135" s="65">
        <f>H2135*M2135</f>
        <v>0</v>
      </c>
      <c r="O2135" s="217">
        <f>I2135*M2135</f>
        <v>0</v>
      </c>
      <c r="P2135" s="246">
        <f>J2135*M2135</f>
        <v>0</v>
      </c>
      <c r="Q2135" s="246">
        <f>K2135*M2135</f>
        <v>0</v>
      </c>
      <c r="R2135" s="246">
        <f>L2135*M2135</f>
        <v>0</v>
      </c>
      <c r="S2135" s="12" t="s">
        <v>5</v>
      </c>
    </row>
    <row r="2136" spans="1:21" s="56" customFormat="1" ht="69.95" hidden="1" customHeight="1" outlineLevel="1" thickBot="1" x14ac:dyDescent="0.25">
      <c r="A2136" s="644" t="s">
        <v>4907</v>
      </c>
      <c r="B2136" s="76" t="s">
        <v>32</v>
      </c>
      <c r="C2136" s="64" t="s">
        <v>1530</v>
      </c>
      <c r="D2136" s="569" t="s">
        <v>691</v>
      </c>
      <c r="E2136" s="55"/>
      <c r="F2136" s="159" t="s">
        <v>4</v>
      </c>
      <c r="G2136" s="230">
        <v>3</v>
      </c>
      <c r="H2136" s="175">
        <v>0.35</v>
      </c>
      <c r="I2136" s="175">
        <v>0.3</v>
      </c>
      <c r="J2136" s="161">
        <f t="shared" si="1608"/>
        <v>0.29399999999999998</v>
      </c>
      <c r="K2136" s="161">
        <f t="shared" si="1609"/>
        <v>0.29099999999999998</v>
      </c>
      <c r="L2136" s="161">
        <f t="shared" si="1610"/>
        <v>0.28799999999999998</v>
      </c>
      <c r="M2136" s="17"/>
      <c r="N2136" s="65">
        <f>H2136*M2136</f>
        <v>0</v>
      </c>
      <c r="O2136" s="217">
        <f>I2136*M2136</f>
        <v>0</v>
      </c>
      <c r="P2136" s="246">
        <f>J2136*M2136</f>
        <v>0</v>
      </c>
      <c r="Q2136" s="246">
        <f>K2136*M2136</f>
        <v>0</v>
      </c>
      <c r="R2136" s="246">
        <f>L2136*M2136</f>
        <v>0</v>
      </c>
      <c r="S2136" s="12" t="s">
        <v>5</v>
      </c>
    </row>
    <row r="2137" spans="1:21" s="56" customFormat="1" ht="69.95" hidden="1" customHeight="1" outlineLevel="1" thickBot="1" x14ac:dyDescent="0.25">
      <c r="A2137" s="644" t="s">
        <v>4908</v>
      </c>
      <c r="B2137" s="76" t="s">
        <v>32</v>
      </c>
      <c r="C2137" s="64" t="s">
        <v>1531</v>
      </c>
      <c r="D2137" s="569" t="s">
        <v>1533</v>
      </c>
      <c r="E2137" s="55"/>
      <c r="F2137" s="159" t="s">
        <v>4</v>
      </c>
      <c r="G2137" s="230">
        <v>3</v>
      </c>
      <c r="H2137" s="175">
        <v>0.35</v>
      </c>
      <c r="I2137" s="175">
        <v>0.3</v>
      </c>
      <c r="J2137" s="161">
        <f t="shared" si="1608"/>
        <v>0.29399999999999998</v>
      </c>
      <c r="K2137" s="161">
        <f t="shared" si="1609"/>
        <v>0.29099999999999998</v>
      </c>
      <c r="L2137" s="161">
        <f t="shared" si="1610"/>
        <v>0.28799999999999998</v>
      </c>
      <c r="M2137" s="17"/>
      <c r="N2137" s="65">
        <f>H2137*M2137</f>
        <v>0</v>
      </c>
      <c r="O2137" s="217">
        <f>I2137*M2137</f>
        <v>0</v>
      </c>
      <c r="P2137" s="246">
        <f>J2137*M2137</f>
        <v>0</v>
      </c>
      <c r="Q2137" s="246">
        <f>K2137*M2137</f>
        <v>0</v>
      </c>
      <c r="R2137" s="246">
        <f>L2137*M2137</f>
        <v>0</v>
      </c>
      <c r="S2137" s="12" t="s">
        <v>5</v>
      </c>
    </row>
    <row r="2138" spans="1:21" s="56" customFormat="1" ht="69.95" hidden="1" customHeight="1" outlineLevel="1" thickBot="1" x14ac:dyDescent="0.25">
      <c r="A2138" s="644" t="s">
        <v>4909</v>
      </c>
      <c r="B2138" s="76" t="s">
        <v>272</v>
      </c>
      <c r="C2138" s="64" t="s">
        <v>1532</v>
      </c>
      <c r="D2138" s="569" t="s">
        <v>690</v>
      </c>
      <c r="E2138" s="55"/>
      <c r="F2138" s="159" t="s">
        <v>4</v>
      </c>
      <c r="G2138" s="230">
        <v>3</v>
      </c>
      <c r="H2138" s="175">
        <v>0.35</v>
      </c>
      <c r="I2138" s="175">
        <v>0.3</v>
      </c>
      <c r="J2138" s="161">
        <f t="shared" si="1608"/>
        <v>0.29399999999999998</v>
      </c>
      <c r="K2138" s="161">
        <f t="shared" si="1609"/>
        <v>0.29099999999999998</v>
      </c>
      <c r="L2138" s="161">
        <f t="shared" si="1610"/>
        <v>0.28799999999999998</v>
      </c>
      <c r="M2138" s="17"/>
      <c r="N2138" s="65">
        <f>H2138*M2138</f>
        <v>0</v>
      </c>
      <c r="O2138" s="217">
        <f>I2138*M2138</f>
        <v>0</v>
      </c>
      <c r="P2138" s="246">
        <f>J2138*M2138</f>
        <v>0</v>
      </c>
      <c r="Q2138" s="246">
        <f>K2138*M2138</f>
        <v>0</v>
      </c>
      <c r="R2138" s="246">
        <f>L2138*M2138</f>
        <v>0</v>
      </c>
      <c r="S2138" s="12" t="s">
        <v>5</v>
      </c>
    </row>
    <row r="2139" spans="1:21" s="56" customFormat="1" ht="69.95" hidden="1" customHeight="1" outlineLevel="1" thickBot="1" x14ac:dyDescent="0.25">
      <c r="A2139" s="644" t="s">
        <v>4910</v>
      </c>
      <c r="B2139" s="76" t="s">
        <v>32</v>
      </c>
      <c r="C2139" s="64" t="s">
        <v>1534</v>
      </c>
      <c r="D2139" s="569" t="s">
        <v>731</v>
      </c>
      <c r="E2139" s="55"/>
      <c r="F2139" s="159" t="s">
        <v>4</v>
      </c>
      <c r="G2139" s="230">
        <v>4</v>
      </c>
      <c r="H2139" s="175">
        <v>0.35</v>
      </c>
      <c r="I2139" s="175">
        <v>0.3</v>
      </c>
      <c r="J2139" s="161">
        <f t="shared" si="1608"/>
        <v>0.29399999999999998</v>
      </c>
      <c r="K2139" s="161">
        <f t="shared" si="1609"/>
        <v>0.29099999999999998</v>
      </c>
      <c r="L2139" s="161">
        <f t="shared" si="1610"/>
        <v>0.28799999999999998</v>
      </c>
      <c r="M2139" s="17"/>
      <c r="N2139" s="65">
        <f>H2139*M2139</f>
        <v>0</v>
      </c>
      <c r="O2139" s="217">
        <f>I2139*M2139</f>
        <v>0</v>
      </c>
      <c r="P2139" s="246">
        <f>J2139*M2139</f>
        <v>0</v>
      </c>
      <c r="Q2139" s="246">
        <f>K2139*M2139</f>
        <v>0</v>
      </c>
      <c r="R2139" s="246">
        <f>L2139*M2139</f>
        <v>0</v>
      </c>
      <c r="S2139" s="12" t="s">
        <v>5</v>
      </c>
    </row>
    <row r="2140" spans="1:21" s="56" customFormat="1" ht="69.95" hidden="1" customHeight="1" outlineLevel="1" thickBot="1" x14ac:dyDescent="0.25">
      <c r="A2140" s="644" t="s">
        <v>4911</v>
      </c>
      <c r="B2140" s="76" t="s">
        <v>112</v>
      </c>
      <c r="C2140" s="64" t="s">
        <v>1535</v>
      </c>
      <c r="D2140" s="569" t="s">
        <v>699</v>
      </c>
      <c r="E2140" s="55"/>
      <c r="F2140" s="159" t="s">
        <v>4</v>
      </c>
      <c r="G2140" s="230">
        <v>2</v>
      </c>
      <c r="H2140" s="175">
        <v>0.35</v>
      </c>
      <c r="I2140" s="175">
        <v>0.3</v>
      </c>
      <c r="J2140" s="161">
        <f t="shared" si="1608"/>
        <v>0.29399999999999998</v>
      </c>
      <c r="K2140" s="161">
        <f t="shared" si="1609"/>
        <v>0.29099999999999998</v>
      </c>
      <c r="L2140" s="161">
        <f t="shared" si="1610"/>
        <v>0.28799999999999998</v>
      </c>
      <c r="M2140" s="17"/>
      <c r="N2140" s="65">
        <f>H2140*M2140</f>
        <v>0</v>
      </c>
      <c r="O2140" s="217">
        <f>I2140*M2140</f>
        <v>0</v>
      </c>
      <c r="P2140" s="246">
        <f>J2140*M2140</f>
        <v>0</v>
      </c>
      <c r="Q2140" s="246">
        <f>K2140*M2140</f>
        <v>0</v>
      </c>
      <c r="R2140" s="246">
        <f>L2140*M2140</f>
        <v>0</v>
      </c>
      <c r="S2140" s="12" t="s">
        <v>5</v>
      </c>
    </row>
    <row r="2141" spans="1:21" s="56" customFormat="1" ht="69.95" hidden="1" customHeight="1" outlineLevel="1" thickBot="1" x14ac:dyDescent="0.25">
      <c r="A2141" s="644" t="s">
        <v>4912</v>
      </c>
      <c r="B2141" s="76" t="s">
        <v>32</v>
      </c>
      <c r="C2141" s="64" t="s">
        <v>1536</v>
      </c>
      <c r="D2141" s="569" t="s">
        <v>732</v>
      </c>
      <c r="E2141" s="55"/>
      <c r="F2141" s="159" t="s">
        <v>4</v>
      </c>
      <c r="G2141" s="230">
        <v>4</v>
      </c>
      <c r="H2141" s="175">
        <v>0.35</v>
      </c>
      <c r="I2141" s="175">
        <v>0.3</v>
      </c>
      <c r="J2141" s="161">
        <f t="shared" si="1608"/>
        <v>0.29399999999999998</v>
      </c>
      <c r="K2141" s="161">
        <f t="shared" si="1609"/>
        <v>0.29099999999999998</v>
      </c>
      <c r="L2141" s="161">
        <f t="shared" si="1610"/>
        <v>0.28799999999999998</v>
      </c>
      <c r="M2141" s="17"/>
      <c r="N2141" s="65">
        <f>H2141*M2141</f>
        <v>0</v>
      </c>
      <c r="O2141" s="217">
        <f>I2141*M2141</f>
        <v>0</v>
      </c>
      <c r="P2141" s="246">
        <f>J2141*M2141</f>
        <v>0</v>
      </c>
      <c r="Q2141" s="246">
        <f>K2141*M2141</f>
        <v>0</v>
      </c>
      <c r="R2141" s="246">
        <f>L2141*M2141</f>
        <v>0</v>
      </c>
      <c r="S2141" s="12" t="s">
        <v>5</v>
      </c>
    </row>
    <row r="2142" spans="1:21" ht="20.100000000000001" customHeight="1" collapsed="1" thickBot="1" x14ac:dyDescent="0.25">
      <c r="A2142" s="372" t="s">
        <v>8865</v>
      </c>
      <c r="B2142" s="628"/>
      <c r="C2142" s="373"/>
      <c r="D2142" s="374"/>
      <c r="E2142" s="374"/>
      <c r="F2142" s="374"/>
      <c r="G2142" s="375"/>
      <c r="H2142" s="376"/>
      <c r="I2142" s="376"/>
      <c r="J2142" s="378"/>
      <c r="K2142" s="378"/>
      <c r="L2142" s="378"/>
      <c r="M2142" s="375"/>
      <c r="N2142" s="376"/>
      <c r="O2142" s="376"/>
      <c r="P2142" s="376"/>
      <c r="Q2142" s="376"/>
      <c r="R2142" s="376"/>
      <c r="S2142" s="377"/>
      <c r="U2142" s="56"/>
    </row>
    <row r="2143" spans="1:21" ht="20.100000000000001" hidden="1" customHeight="1" outlineLevel="1" thickBot="1" x14ac:dyDescent="0.25">
      <c r="A2143" s="3" t="s">
        <v>3737</v>
      </c>
      <c r="B2143" s="3" t="s">
        <v>33</v>
      </c>
      <c r="C2143" s="3"/>
      <c r="D2143" s="3" t="s">
        <v>17</v>
      </c>
      <c r="E2143" s="3" t="s">
        <v>2746</v>
      </c>
      <c r="F2143" s="84" t="s">
        <v>31</v>
      </c>
      <c r="G2143" s="85" t="s">
        <v>487</v>
      </c>
      <c r="H2143" s="3" t="s">
        <v>488</v>
      </c>
      <c r="I2143" s="3" t="s">
        <v>495</v>
      </c>
      <c r="J2143" s="123">
        <v>-0.02</v>
      </c>
      <c r="K2143" s="123">
        <v>-0.03</v>
      </c>
      <c r="L2143" s="123">
        <v>-0.04</v>
      </c>
      <c r="M2143" s="3" t="s">
        <v>18</v>
      </c>
      <c r="N2143" s="3" t="s">
        <v>8</v>
      </c>
      <c r="O2143" s="3" t="s">
        <v>486</v>
      </c>
      <c r="P2143" s="124" t="s">
        <v>1924</v>
      </c>
      <c r="Q2143" s="124" t="s">
        <v>1930</v>
      </c>
      <c r="R2143" s="124" t="s">
        <v>1931</v>
      </c>
      <c r="S2143" s="3" t="s">
        <v>34</v>
      </c>
      <c r="U2143" s="56"/>
    </row>
    <row r="2144" spans="1:21" s="56" customFormat="1" ht="69.95" hidden="1" customHeight="1" outlineLevel="1" thickBot="1" x14ac:dyDescent="0.25">
      <c r="A2144" s="644" t="s">
        <v>4914</v>
      </c>
      <c r="B2144" s="76" t="s">
        <v>32</v>
      </c>
      <c r="C2144" s="70"/>
      <c r="D2144" s="78" t="s">
        <v>947</v>
      </c>
      <c r="E2144" s="76"/>
      <c r="F2144" s="159" t="s">
        <v>4</v>
      </c>
      <c r="G2144" s="2">
        <v>0</v>
      </c>
      <c r="H2144" s="175">
        <v>0</v>
      </c>
      <c r="I2144" s="175">
        <v>0</v>
      </c>
      <c r="J2144" s="161">
        <f t="shared" ref="J2144:J2183" si="1611">I2144*0.98</f>
        <v>0</v>
      </c>
      <c r="K2144" s="161">
        <f t="shared" ref="K2144:K2183" si="1612">I2144*0.97</f>
        <v>0</v>
      </c>
      <c r="L2144" s="161">
        <f t="shared" ref="L2144:L2183" si="1613">I2144*0.96</f>
        <v>0</v>
      </c>
      <c r="M2144" s="17"/>
      <c r="N2144" s="65">
        <f>H2144*M2144</f>
        <v>0</v>
      </c>
      <c r="O2144" s="217">
        <f>I2144*M2144</f>
        <v>0</v>
      </c>
      <c r="P2144" s="246">
        <f>J2144*M2144</f>
        <v>0</v>
      </c>
      <c r="Q2144" s="246">
        <f>K2144*M2144</f>
        <v>0</v>
      </c>
      <c r="R2144" s="246">
        <f>L2144*M2144</f>
        <v>0</v>
      </c>
      <c r="S2144" s="12" t="s">
        <v>5</v>
      </c>
      <c r="T2144" s="533" t="s">
        <v>2154</v>
      </c>
    </row>
    <row r="2145" spans="1:20" s="56" customFormat="1" ht="69.95" hidden="1" customHeight="1" outlineLevel="1" thickBot="1" x14ac:dyDescent="0.25">
      <c r="A2145" s="644" t="s">
        <v>4915</v>
      </c>
      <c r="B2145" s="76" t="s">
        <v>32</v>
      </c>
      <c r="C2145" s="70"/>
      <c r="D2145" s="78" t="s">
        <v>948</v>
      </c>
      <c r="E2145" s="76"/>
      <c r="F2145" s="159" t="s">
        <v>4</v>
      </c>
      <c r="G2145" s="2">
        <v>0</v>
      </c>
      <c r="H2145" s="175">
        <v>0</v>
      </c>
      <c r="I2145" s="175">
        <v>0</v>
      </c>
      <c r="J2145" s="161">
        <f t="shared" si="1611"/>
        <v>0</v>
      </c>
      <c r="K2145" s="161">
        <f t="shared" si="1612"/>
        <v>0</v>
      </c>
      <c r="L2145" s="161">
        <f t="shared" si="1613"/>
        <v>0</v>
      </c>
      <c r="M2145" s="17"/>
      <c r="N2145" s="65">
        <f>H2145*M2145</f>
        <v>0</v>
      </c>
      <c r="O2145" s="217">
        <f>I2145*M2145</f>
        <v>0</v>
      </c>
      <c r="P2145" s="246">
        <f>J2145*M2145</f>
        <v>0</v>
      </c>
      <c r="Q2145" s="246">
        <f>K2145*M2145</f>
        <v>0</v>
      </c>
      <c r="R2145" s="246">
        <f>L2145*M2145</f>
        <v>0</v>
      </c>
      <c r="S2145" s="12" t="s">
        <v>5</v>
      </c>
      <c r="T2145" s="533" t="s">
        <v>2154</v>
      </c>
    </row>
    <row r="2146" spans="1:20" s="56" customFormat="1" ht="69.95" hidden="1" customHeight="1" outlineLevel="1" thickBot="1" x14ac:dyDescent="0.25">
      <c r="A2146" s="644" t="s">
        <v>4916</v>
      </c>
      <c r="B2146" s="76" t="s">
        <v>32</v>
      </c>
      <c r="C2146" s="70"/>
      <c r="D2146" s="78" t="s">
        <v>946</v>
      </c>
      <c r="E2146" s="76"/>
      <c r="F2146" s="159" t="s">
        <v>4</v>
      </c>
      <c r="G2146" s="2">
        <v>0</v>
      </c>
      <c r="H2146" s="175">
        <v>0</v>
      </c>
      <c r="I2146" s="175">
        <v>0</v>
      </c>
      <c r="J2146" s="161">
        <f t="shared" si="1611"/>
        <v>0</v>
      </c>
      <c r="K2146" s="161">
        <f t="shared" si="1612"/>
        <v>0</v>
      </c>
      <c r="L2146" s="161">
        <f t="shared" si="1613"/>
        <v>0</v>
      </c>
      <c r="M2146" s="17"/>
      <c r="N2146" s="65">
        <f>H2146*M2146</f>
        <v>0</v>
      </c>
      <c r="O2146" s="217">
        <f>I2146*M2146</f>
        <v>0</v>
      </c>
      <c r="P2146" s="246">
        <f>J2146*M2146</f>
        <v>0</v>
      </c>
      <c r="Q2146" s="246">
        <f>K2146*M2146</f>
        <v>0</v>
      </c>
      <c r="R2146" s="246">
        <f>L2146*M2146</f>
        <v>0</v>
      </c>
      <c r="S2146" s="12" t="s">
        <v>5</v>
      </c>
      <c r="T2146" s="533" t="s">
        <v>2154</v>
      </c>
    </row>
    <row r="2147" spans="1:20" s="56" customFormat="1" ht="69.95" hidden="1" customHeight="1" outlineLevel="1" thickBot="1" x14ac:dyDescent="0.25">
      <c r="A2147" s="644" t="s">
        <v>4917</v>
      </c>
      <c r="B2147" s="76" t="s">
        <v>32</v>
      </c>
      <c r="C2147" s="70"/>
      <c r="D2147" s="78" t="s">
        <v>945</v>
      </c>
      <c r="E2147" s="76"/>
      <c r="F2147" s="159" t="s">
        <v>4</v>
      </c>
      <c r="G2147" s="2">
        <v>0</v>
      </c>
      <c r="H2147" s="175">
        <v>0</v>
      </c>
      <c r="I2147" s="175">
        <v>0</v>
      </c>
      <c r="J2147" s="161">
        <f t="shared" si="1611"/>
        <v>0</v>
      </c>
      <c r="K2147" s="161">
        <f t="shared" si="1612"/>
        <v>0</v>
      </c>
      <c r="L2147" s="161">
        <f t="shared" si="1613"/>
        <v>0</v>
      </c>
      <c r="M2147" s="17"/>
      <c r="N2147" s="65">
        <f>H2147*M2147</f>
        <v>0</v>
      </c>
      <c r="O2147" s="217">
        <f>I2147*M2147</f>
        <v>0</v>
      </c>
      <c r="P2147" s="246">
        <f>J2147*M2147</f>
        <v>0</v>
      </c>
      <c r="Q2147" s="246">
        <f>K2147*M2147</f>
        <v>0</v>
      </c>
      <c r="R2147" s="246">
        <f>L2147*M2147</f>
        <v>0</v>
      </c>
      <c r="S2147" s="12" t="s">
        <v>5</v>
      </c>
      <c r="T2147" s="533" t="s">
        <v>2154</v>
      </c>
    </row>
    <row r="2148" spans="1:20" s="56" customFormat="1" ht="69.95" hidden="1" customHeight="1" outlineLevel="1" thickBot="1" x14ac:dyDescent="0.25">
      <c r="A2148" s="644" t="s">
        <v>4918</v>
      </c>
      <c r="B2148" s="76" t="s">
        <v>32</v>
      </c>
      <c r="C2148" s="70"/>
      <c r="D2148" s="78" t="s">
        <v>944</v>
      </c>
      <c r="E2148" s="76"/>
      <c r="F2148" s="159" t="s">
        <v>4</v>
      </c>
      <c r="G2148" s="2">
        <v>0</v>
      </c>
      <c r="H2148" s="175">
        <v>0</v>
      </c>
      <c r="I2148" s="175">
        <v>0</v>
      </c>
      <c r="J2148" s="161">
        <f t="shared" si="1611"/>
        <v>0</v>
      </c>
      <c r="K2148" s="161">
        <f t="shared" si="1612"/>
        <v>0</v>
      </c>
      <c r="L2148" s="161">
        <f t="shared" si="1613"/>
        <v>0</v>
      </c>
      <c r="M2148" s="17"/>
      <c r="N2148" s="65">
        <f>H2148*M2148</f>
        <v>0</v>
      </c>
      <c r="O2148" s="217">
        <f>I2148*M2148</f>
        <v>0</v>
      </c>
      <c r="P2148" s="246">
        <f>J2148*M2148</f>
        <v>0</v>
      </c>
      <c r="Q2148" s="246">
        <f>K2148*M2148</f>
        <v>0</v>
      </c>
      <c r="R2148" s="246">
        <f>L2148*M2148</f>
        <v>0</v>
      </c>
      <c r="S2148" s="12" t="s">
        <v>5</v>
      </c>
      <c r="T2148" s="533" t="s">
        <v>2154</v>
      </c>
    </row>
    <row r="2149" spans="1:20" s="56" customFormat="1" ht="69.95" hidden="1" customHeight="1" outlineLevel="1" thickBot="1" x14ac:dyDescent="0.25">
      <c r="A2149" s="644" t="s">
        <v>4919</v>
      </c>
      <c r="B2149" s="76" t="s">
        <v>32</v>
      </c>
      <c r="C2149" s="70"/>
      <c r="D2149" s="78" t="s">
        <v>943</v>
      </c>
      <c r="E2149" s="76"/>
      <c r="F2149" s="159" t="s">
        <v>4</v>
      </c>
      <c r="G2149" s="2">
        <v>0</v>
      </c>
      <c r="H2149" s="175">
        <v>0</v>
      </c>
      <c r="I2149" s="175">
        <v>0</v>
      </c>
      <c r="J2149" s="161">
        <f t="shared" si="1611"/>
        <v>0</v>
      </c>
      <c r="K2149" s="161">
        <f t="shared" si="1612"/>
        <v>0</v>
      </c>
      <c r="L2149" s="161">
        <f t="shared" si="1613"/>
        <v>0</v>
      </c>
      <c r="M2149" s="17"/>
      <c r="N2149" s="65">
        <f>H2149*M2149</f>
        <v>0</v>
      </c>
      <c r="O2149" s="217">
        <f>I2149*M2149</f>
        <v>0</v>
      </c>
      <c r="P2149" s="246">
        <f>J2149*M2149</f>
        <v>0</v>
      </c>
      <c r="Q2149" s="246">
        <f>K2149*M2149</f>
        <v>0</v>
      </c>
      <c r="R2149" s="246">
        <f>L2149*M2149</f>
        <v>0</v>
      </c>
      <c r="S2149" s="12" t="s">
        <v>5</v>
      </c>
      <c r="T2149" s="533" t="s">
        <v>2154</v>
      </c>
    </row>
    <row r="2150" spans="1:20" s="56" customFormat="1" ht="69.95" hidden="1" customHeight="1" outlineLevel="1" thickBot="1" x14ac:dyDescent="0.25">
      <c r="A2150" s="644" t="s">
        <v>4920</v>
      </c>
      <c r="B2150" s="76" t="s">
        <v>32</v>
      </c>
      <c r="C2150" s="70"/>
      <c r="D2150" s="78" t="s">
        <v>942</v>
      </c>
      <c r="E2150" s="76"/>
      <c r="F2150" s="159" t="s">
        <v>4</v>
      </c>
      <c r="G2150" s="2">
        <v>0</v>
      </c>
      <c r="H2150" s="175">
        <v>0</v>
      </c>
      <c r="I2150" s="175">
        <v>0</v>
      </c>
      <c r="J2150" s="161">
        <f t="shared" si="1611"/>
        <v>0</v>
      </c>
      <c r="K2150" s="161">
        <f t="shared" si="1612"/>
        <v>0</v>
      </c>
      <c r="L2150" s="161">
        <f t="shared" si="1613"/>
        <v>0</v>
      </c>
      <c r="M2150" s="17"/>
      <c r="N2150" s="65">
        <f>H2150*M2150</f>
        <v>0</v>
      </c>
      <c r="O2150" s="217">
        <f>I2150*M2150</f>
        <v>0</v>
      </c>
      <c r="P2150" s="246">
        <f>J2150*M2150</f>
        <v>0</v>
      </c>
      <c r="Q2150" s="246">
        <f>K2150*M2150</f>
        <v>0</v>
      </c>
      <c r="R2150" s="246">
        <f>L2150*M2150</f>
        <v>0</v>
      </c>
      <c r="S2150" s="12" t="s">
        <v>5</v>
      </c>
      <c r="T2150" s="533" t="s">
        <v>2154</v>
      </c>
    </row>
    <row r="2151" spans="1:20" s="56" customFormat="1" ht="69.95" hidden="1" customHeight="1" outlineLevel="1" thickBot="1" x14ac:dyDescent="0.25">
      <c r="A2151" s="644" t="s">
        <v>4921</v>
      </c>
      <c r="B2151" s="76" t="s">
        <v>32</v>
      </c>
      <c r="C2151" s="70"/>
      <c r="D2151" s="78" t="s">
        <v>941</v>
      </c>
      <c r="E2151" s="76"/>
      <c r="F2151" s="159" t="s">
        <v>4</v>
      </c>
      <c r="G2151" s="2">
        <v>0</v>
      </c>
      <c r="H2151" s="175">
        <v>0</v>
      </c>
      <c r="I2151" s="175">
        <v>0</v>
      </c>
      <c r="J2151" s="161">
        <f t="shared" si="1611"/>
        <v>0</v>
      </c>
      <c r="K2151" s="161">
        <f t="shared" si="1612"/>
        <v>0</v>
      </c>
      <c r="L2151" s="161">
        <f t="shared" si="1613"/>
        <v>0</v>
      </c>
      <c r="M2151" s="17"/>
      <c r="N2151" s="65">
        <f>H2151*M2151</f>
        <v>0</v>
      </c>
      <c r="O2151" s="217">
        <f>I2151*M2151</f>
        <v>0</v>
      </c>
      <c r="P2151" s="246">
        <f>J2151*M2151</f>
        <v>0</v>
      </c>
      <c r="Q2151" s="246">
        <f>K2151*M2151</f>
        <v>0</v>
      </c>
      <c r="R2151" s="246">
        <f>L2151*M2151</f>
        <v>0</v>
      </c>
      <c r="S2151" s="12" t="s">
        <v>5</v>
      </c>
      <c r="T2151" s="533" t="s">
        <v>2154</v>
      </c>
    </row>
    <row r="2152" spans="1:20" s="56" customFormat="1" ht="69.95" hidden="1" customHeight="1" outlineLevel="1" thickBot="1" x14ac:dyDescent="0.25">
      <c r="A2152" s="644" t="s">
        <v>4923</v>
      </c>
      <c r="B2152" s="281" t="s">
        <v>42</v>
      </c>
      <c r="C2152" s="25"/>
      <c r="D2152" s="53" t="s">
        <v>940</v>
      </c>
      <c r="E2152" s="76"/>
      <c r="F2152" s="159" t="s">
        <v>4</v>
      </c>
      <c r="G2152" s="2">
        <v>0</v>
      </c>
      <c r="H2152" s="175">
        <v>0</v>
      </c>
      <c r="I2152" s="175">
        <v>0</v>
      </c>
      <c r="J2152" s="161">
        <f t="shared" si="1611"/>
        <v>0</v>
      </c>
      <c r="K2152" s="161">
        <f t="shared" si="1612"/>
        <v>0</v>
      </c>
      <c r="L2152" s="161">
        <f t="shared" si="1613"/>
        <v>0</v>
      </c>
      <c r="M2152" s="17"/>
      <c r="N2152" s="139">
        <f>H2152*M2152</f>
        <v>0</v>
      </c>
      <c r="O2152" s="217">
        <f>I2152*M2152</f>
        <v>0</v>
      </c>
      <c r="P2152" s="246">
        <f>J2152*M2152</f>
        <v>0</v>
      </c>
      <c r="Q2152" s="246">
        <f>K2152*M2152</f>
        <v>0</v>
      </c>
      <c r="R2152" s="246">
        <f>L2152*M2152</f>
        <v>0</v>
      </c>
      <c r="S2152" s="12" t="s">
        <v>5</v>
      </c>
      <c r="T2152" s="533" t="s">
        <v>2154</v>
      </c>
    </row>
    <row r="2153" spans="1:20" s="56" customFormat="1" ht="69.95" hidden="1" customHeight="1" outlineLevel="1" thickBot="1" x14ac:dyDescent="0.25">
      <c r="A2153" s="644" t="s">
        <v>4924</v>
      </c>
      <c r="B2153" s="76" t="s">
        <v>32</v>
      </c>
      <c r="C2153" s="70"/>
      <c r="D2153" s="78" t="s">
        <v>939</v>
      </c>
      <c r="E2153" s="76"/>
      <c r="F2153" s="159" t="s">
        <v>4</v>
      </c>
      <c r="G2153" s="2">
        <v>0</v>
      </c>
      <c r="H2153" s="175">
        <v>0</v>
      </c>
      <c r="I2153" s="175">
        <v>0</v>
      </c>
      <c r="J2153" s="161">
        <f t="shared" si="1611"/>
        <v>0</v>
      </c>
      <c r="K2153" s="161">
        <f t="shared" si="1612"/>
        <v>0</v>
      </c>
      <c r="L2153" s="161">
        <f t="shared" si="1613"/>
        <v>0</v>
      </c>
      <c r="M2153" s="17"/>
      <c r="N2153" s="65">
        <f>H2153*M2153</f>
        <v>0</v>
      </c>
      <c r="O2153" s="217">
        <f>I2153*M2153</f>
        <v>0</v>
      </c>
      <c r="P2153" s="246">
        <f>J2153*M2153</f>
        <v>0</v>
      </c>
      <c r="Q2153" s="246">
        <f>K2153*M2153</f>
        <v>0</v>
      </c>
      <c r="R2153" s="246">
        <f>L2153*M2153</f>
        <v>0</v>
      </c>
      <c r="S2153" s="12" t="s">
        <v>5</v>
      </c>
      <c r="T2153" s="533" t="s">
        <v>2154</v>
      </c>
    </row>
    <row r="2154" spans="1:20" s="56" customFormat="1" ht="69.95" hidden="1" customHeight="1" outlineLevel="1" thickBot="1" x14ac:dyDescent="0.25">
      <c r="A2154" s="644" t="s">
        <v>4926</v>
      </c>
      <c r="B2154" s="76" t="s">
        <v>32</v>
      </c>
      <c r="C2154" s="70"/>
      <c r="D2154" s="78" t="s">
        <v>936</v>
      </c>
      <c r="E2154" s="76"/>
      <c r="F2154" s="159" t="s">
        <v>4</v>
      </c>
      <c r="G2154" s="2">
        <v>0</v>
      </c>
      <c r="H2154" s="175">
        <v>0</v>
      </c>
      <c r="I2154" s="175">
        <v>0</v>
      </c>
      <c r="J2154" s="161">
        <f t="shared" si="1611"/>
        <v>0</v>
      </c>
      <c r="K2154" s="161">
        <f t="shared" si="1612"/>
        <v>0</v>
      </c>
      <c r="L2154" s="161">
        <f t="shared" si="1613"/>
        <v>0</v>
      </c>
      <c r="M2154" s="17"/>
      <c r="N2154" s="65">
        <f>H2154*M2154</f>
        <v>0</v>
      </c>
      <c r="O2154" s="217">
        <f>I2154*M2154</f>
        <v>0</v>
      </c>
      <c r="P2154" s="246">
        <f>J2154*M2154</f>
        <v>0</v>
      </c>
      <c r="Q2154" s="246">
        <f>K2154*M2154</f>
        <v>0</v>
      </c>
      <c r="R2154" s="246">
        <f>L2154*M2154</f>
        <v>0</v>
      </c>
      <c r="S2154" s="12" t="s">
        <v>5</v>
      </c>
      <c r="T2154" s="533" t="s">
        <v>2154</v>
      </c>
    </row>
    <row r="2155" spans="1:20" s="56" customFormat="1" ht="69.95" hidden="1" customHeight="1" outlineLevel="1" thickBot="1" x14ac:dyDescent="0.25">
      <c r="A2155" s="644" t="s">
        <v>4927</v>
      </c>
      <c r="B2155" s="76" t="s">
        <v>32</v>
      </c>
      <c r="C2155" s="70"/>
      <c r="D2155" s="78" t="s">
        <v>937</v>
      </c>
      <c r="E2155" s="76"/>
      <c r="F2155" s="159" t="s">
        <v>4</v>
      </c>
      <c r="G2155" s="2">
        <v>0</v>
      </c>
      <c r="H2155" s="175">
        <v>0</v>
      </c>
      <c r="I2155" s="175">
        <v>0</v>
      </c>
      <c r="J2155" s="161">
        <f t="shared" si="1611"/>
        <v>0</v>
      </c>
      <c r="K2155" s="161">
        <f t="shared" si="1612"/>
        <v>0</v>
      </c>
      <c r="L2155" s="161">
        <f t="shared" si="1613"/>
        <v>0</v>
      </c>
      <c r="M2155" s="17"/>
      <c r="N2155" s="65">
        <f>H2155*M2155</f>
        <v>0</v>
      </c>
      <c r="O2155" s="217">
        <f>I2155*M2155</f>
        <v>0</v>
      </c>
      <c r="P2155" s="246">
        <f>J2155*M2155</f>
        <v>0</v>
      </c>
      <c r="Q2155" s="246">
        <f>K2155*M2155</f>
        <v>0</v>
      </c>
      <c r="R2155" s="246">
        <f>L2155*M2155</f>
        <v>0</v>
      </c>
      <c r="S2155" s="12" t="s">
        <v>5</v>
      </c>
      <c r="T2155" s="533" t="s">
        <v>2154</v>
      </c>
    </row>
    <row r="2156" spans="1:20" s="56" customFormat="1" ht="69.95" hidden="1" customHeight="1" outlineLevel="1" thickBot="1" x14ac:dyDescent="0.25">
      <c r="A2156" s="644" t="s">
        <v>4928</v>
      </c>
      <c r="B2156" s="76" t="s">
        <v>32</v>
      </c>
      <c r="C2156" s="70"/>
      <c r="D2156" s="78" t="s">
        <v>938</v>
      </c>
      <c r="E2156" s="76"/>
      <c r="F2156" s="159" t="s">
        <v>4</v>
      </c>
      <c r="G2156" s="2">
        <v>0</v>
      </c>
      <c r="H2156" s="175">
        <v>0</v>
      </c>
      <c r="I2156" s="175">
        <v>0</v>
      </c>
      <c r="J2156" s="161">
        <f t="shared" si="1611"/>
        <v>0</v>
      </c>
      <c r="K2156" s="161">
        <f t="shared" si="1612"/>
        <v>0</v>
      </c>
      <c r="L2156" s="161">
        <f t="shared" si="1613"/>
        <v>0</v>
      </c>
      <c r="M2156" s="17"/>
      <c r="N2156" s="65">
        <f>H2156*M2156</f>
        <v>0</v>
      </c>
      <c r="O2156" s="217">
        <f>I2156*M2156</f>
        <v>0</v>
      </c>
      <c r="P2156" s="246">
        <f>J2156*M2156</f>
        <v>0</v>
      </c>
      <c r="Q2156" s="246">
        <f>K2156*M2156</f>
        <v>0</v>
      </c>
      <c r="R2156" s="246">
        <f>L2156*M2156</f>
        <v>0</v>
      </c>
      <c r="S2156" s="12" t="s">
        <v>5</v>
      </c>
      <c r="T2156" s="533" t="s">
        <v>2154</v>
      </c>
    </row>
    <row r="2157" spans="1:20" s="56" customFormat="1" ht="69.95" hidden="1" customHeight="1" outlineLevel="1" thickBot="1" x14ac:dyDescent="0.25">
      <c r="A2157" s="644" t="s">
        <v>4929</v>
      </c>
      <c r="B2157" s="76" t="s">
        <v>32</v>
      </c>
      <c r="C2157" s="70"/>
      <c r="D2157" s="78" t="s">
        <v>949</v>
      </c>
      <c r="E2157" s="76"/>
      <c r="F2157" s="159" t="s">
        <v>4</v>
      </c>
      <c r="G2157" s="2">
        <v>0</v>
      </c>
      <c r="H2157" s="175">
        <v>0</v>
      </c>
      <c r="I2157" s="175">
        <v>0</v>
      </c>
      <c r="J2157" s="161">
        <f t="shared" si="1611"/>
        <v>0</v>
      </c>
      <c r="K2157" s="161">
        <f t="shared" si="1612"/>
        <v>0</v>
      </c>
      <c r="L2157" s="161">
        <f t="shared" si="1613"/>
        <v>0</v>
      </c>
      <c r="M2157" s="17"/>
      <c r="N2157" s="65">
        <f>H2157*M2157</f>
        <v>0</v>
      </c>
      <c r="O2157" s="217">
        <f>I2157*M2157</f>
        <v>0</v>
      </c>
      <c r="P2157" s="246">
        <f>J2157*M2157</f>
        <v>0</v>
      </c>
      <c r="Q2157" s="246">
        <f>K2157*M2157</f>
        <v>0</v>
      </c>
      <c r="R2157" s="246">
        <f>L2157*M2157</f>
        <v>0</v>
      </c>
      <c r="S2157" s="12" t="s">
        <v>5</v>
      </c>
      <c r="T2157" s="533" t="s">
        <v>2154</v>
      </c>
    </row>
    <row r="2158" spans="1:20" s="56" customFormat="1" ht="69.95" hidden="1" customHeight="1" outlineLevel="1" thickBot="1" x14ac:dyDescent="0.25">
      <c r="A2158" s="644" t="s">
        <v>4930</v>
      </c>
      <c r="B2158" s="76" t="s">
        <v>32</v>
      </c>
      <c r="C2158" s="70"/>
      <c r="D2158" s="78" t="s">
        <v>950</v>
      </c>
      <c r="E2158" s="76"/>
      <c r="F2158" s="159" t="s">
        <v>4</v>
      </c>
      <c r="G2158" s="2">
        <v>0</v>
      </c>
      <c r="H2158" s="175">
        <v>0</v>
      </c>
      <c r="I2158" s="175">
        <v>0</v>
      </c>
      <c r="J2158" s="161">
        <f t="shared" si="1611"/>
        <v>0</v>
      </c>
      <c r="K2158" s="161">
        <f t="shared" si="1612"/>
        <v>0</v>
      </c>
      <c r="L2158" s="161">
        <f t="shared" si="1613"/>
        <v>0</v>
      </c>
      <c r="M2158" s="17"/>
      <c r="N2158" s="65">
        <f>H2158*M2158</f>
        <v>0</v>
      </c>
      <c r="O2158" s="217">
        <f>I2158*M2158</f>
        <v>0</v>
      </c>
      <c r="P2158" s="246">
        <f>J2158*M2158</f>
        <v>0</v>
      </c>
      <c r="Q2158" s="246">
        <f>K2158*M2158</f>
        <v>0</v>
      </c>
      <c r="R2158" s="246">
        <f>L2158*M2158</f>
        <v>0</v>
      </c>
      <c r="S2158" s="12" t="s">
        <v>5</v>
      </c>
      <c r="T2158" s="533" t="s">
        <v>2154</v>
      </c>
    </row>
    <row r="2159" spans="1:20" s="56" customFormat="1" ht="69.95" hidden="1" customHeight="1" outlineLevel="1" thickBot="1" x14ac:dyDescent="0.25">
      <c r="A2159" s="644" t="s">
        <v>4931</v>
      </c>
      <c r="B2159" s="76" t="s">
        <v>112</v>
      </c>
      <c r="C2159" s="70"/>
      <c r="D2159" s="78" t="s">
        <v>951</v>
      </c>
      <c r="E2159" s="76"/>
      <c r="F2159" s="159" t="s">
        <v>4</v>
      </c>
      <c r="G2159" s="2">
        <v>0</v>
      </c>
      <c r="H2159" s="175">
        <v>0</v>
      </c>
      <c r="I2159" s="175">
        <v>0</v>
      </c>
      <c r="J2159" s="161">
        <f t="shared" si="1611"/>
        <v>0</v>
      </c>
      <c r="K2159" s="161">
        <f t="shared" si="1612"/>
        <v>0</v>
      </c>
      <c r="L2159" s="161">
        <f t="shared" si="1613"/>
        <v>0</v>
      </c>
      <c r="M2159" s="17"/>
      <c r="N2159" s="65">
        <f>H2159*M2159</f>
        <v>0</v>
      </c>
      <c r="O2159" s="217">
        <f>I2159*M2159</f>
        <v>0</v>
      </c>
      <c r="P2159" s="246">
        <f>J2159*M2159</f>
        <v>0</v>
      </c>
      <c r="Q2159" s="246">
        <f>K2159*M2159</f>
        <v>0</v>
      </c>
      <c r="R2159" s="246">
        <f>L2159*M2159</f>
        <v>0</v>
      </c>
      <c r="S2159" s="12" t="s">
        <v>5</v>
      </c>
      <c r="T2159" s="533" t="s">
        <v>2154</v>
      </c>
    </row>
    <row r="2160" spans="1:20" s="56" customFormat="1" ht="69.95" hidden="1" customHeight="1" outlineLevel="1" thickBot="1" x14ac:dyDescent="0.25">
      <c r="A2160" s="644" t="s">
        <v>4932</v>
      </c>
      <c r="B2160" s="76" t="s">
        <v>32</v>
      </c>
      <c r="C2160" s="70"/>
      <c r="D2160" s="78" t="s">
        <v>959</v>
      </c>
      <c r="E2160" s="76"/>
      <c r="F2160" s="159" t="s">
        <v>4</v>
      </c>
      <c r="G2160" s="2">
        <v>0</v>
      </c>
      <c r="H2160" s="175">
        <v>0</v>
      </c>
      <c r="I2160" s="175">
        <v>0</v>
      </c>
      <c r="J2160" s="161">
        <f t="shared" si="1611"/>
        <v>0</v>
      </c>
      <c r="K2160" s="161">
        <f t="shared" si="1612"/>
        <v>0</v>
      </c>
      <c r="L2160" s="161">
        <f t="shared" si="1613"/>
        <v>0</v>
      </c>
      <c r="M2160" s="17"/>
      <c r="N2160" s="65">
        <f>H2160*M2160</f>
        <v>0</v>
      </c>
      <c r="O2160" s="217">
        <f>I2160*M2160</f>
        <v>0</v>
      </c>
      <c r="P2160" s="246">
        <f>J2160*M2160</f>
        <v>0</v>
      </c>
      <c r="Q2160" s="246">
        <f>K2160*M2160</f>
        <v>0</v>
      </c>
      <c r="R2160" s="246">
        <f>L2160*M2160</f>
        <v>0</v>
      </c>
      <c r="S2160" s="12" t="s">
        <v>5</v>
      </c>
      <c r="T2160" s="533" t="s">
        <v>2154</v>
      </c>
    </row>
    <row r="2161" spans="1:20" s="56" customFormat="1" ht="69.95" hidden="1" customHeight="1" outlineLevel="1" thickBot="1" x14ac:dyDescent="0.25">
      <c r="A2161" s="644" t="s">
        <v>4933</v>
      </c>
      <c r="B2161" s="76" t="s">
        <v>32</v>
      </c>
      <c r="C2161" s="70"/>
      <c r="D2161" s="78" t="s">
        <v>952</v>
      </c>
      <c r="E2161" s="76"/>
      <c r="F2161" s="159" t="s">
        <v>4</v>
      </c>
      <c r="G2161" s="2">
        <v>0</v>
      </c>
      <c r="H2161" s="175">
        <v>0</v>
      </c>
      <c r="I2161" s="175">
        <v>0</v>
      </c>
      <c r="J2161" s="161">
        <f t="shared" si="1611"/>
        <v>0</v>
      </c>
      <c r="K2161" s="161">
        <f t="shared" si="1612"/>
        <v>0</v>
      </c>
      <c r="L2161" s="161">
        <f t="shared" si="1613"/>
        <v>0</v>
      </c>
      <c r="M2161" s="17"/>
      <c r="N2161" s="65">
        <f>H2161*M2161</f>
        <v>0</v>
      </c>
      <c r="O2161" s="217">
        <f>I2161*M2161</f>
        <v>0</v>
      </c>
      <c r="P2161" s="246">
        <f>J2161*M2161</f>
        <v>0</v>
      </c>
      <c r="Q2161" s="246">
        <f>K2161*M2161</f>
        <v>0</v>
      </c>
      <c r="R2161" s="246">
        <f>L2161*M2161</f>
        <v>0</v>
      </c>
      <c r="S2161" s="12" t="s">
        <v>5</v>
      </c>
      <c r="T2161" s="533" t="s">
        <v>2154</v>
      </c>
    </row>
    <row r="2162" spans="1:20" s="56" customFormat="1" ht="69.95" hidden="1" customHeight="1" outlineLevel="1" thickBot="1" x14ac:dyDescent="0.25">
      <c r="A2162" s="644" t="s">
        <v>4934</v>
      </c>
      <c r="B2162" s="76" t="s">
        <v>32</v>
      </c>
      <c r="C2162" s="70"/>
      <c r="D2162" s="78" t="s">
        <v>953</v>
      </c>
      <c r="E2162" s="76"/>
      <c r="F2162" s="159" t="s">
        <v>4</v>
      </c>
      <c r="G2162" s="2">
        <v>0</v>
      </c>
      <c r="H2162" s="175">
        <v>0</v>
      </c>
      <c r="I2162" s="175">
        <v>0</v>
      </c>
      <c r="J2162" s="161">
        <f t="shared" si="1611"/>
        <v>0</v>
      </c>
      <c r="K2162" s="161">
        <f t="shared" si="1612"/>
        <v>0</v>
      </c>
      <c r="L2162" s="161">
        <f t="shared" si="1613"/>
        <v>0</v>
      </c>
      <c r="M2162" s="17"/>
      <c r="N2162" s="65">
        <f>H2162*M2162</f>
        <v>0</v>
      </c>
      <c r="O2162" s="217">
        <f>I2162*M2162</f>
        <v>0</v>
      </c>
      <c r="P2162" s="246">
        <f>J2162*M2162</f>
        <v>0</v>
      </c>
      <c r="Q2162" s="246">
        <f>K2162*M2162</f>
        <v>0</v>
      </c>
      <c r="R2162" s="246">
        <f>L2162*M2162</f>
        <v>0</v>
      </c>
      <c r="S2162" s="12" t="s">
        <v>5</v>
      </c>
      <c r="T2162" s="533" t="s">
        <v>2154</v>
      </c>
    </row>
    <row r="2163" spans="1:20" s="56" customFormat="1" ht="69.95" hidden="1" customHeight="1" outlineLevel="1" thickBot="1" x14ac:dyDescent="0.25">
      <c r="A2163" s="644" t="s">
        <v>4935</v>
      </c>
      <c r="B2163" s="76" t="s">
        <v>32</v>
      </c>
      <c r="C2163" s="70"/>
      <c r="D2163" s="78" t="s">
        <v>954</v>
      </c>
      <c r="E2163" s="76"/>
      <c r="F2163" s="159" t="s">
        <v>4</v>
      </c>
      <c r="G2163" s="2">
        <v>0</v>
      </c>
      <c r="H2163" s="175">
        <v>0</v>
      </c>
      <c r="I2163" s="175">
        <v>0</v>
      </c>
      <c r="J2163" s="161">
        <f t="shared" si="1611"/>
        <v>0</v>
      </c>
      <c r="K2163" s="161">
        <f t="shared" si="1612"/>
        <v>0</v>
      </c>
      <c r="L2163" s="161">
        <f t="shared" si="1613"/>
        <v>0</v>
      </c>
      <c r="M2163" s="17"/>
      <c r="N2163" s="65">
        <f>H2163*M2163</f>
        <v>0</v>
      </c>
      <c r="O2163" s="217">
        <f>I2163*M2163</f>
        <v>0</v>
      </c>
      <c r="P2163" s="246">
        <f>J2163*M2163</f>
        <v>0</v>
      </c>
      <c r="Q2163" s="246">
        <f>K2163*M2163</f>
        <v>0</v>
      </c>
      <c r="R2163" s="246">
        <f>L2163*M2163</f>
        <v>0</v>
      </c>
      <c r="S2163" s="12" t="s">
        <v>5</v>
      </c>
      <c r="T2163" s="533" t="s">
        <v>2154</v>
      </c>
    </row>
    <row r="2164" spans="1:20" s="56" customFormat="1" ht="69.95" hidden="1" customHeight="1" outlineLevel="1" thickBot="1" x14ac:dyDescent="0.25">
      <c r="A2164" s="644" t="s">
        <v>4936</v>
      </c>
      <c r="B2164" s="76" t="s">
        <v>32</v>
      </c>
      <c r="C2164" s="70"/>
      <c r="D2164" s="78" t="s">
        <v>955</v>
      </c>
      <c r="E2164" s="76"/>
      <c r="F2164" s="159" t="s">
        <v>4</v>
      </c>
      <c r="G2164" s="2">
        <v>0</v>
      </c>
      <c r="H2164" s="175">
        <v>0</v>
      </c>
      <c r="I2164" s="175">
        <v>0</v>
      </c>
      <c r="J2164" s="161">
        <f t="shared" si="1611"/>
        <v>0</v>
      </c>
      <c r="K2164" s="161">
        <f t="shared" si="1612"/>
        <v>0</v>
      </c>
      <c r="L2164" s="161">
        <f t="shared" si="1613"/>
        <v>0</v>
      </c>
      <c r="M2164" s="17"/>
      <c r="N2164" s="65">
        <f>H2164*M2164</f>
        <v>0</v>
      </c>
      <c r="O2164" s="217">
        <f>I2164*M2164</f>
        <v>0</v>
      </c>
      <c r="P2164" s="246">
        <f>J2164*M2164</f>
        <v>0</v>
      </c>
      <c r="Q2164" s="246">
        <f>K2164*M2164</f>
        <v>0</v>
      </c>
      <c r="R2164" s="246">
        <f>L2164*M2164</f>
        <v>0</v>
      </c>
      <c r="S2164" s="12" t="s">
        <v>5</v>
      </c>
      <c r="T2164" s="533" t="s">
        <v>2154</v>
      </c>
    </row>
    <row r="2165" spans="1:20" s="56" customFormat="1" ht="69.95" hidden="1" customHeight="1" outlineLevel="1" thickBot="1" x14ac:dyDescent="0.25">
      <c r="A2165" s="644" t="s">
        <v>4937</v>
      </c>
      <c r="B2165" s="76" t="s">
        <v>32</v>
      </c>
      <c r="C2165" s="70"/>
      <c r="D2165" s="78" t="s">
        <v>956</v>
      </c>
      <c r="E2165" s="76"/>
      <c r="F2165" s="159" t="s">
        <v>4</v>
      </c>
      <c r="G2165" s="2">
        <v>0</v>
      </c>
      <c r="H2165" s="175">
        <v>0</v>
      </c>
      <c r="I2165" s="175">
        <v>0</v>
      </c>
      <c r="J2165" s="161">
        <f t="shared" si="1611"/>
        <v>0</v>
      </c>
      <c r="K2165" s="161">
        <f t="shared" si="1612"/>
        <v>0</v>
      </c>
      <c r="L2165" s="161">
        <f t="shared" si="1613"/>
        <v>0</v>
      </c>
      <c r="M2165" s="17"/>
      <c r="N2165" s="65">
        <f>H2165*M2165</f>
        <v>0</v>
      </c>
      <c r="O2165" s="217">
        <f>I2165*M2165</f>
        <v>0</v>
      </c>
      <c r="P2165" s="246">
        <f>J2165*M2165</f>
        <v>0</v>
      </c>
      <c r="Q2165" s="246">
        <f>K2165*M2165</f>
        <v>0</v>
      </c>
      <c r="R2165" s="246">
        <f>L2165*M2165</f>
        <v>0</v>
      </c>
      <c r="S2165" s="12" t="s">
        <v>5</v>
      </c>
      <c r="T2165" s="533" t="s">
        <v>2154</v>
      </c>
    </row>
    <row r="2166" spans="1:20" s="56" customFormat="1" ht="69.95" hidden="1" customHeight="1" outlineLevel="1" thickBot="1" x14ac:dyDescent="0.25">
      <c r="A2166" s="644" t="s">
        <v>4938</v>
      </c>
      <c r="B2166" s="76" t="s">
        <v>32</v>
      </c>
      <c r="C2166" s="70"/>
      <c r="D2166" s="78" t="s">
        <v>957</v>
      </c>
      <c r="E2166" s="76"/>
      <c r="F2166" s="159" t="s">
        <v>4</v>
      </c>
      <c r="G2166" s="2">
        <v>0</v>
      </c>
      <c r="H2166" s="175">
        <v>0</v>
      </c>
      <c r="I2166" s="175">
        <v>0</v>
      </c>
      <c r="J2166" s="161">
        <f t="shared" si="1611"/>
        <v>0</v>
      </c>
      <c r="K2166" s="161">
        <f t="shared" si="1612"/>
        <v>0</v>
      </c>
      <c r="L2166" s="161">
        <f t="shared" si="1613"/>
        <v>0</v>
      </c>
      <c r="M2166" s="17"/>
      <c r="N2166" s="65">
        <f>H2166*M2166</f>
        <v>0</v>
      </c>
      <c r="O2166" s="217">
        <f>I2166*M2166</f>
        <v>0</v>
      </c>
      <c r="P2166" s="246">
        <f>J2166*M2166</f>
        <v>0</v>
      </c>
      <c r="Q2166" s="246">
        <f>K2166*M2166</f>
        <v>0</v>
      </c>
      <c r="R2166" s="246">
        <f>L2166*M2166</f>
        <v>0</v>
      </c>
      <c r="S2166" s="12" t="s">
        <v>5</v>
      </c>
      <c r="T2166" s="533" t="s">
        <v>2154</v>
      </c>
    </row>
    <row r="2167" spans="1:20" s="56" customFormat="1" ht="69.95" hidden="1" customHeight="1" outlineLevel="1" thickBot="1" x14ac:dyDescent="0.25">
      <c r="A2167" s="644" t="s">
        <v>4939</v>
      </c>
      <c r="B2167" s="281" t="s">
        <v>42</v>
      </c>
      <c r="C2167" s="25"/>
      <c r="D2167" s="53" t="s">
        <v>958</v>
      </c>
      <c r="E2167" s="76"/>
      <c r="F2167" s="159" t="s">
        <v>4</v>
      </c>
      <c r="G2167" s="2">
        <v>0</v>
      </c>
      <c r="H2167" s="175">
        <v>0</v>
      </c>
      <c r="I2167" s="175">
        <v>0</v>
      </c>
      <c r="J2167" s="161">
        <f t="shared" si="1611"/>
        <v>0</v>
      </c>
      <c r="K2167" s="161">
        <f t="shared" si="1612"/>
        <v>0</v>
      </c>
      <c r="L2167" s="161">
        <f t="shared" si="1613"/>
        <v>0</v>
      </c>
      <c r="M2167" s="17"/>
      <c r="N2167" s="139">
        <f>H2167*M2167</f>
        <v>0</v>
      </c>
      <c r="O2167" s="217">
        <f>I2167*M2167</f>
        <v>0</v>
      </c>
      <c r="P2167" s="246">
        <f>J2167*M2167</f>
        <v>0</v>
      </c>
      <c r="Q2167" s="246">
        <f>K2167*M2167</f>
        <v>0</v>
      </c>
      <c r="R2167" s="246">
        <f>L2167*M2167</f>
        <v>0</v>
      </c>
      <c r="S2167" s="12" t="s">
        <v>5</v>
      </c>
      <c r="T2167" s="533" t="s">
        <v>2154</v>
      </c>
    </row>
    <row r="2168" spans="1:20" s="56" customFormat="1" ht="69.95" hidden="1" customHeight="1" outlineLevel="1" thickBot="1" x14ac:dyDescent="0.25">
      <c r="A2168" s="644" t="s">
        <v>4940</v>
      </c>
      <c r="B2168" s="76" t="s">
        <v>32</v>
      </c>
      <c r="C2168" s="70"/>
      <c r="D2168" s="78" t="s">
        <v>960</v>
      </c>
      <c r="E2168" s="76"/>
      <c r="F2168" s="159" t="s">
        <v>4</v>
      </c>
      <c r="G2168" s="2">
        <v>0</v>
      </c>
      <c r="H2168" s="175">
        <v>0</v>
      </c>
      <c r="I2168" s="175">
        <v>0</v>
      </c>
      <c r="J2168" s="161">
        <f t="shared" si="1611"/>
        <v>0</v>
      </c>
      <c r="K2168" s="161">
        <f t="shared" si="1612"/>
        <v>0</v>
      </c>
      <c r="L2168" s="161">
        <f t="shared" si="1613"/>
        <v>0</v>
      </c>
      <c r="M2168" s="17"/>
      <c r="N2168" s="65">
        <f>H2168*M2168</f>
        <v>0</v>
      </c>
      <c r="O2168" s="217">
        <f>I2168*M2168</f>
        <v>0</v>
      </c>
      <c r="P2168" s="246">
        <f>J2168*M2168</f>
        <v>0</v>
      </c>
      <c r="Q2168" s="246">
        <f>K2168*M2168</f>
        <v>0</v>
      </c>
      <c r="R2168" s="246">
        <f>L2168*M2168</f>
        <v>0</v>
      </c>
      <c r="S2168" s="12" t="s">
        <v>5</v>
      </c>
      <c r="T2168" s="533" t="s">
        <v>2154</v>
      </c>
    </row>
    <row r="2169" spans="1:20" s="56" customFormat="1" ht="69.95" hidden="1" customHeight="1" outlineLevel="1" thickBot="1" x14ac:dyDescent="0.25">
      <c r="A2169" s="644" t="s">
        <v>4941</v>
      </c>
      <c r="B2169" s="76" t="s">
        <v>32</v>
      </c>
      <c r="C2169" s="70"/>
      <c r="D2169" s="78" t="s">
        <v>961</v>
      </c>
      <c r="E2169" s="76"/>
      <c r="F2169" s="159" t="s">
        <v>4</v>
      </c>
      <c r="G2169" s="2">
        <v>0</v>
      </c>
      <c r="H2169" s="175">
        <v>0</v>
      </c>
      <c r="I2169" s="175">
        <v>0</v>
      </c>
      <c r="J2169" s="161">
        <f t="shared" si="1611"/>
        <v>0</v>
      </c>
      <c r="K2169" s="161">
        <f t="shared" si="1612"/>
        <v>0</v>
      </c>
      <c r="L2169" s="161">
        <f t="shared" si="1613"/>
        <v>0</v>
      </c>
      <c r="M2169" s="17"/>
      <c r="N2169" s="65">
        <f>H2169*M2169</f>
        <v>0</v>
      </c>
      <c r="O2169" s="217">
        <f>I2169*M2169</f>
        <v>0</v>
      </c>
      <c r="P2169" s="246">
        <f>J2169*M2169</f>
        <v>0</v>
      </c>
      <c r="Q2169" s="246">
        <f>K2169*M2169</f>
        <v>0</v>
      </c>
      <c r="R2169" s="246">
        <f>L2169*M2169</f>
        <v>0</v>
      </c>
      <c r="S2169" s="12" t="s">
        <v>5</v>
      </c>
      <c r="T2169" s="533" t="s">
        <v>2154</v>
      </c>
    </row>
    <row r="2170" spans="1:20" s="56" customFormat="1" ht="69.95" hidden="1" customHeight="1" outlineLevel="1" thickBot="1" x14ac:dyDescent="0.25">
      <c r="A2170" s="644" t="s">
        <v>4942</v>
      </c>
      <c r="B2170" s="76" t="s">
        <v>32</v>
      </c>
      <c r="C2170" s="70"/>
      <c r="D2170" s="78" t="s">
        <v>962</v>
      </c>
      <c r="E2170" s="76"/>
      <c r="F2170" s="159" t="s">
        <v>4</v>
      </c>
      <c r="G2170" s="2">
        <v>0</v>
      </c>
      <c r="H2170" s="175">
        <v>0</v>
      </c>
      <c r="I2170" s="175">
        <v>0</v>
      </c>
      <c r="J2170" s="161">
        <f t="shared" si="1611"/>
        <v>0</v>
      </c>
      <c r="K2170" s="161">
        <f t="shared" si="1612"/>
        <v>0</v>
      </c>
      <c r="L2170" s="161">
        <f t="shared" si="1613"/>
        <v>0</v>
      </c>
      <c r="M2170" s="17"/>
      <c r="N2170" s="65">
        <f>H2170*M2170</f>
        <v>0</v>
      </c>
      <c r="O2170" s="217">
        <f>I2170*M2170</f>
        <v>0</v>
      </c>
      <c r="P2170" s="246">
        <f>J2170*M2170</f>
        <v>0</v>
      </c>
      <c r="Q2170" s="246">
        <f>K2170*M2170</f>
        <v>0</v>
      </c>
      <c r="R2170" s="246">
        <f>L2170*M2170</f>
        <v>0</v>
      </c>
      <c r="S2170" s="12" t="s">
        <v>5</v>
      </c>
      <c r="T2170" s="533" t="s">
        <v>2154</v>
      </c>
    </row>
    <row r="2171" spans="1:20" s="56" customFormat="1" ht="69.95" hidden="1" customHeight="1" outlineLevel="1" thickBot="1" x14ac:dyDescent="0.25">
      <c r="A2171" s="644" t="s">
        <v>4943</v>
      </c>
      <c r="B2171" s="76" t="s">
        <v>32</v>
      </c>
      <c r="C2171" s="70"/>
      <c r="D2171" s="78" t="s">
        <v>963</v>
      </c>
      <c r="E2171" s="76"/>
      <c r="F2171" s="159" t="s">
        <v>4</v>
      </c>
      <c r="G2171" s="2">
        <v>0</v>
      </c>
      <c r="H2171" s="175">
        <v>0</v>
      </c>
      <c r="I2171" s="175">
        <v>0</v>
      </c>
      <c r="J2171" s="161">
        <f t="shared" si="1611"/>
        <v>0</v>
      </c>
      <c r="K2171" s="161">
        <f t="shared" si="1612"/>
        <v>0</v>
      </c>
      <c r="L2171" s="161">
        <f t="shared" si="1613"/>
        <v>0</v>
      </c>
      <c r="M2171" s="17"/>
      <c r="N2171" s="65">
        <f>H2171*M2171</f>
        <v>0</v>
      </c>
      <c r="O2171" s="217">
        <f>I2171*M2171</f>
        <v>0</v>
      </c>
      <c r="P2171" s="246">
        <f>J2171*M2171</f>
        <v>0</v>
      </c>
      <c r="Q2171" s="246">
        <f>K2171*M2171</f>
        <v>0</v>
      </c>
      <c r="R2171" s="246">
        <f>L2171*M2171</f>
        <v>0</v>
      </c>
      <c r="S2171" s="12" t="s">
        <v>5</v>
      </c>
      <c r="T2171" s="533" t="s">
        <v>2154</v>
      </c>
    </row>
    <row r="2172" spans="1:20" s="56" customFormat="1" ht="69.95" hidden="1" customHeight="1" outlineLevel="1" thickBot="1" x14ac:dyDescent="0.25">
      <c r="A2172" s="644" t="s">
        <v>4944</v>
      </c>
      <c r="B2172" s="76" t="s">
        <v>32</v>
      </c>
      <c r="C2172" s="70"/>
      <c r="D2172" s="78" t="s">
        <v>964</v>
      </c>
      <c r="E2172" s="76"/>
      <c r="F2172" s="159" t="s">
        <v>4</v>
      </c>
      <c r="G2172" s="2">
        <v>0</v>
      </c>
      <c r="H2172" s="175">
        <v>0</v>
      </c>
      <c r="I2172" s="175">
        <v>0</v>
      </c>
      <c r="J2172" s="161">
        <f t="shared" si="1611"/>
        <v>0</v>
      </c>
      <c r="K2172" s="161">
        <f t="shared" si="1612"/>
        <v>0</v>
      </c>
      <c r="L2172" s="161">
        <f t="shared" si="1613"/>
        <v>0</v>
      </c>
      <c r="M2172" s="17"/>
      <c r="N2172" s="65">
        <f>H2172*M2172</f>
        <v>0</v>
      </c>
      <c r="O2172" s="217">
        <f>I2172*M2172</f>
        <v>0</v>
      </c>
      <c r="P2172" s="246">
        <f>J2172*M2172</f>
        <v>0</v>
      </c>
      <c r="Q2172" s="246">
        <f>K2172*M2172</f>
        <v>0</v>
      </c>
      <c r="R2172" s="246">
        <f>L2172*M2172</f>
        <v>0</v>
      </c>
      <c r="S2172" s="12" t="s">
        <v>5</v>
      </c>
      <c r="T2172" s="533" t="s">
        <v>2154</v>
      </c>
    </row>
    <row r="2173" spans="1:20" s="56" customFormat="1" ht="69.95" hidden="1" customHeight="1" outlineLevel="1" thickBot="1" x14ac:dyDescent="0.25">
      <c r="A2173" s="644" t="s">
        <v>4945</v>
      </c>
      <c r="B2173" s="76" t="s">
        <v>32</v>
      </c>
      <c r="C2173" s="70"/>
      <c r="D2173" s="78" t="s">
        <v>965</v>
      </c>
      <c r="E2173" s="76"/>
      <c r="F2173" s="159" t="s">
        <v>4</v>
      </c>
      <c r="G2173" s="2">
        <v>0</v>
      </c>
      <c r="H2173" s="175">
        <v>0</v>
      </c>
      <c r="I2173" s="175">
        <v>0</v>
      </c>
      <c r="J2173" s="161">
        <f t="shared" si="1611"/>
        <v>0</v>
      </c>
      <c r="K2173" s="161">
        <f t="shared" si="1612"/>
        <v>0</v>
      </c>
      <c r="L2173" s="161">
        <f t="shared" si="1613"/>
        <v>0</v>
      </c>
      <c r="M2173" s="17"/>
      <c r="N2173" s="65">
        <f>H2173*M2173</f>
        <v>0</v>
      </c>
      <c r="O2173" s="217">
        <f>I2173*M2173</f>
        <v>0</v>
      </c>
      <c r="P2173" s="246">
        <f>J2173*M2173</f>
        <v>0</v>
      </c>
      <c r="Q2173" s="246">
        <f>K2173*M2173</f>
        <v>0</v>
      </c>
      <c r="R2173" s="246">
        <f>L2173*M2173</f>
        <v>0</v>
      </c>
      <c r="S2173" s="12" t="s">
        <v>5</v>
      </c>
      <c r="T2173" s="533" t="s">
        <v>2154</v>
      </c>
    </row>
    <row r="2174" spans="1:20" s="56" customFormat="1" ht="69.95" hidden="1" customHeight="1" outlineLevel="1" thickBot="1" x14ac:dyDescent="0.25">
      <c r="A2174" s="644" t="s">
        <v>4946</v>
      </c>
      <c r="B2174" s="76" t="s">
        <v>32</v>
      </c>
      <c r="C2174" s="70"/>
      <c r="D2174" s="78" t="s">
        <v>966</v>
      </c>
      <c r="E2174" s="76"/>
      <c r="F2174" s="159" t="s">
        <v>4</v>
      </c>
      <c r="G2174" s="2">
        <v>0</v>
      </c>
      <c r="H2174" s="175">
        <v>0</v>
      </c>
      <c r="I2174" s="175">
        <v>0</v>
      </c>
      <c r="J2174" s="161">
        <f t="shared" si="1611"/>
        <v>0</v>
      </c>
      <c r="K2174" s="161">
        <f t="shared" si="1612"/>
        <v>0</v>
      </c>
      <c r="L2174" s="161">
        <f t="shared" si="1613"/>
        <v>0</v>
      </c>
      <c r="M2174" s="17"/>
      <c r="N2174" s="65">
        <f>H2174*M2174</f>
        <v>0</v>
      </c>
      <c r="O2174" s="217">
        <f>I2174*M2174</f>
        <v>0</v>
      </c>
      <c r="P2174" s="246">
        <f>J2174*M2174</f>
        <v>0</v>
      </c>
      <c r="Q2174" s="246">
        <f>K2174*M2174</f>
        <v>0</v>
      </c>
      <c r="R2174" s="246">
        <f>L2174*M2174</f>
        <v>0</v>
      </c>
      <c r="S2174" s="12" t="s">
        <v>5</v>
      </c>
      <c r="T2174" s="533" t="s">
        <v>2154</v>
      </c>
    </row>
    <row r="2175" spans="1:20" s="56" customFormat="1" ht="69.95" hidden="1" customHeight="1" outlineLevel="1" thickBot="1" x14ac:dyDescent="0.25">
      <c r="A2175" s="644" t="s">
        <v>4947</v>
      </c>
      <c r="B2175" s="281" t="s">
        <v>42</v>
      </c>
      <c r="C2175" s="25"/>
      <c r="D2175" s="53" t="s">
        <v>967</v>
      </c>
      <c r="E2175" s="76"/>
      <c r="F2175" s="159" t="s">
        <v>4</v>
      </c>
      <c r="G2175" s="2">
        <v>0</v>
      </c>
      <c r="H2175" s="175">
        <v>0</v>
      </c>
      <c r="I2175" s="175">
        <v>0</v>
      </c>
      <c r="J2175" s="161">
        <f t="shared" si="1611"/>
        <v>0</v>
      </c>
      <c r="K2175" s="161">
        <f t="shared" si="1612"/>
        <v>0</v>
      </c>
      <c r="L2175" s="161">
        <f t="shared" si="1613"/>
        <v>0</v>
      </c>
      <c r="M2175" s="17"/>
      <c r="N2175" s="139">
        <f>H2175*M2175</f>
        <v>0</v>
      </c>
      <c r="O2175" s="217">
        <f>I2175*M2175</f>
        <v>0</v>
      </c>
      <c r="P2175" s="246">
        <f>J2175*M2175</f>
        <v>0</v>
      </c>
      <c r="Q2175" s="246">
        <f>K2175*M2175</f>
        <v>0</v>
      </c>
      <c r="R2175" s="246">
        <f>L2175*M2175</f>
        <v>0</v>
      </c>
      <c r="S2175" s="12" t="s">
        <v>5</v>
      </c>
      <c r="T2175" s="533" t="s">
        <v>2154</v>
      </c>
    </row>
    <row r="2176" spans="1:20" s="56" customFormat="1" ht="69.95" hidden="1" customHeight="1" outlineLevel="1" thickBot="1" x14ac:dyDescent="0.25">
      <c r="A2176" s="644" t="s">
        <v>4948</v>
      </c>
      <c r="B2176" s="281" t="s">
        <v>42</v>
      </c>
      <c r="C2176" s="25"/>
      <c r="D2176" s="53" t="s">
        <v>968</v>
      </c>
      <c r="E2176" s="76"/>
      <c r="F2176" s="159" t="s">
        <v>4</v>
      </c>
      <c r="G2176" s="2">
        <v>0</v>
      </c>
      <c r="H2176" s="175">
        <v>0</v>
      </c>
      <c r="I2176" s="175">
        <v>0</v>
      </c>
      <c r="J2176" s="161">
        <f t="shared" si="1611"/>
        <v>0</v>
      </c>
      <c r="K2176" s="161">
        <f t="shared" si="1612"/>
        <v>0</v>
      </c>
      <c r="L2176" s="161">
        <f t="shared" si="1613"/>
        <v>0</v>
      </c>
      <c r="M2176" s="17"/>
      <c r="N2176" s="139">
        <f>H2176*M2176</f>
        <v>0</v>
      </c>
      <c r="O2176" s="217">
        <f>I2176*M2176</f>
        <v>0</v>
      </c>
      <c r="P2176" s="246">
        <f>J2176*M2176</f>
        <v>0</v>
      </c>
      <c r="Q2176" s="246">
        <f>K2176*M2176</f>
        <v>0</v>
      </c>
      <c r="R2176" s="246">
        <f>L2176*M2176</f>
        <v>0</v>
      </c>
      <c r="S2176" s="12" t="s">
        <v>5</v>
      </c>
      <c r="T2176" s="533" t="s">
        <v>2154</v>
      </c>
    </row>
    <row r="2177" spans="1:21" s="56" customFormat="1" ht="69.95" hidden="1" customHeight="1" outlineLevel="1" thickBot="1" x14ac:dyDescent="0.25">
      <c r="A2177" s="644" t="s">
        <v>4949</v>
      </c>
      <c r="B2177" s="281" t="s">
        <v>42</v>
      </c>
      <c r="C2177" s="25"/>
      <c r="D2177" s="53" t="s">
        <v>969</v>
      </c>
      <c r="E2177" s="76"/>
      <c r="F2177" s="159" t="s">
        <v>4</v>
      </c>
      <c r="G2177" s="2">
        <v>0</v>
      </c>
      <c r="H2177" s="175">
        <v>0</v>
      </c>
      <c r="I2177" s="175">
        <v>0</v>
      </c>
      <c r="J2177" s="161">
        <f t="shared" si="1611"/>
        <v>0</v>
      </c>
      <c r="K2177" s="161">
        <f t="shared" si="1612"/>
        <v>0</v>
      </c>
      <c r="L2177" s="161">
        <f t="shared" si="1613"/>
        <v>0</v>
      </c>
      <c r="M2177" s="17"/>
      <c r="N2177" s="139">
        <f>H2177*M2177</f>
        <v>0</v>
      </c>
      <c r="O2177" s="217">
        <f>I2177*M2177</f>
        <v>0</v>
      </c>
      <c r="P2177" s="246">
        <f>J2177*M2177</f>
        <v>0</v>
      </c>
      <c r="Q2177" s="246">
        <f>K2177*M2177</f>
        <v>0</v>
      </c>
      <c r="R2177" s="246">
        <f>L2177*M2177</f>
        <v>0</v>
      </c>
      <c r="S2177" s="12" t="s">
        <v>5</v>
      </c>
      <c r="T2177" s="533" t="s">
        <v>2154</v>
      </c>
    </row>
    <row r="2178" spans="1:21" s="56" customFormat="1" ht="69.95" hidden="1" customHeight="1" outlineLevel="1" thickBot="1" x14ac:dyDescent="0.25">
      <c r="A2178" s="644" t="s">
        <v>4950</v>
      </c>
      <c r="B2178" s="281" t="s">
        <v>42</v>
      </c>
      <c r="C2178" s="25"/>
      <c r="D2178" s="53" t="s">
        <v>970</v>
      </c>
      <c r="E2178" s="76"/>
      <c r="F2178" s="159" t="s">
        <v>4</v>
      </c>
      <c r="G2178" s="2">
        <v>0</v>
      </c>
      <c r="H2178" s="175">
        <v>0</v>
      </c>
      <c r="I2178" s="175">
        <v>0</v>
      </c>
      <c r="J2178" s="161">
        <f t="shared" si="1611"/>
        <v>0</v>
      </c>
      <c r="K2178" s="161">
        <f t="shared" si="1612"/>
        <v>0</v>
      </c>
      <c r="L2178" s="161">
        <f t="shared" si="1613"/>
        <v>0</v>
      </c>
      <c r="M2178" s="17"/>
      <c r="N2178" s="139">
        <f>H2178*M2178</f>
        <v>0</v>
      </c>
      <c r="O2178" s="217">
        <f>I2178*M2178</f>
        <v>0</v>
      </c>
      <c r="P2178" s="246">
        <f>J2178*M2178</f>
        <v>0</v>
      </c>
      <c r="Q2178" s="246">
        <f>K2178*M2178</f>
        <v>0</v>
      </c>
      <c r="R2178" s="246">
        <f>L2178*M2178</f>
        <v>0</v>
      </c>
      <c r="S2178" s="12" t="s">
        <v>5</v>
      </c>
      <c r="T2178" s="533" t="s">
        <v>2154</v>
      </c>
    </row>
    <row r="2179" spans="1:21" s="56" customFormat="1" ht="69.95" hidden="1" customHeight="1" outlineLevel="1" thickBot="1" x14ac:dyDescent="0.25">
      <c r="A2179" s="644" t="s">
        <v>4951</v>
      </c>
      <c r="B2179" s="76" t="s">
        <v>32</v>
      </c>
      <c r="C2179" s="70"/>
      <c r="D2179" s="78" t="s">
        <v>971</v>
      </c>
      <c r="E2179" s="76"/>
      <c r="F2179" s="159" t="s">
        <v>4</v>
      </c>
      <c r="G2179" s="2">
        <v>0</v>
      </c>
      <c r="H2179" s="175">
        <v>0</v>
      </c>
      <c r="I2179" s="175">
        <v>0</v>
      </c>
      <c r="J2179" s="161">
        <f t="shared" si="1611"/>
        <v>0</v>
      </c>
      <c r="K2179" s="161">
        <f t="shared" si="1612"/>
        <v>0</v>
      </c>
      <c r="L2179" s="161">
        <f t="shared" si="1613"/>
        <v>0</v>
      </c>
      <c r="M2179" s="17"/>
      <c r="N2179" s="65">
        <f>H2179*M2179</f>
        <v>0</v>
      </c>
      <c r="O2179" s="217">
        <f>I2179*M2179</f>
        <v>0</v>
      </c>
      <c r="P2179" s="246">
        <f>J2179*M2179</f>
        <v>0</v>
      </c>
      <c r="Q2179" s="246">
        <f>K2179*M2179</f>
        <v>0</v>
      </c>
      <c r="R2179" s="246">
        <f>L2179*M2179</f>
        <v>0</v>
      </c>
      <c r="S2179" s="12" t="s">
        <v>5</v>
      </c>
      <c r="T2179" s="533" t="s">
        <v>2154</v>
      </c>
    </row>
    <row r="2180" spans="1:21" s="56" customFormat="1" ht="69.95" hidden="1" customHeight="1" outlineLevel="1" thickBot="1" x14ac:dyDescent="0.25">
      <c r="A2180" s="644" t="s">
        <v>4952</v>
      </c>
      <c r="B2180" s="76" t="s">
        <v>32</v>
      </c>
      <c r="C2180" s="70"/>
      <c r="D2180" s="78" t="s">
        <v>972</v>
      </c>
      <c r="E2180" s="76"/>
      <c r="F2180" s="159" t="s">
        <v>4</v>
      </c>
      <c r="G2180" s="2">
        <v>0</v>
      </c>
      <c r="H2180" s="175">
        <v>0</v>
      </c>
      <c r="I2180" s="175">
        <v>0</v>
      </c>
      <c r="J2180" s="161">
        <f t="shared" si="1611"/>
        <v>0</v>
      </c>
      <c r="K2180" s="161">
        <f t="shared" si="1612"/>
        <v>0</v>
      </c>
      <c r="L2180" s="161">
        <f t="shared" si="1613"/>
        <v>0</v>
      </c>
      <c r="M2180" s="17"/>
      <c r="N2180" s="65">
        <f>H2180*M2180</f>
        <v>0</v>
      </c>
      <c r="O2180" s="217">
        <f>I2180*M2180</f>
        <v>0</v>
      </c>
      <c r="P2180" s="246">
        <f>J2180*M2180</f>
        <v>0</v>
      </c>
      <c r="Q2180" s="246">
        <f>K2180*M2180</f>
        <v>0</v>
      </c>
      <c r="R2180" s="246">
        <f>L2180*M2180</f>
        <v>0</v>
      </c>
      <c r="S2180" s="12" t="s">
        <v>5</v>
      </c>
      <c r="T2180" s="533" t="s">
        <v>2154</v>
      </c>
    </row>
    <row r="2181" spans="1:21" s="56" customFormat="1" ht="69.95" hidden="1" customHeight="1" outlineLevel="1" thickBot="1" x14ac:dyDescent="0.25">
      <c r="A2181" s="644" t="s">
        <v>4953</v>
      </c>
      <c r="B2181" s="76" t="s">
        <v>32</v>
      </c>
      <c r="C2181" s="70"/>
      <c r="D2181" s="78" t="s">
        <v>973</v>
      </c>
      <c r="E2181" s="76"/>
      <c r="F2181" s="159" t="s">
        <v>4</v>
      </c>
      <c r="G2181" s="2">
        <v>0</v>
      </c>
      <c r="H2181" s="175">
        <v>0</v>
      </c>
      <c r="I2181" s="175">
        <v>0</v>
      </c>
      <c r="J2181" s="161">
        <f t="shared" si="1611"/>
        <v>0</v>
      </c>
      <c r="K2181" s="161">
        <f t="shared" si="1612"/>
        <v>0</v>
      </c>
      <c r="L2181" s="161">
        <f t="shared" si="1613"/>
        <v>0</v>
      </c>
      <c r="M2181" s="17"/>
      <c r="N2181" s="65">
        <f>H2181*M2181</f>
        <v>0</v>
      </c>
      <c r="O2181" s="217">
        <f>I2181*M2181</f>
        <v>0</v>
      </c>
      <c r="P2181" s="246">
        <f>J2181*M2181</f>
        <v>0</v>
      </c>
      <c r="Q2181" s="246">
        <f>K2181*M2181</f>
        <v>0</v>
      </c>
      <c r="R2181" s="246">
        <f>L2181*M2181</f>
        <v>0</v>
      </c>
      <c r="S2181" s="12" t="s">
        <v>5</v>
      </c>
      <c r="T2181" s="533" t="s">
        <v>2154</v>
      </c>
    </row>
    <row r="2182" spans="1:21" s="56" customFormat="1" ht="69.95" hidden="1" customHeight="1" outlineLevel="1" thickBot="1" x14ac:dyDescent="0.25">
      <c r="A2182" s="644" t="s">
        <v>4954</v>
      </c>
      <c r="B2182" s="76" t="s">
        <v>32</v>
      </c>
      <c r="C2182" s="70"/>
      <c r="D2182" s="78" t="s">
        <v>974</v>
      </c>
      <c r="E2182" s="76"/>
      <c r="F2182" s="159" t="s">
        <v>4</v>
      </c>
      <c r="G2182" s="2">
        <v>0</v>
      </c>
      <c r="H2182" s="175">
        <v>0</v>
      </c>
      <c r="I2182" s="175">
        <v>0</v>
      </c>
      <c r="J2182" s="161">
        <f t="shared" si="1611"/>
        <v>0</v>
      </c>
      <c r="K2182" s="161">
        <f t="shared" si="1612"/>
        <v>0</v>
      </c>
      <c r="L2182" s="161">
        <f t="shared" si="1613"/>
        <v>0</v>
      </c>
      <c r="M2182" s="17"/>
      <c r="N2182" s="65">
        <f>H2182*M2182</f>
        <v>0</v>
      </c>
      <c r="O2182" s="217">
        <f>I2182*M2182</f>
        <v>0</v>
      </c>
      <c r="P2182" s="246">
        <f>J2182*M2182</f>
        <v>0</v>
      </c>
      <c r="Q2182" s="246">
        <f>K2182*M2182</f>
        <v>0</v>
      </c>
      <c r="R2182" s="246">
        <f>L2182*M2182</f>
        <v>0</v>
      </c>
      <c r="S2182" s="12" t="s">
        <v>5</v>
      </c>
      <c r="T2182" s="533" t="s">
        <v>2154</v>
      </c>
    </row>
    <row r="2183" spans="1:21" s="56" customFormat="1" ht="69.95" hidden="1" customHeight="1" outlineLevel="1" thickBot="1" x14ac:dyDescent="0.25">
      <c r="A2183" s="644" t="s">
        <v>4955</v>
      </c>
      <c r="B2183" s="76" t="s">
        <v>32</v>
      </c>
      <c r="C2183" s="70"/>
      <c r="D2183" s="78" t="s">
        <v>975</v>
      </c>
      <c r="E2183" s="76"/>
      <c r="F2183" s="159" t="s">
        <v>4</v>
      </c>
      <c r="G2183" s="2">
        <v>0</v>
      </c>
      <c r="H2183" s="175">
        <v>0</v>
      </c>
      <c r="I2183" s="175">
        <v>0</v>
      </c>
      <c r="J2183" s="161">
        <f t="shared" si="1611"/>
        <v>0</v>
      </c>
      <c r="K2183" s="161">
        <f t="shared" si="1612"/>
        <v>0</v>
      </c>
      <c r="L2183" s="161">
        <f t="shared" si="1613"/>
        <v>0</v>
      </c>
      <c r="M2183" s="17"/>
      <c r="N2183" s="65">
        <f>H2183*M2183</f>
        <v>0</v>
      </c>
      <c r="O2183" s="217">
        <f>I2183*M2183</f>
        <v>0</v>
      </c>
      <c r="P2183" s="246">
        <f>J2183*M2183</f>
        <v>0</v>
      </c>
      <c r="Q2183" s="246">
        <f>K2183*M2183</f>
        <v>0</v>
      </c>
      <c r="R2183" s="246">
        <f>L2183*M2183</f>
        <v>0</v>
      </c>
      <c r="S2183" s="12" t="s">
        <v>5</v>
      </c>
      <c r="T2183" s="533" t="s">
        <v>2154</v>
      </c>
    </row>
    <row r="2184" spans="1:21" s="56" customFormat="1" ht="69.95" hidden="1" customHeight="1" outlineLevel="1" thickBot="1" x14ac:dyDescent="0.25">
      <c r="A2184" s="644" t="s">
        <v>4956</v>
      </c>
      <c r="B2184" s="76" t="s">
        <v>32</v>
      </c>
      <c r="C2184" s="70"/>
      <c r="D2184" s="78" t="s">
        <v>976</v>
      </c>
      <c r="E2184" s="76"/>
      <c r="F2184" s="159" t="s">
        <v>4</v>
      </c>
      <c r="G2184" s="2">
        <v>0</v>
      </c>
      <c r="H2184" s="175">
        <v>0</v>
      </c>
      <c r="I2184" s="175">
        <v>0</v>
      </c>
      <c r="J2184" s="161">
        <f t="shared" ref="J2184" si="1614">I2184*0.98</f>
        <v>0</v>
      </c>
      <c r="K2184" s="161">
        <f t="shared" ref="K2184" si="1615">I2184*0.97</f>
        <v>0</v>
      </c>
      <c r="L2184" s="161">
        <f t="shared" ref="L2184" si="1616">I2184*0.96</f>
        <v>0</v>
      </c>
      <c r="M2184" s="17"/>
      <c r="N2184" s="65">
        <f>H2184*M2184</f>
        <v>0</v>
      </c>
      <c r="O2184" s="217">
        <f>I2184*M2184</f>
        <v>0</v>
      </c>
      <c r="P2184" s="246">
        <f>J2184*M2184</f>
        <v>0</v>
      </c>
      <c r="Q2184" s="246">
        <f>K2184*M2184</f>
        <v>0</v>
      </c>
      <c r="R2184" s="246">
        <f>L2184*M2184</f>
        <v>0</v>
      </c>
      <c r="S2184" s="12" t="s">
        <v>5</v>
      </c>
      <c r="T2184" s="533" t="s">
        <v>2154</v>
      </c>
      <c r="U2184"/>
    </row>
    <row r="2185" spans="1:21" ht="20.100000000000001" customHeight="1" collapsed="1" thickBot="1" x14ac:dyDescent="0.25">
      <c r="A2185" s="372" t="s">
        <v>8914</v>
      </c>
      <c r="B2185" s="628"/>
      <c r="C2185" s="373"/>
      <c r="D2185" s="374"/>
      <c r="E2185" s="374"/>
      <c r="F2185" s="374"/>
      <c r="G2185" s="375"/>
      <c r="H2185" s="376"/>
      <c r="I2185" s="376"/>
      <c r="J2185" s="378"/>
      <c r="K2185" s="378"/>
      <c r="L2185" s="378"/>
      <c r="M2185" s="375"/>
      <c r="N2185" s="376"/>
      <c r="O2185" s="376"/>
      <c r="P2185" s="376"/>
      <c r="Q2185" s="376"/>
      <c r="R2185" s="376"/>
      <c r="S2185" s="377"/>
      <c r="U2185" s="56"/>
    </row>
    <row r="2186" spans="1:21" ht="20.100000000000001" hidden="1" customHeight="1" outlineLevel="1" thickBot="1" x14ac:dyDescent="0.25">
      <c r="A2186" s="3" t="s">
        <v>3737</v>
      </c>
      <c r="B2186" s="3" t="s">
        <v>33</v>
      </c>
      <c r="C2186" s="3"/>
      <c r="D2186" s="3" t="s">
        <v>17</v>
      </c>
      <c r="E2186" s="405" t="s">
        <v>2746</v>
      </c>
      <c r="F2186" s="84" t="s">
        <v>31</v>
      </c>
      <c r="G2186" s="85" t="s">
        <v>487</v>
      </c>
      <c r="H2186" s="3" t="s">
        <v>488</v>
      </c>
      <c r="I2186" s="3" t="s">
        <v>495</v>
      </c>
      <c r="J2186" s="123">
        <v>-0.02</v>
      </c>
      <c r="K2186" s="123">
        <v>-0.03</v>
      </c>
      <c r="L2186" s="123">
        <v>-0.04</v>
      </c>
      <c r="M2186" s="3" t="s">
        <v>18</v>
      </c>
      <c r="N2186" s="3" t="s">
        <v>8</v>
      </c>
      <c r="O2186" s="3" t="s">
        <v>486</v>
      </c>
      <c r="P2186" s="124" t="s">
        <v>1924</v>
      </c>
      <c r="Q2186" s="124" t="s">
        <v>1930</v>
      </c>
      <c r="R2186" s="124" t="s">
        <v>1931</v>
      </c>
      <c r="S2186" s="3" t="s">
        <v>34</v>
      </c>
      <c r="U2186" s="56"/>
    </row>
    <row r="2187" spans="1:21" s="56" customFormat="1" ht="69.95" hidden="1" customHeight="1" outlineLevel="1" thickBot="1" x14ac:dyDescent="0.25">
      <c r="A2187" s="644" t="s">
        <v>4957</v>
      </c>
      <c r="B2187" s="76" t="s">
        <v>272</v>
      </c>
      <c r="C2187" s="64" t="s">
        <v>1558</v>
      </c>
      <c r="D2187" s="569" t="s">
        <v>439</v>
      </c>
      <c r="E2187" s="348"/>
      <c r="F2187" s="159" t="s">
        <v>4</v>
      </c>
      <c r="G2187" s="230">
        <v>3</v>
      </c>
      <c r="H2187" s="175">
        <v>0.35</v>
      </c>
      <c r="I2187" s="175">
        <v>0.3</v>
      </c>
      <c r="J2187" s="161">
        <f t="shared" ref="J2187:J2228" si="1617">I2187*0.98</f>
        <v>0.29399999999999998</v>
      </c>
      <c r="K2187" s="161">
        <f t="shared" ref="K2187:K2228" si="1618">I2187*0.97</f>
        <v>0.29099999999999998</v>
      </c>
      <c r="L2187" s="161">
        <f t="shared" ref="L2187:L2228" si="1619">I2187*0.96</f>
        <v>0.28799999999999998</v>
      </c>
      <c r="M2187" s="17"/>
      <c r="N2187" s="65">
        <f>H2187*M2187</f>
        <v>0</v>
      </c>
      <c r="O2187" s="217">
        <f>I2187*M2187</f>
        <v>0</v>
      </c>
      <c r="P2187" s="246">
        <f>J2187*M2187</f>
        <v>0</v>
      </c>
      <c r="Q2187" s="246">
        <f>K2187*M2187</f>
        <v>0</v>
      </c>
      <c r="R2187" s="246">
        <f>L2187*M2187</f>
        <v>0</v>
      </c>
      <c r="S2187" s="12" t="s">
        <v>5</v>
      </c>
    </row>
    <row r="2188" spans="1:21" s="56" customFormat="1" ht="69.95" hidden="1" customHeight="1" outlineLevel="1" thickBot="1" x14ac:dyDescent="0.25">
      <c r="A2188" s="644" t="s">
        <v>4958</v>
      </c>
      <c r="B2188" s="76" t="s">
        <v>272</v>
      </c>
      <c r="C2188" s="64" t="s">
        <v>1559</v>
      </c>
      <c r="D2188" s="569" t="s">
        <v>440</v>
      </c>
      <c r="E2188" s="55"/>
      <c r="F2188" s="159" t="s">
        <v>4</v>
      </c>
      <c r="G2188" s="230">
        <v>3</v>
      </c>
      <c r="H2188" s="175">
        <v>0.35</v>
      </c>
      <c r="I2188" s="175">
        <v>0.3</v>
      </c>
      <c r="J2188" s="161">
        <f t="shared" si="1617"/>
        <v>0.29399999999999998</v>
      </c>
      <c r="K2188" s="161">
        <f t="shared" si="1618"/>
        <v>0.29099999999999998</v>
      </c>
      <c r="L2188" s="161">
        <f t="shared" si="1619"/>
        <v>0.28799999999999998</v>
      </c>
      <c r="M2188" s="17"/>
      <c r="N2188" s="65">
        <f>H2188*M2188</f>
        <v>0</v>
      </c>
      <c r="O2188" s="217">
        <f>I2188*M2188</f>
        <v>0</v>
      </c>
      <c r="P2188" s="246">
        <f>J2188*M2188</f>
        <v>0</v>
      </c>
      <c r="Q2188" s="246">
        <f>K2188*M2188</f>
        <v>0</v>
      </c>
      <c r="R2188" s="246">
        <f>L2188*M2188</f>
        <v>0</v>
      </c>
      <c r="S2188" s="12" t="s">
        <v>5</v>
      </c>
    </row>
    <row r="2189" spans="1:21" s="56" customFormat="1" ht="69.95" hidden="1" customHeight="1" outlineLevel="1" thickBot="1" x14ac:dyDescent="0.25">
      <c r="A2189" s="644" t="s">
        <v>4959</v>
      </c>
      <c r="B2189" s="76" t="s">
        <v>272</v>
      </c>
      <c r="C2189" s="64" t="s">
        <v>1560</v>
      </c>
      <c r="D2189" s="569" t="s">
        <v>441</v>
      </c>
      <c r="E2189" s="55"/>
      <c r="F2189" s="159" t="s">
        <v>4</v>
      </c>
      <c r="G2189" s="230">
        <v>3</v>
      </c>
      <c r="H2189" s="175">
        <v>0.35</v>
      </c>
      <c r="I2189" s="175">
        <v>0.3</v>
      </c>
      <c r="J2189" s="161">
        <f t="shared" si="1617"/>
        <v>0.29399999999999998</v>
      </c>
      <c r="K2189" s="161">
        <f t="shared" si="1618"/>
        <v>0.29099999999999998</v>
      </c>
      <c r="L2189" s="161">
        <f t="shared" si="1619"/>
        <v>0.28799999999999998</v>
      </c>
      <c r="M2189" s="17"/>
      <c r="N2189" s="65">
        <f>H2189*M2189</f>
        <v>0</v>
      </c>
      <c r="O2189" s="217">
        <f>I2189*M2189</f>
        <v>0</v>
      </c>
      <c r="P2189" s="246">
        <f>J2189*M2189</f>
        <v>0</v>
      </c>
      <c r="Q2189" s="246">
        <f>K2189*M2189</f>
        <v>0</v>
      </c>
      <c r="R2189" s="246">
        <f>L2189*M2189</f>
        <v>0</v>
      </c>
      <c r="S2189" s="12" t="s">
        <v>5</v>
      </c>
    </row>
    <row r="2190" spans="1:21" s="56" customFormat="1" ht="69.95" hidden="1" customHeight="1" outlineLevel="1" thickBot="1" x14ac:dyDescent="0.25">
      <c r="A2190" s="644" t="s">
        <v>4960</v>
      </c>
      <c r="B2190" s="76" t="s">
        <v>272</v>
      </c>
      <c r="C2190" s="64" t="s">
        <v>1561</v>
      </c>
      <c r="D2190" s="569" t="s">
        <v>442</v>
      </c>
      <c r="E2190" s="55"/>
      <c r="F2190" s="159" t="s">
        <v>4</v>
      </c>
      <c r="G2190" s="230">
        <v>3</v>
      </c>
      <c r="H2190" s="175">
        <v>0.35</v>
      </c>
      <c r="I2190" s="175">
        <v>0.3</v>
      </c>
      <c r="J2190" s="161">
        <f t="shared" si="1617"/>
        <v>0.29399999999999998</v>
      </c>
      <c r="K2190" s="161">
        <f t="shared" si="1618"/>
        <v>0.29099999999999998</v>
      </c>
      <c r="L2190" s="161">
        <f t="shared" si="1619"/>
        <v>0.28799999999999998</v>
      </c>
      <c r="M2190" s="17"/>
      <c r="N2190" s="65">
        <f>H2190*M2190</f>
        <v>0</v>
      </c>
      <c r="O2190" s="217">
        <f>I2190*M2190</f>
        <v>0</v>
      </c>
      <c r="P2190" s="246">
        <f>J2190*M2190</f>
        <v>0</v>
      </c>
      <c r="Q2190" s="246">
        <f>K2190*M2190</f>
        <v>0</v>
      </c>
      <c r="R2190" s="246">
        <f>L2190*M2190</f>
        <v>0</v>
      </c>
      <c r="S2190" s="12" t="s">
        <v>5</v>
      </c>
    </row>
    <row r="2191" spans="1:21" s="56" customFormat="1" ht="69.95" hidden="1" customHeight="1" outlineLevel="1" thickBot="1" x14ac:dyDescent="0.25">
      <c r="A2191" s="644" t="s">
        <v>4961</v>
      </c>
      <c r="B2191" s="76" t="s">
        <v>272</v>
      </c>
      <c r="C2191" s="64" t="s">
        <v>1562</v>
      </c>
      <c r="D2191" s="569" t="s">
        <v>443</v>
      </c>
      <c r="E2191" s="55"/>
      <c r="F2191" s="159" t="s">
        <v>4</v>
      </c>
      <c r="G2191" s="230">
        <v>3</v>
      </c>
      <c r="H2191" s="175">
        <v>0.35</v>
      </c>
      <c r="I2191" s="175">
        <v>0.3</v>
      </c>
      <c r="J2191" s="161">
        <f t="shared" si="1617"/>
        <v>0.29399999999999998</v>
      </c>
      <c r="K2191" s="161">
        <f t="shared" si="1618"/>
        <v>0.29099999999999998</v>
      </c>
      <c r="L2191" s="161">
        <f t="shared" si="1619"/>
        <v>0.28799999999999998</v>
      </c>
      <c r="M2191" s="17"/>
      <c r="N2191" s="65">
        <f>H2191*M2191</f>
        <v>0</v>
      </c>
      <c r="O2191" s="217">
        <f>I2191*M2191</f>
        <v>0</v>
      </c>
      <c r="P2191" s="246">
        <f>J2191*M2191</f>
        <v>0</v>
      </c>
      <c r="Q2191" s="246">
        <f>K2191*M2191</f>
        <v>0</v>
      </c>
      <c r="R2191" s="246">
        <f>L2191*M2191</f>
        <v>0</v>
      </c>
      <c r="S2191" s="12" t="s">
        <v>5</v>
      </c>
    </row>
    <row r="2192" spans="1:21" s="56" customFormat="1" ht="69.95" hidden="1" customHeight="1" outlineLevel="1" thickBot="1" x14ac:dyDescent="0.25">
      <c r="A2192" s="644" t="s">
        <v>4962</v>
      </c>
      <c r="B2192" s="76" t="s">
        <v>272</v>
      </c>
      <c r="C2192" s="64" t="s">
        <v>1563</v>
      </c>
      <c r="D2192" s="569" t="s">
        <v>444</v>
      </c>
      <c r="E2192" s="55"/>
      <c r="F2192" s="159" t="s">
        <v>4</v>
      </c>
      <c r="G2192" s="230">
        <v>3</v>
      </c>
      <c r="H2192" s="175">
        <v>0.35</v>
      </c>
      <c r="I2192" s="175">
        <v>0.3</v>
      </c>
      <c r="J2192" s="161">
        <f t="shared" si="1617"/>
        <v>0.29399999999999998</v>
      </c>
      <c r="K2192" s="161">
        <f t="shared" si="1618"/>
        <v>0.29099999999999998</v>
      </c>
      <c r="L2192" s="161">
        <f t="shared" si="1619"/>
        <v>0.28799999999999998</v>
      </c>
      <c r="M2192" s="17"/>
      <c r="N2192" s="65">
        <f>H2192*M2192</f>
        <v>0</v>
      </c>
      <c r="O2192" s="217">
        <f>I2192*M2192</f>
        <v>0</v>
      </c>
      <c r="P2192" s="246">
        <f>J2192*M2192</f>
        <v>0</v>
      </c>
      <c r="Q2192" s="246">
        <f>K2192*M2192</f>
        <v>0</v>
      </c>
      <c r="R2192" s="246">
        <f>L2192*M2192</f>
        <v>0</v>
      </c>
      <c r="S2192" s="12" t="s">
        <v>5</v>
      </c>
    </row>
    <row r="2193" spans="1:20" s="56" customFormat="1" ht="69.95" hidden="1" customHeight="1" outlineLevel="1" thickBot="1" x14ac:dyDescent="0.25">
      <c r="A2193" s="644" t="s">
        <v>4963</v>
      </c>
      <c r="B2193" s="560" t="s">
        <v>695</v>
      </c>
      <c r="C2193" s="148"/>
      <c r="D2193" s="307" t="s">
        <v>698</v>
      </c>
      <c r="E2193" s="2"/>
      <c r="F2193" s="2" t="s">
        <v>4</v>
      </c>
      <c r="G2193" s="2">
        <v>2</v>
      </c>
      <c r="H2193" s="175">
        <v>0.35</v>
      </c>
      <c r="I2193" s="175">
        <v>0.3</v>
      </c>
      <c r="J2193" s="161">
        <f t="shared" si="1617"/>
        <v>0.29399999999999998</v>
      </c>
      <c r="K2193" s="161">
        <f t="shared" si="1618"/>
        <v>0.29099999999999998</v>
      </c>
      <c r="L2193" s="161">
        <f t="shared" si="1619"/>
        <v>0.28799999999999998</v>
      </c>
      <c r="M2193" s="14"/>
      <c r="N2193" s="65">
        <f>H2193*M2193</f>
        <v>0</v>
      </c>
      <c r="O2193" s="217">
        <f>I2193*M2193</f>
        <v>0</v>
      </c>
      <c r="P2193" s="246">
        <f>J2193*M2193</f>
        <v>0</v>
      </c>
      <c r="Q2193" s="246">
        <f>K2193*M2193</f>
        <v>0</v>
      </c>
      <c r="R2193" s="246">
        <f>L2193*M2193</f>
        <v>0</v>
      </c>
      <c r="S2193" s="12" t="s">
        <v>5</v>
      </c>
      <c r="T2193" s="60"/>
    </row>
    <row r="2194" spans="1:20" s="56" customFormat="1" ht="69.95" hidden="1" customHeight="1" outlineLevel="1" thickBot="1" x14ac:dyDescent="0.25">
      <c r="A2194" s="644" t="s">
        <v>4964</v>
      </c>
      <c r="B2194" s="76" t="s">
        <v>112</v>
      </c>
      <c r="C2194" s="64" t="s">
        <v>1629</v>
      </c>
      <c r="D2194" s="569" t="s">
        <v>1607</v>
      </c>
      <c r="E2194" s="55"/>
      <c r="F2194" s="159" t="s">
        <v>4</v>
      </c>
      <c r="G2194" s="230">
        <v>2</v>
      </c>
      <c r="H2194" s="175">
        <v>0.35</v>
      </c>
      <c r="I2194" s="175">
        <v>0.3</v>
      </c>
      <c r="J2194" s="161">
        <f t="shared" si="1617"/>
        <v>0.29399999999999998</v>
      </c>
      <c r="K2194" s="161">
        <f t="shared" si="1618"/>
        <v>0.29099999999999998</v>
      </c>
      <c r="L2194" s="161">
        <f t="shared" si="1619"/>
        <v>0.28799999999999998</v>
      </c>
      <c r="M2194" s="17"/>
      <c r="N2194" s="65">
        <f>H2194*M2194</f>
        <v>0</v>
      </c>
      <c r="O2194" s="217">
        <f>I2194*M2194</f>
        <v>0</v>
      </c>
      <c r="P2194" s="246">
        <f>J2194*M2194</f>
        <v>0</v>
      </c>
      <c r="Q2194" s="246">
        <f>K2194*M2194</f>
        <v>0</v>
      </c>
      <c r="R2194" s="246">
        <f>L2194*M2194</f>
        <v>0</v>
      </c>
      <c r="S2194" s="12" t="s">
        <v>5</v>
      </c>
    </row>
    <row r="2195" spans="1:20" s="56" customFormat="1" ht="69.95" hidden="1" customHeight="1" outlineLevel="1" thickBot="1" x14ac:dyDescent="0.25">
      <c r="A2195" s="644" t="s">
        <v>4965</v>
      </c>
      <c r="B2195" s="76" t="s">
        <v>112</v>
      </c>
      <c r="C2195" s="64" t="s">
        <v>1630</v>
      </c>
      <c r="D2195" s="569" t="s">
        <v>1608</v>
      </c>
      <c r="E2195" s="55"/>
      <c r="F2195" s="159" t="s">
        <v>4</v>
      </c>
      <c r="G2195" s="230">
        <v>2</v>
      </c>
      <c r="H2195" s="175">
        <v>0.35</v>
      </c>
      <c r="I2195" s="175">
        <v>0.3</v>
      </c>
      <c r="J2195" s="161">
        <f t="shared" si="1617"/>
        <v>0.29399999999999998</v>
      </c>
      <c r="K2195" s="161">
        <f t="shared" si="1618"/>
        <v>0.29099999999999998</v>
      </c>
      <c r="L2195" s="161">
        <f t="shared" si="1619"/>
        <v>0.28799999999999998</v>
      </c>
      <c r="M2195" s="17"/>
      <c r="N2195" s="65">
        <f>H2195*M2195</f>
        <v>0</v>
      </c>
      <c r="O2195" s="217">
        <f>I2195*M2195</f>
        <v>0</v>
      </c>
      <c r="P2195" s="246">
        <f>J2195*M2195</f>
        <v>0</v>
      </c>
      <c r="Q2195" s="246">
        <f>K2195*M2195</f>
        <v>0</v>
      </c>
      <c r="R2195" s="246">
        <f>L2195*M2195</f>
        <v>0</v>
      </c>
      <c r="S2195" s="12" t="s">
        <v>5</v>
      </c>
    </row>
    <row r="2196" spans="1:20" s="56" customFormat="1" ht="69.95" hidden="1" customHeight="1" outlineLevel="1" thickBot="1" x14ac:dyDescent="0.25">
      <c r="A2196" s="644" t="s">
        <v>4966</v>
      </c>
      <c r="B2196" s="76" t="s">
        <v>112</v>
      </c>
      <c r="C2196" s="64" t="s">
        <v>1631</v>
      </c>
      <c r="D2196" s="569" t="s">
        <v>1609</v>
      </c>
      <c r="E2196" s="55"/>
      <c r="F2196" s="159" t="s">
        <v>4</v>
      </c>
      <c r="G2196" s="230">
        <v>2</v>
      </c>
      <c r="H2196" s="175">
        <v>0.35</v>
      </c>
      <c r="I2196" s="175">
        <v>0.3</v>
      </c>
      <c r="J2196" s="161">
        <f t="shared" si="1617"/>
        <v>0.29399999999999998</v>
      </c>
      <c r="K2196" s="161">
        <f t="shared" si="1618"/>
        <v>0.29099999999999998</v>
      </c>
      <c r="L2196" s="161">
        <f t="shared" si="1619"/>
        <v>0.28799999999999998</v>
      </c>
      <c r="M2196" s="17"/>
      <c r="N2196" s="65">
        <f>H2196*M2196</f>
        <v>0</v>
      </c>
      <c r="O2196" s="217">
        <f>I2196*M2196</f>
        <v>0</v>
      </c>
      <c r="P2196" s="246">
        <f>J2196*M2196</f>
        <v>0</v>
      </c>
      <c r="Q2196" s="246">
        <f>K2196*M2196</f>
        <v>0</v>
      </c>
      <c r="R2196" s="246">
        <f>L2196*M2196</f>
        <v>0</v>
      </c>
      <c r="S2196" s="12" t="s">
        <v>5</v>
      </c>
    </row>
    <row r="2197" spans="1:20" s="56" customFormat="1" ht="69.95" hidden="1" customHeight="1" outlineLevel="1" thickBot="1" x14ac:dyDescent="0.25">
      <c r="A2197" s="644" t="s">
        <v>4967</v>
      </c>
      <c r="B2197" s="560" t="s">
        <v>695</v>
      </c>
      <c r="C2197" s="148"/>
      <c r="D2197" s="307" t="s">
        <v>697</v>
      </c>
      <c r="E2197" s="2"/>
      <c r="F2197" s="59" t="s">
        <v>4</v>
      </c>
      <c r="G2197" s="2">
        <v>2</v>
      </c>
      <c r="H2197" s="175">
        <v>0.35</v>
      </c>
      <c r="I2197" s="175">
        <v>0.3</v>
      </c>
      <c r="J2197" s="161">
        <f t="shared" si="1617"/>
        <v>0.29399999999999998</v>
      </c>
      <c r="K2197" s="161">
        <f t="shared" si="1618"/>
        <v>0.29099999999999998</v>
      </c>
      <c r="L2197" s="161">
        <f t="shared" si="1619"/>
        <v>0.28799999999999998</v>
      </c>
      <c r="M2197" s="14"/>
      <c r="N2197" s="65">
        <f>H2197*M2197</f>
        <v>0</v>
      </c>
      <c r="O2197" s="217">
        <f>I2197*M2197</f>
        <v>0</v>
      </c>
      <c r="P2197" s="246">
        <f>J2197*M2197</f>
        <v>0</v>
      </c>
      <c r="Q2197" s="246">
        <f>K2197*M2197</f>
        <v>0</v>
      </c>
      <c r="R2197" s="246">
        <f>L2197*M2197</f>
        <v>0</v>
      </c>
      <c r="S2197" s="12" t="s">
        <v>5</v>
      </c>
      <c r="T2197" s="60"/>
    </row>
    <row r="2198" spans="1:20" s="56" customFormat="1" ht="69.95" hidden="1" customHeight="1" outlineLevel="1" thickBot="1" x14ac:dyDescent="0.25">
      <c r="A2198" s="644" t="s">
        <v>4968</v>
      </c>
      <c r="B2198" s="76" t="s">
        <v>112</v>
      </c>
      <c r="C2198" s="64" t="s">
        <v>1568</v>
      </c>
      <c r="D2198" s="569" t="s">
        <v>308</v>
      </c>
      <c r="E2198" s="55"/>
      <c r="F2198" s="55" t="s">
        <v>4</v>
      </c>
      <c r="G2198" s="230">
        <v>2</v>
      </c>
      <c r="H2198" s="175">
        <v>0.35</v>
      </c>
      <c r="I2198" s="175">
        <v>0.3</v>
      </c>
      <c r="J2198" s="161">
        <f t="shared" si="1617"/>
        <v>0.29399999999999998</v>
      </c>
      <c r="K2198" s="161">
        <f t="shared" si="1618"/>
        <v>0.29099999999999998</v>
      </c>
      <c r="L2198" s="161">
        <f t="shared" si="1619"/>
        <v>0.28799999999999998</v>
      </c>
      <c r="M2198" s="17"/>
      <c r="N2198" s="65">
        <f>H2198*M2198</f>
        <v>0</v>
      </c>
      <c r="O2198" s="217">
        <f>I2198*M2198</f>
        <v>0</v>
      </c>
      <c r="P2198" s="246">
        <f>J2198*M2198</f>
        <v>0</v>
      </c>
      <c r="Q2198" s="246">
        <f>K2198*M2198</f>
        <v>0</v>
      </c>
      <c r="R2198" s="246">
        <f>L2198*M2198</f>
        <v>0</v>
      </c>
      <c r="S2198" s="12" t="s">
        <v>5</v>
      </c>
    </row>
    <row r="2199" spans="1:20" s="56" customFormat="1" ht="69.95" hidden="1" customHeight="1" outlineLevel="1" thickBot="1" x14ac:dyDescent="0.25">
      <c r="A2199" s="644" t="s">
        <v>4969</v>
      </c>
      <c r="B2199" s="76" t="s">
        <v>112</v>
      </c>
      <c r="C2199" s="64" t="s">
        <v>1570</v>
      </c>
      <c r="D2199" s="569" t="s">
        <v>1569</v>
      </c>
      <c r="E2199" s="55"/>
      <c r="F2199" s="55" t="s">
        <v>4</v>
      </c>
      <c r="G2199" s="230">
        <v>2</v>
      </c>
      <c r="H2199" s="175">
        <v>0.35</v>
      </c>
      <c r="I2199" s="175">
        <v>0.3</v>
      </c>
      <c r="J2199" s="161">
        <f t="shared" si="1617"/>
        <v>0.29399999999999998</v>
      </c>
      <c r="K2199" s="161">
        <f t="shared" si="1618"/>
        <v>0.29099999999999998</v>
      </c>
      <c r="L2199" s="161">
        <f t="shared" si="1619"/>
        <v>0.28799999999999998</v>
      </c>
      <c r="M2199" s="17"/>
      <c r="N2199" s="65">
        <f>H2199*M2199</f>
        <v>0</v>
      </c>
      <c r="O2199" s="217">
        <f>I2199*M2199</f>
        <v>0</v>
      </c>
      <c r="P2199" s="246">
        <f>J2199*M2199</f>
        <v>0</v>
      </c>
      <c r="Q2199" s="246">
        <f>K2199*M2199</f>
        <v>0</v>
      </c>
      <c r="R2199" s="246">
        <f>L2199*M2199</f>
        <v>0</v>
      </c>
      <c r="S2199" s="12" t="s">
        <v>5</v>
      </c>
    </row>
    <row r="2200" spans="1:20" s="56" customFormat="1" ht="69.95" hidden="1" customHeight="1" outlineLevel="1" thickBot="1" x14ac:dyDescent="0.25">
      <c r="A2200" s="644" t="s">
        <v>4970</v>
      </c>
      <c r="B2200" s="76" t="s">
        <v>272</v>
      </c>
      <c r="C2200" s="64" t="s">
        <v>1571</v>
      </c>
      <c r="D2200" s="569" t="s">
        <v>674</v>
      </c>
      <c r="E2200" s="144"/>
      <c r="F2200" s="55" t="s">
        <v>4</v>
      </c>
      <c r="G2200" s="230">
        <v>3</v>
      </c>
      <c r="H2200" s="175">
        <v>0.35</v>
      </c>
      <c r="I2200" s="175">
        <v>0.3</v>
      </c>
      <c r="J2200" s="161">
        <f t="shared" si="1617"/>
        <v>0.29399999999999998</v>
      </c>
      <c r="K2200" s="161">
        <f t="shared" si="1618"/>
        <v>0.29099999999999998</v>
      </c>
      <c r="L2200" s="161">
        <f t="shared" si="1619"/>
        <v>0.28799999999999998</v>
      </c>
      <c r="M2200" s="17"/>
      <c r="N2200" s="65">
        <f>H2200*M2200</f>
        <v>0</v>
      </c>
      <c r="O2200" s="217">
        <f>I2200*M2200</f>
        <v>0</v>
      </c>
      <c r="P2200" s="246">
        <f>J2200*M2200</f>
        <v>0</v>
      </c>
      <c r="Q2200" s="246">
        <f>K2200*M2200</f>
        <v>0</v>
      </c>
      <c r="R2200" s="246">
        <f>L2200*M2200</f>
        <v>0</v>
      </c>
      <c r="S2200" s="12" t="s">
        <v>5</v>
      </c>
    </row>
    <row r="2201" spans="1:20" s="56" customFormat="1" ht="69.95" hidden="1" customHeight="1" outlineLevel="1" thickBot="1" x14ac:dyDescent="0.25">
      <c r="A2201" s="644" t="s">
        <v>4971</v>
      </c>
      <c r="B2201" s="76" t="s">
        <v>272</v>
      </c>
      <c r="C2201" s="64" t="s">
        <v>1572</v>
      </c>
      <c r="D2201" s="569" t="s">
        <v>309</v>
      </c>
      <c r="E2201" s="144"/>
      <c r="F2201" s="55" t="s">
        <v>4</v>
      </c>
      <c r="G2201" s="230">
        <v>4</v>
      </c>
      <c r="H2201" s="175">
        <v>0.35</v>
      </c>
      <c r="I2201" s="175">
        <v>0.3</v>
      </c>
      <c r="J2201" s="161">
        <f t="shared" si="1617"/>
        <v>0.29399999999999998</v>
      </c>
      <c r="K2201" s="161">
        <f t="shared" si="1618"/>
        <v>0.29099999999999998</v>
      </c>
      <c r="L2201" s="161">
        <f t="shared" si="1619"/>
        <v>0.28799999999999998</v>
      </c>
      <c r="M2201" s="17"/>
      <c r="N2201" s="65">
        <f>H2201*M2201</f>
        <v>0</v>
      </c>
      <c r="O2201" s="217">
        <f>I2201*M2201</f>
        <v>0</v>
      </c>
      <c r="P2201" s="246">
        <f>J2201*M2201</f>
        <v>0</v>
      </c>
      <c r="Q2201" s="246">
        <f>K2201*M2201</f>
        <v>0</v>
      </c>
      <c r="R2201" s="246">
        <f>L2201*M2201</f>
        <v>0</v>
      </c>
      <c r="S2201" s="12" t="s">
        <v>5</v>
      </c>
    </row>
    <row r="2202" spans="1:20" s="56" customFormat="1" ht="69.95" hidden="1" customHeight="1" outlineLevel="1" thickBot="1" x14ac:dyDescent="0.25">
      <c r="A2202" s="644" t="s">
        <v>4972</v>
      </c>
      <c r="B2202" s="76" t="s">
        <v>272</v>
      </c>
      <c r="C2202" s="64" t="s">
        <v>1573</v>
      </c>
      <c r="D2202" s="569" t="s">
        <v>310</v>
      </c>
      <c r="E2202" s="144"/>
      <c r="F2202" s="55" t="s">
        <v>4</v>
      </c>
      <c r="G2202" s="230">
        <v>4</v>
      </c>
      <c r="H2202" s="175">
        <v>0.35</v>
      </c>
      <c r="I2202" s="175">
        <v>0.3</v>
      </c>
      <c r="J2202" s="161">
        <f t="shared" si="1617"/>
        <v>0.29399999999999998</v>
      </c>
      <c r="K2202" s="161">
        <f t="shared" si="1618"/>
        <v>0.29099999999999998</v>
      </c>
      <c r="L2202" s="161">
        <f t="shared" si="1619"/>
        <v>0.28799999999999998</v>
      </c>
      <c r="M2202" s="17"/>
      <c r="N2202" s="65">
        <f>H2202*M2202</f>
        <v>0</v>
      </c>
      <c r="O2202" s="217">
        <f>I2202*M2202</f>
        <v>0</v>
      </c>
      <c r="P2202" s="246">
        <f>J2202*M2202</f>
        <v>0</v>
      </c>
      <c r="Q2202" s="246">
        <f>K2202*M2202</f>
        <v>0</v>
      </c>
      <c r="R2202" s="246">
        <f>L2202*M2202</f>
        <v>0</v>
      </c>
      <c r="S2202" s="12" t="s">
        <v>5</v>
      </c>
    </row>
    <row r="2203" spans="1:20" s="56" customFormat="1" ht="69.95" hidden="1" customHeight="1" outlineLevel="1" thickBot="1" x14ac:dyDescent="0.25">
      <c r="A2203" s="644" t="s">
        <v>4973</v>
      </c>
      <c r="B2203" s="76" t="s">
        <v>272</v>
      </c>
      <c r="C2203" s="64" t="s">
        <v>1574</v>
      </c>
      <c r="D2203" s="569" t="s">
        <v>311</v>
      </c>
      <c r="E2203" s="144"/>
      <c r="F2203" s="55" t="s">
        <v>4</v>
      </c>
      <c r="G2203" s="230">
        <v>4</v>
      </c>
      <c r="H2203" s="175">
        <v>0.35</v>
      </c>
      <c r="I2203" s="175">
        <v>0.3</v>
      </c>
      <c r="J2203" s="161">
        <f t="shared" si="1617"/>
        <v>0.29399999999999998</v>
      </c>
      <c r="K2203" s="161">
        <f t="shared" si="1618"/>
        <v>0.29099999999999998</v>
      </c>
      <c r="L2203" s="161">
        <f t="shared" si="1619"/>
        <v>0.28799999999999998</v>
      </c>
      <c r="M2203" s="17"/>
      <c r="N2203" s="65">
        <f>H2203*M2203</f>
        <v>0</v>
      </c>
      <c r="O2203" s="217">
        <f>I2203*M2203</f>
        <v>0</v>
      </c>
      <c r="P2203" s="246">
        <f>J2203*M2203</f>
        <v>0</v>
      </c>
      <c r="Q2203" s="246">
        <f>K2203*M2203</f>
        <v>0</v>
      </c>
      <c r="R2203" s="246">
        <f>L2203*M2203</f>
        <v>0</v>
      </c>
      <c r="S2203" s="12" t="s">
        <v>5</v>
      </c>
    </row>
    <row r="2204" spans="1:20" s="56" customFormat="1" ht="69.95" hidden="1" customHeight="1" outlineLevel="1" thickBot="1" x14ac:dyDescent="0.25">
      <c r="A2204" s="644" t="s">
        <v>4974</v>
      </c>
      <c r="B2204" s="76" t="s">
        <v>272</v>
      </c>
      <c r="C2204" s="64" t="s">
        <v>1575</v>
      </c>
      <c r="D2204" s="569" t="s">
        <v>312</v>
      </c>
      <c r="E2204" s="144"/>
      <c r="F2204" s="55" t="s">
        <v>4</v>
      </c>
      <c r="G2204" s="230">
        <v>4</v>
      </c>
      <c r="H2204" s="175">
        <v>0.35</v>
      </c>
      <c r="I2204" s="175">
        <v>0.3</v>
      </c>
      <c r="J2204" s="161">
        <f t="shared" si="1617"/>
        <v>0.29399999999999998</v>
      </c>
      <c r="K2204" s="161">
        <f t="shared" si="1618"/>
        <v>0.29099999999999998</v>
      </c>
      <c r="L2204" s="161">
        <f t="shared" si="1619"/>
        <v>0.28799999999999998</v>
      </c>
      <c r="M2204" s="17"/>
      <c r="N2204" s="65">
        <f>H2204*M2204</f>
        <v>0</v>
      </c>
      <c r="O2204" s="217">
        <f>I2204*M2204</f>
        <v>0</v>
      </c>
      <c r="P2204" s="246">
        <f>J2204*M2204</f>
        <v>0</v>
      </c>
      <c r="Q2204" s="246">
        <f>K2204*M2204</f>
        <v>0</v>
      </c>
      <c r="R2204" s="246">
        <f>L2204*M2204</f>
        <v>0</v>
      </c>
      <c r="S2204" s="12" t="s">
        <v>5</v>
      </c>
    </row>
    <row r="2205" spans="1:20" s="56" customFormat="1" ht="69.95" hidden="1" customHeight="1" outlineLevel="1" thickBot="1" x14ac:dyDescent="0.25">
      <c r="A2205" s="644" t="s">
        <v>4975</v>
      </c>
      <c r="B2205" s="76" t="s">
        <v>112</v>
      </c>
      <c r="C2205" s="64" t="s">
        <v>1576</v>
      </c>
      <c r="D2205" s="569" t="s">
        <v>675</v>
      </c>
      <c r="E2205" s="55"/>
      <c r="F2205" s="159" t="s">
        <v>4</v>
      </c>
      <c r="G2205" s="230">
        <v>2</v>
      </c>
      <c r="H2205" s="175">
        <v>0.35</v>
      </c>
      <c r="I2205" s="175">
        <v>0.3</v>
      </c>
      <c r="J2205" s="161">
        <f t="shared" si="1617"/>
        <v>0.29399999999999998</v>
      </c>
      <c r="K2205" s="161">
        <f t="shared" si="1618"/>
        <v>0.29099999999999998</v>
      </c>
      <c r="L2205" s="161">
        <f t="shared" si="1619"/>
        <v>0.28799999999999998</v>
      </c>
      <c r="M2205" s="17"/>
      <c r="N2205" s="65">
        <f>H2205*M2205</f>
        <v>0</v>
      </c>
      <c r="O2205" s="217">
        <f>I2205*M2205</f>
        <v>0</v>
      </c>
      <c r="P2205" s="246">
        <f>J2205*M2205</f>
        <v>0</v>
      </c>
      <c r="Q2205" s="246">
        <f>K2205*M2205</f>
        <v>0</v>
      </c>
      <c r="R2205" s="246">
        <f>L2205*M2205</f>
        <v>0</v>
      </c>
      <c r="S2205" s="12" t="s">
        <v>5</v>
      </c>
    </row>
    <row r="2206" spans="1:20" s="56" customFormat="1" ht="69.95" hidden="1" customHeight="1" outlineLevel="1" thickBot="1" x14ac:dyDescent="0.25">
      <c r="A2206" s="644" t="s">
        <v>4976</v>
      </c>
      <c r="B2206" s="76" t="s">
        <v>272</v>
      </c>
      <c r="C2206" s="64" t="s">
        <v>1577</v>
      </c>
      <c r="D2206" s="569" t="s">
        <v>388</v>
      </c>
      <c r="E2206" s="55"/>
      <c r="F2206" s="159" t="s">
        <v>4</v>
      </c>
      <c r="G2206" s="230">
        <v>3</v>
      </c>
      <c r="H2206" s="175">
        <v>0.35</v>
      </c>
      <c r="I2206" s="175">
        <v>0.3</v>
      </c>
      <c r="J2206" s="161">
        <f t="shared" si="1617"/>
        <v>0.29399999999999998</v>
      </c>
      <c r="K2206" s="161">
        <f t="shared" si="1618"/>
        <v>0.29099999999999998</v>
      </c>
      <c r="L2206" s="161">
        <f t="shared" si="1619"/>
        <v>0.28799999999999998</v>
      </c>
      <c r="M2206" s="17"/>
      <c r="N2206" s="65">
        <f>H2206*M2206</f>
        <v>0</v>
      </c>
      <c r="O2206" s="217">
        <f>I2206*M2206</f>
        <v>0</v>
      </c>
      <c r="P2206" s="246">
        <f>J2206*M2206</f>
        <v>0</v>
      </c>
      <c r="Q2206" s="246">
        <f>K2206*M2206</f>
        <v>0</v>
      </c>
      <c r="R2206" s="246">
        <f>L2206*M2206</f>
        <v>0</v>
      </c>
      <c r="S2206" s="12" t="s">
        <v>5</v>
      </c>
    </row>
    <row r="2207" spans="1:20" s="56" customFormat="1" ht="69.95" hidden="1" customHeight="1" outlineLevel="1" thickBot="1" x14ac:dyDescent="0.25">
      <c r="A2207" s="644" t="s">
        <v>4977</v>
      </c>
      <c r="B2207" s="76" t="s">
        <v>272</v>
      </c>
      <c r="C2207" s="64" t="s">
        <v>1578</v>
      </c>
      <c r="D2207" s="569" t="s">
        <v>426</v>
      </c>
      <c r="E2207" s="55"/>
      <c r="F2207" s="159" t="s">
        <v>4</v>
      </c>
      <c r="G2207" s="230">
        <v>3</v>
      </c>
      <c r="H2207" s="175">
        <v>0.35</v>
      </c>
      <c r="I2207" s="175">
        <v>0.3</v>
      </c>
      <c r="J2207" s="161">
        <f t="shared" si="1617"/>
        <v>0.29399999999999998</v>
      </c>
      <c r="K2207" s="161">
        <f t="shared" si="1618"/>
        <v>0.29099999999999998</v>
      </c>
      <c r="L2207" s="161">
        <f t="shared" si="1619"/>
        <v>0.28799999999999998</v>
      </c>
      <c r="M2207" s="17"/>
      <c r="N2207" s="65">
        <f>H2207*M2207</f>
        <v>0</v>
      </c>
      <c r="O2207" s="217">
        <f>I2207*M2207</f>
        <v>0</v>
      </c>
      <c r="P2207" s="246">
        <f>J2207*M2207</f>
        <v>0</v>
      </c>
      <c r="Q2207" s="246">
        <f>K2207*M2207</f>
        <v>0</v>
      </c>
      <c r="R2207" s="246">
        <f>L2207*M2207</f>
        <v>0</v>
      </c>
      <c r="S2207" s="12" t="s">
        <v>5</v>
      </c>
    </row>
    <row r="2208" spans="1:20" s="56" customFormat="1" ht="69.95" hidden="1" customHeight="1" outlineLevel="1" thickBot="1" x14ac:dyDescent="0.25">
      <c r="A2208" s="644" t="s">
        <v>4978</v>
      </c>
      <c r="B2208" s="76" t="s">
        <v>272</v>
      </c>
      <c r="C2208" s="64" t="s">
        <v>1579</v>
      </c>
      <c r="D2208" s="569" t="s">
        <v>425</v>
      </c>
      <c r="E2208" s="55"/>
      <c r="F2208" s="159" t="s">
        <v>4</v>
      </c>
      <c r="G2208" s="230">
        <v>3</v>
      </c>
      <c r="H2208" s="175">
        <v>0.35</v>
      </c>
      <c r="I2208" s="175">
        <v>0.3</v>
      </c>
      <c r="J2208" s="161">
        <f t="shared" si="1617"/>
        <v>0.29399999999999998</v>
      </c>
      <c r="K2208" s="161">
        <f t="shared" si="1618"/>
        <v>0.29099999999999998</v>
      </c>
      <c r="L2208" s="161">
        <f t="shared" si="1619"/>
        <v>0.28799999999999998</v>
      </c>
      <c r="M2208" s="17"/>
      <c r="N2208" s="65">
        <f>H2208*M2208</f>
        <v>0</v>
      </c>
      <c r="O2208" s="217">
        <f>I2208*M2208</f>
        <v>0</v>
      </c>
      <c r="P2208" s="246">
        <f>J2208*M2208</f>
        <v>0</v>
      </c>
      <c r="Q2208" s="246">
        <f>K2208*M2208</f>
        <v>0</v>
      </c>
      <c r="R2208" s="246">
        <f>L2208*M2208</f>
        <v>0</v>
      </c>
      <c r="S2208" s="12" t="s">
        <v>5</v>
      </c>
    </row>
    <row r="2209" spans="1:19" s="56" customFormat="1" ht="69.95" hidden="1" customHeight="1" outlineLevel="1" thickBot="1" x14ac:dyDescent="0.25">
      <c r="A2209" s="644" t="s">
        <v>4979</v>
      </c>
      <c r="B2209" s="76" t="s">
        <v>272</v>
      </c>
      <c r="C2209" s="64" t="s">
        <v>1581</v>
      </c>
      <c r="D2209" s="569" t="s">
        <v>463</v>
      </c>
      <c r="E2209" s="55"/>
      <c r="F2209" s="159" t="s">
        <v>4</v>
      </c>
      <c r="G2209" s="230">
        <v>3</v>
      </c>
      <c r="H2209" s="175">
        <v>0.35</v>
      </c>
      <c r="I2209" s="175">
        <v>0.3</v>
      </c>
      <c r="J2209" s="161">
        <f t="shared" si="1617"/>
        <v>0.29399999999999998</v>
      </c>
      <c r="K2209" s="161">
        <f t="shared" si="1618"/>
        <v>0.29099999999999998</v>
      </c>
      <c r="L2209" s="161">
        <f t="shared" si="1619"/>
        <v>0.28799999999999998</v>
      </c>
      <c r="M2209" s="17"/>
      <c r="N2209" s="65">
        <f>H2209*M2209</f>
        <v>0</v>
      </c>
      <c r="O2209" s="217">
        <f>I2209*M2209</f>
        <v>0</v>
      </c>
      <c r="P2209" s="246">
        <f>J2209*M2209</f>
        <v>0</v>
      </c>
      <c r="Q2209" s="246">
        <f>K2209*M2209</f>
        <v>0</v>
      </c>
      <c r="R2209" s="246">
        <f>L2209*M2209</f>
        <v>0</v>
      </c>
      <c r="S2209" s="12" t="s">
        <v>5</v>
      </c>
    </row>
    <row r="2210" spans="1:19" s="56" customFormat="1" ht="69.95" hidden="1" customHeight="1" outlineLevel="1" thickBot="1" x14ac:dyDescent="0.25">
      <c r="A2210" s="644" t="s">
        <v>4980</v>
      </c>
      <c r="B2210" s="76" t="s">
        <v>272</v>
      </c>
      <c r="C2210" s="64" t="s">
        <v>1582</v>
      </c>
      <c r="D2210" s="569" t="s">
        <v>593</v>
      </c>
      <c r="E2210" s="55"/>
      <c r="F2210" s="159" t="s">
        <v>4</v>
      </c>
      <c r="G2210" s="230">
        <v>3</v>
      </c>
      <c r="H2210" s="175">
        <v>0.35</v>
      </c>
      <c r="I2210" s="175">
        <v>0.3</v>
      </c>
      <c r="J2210" s="161">
        <f t="shared" si="1617"/>
        <v>0.29399999999999998</v>
      </c>
      <c r="K2210" s="161">
        <f t="shared" si="1618"/>
        <v>0.29099999999999998</v>
      </c>
      <c r="L2210" s="161">
        <f t="shared" si="1619"/>
        <v>0.28799999999999998</v>
      </c>
      <c r="M2210" s="17"/>
      <c r="N2210" s="65">
        <f>H2210*M2210</f>
        <v>0</v>
      </c>
      <c r="O2210" s="217">
        <f>I2210*M2210</f>
        <v>0</v>
      </c>
      <c r="P2210" s="246">
        <f>J2210*M2210</f>
        <v>0</v>
      </c>
      <c r="Q2210" s="246">
        <f>K2210*M2210</f>
        <v>0</v>
      </c>
      <c r="R2210" s="246">
        <f>L2210*M2210</f>
        <v>0</v>
      </c>
      <c r="S2210" s="12" t="s">
        <v>5</v>
      </c>
    </row>
    <row r="2211" spans="1:19" s="56" customFormat="1" ht="69.95" hidden="1" customHeight="1" outlineLevel="1" thickBot="1" x14ac:dyDescent="0.25">
      <c r="A2211" s="644" t="s">
        <v>4981</v>
      </c>
      <c r="B2211" s="76" t="s">
        <v>272</v>
      </c>
      <c r="C2211" s="64" t="s">
        <v>1583</v>
      </c>
      <c r="D2211" s="569" t="s">
        <v>594</v>
      </c>
      <c r="E2211" s="55"/>
      <c r="F2211" s="159" t="s">
        <v>4</v>
      </c>
      <c r="G2211" s="230">
        <v>3</v>
      </c>
      <c r="H2211" s="175">
        <v>0.35</v>
      </c>
      <c r="I2211" s="175">
        <v>0.3</v>
      </c>
      <c r="J2211" s="161">
        <f t="shared" si="1617"/>
        <v>0.29399999999999998</v>
      </c>
      <c r="K2211" s="161">
        <f t="shared" si="1618"/>
        <v>0.29099999999999998</v>
      </c>
      <c r="L2211" s="161">
        <f t="shared" si="1619"/>
        <v>0.28799999999999998</v>
      </c>
      <c r="M2211" s="17"/>
      <c r="N2211" s="65">
        <f>H2211*M2211</f>
        <v>0</v>
      </c>
      <c r="O2211" s="217">
        <f>I2211*M2211</f>
        <v>0</v>
      </c>
      <c r="P2211" s="246">
        <f>J2211*M2211</f>
        <v>0</v>
      </c>
      <c r="Q2211" s="246">
        <f>K2211*M2211</f>
        <v>0</v>
      </c>
      <c r="R2211" s="246">
        <f>L2211*M2211</f>
        <v>0</v>
      </c>
      <c r="S2211" s="12" t="s">
        <v>5</v>
      </c>
    </row>
    <row r="2212" spans="1:19" s="56" customFormat="1" ht="69.95" hidden="1" customHeight="1" outlineLevel="1" thickBot="1" x14ac:dyDescent="0.25">
      <c r="A2212" s="644" t="s">
        <v>4982</v>
      </c>
      <c r="B2212" s="76" t="s">
        <v>272</v>
      </c>
      <c r="C2212" s="64" t="s">
        <v>1584</v>
      </c>
      <c r="D2212" s="569" t="s">
        <v>595</v>
      </c>
      <c r="E2212" s="55"/>
      <c r="F2212" s="159" t="s">
        <v>4</v>
      </c>
      <c r="G2212" s="230">
        <v>3</v>
      </c>
      <c r="H2212" s="175">
        <v>0.35</v>
      </c>
      <c r="I2212" s="175">
        <v>0.3</v>
      </c>
      <c r="J2212" s="161">
        <f t="shared" si="1617"/>
        <v>0.29399999999999998</v>
      </c>
      <c r="K2212" s="161">
        <f t="shared" si="1618"/>
        <v>0.29099999999999998</v>
      </c>
      <c r="L2212" s="161">
        <f t="shared" si="1619"/>
        <v>0.28799999999999998</v>
      </c>
      <c r="M2212" s="17"/>
      <c r="N2212" s="65">
        <f>H2212*M2212</f>
        <v>0</v>
      </c>
      <c r="O2212" s="217">
        <f>I2212*M2212</f>
        <v>0</v>
      </c>
      <c r="P2212" s="246">
        <f>J2212*M2212</f>
        <v>0</v>
      </c>
      <c r="Q2212" s="246">
        <f>K2212*M2212</f>
        <v>0</v>
      </c>
      <c r="R2212" s="246">
        <f>L2212*M2212</f>
        <v>0</v>
      </c>
      <c r="S2212" s="12" t="s">
        <v>5</v>
      </c>
    </row>
    <row r="2213" spans="1:19" s="56" customFormat="1" ht="69.95" hidden="1" customHeight="1" outlineLevel="1" thickBot="1" x14ac:dyDescent="0.25">
      <c r="A2213" s="644" t="s">
        <v>4983</v>
      </c>
      <c r="B2213" s="76" t="s">
        <v>272</v>
      </c>
      <c r="C2213" s="64" t="s">
        <v>1585</v>
      </c>
      <c r="D2213" s="569" t="s">
        <v>427</v>
      </c>
      <c r="E2213" s="55"/>
      <c r="F2213" s="159" t="s">
        <v>4</v>
      </c>
      <c r="G2213" s="230">
        <v>3</v>
      </c>
      <c r="H2213" s="175">
        <v>0.35</v>
      </c>
      <c r="I2213" s="175">
        <v>0.3</v>
      </c>
      <c r="J2213" s="161">
        <f t="shared" si="1617"/>
        <v>0.29399999999999998</v>
      </c>
      <c r="K2213" s="161">
        <f t="shared" si="1618"/>
        <v>0.29099999999999998</v>
      </c>
      <c r="L2213" s="161">
        <f t="shared" si="1619"/>
        <v>0.28799999999999998</v>
      </c>
      <c r="M2213" s="17"/>
      <c r="N2213" s="65">
        <f>H2213*M2213</f>
        <v>0</v>
      </c>
      <c r="O2213" s="217">
        <f>I2213*M2213</f>
        <v>0</v>
      </c>
      <c r="P2213" s="246">
        <f>J2213*M2213</f>
        <v>0</v>
      </c>
      <c r="Q2213" s="246">
        <f>K2213*M2213</f>
        <v>0</v>
      </c>
      <c r="R2213" s="246">
        <f>L2213*M2213</f>
        <v>0</v>
      </c>
      <c r="S2213" s="12" t="s">
        <v>5</v>
      </c>
    </row>
    <row r="2214" spans="1:19" s="56" customFormat="1" ht="69.95" hidden="1" customHeight="1" outlineLevel="1" thickBot="1" x14ac:dyDescent="0.25">
      <c r="A2214" s="644" t="s">
        <v>4984</v>
      </c>
      <c r="B2214" s="76" t="s">
        <v>272</v>
      </c>
      <c r="C2214" s="64" t="s">
        <v>1586</v>
      </c>
      <c r="D2214" s="569" t="s">
        <v>428</v>
      </c>
      <c r="E2214" s="55"/>
      <c r="F2214" s="159" t="s">
        <v>4</v>
      </c>
      <c r="G2214" s="230">
        <v>3</v>
      </c>
      <c r="H2214" s="175">
        <v>0.35</v>
      </c>
      <c r="I2214" s="175">
        <v>0.3</v>
      </c>
      <c r="J2214" s="161">
        <f t="shared" si="1617"/>
        <v>0.29399999999999998</v>
      </c>
      <c r="K2214" s="161">
        <f t="shared" si="1618"/>
        <v>0.29099999999999998</v>
      </c>
      <c r="L2214" s="161">
        <f t="shared" si="1619"/>
        <v>0.28799999999999998</v>
      </c>
      <c r="M2214" s="17"/>
      <c r="N2214" s="65">
        <f>H2214*M2214</f>
        <v>0</v>
      </c>
      <c r="O2214" s="217">
        <f>I2214*M2214</f>
        <v>0</v>
      </c>
      <c r="P2214" s="246">
        <f>J2214*M2214</f>
        <v>0</v>
      </c>
      <c r="Q2214" s="246">
        <f>K2214*M2214</f>
        <v>0</v>
      </c>
      <c r="R2214" s="246">
        <f>L2214*M2214</f>
        <v>0</v>
      </c>
      <c r="S2214" s="12" t="s">
        <v>5</v>
      </c>
    </row>
    <row r="2215" spans="1:19" s="56" customFormat="1" ht="69.95" hidden="1" customHeight="1" outlineLevel="1" thickBot="1" x14ac:dyDescent="0.25">
      <c r="A2215" s="644" t="s">
        <v>4985</v>
      </c>
      <c r="B2215" s="76" t="s">
        <v>272</v>
      </c>
      <c r="C2215" s="64" t="s">
        <v>1587</v>
      </c>
      <c r="D2215" s="569" t="s">
        <v>429</v>
      </c>
      <c r="E2215" s="55"/>
      <c r="F2215" s="159" t="s">
        <v>4</v>
      </c>
      <c r="G2215" s="230">
        <v>3</v>
      </c>
      <c r="H2215" s="175">
        <v>0.35</v>
      </c>
      <c r="I2215" s="175">
        <v>0.3</v>
      </c>
      <c r="J2215" s="161">
        <f t="shared" si="1617"/>
        <v>0.29399999999999998</v>
      </c>
      <c r="K2215" s="161">
        <f t="shared" si="1618"/>
        <v>0.29099999999999998</v>
      </c>
      <c r="L2215" s="161">
        <f t="shared" si="1619"/>
        <v>0.28799999999999998</v>
      </c>
      <c r="M2215" s="17"/>
      <c r="N2215" s="65">
        <f>H2215*M2215</f>
        <v>0</v>
      </c>
      <c r="O2215" s="217">
        <f>I2215*M2215</f>
        <v>0</v>
      </c>
      <c r="P2215" s="246">
        <f>J2215*M2215</f>
        <v>0</v>
      </c>
      <c r="Q2215" s="246">
        <f>K2215*M2215</f>
        <v>0</v>
      </c>
      <c r="R2215" s="246">
        <f>L2215*M2215</f>
        <v>0</v>
      </c>
      <c r="S2215" s="12" t="s">
        <v>5</v>
      </c>
    </row>
    <row r="2216" spans="1:19" s="56" customFormat="1" ht="69.95" hidden="1" customHeight="1" outlineLevel="1" thickBot="1" x14ac:dyDescent="0.25">
      <c r="A2216" s="644" t="s">
        <v>4986</v>
      </c>
      <c r="B2216" s="76" t="s">
        <v>272</v>
      </c>
      <c r="C2216" s="64" t="s">
        <v>1588</v>
      </c>
      <c r="D2216" s="569" t="s">
        <v>430</v>
      </c>
      <c r="E2216" s="55"/>
      <c r="F2216" s="159" t="s">
        <v>4</v>
      </c>
      <c r="G2216" s="230">
        <v>3</v>
      </c>
      <c r="H2216" s="175">
        <v>0.35</v>
      </c>
      <c r="I2216" s="175">
        <v>0.3</v>
      </c>
      <c r="J2216" s="161">
        <f t="shared" si="1617"/>
        <v>0.29399999999999998</v>
      </c>
      <c r="K2216" s="161">
        <f t="shared" si="1618"/>
        <v>0.29099999999999998</v>
      </c>
      <c r="L2216" s="161">
        <f t="shared" si="1619"/>
        <v>0.28799999999999998</v>
      </c>
      <c r="M2216" s="17"/>
      <c r="N2216" s="65">
        <f>H2216*M2216</f>
        <v>0</v>
      </c>
      <c r="O2216" s="217">
        <f>I2216*M2216</f>
        <v>0</v>
      </c>
      <c r="P2216" s="246">
        <f>J2216*M2216</f>
        <v>0</v>
      </c>
      <c r="Q2216" s="246">
        <f>K2216*M2216</f>
        <v>0</v>
      </c>
      <c r="R2216" s="246">
        <f>L2216*M2216</f>
        <v>0</v>
      </c>
      <c r="S2216" s="12" t="s">
        <v>5</v>
      </c>
    </row>
    <row r="2217" spans="1:19" s="56" customFormat="1" ht="69.95" hidden="1" customHeight="1" outlineLevel="1" thickBot="1" x14ac:dyDescent="0.25">
      <c r="A2217" s="644" t="s">
        <v>4987</v>
      </c>
      <c r="B2217" s="76" t="s">
        <v>272</v>
      </c>
      <c r="C2217" s="64" t="s">
        <v>1589</v>
      </c>
      <c r="D2217" s="569" t="s">
        <v>431</v>
      </c>
      <c r="E2217" s="55"/>
      <c r="F2217" s="159" t="s">
        <v>4</v>
      </c>
      <c r="G2217" s="230">
        <v>3</v>
      </c>
      <c r="H2217" s="175">
        <v>0.35</v>
      </c>
      <c r="I2217" s="175">
        <v>0.3</v>
      </c>
      <c r="J2217" s="161">
        <f t="shared" si="1617"/>
        <v>0.29399999999999998</v>
      </c>
      <c r="K2217" s="161">
        <f t="shared" si="1618"/>
        <v>0.29099999999999998</v>
      </c>
      <c r="L2217" s="161">
        <f t="shared" si="1619"/>
        <v>0.28799999999999998</v>
      </c>
      <c r="M2217" s="17"/>
      <c r="N2217" s="65">
        <f>H2217*M2217</f>
        <v>0</v>
      </c>
      <c r="O2217" s="217">
        <f>I2217*M2217</f>
        <v>0</v>
      </c>
      <c r="P2217" s="246">
        <f>J2217*M2217</f>
        <v>0</v>
      </c>
      <c r="Q2217" s="246">
        <f>K2217*M2217</f>
        <v>0</v>
      </c>
      <c r="R2217" s="246">
        <f>L2217*M2217</f>
        <v>0</v>
      </c>
      <c r="S2217" s="12" t="s">
        <v>5</v>
      </c>
    </row>
    <row r="2218" spans="1:19" s="56" customFormat="1" ht="69.95" hidden="1" customHeight="1" outlineLevel="1" thickBot="1" x14ac:dyDescent="0.25">
      <c r="A2218" s="644" t="s">
        <v>4988</v>
      </c>
      <c r="B2218" s="76" t="s">
        <v>272</v>
      </c>
      <c r="C2218" s="64" t="s">
        <v>1590</v>
      </c>
      <c r="D2218" s="569" t="s">
        <v>432</v>
      </c>
      <c r="E2218" s="55"/>
      <c r="F2218" s="159" t="s">
        <v>4</v>
      </c>
      <c r="G2218" s="230">
        <v>3</v>
      </c>
      <c r="H2218" s="175">
        <v>0.35</v>
      </c>
      <c r="I2218" s="175">
        <v>0.3</v>
      </c>
      <c r="J2218" s="161">
        <f t="shared" si="1617"/>
        <v>0.29399999999999998</v>
      </c>
      <c r="K2218" s="161">
        <f t="shared" si="1618"/>
        <v>0.29099999999999998</v>
      </c>
      <c r="L2218" s="161">
        <f t="shared" si="1619"/>
        <v>0.28799999999999998</v>
      </c>
      <c r="M2218" s="17"/>
      <c r="N2218" s="65">
        <f>H2218*M2218</f>
        <v>0</v>
      </c>
      <c r="O2218" s="217">
        <f>I2218*M2218</f>
        <v>0</v>
      </c>
      <c r="P2218" s="246">
        <f>J2218*M2218</f>
        <v>0</v>
      </c>
      <c r="Q2218" s="246">
        <f>K2218*M2218</f>
        <v>0</v>
      </c>
      <c r="R2218" s="246">
        <f>L2218*M2218</f>
        <v>0</v>
      </c>
      <c r="S2218" s="12" t="s">
        <v>5</v>
      </c>
    </row>
    <row r="2219" spans="1:19" s="56" customFormat="1" ht="69.95" hidden="1" customHeight="1" outlineLevel="1" thickBot="1" x14ac:dyDescent="0.25">
      <c r="A2219" s="644" t="s">
        <v>4989</v>
      </c>
      <c r="B2219" s="76" t="s">
        <v>272</v>
      </c>
      <c r="C2219" s="64" t="s">
        <v>1591</v>
      </c>
      <c r="D2219" s="569" t="s">
        <v>433</v>
      </c>
      <c r="E2219" s="55"/>
      <c r="F2219" s="159" t="s">
        <v>4</v>
      </c>
      <c r="G2219" s="230">
        <v>3</v>
      </c>
      <c r="H2219" s="175">
        <v>0.35</v>
      </c>
      <c r="I2219" s="175">
        <v>0.3</v>
      </c>
      <c r="J2219" s="161">
        <f t="shared" si="1617"/>
        <v>0.29399999999999998</v>
      </c>
      <c r="K2219" s="161">
        <f t="shared" si="1618"/>
        <v>0.29099999999999998</v>
      </c>
      <c r="L2219" s="161">
        <f t="shared" si="1619"/>
        <v>0.28799999999999998</v>
      </c>
      <c r="M2219" s="17"/>
      <c r="N2219" s="65">
        <f>H2219*M2219</f>
        <v>0</v>
      </c>
      <c r="O2219" s="217">
        <f>I2219*M2219</f>
        <v>0</v>
      </c>
      <c r="P2219" s="246">
        <f>J2219*M2219</f>
        <v>0</v>
      </c>
      <c r="Q2219" s="246">
        <f>K2219*M2219</f>
        <v>0</v>
      </c>
      <c r="R2219" s="246">
        <f>L2219*M2219</f>
        <v>0</v>
      </c>
      <c r="S2219" s="12" t="s">
        <v>5</v>
      </c>
    </row>
    <row r="2220" spans="1:19" s="56" customFormat="1" ht="69.95" hidden="1" customHeight="1" outlineLevel="1" thickBot="1" x14ac:dyDescent="0.25">
      <c r="A2220" s="644" t="s">
        <v>4990</v>
      </c>
      <c r="B2220" s="76" t="s">
        <v>112</v>
      </c>
      <c r="C2220" s="64" t="s">
        <v>1592</v>
      </c>
      <c r="D2220" s="569" t="s">
        <v>676</v>
      </c>
      <c r="E2220" s="55"/>
      <c r="F2220" s="159" t="s">
        <v>4</v>
      </c>
      <c r="G2220" s="230">
        <v>2</v>
      </c>
      <c r="H2220" s="175">
        <v>0.35</v>
      </c>
      <c r="I2220" s="175">
        <v>0.3</v>
      </c>
      <c r="J2220" s="161">
        <f t="shared" si="1617"/>
        <v>0.29399999999999998</v>
      </c>
      <c r="K2220" s="161">
        <f t="shared" si="1618"/>
        <v>0.29099999999999998</v>
      </c>
      <c r="L2220" s="161">
        <f t="shared" si="1619"/>
        <v>0.28799999999999998</v>
      </c>
      <c r="M2220" s="17"/>
      <c r="N2220" s="65">
        <f>H2220*M2220</f>
        <v>0</v>
      </c>
      <c r="O2220" s="217">
        <f>I2220*M2220</f>
        <v>0</v>
      </c>
      <c r="P2220" s="246">
        <f>J2220*M2220</f>
        <v>0</v>
      </c>
      <c r="Q2220" s="246">
        <f>K2220*M2220</f>
        <v>0</v>
      </c>
      <c r="R2220" s="246">
        <f>L2220*M2220</f>
        <v>0</v>
      </c>
      <c r="S2220" s="12" t="s">
        <v>5</v>
      </c>
    </row>
    <row r="2221" spans="1:19" s="56" customFormat="1" ht="69.95" hidden="1" customHeight="1" outlineLevel="1" thickBot="1" x14ac:dyDescent="0.25">
      <c r="A2221" s="644" t="s">
        <v>4991</v>
      </c>
      <c r="B2221" s="76" t="s">
        <v>112</v>
      </c>
      <c r="C2221" s="64" t="s">
        <v>1593</v>
      </c>
      <c r="D2221" s="569" t="s">
        <v>281</v>
      </c>
      <c r="E2221" s="55"/>
      <c r="F2221" s="159" t="s">
        <v>4</v>
      </c>
      <c r="G2221" s="230">
        <v>3.5</v>
      </c>
      <c r="H2221" s="175">
        <v>0.35</v>
      </c>
      <c r="I2221" s="175">
        <v>0.3</v>
      </c>
      <c r="J2221" s="161">
        <f t="shared" si="1617"/>
        <v>0.29399999999999998</v>
      </c>
      <c r="K2221" s="161">
        <f t="shared" si="1618"/>
        <v>0.29099999999999998</v>
      </c>
      <c r="L2221" s="161">
        <f t="shared" si="1619"/>
        <v>0.28799999999999998</v>
      </c>
      <c r="M2221" s="17"/>
      <c r="N2221" s="65">
        <f>H2221*M2221</f>
        <v>0</v>
      </c>
      <c r="O2221" s="217">
        <f>I2221*M2221</f>
        <v>0</v>
      </c>
      <c r="P2221" s="246">
        <f>J2221*M2221</f>
        <v>0</v>
      </c>
      <c r="Q2221" s="246">
        <f>K2221*M2221</f>
        <v>0</v>
      </c>
      <c r="R2221" s="246">
        <f>L2221*M2221</f>
        <v>0</v>
      </c>
      <c r="S2221" s="12" t="s">
        <v>5</v>
      </c>
    </row>
    <row r="2222" spans="1:19" s="56" customFormat="1" ht="69.95" hidden="1" customHeight="1" outlineLevel="1" thickBot="1" x14ac:dyDescent="0.25">
      <c r="A2222" s="644" t="s">
        <v>4992</v>
      </c>
      <c r="B2222" s="76" t="s">
        <v>112</v>
      </c>
      <c r="C2222" s="64" t="s">
        <v>1594</v>
      </c>
      <c r="D2222" s="569" t="s">
        <v>351</v>
      </c>
      <c r="E2222" s="55"/>
      <c r="F2222" s="159" t="s">
        <v>4</v>
      </c>
      <c r="G2222" s="230">
        <v>3.5</v>
      </c>
      <c r="H2222" s="175">
        <v>0.35</v>
      </c>
      <c r="I2222" s="175">
        <v>0.3</v>
      </c>
      <c r="J2222" s="161">
        <f t="shared" si="1617"/>
        <v>0.29399999999999998</v>
      </c>
      <c r="K2222" s="161">
        <f t="shared" si="1618"/>
        <v>0.29099999999999998</v>
      </c>
      <c r="L2222" s="161">
        <f t="shared" si="1619"/>
        <v>0.28799999999999998</v>
      </c>
      <c r="M2222" s="17"/>
      <c r="N2222" s="65">
        <f>H2222*M2222</f>
        <v>0</v>
      </c>
      <c r="O2222" s="217">
        <f>I2222*M2222</f>
        <v>0</v>
      </c>
      <c r="P2222" s="246">
        <f>J2222*M2222</f>
        <v>0</v>
      </c>
      <c r="Q2222" s="246">
        <f>K2222*M2222</f>
        <v>0</v>
      </c>
      <c r="R2222" s="246">
        <f>L2222*M2222</f>
        <v>0</v>
      </c>
      <c r="S2222" s="12" t="s">
        <v>5</v>
      </c>
    </row>
    <row r="2223" spans="1:19" s="56" customFormat="1" ht="69.95" hidden="1" customHeight="1" outlineLevel="1" thickBot="1" x14ac:dyDescent="0.25">
      <c r="A2223" s="644" t="s">
        <v>4993</v>
      </c>
      <c r="B2223" s="76" t="s">
        <v>112</v>
      </c>
      <c r="C2223" s="64" t="s">
        <v>1595</v>
      </c>
      <c r="D2223" s="569" t="s">
        <v>352</v>
      </c>
      <c r="E2223" s="55"/>
      <c r="F2223" s="159" t="s">
        <v>4</v>
      </c>
      <c r="G2223" s="230">
        <v>3.5</v>
      </c>
      <c r="H2223" s="175">
        <v>0.35</v>
      </c>
      <c r="I2223" s="175">
        <v>0.3</v>
      </c>
      <c r="J2223" s="161">
        <f t="shared" si="1617"/>
        <v>0.29399999999999998</v>
      </c>
      <c r="K2223" s="161">
        <f t="shared" si="1618"/>
        <v>0.29099999999999998</v>
      </c>
      <c r="L2223" s="161">
        <f t="shared" si="1619"/>
        <v>0.28799999999999998</v>
      </c>
      <c r="M2223" s="17"/>
      <c r="N2223" s="65">
        <f>H2223*M2223</f>
        <v>0</v>
      </c>
      <c r="O2223" s="217">
        <f>I2223*M2223</f>
        <v>0</v>
      </c>
      <c r="P2223" s="246">
        <f>J2223*M2223</f>
        <v>0</v>
      </c>
      <c r="Q2223" s="246">
        <f>K2223*M2223</f>
        <v>0</v>
      </c>
      <c r="R2223" s="246">
        <f>L2223*M2223</f>
        <v>0</v>
      </c>
      <c r="S2223" s="12" t="s">
        <v>5</v>
      </c>
    </row>
    <row r="2224" spans="1:19" s="56" customFormat="1" ht="69.95" hidden="1" customHeight="1" outlineLevel="1" thickBot="1" x14ac:dyDescent="0.25">
      <c r="A2224" s="644" t="s">
        <v>4994</v>
      </c>
      <c r="B2224" s="76" t="s">
        <v>112</v>
      </c>
      <c r="C2224" s="64" t="s">
        <v>1596</v>
      </c>
      <c r="D2224" s="569" t="s">
        <v>677</v>
      </c>
      <c r="E2224" s="55"/>
      <c r="F2224" s="159" t="s">
        <v>4</v>
      </c>
      <c r="G2224" s="230">
        <v>3.5</v>
      </c>
      <c r="H2224" s="175">
        <v>0.35</v>
      </c>
      <c r="I2224" s="175">
        <v>0.3</v>
      </c>
      <c r="J2224" s="161">
        <f t="shared" si="1617"/>
        <v>0.29399999999999998</v>
      </c>
      <c r="K2224" s="161">
        <f t="shared" si="1618"/>
        <v>0.29099999999999998</v>
      </c>
      <c r="L2224" s="161">
        <f t="shared" si="1619"/>
        <v>0.28799999999999998</v>
      </c>
      <c r="M2224" s="17"/>
      <c r="N2224" s="65">
        <f>H2224*M2224</f>
        <v>0</v>
      </c>
      <c r="O2224" s="217">
        <f>I2224*M2224</f>
        <v>0</v>
      </c>
      <c r="P2224" s="246">
        <f>J2224*M2224</f>
        <v>0</v>
      </c>
      <c r="Q2224" s="246">
        <f>K2224*M2224</f>
        <v>0</v>
      </c>
      <c r="R2224" s="246">
        <f>L2224*M2224</f>
        <v>0</v>
      </c>
      <c r="S2224" s="12" t="s">
        <v>5</v>
      </c>
    </row>
    <row r="2225" spans="1:21" s="56" customFormat="1" ht="69.95" hidden="1" customHeight="1" outlineLevel="1" thickBot="1" x14ac:dyDescent="0.25">
      <c r="A2225" s="644" t="s">
        <v>4995</v>
      </c>
      <c r="B2225" s="76" t="s">
        <v>112</v>
      </c>
      <c r="C2225" s="64" t="s">
        <v>1597</v>
      </c>
      <c r="D2225" s="569" t="s">
        <v>678</v>
      </c>
      <c r="E2225" s="55"/>
      <c r="F2225" s="159" t="s">
        <v>4</v>
      </c>
      <c r="G2225" s="230">
        <v>3.5</v>
      </c>
      <c r="H2225" s="175">
        <v>0.35</v>
      </c>
      <c r="I2225" s="175">
        <v>0.3</v>
      </c>
      <c r="J2225" s="161">
        <f t="shared" si="1617"/>
        <v>0.29399999999999998</v>
      </c>
      <c r="K2225" s="161">
        <f t="shared" si="1618"/>
        <v>0.29099999999999998</v>
      </c>
      <c r="L2225" s="161">
        <f t="shared" si="1619"/>
        <v>0.28799999999999998</v>
      </c>
      <c r="M2225" s="17"/>
      <c r="N2225" s="65">
        <f>H2225*M2225</f>
        <v>0</v>
      </c>
      <c r="O2225" s="217">
        <f>I2225*M2225</f>
        <v>0</v>
      </c>
      <c r="P2225" s="246">
        <f>J2225*M2225</f>
        <v>0</v>
      </c>
      <c r="Q2225" s="246">
        <f>K2225*M2225</f>
        <v>0</v>
      </c>
      <c r="R2225" s="246">
        <f>L2225*M2225</f>
        <v>0</v>
      </c>
      <c r="S2225" s="12" t="s">
        <v>5</v>
      </c>
    </row>
    <row r="2226" spans="1:21" s="56" customFormat="1" ht="69.95" hidden="1" customHeight="1" outlineLevel="1" thickBot="1" x14ac:dyDescent="0.25">
      <c r="A2226" s="644" t="s">
        <v>4996</v>
      </c>
      <c r="B2226" s="76" t="s">
        <v>272</v>
      </c>
      <c r="C2226" s="64" t="s">
        <v>1598</v>
      </c>
      <c r="D2226" s="569" t="s">
        <v>381</v>
      </c>
      <c r="E2226" s="55"/>
      <c r="F2226" s="55" t="s">
        <v>4</v>
      </c>
      <c r="G2226" s="230">
        <v>3</v>
      </c>
      <c r="H2226" s="175">
        <v>0.35</v>
      </c>
      <c r="I2226" s="175">
        <v>0.3</v>
      </c>
      <c r="J2226" s="161">
        <f t="shared" si="1617"/>
        <v>0.29399999999999998</v>
      </c>
      <c r="K2226" s="161">
        <f t="shared" si="1618"/>
        <v>0.29099999999999998</v>
      </c>
      <c r="L2226" s="161">
        <f t="shared" si="1619"/>
        <v>0.28799999999999998</v>
      </c>
      <c r="M2226" s="17"/>
      <c r="N2226" s="65">
        <f>H2226*M2226</f>
        <v>0</v>
      </c>
      <c r="O2226" s="217">
        <f>I2226*M2226</f>
        <v>0</v>
      </c>
      <c r="P2226" s="246">
        <f>J2226*M2226</f>
        <v>0</v>
      </c>
      <c r="Q2226" s="246">
        <f>K2226*M2226</f>
        <v>0</v>
      </c>
      <c r="R2226" s="246">
        <f>L2226*M2226</f>
        <v>0</v>
      </c>
      <c r="S2226" s="12" t="s">
        <v>5</v>
      </c>
    </row>
    <row r="2227" spans="1:21" s="56" customFormat="1" ht="69.95" hidden="1" customHeight="1" outlineLevel="1" thickBot="1" x14ac:dyDescent="0.25">
      <c r="A2227" s="644" t="s">
        <v>4997</v>
      </c>
      <c r="B2227" s="76" t="s">
        <v>272</v>
      </c>
      <c r="C2227" s="64" t="s">
        <v>1599</v>
      </c>
      <c r="D2227" s="569" t="s">
        <v>452</v>
      </c>
      <c r="E2227" s="55"/>
      <c r="F2227" s="159" t="s">
        <v>4</v>
      </c>
      <c r="G2227" s="230">
        <v>3</v>
      </c>
      <c r="H2227" s="175">
        <v>0.35</v>
      </c>
      <c r="I2227" s="175">
        <v>0.3</v>
      </c>
      <c r="J2227" s="161">
        <f t="shared" si="1617"/>
        <v>0.29399999999999998</v>
      </c>
      <c r="K2227" s="161">
        <f t="shared" si="1618"/>
        <v>0.29099999999999998</v>
      </c>
      <c r="L2227" s="161">
        <f t="shared" si="1619"/>
        <v>0.28799999999999998</v>
      </c>
      <c r="M2227" s="17"/>
      <c r="N2227" s="65">
        <f>H2227*M2227</f>
        <v>0</v>
      </c>
      <c r="O2227" s="217">
        <f>I2227*M2227</f>
        <v>0</v>
      </c>
      <c r="P2227" s="246">
        <f>J2227*M2227</f>
        <v>0</v>
      </c>
      <c r="Q2227" s="246">
        <f>K2227*M2227</f>
        <v>0</v>
      </c>
      <c r="R2227" s="246">
        <f>L2227*M2227</f>
        <v>0</v>
      </c>
      <c r="S2227" s="12" t="s">
        <v>5</v>
      </c>
    </row>
    <row r="2228" spans="1:21" s="56" customFormat="1" ht="69.95" hidden="1" customHeight="1" outlineLevel="1" thickBot="1" x14ac:dyDescent="0.25">
      <c r="A2228" s="644" t="s">
        <v>4998</v>
      </c>
      <c r="B2228" s="76" t="s">
        <v>272</v>
      </c>
      <c r="C2228" s="64" t="s">
        <v>1600</v>
      </c>
      <c r="D2228" s="569" t="s">
        <v>694</v>
      </c>
      <c r="E2228" s="55"/>
      <c r="F2228" s="159" t="s">
        <v>4</v>
      </c>
      <c r="G2228" s="230">
        <v>3</v>
      </c>
      <c r="H2228" s="175">
        <v>0.35</v>
      </c>
      <c r="I2228" s="175">
        <v>0.3</v>
      </c>
      <c r="J2228" s="161">
        <f t="shared" si="1617"/>
        <v>0.29399999999999998</v>
      </c>
      <c r="K2228" s="161">
        <f t="shared" si="1618"/>
        <v>0.29099999999999998</v>
      </c>
      <c r="L2228" s="161">
        <f t="shared" si="1619"/>
        <v>0.28799999999999998</v>
      </c>
      <c r="M2228" s="17"/>
      <c r="N2228" s="65">
        <f>H2228*M2228</f>
        <v>0</v>
      </c>
      <c r="O2228" s="217">
        <f>I2228*M2228</f>
        <v>0</v>
      </c>
      <c r="P2228" s="246">
        <f>J2228*M2228</f>
        <v>0</v>
      </c>
      <c r="Q2228" s="246">
        <f>K2228*M2228</f>
        <v>0</v>
      </c>
      <c r="R2228" s="246">
        <f>L2228*M2228</f>
        <v>0</v>
      </c>
      <c r="S2228" s="12" t="s">
        <v>5</v>
      </c>
    </row>
    <row r="2229" spans="1:21" s="56" customFormat="1" ht="69.95" hidden="1" customHeight="1" outlineLevel="1" thickBot="1" x14ac:dyDescent="0.25">
      <c r="A2229" s="644" t="s">
        <v>4999</v>
      </c>
      <c r="B2229" s="76" t="s">
        <v>112</v>
      </c>
      <c r="C2229" s="64" t="s">
        <v>1632</v>
      </c>
      <c r="D2229" s="570" t="s">
        <v>3206</v>
      </c>
      <c r="E2229" s="55"/>
      <c r="F2229" s="159" t="s">
        <v>4</v>
      </c>
      <c r="G2229" s="230">
        <v>2</v>
      </c>
      <c r="H2229" s="175">
        <v>0.35</v>
      </c>
      <c r="I2229" s="175">
        <v>0.3</v>
      </c>
      <c r="J2229" s="161">
        <f t="shared" ref="J2229:J2230" si="1620">I2229*0.98</f>
        <v>0.29399999999999998</v>
      </c>
      <c r="K2229" s="161">
        <f t="shared" ref="K2229:K2230" si="1621">I2229*0.97</f>
        <v>0.29099999999999998</v>
      </c>
      <c r="L2229" s="161">
        <f t="shared" ref="L2229:L2230" si="1622">I2229*0.96</f>
        <v>0.28799999999999998</v>
      </c>
      <c r="M2229" s="17"/>
      <c r="N2229" s="65">
        <f>H2229*M2229</f>
        <v>0</v>
      </c>
      <c r="O2229" s="217">
        <f>I2229*M2229</f>
        <v>0</v>
      </c>
      <c r="P2229" s="246">
        <f>J2229*M2229</f>
        <v>0</v>
      </c>
      <c r="Q2229" s="246">
        <f>K2229*M2229</f>
        <v>0</v>
      </c>
      <c r="R2229" s="246">
        <f>L2229*M2229</f>
        <v>0</v>
      </c>
      <c r="S2229" s="12" t="s">
        <v>5</v>
      </c>
    </row>
    <row r="2230" spans="1:21" s="56" customFormat="1" ht="69.95" hidden="1" customHeight="1" outlineLevel="1" thickBot="1" x14ac:dyDescent="0.25">
      <c r="A2230" s="644" t="s">
        <v>5000</v>
      </c>
      <c r="B2230" s="560" t="s">
        <v>695</v>
      </c>
      <c r="C2230" s="148"/>
      <c r="D2230" s="307" t="s">
        <v>696</v>
      </c>
      <c r="E2230" s="2"/>
      <c r="F2230" s="2" t="s">
        <v>4</v>
      </c>
      <c r="G2230" s="2">
        <v>2</v>
      </c>
      <c r="H2230" s="175">
        <v>0.35</v>
      </c>
      <c r="I2230" s="175">
        <v>0.3</v>
      </c>
      <c r="J2230" s="161">
        <f t="shared" si="1620"/>
        <v>0.29399999999999998</v>
      </c>
      <c r="K2230" s="161">
        <f t="shared" si="1621"/>
        <v>0.29099999999999998</v>
      </c>
      <c r="L2230" s="161">
        <f t="shared" si="1622"/>
        <v>0.28799999999999998</v>
      </c>
      <c r="M2230" s="14"/>
      <c r="N2230" s="65">
        <f>H2230*M2230</f>
        <v>0</v>
      </c>
      <c r="O2230" s="217">
        <f>I2230*M2230</f>
        <v>0</v>
      </c>
      <c r="P2230" s="246">
        <f>J2230*M2230</f>
        <v>0</v>
      </c>
      <c r="Q2230" s="246">
        <f>K2230*M2230</f>
        <v>0</v>
      </c>
      <c r="R2230" s="246">
        <f>L2230*M2230</f>
        <v>0</v>
      </c>
      <c r="S2230" s="12" t="s">
        <v>5</v>
      </c>
      <c r="T2230" s="60"/>
    </row>
    <row r="2231" spans="1:21" ht="24.95" customHeight="1" thickBot="1" x14ac:dyDescent="0.25">
      <c r="A2231" s="622" t="s">
        <v>2802</v>
      </c>
      <c r="B2231" s="623"/>
      <c r="C2231" s="623"/>
      <c r="D2231" s="638"/>
      <c r="E2231" s="625"/>
      <c r="F2231" s="625"/>
      <c r="G2231" s="639"/>
      <c r="H2231" s="639"/>
      <c r="I2231" s="639"/>
      <c r="J2231" s="639"/>
      <c r="K2231" s="639"/>
      <c r="L2231" s="639"/>
      <c r="M2231" s="639"/>
      <c r="N2231" s="639"/>
      <c r="O2231" s="639"/>
      <c r="P2231" s="639"/>
      <c r="Q2231" s="639"/>
      <c r="R2231" s="639"/>
      <c r="S2231" s="640"/>
    </row>
    <row r="2232" spans="1:21" ht="20.100000000000001" customHeight="1" collapsed="1" thickBot="1" x14ac:dyDescent="0.25">
      <c r="A2232" s="372" t="s">
        <v>10363</v>
      </c>
      <c r="B2232" s="628"/>
      <c r="C2232" s="373"/>
      <c r="D2232" s="374"/>
      <c r="E2232" s="374"/>
      <c r="F2232" s="374"/>
      <c r="G2232" s="375"/>
      <c r="H2232" s="376"/>
      <c r="I2232" s="376"/>
      <c r="J2232" s="376"/>
      <c r="K2232" s="376"/>
      <c r="L2232" s="376"/>
      <c r="M2232" s="375"/>
      <c r="N2232" s="376"/>
      <c r="O2232" s="376"/>
      <c r="P2232" s="376"/>
      <c r="Q2232" s="376"/>
      <c r="R2232" s="376"/>
      <c r="S2232" s="377"/>
      <c r="U2232" s="56"/>
    </row>
    <row r="2233" spans="1:21" ht="20.100000000000001" hidden="1" customHeight="1" outlineLevel="1" thickBot="1" x14ac:dyDescent="0.25">
      <c r="A2233" s="3" t="s">
        <v>3737</v>
      </c>
      <c r="B2233" s="3" t="s">
        <v>33</v>
      </c>
      <c r="C2233" s="3"/>
      <c r="D2233" s="3" t="s">
        <v>17</v>
      </c>
      <c r="E2233" s="3" t="s">
        <v>2746</v>
      </c>
      <c r="F2233" s="84" t="s">
        <v>31</v>
      </c>
      <c r="G2233" s="85" t="s">
        <v>487</v>
      </c>
      <c r="H2233" s="3" t="s">
        <v>488</v>
      </c>
      <c r="I2233" s="3" t="s">
        <v>495</v>
      </c>
      <c r="J2233" s="123">
        <v>-0.02</v>
      </c>
      <c r="K2233" s="123">
        <v>-0.03</v>
      </c>
      <c r="L2233" s="123">
        <v>-0.04</v>
      </c>
      <c r="M2233" s="3" t="s">
        <v>18</v>
      </c>
      <c r="N2233" s="3" t="s">
        <v>8</v>
      </c>
      <c r="O2233" s="3" t="s">
        <v>486</v>
      </c>
      <c r="P2233" s="124" t="s">
        <v>1924</v>
      </c>
      <c r="Q2233" s="124" t="s">
        <v>1930</v>
      </c>
      <c r="R2233" s="124" t="s">
        <v>1931</v>
      </c>
      <c r="S2233" s="3" t="s">
        <v>34</v>
      </c>
      <c r="U2233" s="56"/>
    </row>
    <row r="2234" spans="1:21" s="56" customFormat="1" ht="69.95" hidden="1" customHeight="1" outlineLevel="1" thickBot="1" x14ac:dyDescent="0.25">
      <c r="A2234" s="644" t="s">
        <v>5002</v>
      </c>
      <c r="B2234" s="560" t="s">
        <v>663</v>
      </c>
      <c r="C2234" s="164" t="s">
        <v>2377</v>
      </c>
      <c r="D2234" s="561" t="s">
        <v>3108</v>
      </c>
      <c r="E2234" s="145"/>
      <c r="F2234" s="59" t="s">
        <v>4</v>
      </c>
      <c r="G2234" s="59">
        <v>1</v>
      </c>
      <c r="H2234" s="127">
        <v>0.35</v>
      </c>
      <c r="I2234" s="127">
        <v>0.3</v>
      </c>
      <c r="J2234" s="161">
        <f t="shared" ref="J2234:J2235" si="1623">I2234*0.98</f>
        <v>0.29399999999999998</v>
      </c>
      <c r="K2234" s="161">
        <f t="shared" ref="K2234:K2235" si="1624">I2234*0.97</f>
        <v>0.29099999999999998</v>
      </c>
      <c r="L2234" s="161">
        <f t="shared" ref="L2234:L2235" si="1625">I2234*0.96</f>
        <v>0.28799999999999998</v>
      </c>
      <c r="M2234" s="14"/>
      <c r="N2234" s="65">
        <f>H2234*M2234</f>
        <v>0</v>
      </c>
      <c r="O2234" s="217">
        <f>I2234*M2234</f>
        <v>0</v>
      </c>
      <c r="P2234" s="246">
        <f>J2234*M2234</f>
        <v>0</v>
      </c>
      <c r="Q2234" s="246">
        <f>K2234*M2234</f>
        <v>0</v>
      </c>
      <c r="R2234" s="246">
        <f>L2234*M2234</f>
        <v>0</v>
      </c>
      <c r="S2234" s="12" t="s">
        <v>5</v>
      </c>
      <c r="T2234" s="60" t="s">
        <v>724</v>
      </c>
      <c r="U2234"/>
    </row>
    <row r="2235" spans="1:21" s="56" customFormat="1" ht="69.95" hidden="1" customHeight="1" outlineLevel="1" thickBot="1" x14ac:dyDescent="0.25">
      <c r="A2235" s="644" t="s">
        <v>5003</v>
      </c>
      <c r="B2235" s="143" t="s">
        <v>663</v>
      </c>
      <c r="C2235" s="313" t="s">
        <v>2377</v>
      </c>
      <c r="D2235" s="467" t="s">
        <v>3107</v>
      </c>
      <c r="E2235" s="145"/>
      <c r="F2235" s="202" t="s">
        <v>4</v>
      </c>
      <c r="G2235" s="59">
        <v>1</v>
      </c>
      <c r="H2235" s="127">
        <v>0.35</v>
      </c>
      <c r="I2235" s="127">
        <v>0.3</v>
      </c>
      <c r="J2235" s="258">
        <f t="shared" si="1623"/>
        <v>0.29399999999999998</v>
      </c>
      <c r="K2235" s="258">
        <f t="shared" si="1624"/>
        <v>0.29099999999999998</v>
      </c>
      <c r="L2235" s="258">
        <f t="shared" si="1625"/>
        <v>0.28799999999999998</v>
      </c>
      <c r="M2235" s="63"/>
      <c r="N2235" s="61">
        <f>H2235*M2235</f>
        <v>0</v>
      </c>
      <c r="O2235" s="246">
        <f>I2235*M2235</f>
        <v>0</v>
      </c>
      <c r="P2235" s="246">
        <f>J2235*M2235</f>
        <v>0</v>
      </c>
      <c r="Q2235" s="246">
        <f>K2235*M2235</f>
        <v>0</v>
      </c>
      <c r="R2235" s="246">
        <f>L2235*M2235</f>
        <v>0</v>
      </c>
      <c r="S2235" s="12" t="s">
        <v>5</v>
      </c>
      <c r="T2235" s="60" t="s">
        <v>724</v>
      </c>
      <c r="U2235"/>
    </row>
    <row r="2236" spans="1:21" ht="20.100000000000001" customHeight="1" collapsed="1" thickBot="1" x14ac:dyDescent="0.25">
      <c r="A2236" s="372" t="s">
        <v>10204</v>
      </c>
      <c r="B2236" s="628"/>
      <c r="C2236" s="373"/>
      <c r="D2236" s="374"/>
      <c r="E2236" s="374"/>
      <c r="F2236" s="374"/>
      <c r="G2236" s="375"/>
      <c r="H2236" s="376"/>
      <c r="I2236" s="376"/>
      <c r="J2236" s="378"/>
      <c r="K2236" s="378"/>
      <c r="L2236" s="378"/>
      <c r="M2236" s="375"/>
      <c r="N2236" s="376"/>
      <c r="O2236" s="376"/>
      <c r="P2236" s="376"/>
      <c r="Q2236" s="376"/>
      <c r="R2236" s="376"/>
      <c r="S2236" s="377"/>
      <c r="U2236" s="56"/>
    </row>
    <row r="2237" spans="1:21" ht="20.100000000000001" hidden="1" customHeight="1" outlineLevel="1" thickBot="1" x14ac:dyDescent="0.25">
      <c r="A2237" s="3" t="s">
        <v>3737</v>
      </c>
      <c r="B2237" s="3" t="s">
        <v>33</v>
      </c>
      <c r="C2237" s="3"/>
      <c r="D2237" s="3" t="s">
        <v>17</v>
      </c>
      <c r="E2237" s="3" t="s">
        <v>2746</v>
      </c>
      <c r="F2237" s="84" t="s">
        <v>31</v>
      </c>
      <c r="G2237" s="85" t="s">
        <v>487</v>
      </c>
      <c r="H2237" s="3" t="s">
        <v>488</v>
      </c>
      <c r="I2237" s="3" t="s">
        <v>495</v>
      </c>
      <c r="J2237" s="123">
        <v>-0.02</v>
      </c>
      <c r="K2237" s="123">
        <v>-0.03</v>
      </c>
      <c r="L2237" s="123">
        <v>-0.04</v>
      </c>
      <c r="M2237" s="3" t="s">
        <v>18</v>
      </c>
      <c r="N2237" s="3" t="s">
        <v>8</v>
      </c>
      <c r="O2237" s="3" t="s">
        <v>486</v>
      </c>
      <c r="P2237" s="124" t="s">
        <v>1924</v>
      </c>
      <c r="Q2237" s="124" t="s">
        <v>1930</v>
      </c>
      <c r="R2237" s="124" t="s">
        <v>1931</v>
      </c>
      <c r="S2237" s="3" t="s">
        <v>34</v>
      </c>
      <c r="U2237" s="56"/>
    </row>
    <row r="2238" spans="1:21" s="56" customFormat="1" ht="69.95" hidden="1" customHeight="1" outlineLevel="1" thickBot="1" x14ac:dyDescent="0.25">
      <c r="A2238" s="644" t="s">
        <v>5004</v>
      </c>
      <c r="B2238" s="7" t="s">
        <v>62</v>
      </c>
      <c r="C2238" s="164"/>
      <c r="D2238" s="25" t="s">
        <v>848</v>
      </c>
      <c r="E2238" s="145"/>
      <c r="F2238" s="59" t="s">
        <v>4</v>
      </c>
      <c r="G2238" s="59">
        <v>1</v>
      </c>
      <c r="H2238" s="127">
        <v>0.35</v>
      </c>
      <c r="I2238" s="127">
        <v>0.3</v>
      </c>
      <c r="J2238" s="161">
        <f t="shared" ref="J2238:J2270" si="1626">I2238*0.98</f>
        <v>0.29399999999999998</v>
      </c>
      <c r="K2238" s="161">
        <f t="shared" ref="K2238:K2270" si="1627">I2238*0.97</f>
        <v>0.29099999999999998</v>
      </c>
      <c r="L2238" s="161">
        <f t="shared" ref="L2238:L2270" si="1628">I2238*0.96</f>
        <v>0.28799999999999998</v>
      </c>
      <c r="M2238" s="14"/>
      <c r="N2238" s="65">
        <f>H2238*M2238</f>
        <v>0</v>
      </c>
      <c r="O2238" s="217">
        <f>I2238*M2238</f>
        <v>0</v>
      </c>
      <c r="P2238" s="246">
        <f>J2238*M2238</f>
        <v>0</v>
      </c>
      <c r="Q2238" s="246">
        <f>K2238*M2238</f>
        <v>0</v>
      </c>
      <c r="R2238" s="246">
        <f>L2238*M2238</f>
        <v>0</v>
      </c>
      <c r="S2238" s="12" t="s">
        <v>5</v>
      </c>
    </row>
    <row r="2239" spans="1:21" s="56" customFormat="1" ht="69.95" hidden="1" customHeight="1" outlineLevel="1" thickBot="1" x14ac:dyDescent="0.25">
      <c r="A2239" s="644" t="s">
        <v>5005</v>
      </c>
      <c r="B2239" s="7" t="s">
        <v>62</v>
      </c>
      <c r="C2239" s="164"/>
      <c r="D2239" s="25" t="s">
        <v>849</v>
      </c>
      <c r="E2239" s="313"/>
      <c r="F2239" s="59" t="s">
        <v>4</v>
      </c>
      <c r="G2239" s="59">
        <v>1</v>
      </c>
      <c r="H2239" s="127">
        <v>0.35</v>
      </c>
      <c r="I2239" s="127">
        <v>0.3</v>
      </c>
      <c r="J2239" s="161">
        <f t="shared" si="1626"/>
        <v>0.29399999999999998</v>
      </c>
      <c r="K2239" s="161">
        <f t="shared" si="1627"/>
        <v>0.29099999999999998</v>
      </c>
      <c r="L2239" s="161">
        <f t="shared" si="1628"/>
        <v>0.28799999999999998</v>
      </c>
      <c r="M2239" s="14"/>
      <c r="N2239" s="65">
        <f>H2239*M2239</f>
        <v>0</v>
      </c>
      <c r="O2239" s="217">
        <f>I2239*M2239</f>
        <v>0</v>
      </c>
      <c r="P2239" s="246">
        <f>J2239*M2239</f>
        <v>0</v>
      </c>
      <c r="Q2239" s="246">
        <f>K2239*M2239</f>
        <v>0</v>
      </c>
      <c r="R2239" s="246">
        <f>L2239*M2239</f>
        <v>0</v>
      </c>
      <c r="S2239" s="12" t="s">
        <v>5</v>
      </c>
    </row>
    <row r="2240" spans="1:21" s="56" customFormat="1" ht="69.95" hidden="1" customHeight="1" outlineLevel="1" thickBot="1" x14ac:dyDescent="0.25">
      <c r="A2240" s="644" t="s">
        <v>5006</v>
      </c>
      <c r="B2240" s="7" t="s">
        <v>270</v>
      </c>
      <c r="C2240" s="164"/>
      <c r="D2240" s="25" t="s">
        <v>850</v>
      </c>
      <c r="E2240" s="145"/>
      <c r="F2240" s="202" t="s">
        <v>4</v>
      </c>
      <c r="G2240" s="59">
        <v>1</v>
      </c>
      <c r="H2240" s="127">
        <v>0.35</v>
      </c>
      <c r="I2240" s="127">
        <v>0.3</v>
      </c>
      <c r="J2240" s="161">
        <f t="shared" si="1626"/>
        <v>0.29399999999999998</v>
      </c>
      <c r="K2240" s="161">
        <f t="shared" si="1627"/>
        <v>0.29099999999999998</v>
      </c>
      <c r="L2240" s="161">
        <f t="shared" si="1628"/>
        <v>0.28799999999999998</v>
      </c>
      <c r="M2240" s="14"/>
      <c r="N2240" s="65">
        <f>H2240*M2240</f>
        <v>0</v>
      </c>
      <c r="O2240" s="217">
        <f>I2240*M2240</f>
        <v>0</v>
      </c>
      <c r="P2240" s="246">
        <f>J2240*M2240</f>
        <v>0</v>
      </c>
      <c r="Q2240" s="246">
        <f>K2240*M2240</f>
        <v>0</v>
      </c>
      <c r="R2240" s="246">
        <f>L2240*M2240</f>
        <v>0</v>
      </c>
      <c r="S2240" s="28" t="s">
        <v>5</v>
      </c>
    </row>
    <row r="2241" spans="1:20" s="56" customFormat="1" ht="69.95" hidden="1" customHeight="1" outlineLevel="1" thickBot="1" x14ac:dyDescent="0.25">
      <c r="A2241" s="644" t="s">
        <v>5007</v>
      </c>
      <c r="B2241" s="7" t="s">
        <v>270</v>
      </c>
      <c r="C2241" s="164"/>
      <c r="D2241" s="25" t="s">
        <v>851</v>
      </c>
      <c r="E2241" s="145"/>
      <c r="F2241" s="202" t="s">
        <v>4</v>
      </c>
      <c r="G2241" s="59">
        <v>1</v>
      </c>
      <c r="H2241" s="127">
        <v>0.35</v>
      </c>
      <c r="I2241" s="127">
        <v>0.3</v>
      </c>
      <c r="J2241" s="161">
        <f t="shared" si="1626"/>
        <v>0.29399999999999998</v>
      </c>
      <c r="K2241" s="161">
        <f t="shared" si="1627"/>
        <v>0.29099999999999998</v>
      </c>
      <c r="L2241" s="161">
        <f t="shared" si="1628"/>
        <v>0.28799999999999998</v>
      </c>
      <c r="M2241" s="14"/>
      <c r="N2241" s="65">
        <f>H2241*M2241</f>
        <v>0</v>
      </c>
      <c r="O2241" s="217">
        <f>I2241*M2241</f>
        <v>0</v>
      </c>
      <c r="P2241" s="246">
        <f>J2241*M2241</f>
        <v>0</v>
      </c>
      <c r="Q2241" s="246">
        <f>K2241*M2241</f>
        <v>0</v>
      </c>
      <c r="R2241" s="246">
        <f>L2241*M2241</f>
        <v>0</v>
      </c>
      <c r="S2241" s="28" t="s">
        <v>5</v>
      </c>
    </row>
    <row r="2242" spans="1:20" s="56" customFormat="1" ht="69.95" hidden="1" customHeight="1" outlineLevel="1" thickBot="1" x14ac:dyDescent="0.25">
      <c r="A2242" s="644" t="s">
        <v>5008</v>
      </c>
      <c r="B2242" s="7" t="s">
        <v>62</v>
      </c>
      <c r="C2242" s="164"/>
      <c r="D2242" s="25" t="s">
        <v>852</v>
      </c>
      <c r="E2242" s="313"/>
      <c r="F2242" s="202" t="s">
        <v>4</v>
      </c>
      <c r="G2242" s="59">
        <v>1</v>
      </c>
      <c r="H2242" s="127">
        <v>0.35</v>
      </c>
      <c r="I2242" s="127">
        <v>0.3</v>
      </c>
      <c r="J2242" s="161">
        <f t="shared" si="1626"/>
        <v>0.29399999999999998</v>
      </c>
      <c r="K2242" s="161">
        <f t="shared" si="1627"/>
        <v>0.29099999999999998</v>
      </c>
      <c r="L2242" s="161">
        <f t="shared" si="1628"/>
        <v>0.28799999999999998</v>
      </c>
      <c r="M2242" s="14"/>
      <c r="N2242" s="65">
        <f>H2242*M2242</f>
        <v>0</v>
      </c>
      <c r="O2242" s="217">
        <f>I2242*M2242</f>
        <v>0</v>
      </c>
      <c r="P2242" s="246">
        <f>J2242*M2242</f>
        <v>0</v>
      </c>
      <c r="Q2242" s="246">
        <f>K2242*M2242</f>
        <v>0</v>
      </c>
      <c r="R2242" s="246">
        <f>L2242*M2242</f>
        <v>0</v>
      </c>
      <c r="S2242" s="12" t="s">
        <v>5</v>
      </c>
    </row>
    <row r="2243" spans="1:20" s="56" customFormat="1" ht="69.95" hidden="1" customHeight="1" outlineLevel="1" thickBot="1" x14ac:dyDescent="0.25">
      <c r="A2243" s="644" t="s">
        <v>5009</v>
      </c>
      <c r="B2243" s="7" t="s">
        <v>270</v>
      </c>
      <c r="C2243" s="164"/>
      <c r="D2243" s="25" t="s">
        <v>853</v>
      </c>
      <c r="E2243" s="145"/>
      <c r="F2243" s="202" t="s">
        <v>4</v>
      </c>
      <c r="G2243" s="59">
        <v>1</v>
      </c>
      <c r="H2243" s="127">
        <v>0.35</v>
      </c>
      <c r="I2243" s="127">
        <v>0.3</v>
      </c>
      <c r="J2243" s="161">
        <f t="shared" si="1626"/>
        <v>0.29399999999999998</v>
      </c>
      <c r="K2243" s="161">
        <f t="shared" si="1627"/>
        <v>0.29099999999999998</v>
      </c>
      <c r="L2243" s="161">
        <f t="shared" si="1628"/>
        <v>0.28799999999999998</v>
      </c>
      <c r="M2243" s="14"/>
      <c r="N2243" s="65">
        <f>H2243*M2243</f>
        <v>0</v>
      </c>
      <c r="O2243" s="217">
        <f>I2243*M2243</f>
        <v>0</v>
      </c>
      <c r="P2243" s="246">
        <f>J2243*M2243</f>
        <v>0</v>
      </c>
      <c r="Q2243" s="246">
        <f>K2243*M2243</f>
        <v>0</v>
      </c>
      <c r="R2243" s="246">
        <f>L2243*M2243</f>
        <v>0</v>
      </c>
      <c r="S2243" s="28" t="s">
        <v>5</v>
      </c>
    </row>
    <row r="2244" spans="1:20" s="56" customFormat="1" ht="69.95" hidden="1" customHeight="1" outlineLevel="1" thickBot="1" x14ac:dyDescent="0.25">
      <c r="A2244" s="644" t="s">
        <v>5001</v>
      </c>
      <c r="B2244" s="7" t="s">
        <v>270</v>
      </c>
      <c r="C2244" s="164"/>
      <c r="D2244" s="25" t="s">
        <v>854</v>
      </c>
      <c r="E2244" s="313"/>
      <c r="F2244" s="202" t="s">
        <v>4</v>
      </c>
      <c r="G2244" s="59">
        <v>1</v>
      </c>
      <c r="H2244" s="127">
        <v>0.35</v>
      </c>
      <c r="I2244" s="127">
        <v>0.3</v>
      </c>
      <c r="J2244" s="161">
        <f t="shared" si="1626"/>
        <v>0.29399999999999998</v>
      </c>
      <c r="K2244" s="161">
        <f t="shared" si="1627"/>
        <v>0.29099999999999998</v>
      </c>
      <c r="L2244" s="161">
        <f t="shared" si="1628"/>
        <v>0.28799999999999998</v>
      </c>
      <c r="M2244" s="14"/>
      <c r="N2244" s="65">
        <f>H2244*M2244</f>
        <v>0</v>
      </c>
      <c r="O2244" s="217">
        <f>I2244*M2244</f>
        <v>0</v>
      </c>
      <c r="P2244" s="246">
        <f>J2244*M2244</f>
        <v>0</v>
      </c>
      <c r="Q2244" s="246">
        <f>K2244*M2244</f>
        <v>0</v>
      </c>
      <c r="R2244" s="246">
        <f>L2244*M2244</f>
        <v>0</v>
      </c>
      <c r="S2244" s="28" t="s">
        <v>5</v>
      </c>
    </row>
    <row r="2245" spans="1:20" s="56" customFormat="1" ht="69.95" hidden="1" customHeight="1" outlineLevel="1" thickBot="1" x14ac:dyDescent="0.25">
      <c r="A2245" s="644" t="s">
        <v>5010</v>
      </c>
      <c r="B2245" s="7" t="s">
        <v>270</v>
      </c>
      <c r="C2245" s="164"/>
      <c r="D2245" s="25" t="s">
        <v>855</v>
      </c>
      <c r="E2245" s="145"/>
      <c r="F2245" s="202" t="s">
        <v>4</v>
      </c>
      <c r="G2245" s="59">
        <v>1</v>
      </c>
      <c r="H2245" s="127">
        <v>0.35</v>
      </c>
      <c r="I2245" s="127">
        <v>0.3</v>
      </c>
      <c r="J2245" s="161">
        <f t="shared" si="1626"/>
        <v>0.29399999999999998</v>
      </c>
      <c r="K2245" s="161">
        <f t="shared" si="1627"/>
        <v>0.29099999999999998</v>
      </c>
      <c r="L2245" s="161">
        <f t="shared" si="1628"/>
        <v>0.28799999999999998</v>
      </c>
      <c r="M2245" s="14"/>
      <c r="N2245" s="65">
        <f>H2245*M2245</f>
        <v>0</v>
      </c>
      <c r="O2245" s="217">
        <f>I2245*M2245</f>
        <v>0</v>
      </c>
      <c r="P2245" s="246">
        <f>J2245*M2245</f>
        <v>0</v>
      </c>
      <c r="Q2245" s="246">
        <f>K2245*M2245</f>
        <v>0</v>
      </c>
      <c r="R2245" s="246">
        <f>L2245*M2245</f>
        <v>0</v>
      </c>
      <c r="S2245" s="28" t="s">
        <v>5</v>
      </c>
    </row>
    <row r="2246" spans="1:20" s="56" customFormat="1" ht="69.95" hidden="1" customHeight="1" outlineLevel="1" thickBot="1" x14ac:dyDescent="0.25">
      <c r="A2246" s="644" t="s">
        <v>5011</v>
      </c>
      <c r="B2246" s="7" t="s">
        <v>269</v>
      </c>
      <c r="C2246" s="164"/>
      <c r="D2246" s="25" t="s">
        <v>856</v>
      </c>
      <c r="E2246" s="145"/>
      <c r="F2246" s="202" t="s">
        <v>4</v>
      </c>
      <c r="G2246" s="59">
        <v>1</v>
      </c>
      <c r="H2246" s="127">
        <v>0.35</v>
      </c>
      <c r="I2246" s="127">
        <v>0.3</v>
      </c>
      <c r="J2246" s="161">
        <f t="shared" si="1626"/>
        <v>0.29399999999999998</v>
      </c>
      <c r="K2246" s="161">
        <f t="shared" si="1627"/>
        <v>0.29099999999999998</v>
      </c>
      <c r="L2246" s="161">
        <f t="shared" si="1628"/>
        <v>0.28799999999999998</v>
      </c>
      <c r="M2246" s="14"/>
      <c r="N2246" s="65">
        <f>H2246*M2246</f>
        <v>0</v>
      </c>
      <c r="O2246" s="217">
        <f>I2246*M2246</f>
        <v>0</v>
      </c>
      <c r="P2246" s="246">
        <f>J2246*M2246</f>
        <v>0</v>
      </c>
      <c r="Q2246" s="246">
        <f>K2246*M2246</f>
        <v>0</v>
      </c>
      <c r="R2246" s="246">
        <f>L2246*M2246</f>
        <v>0</v>
      </c>
      <c r="S2246" s="12" t="s">
        <v>5</v>
      </c>
    </row>
    <row r="2247" spans="1:20" s="56" customFormat="1" ht="69.95" hidden="1" customHeight="1" outlineLevel="1" thickBot="1" x14ac:dyDescent="0.25">
      <c r="A2247" s="644" t="s">
        <v>5012</v>
      </c>
      <c r="B2247" s="7" t="s">
        <v>141</v>
      </c>
      <c r="C2247" s="164"/>
      <c r="D2247" s="25" t="s">
        <v>857</v>
      </c>
      <c r="E2247" s="145"/>
      <c r="F2247" s="202" t="s">
        <v>4</v>
      </c>
      <c r="G2247" s="59">
        <v>1</v>
      </c>
      <c r="H2247" s="127">
        <v>0.35</v>
      </c>
      <c r="I2247" s="127">
        <v>0.3</v>
      </c>
      <c r="J2247" s="161">
        <f t="shared" si="1626"/>
        <v>0.29399999999999998</v>
      </c>
      <c r="K2247" s="161">
        <f t="shared" si="1627"/>
        <v>0.29099999999999998</v>
      </c>
      <c r="L2247" s="161">
        <f t="shared" si="1628"/>
        <v>0.28799999999999998</v>
      </c>
      <c r="M2247" s="14"/>
      <c r="N2247" s="65">
        <f>H2247*M2247</f>
        <v>0</v>
      </c>
      <c r="O2247" s="217">
        <f>I2247*M2247</f>
        <v>0</v>
      </c>
      <c r="P2247" s="246">
        <f>J2247*M2247</f>
        <v>0</v>
      </c>
      <c r="Q2247" s="246">
        <f>K2247*M2247</f>
        <v>0</v>
      </c>
      <c r="R2247" s="246">
        <f>L2247*M2247</f>
        <v>0</v>
      </c>
      <c r="S2247" s="12" t="s">
        <v>5</v>
      </c>
    </row>
    <row r="2248" spans="1:20" s="56" customFormat="1" ht="69.95" hidden="1" customHeight="1" outlineLevel="1" thickBot="1" x14ac:dyDescent="0.25">
      <c r="A2248" s="644" t="s">
        <v>5013</v>
      </c>
      <c r="B2248" s="7" t="s">
        <v>269</v>
      </c>
      <c r="C2248" s="164"/>
      <c r="D2248" s="25" t="s">
        <v>858</v>
      </c>
      <c r="E2248" s="145"/>
      <c r="F2248" s="202" t="s">
        <v>4</v>
      </c>
      <c r="G2248" s="59">
        <v>1</v>
      </c>
      <c r="H2248" s="127">
        <v>0.35</v>
      </c>
      <c r="I2248" s="127">
        <v>0.3</v>
      </c>
      <c r="J2248" s="161">
        <f t="shared" si="1626"/>
        <v>0.29399999999999998</v>
      </c>
      <c r="K2248" s="161">
        <f t="shared" si="1627"/>
        <v>0.29099999999999998</v>
      </c>
      <c r="L2248" s="161">
        <f t="shared" si="1628"/>
        <v>0.28799999999999998</v>
      </c>
      <c r="M2248" s="14"/>
      <c r="N2248" s="65">
        <f>H2248*M2248</f>
        <v>0</v>
      </c>
      <c r="O2248" s="217">
        <f>I2248*M2248</f>
        <v>0</v>
      </c>
      <c r="P2248" s="246">
        <f>J2248*M2248</f>
        <v>0</v>
      </c>
      <c r="Q2248" s="246">
        <f>K2248*M2248</f>
        <v>0</v>
      </c>
      <c r="R2248" s="246">
        <f>L2248*M2248</f>
        <v>0</v>
      </c>
      <c r="S2248" s="12" t="s">
        <v>5</v>
      </c>
    </row>
    <row r="2249" spans="1:20" s="56" customFormat="1" ht="69.95" hidden="1" customHeight="1" outlineLevel="1" thickBot="1" x14ac:dyDescent="0.25">
      <c r="A2249" s="644" t="s">
        <v>5014</v>
      </c>
      <c r="B2249" s="7" t="s">
        <v>270</v>
      </c>
      <c r="C2249" s="164"/>
      <c r="D2249" s="25" t="s">
        <v>859</v>
      </c>
      <c r="E2249" s="145"/>
      <c r="F2249" s="202" t="s">
        <v>4</v>
      </c>
      <c r="G2249" s="59">
        <v>1</v>
      </c>
      <c r="H2249" s="127">
        <v>0.35</v>
      </c>
      <c r="I2249" s="127">
        <v>0.3</v>
      </c>
      <c r="J2249" s="161">
        <f t="shared" si="1626"/>
        <v>0.29399999999999998</v>
      </c>
      <c r="K2249" s="161">
        <f t="shared" si="1627"/>
        <v>0.29099999999999998</v>
      </c>
      <c r="L2249" s="161">
        <f t="shared" si="1628"/>
        <v>0.28799999999999998</v>
      </c>
      <c r="M2249" s="14"/>
      <c r="N2249" s="65">
        <f>H2249*M2249</f>
        <v>0</v>
      </c>
      <c r="O2249" s="217">
        <f>I2249*M2249</f>
        <v>0</v>
      </c>
      <c r="P2249" s="246">
        <f>J2249*M2249</f>
        <v>0</v>
      </c>
      <c r="Q2249" s="246">
        <f>K2249*M2249</f>
        <v>0</v>
      </c>
      <c r="R2249" s="246">
        <f>L2249*M2249</f>
        <v>0</v>
      </c>
      <c r="S2249" s="12" t="s">
        <v>5</v>
      </c>
    </row>
    <row r="2250" spans="1:20" s="56" customFormat="1" ht="69.95" hidden="1" customHeight="1" outlineLevel="1" thickBot="1" x14ac:dyDescent="0.25">
      <c r="A2250" s="644" t="s">
        <v>5015</v>
      </c>
      <c r="B2250" s="560" t="s">
        <v>663</v>
      </c>
      <c r="C2250" s="148"/>
      <c r="D2250" s="52" t="s">
        <v>1152</v>
      </c>
      <c r="E2250" s="149"/>
      <c r="F2250" s="2" t="s">
        <v>4</v>
      </c>
      <c r="G2250" s="59">
        <v>1</v>
      </c>
      <c r="H2250" s="127">
        <v>0.35</v>
      </c>
      <c r="I2250" s="127">
        <v>0.3</v>
      </c>
      <c r="J2250" s="161">
        <f t="shared" si="1626"/>
        <v>0.29399999999999998</v>
      </c>
      <c r="K2250" s="161">
        <f t="shared" si="1627"/>
        <v>0.29099999999999998</v>
      </c>
      <c r="L2250" s="161">
        <f t="shared" si="1628"/>
        <v>0.28799999999999998</v>
      </c>
      <c r="M2250" s="14"/>
      <c r="N2250" s="65">
        <f>H2250*M2250</f>
        <v>0</v>
      </c>
      <c r="O2250" s="217">
        <f>I2250*M2250</f>
        <v>0</v>
      </c>
      <c r="P2250" s="246">
        <f>J2250*M2250</f>
        <v>0</v>
      </c>
      <c r="Q2250" s="246">
        <f>K2250*M2250</f>
        <v>0</v>
      </c>
      <c r="R2250" s="246">
        <f>L2250*M2250</f>
        <v>0</v>
      </c>
      <c r="S2250" s="12" t="s">
        <v>5</v>
      </c>
      <c r="T2250" s="60"/>
    </row>
    <row r="2251" spans="1:20" s="56" customFormat="1" ht="69.95" hidden="1" customHeight="1" outlineLevel="1" thickBot="1" x14ac:dyDescent="0.25">
      <c r="A2251" s="644" t="s">
        <v>5016</v>
      </c>
      <c r="B2251" s="560" t="s">
        <v>663</v>
      </c>
      <c r="C2251" s="148"/>
      <c r="D2251" s="52" t="s">
        <v>704</v>
      </c>
      <c r="E2251" s="149"/>
      <c r="F2251" s="2" t="s">
        <v>4</v>
      </c>
      <c r="G2251" s="59">
        <v>1</v>
      </c>
      <c r="H2251" s="127">
        <v>0.35</v>
      </c>
      <c r="I2251" s="127">
        <v>0.3</v>
      </c>
      <c r="J2251" s="161">
        <f t="shared" si="1626"/>
        <v>0.29399999999999998</v>
      </c>
      <c r="K2251" s="161">
        <f t="shared" si="1627"/>
        <v>0.29099999999999998</v>
      </c>
      <c r="L2251" s="161">
        <f t="shared" si="1628"/>
        <v>0.28799999999999998</v>
      </c>
      <c r="M2251" s="14"/>
      <c r="N2251" s="65">
        <f>H2251*M2251</f>
        <v>0</v>
      </c>
      <c r="O2251" s="217">
        <f>I2251*M2251</f>
        <v>0</v>
      </c>
      <c r="P2251" s="246">
        <f>J2251*M2251</f>
        <v>0</v>
      </c>
      <c r="Q2251" s="246">
        <f>K2251*M2251</f>
        <v>0</v>
      </c>
      <c r="R2251" s="246">
        <f>L2251*M2251</f>
        <v>0</v>
      </c>
      <c r="S2251" s="12" t="s">
        <v>5</v>
      </c>
      <c r="T2251" s="60"/>
    </row>
    <row r="2252" spans="1:20" s="56" customFormat="1" ht="69.95" hidden="1" customHeight="1" outlineLevel="1" thickBot="1" x14ac:dyDescent="0.25">
      <c r="A2252" s="644" t="s">
        <v>5017</v>
      </c>
      <c r="B2252" s="7" t="s">
        <v>270</v>
      </c>
      <c r="C2252" s="164"/>
      <c r="D2252" s="25" t="s">
        <v>860</v>
      </c>
      <c r="E2252" s="145"/>
      <c r="F2252" s="202" t="s">
        <v>4</v>
      </c>
      <c r="G2252" s="59">
        <v>1</v>
      </c>
      <c r="H2252" s="127">
        <v>0.35</v>
      </c>
      <c r="I2252" s="127">
        <v>0.3</v>
      </c>
      <c r="J2252" s="161">
        <f t="shared" si="1626"/>
        <v>0.29399999999999998</v>
      </c>
      <c r="K2252" s="161">
        <f t="shared" si="1627"/>
        <v>0.29099999999999998</v>
      </c>
      <c r="L2252" s="161">
        <f t="shared" si="1628"/>
        <v>0.28799999999999998</v>
      </c>
      <c r="M2252" s="14"/>
      <c r="N2252" s="65">
        <f>H2252*M2252</f>
        <v>0</v>
      </c>
      <c r="O2252" s="217">
        <f>I2252*M2252</f>
        <v>0</v>
      </c>
      <c r="P2252" s="246">
        <f>J2252*M2252</f>
        <v>0</v>
      </c>
      <c r="Q2252" s="246">
        <f>K2252*M2252</f>
        <v>0</v>
      </c>
      <c r="R2252" s="246">
        <f>L2252*M2252</f>
        <v>0</v>
      </c>
      <c r="S2252" s="12" t="s">
        <v>5</v>
      </c>
    </row>
    <row r="2253" spans="1:20" s="56" customFormat="1" ht="69.95" hidden="1" customHeight="1" outlineLevel="1" thickBot="1" x14ac:dyDescent="0.25">
      <c r="A2253" s="644" t="s">
        <v>5018</v>
      </c>
      <c r="B2253" s="560" t="s">
        <v>663</v>
      </c>
      <c r="C2253" s="148"/>
      <c r="D2253" s="52" t="s">
        <v>1153</v>
      </c>
      <c r="E2253" s="149"/>
      <c r="F2253" s="2" t="s">
        <v>4</v>
      </c>
      <c r="G2253" s="59">
        <v>1</v>
      </c>
      <c r="H2253" s="127">
        <v>0.35</v>
      </c>
      <c r="I2253" s="127">
        <v>0.3</v>
      </c>
      <c r="J2253" s="161">
        <f t="shared" si="1626"/>
        <v>0.29399999999999998</v>
      </c>
      <c r="K2253" s="161">
        <f t="shared" si="1627"/>
        <v>0.29099999999999998</v>
      </c>
      <c r="L2253" s="161">
        <f t="shared" si="1628"/>
        <v>0.28799999999999998</v>
      </c>
      <c r="M2253" s="14"/>
      <c r="N2253" s="65">
        <f>H2253*M2253</f>
        <v>0</v>
      </c>
      <c r="O2253" s="217">
        <f>I2253*M2253</f>
        <v>0</v>
      </c>
      <c r="P2253" s="246">
        <f>J2253*M2253</f>
        <v>0</v>
      </c>
      <c r="Q2253" s="246">
        <f>K2253*M2253</f>
        <v>0</v>
      </c>
      <c r="R2253" s="246">
        <f>L2253*M2253</f>
        <v>0</v>
      </c>
      <c r="S2253" s="12" t="s">
        <v>5</v>
      </c>
      <c r="T2253" s="60"/>
    </row>
    <row r="2254" spans="1:20" s="56" customFormat="1" ht="69.95" hidden="1" customHeight="1" outlineLevel="1" thickBot="1" x14ac:dyDescent="0.25">
      <c r="A2254" s="644" t="s">
        <v>5019</v>
      </c>
      <c r="B2254" s="560" t="s">
        <v>663</v>
      </c>
      <c r="C2254" s="148"/>
      <c r="D2254" s="52" t="s">
        <v>705</v>
      </c>
      <c r="E2254" s="149"/>
      <c r="F2254" s="2" t="s">
        <v>4</v>
      </c>
      <c r="G2254" s="59">
        <v>1</v>
      </c>
      <c r="H2254" s="127">
        <v>0.35</v>
      </c>
      <c r="I2254" s="127">
        <v>0.3</v>
      </c>
      <c r="J2254" s="161">
        <f t="shared" si="1626"/>
        <v>0.29399999999999998</v>
      </c>
      <c r="K2254" s="161">
        <f t="shared" si="1627"/>
        <v>0.29099999999999998</v>
      </c>
      <c r="L2254" s="161">
        <f t="shared" si="1628"/>
        <v>0.28799999999999998</v>
      </c>
      <c r="M2254" s="14"/>
      <c r="N2254" s="65">
        <f>H2254*M2254</f>
        <v>0</v>
      </c>
      <c r="O2254" s="217">
        <f>I2254*M2254</f>
        <v>0</v>
      </c>
      <c r="P2254" s="246">
        <f>J2254*M2254</f>
        <v>0</v>
      </c>
      <c r="Q2254" s="246">
        <f>K2254*M2254</f>
        <v>0</v>
      </c>
      <c r="R2254" s="246">
        <f>L2254*M2254</f>
        <v>0</v>
      </c>
      <c r="S2254" s="12" t="s">
        <v>5</v>
      </c>
      <c r="T2254" s="60"/>
    </row>
    <row r="2255" spans="1:20" s="56" customFormat="1" ht="69.95" hidden="1" customHeight="1" outlineLevel="1" thickBot="1" x14ac:dyDescent="0.25">
      <c r="A2255" s="644" t="s">
        <v>5020</v>
      </c>
      <c r="B2255" s="7" t="s">
        <v>270</v>
      </c>
      <c r="C2255" s="164"/>
      <c r="D2255" s="25" t="s">
        <v>861</v>
      </c>
      <c r="E2255" s="145"/>
      <c r="F2255" s="202" t="s">
        <v>4</v>
      </c>
      <c r="G2255" s="59">
        <v>1</v>
      </c>
      <c r="H2255" s="127">
        <v>0.35</v>
      </c>
      <c r="I2255" s="127">
        <v>0.3</v>
      </c>
      <c r="J2255" s="161">
        <f t="shared" si="1626"/>
        <v>0.29399999999999998</v>
      </c>
      <c r="K2255" s="161">
        <f t="shared" si="1627"/>
        <v>0.29099999999999998</v>
      </c>
      <c r="L2255" s="161">
        <f t="shared" si="1628"/>
        <v>0.28799999999999998</v>
      </c>
      <c r="M2255" s="14"/>
      <c r="N2255" s="65">
        <f>H2255*M2255</f>
        <v>0</v>
      </c>
      <c r="O2255" s="217">
        <f>I2255*M2255</f>
        <v>0</v>
      </c>
      <c r="P2255" s="246">
        <f>J2255*M2255</f>
        <v>0</v>
      </c>
      <c r="Q2255" s="246">
        <f>K2255*M2255</f>
        <v>0</v>
      </c>
      <c r="R2255" s="246">
        <f>L2255*M2255</f>
        <v>0</v>
      </c>
      <c r="S2255" s="12" t="s">
        <v>5</v>
      </c>
    </row>
    <row r="2256" spans="1:20" s="56" customFormat="1" ht="69.95" hidden="1" customHeight="1" outlineLevel="1" thickBot="1" x14ac:dyDescent="0.25">
      <c r="A2256" s="644" t="s">
        <v>5021</v>
      </c>
      <c r="B2256" s="560" t="s">
        <v>663</v>
      </c>
      <c r="C2256" s="148"/>
      <c r="D2256" s="52" t="s">
        <v>1154</v>
      </c>
      <c r="E2256" s="149"/>
      <c r="F2256" s="2" t="s">
        <v>4</v>
      </c>
      <c r="G2256" s="59">
        <v>1</v>
      </c>
      <c r="H2256" s="127">
        <v>0.35</v>
      </c>
      <c r="I2256" s="127">
        <v>0.3</v>
      </c>
      <c r="J2256" s="161">
        <f t="shared" si="1626"/>
        <v>0.29399999999999998</v>
      </c>
      <c r="K2256" s="161">
        <f t="shared" si="1627"/>
        <v>0.29099999999999998</v>
      </c>
      <c r="L2256" s="161">
        <f t="shared" si="1628"/>
        <v>0.28799999999999998</v>
      </c>
      <c r="M2256" s="14"/>
      <c r="N2256" s="65">
        <f>H2256*M2256</f>
        <v>0</v>
      </c>
      <c r="O2256" s="217">
        <f>I2256*M2256</f>
        <v>0</v>
      </c>
      <c r="P2256" s="246">
        <f>J2256*M2256</f>
        <v>0</v>
      </c>
      <c r="Q2256" s="246">
        <f>K2256*M2256</f>
        <v>0</v>
      </c>
      <c r="R2256" s="246">
        <f>L2256*M2256</f>
        <v>0</v>
      </c>
      <c r="S2256" s="12" t="s">
        <v>5</v>
      </c>
      <c r="T2256" s="60"/>
    </row>
    <row r="2257" spans="1:21" s="56" customFormat="1" ht="69.95" hidden="1" customHeight="1" outlineLevel="1" thickBot="1" x14ac:dyDescent="0.25">
      <c r="A2257" s="644" t="s">
        <v>5022</v>
      </c>
      <c r="B2257" s="560" t="s">
        <v>663</v>
      </c>
      <c r="C2257" s="148"/>
      <c r="D2257" s="52" t="s">
        <v>706</v>
      </c>
      <c r="E2257" s="149"/>
      <c r="F2257" s="2" t="s">
        <v>4</v>
      </c>
      <c r="G2257" s="59">
        <v>1</v>
      </c>
      <c r="H2257" s="127">
        <v>0.35</v>
      </c>
      <c r="I2257" s="127">
        <v>0.3</v>
      </c>
      <c r="J2257" s="161">
        <f t="shared" si="1626"/>
        <v>0.29399999999999998</v>
      </c>
      <c r="K2257" s="161">
        <f t="shared" si="1627"/>
        <v>0.29099999999999998</v>
      </c>
      <c r="L2257" s="161">
        <f t="shared" si="1628"/>
        <v>0.28799999999999998</v>
      </c>
      <c r="M2257" s="14"/>
      <c r="N2257" s="65">
        <f>H2257*M2257</f>
        <v>0</v>
      </c>
      <c r="O2257" s="217">
        <f>I2257*M2257</f>
        <v>0</v>
      </c>
      <c r="P2257" s="246">
        <f>J2257*M2257</f>
        <v>0</v>
      </c>
      <c r="Q2257" s="246">
        <f>K2257*M2257</f>
        <v>0</v>
      </c>
      <c r="R2257" s="246">
        <f>L2257*M2257</f>
        <v>0</v>
      </c>
      <c r="S2257" s="12" t="s">
        <v>5</v>
      </c>
      <c r="T2257" s="60"/>
    </row>
    <row r="2258" spans="1:21" s="56" customFormat="1" ht="69.95" hidden="1" customHeight="1" outlineLevel="1" thickBot="1" x14ac:dyDescent="0.25">
      <c r="A2258" s="644" t="s">
        <v>5023</v>
      </c>
      <c r="B2258" s="7" t="s">
        <v>141</v>
      </c>
      <c r="C2258" s="164"/>
      <c r="D2258" s="25" t="s">
        <v>1203</v>
      </c>
      <c r="E2258" s="145"/>
      <c r="F2258" s="202" t="s">
        <v>4</v>
      </c>
      <c r="G2258" s="59">
        <v>1</v>
      </c>
      <c r="H2258" s="127">
        <v>0.35</v>
      </c>
      <c r="I2258" s="127">
        <v>0.3</v>
      </c>
      <c r="J2258" s="161">
        <f t="shared" si="1626"/>
        <v>0.29399999999999998</v>
      </c>
      <c r="K2258" s="161">
        <f t="shared" si="1627"/>
        <v>0.29099999999999998</v>
      </c>
      <c r="L2258" s="161">
        <f t="shared" si="1628"/>
        <v>0.28799999999999998</v>
      </c>
      <c r="M2258" s="14"/>
      <c r="N2258" s="65">
        <f>H2258*M2258</f>
        <v>0</v>
      </c>
      <c r="O2258" s="217">
        <f>I2258*M2258</f>
        <v>0</v>
      </c>
      <c r="P2258" s="246">
        <f>J2258*M2258</f>
        <v>0</v>
      </c>
      <c r="Q2258" s="246">
        <f>K2258*M2258</f>
        <v>0</v>
      </c>
      <c r="R2258" s="246">
        <f>L2258*M2258</f>
        <v>0</v>
      </c>
      <c r="S2258" s="12" t="s">
        <v>5</v>
      </c>
    </row>
    <row r="2259" spans="1:21" s="56" customFormat="1" ht="69.95" hidden="1" customHeight="1" outlineLevel="1" thickBot="1" x14ac:dyDescent="0.25">
      <c r="A2259" s="644" t="s">
        <v>5024</v>
      </c>
      <c r="B2259" s="560" t="s">
        <v>663</v>
      </c>
      <c r="C2259" s="148"/>
      <c r="D2259" s="52" t="s">
        <v>1150</v>
      </c>
      <c r="E2259" s="149"/>
      <c r="F2259" s="2" t="s">
        <v>4</v>
      </c>
      <c r="G2259" s="59">
        <v>1</v>
      </c>
      <c r="H2259" s="127">
        <v>0.35</v>
      </c>
      <c r="I2259" s="127">
        <v>0.3</v>
      </c>
      <c r="J2259" s="161">
        <f t="shared" si="1626"/>
        <v>0.29399999999999998</v>
      </c>
      <c r="K2259" s="161">
        <f t="shared" si="1627"/>
        <v>0.29099999999999998</v>
      </c>
      <c r="L2259" s="161">
        <f t="shared" si="1628"/>
        <v>0.28799999999999998</v>
      </c>
      <c r="M2259" s="14"/>
      <c r="N2259" s="65">
        <f>H2259*M2259</f>
        <v>0</v>
      </c>
      <c r="O2259" s="217">
        <f>I2259*M2259</f>
        <v>0</v>
      </c>
      <c r="P2259" s="246">
        <f>J2259*M2259</f>
        <v>0</v>
      </c>
      <c r="Q2259" s="246">
        <f>K2259*M2259</f>
        <v>0</v>
      </c>
      <c r="R2259" s="246">
        <f>L2259*M2259</f>
        <v>0</v>
      </c>
      <c r="S2259" s="12" t="s">
        <v>5</v>
      </c>
      <c r="T2259" s="60"/>
    </row>
    <row r="2260" spans="1:21" s="56" customFormat="1" ht="69.95" hidden="1" customHeight="1" outlineLevel="1" thickBot="1" x14ac:dyDescent="0.25">
      <c r="A2260" s="644" t="s">
        <v>5025</v>
      </c>
      <c r="B2260" s="7" t="s">
        <v>141</v>
      </c>
      <c r="C2260" s="164"/>
      <c r="D2260" s="25" t="s">
        <v>1204</v>
      </c>
      <c r="E2260" s="145"/>
      <c r="F2260" s="202" t="s">
        <v>4</v>
      </c>
      <c r="G2260" s="59">
        <v>1</v>
      </c>
      <c r="H2260" s="127">
        <v>0.35</v>
      </c>
      <c r="I2260" s="127">
        <v>0.3</v>
      </c>
      <c r="J2260" s="161">
        <f t="shared" si="1626"/>
        <v>0.29399999999999998</v>
      </c>
      <c r="K2260" s="161">
        <f t="shared" si="1627"/>
        <v>0.29099999999999998</v>
      </c>
      <c r="L2260" s="161">
        <f t="shared" si="1628"/>
        <v>0.28799999999999998</v>
      </c>
      <c r="M2260" s="14"/>
      <c r="N2260" s="65">
        <f>H2260*M2260</f>
        <v>0</v>
      </c>
      <c r="O2260" s="217">
        <f>I2260*M2260</f>
        <v>0</v>
      </c>
      <c r="P2260" s="246">
        <f>J2260*M2260</f>
        <v>0</v>
      </c>
      <c r="Q2260" s="246">
        <f>K2260*M2260</f>
        <v>0</v>
      </c>
      <c r="R2260" s="246">
        <f>L2260*M2260</f>
        <v>0</v>
      </c>
      <c r="S2260" s="12" t="s">
        <v>5</v>
      </c>
    </row>
    <row r="2261" spans="1:21" s="56" customFormat="1" ht="69.95" hidden="1" customHeight="1" outlineLevel="1" thickBot="1" x14ac:dyDescent="0.25">
      <c r="A2261" s="644" t="s">
        <v>5026</v>
      </c>
      <c r="B2261" s="560" t="s">
        <v>663</v>
      </c>
      <c r="C2261" s="148"/>
      <c r="D2261" s="52" t="s">
        <v>1151</v>
      </c>
      <c r="E2261" s="149"/>
      <c r="F2261" s="2" t="s">
        <v>4</v>
      </c>
      <c r="G2261" s="59">
        <v>1</v>
      </c>
      <c r="H2261" s="127">
        <v>0.35</v>
      </c>
      <c r="I2261" s="127">
        <v>0.3</v>
      </c>
      <c r="J2261" s="161">
        <f t="shared" si="1626"/>
        <v>0.29399999999999998</v>
      </c>
      <c r="K2261" s="161">
        <f t="shared" si="1627"/>
        <v>0.29099999999999998</v>
      </c>
      <c r="L2261" s="161">
        <f t="shared" si="1628"/>
        <v>0.28799999999999998</v>
      </c>
      <c r="M2261" s="14"/>
      <c r="N2261" s="65">
        <f>H2261*M2261</f>
        <v>0</v>
      </c>
      <c r="O2261" s="217">
        <f>I2261*M2261</f>
        <v>0</v>
      </c>
      <c r="P2261" s="246">
        <f>J2261*M2261</f>
        <v>0</v>
      </c>
      <c r="Q2261" s="246">
        <f>K2261*M2261</f>
        <v>0</v>
      </c>
      <c r="R2261" s="246">
        <f>L2261*M2261</f>
        <v>0</v>
      </c>
      <c r="S2261" s="12" t="s">
        <v>5</v>
      </c>
      <c r="T2261" s="60"/>
    </row>
    <row r="2262" spans="1:21" s="56" customFormat="1" ht="69.95" hidden="1" customHeight="1" outlineLevel="1" thickBot="1" x14ac:dyDescent="0.25">
      <c r="A2262" s="644" t="s">
        <v>5027</v>
      </c>
      <c r="B2262" s="64" t="s">
        <v>141</v>
      </c>
      <c r="C2262" s="128"/>
      <c r="D2262" s="53" t="s">
        <v>1803</v>
      </c>
      <c r="E2262" s="105"/>
      <c r="F2262" s="104" t="s">
        <v>4</v>
      </c>
      <c r="G2262" s="59">
        <v>1</v>
      </c>
      <c r="H2262" s="127">
        <v>0.35</v>
      </c>
      <c r="I2262" s="127">
        <v>0.3</v>
      </c>
      <c r="J2262" s="161">
        <f t="shared" si="1626"/>
        <v>0.29399999999999998</v>
      </c>
      <c r="K2262" s="161">
        <f t="shared" si="1627"/>
        <v>0.29099999999999998</v>
      </c>
      <c r="L2262" s="161">
        <f t="shared" si="1628"/>
        <v>0.28799999999999998</v>
      </c>
      <c r="M2262" s="14"/>
      <c r="N2262" s="98">
        <f>H2262*M2262</f>
        <v>0</v>
      </c>
      <c r="O2262" s="217">
        <f>I2262*M2262</f>
        <v>0</v>
      </c>
      <c r="P2262" s="246">
        <f>J2262*M2262</f>
        <v>0</v>
      </c>
      <c r="Q2262" s="246">
        <f>K2262*M2262</f>
        <v>0</v>
      </c>
      <c r="R2262" s="246">
        <f>L2262*M2262</f>
        <v>0</v>
      </c>
      <c r="S2262" s="28" t="s">
        <v>5</v>
      </c>
      <c r="T2262" s="100"/>
    </row>
    <row r="2263" spans="1:21" s="56" customFormat="1" ht="69.95" hidden="1" customHeight="1" outlineLevel="1" thickBot="1" x14ac:dyDescent="0.25">
      <c r="A2263" s="644" t="s">
        <v>5028</v>
      </c>
      <c r="B2263" s="64" t="s">
        <v>141</v>
      </c>
      <c r="C2263" s="128"/>
      <c r="D2263" s="53" t="s">
        <v>1804</v>
      </c>
      <c r="E2263" s="105"/>
      <c r="F2263" s="104" t="s">
        <v>4</v>
      </c>
      <c r="G2263" s="59">
        <v>1</v>
      </c>
      <c r="H2263" s="127">
        <v>0.35</v>
      </c>
      <c r="I2263" s="127">
        <v>0.3</v>
      </c>
      <c r="J2263" s="161">
        <f t="shared" si="1626"/>
        <v>0.29399999999999998</v>
      </c>
      <c r="K2263" s="161">
        <f t="shared" si="1627"/>
        <v>0.29099999999999998</v>
      </c>
      <c r="L2263" s="161">
        <f t="shared" si="1628"/>
        <v>0.28799999999999998</v>
      </c>
      <c r="M2263" s="14"/>
      <c r="N2263" s="98">
        <f>H2263*M2263</f>
        <v>0</v>
      </c>
      <c r="O2263" s="217">
        <f>I2263*M2263</f>
        <v>0</v>
      </c>
      <c r="P2263" s="246">
        <f>J2263*M2263</f>
        <v>0</v>
      </c>
      <c r="Q2263" s="246">
        <f>K2263*M2263</f>
        <v>0</v>
      </c>
      <c r="R2263" s="246">
        <f>L2263*M2263</f>
        <v>0</v>
      </c>
      <c r="S2263" s="28" t="s">
        <v>5</v>
      </c>
      <c r="T2263" s="100"/>
    </row>
    <row r="2264" spans="1:21" s="56" customFormat="1" ht="69.95" hidden="1" customHeight="1" outlineLevel="1" thickBot="1" x14ac:dyDescent="0.25">
      <c r="A2264" s="644" t="s">
        <v>5029</v>
      </c>
      <c r="B2264" s="64" t="s">
        <v>141</v>
      </c>
      <c r="C2264" s="128"/>
      <c r="D2264" s="53" t="s">
        <v>2766</v>
      </c>
      <c r="E2264" s="105"/>
      <c r="F2264" s="104" t="s">
        <v>4</v>
      </c>
      <c r="G2264" s="59">
        <v>1</v>
      </c>
      <c r="H2264" s="127">
        <v>0.35</v>
      </c>
      <c r="I2264" s="127">
        <v>0.3</v>
      </c>
      <c r="J2264" s="161">
        <f t="shared" si="1626"/>
        <v>0.29399999999999998</v>
      </c>
      <c r="K2264" s="161">
        <f t="shared" si="1627"/>
        <v>0.29099999999999998</v>
      </c>
      <c r="L2264" s="161">
        <f t="shared" si="1628"/>
        <v>0.28799999999999998</v>
      </c>
      <c r="M2264" s="14"/>
      <c r="N2264" s="98">
        <f>H2264*M2264</f>
        <v>0</v>
      </c>
      <c r="O2264" s="217">
        <f>I2264*M2264</f>
        <v>0</v>
      </c>
      <c r="P2264" s="246">
        <f>J2264*M2264</f>
        <v>0</v>
      </c>
      <c r="Q2264" s="246">
        <f>K2264*M2264</f>
        <v>0</v>
      </c>
      <c r="R2264" s="246">
        <f>L2264*M2264</f>
        <v>0</v>
      </c>
      <c r="S2264" s="28" t="s">
        <v>5</v>
      </c>
      <c r="T2264" s="100"/>
    </row>
    <row r="2265" spans="1:21" s="56" customFormat="1" ht="69.95" hidden="1" customHeight="1" outlineLevel="1" thickBot="1" x14ac:dyDescent="0.25">
      <c r="A2265" s="644" t="s">
        <v>5030</v>
      </c>
      <c r="B2265" s="64" t="s">
        <v>141</v>
      </c>
      <c r="C2265" s="128"/>
      <c r="D2265" s="53" t="s">
        <v>2765</v>
      </c>
      <c r="E2265" s="105"/>
      <c r="F2265" s="104" t="s">
        <v>4</v>
      </c>
      <c r="G2265" s="59">
        <v>1</v>
      </c>
      <c r="H2265" s="127">
        <v>0.35</v>
      </c>
      <c r="I2265" s="127">
        <v>0.3</v>
      </c>
      <c r="J2265" s="161">
        <f t="shared" ref="J2265:J2266" si="1629">I2265*0.98</f>
        <v>0.29399999999999998</v>
      </c>
      <c r="K2265" s="161">
        <f t="shared" ref="K2265:K2266" si="1630">I2265*0.97</f>
        <v>0.29099999999999998</v>
      </c>
      <c r="L2265" s="161">
        <f t="shared" ref="L2265:L2266" si="1631">I2265*0.96</f>
        <v>0.28799999999999998</v>
      </c>
      <c r="M2265" s="14"/>
      <c r="N2265" s="98">
        <f>H2265*M2265</f>
        <v>0</v>
      </c>
      <c r="O2265" s="217">
        <f>I2265*M2265</f>
        <v>0</v>
      </c>
      <c r="P2265" s="246">
        <f>J2265*M2265</f>
        <v>0</v>
      </c>
      <c r="Q2265" s="246">
        <f>K2265*M2265</f>
        <v>0</v>
      </c>
      <c r="R2265" s="246">
        <f>L2265*M2265</f>
        <v>0</v>
      </c>
      <c r="S2265" s="28" t="s">
        <v>5</v>
      </c>
      <c r="T2265" s="100"/>
    </row>
    <row r="2266" spans="1:21" s="56" customFormat="1" ht="69.95" hidden="1" customHeight="1" outlineLevel="1" thickBot="1" x14ac:dyDescent="0.25">
      <c r="A2266" s="644" t="s">
        <v>10155</v>
      </c>
      <c r="B2266" s="103" t="s">
        <v>10157</v>
      </c>
      <c r="C2266" s="128"/>
      <c r="D2266" s="53" t="s">
        <v>10154</v>
      </c>
      <c r="E2266" s="105"/>
      <c r="F2266" s="104" t="s">
        <v>4</v>
      </c>
      <c r="G2266" s="106">
        <v>1.5</v>
      </c>
      <c r="H2266" s="107">
        <v>0.7</v>
      </c>
      <c r="I2266" s="107">
        <v>0.65</v>
      </c>
      <c r="J2266" s="162">
        <f t="shared" si="1629"/>
        <v>0.63700000000000001</v>
      </c>
      <c r="K2266" s="162">
        <f t="shared" si="1630"/>
        <v>0.63049999999999995</v>
      </c>
      <c r="L2266" s="162">
        <f t="shared" si="1631"/>
        <v>0.624</v>
      </c>
      <c r="M2266" s="141"/>
      <c r="N2266" s="98">
        <f>H2266*M2266</f>
        <v>0</v>
      </c>
      <c r="O2266" s="217">
        <f>I2266*M2266</f>
        <v>0</v>
      </c>
      <c r="P2266" s="246">
        <f>J2266*M2266</f>
        <v>0</v>
      </c>
      <c r="Q2266" s="246">
        <f>K2266*M2266</f>
        <v>0</v>
      </c>
      <c r="R2266" s="246">
        <f>L2266*M2266</f>
        <v>0</v>
      </c>
      <c r="S2266" s="28" t="s">
        <v>5</v>
      </c>
      <c r="T2266" s="100"/>
    </row>
    <row r="2267" spans="1:21" s="56" customFormat="1" ht="69.95" hidden="1" customHeight="1" outlineLevel="1" thickBot="1" x14ac:dyDescent="0.25">
      <c r="A2267" s="644" t="s">
        <v>10155</v>
      </c>
      <c r="B2267" s="103" t="s">
        <v>10157</v>
      </c>
      <c r="C2267" s="128"/>
      <c r="D2267" s="53" t="s">
        <v>10156</v>
      </c>
      <c r="E2267" s="105"/>
      <c r="F2267" s="104" t="s">
        <v>4</v>
      </c>
      <c r="G2267" s="106">
        <v>1.5</v>
      </c>
      <c r="H2267" s="107">
        <v>0.7</v>
      </c>
      <c r="I2267" s="107">
        <v>0.65</v>
      </c>
      <c r="J2267" s="162">
        <f t="shared" ref="J2267" si="1632">I2267*0.98</f>
        <v>0.63700000000000001</v>
      </c>
      <c r="K2267" s="162">
        <f t="shared" ref="K2267" si="1633">I2267*0.97</f>
        <v>0.63049999999999995</v>
      </c>
      <c r="L2267" s="162">
        <f t="shared" ref="L2267" si="1634">I2267*0.96</f>
        <v>0.624</v>
      </c>
      <c r="M2267" s="141"/>
      <c r="N2267" s="98">
        <f>H2267*M2267</f>
        <v>0</v>
      </c>
      <c r="O2267" s="217">
        <f>I2267*M2267</f>
        <v>0</v>
      </c>
      <c r="P2267" s="246">
        <f>J2267*M2267</f>
        <v>0</v>
      </c>
      <c r="Q2267" s="246">
        <f>K2267*M2267</f>
        <v>0</v>
      </c>
      <c r="R2267" s="246">
        <f>L2267*M2267</f>
        <v>0</v>
      </c>
      <c r="S2267" s="28" t="s">
        <v>5</v>
      </c>
      <c r="T2267" s="100"/>
    </row>
    <row r="2268" spans="1:21" s="56" customFormat="1" ht="69.95" hidden="1" customHeight="1" outlineLevel="1" thickBot="1" x14ac:dyDescent="0.25">
      <c r="A2268" s="644" t="s">
        <v>5031</v>
      </c>
      <c r="B2268" s="7" t="s">
        <v>270</v>
      </c>
      <c r="C2268" s="164"/>
      <c r="D2268" s="25" t="s">
        <v>862</v>
      </c>
      <c r="E2268" s="145"/>
      <c r="F2268" s="202" t="s">
        <v>4</v>
      </c>
      <c r="G2268" s="59">
        <v>1</v>
      </c>
      <c r="H2268" s="127">
        <v>0.35</v>
      </c>
      <c r="I2268" s="127">
        <v>0.3</v>
      </c>
      <c r="J2268" s="161">
        <f t="shared" si="1626"/>
        <v>0.29399999999999998</v>
      </c>
      <c r="K2268" s="161">
        <f t="shared" si="1627"/>
        <v>0.29099999999999998</v>
      </c>
      <c r="L2268" s="161">
        <f t="shared" si="1628"/>
        <v>0.28799999999999998</v>
      </c>
      <c r="M2268" s="14"/>
      <c r="N2268" s="65">
        <f>H2268*M2268</f>
        <v>0</v>
      </c>
      <c r="O2268" s="217">
        <f>I2268*M2268</f>
        <v>0</v>
      </c>
      <c r="P2268" s="246">
        <f>J2268*M2268</f>
        <v>0</v>
      </c>
      <c r="Q2268" s="246">
        <f>K2268*M2268</f>
        <v>0</v>
      </c>
      <c r="R2268" s="246">
        <f>L2268*M2268</f>
        <v>0</v>
      </c>
      <c r="S2268" s="12" t="s">
        <v>5</v>
      </c>
    </row>
    <row r="2269" spans="1:21" s="56" customFormat="1" ht="69.95" hidden="1" customHeight="1" outlineLevel="1" thickBot="1" x14ac:dyDescent="0.25">
      <c r="A2269" s="644" t="s">
        <v>5032</v>
      </c>
      <c r="B2269" s="560" t="s">
        <v>663</v>
      </c>
      <c r="C2269" s="148"/>
      <c r="D2269" s="52" t="s">
        <v>863</v>
      </c>
      <c r="E2269" s="145"/>
      <c r="F2269" s="59" t="s">
        <v>4</v>
      </c>
      <c r="G2269" s="59">
        <v>1</v>
      </c>
      <c r="H2269" s="127">
        <v>0.35</v>
      </c>
      <c r="I2269" s="127">
        <v>0.3</v>
      </c>
      <c r="J2269" s="161">
        <f t="shared" si="1626"/>
        <v>0.29399999999999998</v>
      </c>
      <c r="K2269" s="161">
        <f t="shared" si="1627"/>
        <v>0.29099999999999998</v>
      </c>
      <c r="L2269" s="161">
        <f t="shared" si="1628"/>
        <v>0.28799999999999998</v>
      </c>
      <c r="M2269" s="14"/>
      <c r="N2269" s="65">
        <f>H2269*M2269</f>
        <v>0</v>
      </c>
      <c r="O2269" s="217">
        <f>I2269*M2269</f>
        <v>0</v>
      </c>
      <c r="P2269" s="246">
        <f>J2269*M2269</f>
        <v>0</v>
      </c>
      <c r="Q2269" s="246">
        <f>K2269*M2269</f>
        <v>0</v>
      </c>
      <c r="R2269" s="246">
        <f>L2269*M2269</f>
        <v>0</v>
      </c>
      <c r="S2269" s="12" t="s">
        <v>5</v>
      </c>
      <c r="T2269" s="60" t="s">
        <v>724</v>
      </c>
      <c r="U2269"/>
    </row>
    <row r="2270" spans="1:21" s="56" customFormat="1" ht="69.95" hidden="1" customHeight="1" outlineLevel="1" thickBot="1" x14ac:dyDescent="0.25">
      <c r="A2270" s="644" t="s">
        <v>5033</v>
      </c>
      <c r="B2270" s="143" t="s">
        <v>663</v>
      </c>
      <c r="C2270" s="641"/>
      <c r="D2270" s="467" t="s">
        <v>864</v>
      </c>
      <c r="E2270" s="145"/>
      <c r="F2270" s="59" t="s">
        <v>4</v>
      </c>
      <c r="G2270" s="59">
        <v>1</v>
      </c>
      <c r="H2270" s="127">
        <v>0.35</v>
      </c>
      <c r="I2270" s="127">
        <v>0.3</v>
      </c>
      <c r="J2270" s="258">
        <f t="shared" si="1626"/>
        <v>0.29399999999999998</v>
      </c>
      <c r="K2270" s="258">
        <f t="shared" si="1627"/>
        <v>0.29099999999999998</v>
      </c>
      <c r="L2270" s="258">
        <f t="shared" si="1628"/>
        <v>0.28799999999999998</v>
      </c>
      <c r="M2270" s="63"/>
      <c r="N2270" s="61">
        <f>H2270*M2270</f>
        <v>0</v>
      </c>
      <c r="O2270" s="246">
        <f>I2270*M2270</f>
        <v>0</v>
      </c>
      <c r="P2270" s="246">
        <f>J2270*M2270</f>
        <v>0</v>
      </c>
      <c r="Q2270" s="246">
        <f>K2270*M2270</f>
        <v>0</v>
      </c>
      <c r="R2270" s="246">
        <f>L2270*M2270</f>
        <v>0</v>
      </c>
      <c r="S2270" s="12" t="s">
        <v>5</v>
      </c>
      <c r="T2270" s="60" t="s">
        <v>724</v>
      </c>
      <c r="U2270"/>
    </row>
    <row r="2271" spans="1:21" ht="20.100000000000001" customHeight="1" collapsed="1" thickBot="1" x14ac:dyDescent="0.25">
      <c r="A2271" s="372" t="s">
        <v>10364</v>
      </c>
      <c r="B2271" s="628"/>
      <c r="C2271" s="373"/>
      <c r="D2271" s="374"/>
      <c r="E2271" s="374"/>
      <c r="F2271" s="374"/>
      <c r="G2271" s="375"/>
      <c r="H2271" s="376"/>
      <c r="I2271" s="376"/>
      <c r="J2271" s="378"/>
      <c r="K2271" s="378"/>
      <c r="L2271" s="378"/>
      <c r="M2271" s="375"/>
      <c r="N2271" s="376"/>
      <c r="O2271" s="376"/>
      <c r="P2271" s="376"/>
      <c r="Q2271" s="376"/>
      <c r="R2271" s="376"/>
      <c r="S2271" s="377"/>
      <c r="U2271" s="56"/>
    </row>
    <row r="2272" spans="1:21" ht="20.100000000000001" hidden="1" customHeight="1" outlineLevel="1" thickBot="1" x14ac:dyDescent="0.25">
      <c r="A2272" s="3" t="s">
        <v>3737</v>
      </c>
      <c r="B2272" s="3" t="s">
        <v>33</v>
      </c>
      <c r="C2272" s="3"/>
      <c r="D2272" s="3" t="s">
        <v>17</v>
      </c>
      <c r="E2272" s="3" t="s">
        <v>2746</v>
      </c>
      <c r="F2272" s="84" t="s">
        <v>31</v>
      </c>
      <c r="G2272" s="85" t="s">
        <v>487</v>
      </c>
      <c r="H2272" s="3" t="s">
        <v>488</v>
      </c>
      <c r="I2272" s="3" t="s">
        <v>495</v>
      </c>
      <c r="J2272" s="123">
        <v>-0.02</v>
      </c>
      <c r="K2272" s="123">
        <v>-0.03</v>
      </c>
      <c r="L2272" s="123">
        <v>-0.04</v>
      </c>
      <c r="M2272" s="3" t="s">
        <v>18</v>
      </c>
      <c r="N2272" s="3" t="s">
        <v>8</v>
      </c>
      <c r="O2272" s="3" t="s">
        <v>486</v>
      </c>
      <c r="P2272" s="124" t="s">
        <v>1924</v>
      </c>
      <c r="Q2272" s="124" t="s">
        <v>1930</v>
      </c>
      <c r="R2272" s="124" t="s">
        <v>1931</v>
      </c>
      <c r="S2272" s="3" t="s">
        <v>34</v>
      </c>
      <c r="U2272" s="56"/>
    </row>
    <row r="2273" spans="1:20" s="56" customFormat="1" ht="69.95" hidden="1" customHeight="1" outlineLevel="1" thickBot="1" x14ac:dyDescent="0.25">
      <c r="A2273" s="644" t="s">
        <v>5034</v>
      </c>
      <c r="B2273" s="560" t="s">
        <v>663</v>
      </c>
      <c r="C2273" s="148"/>
      <c r="D2273" s="52" t="s">
        <v>835</v>
      </c>
      <c r="E2273" s="145"/>
      <c r="F2273" s="59" t="s">
        <v>4</v>
      </c>
      <c r="G2273" s="59">
        <v>1</v>
      </c>
      <c r="H2273" s="127">
        <v>0.35</v>
      </c>
      <c r="I2273" s="127">
        <v>0.3</v>
      </c>
      <c r="J2273" s="161">
        <f t="shared" ref="J2273:J2301" si="1635">I2273*0.98</f>
        <v>0.29399999999999998</v>
      </c>
      <c r="K2273" s="161">
        <f t="shared" ref="K2273:K2301" si="1636">I2273*0.97</f>
        <v>0.29099999999999998</v>
      </c>
      <c r="L2273" s="161">
        <f t="shared" ref="L2273:L2301" si="1637">I2273*0.96</f>
        <v>0.28799999999999998</v>
      </c>
      <c r="M2273" s="14"/>
      <c r="N2273" s="65">
        <f>H2273*M2273</f>
        <v>0</v>
      </c>
      <c r="O2273" s="217">
        <f>I2273*M2273</f>
        <v>0</v>
      </c>
      <c r="P2273" s="246">
        <f>J2273*M2273</f>
        <v>0</v>
      </c>
      <c r="Q2273" s="246">
        <f>K2273*M2273</f>
        <v>0</v>
      </c>
      <c r="R2273" s="246">
        <f>L2273*M2273</f>
        <v>0</v>
      </c>
      <c r="S2273" s="12" t="s">
        <v>5</v>
      </c>
      <c r="T2273" s="60" t="s">
        <v>724</v>
      </c>
    </row>
    <row r="2274" spans="1:20" s="56" customFormat="1" ht="69.95" hidden="1" customHeight="1" outlineLevel="1" thickBot="1" x14ac:dyDescent="0.25">
      <c r="A2274" s="644" t="s">
        <v>5035</v>
      </c>
      <c r="B2274" s="560" t="s">
        <v>663</v>
      </c>
      <c r="C2274" s="148"/>
      <c r="D2274" s="52" t="s">
        <v>1183</v>
      </c>
      <c r="E2274" s="104"/>
      <c r="F2274" s="2" t="s">
        <v>4</v>
      </c>
      <c r="G2274" s="59">
        <v>1</v>
      </c>
      <c r="H2274" s="127">
        <v>0.35</v>
      </c>
      <c r="I2274" s="127">
        <v>0.3</v>
      </c>
      <c r="J2274" s="161">
        <f t="shared" si="1635"/>
        <v>0.29399999999999998</v>
      </c>
      <c r="K2274" s="161">
        <f t="shared" si="1636"/>
        <v>0.29099999999999998</v>
      </c>
      <c r="L2274" s="161">
        <f t="shared" si="1637"/>
        <v>0.28799999999999998</v>
      </c>
      <c r="M2274" s="14"/>
      <c r="N2274" s="65">
        <f>H2274*M2274</f>
        <v>0</v>
      </c>
      <c r="O2274" s="217">
        <f>I2274*M2274</f>
        <v>0</v>
      </c>
      <c r="P2274" s="246">
        <f>J2274*M2274</f>
        <v>0</v>
      </c>
      <c r="Q2274" s="246">
        <f>K2274*M2274</f>
        <v>0</v>
      </c>
      <c r="R2274" s="246">
        <f>L2274*M2274</f>
        <v>0</v>
      </c>
      <c r="S2274" s="12" t="s">
        <v>5</v>
      </c>
      <c r="T2274" s="60"/>
    </row>
    <row r="2275" spans="1:20" s="56" customFormat="1" ht="69.95" hidden="1" customHeight="1" outlineLevel="1" thickBot="1" x14ac:dyDescent="0.25">
      <c r="A2275" s="644" t="s">
        <v>5036</v>
      </c>
      <c r="B2275" s="7" t="s">
        <v>141</v>
      </c>
      <c r="C2275" s="164"/>
      <c r="D2275" s="53" t="s">
        <v>836</v>
      </c>
      <c r="E2275" s="145"/>
      <c r="F2275" s="537" t="s">
        <v>4</v>
      </c>
      <c r="G2275" s="59">
        <v>1</v>
      </c>
      <c r="H2275" s="127">
        <v>0.35</v>
      </c>
      <c r="I2275" s="127">
        <v>0.3</v>
      </c>
      <c r="J2275" s="161">
        <f t="shared" si="1635"/>
        <v>0.29399999999999998</v>
      </c>
      <c r="K2275" s="161">
        <f t="shared" si="1636"/>
        <v>0.29099999999999998</v>
      </c>
      <c r="L2275" s="161">
        <f t="shared" si="1637"/>
        <v>0.28799999999999998</v>
      </c>
      <c r="M2275" s="14"/>
      <c r="N2275" s="65">
        <f>H2275*M2275</f>
        <v>0</v>
      </c>
      <c r="O2275" s="217">
        <f>I2275*M2275</f>
        <v>0</v>
      </c>
      <c r="P2275" s="246">
        <f>J2275*M2275</f>
        <v>0</v>
      </c>
      <c r="Q2275" s="246">
        <f>K2275*M2275</f>
        <v>0</v>
      </c>
      <c r="R2275" s="246">
        <f>L2275*M2275</f>
        <v>0</v>
      </c>
      <c r="S2275" s="12" t="s">
        <v>5</v>
      </c>
    </row>
    <row r="2276" spans="1:20" s="56" customFormat="1" ht="69.95" hidden="1" customHeight="1" outlineLevel="1" thickBot="1" x14ac:dyDescent="0.25">
      <c r="A2276" s="644" t="s">
        <v>5037</v>
      </c>
      <c r="B2276" s="560" t="s">
        <v>663</v>
      </c>
      <c r="C2276" s="148"/>
      <c r="D2276" s="52" t="s">
        <v>837</v>
      </c>
      <c r="E2276" s="145"/>
      <c r="F2276" s="59" t="s">
        <v>4</v>
      </c>
      <c r="G2276" s="59">
        <v>1</v>
      </c>
      <c r="H2276" s="127">
        <v>0.35</v>
      </c>
      <c r="I2276" s="127">
        <v>0.3</v>
      </c>
      <c r="J2276" s="161">
        <f t="shared" si="1635"/>
        <v>0.29399999999999998</v>
      </c>
      <c r="K2276" s="161">
        <f t="shared" si="1636"/>
        <v>0.29099999999999998</v>
      </c>
      <c r="L2276" s="161">
        <f t="shared" si="1637"/>
        <v>0.28799999999999998</v>
      </c>
      <c r="M2276" s="14"/>
      <c r="N2276" s="65">
        <f>H2276*M2276</f>
        <v>0</v>
      </c>
      <c r="O2276" s="217">
        <f>I2276*M2276</f>
        <v>0</v>
      </c>
      <c r="P2276" s="246">
        <f>J2276*M2276</f>
        <v>0</v>
      </c>
      <c r="Q2276" s="246">
        <f>K2276*M2276</f>
        <v>0</v>
      </c>
      <c r="R2276" s="246">
        <f>L2276*M2276</f>
        <v>0</v>
      </c>
      <c r="S2276" s="12" t="s">
        <v>5</v>
      </c>
      <c r="T2276" s="60" t="s">
        <v>724</v>
      </c>
    </row>
    <row r="2277" spans="1:20" s="56" customFormat="1" ht="69.95" hidden="1" customHeight="1" outlineLevel="1" thickBot="1" x14ac:dyDescent="0.25">
      <c r="A2277" s="644" t="s">
        <v>5038</v>
      </c>
      <c r="B2277" s="64" t="s">
        <v>141</v>
      </c>
      <c r="C2277" s="128"/>
      <c r="D2277" s="53" t="s">
        <v>1767</v>
      </c>
      <c r="E2277" s="105"/>
      <c r="F2277" s="106" t="s">
        <v>4</v>
      </c>
      <c r="G2277" s="59">
        <v>1</v>
      </c>
      <c r="H2277" s="127">
        <v>0.35</v>
      </c>
      <c r="I2277" s="127">
        <v>0.3</v>
      </c>
      <c r="J2277" s="161">
        <f t="shared" si="1635"/>
        <v>0.29399999999999998</v>
      </c>
      <c r="K2277" s="161">
        <f t="shared" si="1636"/>
        <v>0.29099999999999998</v>
      </c>
      <c r="L2277" s="161">
        <f t="shared" si="1637"/>
        <v>0.28799999999999998</v>
      </c>
      <c r="M2277" s="14"/>
      <c r="N2277" s="98">
        <f>H2277*M2277</f>
        <v>0</v>
      </c>
      <c r="O2277" s="217">
        <f>I2277*M2277</f>
        <v>0</v>
      </c>
      <c r="P2277" s="246">
        <f>J2277*M2277</f>
        <v>0</v>
      </c>
      <c r="Q2277" s="246">
        <f>K2277*M2277</f>
        <v>0</v>
      </c>
      <c r="R2277" s="246">
        <f>L2277*M2277</f>
        <v>0</v>
      </c>
      <c r="S2277" s="28" t="s">
        <v>5</v>
      </c>
      <c r="T2277" s="100"/>
    </row>
    <row r="2278" spans="1:20" s="56" customFormat="1" ht="69.95" hidden="1" customHeight="1" outlineLevel="1" thickBot="1" x14ac:dyDescent="0.25">
      <c r="A2278" s="644" t="s">
        <v>5039</v>
      </c>
      <c r="B2278" s="7" t="s">
        <v>62</v>
      </c>
      <c r="C2278" s="164"/>
      <c r="D2278" s="25" t="s">
        <v>838</v>
      </c>
      <c r="E2278" s="538"/>
      <c r="F2278" s="537" t="s">
        <v>4</v>
      </c>
      <c r="G2278" s="59">
        <v>1</v>
      </c>
      <c r="H2278" s="127">
        <v>0.35</v>
      </c>
      <c r="I2278" s="127">
        <v>0.3</v>
      </c>
      <c r="J2278" s="161">
        <f t="shared" si="1635"/>
        <v>0.29399999999999998</v>
      </c>
      <c r="K2278" s="161">
        <f t="shared" si="1636"/>
        <v>0.29099999999999998</v>
      </c>
      <c r="L2278" s="161">
        <f t="shared" si="1637"/>
        <v>0.28799999999999998</v>
      </c>
      <c r="M2278" s="14"/>
      <c r="N2278" s="65">
        <f>H2278*M2278</f>
        <v>0</v>
      </c>
      <c r="O2278" s="217">
        <f>I2278*M2278</f>
        <v>0</v>
      </c>
      <c r="P2278" s="246">
        <f>J2278*M2278</f>
        <v>0</v>
      </c>
      <c r="Q2278" s="246">
        <f>K2278*M2278</f>
        <v>0</v>
      </c>
      <c r="R2278" s="246">
        <f>L2278*M2278</f>
        <v>0</v>
      </c>
      <c r="S2278" s="12" t="s">
        <v>5</v>
      </c>
    </row>
    <row r="2279" spans="1:20" s="56" customFormat="1" ht="69.95" hidden="1" customHeight="1" outlineLevel="1" thickBot="1" x14ac:dyDescent="0.25">
      <c r="A2279" s="644" t="s">
        <v>5040</v>
      </c>
      <c r="B2279" s="64" t="s">
        <v>141</v>
      </c>
      <c r="C2279" s="128"/>
      <c r="D2279" s="53" t="s">
        <v>1765</v>
      </c>
      <c r="E2279" s="105"/>
      <c r="F2279" s="106" t="s">
        <v>4</v>
      </c>
      <c r="G2279" s="59">
        <v>1</v>
      </c>
      <c r="H2279" s="127">
        <v>0.35</v>
      </c>
      <c r="I2279" s="127">
        <v>0.3</v>
      </c>
      <c r="J2279" s="161">
        <f t="shared" si="1635"/>
        <v>0.29399999999999998</v>
      </c>
      <c r="K2279" s="161">
        <f t="shared" si="1636"/>
        <v>0.29099999999999998</v>
      </c>
      <c r="L2279" s="161">
        <f t="shared" si="1637"/>
        <v>0.28799999999999998</v>
      </c>
      <c r="M2279" s="14"/>
      <c r="N2279" s="98">
        <f>H2279*M2279</f>
        <v>0</v>
      </c>
      <c r="O2279" s="217">
        <f>I2279*M2279</f>
        <v>0</v>
      </c>
      <c r="P2279" s="246">
        <f>J2279*M2279</f>
        <v>0</v>
      </c>
      <c r="Q2279" s="246">
        <f>K2279*M2279</f>
        <v>0</v>
      </c>
      <c r="R2279" s="246">
        <f>L2279*M2279</f>
        <v>0</v>
      </c>
      <c r="S2279" s="28" t="s">
        <v>5</v>
      </c>
      <c r="T2279" s="100"/>
    </row>
    <row r="2280" spans="1:20" s="56" customFormat="1" ht="69.95" hidden="1" customHeight="1" outlineLevel="1" thickBot="1" x14ac:dyDescent="0.25">
      <c r="A2280" s="644" t="s">
        <v>5041</v>
      </c>
      <c r="B2280" s="64" t="s">
        <v>141</v>
      </c>
      <c r="C2280" s="128"/>
      <c r="D2280" s="53" t="s">
        <v>1766</v>
      </c>
      <c r="E2280" s="105"/>
      <c r="F2280" s="106" t="s">
        <v>4</v>
      </c>
      <c r="G2280" s="59">
        <v>1</v>
      </c>
      <c r="H2280" s="127">
        <v>0.35</v>
      </c>
      <c r="I2280" s="127">
        <v>0.3</v>
      </c>
      <c r="J2280" s="161">
        <f t="shared" si="1635"/>
        <v>0.29399999999999998</v>
      </c>
      <c r="K2280" s="161">
        <f t="shared" si="1636"/>
        <v>0.29099999999999998</v>
      </c>
      <c r="L2280" s="161">
        <f t="shared" si="1637"/>
        <v>0.28799999999999998</v>
      </c>
      <c r="M2280" s="14"/>
      <c r="N2280" s="98">
        <f>H2280*M2280</f>
        <v>0</v>
      </c>
      <c r="O2280" s="217">
        <f>I2280*M2280</f>
        <v>0</v>
      </c>
      <c r="P2280" s="246">
        <f>J2280*M2280</f>
        <v>0</v>
      </c>
      <c r="Q2280" s="246">
        <f>K2280*M2280</f>
        <v>0</v>
      </c>
      <c r="R2280" s="246">
        <f>L2280*M2280</f>
        <v>0</v>
      </c>
      <c r="S2280" s="28" t="s">
        <v>5</v>
      </c>
      <c r="T2280" s="100"/>
    </row>
    <row r="2281" spans="1:20" s="56" customFormat="1" ht="69.95" hidden="1" customHeight="1" outlineLevel="1" thickBot="1" x14ac:dyDescent="0.25">
      <c r="A2281" s="644" t="s">
        <v>5042</v>
      </c>
      <c r="B2281" s="7" t="s">
        <v>62</v>
      </c>
      <c r="C2281" s="164"/>
      <c r="D2281" s="25" t="s">
        <v>839</v>
      </c>
      <c r="E2281" s="145"/>
      <c r="F2281" s="202" t="s">
        <v>4</v>
      </c>
      <c r="G2281" s="59">
        <v>1</v>
      </c>
      <c r="H2281" s="127">
        <v>0.35</v>
      </c>
      <c r="I2281" s="127">
        <v>0.3</v>
      </c>
      <c r="J2281" s="161">
        <f t="shared" si="1635"/>
        <v>0.29399999999999998</v>
      </c>
      <c r="K2281" s="161">
        <f t="shared" si="1636"/>
        <v>0.29099999999999998</v>
      </c>
      <c r="L2281" s="161">
        <f t="shared" si="1637"/>
        <v>0.28799999999999998</v>
      </c>
      <c r="M2281" s="14"/>
      <c r="N2281" s="65">
        <f>H2281*M2281</f>
        <v>0</v>
      </c>
      <c r="O2281" s="217">
        <f>I2281*M2281</f>
        <v>0</v>
      </c>
      <c r="P2281" s="246">
        <f>J2281*M2281</f>
        <v>0</v>
      </c>
      <c r="Q2281" s="246">
        <f>K2281*M2281</f>
        <v>0</v>
      </c>
      <c r="R2281" s="246">
        <f>L2281*M2281</f>
        <v>0</v>
      </c>
      <c r="S2281" s="12" t="s">
        <v>5</v>
      </c>
    </row>
    <row r="2282" spans="1:20" s="56" customFormat="1" ht="69.95" hidden="1" customHeight="1" outlineLevel="1" thickBot="1" x14ac:dyDescent="0.25">
      <c r="A2282" s="644" t="s">
        <v>5043</v>
      </c>
      <c r="B2282" s="7" t="s">
        <v>269</v>
      </c>
      <c r="C2282" s="164"/>
      <c r="D2282" s="25" t="s">
        <v>840</v>
      </c>
      <c r="E2282" s="145"/>
      <c r="F2282" s="202" t="s">
        <v>4</v>
      </c>
      <c r="G2282" s="59">
        <v>1</v>
      </c>
      <c r="H2282" s="127">
        <v>0.35</v>
      </c>
      <c r="I2282" s="127">
        <v>0.3</v>
      </c>
      <c r="J2282" s="161">
        <f t="shared" si="1635"/>
        <v>0.29399999999999998</v>
      </c>
      <c r="K2282" s="161">
        <f t="shared" si="1636"/>
        <v>0.29099999999999998</v>
      </c>
      <c r="L2282" s="161">
        <f t="shared" si="1637"/>
        <v>0.28799999999999998</v>
      </c>
      <c r="M2282" s="14"/>
      <c r="N2282" s="65">
        <f>H2282*M2282</f>
        <v>0</v>
      </c>
      <c r="O2282" s="217">
        <f>I2282*M2282</f>
        <v>0</v>
      </c>
      <c r="P2282" s="246">
        <f>J2282*M2282</f>
        <v>0</v>
      </c>
      <c r="Q2282" s="246">
        <f>K2282*M2282</f>
        <v>0</v>
      </c>
      <c r="R2282" s="246">
        <f>L2282*M2282</f>
        <v>0</v>
      </c>
      <c r="S2282" s="12" t="s">
        <v>5</v>
      </c>
    </row>
    <row r="2283" spans="1:20" s="56" customFormat="1" ht="69.95" hidden="1" customHeight="1" outlineLevel="1" thickBot="1" x14ac:dyDescent="0.25">
      <c r="A2283" s="644" t="s">
        <v>5044</v>
      </c>
      <c r="B2283" s="64" t="s">
        <v>141</v>
      </c>
      <c r="C2283" s="128"/>
      <c r="D2283" s="53" t="s">
        <v>1764</v>
      </c>
      <c r="E2283" s="105"/>
      <c r="F2283" s="106" t="s">
        <v>4</v>
      </c>
      <c r="G2283" s="59">
        <v>1</v>
      </c>
      <c r="H2283" s="127">
        <v>0.35</v>
      </c>
      <c r="I2283" s="127">
        <v>0.3</v>
      </c>
      <c r="J2283" s="161">
        <f t="shared" si="1635"/>
        <v>0.29399999999999998</v>
      </c>
      <c r="K2283" s="161">
        <f t="shared" si="1636"/>
        <v>0.29099999999999998</v>
      </c>
      <c r="L2283" s="161">
        <f t="shared" si="1637"/>
        <v>0.28799999999999998</v>
      </c>
      <c r="M2283" s="14"/>
      <c r="N2283" s="98">
        <f>H2283*M2283</f>
        <v>0</v>
      </c>
      <c r="O2283" s="217">
        <f>I2283*M2283</f>
        <v>0</v>
      </c>
      <c r="P2283" s="246">
        <f>J2283*M2283</f>
        <v>0</v>
      </c>
      <c r="Q2283" s="246">
        <f>K2283*M2283</f>
        <v>0</v>
      </c>
      <c r="R2283" s="246">
        <f>L2283*M2283</f>
        <v>0</v>
      </c>
      <c r="S2283" s="28" t="s">
        <v>5</v>
      </c>
      <c r="T2283" s="100"/>
    </row>
    <row r="2284" spans="1:20" s="56" customFormat="1" ht="69.95" hidden="1" customHeight="1" outlineLevel="1" thickBot="1" x14ac:dyDescent="0.25">
      <c r="A2284" s="644" t="s">
        <v>5045</v>
      </c>
      <c r="B2284" s="7" t="s">
        <v>141</v>
      </c>
      <c r="C2284" s="164"/>
      <c r="D2284" s="53" t="s">
        <v>841</v>
      </c>
      <c r="E2284" s="145"/>
      <c r="F2284" s="202" t="s">
        <v>4</v>
      </c>
      <c r="G2284" s="59">
        <v>1</v>
      </c>
      <c r="H2284" s="127">
        <v>0.35</v>
      </c>
      <c r="I2284" s="127">
        <v>0.3</v>
      </c>
      <c r="J2284" s="161">
        <f t="shared" si="1635"/>
        <v>0.29399999999999998</v>
      </c>
      <c r="K2284" s="161">
        <f t="shared" si="1636"/>
        <v>0.29099999999999998</v>
      </c>
      <c r="L2284" s="161">
        <f t="shared" si="1637"/>
        <v>0.28799999999999998</v>
      </c>
      <c r="M2284" s="14"/>
      <c r="N2284" s="65">
        <f>H2284*M2284</f>
        <v>0</v>
      </c>
      <c r="O2284" s="217">
        <f>I2284*M2284</f>
        <v>0</v>
      </c>
      <c r="P2284" s="246">
        <f>J2284*M2284</f>
        <v>0</v>
      </c>
      <c r="Q2284" s="246">
        <f>K2284*M2284</f>
        <v>0</v>
      </c>
      <c r="R2284" s="246">
        <f>L2284*M2284</f>
        <v>0</v>
      </c>
      <c r="S2284" s="12" t="s">
        <v>5</v>
      </c>
    </row>
    <row r="2285" spans="1:20" s="56" customFormat="1" ht="69.95" hidden="1" customHeight="1" outlineLevel="1" thickBot="1" x14ac:dyDescent="0.25">
      <c r="A2285" s="644" t="s">
        <v>5046</v>
      </c>
      <c r="B2285" s="7" t="s">
        <v>269</v>
      </c>
      <c r="C2285" s="164"/>
      <c r="D2285" s="25" t="s">
        <v>842</v>
      </c>
      <c r="E2285" s="145"/>
      <c r="F2285" s="202" t="s">
        <v>4</v>
      </c>
      <c r="G2285" s="59">
        <v>1</v>
      </c>
      <c r="H2285" s="127">
        <v>0.35</v>
      </c>
      <c r="I2285" s="127">
        <v>0.3</v>
      </c>
      <c r="J2285" s="161">
        <f t="shared" si="1635"/>
        <v>0.29399999999999998</v>
      </c>
      <c r="K2285" s="161">
        <f t="shared" si="1636"/>
        <v>0.29099999999999998</v>
      </c>
      <c r="L2285" s="161">
        <f t="shared" si="1637"/>
        <v>0.28799999999999998</v>
      </c>
      <c r="M2285" s="14"/>
      <c r="N2285" s="65">
        <f>H2285*M2285</f>
        <v>0</v>
      </c>
      <c r="O2285" s="217">
        <f>I2285*M2285</f>
        <v>0</v>
      </c>
      <c r="P2285" s="246">
        <f>J2285*M2285</f>
        <v>0</v>
      </c>
      <c r="Q2285" s="246">
        <f>K2285*M2285</f>
        <v>0</v>
      </c>
      <c r="R2285" s="246">
        <f>L2285*M2285</f>
        <v>0</v>
      </c>
      <c r="S2285" s="12" t="s">
        <v>5</v>
      </c>
    </row>
    <row r="2286" spans="1:20" s="56" customFormat="1" ht="69.95" hidden="1" customHeight="1" outlineLevel="1" thickBot="1" x14ac:dyDescent="0.25">
      <c r="A2286" s="644" t="s">
        <v>5047</v>
      </c>
      <c r="B2286" s="7" t="s">
        <v>141</v>
      </c>
      <c r="C2286" s="164"/>
      <c r="D2286" s="53" t="s">
        <v>843</v>
      </c>
      <c r="E2286" s="145"/>
      <c r="F2286" s="202" t="s">
        <v>4</v>
      </c>
      <c r="G2286" s="59">
        <v>1</v>
      </c>
      <c r="H2286" s="127">
        <v>0.35</v>
      </c>
      <c r="I2286" s="127">
        <v>0.3</v>
      </c>
      <c r="J2286" s="161">
        <f t="shared" si="1635"/>
        <v>0.29399999999999998</v>
      </c>
      <c r="K2286" s="161">
        <f t="shared" si="1636"/>
        <v>0.29099999999999998</v>
      </c>
      <c r="L2286" s="161">
        <f t="shared" si="1637"/>
        <v>0.28799999999999998</v>
      </c>
      <c r="M2286" s="14"/>
      <c r="N2286" s="65">
        <f>H2286*M2286</f>
        <v>0</v>
      </c>
      <c r="O2286" s="217">
        <f>I2286*M2286</f>
        <v>0</v>
      </c>
      <c r="P2286" s="246">
        <f>J2286*M2286</f>
        <v>0</v>
      </c>
      <c r="Q2286" s="246">
        <f>K2286*M2286</f>
        <v>0</v>
      </c>
      <c r="R2286" s="246">
        <f>L2286*M2286</f>
        <v>0</v>
      </c>
      <c r="S2286" s="12" t="s">
        <v>5</v>
      </c>
    </row>
    <row r="2287" spans="1:20" s="56" customFormat="1" ht="69.95" hidden="1" customHeight="1" outlineLevel="1" thickBot="1" x14ac:dyDescent="0.25">
      <c r="A2287" s="644" t="s">
        <v>5048</v>
      </c>
      <c r="B2287" s="560" t="s">
        <v>663</v>
      </c>
      <c r="C2287" s="148"/>
      <c r="D2287" s="52" t="s">
        <v>844</v>
      </c>
      <c r="E2287" s="145"/>
      <c r="F2287" s="59" t="s">
        <v>4</v>
      </c>
      <c r="G2287" s="59">
        <v>1</v>
      </c>
      <c r="H2287" s="127">
        <v>0.35</v>
      </c>
      <c r="I2287" s="127">
        <v>0.3</v>
      </c>
      <c r="J2287" s="161">
        <f t="shared" si="1635"/>
        <v>0.29399999999999998</v>
      </c>
      <c r="K2287" s="161">
        <f t="shared" si="1636"/>
        <v>0.29099999999999998</v>
      </c>
      <c r="L2287" s="161">
        <f t="shared" si="1637"/>
        <v>0.28799999999999998</v>
      </c>
      <c r="M2287" s="14"/>
      <c r="N2287" s="65">
        <f>H2287*M2287</f>
        <v>0</v>
      </c>
      <c r="O2287" s="217">
        <f>I2287*M2287</f>
        <v>0</v>
      </c>
      <c r="P2287" s="246">
        <f>J2287*M2287</f>
        <v>0</v>
      </c>
      <c r="Q2287" s="246">
        <f>K2287*M2287</f>
        <v>0</v>
      </c>
      <c r="R2287" s="246">
        <f>L2287*M2287</f>
        <v>0</v>
      </c>
      <c r="S2287" s="12" t="s">
        <v>5</v>
      </c>
      <c r="T2287" s="60" t="s">
        <v>724</v>
      </c>
    </row>
    <row r="2288" spans="1:20" s="56" customFormat="1" ht="69.95" hidden="1" customHeight="1" outlineLevel="1" thickBot="1" x14ac:dyDescent="0.25">
      <c r="A2288" s="644" t="s">
        <v>5049</v>
      </c>
      <c r="B2288" s="560" t="s">
        <v>663</v>
      </c>
      <c r="C2288" s="148"/>
      <c r="D2288" s="52" t="s">
        <v>845</v>
      </c>
      <c r="E2288" s="145"/>
      <c r="F2288" s="59" t="s">
        <v>4</v>
      </c>
      <c r="G2288" s="59">
        <v>1</v>
      </c>
      <c r="H2288" s="127">
        <v>0.35</v>
      </c>
      <c r="I2288" s="127">
        <v>0.3</v>
      </c>
      <c r="J2288" s="161">
        <f t="shared" si="1635"/>
        <v>0.29399999999999998</v>
      </c>
      <c r="K2288" s="161">
        <f t="shared" si="1636"/>
        <v>0.29099999999999998</v>
      </c>
      <c r="L2288" s="161">
        <f t="shared" si="1637"/>
        <v>0.28799999999999998</v>
      </c>
      <c r="M2288" s="14"/>
      <c r="N2288" s="65">
        <f>H2288*M2288</f>
        <v>0</v>
      </c>
      <c r="O2288" s="217">
        <f>I2288*M2288</f>
        <v>0</v>
      </c>
      <c r="P2288" s="246">
        <f>J2288*M2288</f>
        <v>0</v>
      </c>
      <c r="Q2288" s="246">
        <f>K2288*M2288</f>
        <v>0</v>
      </c>
      <c r="R2288" s="246">
        <f>L2288*M2288</f>
        <v>0</v>
      </c>
      <c r="S2288" s="12" t="s">
        <v>5</v>
      </c>
      <c r="T2288" s="60" t="s">
        <v>724</v>
      </c>
    </row>
    <row r="2289" spans="1:21" s="56" customFormat="1" ht="69.95" hidden="1" customHeight="1" outlineLevel="1" thickBot="1" x14ac:dyDescent="0.25">
      <c r="A2289" s="644" t="s">
        <v>5050</v>
      </c>
      <c r="B2289" s="560" t="s">
        <v>663</v>
      </c>
      <c r="C2289" s="164" t="s">
        <v>2377</v>
      </c>
      <c r="D2289" s="52" t="s">
        <v>931</v>
      </c>
      <c r="E2289" s="145"/>
      <c r="F2289" s="59" t="s">
        <v>4</v>
      </c>
      <c r="G2289" s="59">
        <v>1</v>
      </c>
      <c r="H2289" s="127">
        <v>0.35</v>
      </c>
      <c r="I2289" s="127">
        <v>0.3</v>
      </c>
      <c r="J2289" s="161">
        <f t="shared" si="1635"/>
        <v>0.29399999999999998</v>
      </c>
      <c r="K2289" s="161">
        <f t="shared" si="1636"/>
        <v>0.29099999999999998</v>
      </c>
      <c r="L2289" s="161">
        <f t="shared" si="1637"/>
        <v>0.28799999999999998</v>
      </c>
      <c r="M2289" s="14"/>
      <c r="N2289" s="65">
        <f>H2289*M2289</f>
        <v>0</v>
      </c>
      <c r="O2289" s="217">
        <f>I2289*M2289</f>
        <v>0</v>
      </c>
      <c r="P2289" s="246">
        <f>J2289*M2289</f>
        <v>0</v>
      </c>
      <c r="Q2289" s="246">
        <f>K2289*M2289</f>
        <v>0</v>
      </c>
      <c r="R2289" s="246">
        <f>L2289*M2289</f>
        <v>0</v>
      </c>
      <c r="S2289" s="12" t="s">
        <v>5</v>
      </c>
      <c r="T2289" s="60" t="s">
        <v>724</v>
      </c>
    </row>
    <row r="2290" spans="1:21" s="56" customFormat="1" ht="69.95" hidden="1" customHeight="1" outlineLevel="1" thickBot="1" x14ac:dyDescent="0.25">
      <c r="A2290" s="644" t="s">
        <v>5051</v>
      </c>
      <c r="B2290" s="560" t="s">
        <v>663</v>
      </c>
      <c r="C2290" s="148"/>
      <c r="D2290" s="52" t="s">
        <v>846</v>
      </c>
      <c r="E2290" s="145"/>
      <c r="F2290" s="59" t="s">
        <v>4</v>
      </c>
      <c r="G2290" s="59">
        <v>1</v>
      </c>
      <c r="H2290" s="127">
        <v>0.35</v>
      </c>
      <c r="I2290" s="127">
        <v>0.3</v>
      </c>
      <c r="J2290" s="161">
        <f t="shared" si="1635"/>
        <v>0.29399999999999998</v>
      </c>
      <c r="K2290" s="161">
        <f t="shared" si="1636"/>
        <v>0.29099999999999998</v>
      </c>
      <c r="L2290" s="161">
        <f t="shared" si="1637"/>
        <v>0.28799999999999998</v>
      </c>
      <c r="M2290" s="14"/>
      <c r="N2290" s="65">
        <f>H2290*M2290</f>
        <v>0</v>
      </c>
      <c r="O2290" s="217">
        <f>I2290*M2290</f>
        <v>0</v>
      </c>
      <c r="P2290" s="246">
        <f>J2290*M2290</f>
        <v>0</v>
      </c>
      <c r="Q2290" s="246">
        <f>K2290*M2290</f>
        <v>0</v>
      </c>
      <c r="R2290" s="246">
        <f>L2290*M2290</f>
        <v>0</v>
      </c>
      <c r="S2290" s="12" t="s">
        <v>5</v>
      </c>
      <c r="T2290" s="60" t="s">
        <v>724</v>
      </c>
    </row>
    <row r="2291" spans="1:21" s="56" customFormat="1" ht="69.95" hidden="1" customHeight="1" outlineLevel="1" thickBot="1" x14ac:dyDescent="0.25">
      <c r="A2291" s="644" t="s">
        <v>5052</v>
      </c>
      <c r="B2291" s="560" t="s">
        <v>663</v>
      </c>
      <c r="C2291" s="148"/>
      <c r="D2291" s="52" t="s">
        <v>707</v>
      </c>
      <c r="E2291" s="145"/>
      <c r="F2291" s="59" t="s">
        <v>4</v>
      </c>
      <c r="G2291" s="59">
        <v>1</v>
      </c>
      <c r="H2291" s="127">
        <v>0.35</v>
      </c>
      <c r="I2291" s="127">
        <v>0.3</v>
      </c>
      <c r="J2291" s="161">
        <f t="shared" si="1635"/>
        <v>0.29399999999999998</v>
      </c>
      <c r="K2291" s="161">
        <f t="shared" si="1636"/>
        <v>0.29099999999999998</v>
      </c>
      <c r="L2291" s="161">
        <f t="shared" si="1637"/>
        <v>0.28799999999999998</v>
      </c>
      <c r="M2291" s="14"/>
      <c r="N2291" s="65">
        <f>H2291*M2291</f>
        <v>0</v>
      </c>
      <c r="O2291" s="217">
        <f>I2291*M2291</f>
        <v>0</v>
      </c>
      <c r="P2291" s="246">
        <f>J2291*M2291</f>
        <v>0</v>
      </c>
      <c r="Q2291" s="246">
        <f>K2291*M2291</f>
        <v>0</v>
      </c>
      <c r="R2291" s="246">
        <f>L2291*M2291</f>
        <v>0</v>
      </c>
      <c r="S2291" s="12" t="s">
        <v>5</v>
      </c>
      <c r="T2291" s="60"/>
    </row>
    <row r="2292" spans="1:21" s="56" customFormat="1" ht="69.95" hidden="1" customHeight="1" outlineLevel="1" thickBot="1" x14ac:dyDescent="0.25">
      <c r="A2292" s="644" t="s">
        <v>5053</v>
      </c>
      <c r="B2292" s="7" t="s">
        <v>141</v>
      </c>
      <c r="C2292" s="164"/>
      <c r="D2292" s="25" t="s">
        <v>847</v>
      </c>
      <c r="E2292" s="145"/>
      <c r="F2292" s="59" t="s">
        <v>4</v>
      </c>
      <c r="G2292" s="59">
        <v>1</v>
      </c>
      <c r="H2292" s="127">
        <v>0.35</v>
      </c>
      <c r="I2292" s="127">
        <v>0.3</v>
      </c>
      <c r="J2292" s="161">
        <f t="shared" si="1635"/>
        <v>0.29399999999999998</v>
      </c>
      <c r="K2292" s="161">
        <f t="shared" si="1636"/>
        <v>0.29099999999999998</v>
      </c>
      <c r="L2292" s="161">
        <f t="shared" si="1637"/>
        <v>0.28799999999999998</v>
      </c>
      <c r="M2292" s="14"/>
      <c r="N2292" s="65">
        <f>H2292*M2292</f>
        <v>0</v>
      </c>
      <c r="O2292" s="217">
        <f>I2292*M2292</f>
        <v>0</v>
      </c>
      <c r="P2292" s="246">
        <f>J2292*M2292</f>
        <v>0</v>
      </c>
      <c r="Q2292" s="246">
        <f>K2292*M2292</f>
        <v>0</v>
      </c>
      <c r="R2292" s="246">
        <f>L2292*M2292</f>
        <v>0</v>
      </c>
      <c r="S2292" s="12" t="s">
        <v>5</v>
      </c>
    </row>
    <row r="2293" spans="1:21" s="56" customFormat="1" ht="69.95" hidden="1" customHeight="1" outlineLevel="1" thickBot="1" x14ac:dyDescent="0.25">
      <c r="A2293" s="644" t="s">
        <v>5054</v>
      </c>
      <c r="B2293" s="560" t="s">
        <v>663</v>
      </c>
      <c r="C2293" s="148"/>
      <c r="D2293" s="52" t="s">
        <v>922</v>
      </c>
      <c r="E2293" s="104"/>
      <c r="F2293" s="2" t="s">
        <v>4</v>
      </c>
      <c r="G2293" s="59">
        <v>1</v>
      </c>
      <c r="H2293" s="127">
        <v>0.35</v>
      </c>
      <c r="I2293" s="127">
        <v>0.3</v>
      </c>
      <c r="J2293" s="161">
        <f t="shared" si="1635"/>
        <v>0.29399999999999998</v>
      </c>
      <c r="K2293" s="161">
        <f t="shared" si="1636"/>
        <v>0.29099999999999998</v>
      </c>
      <c r="L2293" s="161">
        <f t="shared" si="1637"/>
        <v>0.28799999999999998</v>
      </c>
      <c r="M2293" s="14"/>
      <c r="N2293" s="65">
        <f>H2293*M2293</f>
        <v>0</v>
      </c>
      <c r="O2293" s="217">
        <f>I2293*M2293</f>
        <v>0</v>
      </c>
      <c r="P2293" s="246">
        <f>J2293*M2293</f>
        <v>0</v>
      </c>
      <c r="Q2293" s="246">
        <f>K2293*M2293</f>
        <v>0</v>
      </c>
      <c r="R2293" s="246">
        <f>L2293*M2293</f>
        <v>0</v>
      </c>
      <c r="S2293" s="12" t="s">
        <v>5</v>
      </c>
      <c r="T2293" s="60"/>
    </row>
    <row r="2294" spans="1:21" s="56" customFormat="1" ht="69.95" hidden="1" customHeight="1" outlineLevel="1" thickBot="1" x14ac:dyDescent="0.25">
      <c r="A2294" s="644" t="s">
        <v>5055</v>
      </c>
      <c r="B2294" s="560" t="s">
        <v>663</v>
      </c>
      <c r="C2294" s="148"/>
      <c r="D2294" s="52" t="s">
        <v>923</v>
      </c>
      <c r="E2294" s="104"/>
      <c r="F2294" s="2" t="s">
        <v>4</v>
      </c>
      <c r="G2294" s="59">
        <v>1</v>
      </c>
      <c r="H2294" s="127">
        <v>0.35</v>
      </c>
      <c r="I2294" s="127">
        <v>0.3</v>
      </c>
      <c r="J2294" s="161">
        <f t="shared" si="1635"/>
        <v>0.29399999999999998</v>
      </c>
      <c r="K2294" s="161">
        <f t="shared" si="1636"/>
        <v>0.29099999999999998</v>
      </c>
      <c r="L2294" s="161">
        <f t="shared" si="1637"/>
        <v>0.28799999999999998</v>
      </c>
      <c r="M2294" s="14"/>
      <c r="N2294" s="65">
        <f>H2294*M2294</f>
        <v>0</v>
      </c>
      <c r="O2294" s="217">
        <f>I2294*M2294</f>
        <v>0</v>
      </c>
      <c r="P2294" s="246">
        <f>J2294*M2294</f>
        <v>0</v>
      </c>
      <c r="Q2294" s="246">
        <f>K2294*M2294</f>
        <v>0</v>
      </c>
      <c r="R2294" s="246">
        <f>L2294*M2294</f>
        <v>0</v>
      </c>
      <c r="S2294" s="12" t="s">
        <v>5</v>
      </c>
      <c r="T2294" s="60"/>
    </row>
    <row r="2295" spans="1:21" s="56" customFormat="1" ht="69.95" hidden="1" customHeight="1" outlineLevel="1" thickBot="1" x14ac:dyDescent="0.25">
      <c r="A2295" s="644" t="s">
        <v>5056</v>
      </c>
      <c r="B2295" s="560" t="s">
        <v>663</v>
      </c>
      <c r="C2295" s="148"/>
      <c r="D2295" s="52" t="s">
        <v>924</v>
      </c>
      <c r="E2295" s="105"/>
      <c r="F2295" s="59" t="s">
        <v>4</v>
      </c>
      <c r="G2295" s="59">
        <v>1</v>
      </c>
      <c r="H2295" s="127">
        <v>0.35</v>
      </c>
      <c r="I2295" s="127">
        <v>0.3</v>
      </c>
      <c r="J2295" s="161">
        <f t="shared" si="1635"/>
        <v>0.29399999999999998</v>
      </c>
      <c r="K2295" s="161">
        <f t="shared" si="1636"/>
        <v>0.29099999999999998</v>
      </c>
      <c r="L2295" s="161">
        <f t="shared" si="1637"/>
        <v>0.28799999999999998</v>
      </c>
      <c r="M2295" s="14"/>
      <c r="N2295" s="65">
        <f>H2295*M2295</f>
        <v>0</v>
      </c>
      <c r="O2295" s="217">
        <f>I2295*M2295</f>
        <v>0</v>
      </c>
      <c r="P2295" s="246">
        <f>J2295*M2295</f>
        <v>0</v>
      </c>
      <c r="Q2295" s="246">
        <f>K2295*M2295</f>
        <v>0</v>
      </c>
      <c r="R2295" s="246">
        <f>L2295*M2295</f>
        <v>0</v>
      </c>
      <c r="S2295" s="12" t="s">
        <v>5</v>
      </c>
      <c r="T2295" s="60" t="s">
        <v>724</v>
      </c>
    </row>
    <row r="2296" spans="1:21" s="56" customFormat="1" ht="69.95" hidden="1" customHeight="1" outlineLevel="1" thickBot="1" x14ac:dyDescent="0.25">
      <c r="A2296" s="644" t="s">
        <v>5057</v>
      </c>
      <c r="B2296" s="560" t="s">
        <v>663</v>
      </c>
      <c r="C2296" s="148"/>
      <c r="D2296" s="52" t="s">
        <v>925</v>
      </c>
      <c r="E2296" s="104"/>
      <c r="F2296" s="2" t="s">
        <v>4</v>
      </c>
      <c r="G2296" s="59">
        <v>1</v>
      </c>
      <c r="H2296" s="127">
        <v>0.35</v>
      </c>
      <c r="I2296" s="127">
        <v>0.3</v>
      </c>
      <c r="J2296" s="161">
        <f t="shared" si="1635"/>
        <v>0.29399999999999998</v>
      </c>
      <c r="K2296" s="161">
        <f t="shared" si="1636"/>
        <v>0.29099999999999998</v>
      </c>
      <c r="L2296" s="161">
        <f t="shared" si="1637"/>
        <v>0.28799999999999998</v>
      </c>
      <c r="M2296" s="14"/>
      <c r="N2296" s="65">
        <f>H2296*M2296</f>
        <v>0</v>
      </c>
      <c r="O2296" s="217">
        <f>I2296*M2296</f>
        <v>0</v>
      </c>
      <c r="P2296" s="246">
        <f>J2296*M2296</f>
        <v>0</v>
      </c>
      <c r="Q2296" s="246">
        <f>K2296*M2296</f>
        <v>0</v>
      </c>
      <c r="R2296" s="246">
        <f>L2296*M2296</f>
        <v>0</v>
      </c>
      <c r="S2296" s="12" t="s">
        <v>5</v>
      </c>
      <c r="T2296" s="60"/>
    </row>
    <row r="2297" spans="1:21" s="56" customFormat="1" ht="69.95" hidden="1" customHeight="1" outlineLevel="1" thickBot="1" x14ac:dyDescent="0.25">
      <c r="A2297" s="644" t="s">
        <v>5058</v>
      </c>
      <c r="B2297" s="560" t="s">
        <v>663</v>
      </c>
      <c r="C2297" s="148"/>
      <c r="D2297" s="52" t="s">
        <v>926</v>
      </c>
      <c r="E2297" s="104"/>
      <c r="F2297" s="2" t="s">
        <v>4</v>
      </c>
      <c r="G2297" s="59">
        <v>1</v>
      </c>
      <c r="H2297" s="127">
        <v>0.35</v>
      </c>
      <c r="I2297" s="127">
        <v>0.3</v>
      </c>
      <c r="J2297" s="161">
        <f t="shared" si="1635"/>
        <v>0.29399999999999998</v>
      </c>
      <c r="K2297" s="161">
        <f t="shared" si="1636"/>
        <v>0.29099999999999998</v>
      </c>
      <c r="L2297" s="161">
        <f t="shared" si="1637"/>
        <v>0.28799999999999998</v>
      </c>
      <c r="M2297" s="14"/>
      <c r="N2297" s="65">
        <f>H2297*M2297</f>
        <v>0</v>
      </c>
      <c r="O2297" s="217">
        <f>I2297*M2297</f>
        <v>0</v>
      </c>
      <c r="P2297" s="246">
        <f>J2297*M2297</f>
        <v>0</v>
      </c>
      <c r="Q2297" s="246">
        <f>K2297*M2297</f>
        <v>0</v>
      </c>
      <c r="R2297" s="246">
        <f>L2297*M2297</f>
        <v>0</v>
      </c>
      <c r="S2297" s="12" t="s">
        <v>5</v>
      </c>
      <c r="T2297" s="60"/>
    </row>
    <row r="2298" spans="1:21" s="56" customFormat="1" ht="69.95" hidden="1" customHeight="1" outlineLevel="1" thickBot="1" x14ac:dyDescent="0.25">
      <c r="A2298" s="644" t="s">
        <v>5059</v>
      </c>
      <c r="B2298" s="560" t="s">
        <v>663</v>
      </c>
      <c r="C2298" s="148"/>
      <c r="D2298" s="52" t="s">
        <v>927</v>
      </c>
      <c r="E2298" s="104"/>
      <c r="F2298" s="2" t="s">
        <v>4</v>
      </c>
      <c r="G2298" s="59">
        <v>1</v>
      </c>
      <c r="H2298" s="127">
        <v>0.35</v>
      </c>
      <c r="I2298" s="127">
        <v>0.3</v>
      </c>
      <c r="J2298" s="161">
        <f t="shared" si="1635"/>
        <v>0.29399999999999998</v>
      </c>
      <c r="K2298" s="161">
        <f t="shared" si="1636"/>
        <v>0.29099999999999998</v>
      </c>
      <c r="L2298" s="161">
        <f t="shared" si="1637"/>
        <v>0.28799999999999998</v>
      </c>
      <c r="M2298" s="14"/>
      <c r="N2298" s="65">
        <f>H2298*M2298</f>
        <v>0</v>
      </c>
      <c r="O2298" s="217">
        <f>I2298*M2298</f>
        <v>0</v>
      </c>
      <c r="P2298" s="246">
        <f>J2298*M2298</f>
        <v>0</v>
      </c>
      <c r="Q2298" s="246">
        <f>K2298*M2298</f>
        <v>0</v>
      </c>
      <c r="R2298" s="246">
        <f>L2298*M2298</f>
        <v>0</v>
      </c>
      <c r="S2298" s="12" t="s">
        <v>5</v>
      </c>
      <c r="T2298" s="60"/>
    </row>
    <row r="2299" spans="1:21" s="56" customFormat="1" ht="69.95" hidden="1" customHeight="1" outlineLevel="1" thickBot="1" x14ac:dyDescent="0.25">
      <c r="A2299" s="644" t="s">
        <v>5060</v>
      </c>
      <c r="B2299" s="560" t="s">
        <v>663</v>
      </c>
      <c r="C2299" s="148"/>
      <c r="D2299" s="52" t="s">
        <v>928</v>
      </c>
      <c r="E2299" s="104"/>
      <c r="F2299" s="2" t="s">
        <v>4</v>
      </c>
      <c r="G2299" s="59">
        <v>1</v>
      </c>
      <c r="H2299" s="127">
        <v>0.35</v>
      </c>
      <c r="I2299" s="127">
        <v>0.3</v>
      </c>
      <c r="J2299" s="161">
        <f t="shared" si="1635"/>
        <v>0.29399999999999998</v>
      </c>
      <c r="K2299" s="161">
        <f t="shared" si="1636"/>
        <v>0.29099999999999998</v>
      </c>
      <c r="L2299" s="161">
        <f t="shared" si="1637"/>
        <v>0.28799999999999998</v>
      </c>
      <c r="M2299" s="14"/>
      <c r="N2299" s="65">
        <f>H2299*M2299</f>
        <v>0</v>
      </c>
      <c r="O2299" s="217">
        <f>I2299*M2299</f>
        <v>0</v>
      </c>
      <c r="P2299" s="246">
        <f>J2299*M2299</f>
        <v>0</v>
      </c>
      <c r="Q2299" s="246">
        <f>K2299*M2299</f>
        <v>0</v>
      </c>
      <c r="R2299" s="246">
        <f>L2299*M2299</f>
        <v>0</v>
      </c>
      <c r="S2299" s="12" t="s">
        <v>5</v>
      </c>
      <c r="T2299" s="60"/>
    </row>
    <row r="2300" spans="1:21" s="56" customFormat="1" ht="69.95" hidden="1" customHeight="1" outlineLevel="1" thickBot="1" x14ac:dyDescent="0.25">
      <c r="A2300" s="644" t="s">
        <v>5061</v>
      </c>
      <c r="B2300" s="560" t="s">
        <v>663</v>
      </c>
      <c r="C2300" s="164" t="s">
        <v>2377</v>
      </c>
      <c r="D2300" s="52" t="s">
        <v>929</v>
      </c>
      <c r="E2300" s="104"/>
      <c r="F2300" s="2" t="s">
        <v>4</v>
      </c>
      <c r="G2300" s="59">
        <v>1</v>
      </c>
      <c r="H2300" s="127">
        <v>0.35</v>
      </c>
      <c r="I2300" s="127">
        <v>0.3</v>
      </c>
      <c r="J2300" s="161">
        <f t="shared" si="1635"/>
        <v>0.29399999999999998</v>
      </c>
      <c r="K2300" s="161">
        <f t="shared" si="1636"/>
        <v>0.29099999999999998</v>
      </c>
      <c r="L2300" s="161">
        <f t="shared" si="1637"/>
        <v>0.28799999999999998</v>
      </c>
      <c r="M2300" s="14"/>
      <c r="N2300" s="65">
        <f>H2300*M2300</f>
        <v>0</v>
      </c>
      <c r="O2300" s="217">
        <f>I2300*M2300</f>
        <v>0</v>
      </c>
      <c r="P2300" s="246">
        <f>J2300*M2300</f>
        <v>0</v>
      </c>
      <c r="Q2300" s="246">
        <f>K2300*M2300</f>
        <v>0</v>
      </c>
      <c r="R2300" s="246">
        <f>L2300*M2300</f>
        <v>0</v>
      </c>
      <c r="S2300" s="12" t="s">
        <v>5</v>
      </c>
      <c r="T2300" s="60"/>
      <c r="U2300"/>
    </row>
    <row r="2301" spans="1:21" s="56" customFormat="1" ht="69.95" hidden="1" customHeight="1" outlineLevel="1" thickBot="1" x14ac:dyDescent="0.25">
      <c r="A2301" s="644" t="s">
        <v>5062</v>
      </c>
      <c r="B2301" s="143" t="s">
        <v>663</v>
      </c>
      <c r="C2301" s="641"/>
      <c r="D2301" s="467" t="s">
        <v>930</v>
      </c>
      <c r="E2301" s="104"/>
      <c r="F2301" s="59" t="s">
        <v>4</v>
      </c>
      <c r="G2301" s="59">
        <v>1</v>
      </c>
      <c r="H2301" s="127">
        <v>0.35</v>
      </c>
      <c r="I2301" s="127">
        <v>0.3</v>
      </c>
      <c r="J2301" s="258">
        <f t="shared" si="1635"/>
        <v>0.29399999999999998</v>
      </c>
      <c r="K2301" s="258">
        <f t="shared" si="1636"/>
        <v>0.29099999999999998</v>
      </c>
      <c r="L2301" s="258">
        <f t="shared" si="1637"/>
        <v>0.28799999999999998</v>
      </c>
      <c r="M2301" s="63"/>
      <c r="N2301" s="61">
        <f>H2301*M2301</f>
        <v>0</v>
      </c>
      <c r="O2301" s="246">
        <f>I2301*M2301</f>
        <v>0</v>
      </c>
      <c r="P2301" s="246">
        <f>J2301*M2301</f>
        <v>0</v>
      </c>
      <c r="Q2301" s="246">
        <f>K2301*M2301</f>
        <v>0</v>
      </c>
      <c r="R2301" s="246">
        <f>L2301*M2301</f>
        <v>0</v>
      </c>
      <c r="S2301" s="12" t="s">
        <v>5</v>
      </c>
      <c r="T2301" s="60"/>
      <c r="U2301"/>
    </row>
    <row r="2302" spans="1:21" ht="20.100000000000001" customHeight="1" collapsed="1" thickBot="1" x14ac:dyDescent="0.25">
      <c r="A2302" s="372" t="s">
        <v>2778</v>
      </c>
      <c r="B2302" s="628"/>
      <c r="C2302" s="373"/>
      <c r="D2302" s="374"/>
      <c r="E2302" s="374"/>
      <c r="F2302" s="374"/>
      <c r="G2302" s="375"/>
      <c r="H2302" s="376"/>
      <c r="I2302" s="376"/>
      <c r="J2302" s="378"/>
      <c r="K2302" s="378"/>
      <c r="L2302" s="378"/>
      <c r="M2302" s="375"/>
      <c r="N2302" s="376"/>
      <c r="O2302" s="376"/>
      <c r="P2302" s="376"/>
      <c r="Q2302" s="376"/>
      <c r="R2302" s="376"/>
      <c r="S2302" s="377"/>
      <c r="U2302" s="56"/>
    </row>
    <row r="2303" spans="1:21" ht="20.100000000000001" hidden="1" customHeight="1" outlineLevel="1" thickBot="1" x14ac:dyDescent="0.25">
      <c r="A2303" s="3" t="s">
        <v>3737</v>
      </c>
      <c r="B2303" s="3" t="s">
        <v>33</v>
      </c>
      <c r="C2303" s="3"/>
      <c r="D2303" s="3" t="s">
        <v>17</v>
      </c>
      <c r="E2303" s="3" t="s">
        <v>2746</v>
      </c>
      <c r="F2303" s="84" t="s">
        <v>31</v>
      </c>
      <c r="G2303" s="85" t="s">
        <v>487</v>
      </c>
      <c r="H2303" s="3" t="s">
        <v>488</v>
      </c>
      <c r="I2303" s="3" t="s">
        <v>495</v>
      </c>
      <c r="J2303" s="123">
        <v>-0.02</v>
      </c>
      <c r="K2303" s="123">
        <v>-0.03</v>
      </c>
      <c r="L2303" s="123">
        <v>-0.04</v>
      </c>
      <c r="M2303" s="3" t="s">
        <v>18</v>
      </c>
      <c r="N2303" s="3" t="s">
        <v>8</v>
      </c>
      <c r="O2303" s="3" t="s">
        <v>486</v>
      </c>
      <c r="P2303" s="124" t="s">
        <v>1924</v>
      </c>
      <c r="Q2303" s="124" t="s">
        <v>1930</v>
      </c>
      <c r="R2303" s="124" t="s">
        <v>1931</v>
      </c>
      <c r="S2303" s="3" t="s">
        <v>34</v>
      </c>
      <c r="U2303" s="56"/>
    </row>
    <row r="2304" spans="1:21" s="56" customFormat="1" ht="69.95" hidden="1" customHeight="1" outlineLevel="1" thickBot="1" x14ac:dyDescent="0.25">
      <c r="A2304" s="644" t="s">
        <v>5063</v>
      </c>
      <c r="B2304" s="64" t="s">
        <v>141</v>
      </c>
      <c r="C2304" s="128"/>
      <c r="D2304" s="53" t="s">
        <v>2779</v>
      </c>
      <c r="E2304" s="105"/>
      <c r="F2304" s="106" t="s">
        <v>4</v>
      </c>
      <c r="G2304" s="106">
        <v>3</v>
      </c>
      <c r="H2304" s="107">
        <v>1</v>
      </c>
      <c r="I2304" s="107">
        <v>0.9</v>
      </c>
      <c r="J2304" s="162">
        <f t="shared" ref="J2304" si="1638">I2304*0.98</f>
        <v>0.88200000000000001</v>
      </c>
      <c r="K2304" s="162">
        <f t="shared" ref="K2304" si="1639">I2304*0.97</f>
        <v>0.873</v>
      </c>
      <c r="L2304" s="162">
        <f t="shared" ref="L2304" si="1640">I2304*0.96</f>
        <v>0.86399999999999999</v>
      </c>
      <c r="M2304" s="141"/>
      <c r="N2304" s="98">
        <f>H2304*M2304</f>
        <v>0</v>
      </c>
      <c r="O2304" s="217">
        <f>I2304*M2304</f>
        <v>0</v>
      </c>
      <c r="P2304" s="246">
        <f>J2304*M2304</f>
        <v>0</v>
      </c>
      <c r="Q2304" s="246">
        <f>K2304*M2304</f>
        <v>0</v>
      </c>
      <c r="R2304" s="246">
        <f>L2304*M2304</f>
        <v>0</v>
      </c>
      <c r="S2304" s="28" t="s">
        <v>5</v>
      </c>
      <c r="T2304" s="100"/>
      <c r="U2304"/>
    </row>
    <row r="2305" spans="1:21" s="56" customFormat="1" ht="69.95" hidden="1" customHeight="1" outlineLevel="1" thickBot="1" x14ac:dyDescent="0.25">
      <c r="A2305" s="644" t="s">
        <v>5064</v>
      </c>
      <c r="B2305" s="104" t="s">
        <v>141</v>
      </c>
      <c r="C2305" s="201"/>
      <c r="D2305" s="195" t="s">
        <v>2780</v>
      </c>
      <c r="E2305" s="105"/>
      <c r="F2305" s="106" t="s">
        <v>4</v>
      </c>
      <c r="G2305" s="106">
        <v>3</v>
      </c>
      <c r="H2305" s="440">
        <v>1</v>
      </c>
      <c r="I2305" s="440">
        <v>0.9</v>
      </c>
      <c r="J2305" s="353">
        <f t="shared" ref="J2305" si="1641">I2305*0.98</f>
        <v>0.88200000000000001</v>
      </c>
      <c r="K2305" s="353">
        <f t="shared" ref="K2305" si="1642">I2305*0.97</f>
        <v>0.873</v>
      </c>
      <c r="L2305" s="353">
        <f t="shared" ref="L2305" si="1643">I2305*0.96</f>
        <v>0.86399999999999999</v>
      </c>
      <c r="M2305" s="445"/>
      <c r="N2305" s="276">
        <f>H2305*M2305</f>
        <v>0</v>
      </c>
      <c r="O2305" s="246">
        <f>I2305*M2305</f>
        <v>0</v>
      </c>
      <c r="P2305" s="246">
        <f>J2305*M2305</f>
        <v>0</v>
      </c>
      <c r="Q2305" s="246">
        <f>K2305*M2305</f>
        <v>0</v>
      </c>
      <c r="R2305" s="246">
        <f>L2305*M2305</f>
        <v>0</v>
      </c>
      <c r="S2305" s="28" t="s">
        <v>5</v>
      </c>
      <c r="T2305" s="100"/>
      <c r="U2305"/>
    </row>
    <row r="2306" spans="1:21" ht="20.100000000000001" customHeight="1" collapsed="1" thickBot="1" x14ac:dyDescent="0.25">
      <c r="A2306" s="372" t="s">
        <v>1768</v>
      </c>
      <c r="B2306" s="628"/>
      <c r="C2306" s="373"/>
      <c r="D2306" s="374"/>
      <c r="E2306" s="374"/>
      <c r="F2306" s="374"/>
      <c r="G2306" s="375"/>
      <c r="H2306" s="376"/>
      <c r="I2306" s="376"/>
      <c r="J2306" s="378"/>
      <c r="K2306" s="378"/>
      <c r="L2306" s="378"/>
      <c r="M2306" s="375"/>
      <c r="N2306" s="376"/>
      <c r="O2306" s="376"/>
      <c r="P2306" s="376"/>
      <c r="Q2306" s="376"/>
      <c r="R2306" s="376"/>
      <c r="S2306" s="377"/>
      <c r="U2306" s="56"/>
    </row>
    <row r="2307" spans="1:21" ht="20.100000000000001" hidden="1" customHeight="1" outlineLevel="1" thickBot="1" x14ac:dyDescent="0.25">
      <c r="A2307" s="3" t="s">
        <v>3737</v>
      </c>
      <c r="B2307" s="3" t="s">
        <v>33</v>
      </c>
      <c r="C2307" s="3"/>
      <c r="D2307" s="3" t="s">
        <v>17</v>
      </c>
      <c r="E2307" s="3" t="s">
        <v>2746</v>
      </c>
      <c r="F2307" s="84" t="s">
        <v>31</v>
      </c>
      <c r="G2307" s="85" t="s">
        <v>487</v>
      </c>
      <c r="H2307" s="3" t="s">
        <v>488</v>
      </c>
      <c r="I2307" s="3" t="s">
        <v>495</v>
      </c>
      <c r="J2307" s="123">
        <v>-0.02</v>
      </c>
      <c r="K2307" s="123">
        <v>-0.03</v>
      </c>
      <c r="L2307" s="123">
        <v>-0.04</v>
      </c>
      <c r="M2307" s="3" t="s">
        <v>18</v>
      </c>
      <c r="N2307" s="3" t="s">
        <v>8</v>
      </c>
      <c r="O2307" s="3" t="s">
        <v>486</v>
      </c>
      <c r="P2307" s="124" t="s">
        <v>1924</v>
      </c>
      <c r="Q2307" s="124" t="s">
        <v>1930</v>
      </c>
      <c r="R2307" s="124" t="s">
        <v>1931</v>
      </c>
      <c r="S2307" s="3" t="s">
        <v>34</v>
      </c>
      <c r="U2307" s="56"/>
    </row>
    <row r="2308" spans="1:21" s="56" customFormat="1" ht="69.95" hidden="1" customHeight="1" outlineLevel="1" thickBot="1" x14ac:dyDescent="0.25">
      <c r="A2308" s="644" t="s">
        <v>5065</v>
      </c>
      <c r="B2308" s="104" t="s">
        <v>141</v>
      </c>
      <c r="C2308" s="201"/>
      <c r="D2308" s="195" t="s">
        <v>2764</v>
      </c>
      <c r="E2308" s="105"/>
      <c r="F2308" s="104" t="s">
        <v>4</v>
      </c>
      <c r="G2308" s="106">
        <v>2</v>
      </c>
      <c r="H2308" s="440">
        <v>1</v>
      </c>
      <c r="I2308" s="440">
        <v>0.9</v>
      </c>
      <c r="J2308" s="258">
        <f t="shared" ref="J2308" si="1644">I2308*0.98</f>
        <v>0.88200000000000001</v>
      </c>
      <c r="K2308" s="258">
        <f t="shared" ref="K2308" si="1645">I2308*0.97</f>
        <v>0.873</v>
      </c>
      <c r="L2308" s="258">
        <f t="shared" ref="L2308" si="1646">I2308*0.96</f>
        <v>0.86399999999999999</v>
      </c>
      <c r="M2308" s="63"/>
      <c r="N2308" s="276">
        <f>H2308*M2308</f>
        <v>0</v>
      </c>
      <c r="O2308" s="246">
        <f>I2308*M2308</f>
        <v>0</v>
      </c>
      <c r="P2308" s="246">
        <f>J2308*M2308</f>
        <v>0</v>
      </c>
      <c r="Q2308" s="246">
        <f>K2308*M2308</f>
        <v>0</v>
      </c>
      <c r="R2308" s="246">
        <f>L2308*M2308</f>
        <v>0</v>
      </c>
      <c r="S2308" s="28" t="s">
        <v>5</v>
      </c>
      <c r="T2308" s="100"/>
      <c r="U2308"/>
    </row>
    <row r="2309" spans="1:21" ht="20.100000000000001" customHeight="1" collapsed="1" thickBot="1" x14ac:dyDescent="0.25">
      <c r="A2309" s="372" t="s">
        <v>831</v>
      </c>
      <c r="B2309" s="628"/>
      <c r="C2309" s="373"/>
      <c r="D2309" s="374"/>
      <c r="E2309" s="374"/>
      <c r="F2309" s="374"/>
      <c r="G2309" s="375"/>
      <c r="H2309" s="376"/>
      <c r="I2309" s="376"/>
      <c r="J2309" s="378"/>
      <c r="K2309" s="378"/>
      <c r="L2309" s="378"/>
      <c r="M2309" s="375"/>
      <c r="N2309" s="376"/>
      <c r="O2309" s="376"/>
      <c r="P2309" s="376"/>
      <c r="Q2309" s="376"/>
      <c r="R2309" s="376"/>
      <c r="S2309" s="377"/>
      <c r="U2309" s="56"/>
    </row>
    <row r="2310" spans="1:21" ht="20.100000000000001" hidden="1" customHeight="1" outlineLevel="1" thickBot="1" x14ac:dyDescent="0.25">
      <c r="A2310" s="3" t="s">
        <v>3737</v>
      </c>
      <c r="B2310" s="3" t="s">
        <v>33</v>
      </c>
      <c r="C2310" s="3"/>
      <c r="D2310" s="3" t="s">
        <v>17</v>
      </c>
      <c r="E2310" s="3" t="s">
        <v>2746</v>
      </c>
      <c r="F2310" s="84" t="s">
        <v>31</v>
      </c>
      <c r="G2310" s="85" t="s">
        <v>487</v>
      </c>
      <c r="H2310" s="3" t="s">
        <v>488</v>
      </c>
      <c r="I2310" s="3" t="s">
        <v>495</v>
      </c>
      <c r="J2310" s="123">
        <v>-0.02</v>
      </c>
      <c r="K2310" s="123">
        <v>-0.03</v>
      </c>
      <c r="L2310" s="123">
        <v>-0.04</v>
      </c>
      <c r="M2310" s="3" t="s">
        <v>18</v>
      </c>
      <c r="N2310" s="3" t="s">
        <v>8</v>
      </c>
      <c r="O2310" s="3" t="s">
        <v>486</v>
      </c>
      <c r="P2310" s="124" t="s">
        <v>1924</v>
      </c>
      <c r="Q2310" s="124" t="s">
        <v>1930</v>
      </c>
      <c r="R2310" s="124" t="s">
        <v>1931</v>
      </c>
      <c r="S2310" s="3" t="s">
        <v>34</v>
      </c>
      <c r="U2310" s="56"/>
    </row>
    <row r="2311" spans="1:21" s="56" customFormat="1" ht="69.95" hidden="1" customHeight="1" outlineLevel="1" thickBot="1" x14ac:dyDescent="0.25">
      <c r="A2311" s="644" t="s">
        <v>5066</v>
      </c>
      <c r="B2311" s="7" t="s">
        <v>141</v>
      </c>
      <c r="C2311" s="164"/>
      <c r="D2311" s="25" t="s">
        <v>865</v>
      </c>
      <c r="E2311" s="145"/>
      <c r="F2311" s="59" t="s">
        <v>4</v>
      </c>
      <c r="G2311" s="59">
        <v>3</v>
      </c>
      <c r="H2311" s="127">
        <v>1</v>
      </c>
      <c r="I2311" s="127">
        <v>0.9</v>
      </c>
      <c r="J2311" s="161">
        <f t="shared" ref="J2311:J2366" si="1647">I2311*0.98</f>
        <v>0.88200000000000001</v>
      </c>
      <c r="K2311" s="161">
        <f t="shared" ref="K2311:K2366" si="1648">I2311*0.97</f>
        <v>0.873</v>
      </c>
      <c r="L2311" s="161">
        <f t="shared" ref="L2311:L2366" si="1649">I2311*0.96</f>
        <v>0.86399999999999999</v>
      </c>
      <c r="M2311" s="14"/>
      <c r="N2311" s="65">
        <f>H2311*M2311</f>
        <v>0</v>
      </c>
      <c r="O2311" s="217">
        <f>I2311*M2311</f>
        <v>0</v>
      </c>
      <c r="P2311" s="246">
        <f>J2311*M2311</f>
        <v>0</v>
      </c>
      <c r="Q2311" s="246">
        <f>K2311*M2311</f>
        <v>0</v>
      </c>
      <c r="R2311" s="246">
        <f>L2311*M2311</f>
        <v>0</v>
      </c>
      <c r="S2311" s="12" t="s">
        <v>5</v>
      </c>
    </row>
    <row r="2312" spans="1:21" s="56" customFormat="1" ht="69.95" hidden="1" customHeight="1" outlineLevel="1" thickBot="1" x14ac:dyDescent="0.25">
      <c r="A2312" s="644" t="s">
        <v>5067</v>
      </c>
      <c r="B2312" s="560" t="s">
        <v>663</v>
      </c>
      <c r="C2312" s="148"/>
      <c r="D2312" s="52" t="s">
        <v>708</v>
      </c>
      <c r="E2312" s="149"/>
      <c r="F2312" s="2" t="s">
        <v>4</v>
      </c>
      <c r="G2312" s="2">
        <v>3</v>
      </c>
      <c r="H2312" s="127">
        <v>1.9</v>
      </c>
      <c r="I2312" s="127">
        <v>1.8</v>
      </c>
      <c r="J2312" s="161">
        <f t="shared" si="1647"/>
        <v>1.764</v>
      </c>
      <c r="K2312" s="161">
        <f t="shared" si="1648"/>
        <v>1.746</v>
      </c>
      <c r="L2312" s="161">
        <f t="shared" si="1649"/>
        <v>1.728</v>
      </c>
      <c r="M2312" s="14"/>
      <c r="N2312" s="65">
        <f>H2312*M2312</f>
        <v>0</v>
      </c>
      <c r="O2312" s="217">
        <f>I2312*M2312</f>
        <v>0</v>
      </c>
      <c r="P2312" s="246">
        <f>J2312*M2312</f>
        <v>0</v>
      </c>
      <c r="Q2312" s="246">
        <f>K2312*M2312</f>
        <v>0</v>
      </c>
      <c r="R2312" s="246">
        <f>L2312*M2312</f>
        <v>0</v>
      </c>
      <c r="S2312" s="12" t="s">
        <v>5</v>
      </c>
      <c r="T2312" s="60"/>
    </row>
    <row r="2313" spans="1:21" s="56" customFormat="1" ht="69.95" hidden="1" customHeight="1" outlineLevel="1" thickBot="1" x14ac:dyDescent="0.25">
      <c r="A2313" s="644" t="s">
        <v>5068</v>
      </c>
      <c r="B2313" s="7" t="s">
        <v>141</v>
      </c>
      <c r="C2313" s="164"/>
      <c r="D2313" s="25" t="s">
        <v>866</v>
      </c>
      <c r="E2313" s="145"/>
      <c r="F2313" s="59" t="s">
        <v>4</v>
      </c>
      <c r="G2313" s="59">
        <v>3</v>
      </c>
      <c r="H2313" s="127">
        <v>1</v>
      </c>
      <c r="I2313" s="127">
        <v>0.9</v>
      </c>
      <c r="J2313" s="161">
        <f t="shared" si="1647"/>
        <v>0.88200000000000001</v>
      </c>
      <c r="K2313" s="161">
        <f t="shared" si="1648"/>
        <v>0.873</v>
      </c>
      <c r="L2313" s="161">
        <f t="shared" si="1649"/>
        <v>0.86399999999999999</v>
      </c>
      <c r="M2313" s="14"/>
      <c r="N2313" s="65">
        <f>H2313*M2313</f>
        <v>0</v>
      </c>
      <c r="O2313" s="217">
        <f>I2313*M2313</f>
        <v>0</v>
      </c>
      <c r="P2313" s="246">
        <f>J2313*M2313</f>
        <v>0</v>
      </c>
      <c r="Q2313" s="246">
        <f>K2313*M2313</f>
        <v>0</v>
      </c>
      <c r="R2313" s="246">
        <f>L2313*M2313</f>
        <v>0</v>
      </c>
      <c r="S2313" s="12" t="s">
        <v>5</v>
      </c>
    </row>
    <row r="2314" spans="1:21" s="56" customFormat="1" ht="69.95" hidden="1" customHeight="1" outlineLevel="1" thickBot="1" x14ac:dyDescent="0.25">
      <c r="A2314" s="644" t="s">
        <v>5069</v>
      </c>
      <c r="B2314" s="319" t="s">
        <v>1195</v>
      </c>
      <c r="C2314" s="164"/>
      <c r="D2314" s="25" t="s">
        <v>1197</v>
      </c>
      <c r="E2314" s="145"/>
      <c r="F2314" s="59" t="s">
        <v>4</v>
      </c>
      <c r="G2314" s="59">
        <v>2</v>
      </c>
      <c r="H2314" s="127">
        <v>1</v>
      </c>
      <c r="I2314" s="127">
        <v>0.95</v>
      </c>
      <c r="J2314" s="161">
        <f t="shared" si="1647"/>
        <v>0.93099999999999994</v>
      </c>
      <c r="K2314" s="161">
        <f t="shared" si="1648"/>
        <v>0.92149999999999999</v>
      </c>
      <c r="L2314" s="161">
        <f t="shared" si="1649"/>
        <v>0.91199999999999992</v>
      </c>
      <c r="M2314" s="14"/>
      <c r="N2314" s="65">
        <f>H2314*M2314</f>
        <v>0</v>
      </c>
      <c r="O2314" s="217">
        <f>I2314*M2314</f>
        <v>0</v>
      </c>
      <c r="P2314" s="246">
        <f>J2314*M2314</f>
        <v>0</v>
      </c>
      <c r="Q2314" s="246">
        <f>K2314*M2314</f>
        <v>0</v>
      </c>
      <c r="R2314" s="246">
        <f>L2314*M2314</f>
        <v>0</v>
      </c>
      <c r="S2314" s="12" t="s">
        <v>5</v>
      </c>
    </row>
    <row r="2315" spans="1:21" s="56" customFormat="1" ht="69.95" hidden="1" customHeight="1" outlineLevel="1" thickBot="1" x14ac:dyDescent="0.25">
      <c r="A2315" s="644" t="s">
        <v>5070</v>
      </c>
      <c r="B2315" s="560" t="s">
        <v>663</v>
      </c>
      <c r="C2315" s="148"/>
      <c r="D2315" s="52" t="s">
        <v>709</v>
      </c>
      <c r="E2315" s="149"/>
      <c r="F2315" s="2" t="s">
        <v>4</v>
      </c>
      <c r="G2315" s="2">
        <v>3</v>
      </c>
      <c r="H2315" s="127">
        <v>1.9</v>
      </c>
      <c r="I2315" s="127">
        <v>1.8</v>
      </c>
      <c r="J2315" s="161">
        <f t="shared" si="1647"/>
        <v>1.764</v>
      </c>
      <c r="K2315" s="161">
        <f t="shared" si="1648"/>
        <v>1.746</v>
      </c>
      <c r="L2315" s="161">
        <f t="shared" si="1649"/>
        <v>1.728</v>
      </c>
      <c r="M2315" s="14"/>
      <c r="N2315" s="65">
        <f>H2315*M2315</f>
        <v>0</v>
      </c>
      <c r="O2315" s="217">
        <f>I2315*M2315</f>
        <v>0</v>
      </c>
      <c r="P2315" s="246">
        <f>J2315*M2315</f>
        <v>0</v>
      </c>
      <c r="Q2315" s="246">
        <f>K2315*M2315</f>
        <v>0</v>
      </c>
      <c r="R2315" s="246">
        <f>L2315*M2315</f>
        <v>0</v>
      </c>
      <c r="S2315" s="12" t="s">
        <v>5</v>
      </c>
      <c r="T2315" s="60"/>
    </row>
    <row r="2316" spans="1:21" s="56" customFormat="1" ht="69.95" hidden="1" customHeight="1" outlineLevel="1" thickBot="1" x14ac:dyDescent="0.25">
      <c r="A2316" s="644" t="s">
        <v>5071</v>
      </c>
      <c r="B2316" s="7" t="s">
        <v>141</v>
      </c>
      <c r="C2316" s="164"/>
      <c r="D2316" s="25" t="s">
        <v>867</v>
      </c>
      <c r="E2316" s="145"/>
      <c r="F2316" s="59" t="s">
        <v>4</v>
      </c>
      <c r="G2316" s="59">
        <v>3</v>
      </c>
      <c r="H2316" s="127">
        <v>1</v>
      </c>
      <c r="I2316" s="127">
        <v>0.9</v>
      </c>
      <c r="J2316" s="161">
        <f t="shared" si="1647"/>
        <v>0.88200000000000001</v>
      </c>
      <c r="K2316" s="161">
        <f t="shared" si="1648"/>
        <v>0.873</v>
      </c>
      <c r="L2316" s="161">
        <f t="shared" si="1649"/>
        <v>0.86399999999999999</v>
      </c>
      <c r="M2316" s="14"/>
      <c r="N2316" s="65">
        <f>H2316*M2316</f>
        <v>0</v>
      </c>
      <c r="O2316" s="217">
        <f>I2316*M2316</f>
        <v>0</v>
      </c>
      <c r="P2316" s="246">
        <f>J2316*M2316</f>
        <v>0</v>
      </c>
      <c r="Q2316" s="246">
        <f>K2316*M2316</f>
        <v>0</v>
      </c>
      <c r="R2316" s="246">
        <f>L2316*M2316</f>
        <v>0</v>
      </c>
      <c r="S2316" s="12" t="s">
        <v>5</v>
      </c>
    </row>
    <row r="2317" spans="1:21" s="56" customFormat="1" ht="69.95" hidden="1" customHeight="1" outlineLevel="1" thickBot="1" x14ac:dyDescent="0.25">
      <c r="A2317" s="644" t="s">
        <v>5072</v>
      </c>
      <c r="B2317" s="560" t="s">
        <v>663</v>
      </c>
      <c r="C2317" s="148"/>
      <c r="D2317" s="52" t="s">
        <v>868</v>
      </c>
      <c r="E2317" s="145"/>
      <c r="F2317" s="59" t="s">
        <v>4</v>
      </c>
      <c r="G2317" s="59">
        <v>2</v>
      </c>
      <c r="H2317" s="127">
        <v>1</v>
      </c>
      <c r="I2317" s="127">
        <v>0.9</v>
      </c>
      <c r="J2317" s="161">
        <f t="shared" si="1647"/>
        <v>0.88200000000000001</v>
      </c>
      <c r="K2317" s="161">
        <f t="shared" si="1648"/>
        <v>0.873</v>
      </c>
      <c r="L2317" s="161">
        <f t="shared" si="1649"/>
        <v>0.86399999999999999</v>
      </c>
      <c r="M2317" s="14"/>
      <c r="N2317" s="65">
        <f>H2317*M2317</f>
        <v>0</v>
      </c>
      <c r="O2317" s="217">
        <f>I2317*M2317</f>
        <v>0</v>
      </c>
      <c r="P2317" s="246">
        <f>J2317*M2317</f>
        <v>0</v>
      </c>
      <c r="Q2317" s="246">
        <f>K2317*M2317</f>
        <v>0</v>
      </c>
      <c r="R2317" s="246">
        <f>L2317*M2317</f>
        <v>0</v>
      </c>
      <c r="S2317" s="12" t="s">
        <v>5</v>
      </c>
      <c r="T2317" s="60" t="s">
        <v>724</v>
      </c>
    </row>
    <row r="2318" spans="1:21" s="56" customFormat="1" ht="69.95" hidden="1" customHeight="1" outlineLevel="1" thickBot="1" x14ac:dyDescent="0.25">
      <c r="A2318" s="644" t="s">
        <v>5073</v>
      </c>
      <c r="B2318" s="7" t="s">
        <v>141</v>
      </c>
      <c r="C2318" s="164"/>
      <c r="D2318" s="8" t="s">
        <v>3221</v>
      </c>
      <c r="E2318" s="145"/>
      <c r="F2318" s="59" t="s">
        <v>4</v>
      </c>
      <c r="G2318" s="59">
        <v>2</v>
      </c>
      <c r="H2318" s="127">
        <v>1</v>
      </c>
      <c r="I2318" s="127">
        <v>0.9</v>
      </c>
      <c r="J2318" s="161">
        <f t="shared" si="1647"/>
        <v>0.88200000000000001</v>
      </c>
      <c r="K2318" s="161">
        <f t="shared" si="1648"/>
        <v>0.873</v>
      </c>
      <c r="L2318" s="161">
        <f t="shared" si="1649"/>
        <v>0.86399999999999999</v>
      </c>
      <c r="M2318" s="14"/>
      <c r="N2318" s="65">
        <f>H2318*M2318</f>
        <v>0</v>
      </c>
      <c r="O2318" s="217">
        <f>I2318*M2318</f>
        <v>0</v>
      </c>
      <c r="P2318" s="246">
        <f>J2318*M2318</f>
        <v>0</v>
      </c>
      <c r="Q2318" s="246">
        <f>K2318*M2318</f>
        <v>0</v>
      </c>
      <c r="R2318" s="246">
        <f>L2318*M2318</f>
        <v>0</v>
      </c>
      <c r="S2318" s="12" t="s">
        <v>5</v>
      </c>
    </row>
    <row r="2319" spans="1:21" s="56" customFormat="1" ht="69.95" hidden="1" customHeight="1" outlineLevel="1" thickBot="1" x14ac:dyDescent="0.25">
      <c r="A2319" s="644" t="s">
        <v>5074</v>
      </c>
      <c r="B2319" s="7" t="s">
        <v>269</v>
      </c>
      <c r="C2319" s="164"/>
      <c r="D2319" s="25" t="s">
        <v>1185</v>
      </c>
      <c r="E2319" s="145"/>
      <c r="F2319" s="202" t="s">
        <v>4</v>
      </c>
      <c r="G2319" s="59">
        <v>2</v>
      </c>
      <c r="H2319" s="127">
        <v>0.75</v>
      </c>
      <c r="I2319" s="127">
        <v>0.7</v>
      </c>
      <c r="J2319" s="161">
        <f t="shared" si="1647"/>
        <v>0.68599999999999994</v>
      </c>
      <c r="K2319" s="161">
        <f t="shared" si="1648"/>
        <v>0.67899999999999994</v>
      </c>
      <c r="L2319" s="161">
        <f t="shared" si="1649"/>
        <v>0.67199999999999993</v>
      </c>
      <c r="M2319" s="14"/>
      <c r="N2319" s="65">
        <f>H2319*M2319</f>
        <v>0</v>
      </c>
      <c r="O2319" s="217">
        <f>I2319*M2319</f>
        <v>0</v>
      </c>
      <c r="P2319" s="246">
        <f>J2319*M2319</f>
        <v>0</v>
      </c>
      <c r="Q2319" s="246">
        <f>K2319*M2319</f>
        <v>0</v>
      </c>
      <c r="R2319" s="246">
        <f>L2319*M2319</f>
        <v>0</v>
      </c>
      <c r="S2319" s="12" t="s">
        <v>5</v>
      </c>
    </row>
    <row r="2320" spans="1:21" s="56" customFormat="1" ht="69.95" hidden="1" customHeight="1" outlineLevel="1" thickBot="1" x14ac:dyDescent="0.25">
      <c r="A2320" s="644" t="s">
        <v>5075</v>
      </c>
      <c r="B2320" s="7" t="s">
        <v>141</v>
      </c>
      <c r="C2320" s="164"/>
      <c r="D2320" s="25" t="s">
        <v>869</v>
      </c>
      <c r="E2320" s="145"/>
      <c r="F2320" s="59" t="s">
        <v>4</v>
      </c>
      <c r="G2320" s="59">
        <v>2</v>
      </c>
      <c r="H2320" s="127">
        <v>1</v>
      </c>
      <c r="I2320" s="127">
        <v>0.9</v>
      </c>
      <c r="J2320" s="161">
        <f t="shared" si="1647"/>
        <v>0.88200000000000001</v>
      </c>
      <c r="K2320" s="161">
        <f t="shared" si="1648"/>
        <v>0.873</v>
      </c>
      <c r="L2320" s="161">
        <f t="shared" si="1649"/>
        <v>0.86399999999999999</v>
      </c>
      <c r="M2320" s="14"/>
      <c r="N2320" s="65">
        <f>H2320*M2320</f>
        <v>0</v>
      </c>
      <c r="O2320" s="217">
        <f>I2320*M2320</f>
        <v>0</v>
      </c>
      <c r="P2320" s="246">
        <f>J2320*M2320</f>
        <v>0</v>
      </c>
      <c r="Q2320" s="246">
        <f>K2320*M2320</f>
        <v>0</v>
      </c>
      <c r="R2320" s="246">
        <f>L2320*M2320</f>
        <v>0</v>
      </c>
      <c r="S2320" s="12" t="s">
        <v>5</v>
      </c>
    </row>
    <row r="2321" spans="1:21" s="56" customFormat="1" ht="69.95" hidden="1" customHeight="1" outlineLevel="1" thickBot="1" x14ac:dyDescent="0.25">
      <c r="A2321" s="644" t="s">
        <v>5076</v>
      </c>
      <c r="B2321" s="319" t="s">
        <v>1195</v>
      </c>
      <c r="C2321" s="164"/>
      <c r="D2321" s="25" t="s">
        <v>1196</v>
      </c>
      <c r="E2321" s="145"/>
      <c r="F2321" s="59" t="s">
        <v>4</v>
      </c>
      <c r="G2321" s="59">
        <v>2</v>
      </c>
      <c r="H2321" s="127">
        <v>1</v>
      </c>
      <c r="I2321" s="127">
        <v>0.95</v>
      </c>
      <c r="J2321" s="161">
        <f t="shared" si="1647"/>
        <v>0.93099999999999994</v>
      </c>
      <c r="K2321" s="161">
        <f t="shared" si="1648"/>
        <v>0.92149999999999999</v>
      </c>
      <c r="L2321" s="161">
        <f t="shared" si="1649"/>
        <v>0.91199999999999992</v>
      </c>
      <c r="M2321" s="14"/>
      <c r="N2321" s="65">
        <f>H2321*M2321</f>
        <v>0</v>
      </c>
      <c r="O2321" s="217">
        <f>I2321*M2321</f>
        <v>0</v>
      </c>
      <c r="P2321" s="246">
        <f>J2321*M2321</f>
        <v>0</v>
      </c>
      <c r="Q2321" s="246">
        <f>K2321*M2321</f>
        <v>0</v>
      </c>
      <c r="R2321" s="246">
        <f>L2321*M2321</f>
        <v>0</v>
      </c>
      <c r="S2321" s="12" t="s">
        <v>5</v>
      </c>
    </row>
    <row r="2322" spans="1:21" s="56" customFormat="1" ht="69.95" hidden="1" customHeight="1" outlineLevel="1" thickBot="1" x14ac:dyDescent="0.25">
      <c r="A2322" s="644" t="s">
        <v>5077</v>
      </c>
      <c r="B2322" s="560" t="s">
        <v>663</v>
      </c>
      <c r="C2322" s="148"/>
      <c r="D2322" s="52" t="s">
        <v>921</v>
      </c>
      <c r="E2322" s="145"/>
      <c r="F2322" s="59" t="s">
        <v>4</v>
      </c>
      <c r="G2322" s="59">
        <v>2</v>
      </c>
      <c r="H2322" s="127">
        <v>1</v>
      </c>
      <c r="I2322" s="127">
        <v>0.9</v>
      </c>
      <c r="J2322" s="161">
        <f t="shared" si="1647"/>
        <v>0.88200000000000001</v>
      </c>
      <c r="K2322" s="161">
        <f t="shared" si="1648"/>
        <v>0.873</v>
      </c>
      <c r="L2322" s="161">
        <f t="shared" si="1649"/>
        <v>0.86399999999999999</v>
      </c>
      <c r="M2322" s="14"/>
      <c r="N2322" s="65">
        <f>H2322*M2322</f>
        <v>0</v>
      </c>
      <c r="O2322" s="217">
        <f>I2322*M2322</f>
        <v>0</v>
      </c>
      <c r="P2322" s="246">
        <f>J2322*M2322</f>
        <v>0</v>
      </c>
      <c r="Q2322" s="246">
        <f>K2322*M2322</f>
        <v>0</v>
      </c>
      <c r="R2322" s="246">
        <f>L2322*M2322</f>
        <v>0</v>
      </c>
      <c r="S2322" s="12" t="s">
        <v>5</v>
      </c>
      <c r="T2322" s="60" t="s">
        <v>724</v>
      </c>
    </row>
    <row r="2323" spans="1:21" s="56" customFormat="1" ht="69.95" hidden="1" customHeight="1" outlineLevel="1" thickBot="1" x14ac:dyDescent="0.25">
      <c r="A2323" s="644" t="s">
        <v>5078</v>
      </c>
      <c r="B2323" s="7" t="s">
        <v>141</v>
      </c>
      <c r="C2323" s="164"/>
      <c r="D2323" s="25" t="s">
        <v>2761</v>
      </c>
      <c r="E2323" s="145"/>
      <c r="F2323" s="59" t="s">
        <v>4</v>
      </c>
      <c r="G2323" s="59">
        <v>2</v>
      </c>
      <c r="H2323" s="127">
        <v>1</v>
      </c>
      <c r="I2323" s="127">
        <v>0.9</v>
      </c>
      <c r="J2323" s="161">
        <f t="shared" ref="J2323" si="1650">I2323*0.98</f>
        <v>0.88200000000000001</v>
      </c>
      <c r="K2323" s="161">
        <f t="shared" ref="K2323" si="1651">I2323*0.97</f>
        <v>0.873</v>
      </c>
      <c r="L2323" s="161">
        <f t="shared" ref="L2323" si="1652">I2323*0.96</f>
        <v>0.86399999999999999</v>
      </c>
      <c r="M2323" s="14"/>
      <c r="N2323" s="65">
        <f>H2323*M2323</f>
        <v>0</v>
      </c>
      <c r="O2323" s="217">
        <f>I2323*M2323</f>
        <v>0</v>
      </c>
      <c r="P2323" s="246">
        <f>J2323*M2323</f>
        <v>0</v>
      </c>
      <c r="Q2323" s="246">
        <f>K2323*M2323</f>
        <v>0</v>
      </c>
      <c r="R2323" s="246">
        <f>L2323*M2323</f>
        <v>0</v>
      </c>
      <c r="S2323" s="12" t="s">
        <v>5</v>
      </c>
      <c r="U2323" s="101"/>
    </row>
    <row r="2324" spans="1:21" s="101" customFormat="1" ht="69.95" hidden="1" customHeight="1" outlineLevel="1" thickBot="1" x14ac:dyDescent="0.25">
      <c r="A2324" s="644" t="s">
        <v>5079</v>
      </c>
      <c r="B2324" s="103" t="s">
        <v>141</v>
      </c>
      <c r="C2324" s="109"/>
      <c r="D2324" s="108" t="s">
        <v>1763</v>
      </c>
      <c r="E2324" s="111"/>
      <c r="F2324" s="110" t="s">
        <v>4</v>
      </c>
      <c r="G2324" s="110">
        <v>2</v>
      </c>
      <c r="H2324" s="113">
        <v>1</v>
      </c>
      <c r="I2324" s="113">
        <v>0.9</v>
      </c>
      <c r="J2324" s="161">
        <f t="shared" si="1647"/>
        <v>0.88200000000000001</v>
      </c>
      <c r="K2324" s="161">
        <f t="shared" si="1648"/>
        <v>0.873</v>
      </c>
      <c r="L2324" s="161">
        <f t="shared" si="1649"/>
        <v>0.86399999999999999</v>
      </c>
      <c r="M2324" s="14"/>
      <c r="N2324" s="112">
        <f>H2324*M2324</f>
        <v>0</v>
      </c>
      <c r="O2324" s="327">
        <f>I2324*M2324</f>
        <v>0</v>
      </c>
      <c r="P2324" s="246">
        <f>J2324*M2324</f>
        <v>0</v>
      </c>
      <c r="Q2324" s="246">
        <f>K2324*M2324</f>
        <v>0</v>
      </c>
      <c r="R2324" s="246">
        <f>L2324*M2324</f>
        <v>0</v>
      </c>
      <c r="S2324" s="114" t="s">
        <v>5</v>
      </c>
      <c r="T2324" s="100"/>
      <c r="U2324" s="56"/>
    </row>
    <row r="2325" spans="1:21" s="56" customFormat="1" ht="69.95" hidden="1" customHeight="1" outlineLevel="1" thickBot="1" x14ac:dyDescent="0.25">
      <c r="A2325" s="644" t="s">
        <v>5080</v>
      </c>
      <c r="B2325" s="560" t="s">
        <v>663</v>
      </c>
      <c r="C2325" s="148"/>
      <c r="D2325" s="561" t="s">
        <v>3220</v>
      </c>
      <c r="E2325" s="145"/>
      <c r="F2325" s="59" t="s">
        <v>4</v>
      </c>
      <c r="G2325" s="59">
        <v>2</v>
      </c>
      <c r="H2325" s="127">
        <v>1</v>
      </c>
      <c r="I2325" s="127">
        <v>0.9</v>
      </c>
      <c r="J2325" s="161">
        <f t="shared" si="1647"/>
        <v>0.88200000000000001</v>
      </c>
      <c r="K2325" s="161">
        <f t="shared" si="1648"/>
        <v>0.873</v>
      </c>
      <c r="L2325" s="161">
        <f t="shared" si="1649"/>
        <v>0.86399999999999999</v>
      </c>
      <c r="M2325" s="14"/>
      <c r="N2325" s="65">
        <f>H2325*M2325</f>
        <v>0</v>
      </c>
      <c r="O2325" s="217">
        <f>I2325*M2325</f>
        <v>0</v>
      </c>
      <c r="P2325" s="246">
        <f>J2325*M2325</f>
        <v>0</v>
      </c>
      <c r="Q2325" s="246">
        <f>K2325*M2325</f>
        <v>0</v>
      </c>
      <c r="R2325" s="246">
        <f>L2325*M2325</f>
        <v>0</v>
      </c>
      <c r="S2325" s="12" t="s">
        <v>5</v>
      </c>
      <c r="T2325" s="60" t="s">
        <v>724</v>
      </c>
    </row>
    <row r="2326" spans="1:21" s="56" customFormat="1" ht="69.95" hidden="1" customHeight="1" outlineLevel="1" thickBot="1" x14ac:dyDescent="0.25">
      <c r="A2326" s="644" t="s">
        <v>5081</v>
      </c>
      <c r="B2326" s="7" t="s">
        <v>269</v>
      </c>
      <c r="C2326" s="164"/>
      <c r="D2326" s="25" t="s">
        <v>1186</v>
      </c>
      <c r="E2326" s="145"/>
      <c r="F2326" s="202" t="s">
        <v>4</v>
      </c>
      <c r="G2326" s="59">
        <v>2</v>
      </c>
      <c r="H2326" s="127">
        <v>0.75</v>
      </c>
      <c r="I2326" s="127">
        <v>0.7</v>
      </c>
      <c r="J2326" s="161">
        <f t="shared" si="1647"/>
        <v>0.68599999999999994</v>
      </c>
      <c r="K2326" s="161">
        <f t="shared" si="1648"/>
        <v>0.67899999999999994</v>
      </c>
      <c r="L2326" s="161">
        <f t="shared" si="1649"/>
        <v>0.67199999999999993</v>
      </c>
      <c r="M2326" s="14"/>
      <c r="N2326" s="65">
        <f>H2326*M2326</f>
        <v>0</v>
      </c>
      <c r="O2326" s="217">
        <f>I2326*M2326</f>
        <v>0</v>
      </c>
      <c r="P2326" s="246">
        <f>J2326*M2326</f>
        <v>0</v>
      </c>
      <c r="Q2326" s="246">
        <f>K2326*M2326</f>
        <v>0</v>
      </c>
      <c r="R2326" s="246">
        <f>L2326*M2326</f>
        <v>0</v>
      </c>
      <c r="S2326" s="12" t="s">
        <v>5</v>
      </c>
    </row>
    <row r="2327" spans="1:21" s="56" customFormat="1" ht="69.95" hidden="1" customHeight="1" outlineLevel="1" thickBot="1" x14ac:dyDescent="0.25">
      <c r="A2327" s="644" t="s">
        <v>5082</v>
      </c>
      <c r="B2327" s="7" t="s">
        <v>270</v>
      </c>
      <c r="C2327" s="164"/>
      <c r="D2327" s="25" t="s">
        <v>1187</v>
      </c>
      <c r="E2327" s="145"/>
      <c r="F2327" s="202" t="s">
        <v>4</v>
      </c>
      <c r="G2327" s="59">
        <v>3</v>
      </c>
      <c r="H2327" s="127">
        <v>1</v>
      </c>
      <c r="I2327" s="127">
        <v>0.9</v>
      </c>
      <c r="J2327" s="161">
        <f t="shared" si="1647"/>
        <v>0.88200000000000001</v>
      </c>
      <c r="K2327" s="161">
        <f t="shared" si="1648"/>
        <v>0.873</v>
      </c>
      <c r="L2327" s="161">
        <f t="shared" si="1649"/>
        <v>0.86399999999999999</v>
      </c>
      <c r="M2327" s="14"/>
      <c r="N2327" s="65">
        <f>H2327*M2327</f>
        <v>0</v>
      </c>
      <c r="O2327" s="217">
        <f>I2327*M2327</f>
        <v>0</v>
      </c>
      <c r="P2327" s="246">
        <f>J2327*M2327</f>
        <v>0</v>
      </c>
      <c r="Q2327" s="246">
        <f>K2327*M2327</f>
        <v>0</v>
      </c>
      <c r="R2327" s="246">
        <f>L2327*M2327</f>
        <v>0</v>
      </c>
      <c r="S2327" s="12" t="s">
        <v>5</v>
      </c>
    </row>
    <row r="2328" spans="1:21" s="56" customFormat="1" ht="69.95" hidden="1" customHeight="1" outlineLevel="1" thickBot="1" x14ac:dyDescent="0.25">
      <c r="A2328" s="644" t="s">
        <v>5083</v>
      </c>
      <c r="B2328" s="560" t="s">
        <v>663</v>
      </c>
      <c r="C2328" s="148"/>
      <c r="D2328" s="561" t="s">
        <v>3219</v>
      </c>
      <c r="E2328" s="145"/>
      <c r="F2328" s="59" t="s">
        <v>4</v>
      </c>
      <c r="G2328" s="59">
        <v>2</v>
      </c>
      <c r="H2328" s="127">
        <v>1</v>
      </c>
      <c r="I2328" s="127">
        <v>0.9</v>
      </c>
      <c r="J2328" s="161">
        <f t="shared" si="1647"/>
        <v>0.88200000000000001</v>
      </c>
      <c r="K2328" s="161">
        <f t="shared" si="1648"/>
        <v>0.873</v>
      </c>
      <c r="L2328" s="161">
        <f t="shared" si="1649"/>
        <v>0.86399999999999999</v>
      </c>
      <c r="M2328" s="14"/>
      <c r="N2328" s="65">
        <f>H2328*M2328</f>
        <v>0</v>
      </c>
      <c r="O2328" s="217">
        <f>I2328*M2328</f>
        <v>0</v>
      </c>
      <c r="P2328" s="246">
        <f>J2328*M2328</f>
        <v>0</v>
      </c>
      <c r="Q2328" s="246">
        <f>K2328*M2328</f>
        <v>0</v>
      </c>
      <c r="R2328" s="246">
        <f>L2328*M2328</f>
        <v>0</v>
      </c>
      <c r="S2328" s="12" t="s">
        <v>5</v>
      </c>
      <c r="T2328" s="60" t="s">
        <v>724</v>
      </c>
    </row>
    <row r="2329" spans="1:21" s="56" customFormat="1" ht="69.95" hidden="1" customHeight="1" outlineLevel="1" thickBot="1" x14ac:dyDescent="0.25">
      <c r="A2329" s="644" t="s">
        <v>5084</v>
      </c>
      <c r="B2329" s="560" t="s">
        <v>663</v>
      </c>
      <c r="C2329" s="148"/>
      <c r="D2329" s="52" t="s">
        <v>710</v>
      </c>
      <c r="E2329" s="149"/>
      <c r="F2329" s="2" t="s">
        <v>4</v>
      </c>
      <c r="G2329" s="2">
        <v>3</v>
      </c>
      <c r="H2329" s="127">
        <v>1.9</v>
      </c>
      <c r="I2329" s="127">
        <v>1.8</v>
      </c>
      <c r="J2329" s="161">
        <f t="shared" si="1647"/>
        <v>1.764</v>
      </c>
      <c r="K2329" s="161">
        <f t="shared" si="1648"/>
        <v>1.746</v>
      </c>
      <c r="L2329" s="161">
        <f t="shared" si="1649"/>
        <v>1.728</v>
      </c>
      <c r="M2329" s="14"/>
      <c r="N2329" s="65">
        <f>H2329*M2329</f>
        <v>0</v>
      </c>
      <c r="O2329" s="217">
        <f>I2329*M2329</f>
        <v>0</v>
      </c>
      <c r="P2329" s="246">
        <f>J2329*M2329</f>
        <v>0</v>
      </c>
      <c r="Q2329" s="246">
        <f>K2329*M2329</f>
        <v>0</v>
      </c>
      <c r="R2329" s="246">
        <f>L2329*M2329</f>
        <v>0</v>
      </c>
      <c r="S2329" s="12" t="s">
        <v>5</v>
      </c>
      <c r="T2329" s="60"/>
    </row>
    <row r="2330" spans="1:21" s="56" customFormat="1" ht="69.95" hidden="1" customHeight="1" outlineLevel="1" thickBot="1" x14ac:dyDescent="0.25">
      <c r="A2330" s="644" t="s">
        <v>5085</v>
      </c>
      <c r="B2330" s="560" t="s">
        <v>663</v>
      </c>
      <c r="C2330" s="148"/>
      <c r="D2330" s="52" t="s">
        <v>932</v>
      </c>
      <c r="E2330" s="145"/>
      <c r="F2330" s="59" t="s">
        <v>4</v>
      </c>
      <c r="G2330" s="59">
        <v>2</v>
      </c>
      <c r="H2330" s="127">
        <v>1</v>
      </c>
      <c r="I2330" s="127">
        <v>0.9</v>
      </c>
      <c r="J2330" s="161">
        <f t="shared" si="1647"/>
        <v>0.88200000000000001</v>
      </c>
      <c r="K2330" s="161">
        <f t="shared" si="1648"/>
        <v>0.873</v>
      </c>
      <c r="L2330" s="161">
        <f t="shared" si="1649"/>
        <v>0.86399999999999999</v>
      </c>
      <c r="M2330" s="14"/>
      <c r="N2330" s="65">
        <f>H2330*M2330</f>
        <v>0</v>
      </c>
      <c r="O2330" s="217">
        <f>I2330*M2330</f>
        <v>0</v>
      </c>
      <c r="P2330" s="246">
        <f>J2330*M2330</f>
        <v>0</v>
      </c>
      <c r="Q2330" s="246">
        <f>K2330*M2330</f>
        <v>0</v>
      </c>
      <c r="R2330" s="246">
        <f>L2330*M2330</f>
        <v>0</v>
      </c>
      <c r="S2330" s="12" t="s">
        <v>5</v>
      </c>
      <c r="T2330" s="60" t="s">
        <v>724</v>
      </c>
    </row>
    <row r="2331" spans="1:21" s="56" customFormat="1" ht="69.95" hidden="1" customHeight="1" outlineLevel="1" thickBot="1" x14ac:dyDescent="0.25">
      <c r="A2331" s="644" t="s">
        <v>5086</v>
      </c>
      <c r="B2331" s="7" t="s">
        <v>141</v>
      </c>
      <c r="C2331" s="164"/>
      <c r="D2331" s="25" t="s">
        <v>2762</v>
      </c>
      <c r="E2331" s="145"/>
      <c r="F2331" s="59" t="s">
        <v>4</v>
      </c>
      <c r="G2331" s="59">
        <v>2</v>
      </c>
      <c r="H2331" s="127">
        <v>1</v>
      </c>
      <c r="I2331" s="127">
        <v>0.9</v>
      </c>
      <c r="J2331" s="161">
        <f t="shared" si="1647"/>
        <v>0.88200000000000001</v>
      </c>
      <c r="K2331" s="161">
        <f t="shared" si="1648"/>
        <v>0.873</v>
      </c>
      <c r="L2331" s="161">
        <f t="shared" si="1649"/>
        <v>0.86399999999999999</v>
      </c>
      <c r="M2331" s="14"/>
      <c r="N2331" s="65">
        <f>H2331*M2331</f>
        <v>0</v>
      </c>
      <c r="O2331" s="217">
        <f>I2331*M2331</f>
        <v>0</v>
      </c>
      <c r="P2331" s="246">
        <f>J2331*M2331</f>
        <v>0</v>
      </c>
      <c r="Q2331" s="246">
        <f>K2331*M2331</f>
        <v>0</v>
      </c>
      <c r="R2331" s="246">
        <f>L2331*M2331</f>
        <v>0</v>
      </c>
      <c r="S2331" s="12" t="s">
        <v>5</v>
      </c>
    </row>
    <row r="2332" spans="1:21" s="56" customFormat="1" ht="69.95" hidden="1" customHeight="1" outlineLevel="1" thickBot="1" x14ac:dyDescent="0.25">
      <c r="A2332" s="644" t="s">
        <v>5087</v>
      </c>
      <c r="B2332" s="560" t="s">
        <v>663</v>
      </c>
      <c r="C2332" s="148"/>
      <c r="D2332" s="561" t="s">
        <v>3218</v>
      </c>
      <c r="E2332" s="145"/>
      <c r="F2332" s="59" t="s">
        <v>4</v>
      </c>
      <c r="G2332" s="59">
        <v>2</v>
      </c>
      <c r="H2332" s="127">
        <v>1</v>
      </c>
      <c r="I2332" s="127">
        <v>0.9</v>
      </c>
      <c r="J2332" s="161">
        <f t="shared" si="1647"/>
        <v>0.88200000000000001</v>
      </c>
      <c r="K2332" s="161">
        <f t="shared" si="1648"/>
        <v>0.873</v>
      </c>
      <c r="L2332" s="161">
        <f t="shared" si="1649"/>
        <v>0.86399999999999999</v>
      </c>
      <c r="M2332" s="14"/>
      <c r="N2332" s="65">
        <f>H2332*M2332</f>
        <v>0</v>
      </c>
      <c r="O2332" s="217">
        <f>I2332*M2332</f>
        <v>0</v>
      </c>
      <c r="P2332" s="246">
        <f>J2332*M2332</f>
        <v>0</v>
      </c>
      <c r="Q2332" s="246">
        <f>K2332*M2332</f>
        <v>0</v>
      </c>
      <c r="R2332" s="246">
        <f>L2332*M2332</f>
        <v>0</v>
      </c>
      <c r="S2332" s="12" t="s">
        <v>5</v>
      </c>
      <c r="T2332" s="60" t="s">
        <v>724</v>
      </c>
    </row>
    <row r="2333" spans="1:21" s="56" customFormat="1" ht="69.95" hidden="1" customHeight="1" outlineLevel="1" thickBot="1" x14ac:dyDescent="0.25">
      <c r="A2333" s="644" t="s">
        <v>5088</v>
      </c>
      <c r="B2333" s="7" t="s">
        <v>141</v>
      </c>
      <c r="C2333" s="164"/>
      <c r="D2333" s="25" t="s">
        <v>870</v>
      </c>
      <c r="E2333" s="145"/>
      <c r="F2333" s="59" t="s">
        <v>4</v>
      </c>
      <c r="G2333" s="59">
        <v>3</v>
      </c>
      <c r="H2333" s="127">
        <v>1</v>
      </c>
      <c r="I2333" s="127">
        <v>0.9</v>
      </c>
      <c r="J2333" s="161">
        <f t="shared" si="1647"/>
        <v>0.88200000000000001</v>
      </c>
      <c r="K2333" s="161">
        <f t="shared" si="1648"/>
        <v>0.873</v>
      </c>
      <c r="L2333" s="161">
        <f t="shared" si="1649"/>
        <v>0.86399999999999999</v>
      </c>
      <c r="M2333" s="14"/>
      <c r="N2333" s="65">
        <f>H2333*M2333</f>
        <v>0</v>
      </c>
      <c r="O2333" s="217">
        <f>I2333*M2333</f>
        <v>0</v>
      </c>
      <c r="P2333" s="246">
        <f>J2333*M2333</f>
        <v>0</v>
      </c>
      <c r="Q2333" s="246">
        <f>K2333*M2333</f>
        <v>0</v>
      </c>
      <c r="R2333" s="246">
        <f>L2333*M2333</f>
        <v>0</v>
      </c>
      <c r="S2333" s="12" t="s">
        <v>5</v>
      </c>
    </row>
    <row r="2334" spans="1:21" s="56" customFormat="1" ht="69.95" hidden="1" customHeight="1" outlineLevel="1" thickBot="1" x14ac:dyDescent="0.25">
      <c r="A2334" s="644" t="s">
        <v>5089</v>
      </c>
      <c r="B2334" s="7" t="s">
        <v>269</v>
      </c>
      <c r="C2334" s="164"/>
      <c r="D2334" s="25" t="s">
        <v>871</v>
      </c>
      <c r="E2334" s="145"/>
      <c r="F2334" s="202" t="s">
        <v>4</v>
      </c>
      <c r="G2334" s="59">
        <v>2</v>
      </c>
      <c r="H2334" s="127">
        <v>0.75</v>
      </c>
      <c r="I2334" s="127">
        <v>0.7</v>
      </c>
      <c r="J2334" s="161">
        <f t="shared" si="1647"/>
        <v>0.68599999999999994</v>
      </c>
      <c r="K2334" s="161">
        <f t="shared" si="1648"/>
        <v>0.67899999999999994</v>
      </c>
      <c r="L2334" s="161">
        <f t="shared" si="1649"/>
        <v>0.67199999999999993</v>
      </c>
      <c r="M2334" s="14"/>
      <c r="N2334" s="65">
        <f>H2334*M2334</f>
        <v>0</v>
      </c>
      <c r="O2334" s="217">
        <f>I2334*M2334</f>
        <v>0</v>
      </c>
      <c r="P2334" s="246">
        <f>J2334*M2334</f>
        <v>0</v>
      </c>
      <c r="Q2334" s="246">
        <f>K2334*M2334</f>
        <v>0</v>
      </c>
      <c r="R2334" s="246">
        <f>L2334*M2334</f>
        <v>0</v>
      </c>
      <c r="S2334" s="12" t="s">
        <v>5</v>
      </c>
    </row>
    <row r="2335" spans="1:21" s="56" customFormat="1" ht="69.95" hidden="1" customHeight="1" outlineLevel="1" thickBot="1" x14ac:dyDescent="0.25">
      <c r="A2335" s="644" t="s">
        <v>5090</v>
      </c>
      <c r="B2335" s="7" t="s">
        <v>269</v>
      </c>
      <c r="C2335" s="164"/>
      <c r="D2335" s="25" t="s">
        <v>1188</v>
      </c>
      <c r="E2335" s="145"/>
      <c r="F2335" s="202" t="s">
        <v>4</v>
      </c>
      <c r="G2335" s="59">
        <v>2</v>
      </c>
      <c r="H2335" s="127">
        <v>0.75</v>
      </c>
      <c r="I2335" s="127">
        <v>0.7</v>
      </c>
      <c r="J2335" s="161">
        <f t="shared" si="1647"/>
        <v>0.68599999999999994</v>
      </c>
      <c r="K2335" s="161">
        <f t="shared" si="1648"/>
        <v>0.67899999999999994</v>
      </c>
      <c r="L2335" s="161">
        <f t="shared" si="1649"/>
        <v>0.67199999999999993</v>
      </c>
      <c r="M2335" s="14"/>
      <c r="N2335" s="65">
        <f>H2335*M2335</f>
        <v>0</v>
      </c>
      <c r="O2335" s="217">
        <f>I2335*M2335</f>
        <v>0</v>
      </c>
      <c r="P2335" s="246">
        <f>J2335*M2335</f>
        <v>0</v>
      </c>
      <c r="Q2335" s="246">
        <f>K2335*M2335</f>
        <v>0</v>
      </c>
      <c r="R2335" s="246">
        <f>L2335*M2335</f>
        <v>0</v>
      </c>
      <c r="S2335" s="12" t="s">
        <v>5</v>
      </c>
      <c r="U2335" s="101"/>
    </row>
    <row r="2336" spans="1:21" s="56" customFormat="1" ht="69.95" hidden="1" customHeight="1" outlineLevel="1" thickBot="1" x14ac:dyDescent="0.25">
      <c r="A2336" s="644" t="s">
        <v>5091</v>
      </c>
      <c r="B2336" s="7" t="s">
        <v>270</v>
      </c>
      <c r="C2336" s="164"/>
      <c r="D2336" s="25" t="s">
        <v>1189</v>
      </c>
      <c r="E2336" s="145"/>
      <c r="F2336" s="202" t="s">
        <v>4</v>
      </c>
      <c r="G2336" s="59">
        <v>3</v>
      </c>
      <c r="H2336" s="127">
        <v>1</v>
      </c>
      <c r="I2336" s="127">
        <v>0.9</v>
      </c>
      <c r="J2336" s="161">
        <f t="shared" si="1647"/>
        <v>0.88200000000000001</v>
      </c>
      <c r="K2336" s="161">
        <f t="shared" si="1648"/>
        <v>0.873</v>
      </c>
      <c r="L2336" s="161">
        <f t="shared" si="1649"/>
        <v>0.86399999999999999</v>
      </c>
      <c r="M2336" s="14"/>
      <c r="N2336" s="65">
        <f>H2336*M2336</f>
        <v>0</v>
      </c>
      <c r="O2336" s="217">
        <f>I2336*M2336</f>
        <v>0</v>
      </c>
      <c r="P2336" s="246">
        <f>J2336*M2336</f>
        <v>0</v>
      </c>
      <c r="Q2336" s="246">
        <f>K2336*M2336</f>
        <v>0</v>
      </c>
      <c r="R2336" s="246">
        <f>L2336*M2336</f>
        <v>0</v>
      </c>
      <c r="S2336" s="12" t="s">
        <v>5</v>
      </c>
    </row>
    <row r="2337" spans="1:20" s="56" customFormat="1" ht="69.95" hidden="1" customHeight="1" outlineLevel="1" thickBot="1" x14ac:dyDescent="0.25">
      <c r="A2337" s="644" t="s">
        <v>5092</v>
      </c>
      <c r="B2337" s="560" t="s">
        <v>663</v>
      </c>
      <c r="C2337" s="148"/>
      <c r="D2337" s="561" t="s">
        <v>3217</v>
      </c>
      <c r="E2337" s="145"/>
      <c r="F2337" s="59" t="s">
        <v>4</v>
      </c>
      <c r="G2337" s="59">
        <v>2</v>
      </c>
      <c r="H2337" s="127">
        <v>1</v>
      </c>
      <c r="I2337" s="127">
        <v>0.9</v>
      </c>
      <c r="J2337" s="161">
        <f t="shared" si="1647"/>
        <v>0.88200000000000001</v>
      </c>
      <c r="K2337" s="161">
        <f t="shared" si="1648"/>
        <v>0.873</v>
      </c>
      <c r="L2337" s="161">
        <f t="shared" si="1649"/>
        <v>0.86399999999999999</v>
      </c>
      <c r="M2337" s="14"/>
      <c r="N2337" s="65">
        <f>H2337*M2337</f>
        <v>0</v>
      </c>
      <c r="O2337" s="217">
        <f>I2337*M2337</f>
        <v>0</v>
      </c>
      <c r="P2337" s="246">
        <f>J2337*M2337</f>
        <v>0</v>
      </c>
      <c r="Q2337" s="246">
        <f>K2337*M2337</f>
        <v>0</v>
      </c>
      <c r="R2337" s="246">
        <f>L2337*M2337</f>
        <v>0</v>
      </c>
      <c r="S2337" s="12" t="s">
        <v>5</v>
      </c>
      <c r="T2337" s="60" t="s">
        <v>724</v>
      </c>
    </row>
    <row r="2338" spans="1:20" s="56" customFormat="1" ht="69.95" hidden="1" customHeight="1" outlineLevel="1" thickBot="1" x14ac:dyDescent="0.25">
      <c r="A2338" s="644" t="s">
        <v>5093</v>
      </c>
      <c r="B2338" s="7" t="s">
        <v>269</v>
      </c>
      <c r="C2338" s="164"/>
      <c r="D2338" s="25" t="s">
        <v>872</v>
      </c>
      <c r="E2338" s="145"/>
      <c r="F2338" s="202" t="s">
        <v>4</v>
      </c>
      <c r="G2338" s="59">
        <v>2</v>
      </c>
      <c r="H2338" s="127">
        <v>0.75</v>
      </c>
      <c r="I2338" s="127">
        <v>0.7</v>
      </c>
      <c r="J2338" s="161">
        <f t="shared" si="1647"/>
        <v>0.68599999999999994</v>
      </c>
      <c r="K2338" s="161">
        <f t="shared" si="1648"/>
        <v>0.67899999999999994</v>
      </c>
      <c r="L2338" s="161">
        <f t="shared" si="1649"/>
        <v>0.67199999999999993</v>
      </c>
      <c r="M2338" s="14"/>
      <c r="N2338" s="65">
        <f>H2338*M2338</f>
        <v>0</v>
      </c>
      <c r="O2338" s="217">
        <f>I2338*M2338</f>
        <v>0</v>
      </c>
      <c r="P2338" s="246">
        <f>J2338*M2338</f>
        <v>0</v>
      </c>
      <c r="Q2338" s="246">
        <f>K2338*M2338</f>
        <v>0</v>
      </c>
      <c r="R2338" s="246">
        <f>L2338*M2338</f>
        <v>0</v>
      </c>
      <c r="S2338" s="12" t="s">
        <v>5</v>
      </c>
    </row>
    <row r="2339" spans="1:20" s="56" customFormat="1" ht="69.95" hidden="1" customHeight="1" outlineLevel="1" thickBot="1" x14ac:dyDescent="0.25">
      <c r="A2339" s="644" t="s">
        <v>5094</v>
      </c>
      <c r="B2339" s="560" t="s">
        <v>663</v>
      </c>
      <c r="C2339" s="148"/>
      <c r="D2339" s="561" t="s">
        <v>3216</v>
      </c>
      <c r="E2339" s="145"/>
      <c r="F2339" s="59" t="s">
        <v>4</v>
      </c>
      <c r="G2339" s="59">
        <v>2</v>
      </c>
      <c r="H2339" s="127">
        <v>1</v>
      </c>
      <c r="I2339" s="127">
        <v>0.9</v>
      </c>
      <c r="J2339" s="161">
        <f t="shared" si="1647"/>
        <v>0.88200000000000001</v>
      </c>
      <c r="K2339" s="161">
        <f t="shared" si="1648"/>
        <v>0.873</v>
      </c>
      <c r="L2339" s="161">
        <f t="shared" si="1649"/>
        <v>0.86399999999999999</v>
      </c>
      <c r="M2339" s="14"/>
      <c r="N2339" s="65">
        <f>H2339*M2339</f>
        <v>0</v>
      </c>
      <c r="O2339" s="217">
        <f>I2339*M2339</f>
        <v>0</v>
      </c>
      <c r="P2339" s="246">
        <f>J2339*M2339</f>
        <v>0</v>
      </c>
      <c r="Q2339" s="246">
        <f>K2339*M2339</f>
        <v>0</v>
      </c>
      <c r="R2339" s="246">
        <f>L2339*M2339</f>
        <v>0</v>
      </c>
      <c r="S2339" s="12" t="s">
        <v>5</v>
      </c>
      <c r="T2339" s="60" t="s">
        <v>724</v>
      </c>
    </row>
    <row r="2340" spans="1:20" s="56" customFormat="1" ht="69.95" hidden="1" customHeight="1" outlineLevel="1" thickBot="1" x14ac:dyDescent="0.25">
      <c r="A2340" s="644" t="s">
        <v>5095</v>
      </c>
      <c r="B2340" s="560" t="s">
        <v>663</v>
      </c>
      <c r="C2340" s="148"/>
      <c r="D2340" s="52" t="s">
        <v>711</v>
      </c>
      <c r="E2340" s="149"/>
      <c r="F2340" s="2" t="s">
        <v>4</v>
      </c>
      <c r="G2340" s="2">
        <v>3</v>
      </c>
      <c r="H2340" s="127">
        <v>1.9</v>
      </c>
      <c r="I2340" s="127">
        <v>1.8</v>
      </c>
      <c r="J2340" s="161">
        <f t="shared" si="1647"/>
        <v>1.764</v>
      </c>
      <c r="K2340" s="161">
        <f t="shared" si="1648"/>
        <v>1.746</v>
      </c>
      <c r="L2340" s="161">
        <f t="shared" si="1649"/>
        <v>1.728</v>
      </c>
      <c r="M2340" s="14"/>
      <c r="N2340" s="65">
        <f>H2340*M2340</f>
        <v>0</v>
      </c>
      <c r="O2340" s="217">
        <f>I2340*M2340</f>
        <v>0</v>
      </c>
      <c r="P2340" s="246">
        <f>J2340*M2340</f>
        <v>0</v>
      </c>
      <c r="Q2340" s="246">
        <f>K2340*M2340</f>
        <v>0</v>
      </c>
      <c r="R2340" s="246">
        <f>L2340*M2340</f>
        <v>0</v>
      </c>
      <c r="S2340" s="12" t="s">
        <v>5</v>
      </c>
      <c r="T2340" s="60"/>
    </row>
    <row r="2341" spans="1:20" s="56" customFormat="1" ht="69.95" hidden="1" customHeight="1" outlineLevel="1" thickBot="1" x14ac:dyDescent="0.25">
      <c r="A2341" s="644" t="s">
        <v>5096</v>
      </c>
      <c r="B2341" s="7" t="s">
        <v>141</v>
      </c>
      <c r="C2341" s="164"/>
      <c r="D2341" s="25" t="s">
        <v>2763</v>
      </c>
      <c r="E2341" s="145"/>
      <c r="F2341" s="59" t="s">
        <v>4</v>
      </c>
      <c r="G2341" s="59">
        <v>2</v>
      </c>
      <c r="H2341" s="127">
        <v>1</v>
      </c>
      <c r="I2341" s="127">
        <v>0.9</v>
      </c>
      <c r="J2341" s="161">
        <f t="shared" ref="J2341" si="1653">I2341*0.98</f>
        <v>0.88200000000000001</v>
      </c>
      <c r="K2341" s="161">
        <f t="shared" ref="K2341" si="1654">I2341*0.97</f>
        <v>0.873</v>
      </c>
      <c r="L2341" s="161">
        <f t="shared" ref="L2341" si="1655">I2341*0.96</f>
        <v>0.86399999999999999</v>
      </c>
      <c r="M2341" s="14"/>
      <c r="N2341" s="65">
        <f>H2341*M2341</f>
        <v>0</v>
      </c>
      <c r="O2341" s="217">
        <f>I2341*M2341</f>
        <v>0</v>
      </c>
      <c r="P2341" s="246">
        <f>J2341*M2341</f>
        <v>0</v>
      </c>
      <c r="Q2341" s="246">
        <f>K2341*M2341</f>
        <v>0</v>
      </c>
      <c r="R2341" s="246">
        <f>L2341*M2341</f>
        <v>0</v>
      </c>
      <c r="S2341" s="12" t="s">
        <v>5</v>
      </c>
    </row>
    <row r="2342" spans="1:20" s="56" customFormat="1" ht="69.95" hidden="1" customHeight="1" outlineLevel="1" thickBot="1" x14ac:dyDescent="0.25">
      <c r="A2342" s="644" t="s">
        <v>5097</v>
      </c>
      <c r="B2342" s="7" t="s">
        <v>270</v>
      </c>
      <c r="C2342" s="164"/>
      <c r="D2342" s="25" t="s">
        <v>873</v>
      </c>
      <c r="E2342" s="145"/>
      <c r="F2342" s="59" t="s">
        <v>4</v>
      </c>
      <c r="G2342" s="59">
        <v>3</v>
      </c>
      <c r="H2342" s="127">
        <v>1</v>
      </c>
      <c r="I2342" s="127">
        <v>0.9</v>
      </c>
      <c r="J2342" s="161">
        <f t="shared" si="1647"/>
        <v>0.88200000000000001</v>
      </c>
      <c r="K2342" s="161">
        <f t="shared" si="1648"/>
        <v>0.873</v>
      </c>
      <c r="L2342" s="161">
        <f t="shared" si="1649"/>
        <v>0.86399999999999999</v>
      </c>
      <c r="M2342" s="14"/>
      <c r="N2342" s="65">
        <f>H2342*M2342</f>
        <v>0</v>
      </c>
      <c r="O2342" s="217">
        <f>I2342*M2342</f>
        <v>0</v>
      </c>
      <c r="P2342" s="246">
        <f>J2342*M2342</f>
        <v>0</v>
      </c>
      <c r="Q2342" s="246">
        <f>K2342*M2342</f>
        <v>0</v>
      </c>
      <c r="R2342" s="246">
        <f>L2342*M2342</f>
        <v>0</v>
      </c>
      <c r="S2342" s="12" t="s">
        <v>5</v>
      </c>
    </row>
    <row r="2343" spans="1:20" s="56" customFormat="1" ht="69.95" hidden="1" customHeight="1" outlineLevel="1" thickBot="1" x14ac:dyDescent="0.25">
      <c r="A2343" s="644" t="s">
        <v>5098</v>
      </c>
      <c r="B2343" s="560" t="s">
        <v>663</v>
      </c>
      <c r="C2343" s="148"/>
      <c r="D2343" s="561" t="s">
        <v>3215</v>
      </c>
      <c r="E2343" s="145"/>
      <c r="F2343" s="59" t="s">
        <v>4</v>
      </c>
      <c r="G2343" s="59">
        <v>2</v>
      </c>
      <c r="H2343" s="127">
        <v>1</v>
      </c>
      <c r="I2343" s="127">
        <v>0.9</v>
      </c>
      <c r="J2343" s="161">
        <f t="shared" si="1647"/>
        <v>0.88200000000000001</v>
      </c>
      <c r="K2343" s="161">
        <f t="shared" si="1648"/>
        <v>0.873</v>
      </c>
      <c r="L2343" s="161">
        <f t="shared" si="1649"/>
        <v>0.86399999999999999</v>
      </c>
      <c r="M2343" s="14"/>
      <c r="N2343" s="65">
        <f>H2343*M2343</f>
        <v>0</v>
      </c>
      <c r="O2343" s="217">
        <f>I2343*M2343</f>
        <v>0</v>
      </c>
      <c r="P2343" s="246">
        <f>J2343*M2343</f>
        <v>0</v>
      </c>
      <c r="Q2343" s="246">
        <f>K2343*M2343</f>
        <v>0</v>
      </c>
      <c r="R2343" s="246">
        <f>L2343*M2343</f>
        <v>0</v>
      </c>
      <c r="S2343" s="12" t="s">
        <v>5</v>
      </c>
      <c r="T2343" s="60" t="s">
        <v>724</v>
      </c>
    </row>
    <row r="2344" spans="1:20" s="56" customFormat="1" ht="69.95" hidden="1" customHeight="1" outlineLevel="1" thickBot="1" x14ac:dyDescent="0.25">
      <c r="A2344" s="644" t="s">
        <v>5099</v>
      </c>
      <c r="B2344" s="7" t="s">
        <v>270</v>
      </c>
      <c r="C2344" s="164"/>
      <c r="D2344" s="25" t="s">
        <v>874</v>
      </c>
      <c r="E2344" s="145"/>
      <c r="F2344" s="59" t="s">
        <v>4</v>
      </c>
      <c r="G2344" s="59">
        <v>3</v>
      </c>
      <c r="H2344" s="127">
        <v>1</v>
      </c>
      <c r="I2344" s="127">
        <v>0.9</v>
      </c>
      <c r="J2344" s="161">
        <f t="shared" si="1647"/>
        <v>0.88200000000000001</v>
      </c>
      <c r="K2344" s="161">
        <f t="shared" si="1648"/>
        <v>0.873</v>
      </c>
      <c r="L2344" s="161">
        <f t="shared" si="1649"/>
        <v>0.86399999999999999</v>
      </c>
      <c r="M2344" s="14"/>
      <c r="N2344" s="65">
        <f>H2344*M2344</f>
        <v>0</v>
      </c>
      <c r="O2344" s="217">
        <f>I2344*M2344</f>
        <v>0</v>
      </c>
      <c r="P2344" s="246">
        <f>J2344*M2344</f>
        <v>0</v>
      </c>
      <c r="Q2344" s="246">
        <f>K2344*M2344</f>
        <v>0</v>
      </c>
      <c r="R2344" s="246">
        <f>L2344*M2344</f>
        <v>0</v>
      </c>
      <c r="S2344" s="12" t="s">
        <v>5</v>
      </c>
    </row>
    <row r="2345" spans="1:20" s="56" customFormat="1" ht="69.95" hidden="1" customHeight="1" outlineLevel="1" thickBot="1" x14ac:dyDescent="0.25">
      <c r="A2345" s="644" t="s">
        <v>5100</v>
      </c>
      <c r="B2345" s="560" t="s">
        <v>663</v>
      </c>
      <c r="C2345" s="148"/>
      <c r="D2345" s="561" t="s">
        <v>3214</v>
      </c>
      <c r="E2345" s="7"/>
      <c r="F2345" s="202" t="s">
        <v>4</v>
      </c>
      <c r="G2345" s="2">
        <v>2</v>
      </c>
      <c r="H2345" s="127">
        <v>1</v>
      </c>
      <c r="I2345" s="127">
        <v>0.9</v>
      </c>
      <c r="J2345" s="161">
        <f t="shared" si="1647"/>
        <v>0.88200000000000001</v>
      </c>
      <c r="K2345" s="161">
        <f t="shared" si="1648"/>
        <v>0.873</v>
      </c>
      <c r="L2345" s="161">
        <f t="shared" si="1649"/>
        <v>0.86399999999999999</v>
      </c>
      <c r="M2345" s="14"/>
      <c r="N2345" s="65">
        <f>H2345*M2345</f>
        <v>0</v>
      </c>
      <c r="O2345" s="217">
        <f>I2345*M2345</f>
        <v>0</v>
      </c>
      <c r="P2345" s="246">
        <f>J2345*M2345</f>
        <v>0</v>
      </c>
      <c r="Q2345" s="246">
        <f>K2345*M2345</f>
        <v>0</v>
      </c>
      <c r="R2345" s="246">
        <f>L2345*M2345</f>
        <v>0</v>
      </c>
      <c r="S2345" s="12" t="s">
        <v>5</v>
      </c>
      <c r="T2345" s="60"/>
    </row>
    <row r="2346" spans="1:20" s="56" customFormat="1" ht="69.95" hidden="1" customHeight="1" outlineLevel="1" thickBot="1" x14ac:dyDescent="0.25">
      <c r="A2346" s="644" t="s">
        <v>5101</v>
      </c>
      <c r="B2346" s="7" t="s">
        <v>141</v>
      </c>
      <c r="C2346" s="164"/>
      <c r="D2346" s="25" t="s">
        <v>875</v>
      </c>
      <c r="E2346" s="145"/>
      <c r="F2346" s="59" t="s">
        <v>4</v>
      </c>
      <c r="G2346" s="59">
        <v>3</v>
      </c>
      <c r="H2346" s="127">
        <v>1.1000000000000001</v>
      </c>
      <c r="I2346" s="127">
        <v>1</v>
      </c>
      <c r="J2346" s="161">
        <f t="shared" si="1647"/>
        <v>0.98</v>
      </c>
      <c r="K2346" s="161">
        <f t="shared" si="1648"/>
        <v>0.97</v>
      </c>
      <c r="L2346" s="161">
        <f t="shared" si="1649"/>
        <v>0.96</v>
      </c>
      <c r="M2346" s="14"/>
      <c r="N2346" s="65">
        <f>H2346*M2346</f>
        <v>0</v>
      </c>
      <c r="O2346" s="217">
        <f>I2346*M2346</f>
        <v>0</v>
      </c>
      <c r="P2346" s="246">
        <f>J2346*M2346</f>
        <v>0</v>
      </c>
      <c r="Q2346" s="246">
        <f>K2346*M2346</f>
        <v>0</v>
      </c>
      <c r="R2346" s="246">
        <f>L2346*M2346</f>
        <v>0</v>
      </c>
      <c r="S2346" s="12" t="s">
        <v>5</v>
      </c>
    </row>
    <row r="2347" spans="1:20" s="56" customFormat="1" ht="69.95" hidden="1" customHeight="1" outlineLevel="1" thickBot="1" x14ac:dyDescent="0.25">
      <c r="A2347" s="644" t="s">
        <v>5102</v>
      </c>
      <c r="B2347" s="560" t="s">
        <v>663</v>
      </c>
      <c r="C2347" s="148"/>
      <c r="D2347" s="561" t="s">
        <v>3213</v>
      </c>
      <c r="E2347" s="145"/>
      <c r="F2347" s="59" t="s">
        <v>4</v>
      </c>
      <c r="G2347" s="59">
        <v>2</v>
      </c>
      <c r="H2347" s="127">
        <v>1</v>
      </c>
      <c r="I2347" s="127">
        <v>0.9</v>
      </c>
      <c r="J2347" s="161">
        <f t="shared" si="1647"/>
        <v>0.88200000000000001</v>
      </c>
      <c r="K2347" s="161">
        <f t="shared" si="1648"/>
        <v>0.873</v>
      </c>
      <c r="L2347" s="161">
        <f t="shared" si="1649"/>
        <v>0.86399999999999999</v>
      </c>
      <c r="M2347" s="14"/>
      <c r="N2347" s="65">
        <f>H2347*M2347</f>
        <v>0</v>
      </c>
      <c r="O2347" s="217">
        <f>I2347*M2347</f>
        <v>0</v>
      </c>
      <c r="P2347" s="246">
        <f>J2347*M2347</f>
        <v>0</v>
      </c>
      <c r="Q2347" s="246">
        <f>K2347*M2347</f>
        <v>0</v>
      </c>
      <c r="R2347" s="246">
        <f>L2347*M2347</f>
        <v>0</v>
      </c>
      <c r="S2347" s="12" t="s">
        <v>5</v>
      </c>
      <c r="T2347" s="60" t="s">
        <v>724</v>
      </c>
    </row>
    <row r="2348" spans="1:20" s="56" customFormat="1" ht="69.95" hidden="1" customHeight="1" outlineLevel="1" thickBot="1" x14ac:dyDescent="0.25">
      <c r="A2348" s="644" t="s">
        <v>5103</v>
      </c>
      <c r="B2348" s="560" t="s">
        <v>663</v>
      </c>
      <c r="C2348" s="148"/>
      <c r="D2348" s="52" t="s">
        <v>712</v>
      </c>
      <c r="E2348" s="149"/>
      <c r="F2348" s="2" t="s">
        <v>4</v>
      </c>
      <c r="G2348" s="2">
        <v>3</v>
      </c>
      <c r="H2348" s="127">
        <v>1.9</v>
      </c>
      <c r="I2348" s="127">
        <v>1.8</v>
      </c>
      <c r="J2348" s="161">
        <f t="shared" si="1647"/>
        <v>1.764</v>
      </c>
      <c r="K2348" s="161">
        <f t="shared" si="1648"/>
        <v>1.746</v>
      </c>
      <c r="L2348" s="161">
        <f t="shared" si="1649"/>
        <v>1.728</v>
      </c>
      <c r="M2348" s="14"/>
      <c r="N2348" s="65">
        <f>H2348*M2348</f>
        <v>0</v>
      </c>
      <c r="O2348" s="217">
        <f>I2348*M2348</f>
        <v>0</v>
      </c>
      <c r="P2348" s="246">
        <f>J2348*M2348</f>
        <v>0</v>
      </c>
      <c r="Q2348" s="246">
        <f>K2348*M2348</f>
        <v>0</v>
      </c>
      <c r="R2348" s="246">
        <f>L2348*M2348</f>
        <v>0</v>
      </c>
      <c r="S2348" s="12" t="s">
        <v>5</v>
      </c>
      <c r="T2348" s="60"/>
    </row>
    <row r="2349" spans="1:20" s="56" customFormat="1" ht="69.95" hidden="1" customHeight="1" outlineLevel="1" thickBot="1" x14ac:dyDescent="0.25">
      <c r="A2349" s="644" t="s">
        <v>5104</v>
      </c>
      <c r="B2349" s="7" t="s">
        <v>270</v>
      </c>
      <c r="C2349" s="164"/>
      <c r="D2349" s="25" t="s">
        <v>876</v>
      </c>
      <c r="E2349" s="145"/>
      <c r="F2349" s="59" t="s">
        <v>4</v>
      </c>
      <c r="G2349" s="59">
        <v>3</v>
      </c>
      <c r="H2349" s="127">
        <v>1</v>
      </c>
      <c r="I2349" s="127">
        <v>0.9</v>
      </c>
      <c r="J2349" s="161">
        <f t="shared" si="1647"/>
        <v>0.88200000000000001</v>
      </c>
      <c r="K2349" s="161">
        <f t="shared" si="1648"/>
        <v>0.873</v>
      </c>
      <c r="L2349" s="161">
        <f t="shared" si="1649"/>
        <v>0.86399999999999999</v>
      </c>
      <c r="M2349" s="14"/>
      <c r="N2349" s="65">
        <f>H2349*M2349</f>
        <v>0</v>
      </c>
      <c r="O2349" s="217">
        <f>I2349*M2349</f>
        <v>0</v>
      </c>
      <c r="P2349" s="246">
        <f>J2349*M2349</f>
        <v>0</v>
      </c>
      <c r="Q2349" s="246">
        <f>K2349*M2349</f>
        <v>0</v>
      </c>
      <c r="R2349" s="246">
        <f>L2349*M2349</f>
        <v>0</v>
      </c>
      <c r="S2349" s="12" t="s">
        <v>5</v>
      </c>
    </row>
    <row r="2350" spans="1:20" s="56" customFormat="1" ht="69.95" hidden="1" customHeight="1" outlineLevel="1" thickBot="1" x14ac:dyDescent="0.25">
      <c r="A2350" s="644" t="s">
        <v>5105</v>
      </c>
      <c r="B2350" s="7" t="s">
        <v>270</v>
      </c>
      <c r="C2350" s="164"/>
      <c r="D2350" s="25" t="s">
        <v>877</v>
      </c>
      <c r="E2350" s="145"/>
      <c r="F2350" s="59" t="s">
        <v>4</v>
      </c>
      <c r="G2350" s="59">
        <v>3</v>
      </c>
      <c r="H2350" s="127">
        <v>1</v>
      </c>
      <c r="I2350" s="127">
        <v>0.9</v>
      </c>
      <c r="J2350" s="161">
        <f t="shared" si="1647"/>
        <v>0.88200000000000001</v>
      </c>
      <c r="K2350" s="161">
        <f t="shared" si="1648"/>
        <v>0.873</v>
      </c>
      <c r="L2350" s="161">
        <f t="shared" si="1649"/>
        <v>0.86399999999999999</v>
      </c>
      <c r="M2350" s="14"/>
      <c r="N2350" s="65">
        <f>H2350*M2350</f>
        <v>0</v>
      </c>
      <c r="O2350" s="217">
        <f>I2350*M2350</f>
        <v>0</v>
      </c>
      <c r="P2350" s="246">
        <f>J2350*M2350</f>
        <v>0</v>
      </c>
      <c r="Q2350" s="246">
        <f>K2350*M2350</f>
        <v>0</v>
      </c>
      <c r="R2350" s="246">
        <f>L2350*M2350</f>
        <v>0</v>
      </c>
      <c r="S2350" s="12" t="s">
        <v>5</v>
      </c>
      <c r="T2350" s="60"/>
    </row>
    <row r="2351" spans="1:20" s="56" customFormat="1" ht="69.95" hidden="1" customHeight="1" outlineLevel="1" thickBot="1" x14ac:dyDescent="0.25">
      <c r="A2351" s="644" t="s">
        <v>5106</v>
      </c>
      <c r="B2351" s="7" t="s">
        <v>141</v>
      </c>
      <c r="C2351" s="164"/>
      <c r="D2351" s="25" t="s">
        <v>878</v>
      </c>
      <c r="E2351" s="145"/>
      <c r="F2351" s="59" t="s">
        <v>4</v>
      </c>
      <c r="G2351" s="59">
        <v>3</v>
      </c>
      <c r="H2351" s="127">
        <v>1</v>
      </c>
      <c r="I2351" s="127">
        <v>0.9</v>
      </c>
      <c r="J2351" s="161">
        <f t="shared" si="1647"/>
        <v>0.88200000000000001</v>
      </c>
      <c r="K2351" s="161">
        <f t="shared" si="1648"/>
        <v>0.873</v>
      </c>
      <c r="L2351" s="161">
        <f t="shared" si="1649"/>
        <v>0.86399999999999999</v>
      </c>
      <c r="M2351" s="14"/>
      <c r="N2351" s="65">
        <f>H2351*M2351</f>
        <v>0</v>
      </c>
      <c r="O2351" s="217">
        <f>I2351*M2351</f>
        <v>0</v>
      </c>
      <c r="P2351" s="246">
        <f>J2351*M2351</f>
        <v>0</v>
      </c>
      <c r="Q2351" s="246">
        <f>K2351*M2351</f>
        <v>0</v>
      </c>
      <c r="R2351" s="246">
        <f>L2351*M2351</f>
        <v>0</v>
      </c>
      <c r="S2351" s="12" t="s">
        <v>5</v>
      </c>
      <c r="T2351" s="60"/>
    </row>
    <row r="2352" spans="1:20" s="56" customFormat="1" ht="69.95" hidden="1" customHeight="1" outlineLevel="1" thickBot="1" x14ac:dyDescent="0.25">
      <c r="A2352" s="644" t="s">
        <v>5107</v>
      </c>
      <c r="B2352" s="7" t="s">
        <v>141</v>
      </c>
      <c r="C2352" s="164"/>
      <c r="D2352" s="25" t="s">
        <v>879</v>
      </c>
      <c r="E2352" s="145"/>
      <c r="F2352" s="59" t="s">
        <v>4</v>
      </c>
      <c r="G2352" s="59">
        <v>3</v>
      </c>
      <c r="H2352" s="127">
        <v>1</v>
      </c>
      <c r="I2352" s="127">
        <v>0.9</v>
      </c>
      <c r="J2352" s="161">
        <f t="shared" si="1647"/>
        <v>0.88200000000000001</v>
      </c>
      <c r="K2352" s="161">
        <f t="shared" si="1648"/>
        <v>0.873</v>
      </c>
      <c r="L2352" s="161">
        <f t="shared" si="1649"/>
        <v>0.86399999999999999</v>
      </c>
      <c r="M2352" s="14"/>
      <c r="N2352" s="65">
        <f>H2352*M2352</f>
        <v>0</v>
      </c>
      <c r="O2352" s="217">
        <f>I2352*M2352</f>
        <v>0</v>
      </c>
      <c r="P2352" s="246">
        <f>J2352*M2352</f>
        <v>0</v>
      </c>
      <c r="Q2352" s="246">
        <f>K2352*M2352</f>
        <v>0</v>
      </c>
      <c r="R2352" s="246">
        <f>L2352*M2352</f>
        <v>0</v>
      </c>
      <c r="S2352" s="12" t="s">
        <v>5</v>
      </c>
    </row>
    <row r="2353" spans="1:21" s="56" customFormat="1" ht="69.95" hidden="1" customHeight="1" outlineLevel="1" thickBot="1" x14ac:dyDescent="0.25">
      <c r="A2353" s="644" t="s">
        <v>5108</v>
      </c>
      <c r="B2353" s="7" t="s">
        <v>141</v>
      </c>
      <c r="C2353" s="164"/>
      <c r="D2353" s="25" t="s">
        <v>880</v>
      </c>
      <c r="E2353" s="145"/>
      <c r="F2353" s="59" t="s">
        <v>4</v>
      </c>
      <c r="G2353" s="59">
        <v>3</v>
      </c>
      <c r="H2353" s="127">
        <v>1</v>
      </c>
      <c r="I2353" s="127">
        <v>0.9</v>
      </c>
      <c r="J2353" s="161">
        <f t="shared" si="1647"/>
        <v>0.88200000000000001</v>
      </c>
      <c r="K2353" s="161">
        <f t="shared" si="1648"/>
        <v>0.873</v>
      </c>
      <c r="L2353" s="161">
        <f t="shared" si="1649"/>
        <v>0.86399999999999999</v>
      </c>
      <c r="M2353" s="14"/>
      <c r="N2353" s="65">
        <f>H2353*M2353</f>
        <v>0</v>
      </c>
      <c r="O2353" s="217">
        <f>I2353*M2353</f>
        <v>0</v>
      </c>
      <c r="P2353" s="246">
        <f>J2353*M2353</f>
        <v>0</v>
      </c>
      <c r="Q2353" s="246">
        <f>K2353*M2353</f>
        <v>0</v>
      </c>
      <c r="R2353" s="246">
        <f>L2353*M2353</f>
        <v>0</v>
      </c>
      <c r="S2353" s="12" t="s">
        <v>5</v>
      </c>
    </row>
    <row r="2354" spans="1:21" s="56" customFormat="1" ht="69.95" hidden="1" customHeight="1" outlineLevel="1" thickBot="1" x14ac:dyDescent="0.25">
      <c r="A2354" s="644" t="s">
        <v>5109</v>
      </c>
      <c r="B2354" s="7" t="s">
        <v>62</v>
      </c>
      <c r="C2354" s="164"/>
      <c r="D2354" s="25" t="s">
        <v>881</v>
      </c>
      <c r="E2354" s="145"/>
      <c r="F2354" s="202" t="s">
        <v>4</v>
      </c>
      <c r="G2354" s="59">
        <v>2</v>
      </c>
      <c r="H2354" s="127">
        <v>0.8</v>
      </c>
      <c r="I2354" s="127">
        <v>0.7</v>
      </c>
      <c r="J2354" s="161">
        <f t="shared" si="1647"/>
        <v>0.68599999999999994</v>
      </c>
      <c r="K2354" s="161">
        <f t="shared" si="1648"/>
        <v>0.67899999999999994</v>
      </c>
      <c r="L2354" s="161">
        <f t="shared" si="1649"/>
        <v>0.67199999999999993</v>
      </c>
      <c r="M2354" s="14"/>
      <c r="N2354" s="65">
        <f>H2354*M2354</f>
        <v>0</v>
      </c>
      <c r="O2354" s="217">
        <f>I2354*M2354</f>
        <v>0</v>
      </c>
      <c r="P2354" s="246">
        <f>J2354*M2354</f>
        <v>0</v>
      </c>
      <c r="Q2354" s="246">
        <f>K2354*M2354</f>
        <v>0</v>
      </c>
      <c r="R2354" s="246">
        <f>L2354*M2354</f>
        <v>0</v>
      </c>
      <c r="S2354" s="12" t="s">
        <v>5</v>
      </c>
    </row>
    <row r="2355" spans="1:21" s="56" customFormat="1" ht="69.95" hidden="1" customHeight="1" outlineLevel="1" thickBot="1" x14ac:dyDescent="0.25">
      <c r="A2355" s="644" t="s">
        <v>5110</v>
      </c>
      <c r="B2355" s="7" t="s">
        <v>269</v>
      </c>
      <c r="C2355" s="164"/>
      <c r="D2355" s="25" t="s">
        <v>882</v>
      </c>
      <c r="E2355" s="145"/>
      <c r="F2355" s="59" t="s">
        <v>4</v>
      </c>
      <c r="G2355" s="59">
        <v>2.5</v>
      </c>
      <c r="H2355" s="127">
        <v>1</v>
      </c>
      <c r="I2355" s="127">
        <v>0.9</v>
      </c>
      <c r="J2355" s="161">
        <f t="shared" si="1647"/>
        <v>0.88200000000000001</v>
      </c>
      <c r="K2355" s="161">
        <f t="shared" si="1648"/>
        <v>0.873</v>
      </c>
      <c r="L2355" s="161">
        <f t="shared" si="1649"/>
        <v>0.86399999999999999</v>
      </c>
      <c r="M2355" s="14"/>
      <c r="N2355" s="65">
        <f>H2355*M2355</f>
        <v>0</v>
      </c>
      <c r="O2355" s="217">
        <f>I2355*M2355</f>
        <v>0</v>
      </c>
      <c r="P2355" s="246">
        <f>J2355*M2355</f>
        <v>0</v>
      </c>
      <c r="Q2355" s="246">
        <f>K2355*M2355</f>
        <v>0</v>
      </c>
      <c r="R2355" s="246">
        <f>L2355*M2355</f>
        <v>0</v>
      </c>
      <c r="S2355" s="12" t="s">
        <v>5</v>
      </c>
    </row>
    <row r="2356" spans="1:21" s="56" customFormat="1" ht="69.95" hidden="1" customHeight="1" outlineLevel="1" thickBot="1" x14ac:dyDescent="0.25">
      <c r="A2356" s="644" t="s">
        <v>5111</v>
      </c>
      <c r="B2356" s="560" t="s">
        <v>663</v>
      </c>
      <c r="C2356" s="148"/>
      <c r="D2356" s="561" t="s">
        <v>3212</v>
      </c>
      <c r="E2356" s="145"/>
      <c r="F2356" s="59" t="s">
        <v>4</v>
      </c>
      <c r="G2356" s="59">
        <v>2</v>
      </c>
      <c r="H2356" s="127">
        <v>1</v>
      </c>
      <c r="I2356" s="127">
        <v>0.9</v>
      </c>
      <c r="J2356" s="161">
        <f t="shared" si="1647"/>
        <v>0.88200000000000001</v>
      </c>
      <c r="K2356" s="161">
        <f t="shared" si="1648"/>
        <v>0.873</v>
      </c>
      <c r="L2356" s="161">
        <f t="shared" si="1649"/>
        <v>0.86399999999999999</v>
      </c>
      <c r="M2356" s="14"/>
      <c r="N2356" s="65">
        <f>H2356*M2356</f>
        <v>0</v>
      </c>
      <c r="O2356" s="217">
        <f>I2356*M2356</f>
        <v>0</v>
      </c>
      <c r="P2356" s="246">
        <f>J2356*M2356</f>
        <v>0</v>
      </c>
      <c r="Q2356" s="246">
        <f>K2356*M2356</f>
        <v>0</v>
      </c>
      <c r="R2356" s="246">
        <f>L2356*M2356</f>
        <v>0</v>
      </c>
      <c r="S2356" s="12" t="s">
        <v>5</v>
      </c>
      <c r="T2356" s="60" t="s">
        <v>724</v>
      </c>
    </row>
    <row r="2357" spans="1:21" s="56" customFormat="1" ht="69.95" hidden="1" customHeight="1" outlineLevel="1" thickBot="1" x14ac:dyDescent="0.25">
      <c r="A2357" s="644" t="s">
        <v>5112</v>
      </c>
      <c r="B2357" s="319" t="s">
        <v>1195</v>
      </c>
      <c r="C2357" s="164"/>
      <c r="D2357" s="25" t="s">
        <v>1198</v>
      </c>
      <c r="E2357" s="145"/>
      <c r="F2357" s="59" t="s">
        <v>4</v>
      </c>
      <c r="G2357" s="59">
        <v>2</v>
      </c>
      <c r="H2357" s="127">
        <v>1</v>
      </c>
      <c r="I2357" s="127">
        <v>0.95</v>
      </c>
      <c r="J2357" s="161">
        <f t="shared" si="1647"/>
        <v>0.93099999999999994</v>
      </c>
      <c r="K2357" s="161">
        <f t="shared" si="1648"/>
        <v>0.92149999999999999</v>
      </c>
      <c r="L2357" s="161">
        <f t="shared" si="1649"/>
        <v>0.91199999999999992</v>
      </c>
      <c r="M2357" s="14"/>
      <c r="N2357" s="65">
        <f>H2357*M2357</f>
        <v>0</v>
      </c>
      <c r="O2357" s="217">
        <f>I2357*M2357</f>
        <v>0</v>
      </c>
      <c r="P2357" s="246">
        <f>J2357*M2357</f>
        <v>0</v>
      </c>
      <c r="Q2357" s="246">
        <f>K2357*M2357</f>
        <v>0</v>
      </c>
      <c r="R2357" s="246">
        <f>L2357*M2357</f>
        <v>0</v>
      </c>
      <c r="S2357" s="12" t="s">
        <v>5</v>
      </c>
    </row>
    <row r="2358" spans="1:21" s="56" customFormat="1" ht="69.95" hidden="1" customHeight="1" outlineLevel="1" thickBot="1" x14ac:dyDescent="0.25">
      <c r="A2358" s="644" t="s">
        <v>5113</v>
      </c>
      <c r="B2358" s="560" t="s">
        <v>663</v>
      </c>
      <c r="C2358" s="148"/>
      <c r="D2358" s="561" t="s">
        <v>3211</v>
      </c>
      <c r="E2358" s="7"/>
      <c r="F2358" s="202" t="s">
        <v>4</v>
      </c>
      <c r="G2358" s="2">
        <v>2</v>
      </c>
      <c r="H2358" s="127">
        <v>1</v>
      </c>
      <c r="I2358" s="127">
        <v>0.9</v>
      </c>
      <c r="J2358" s="161">
        <f t="shared" si="1647"/>
        <v>0.88200000000000001</v>
      </c>
      <c r="K2358" s="161">
        <f t="shared" si="1648"/>
        <v>0.873</v>
      </c>
      <c r="L2358" s="161">
        <f t="shared" si="1649"/>
        <v>0.86399999999999999</v>
      </c>
      <c r="M2358" s="14"/>
      <c r="N2358" s="65">
        <f>H2358*M2358</f>
        <v>0</v>
      </c>
      <c r="O2358" s="217">
        <f>I2358*M2358</f>
        <v>0</v>
      </c>
      <c r="P2358" s="246">
        <f>J2358*M2358</f>
        <v>0</v>
      </c>
      <c r="Q2358" s="246">
        <f>K2358*M2358</f>
        <v>0</v>
      </c>
      <c r="R2358" s="246">
        <f>L2358*M2358</f>
        <v>0</v>
      </c>
      <c r="S2358" s="12" t="s">
        <v>5</v>
      </c>
      <c r="T2358" s="60"/>
    </row>
    <row r="2359" spans="1:21" s="56" customFormat="1" ht="69.95" hidden="1" customHeight="1" outlineLevel="1" thickBot="1" x14ac:dyDescent="0.25">
      <c r="A2359" s="644" t="s">
        <v>5114</v>
      </c>
      <c r="B2359" s="560" t="s">
        <v>663</v>
      </c>
      <c r="C2359" s="148"/>
      <c r="D2359" s="561" t="s">
        <v>3210</v>
      </c>
      <c r="E2359" s="145"/>
      <c r="F2359" s="59" t="s">
        <v>4</v>
      </c>
      <c r="G2359" s="59">
        <v>2</v>
      </c>
      <c r="H2359" s="127">
        <v>1</v>
      </c>
      <c r="I2359" s="127">
        <v>0.9</v>
      </c>
      <c r="J2359" s="161">
        <f t="shared" si="1647"/>
        <v>0.88200000000000001</v>
      </c>
      <c r="K2359" s="161">
        <f t="shared" si="1648"/>
        <v>0.873</v>
      </c>
      <c r="L2359" s="161">
        <f t="shared" si="1649"/>
        <v>0.86399999999999999</v>
      </c>
      <c r="M2359" s="14"/>
      <c r="N2359" s="65">
        <f>H2359*M2359</f>
        <v>0</v>
      </c>
      <c r="O2359" s="217">
        <f>I2359*M2359</f>
        <v>0</v>
      </c>
      <c r="P2359" s="246">
        <f>J2359*M2359</f>
        <v>0</v>
      </c>
      <c r="Q2359" s="246">
        <f>K2359*M2359</f>
        <v>0</v>
      </c>
      <c r="R2359" s="246">
        <f>L2359*M2359</f>
        <v>0</v>
      </c>
      <c r="S2359" s="12" t="s">
        <v>5</v>
      </c>
      <c r="T2359" s="60" t="s">
        <v>724</v>
      </c>
    </row>
    <row r="2360" spans="1:21" s="56" customFormat="1" ht="69.95" hidden="1" customHeight="1" outlineLevel="1" thickBot="1" x14ac:dyDescent="0.25">
      <c r="A2360" s="644" t="s">
        <v>5115</v>
      </c>
      <c r="B2360" s="560" t="s">
        <v>663</v>
      </c>
      <c r="C2360" s="148"/>
      <c r="D2360" s="52" t="s">
        <v>713</v>
      </c>
      <c r="E2360" s="149"/>
      <c r="F2360" s="2" t="s">
        <v>4</v>
      </c>
      <c r="G2360" s="2">
        <v>3</v>
      </c>
      <c r="H2360" s="127">
        <v>1.9</v>
      </c>
      <c r="I2360" s="127">
        <v>1.8</v>
      </c>
      <c r="J2360" s="161">
        <f t="shared" si="1647"/>
        <v>1.764</v>
      </c>
      <c r="K2360" s="161">
        <f t="shared" si="1648"/>
        <v>1.746</v>
      </c>
      <c r="L2360" s="161">
        <f t="shared" si="1649"/>
        <v>1.728</v>
      </c>
      <c r="M2360" s="14"/>
      <c r="N2360" s="65">
        <f>H2360*M2360</f>
        <v>0</v>
      </c>
      <c r="O2360" s="217">
        <f>I2360*M2360</f>
        <v>0</v>
      </c>
      <c r="P2360" s="246">
        <f>J2360*M2360</f>
        <v>0</v>
      </c>
      <c r="Q2360" s="246">
        <f>K2360*M2360</f>
        <v>0</v>
      </c>
      <c r="R2360" s="246">
        <f>L2360*M2360</f>
        <v>0</v>
      </c>
      <c r="S2360" s="12" t="s">
        <v>5</v>
      </c>
      <c r="T2360" s="60"/>
    </row>
    <row r="2361" spans="1:21" s="56" customFormat="1" ht="69.95" hidden="1" customHeight="1" outlineLevel="1" thickBot="1" x14ac:dyDescent="0.25">
      <c r="A2361" s="644" t="s">
        <v>5116</v>
      </c>
      <c r="B2361" s="7" t="s">
        <v>270</v>
      </c>
      <c r="C2361" s="164"/>
      <c r="D2361" s="25" t="s">
        <v>883</v>
      </c>
      <c r="E2361" s="145"/>
      <c r="F2361" s="59" t="s">
        <v>4</v>
      </c>
      <c r="G2361" s="59">
        <v>2</v>
      </c>
      <c r="H2361" s="127">
        <v>0.9</v>
      </c>
      <c r="I2361" s="127">
        <v>0.8</v>
      </c>
      <c r="J2361" s="161">
        <f t="shared" si="1647"/>
        <v>0.78400000000000003</v>
      </c>
      <c r="K2361" s="161">
        <f t="shared" si="1648"/>
        <v>0.77600000000000002</v>
      </c>
      <c r="L2361" s="161">
        <f t="shared" si="1649"/>
        <v>0.76800000000000002</v>
      </c>
      <c r="M2361" s="14"/>
      <c r="N2361" s="65">
        <f>H2361*M2361</f>
        <v>0</v>
      </c>
      <c r="O2361" s="217">
        <f>I2361*M2361</f>
        <v>0</v>
      </c>
      <c r="P2361" s="246">
        <f>J2361*M2361</f>
        <v>0</v>
      </c>
      <c r="Q2361" s="246">
        <f>K2361*M2361</f>
        <v>0</v>
      </c>
      <c r="R2361" s="246">
        <f>L2361*M2361</f>
        <v>0</v>
      </c>
      <c r="S2361" s="12" t="s">
        <v>5</v>
      </c>
    </row>
    <row r="2362" spans="1:21" s="56" customFormat="1" ht="69.95" hidden="1" customHeight="1" outlineLevel="1" thickBot="1" x14ac:dyDescent="0.25">
      <c r="A2362" s="644" t="s">
        <v>5117</v>
      </c>
      <c r="B2362" s="7" t="s">
        <v>270</v>
      </c>
      <c r="C2362" s="164"/>
      <c r="D2362" s="25" t="s">
        <v>884</v>
      </c>
      <c r="E2362" s="145"/>
      <c r="F2362" s="59" t="s">
        <v>4</v>
      </c>
      <c r="G2362" s="59">
        <v>2</v>
      </c>
      <c r="H2362" s="127">
        <v>0.9</v>
      </c>
      <c r="I2362" s="127">
        <v>0.8</v>
      </c>
      <c r="J2362" s="161">
        <f t="shared" si="1647"/>
        <v>0.78400000000000003</v>
      </c>
      <c r="K2362" s="161">
        <f t="shared" si="1648"/>
        <v>0.77600000000000002</v>
      </c>
      <c r="L2362" s="161">
        <f t="shared" si="1649"/>
        <v>0.76800000000000002</v>
      </c>
      <c r="M2362" s="14"/>
      <c r="N2362" s="65">
        <f>H2362*M2362</f>
        <v>0</v>
      </c>
      <c r="O2362" s="217">
        <f>I2362*M2362</f>
        <v>0</v>
      </c>
      <c r="P2362" s="246">
        <f>J2362*M2362</f>
        <v>0</v>
      </c>
      <c r="Q2362" s="246">
        <f>K2362*M2362</f>
        <v>0</v>
      </c>
      <c r="R2362" s="246">
        <f>L2362*M2362</f>
        <v>0</v>
      </c>
      <c r="S2362" s="12" t="s">
        <v>5</v>
      </c>
    </row>
    <row r="2363" spans="1:21" s="56" customFormat="1" ht="69.95" hidden="1" customHeight="1" outlineLevel="1" thickBot="1" x14ac:dyDescent="0.25">
      <c r="A2363" s="644" t="s">
        <v>5118</v>
      </c>
      <c r="B2363" s="560" t="s">
        <v>663</v>
      </c>
      <c r="C2363" s="148"/>
      <c r="D2363" s="52" t="s">
        <v>1184</v>
      </c>
      <c r="E2363" s="104"/>
      <c r="F2363" s="2" t="s">
        <v>4</v>
      </c>
      <c r="G2363" s="59">
        <v>2</v>
      </c>
      <c r="H2363" s="127">
        <v>1</v>
      </c>
      <c r="I2363" s="127">
        <v>0.9</v>
      </c>
      <c r="J2363" s="161">
        <f t="shared" si="1647"/>
        <v>0.88200000000000001</v>
      </c>
      <c r="K2363" s="161">
        <f t="shared" si="1648"/>
        <v>0.873</v>
      </c>
      <c r="L2363" s="161">
        <f t="shared" si="1649"/>
        <v>0.86399999999999999</v>
      </c>
      <c r="M2363" s="14"/>
      <c r="N2363" s="65">
        <f>H2363*M2363</f>
        <v>0</v>
      </c>
      <c r="O2363" s="217">
        <f>I2363*M2363</f>
        <v>0</v>
      </c>
      <c r="P2363" s="246">
        <f>J2363*M2363</f>
        <v>0</v>
      </c>
      <c r="Q2363" s="246">
        <f>K2363*M2363</f>
        <v>0</v>
      </c>
      <c r="R2363" s="246">
        <f>L2363*M2363</f>
        <v>0</v>
      </c>
      <c r="S2363" s="12" t="s">
        <v>5</v>
      </c>
      <c r="T2363" s="60"/>
    </row>
    <row r="2364" spans="1:21" s="56" customFormat="1" ht="69.95" hidden="1" customHeight="1" outlineLevel="1" thickBot="1" x14ac:dyDescent="0.25">
      <c r="A2364" s="644" t="s">
        <v>5119</v>
      </c>
      <c r="B2364" s="560" t="s">
        <v>663</v>
      </c>
      <c r="C2364" s="148"/>
      <c r="D2364" s="561" t="s">
        <v>3207</v>
      </c>
      <c r="E2364" s="145"/>
      <c r="F2364" s="59" t="s">
        <v>4</v>
      </c>
      <c r="G2364" s="59">
        <v>2</v>
      </c>
      <c r="H2364" s="127">
        <v>1</v>
      </c>
      <c r="I2364" s="127">
        <v>0.9</v>
      </c>
      <c r="J2364" s="161">
        <f t="shared" si="1647"/>
        <v>0.88200000000000001</v>
      </c>
      <c r="K2364" s="161">
        <f t="shared" si="1648"/>
        <v>0.873</v>
      </c>
      <c r="L2364" s="161">
        <f t="shared" si="1649"/>
        <v>0.86399999999999999</v>
      </c>
      <c r="M2364" s="14"/>
      <c r="N2364" s="65">
        <f>H2364*M2364</f>
        <v>0</v>
      </c>
      <c r="O2364" s="217">
        <f>I2364*M2364</f>
        <v>0</v>
      </c>
      <c r="P2364" s="246">
        <f>J2364*M2364</f>
        <v>0</v>
      </c>
      <c r="Q2364" s="246">
        <f>K2364*M2364</f>
        <v>0</v>
      </c>
      <c r="R2364" s="246">
        <f>L2364*M2364</f>
        <v>0</v>
      </c>
      <c r="S2364" s="12" t="s">
        <v>5</v>
      </c>
      <c r="T2364" s="60" t="s">
        <v>724</v>
      </c>
    </row>
    <row r="2365" spans="1:21" s="56" customFormat="1" ht="69.95" hidden="1" customHeight="1" outlineLevel="1" thickBot="1" x14ac:dyDescent="0.25">
      <c r="A2365" s="644" t="s">
        <v>5120</v>
      </c>
      <c r="B2365" s="560" t="s">
        <v>663</v>
      </c>
      <c r="C2365" s="148"/>
      <c r="D2365" s="561" t="s">
        <v>3208</v>
      </c>
      <c r="E2365" s="145"/>
      <c r="F2365" s="59" t="s">
        <v>4</v>
      </c>
      <c r="G2365" s="59">
        <v>2</v>
      </c>
      <c r="H2365" s="127">
        <v>1</v>
      </c>
      <c r="I2365" s="127">
        <v>0.9</v>
      </c>
      <c r="J2365" s="161">
        <f t="shared" si="1647"/>
        <v>0.88200000000000001</v>
      </c>
      <c r="K2365" s="161">
        <f t="shared" si="1648"/>
        <v>0.873</v>
      </c>
      <c r="L2365" s="161">
        <f t="shared" si="1649"/>
        <v>0.86399999999999999</v>
      </c>
      <c r="M2365" s="14"/>
      <c r="N2365" s="65">
        <f>H2365*M2365</f>
        <v>0</v>
      </c>
      <c r="O2365" s="217">
        <f>I2365*M2365</f>
        <v>0</v>
      </c>
      <c r="P2365" s="246">
        <f>J2365*M2365</f>
        <v>0</v>
      </c>
      <c r="Q2365" s="246">
        <f>K2365*M2365</f>
        <v>0</v>
      </c>
      <c r="R2365" s="246">
        <f>L2365*M2365</f>
        <v>0</v>
      </c>
      <c r="S2365" s="12" t="s">
        <v>5</v>
      </c>
      <c r="T2365" s="60" t="s">
        <v>724</v>
      </c>
      <c r="U2365"/>
    </row>
    <row r="2366" spans="1:21" s="56" customFormat="1" ht="69.95" hidden="1" customHeight="1" outlineLevel="1" thickBot="1" x14ac:dyDescent="0.25">
      <c r="A2366" s="644" t="s">
        <v>5121</v>
      </c>
      <c r="B2366" s="143" t="s">
        <v>663</v>
      </c>
      <c r="C2366" s="641"/>
      <c r="D2366" s="642" t="s">
        <v>3209</v>
      </c>
      <c r="E2366" s="145"/>
      <c r="F2366" s="59" t="s">
        <v>4</v>
      </c>
      <c r="G2366" s="59">
        <v>2</v>
      </c>
      <c r="H2366" s="146">
        <v>1</v>
      </c>
      <c r="I2366" s="146">
        <v>0.9</v>
      </c>
      <c r="J2366" s="258">
        <f t="shared" si="1647"/>
        <v>0.88200000000000001</v>
      </c>
      <c r="K2366" s="258">
        <f t="shared" si="1648"/>
        <v>0.873</v>
      </c>
      <c r="L2366" s="258">
        <f t="shared" si="1649"/>
        <v>0.86399999999999999</v>
      </c>
      <c r="M2366" s="63"/>
      <c r="N2366" s="61">
        <f>H2366*M2366</f>
        <v>0</v>
      </c>
      <c r="O2366" s="246">
        <f>I2366*M2366</f>
        <v>0</v>
      </c>
      <c r="P2366" s="246">
        <f>J2366*M2366</f>
        <v>0</v>
      </c>
      <c r="Q2366" s="246">
        <f>K2366*M2366</f>
        <v>0</v>
      </c>
      <c r="R2366" s="246">
        <f>L2366*M2366</f>
        <v>0</v>
      </c>
      <c r="S2366" s="12" t="s">
        <v>5</v>
      </c>
      <c r="T2366" s="60" t="s">
        <v>724</v>
      </c>
      <c r="U2366"/>
    </row>
    <row r="2367" spans="1:21" ht="20.100000000000001" customHeight="1" collapsed="1" thickBot="1" x14ac:dyDescent="0.25">
      <c r="A2367" s="372" t="s">
        <v>830</v>
      </c>
      <c r="B2367" s="628"/>
      <c r="C2367" s="373"/>
      <c r="D2367" s="374"/>
      <c r="E2367" s="374"/>
      <c r="F2367" s="374"/>
      <c r="G2367" s="375"/>
      <c r="H2367" s="376"/>
      <c r="I2367" s="376"/>
      <c r="J2367" s="378"/>
      <c r="K2367" s="378"/>
      <c r="L2367" s="378"/>
      <c r="M2367" s="375"/>
      <c r="N2367" s="376"/>
      <c r="O2367" s="376"/>
      <c r="P2367" s="376"/>
      <c r="Q2367" s="376"/>
      <c r="R2367" s="376"/>
      <c r="S2367" s="377"/>
      <c r="U2367" s="56"/>
    </row>
    <row r="2368" spans="1:21" ht="20.100000000000001" hidden="1" customHeight="1" outlineLevel="1" thickBot="1" x14ac:dyDescent="0.25">
      <c r="A2368" s="3" t="s">
        <v>3737</v>
      </c>
      <c r="B2368" s="3" t="s">
        <v>33</v>
      </c>
      <c r="C2368" s="3"/>
      <c r="D2368" s="3" t="s">
        <v>17</v>
      </c>
      <c r="E2368" s="3" t="s">
        <v>2746</v>
      </c>
      <c r="F2368" s="84" t="s">
        <v>31</v>
      </c>
      <c r="G2368" s="85" t="s">
        <v>487</v>
      </c>
      <c r="H2368" s="3" t="s">
        <v>488</v>
      </c>
      <c r="I2368" s="3" t="s">
        <v>495</v>
      </c>
      <c r="J2368" s="123">
        <v>-0.02</v>
      </c>
      <c r="K2368" s="123">
        <v>-0.03</v>
      </c>
      <c r="L2368" s="123">
        <v>-0.04</v>
      </c>
      <c r="M2368" s="3" t="s">
        <v>18</v>
      </c>
      <c r="N2368" s="3" t="s">
        <v>8</v>
      </c>
      <c r="O2368" s="3" t="s">
        <v>486</v>
      </c>
      <c r="P2368" s="124" t="s">
        <v>1924</v>
      </c>
      <c r="Q2368" s="124" t="s">
        <v>1930</v>
      </c>
      <c r="R2368" s="124" t="s">
        <v>1931</v>
      </c>
      <c r="S2368" s="3" t="s">
        <v>34</v>
      </c>
      <c r="U2368" s="56"/>
    </row>
    <row r="2369" spans="1:21" s="56" customFormat="1" ht="69.95" hidden="1" customHeight="1" outlineLevel="1" thickBot="1" x14ac:dyDescent="0.25">
      <c r="A2369" s="644" t="s">
        <v>5122</v>
      </c>
      <c r="B2369" s="560" t="s">
        <v>663</v>
      </c>
      <c r="C2369" s="148"/>
      <c r="D2369" s="52" t="s">
        <v>1161</v>
      </c>
      <c r="E2369" s="104"/>
      <c r="F2369" s="59" t="s">
        <v>4</v>
      </c>
      <c r="G2369" s="59">
        <v>2</v>
      </c>
      <c r="H2369" s="127">
        <v>1</v>
      </c>
      <c r="I2369" s="127">
        <v>0.9</v>
      </c>
      <c r="J2369" s="161">
        <f t="shared" ref="J2369:J2379" si="1656">I2369*0.98</f>
        <v>0.88200000000000001</v>
      </c>
      <c r="K2369" s="161">
        <f t="shared" ref="K2369:K2379" si="1657">I2369*0.97</f>
        <v>0.873</v>
      </c>
      <c r="L2369" s="161">
        <f t="shared" ref="L2369:L2379" si="1658">I2369*0.96</f>
        <v>0.86399999999999999</v>
      </c>
      <c r="M2369" s="14"/>
      <c r="N2369" s="65">
        <f>H2369*M2369</f>
        <v>0</v>
      </c>
      <c r="O2369" s="217">
        <f>I2369*M2369</f>
        <v>0</v>
      </c>
      <c r="P2369" s="246">
        <f>J2369*M2369</f>
        <v>0</v>
      </c>
      <c r="Q2369" s="246">
        <f>K2369*M2369</f>
        <v>0</v>
      </c>
      <c r="R2369" s="246">
        <f>L2369*M2369</f>
        <v>0</v>
      </c>
      <c r="S2369" s="12" t="s">
        <v>5</v>
      </c>
      <c r="T2369" s="60" t="s">
        <v>724</v>
      </c>
    </row>
    <row r="2370" spans="1:21" s="56" customFormat="1" ht="69.95" hidden="1" customHeight="1" outlineLevel="1" thickBot="1" x14ac:dyDescent="0.25">
      <c r="A2370" s="644" t="s">
        <v>5123</v>
      </c>
      <c r="B2370" s="64" t="s">
        <v>141</v>
      </c>
      <c r="C2370" s="128"/>
      <c r="D2370" s="53" t="s">
        <v>2774</v>
      </c>
      <c r="E2370" s="105"/>
      <c r="F2370" s="106" t="s">
        <v>4</v>
      </c>
      <c r="G2370" s="106">
        <v>3</v>
      </c>
      <c r="H2370" s="107">
        <v>1</v>
      </c>
      <c r="I2370" s="107">
        <v>0.9</v>
      </c>
      <c r="J2370" s="162">
        <f t="shared" si="1656"/>
        <v>0.88200000000000001</v>
      </c>
      <c r="K2370" s="162">
        <f t="shared" si="1657"/>
        <v>0.873</v>
      </c>
      <c r="L2370" s="162">
        <f t="shared" si="1658"/>
        <v>0.86399999999999999</v>
      </c>
      <c r="M2370" s="141"/>
      <c r="N2370" s="98">
        <f>H2370*M2370</f>
        <v>0</v>
      </c>
      <c r="O2370" s="217">
        <f>I2370*M2370</f>
        <v>0</v>
      </c>
      <c r="P2370" s="246">
        <f>J2370*M2370</f>
        <v>0</v>
      </c>
      <c r="Q2370" s="246">
        <f>K2370*M2370</f>
        <v>0</v>
      </c>
      <c r="R2370" s="246">
        <f>L2370*M2370</f>
        <v>0</v>
      </c>
      <c r="S2370" s="28" t="s">
        <v>5</v>
      </c>
      <c r="T2370" s="100"/>
    </row>
    <row r="2371" spans="1:21" s="56" customFormat="1" ht="69.95" hidden="1" customHeight="1" outlineLevel="1" thickBot="1" x14ac:dyDescent="0.25">
      <c r="A2371" s="644" t="s">
        <v>5124</v>
      </c>
      <c r="B2371" s="64" t="s">
        <v>141</v>
      </c>
      <c r="C2371" s="128"/>
      <c r="D2371" s="53" t="s">
        <v>2775</v>
      </c>
      <c r="E2371" s="105"/>
      <c r="F2371" s="106" t="s">
        <v>4</v>
      </c>
      <c r="G2371" s="106">
        <v>3</v>
      </c>
      <c r="H2371" s="107">
        <v>1</v>
      </c>
      <c r="I2371" s="107">
        <v>0.9</v>
      </c>
      <c r="J2371" s="162">
        <f t="shared" ref="J2371" si="1659">I2371*0.98</f>
        <v>0.88200000000000001</v>
      </c>
      <c r="K2371" s="162">
        <f t="shared" ref="K2371" si="1660">I2371*0.97</f>
        <v>0.873</v>
      </c>
      <c r="L2371" s="162">
        <f t="shared" ref="L2371" si="1661">I2371*0.96</f>
        <v>0.86399999999999999</v>
      </c>
      <c r="M2371" s="141"/>
      <c r="N2371" s="98">
        <f>H2371*M2371</f>
        <v>0</v>
      </c>
      <c r="O2371" s="217">
        <f>I2371*M2371</f>
        <v>0</v>
      </c>
      <c r="P2371" s="246">
        <f>J2371*M2371</f>
        <v>0</v>
      </c>
      <c r="Q2371" s="246">
        <f>K2371*M2371</f>
        <v>0</v>
      </c>
      <c r="R2371" s="246">
        <f>L2371*M2371</f>
        <v>0</v>
      </c>
      <c r="S2371" s="28" t="s">
        <v>5</v>
      </c>
      <c r="T2371" s="100"/>
    </row>
    <row r="2372" spans="1:21" s="56" customFormat="1" ht="69.95" hidden="1" customHeight="1" outlineLevel="1" thickBot="1" x14ac:dyDescent="0.25">
      <c r="A2372" s="644" t="s">
        <v>5125</v>
      </c>
      <c r="B2372" s="560" t="s">
        <v>663</v>
      </c>
      <c r="C2372" s="148"/>
      <c r="D2372" s="52" t="s">
        <v>833</v>
      </c>
      <c r="E2372" s="145"/>
      <c r="F2372" s="59" t="s">
        <v>4</v>
      </c>
      <c r="G2372" s="59">
        <v>2</v>
      </c>
      <c r="H2372" s="127">
        <v>1</v>
      </c>
      <c r="I2372" s="127">
        <v>0.9</v>
      </c>
      <c r="J2372" s="161">
        <f t="shared" si="1656"/>
        <v>0.88200000000000001</v>
      </c>
      <c r="K2372" s="161">
        <f t="shared" si="1657"/>
        <v>0.873</v>
      </c>
      <c r="L2372" s="161">
        <f t="shared" si="1658"/>
        <v>0.86399999999999999</v>
      </c>
      <c r="M2372" s="14"/>
      <c r="N2372" s="65">
        <f>H2372*M2372</f>
        <v>0</v>
      </c>
      <c r="O2372" s="217">
        <f>I2372*M2372</f>
        <v>0</v>
      </c>
      <c r="P2372" s="246">
        <f>J2372*M2372</f>
        <v>0</v>
      </c>
      <c r="Q2372" s="246">
        <f>K2372*M2372</f>
        <v>0</v>
      </c>
      <c r="R2372" s="246">
        <f>L2372*M2372</f>
        <v>0</v>
      </c>
      <c r="S2372" s="12" t="s">
        <v>5</v>
      </c>
      <c r="T2372" s="60" t="s">
        <v>724</v>
      </c>
    </row>
    <row r="2373" spans="1:21" s="56" customFormat="1" ht="69.95" hidden="1" customHeight="1" outlineLevel="1" thickBot="1" x14ac:dyDescent="0.25">
      <c r="A2373" s="644" t="s">
        <v>5126</v>
      </c>
      <c r="B2373" s="560" t="s">
        <v>663</v>
      </c>
      <c r="C2373" s="148"/>
      <c r="D2373" s="52" t="s">
        <v>832</v>
      </c>
      <c r="E2373" s="145"/>
      <c r="F2373" s="59" t="s">
        <v>4</v>
      </c>
      <c r="G2373" s="59">
        <v>2</v>
      </c>
      <c r="H2373" s="127">
        <v>1</v>
      </c>
      <c r="I2373" s="127">
        <v>0.9</v>
      </c>
      <c r="J2373" s="161">
        <f t="shared" si="1656"/>
        <v>0.88200000000000001</v>
      </c>
      <c r="K2373" s="161">
        <f t="shared" si="1657"/>
        <v>0.873</v>
      </c>
      <c r="L2373" s="161">
        <f t="shared" si="1658"/>
        <v>0.86399999999999999</v>
      </c>
      <c r="M2373" s="14"/>
      <c r="N2373" s="65">
        <f>H2373*M2373</f>
        <v>0</v>
      </c>
      <c r="O2373" s="217">
        <f>I2373*M2373</f>
        <v>0</v>
      </c>
      <c r="P2373" s="246">
        <f>J2373*M2373</f>
        <v>0</v>
      </c>
      <c r="Q2373" s="246">
        <f>K2373*M2373</f>
        <v>0</v>
      </c>
      <c r="R2373" s="246">
        <f>L2373*M2373</f>
        <v>0</v>
      </c>
      <c r="S2373" s="12" t="s">
        <v>5</v>
      </c>
      <c r="T2373" s="60" t="s">
        <v>724</v>
      </c>
    </row>
    <row r="2374" spans="1:21" s="56" customFormat="1" ht="69.95" hidden="1" customHeight="1" outlineLevel="1" thickBot="1" x14ac:dyDescent="0.25">
      <c r="A2374" s="644" t="s">
        <v>5127</v>
      </c>
      <c r="B2374" s="560" t="s">
        <v>663</v>
      </c>
      <c r="C2374" s="148"/>
      <c r="D2374" s="52" t="s">
        <v>1160</v>
      </c>
      <c r="E2374" s="104"/>
      <c r="F2374" s="59" t="s">
        <v>4</v>
      </c>
      <c r="G2374" s="59">
        <v>2</v>
      </c>
      <c r="H2374" s="127">
        <v>1</v>
      </c>
      <c r="I2374" s="127">
        <v>0.9</v>
      </c>
      <c r="J2374" s="161">
        <f t="shared" si="1656"/>
        <v>0.88200000000000001</v>
      </c>
      <c r="K2374" s="161">
        <f t="shared" si="1657"/>
        <v>0.873</v>
      </c>
      <c r="L2374" s="161">
        <f t="shared" si="1658"/>
        <v>0.86399999999999999</v>
      </c>
      <c r="M2374" s="14"/>
      <c r="N2374" s="65">
        <f>H2374*M2374</f>
        <v>0</v>
      </c>
      <c r="O2374" s="217">
        <f>I2374*M2374</f>
        <v>0</v>
      </c>
      <c r="P2374" s="246">
        <f>J2374*M2374</f>
        <v>0</v>
      </c>
      <c r="Q2374" s="246">
        <f>K2374*M2374</f>
        <v>0</v>
      </c>
      <c r="R2374" s="246">
        <f>L2374*M2374</f>
        <v>0</v>
      </c>
      <c r="S2374" s="12" t="s">
        <v>5</v>
      </c>
      <c r="T2374" s="60" t="s">
        <v>724</v>
      </c>
    </row>
    <row r="2375" spans="1:21" s="56" customFormat="1" ht="69.95" hidden="1" customHeight="1" outlineLevel="1" thickBot="1" x14ac:dyDescent="0.25">
      <c r="A2375" s="644" t="s">
        <v>5128</v>
      </c>
      <c r="B2375" s="560" t="s">
        <v>663</v>
      </c>
      <c r="C2375" s="148"/>
      <c r="D2375" s="52" t="s">
        <v>714</v>
      </c>
      <c r="E2375" s="145"/>
      <c r="F2375" s="59" t="s">
        <v>4</v>
      </c>
      <c r="G2375" s="2">
        <v>3</v>
      </c>
      <c r="H2375" s="127">
        <v>1.9</v>
      </c>
      <c r="I2375" s="127">
        <v>1.8</v>
      </c>
      <c r="J2375" s="161">
        <f t="shared" si="1656"/>
        <v>1.764</v>
      </c>
      <c r="K2375" s="161">
        <f t="shared" si="1657"/>
        <v>1.746</v>
      </c>
      <c r="L2375" s="161">
        <f t="shared" si="1658"/>
        <v>1.728</v>
      </c>
      <c r="M2375" s="14"/>
      <c r="N2375" s="65">
        <f>H2375*M2375</f>
        <v>0</v>
      </c>
      <c r="O2375" s="217">
        <f>I2375*M2375</f>
        <v>0</v>
      </c>
      <c r="P2375" s="246">
        <f>J2375*M2375</f>
        <v>0</v>
      </c>
      <c r="Q2375" s="246">
        <f>K2375*M2375</f>
        <v>0</v>
      </c>
      <c r="R2375" s="246">
        <f>L2375*M2375</f>
        <v>0</v>
      </c>
      <c r="S2375" s="12" t="s">
        <v>5</v>
      </c>
      <c r="T2375" s="60"/>
    </row>
    <row r="2376" spans="1:21" s="56" customFormat="1" ht="69.95" hidden="1" customHeight="1" outlineLevel="1" thickBot="1" x14ac:dyDescent="0.25">
      <c r="A2376" s="644" t="s">
        <v>5129</v>
      </c>
      <c r="B2376" s="64" t="s">
        <v>141</v>
      </c>
      <c r="C2376" s="128"/>
      <c r="D2376" s="53" t="s">
        <v>2776</v>
      </c>
      <c r="E2376" s="105"/>
      <c r="F2376" s="106" t="s">
        <v>4</v>
      </c>
      <c r="G2376" s="106">
        <v>3</v>
      </c>
      <c r="H2376" s="107">
        <v>1</v>
      </c>
      <c r="I2376" s="107">
        <v>0.9</v>
      </c>
      <c r="J2376" s="162">
        <f t="shared" si="1656"/>
        <v>0.88200000000000001</v>
      </c>
      <c r="K2376" s="162">
        <f t="shared" si="1657"/>
        <v>0.873</v>
      </c>
      <c r="L2376" s="162">
        <f t="shared" si="1658"/>
        <v>0.86399999999999999</v>
      </c>
      <c r="M2376" s="141"/>
      <c r="N2376" s="98">
        <f>H2376*M2376</f>
        <v>0</v>
      </c>
      <c r="O2376" s="217">
        <f>I2376*M2376</f>
        <v>0</v>
      </c>
      <c r="P2376" s="246">
        <f>J2376*M2376</f>
        <v>0</v>
      </c>
      <c r="Q2376" s="246">
        <f>K2376*M2376</f>
        <v>0</v>
      </c>
      <c r="R2376" s="246">
        <f>L2376*M2376</f>
        <v>0</v>
      </c>
      <c r="S2376" s="28" t="s">
        <v>5</v>
      </c>
      <c r="T2376" s="100"/>
    </row>
    <row r="2377" spans="1:21" s="56" customFormat="1" ht="69.95" hidden="1" customHeight="1" outlineLevel="1" thickBot="1" x14ac:dyDescent="0.25">
      <c r="A2377" s="644" t="s">
        <v>5130</v>
      </c>
      <c r="B2377" s="560" t="s">
        <v>663</v>
      </c>
      <c r="C2377" s="148"/>
      <c r="D2377" s="52" t="s">
        <v>715</v>
      </c>
      <c r="E2377" s="145"/>
      <c r="F2377" s="59" t="s">
        <v>4</v>
      </c>
      <c r="G2377" s="2">
        <v>3</v>
      </c>
      <c r="H2377" s="127">
        <v>1.9</v>
      </c>
      <c r="I2377" s="127">
        <v>1.8</v>
      </c>
      <c r="J2377" s="161">
        <f t="shared" si="1656"/>
        <v>1.764</v>
      </c>
      <c r="K2377" s="161">
        <f t="shared" si="1657"/>
        <v>1.746</v>
      </c>
      <c r="L2377" s="161">
        <f t="shared" si="1658"/>
        <v>1.728</v>
      </c>
      <c r="M2377" s="14"/>
      <c r="N2377" s="65">
        <f>H2377*M2377</f>
        <v>0</v>
      </c>
      <c r="O2377" s="217">
        <f>I2377*M2377</f>
        <v>0</v>
      </c>
      <c r="P2377" s="246">
        <f>J2377*M2377</f>
        <v>0</v>
      </c>
      <c r="Q2377" s="246">
        <f>K2377*M2377</f>
        <v>0</v>
      </c>
      <c r="R2377" s="246">
        <f>L2377*M2377</f>
        <v>0</v>
      </c>
      <c r="S2377" s="12" t="s">
        <v>5</v>
      </c>
      <c r="T2377" s="60"/>
    </row>
    <row r="2378" spans="1:21" s="56" customFormat="1" ht="69.95" hidden="1" customHeight="1" outlineLevel="1" thickBot="1" x14ac:dyDescent="0.25">
      <c r="A2378" s="644" t="s">
        <v>5131</v>
      </c>
      <c r="B2378" s="64" t="s">
        <v>141</v>
      </c>
      <c r="C2378" s="128"/>
      <c r="D2378" s="53" t="s">
        <v>2777</v>
      </c>
      <c r="E2378" s="105"/>
      <c r="F2378" s="106" t="s">
        <v>4</v>
      </c>
      <c r="G2378" s="106">
        <v>3</v>
      </c>
      <c r="H2378" s="107">
        <v>1</v>
      </c>
      <c r="I2378" s="107">
        <v>0.9</v>
      </c>
      <c r="J2378" s="162">
        <f t="shared" ref="J2378" si="1662">I2378*0.98</f>
        <v>0.88200000000000001</v>
      </c>
      <c r="K2378" s="162">
        <f t="shared" ref="K2378" si="1663">I2378*0.97</f>
        <v>0.873</v>
      </c>
      <c r="L2378" s="162">
        <f t="shared" ref="L2378" si="1664">I2378*0.96</f>
        <v>0.86399999999999999</v>
      </c>
      <c r="M2378" s="141"/>
      <c r="N2378" s="98">
        <f>H2378*M2378</f>
        <v>0</v>
      </c>
      <c r="O2378" s="217">
        <f>I2378*M2378</f>
        <v>0</v>
      </c>
      <c r="P2378" s="246">
        <f>J2378*M2378</f>
        <v>0</v>
      </c>
      <c r="Q2378" s="246">
        <f>K2378*M2378</f>
        <v>0</v>
      </c>
      <c r="R2378" s="246">
        <f>L2378*M2378</f>
        <v>0</v>
      </c>
      <c r="S2378" s="28" t="s">
        <v>5</v>
      </c>
      <c r="T2378" s="100"/>
      <c r="U2378"/>
    </row>
    <row r="2379" spans="1:21" s="56" customFormat="1" ht="69.95" hidden="1" customHeight="1" outlineLevel="1" thickBot="1" x14ac:dyDescent="0.25">
      <c r="A2379" s="644" t="s">
        <v>5132</v>
      </c>
      <c r="B2379" s="143" t="s">
        <v>663</v>
      </c>
      <c r="C2379" s="641"/>
      <c r="D2379" s="467" t="s">
        <v>1162</v>
      </c>
      <c r="E2379" s="104"/>
      <c r="F2379" s="59" t="s">
        <v>4</v>
      </c>
      <c r="G2379" s="59">
        <v>2</v>
      </c>
      <c r="H2379" s="146">
        <v>1</v>
      </c>
      <c r="I2379" s="146">
        <v>0.9</v>
      </c>
      <c r="J2379" s="258">
        <f t="shared" si="1656"/>
        <v>0.88200000000000001</v>
      </c>
      <c r="K2379" s="258">
        <f t="shared" si="1657"/>
        <v>0.873</v>
      </c>
      <c r="L2379" s="258">
        <f t="shared" si="1658"/>
        <v>0.86399999999999999</v>
      </c>
      <c r="M2379" s="63"/>
      <c r="N2379" s="61">
        <f>H2379*M2379</f>
        <v>0</v>
      </c>
      <c r="O2379" s="246">
        <f>I2379*M2379</f>
        <v>0</v>
      </c>
      <c r="P2379" s="246">
        <f>J2379*M2379</f>
        <v>0</v>
      </c>
      <c r="Q2379" s="246">
        <f>K2379*M2379</f>
        <v>0</v>
      </c>
      <c r="R2379" s="246">
        <f>L2379*M2379</f>
        <v>0</v>
      </c>
      <c r="S2379" s="12" t="s">
        <v>5</v>
      </c>
      <c r="T2379" s="60" t="s">
        <v>724</v>
      </c>
      <c r="U2379"/>
    </row>
    <row r="2380" spans="1:21" ht="20.100000000000001" customHeight="1" collapsed="1" thickBot="1" x14ac:dyDescent="0.25">
      <c r="A2380" s="372" t="s">
        <v>829</v>
      </c>
      <c r="B2380" s="628"/>
      <c r="C2380" s="373"/>
      <c r="D2380" s="374"/>
      <c r="E2380" s="374"/>
      <c r="F2380" s="374"/>
      <c r="G2380" s="375"/>
      <c r="H2380" s="376"/>
      <c r="I2380" s="376"/>
      <c r="J2380" s="378"/>
      <c r="K2380" s="378"/>
      <c r="L2380" s="378"/>
      <c r="M2380" s="375"/>
      <c r="N2380" s="376"/>
      <c r="O2380" s="376"/>
      <c r="P2380" s="376"/>
      <c r="Q2380" s="376"/>
      <c r="R2380" s="376"/>
      <c r="S2380" s="377"/>
      <c r="U2380" s="56"/>
    </row>
    <row r="2381" spans="1:21" ht="20.100000000000001" hidden="1" customHeight="1" outlineLevel="1" thickBot="1" x14ac:dyDescent="0.25">
      <c r="A2381" s="3" t="s">
        <v>3737</v>
      </c>
      <c r="B2381" s="3" t="s">
        <v>33</v>
      </c>
      <c r="C2381" s="3"/>
      <c r="D2381" s="3" t="s">
        <v>17</v>
      </c>
      <c r="E2381" s="3" t="s">
        <v>2746</v>
      </c>
      <c r="F2381" s="84" t="s">
        <v>31</v>
      </c>
      <c r="G2381" s="85" t="s">
        <v>487</v>
      </c>
      <c r="H2381" s="3" t="s">
        <v>488</v>
      </c>
      <c r="I2381" s="3" t="s">
        <v>495</v>
      </c>
      <c r="J2381" s="123">
        <v>-0.02</v>
      </c>
      <c r="K2381" s="123">
        <v>-0.03</v>
      </c>
      <c r="L2381" s="123">
        <v>-0.04</v>
      </c>
      <c r="M2381" s="3" t="s">
        <v>18</v>
      </c>
      <c r="N2381" s="3" t="s">
        <v>8</v>
      </c>
      <c r="O2381" s="3" t="s">
        <v>486</v>
      </c>
      <c r="P2381" s="124" t="s">
        <v>1924</v>
      </c>
      <c r="Q2381" s="124" t="s">
        <v>1930</v>
      </c>
      <c r="R2381" s="124" t="s">
        <v>1931</v>
      </c>
      <c r="S2381" s="3" t="s">
        <v>34</v>
      </c>
      <c r="U2381" s="56"/>
    </row>
    <row r="2382" spans="1:21" s="56" customFormat="1" ht="69.95" hidden="1" customHeight="1" outlineLevel="1" thickBot="1" x14ac:dyDescent="0.25">
      <c r="A2382" s="644" t="s">
        <v>5133</v>
      </c>
      <c r="B2382" s="441" t="s">
        <v>663</v>
      </c>
      <c r="C2382" s="573"/>
      <c r="D2382" s="410" t="s">
        <v>1758</v>
      </c>
      <c r="E2382" s="89"/>
      <c r="F2382" s="89" t="s">
        <v>4</v>
      </c>
      <c r="G2382" s="89">
        <v>2</v>
      </c>
      <c r="H2382" s="180">
        <v>0.9</v>
      </c>
      <c r="I2382" s="180">
        <v>0.8</v>
      </c>
      <c r="J2382" s="161">
        <f t="shared" ref="J2382:J2431" si="1665">I2382*0.98</f>
        <v>0.78400000000000003</v>
      </c>
      <c r="K2382" s="161">
        <f t="shared" ref="K2382:K2431" si="1666">I2382*0.97</f>
        <v>0.77600000000000002</v>
      </c>
      <c r="L2382" s="161">
        <f t="shared" ref="L2382:L2431" si="1667">I2382*0.96</f>
        <v>0.76800000000000002</v>
      </c>
      <c r="M2382" s="14"/>
      <c r="N2382" s="282">
        <f>H2382*M2382</f>
        <v>0</v>
      </c>
      <c r="O2382" s="216">
        <f>I2382*M2382</f>
        <v>0</v>
      </c>
      <c r="P2382" s="246">
        <f>J2382*M2382</f>
        <v>0</v>
      </c>
      <c r="Q2382" s="246">
        <f>K2382*M2382</f>
        <v>0</v>
      </c>
      <c r="R2382" s="246">
        <f>L2382*M2382</f>
        <v>0</v>
      </c>
      <c r="S2382" s="102" t="s">
        <v>5</v>
      </c>
      <c r="T2382" s="100"/>
    </row>
    <row r="2383" spans="1:21" s="56" customFormat="1" ht="69.95" hidden="1" customHeight="1" outlineLevel="1" thickBot="1" x14ac:dyDescent="0.25">
      <c r="A2383" s="644" t="s">
        <v>5134</v>
      </c>
      <c r="B2383" s="91" t="s">
        <v>269</v>
      </c>
      <c r="C2383" s="137"/>
      <c r="D2383" s="418" t="s">
        <v>885</v>
      </c>
      <c r="E2383" s="2"/>
      <c r="F2383" s="260" t="s">
        <v>4</v>
      </c>
      <c r="G2383" s="390">
        <v>2</v>
      </c>
      <c r="H2383" s="184">
        <v>0.75</v>
      </c>
      <c r="I2383" s="184">
        <v>0.7</v>
      </c>
      <c r="J2383" s="161">
        <f t="shared" si="1665"/>
        <v>0.68599999999999994</v>
      </c>
      <c r="K2383" s="161">
        <f t="shared" si="1666"/>
        <v>0.67899999999999994</v>
      </c>
      <c r="L2383" s="161">
        <f t="shared" si="1667"/>
        <v>0.67199999999999993</v>
      </c>
      <c r="M2383" s="15"/>
      <c r="N2383" s="175">
        <f>H2383*M2383</f>
        <v>0</v>
      </c>
      <c r="O2383" s="216">
        <f>I2383*M2383</f>
        <v>0</v>
      </c>
      <c r="P2383" s="246">
        <f>J2383*M2383</f>
        <v>0</v>
      </c>
      <c r="Q2383" s="246">
        <f>K2383*M2383</f>
        <v>0</v>
      </c>
      <c r="R2383" s="246">
        <f>L2383*M2383</f>
        <v>0</v>
      </c>
      <c r="S2383" s="19" t="s">
        <v>5</v>
      </c>
    </row>
    <row r="2384" spans="1:21" s="56" customFormat="1" ht="69.95" hidden="1" customHeight="1" outlineLevel="1" thickBot="1" x14ac:dyDescent="0.25">
      <c r="A2384" s="644" t="s">
        <v>5135</v>
      </c>
      <c r="B2384" s="560" t="s">
        <v>663</v>
      </c>
      <c r="C2384" s="148"/>
      <c r="D2384" s="572" t="s">
        <v>716</v>
      </c>
      <c r="E2384" s="2"/>
      <c r="F2384" s="59" t="s">
        <v>4</v>
      </c>
      <c r="G2384" s="2">
        <v>3</v>
      </c>
      <c r="H2384" s="127">
        <v>1.9</v>
      </c>
      <c r="I2384" s="127">
        <v>1.8</v>
      </c>
      <c r="J2384" s="161">
        <f t="shared" si="1665"/>
        <v>1.764</v>
      </c>
      <c r="K2384" s="161">
        <f t="shared" si="1666"/>
        <v>1.746</v>
      </c>
      <c r="L2384" s="161">
        <f t="shared" si="1667"/>
        <v>1.728</v>
      </c>
      <c r="M2384" s="14"/>
      <c r="N2384" s="65">
        <f>H2384*M2384</f>
        <v>0</v>
      </c>
      <c r="O2384" s="217">
        <f>I2384*M2384</f>
        <v>0</v>
      </c>
      <c r="P2384" s="246">
        <f>J2384*M2384</f>
        <v>0</v>
      </c>
      <c r="Q2384" s="246">
        <f>K2384*M2384</f>
        <v>0</v>
      </c>
      <c r="R2384" s="246">
        <f>L2384*M2384</f>
        <v>0</v>
      </c>
      <c r="S2384" s="12" t="s">
        <v>5</v>
      </c>
      <c r="T2384" s="60"/>
    </row>
    <row r="2385" spans="1:21" s="56" customFormat="1" ht="69.95" hidden="1" customHeight="1" outlineLevel="1" thickBot="1" x14ac:dyDescent="0.25">
      <c r="A2385" s="644" t="s">
        <v>5136</v>
      </c>
      <c r="B2385" s="7" t="s">
        <v>141</v>
      </c>
      <c r="C2385" s="164"/>
      <c r="D2385" s="307" t="s">
        <v>2767</v>
      </c>
      <c r="E2385" s="2"/>
      <c r="F2385" s="59" t="s">
        <v>4</v>
      </c>
      <c r="G2385" s="59">
        <v>3</v>
      </c>
      <c r="H2385" s="127">
        <v>1</v>
      </c>
      <c r="I2385" s="127">
        <v>0.9</v>
      </c>
      <c r="J2385" s="161">
        <f t="shared" ref="J2385" si="1668">I2385*0.98</f>
        <v>0.88200000000000001</v>
      </c>
      <c r="K2385" s="161">
        <f t="shared" ref="K2385" si="1669">I2385*0.97</f>
        <v>0.873</v>
      </c>
      <c r="L2385" s="161">
        <f t="shared" ref="L2385" si="1670">I2385*0.96</f>
        <v>0.86399999999999999</v>
      </c>
      <c r="M2385" s="14"/>
      <c r="N2385" s="65">
        <f>H2385*M2385</f>
        <v>0</v>
      </c>
      <c r="O2385" s="217">
        <f>I2385*M2385</f>
        <v>0</v>
      </c>
      <c r="P2385" s="246">
        <f>J2385*M2385</f>
        <v>0</v>
      </c>
      <c r="Q2385" s="246">
        <f>K2385*M2385</f>
        <v>0</v>
      </c>
      <c r="R2385" s="246">
        <f>L2385*M2385</f>
        <v>0</v>
      </c>
      <c r="S2385" s="12" t="s">
        <v>5</v>
      </c>
    </row>
    <row r="2386" spans="1:21" s="56" customFormat="1" ht="69.95" hidden="1" customHeight="1" outlineLevel="1" thickBot="1" x14ac:dyDescent="0.25">
      <c r="A2386" s="644" t="s">
        <v>5137</v>
      </c>
      <c r="B2386" s="560" t="s">
        <v>663</v>
      </c>
      <c r="C2386" s="148"/>
      <c r="D2386" s="572" t="s">
        <v>886</v>
      </c>
      <c r="E2386" s="2"/>
      <c r="F2386" s="59" t="s">
        <v>4</v>
      </c>
      <c r="G2386" s="59">
        <v>2</v>
      </c>
      <c r="H2386" s="127">
        <v>1</v>
      </c>
      <c r="I2386" s="127">
        <v>0.9</v>
      </c>
      <c r="J2386" s="161">
        <f t="shared" si="1665"/>
        <v>0.88200000000000001</v>
      </c>
      <c r="K2386" s="161">
        <f t="shared" si="1666"/>
        <v>0.873</v>
      </c>
      <c r="L2386" s="161">
        <f t="shared" si="1667"/>
        <v>0.86399999999999999</v>
      </c>
      <c r="M2386" s="14"/>
      <c r="N2386" s="65">
        <f>H2386*M2386</f>
        <v>0</v>
      </c>
      <c r="O2386" s="217">
        <f>I2386*M2386</f>
        <v>0</v>
      </c>
      <c r="P2386" s="246">
        <f>J2386*M2386</f>
        <v>0</v>
      </c>
      <c r="Q2386" s="246">
        <f>K2386*M2386</f>
        <v>0</v>
      </c>
      <c r="R2386" s="246">
        <f>L2386*M2386</f>
        <v>0</v>
      </c>
      <c r="S2386" s="12" t="s">
        <v>5</v>
      </c>
      <c r="T2386" s="60" t="s">
        <v>724</v>
      </c>
    </row>
    <row r="2387" spans="1:21" s="56" customFormat="1" ht="69.95" hidden="1" customHeight="1" outlineLevel="1" thickBot="1" x14ac:dyDescent="0.25">
      <c r="A2387" s="644" t="s">
        <v>5138</v>
      </c>
      <c r="B2387" s="560" t="s">
        <v>663</v>
      </c>
      <c r="C2387" s="148"/>
      <c r="D2387" s="575" t="s">
        <v>3222</v>
      </c>
      <c r="E2387" s="2"/>
      <c r="F2387" s="59" t="s">
        <v>4</v>
      </c>
      <c r="G2387" s="59">
        <v>2</v>
      </c>
      <c r="H2387" s="127">
        <v>1</v>
      </c>
      <c r="I2387" s="127">
        <v>0.9</v>
      </c>
      <c r="J2387" s="161">
        <f t="shared" si="1665"/>
        <v>0.88200000000000001</v>
      </c>
      <c r="K2387" s="161">
        <f t="shared" si="1666"/>
        <v>0.873</v>
      </c>
      <c r="L2387" s="161">
        <f t="shared" si="1667"/>
        <v>0.86399999999999999</v>
      </c>
      <c r="M2387" s="14"/>
      <c r="N2387" s="65">
        <f>H2387*M2387</f>
        <v>0</v>
      </c>
      <c r="O2387" s="217">
        <f>I2387*M2387</f>
        <v>0</v>
      </c>
      <c r="P2387" s="246">
        <f>J2387*M2387</f>
        <v>0</v>
      </c>
      <c r="Q2387" s="246">
        <f>K2387*M2387</f>
        <v>0</v>
      </c>
      <c r="R2387" s="246">
        <f>L2387*M2387</f>
        <v>0</v>
      </c>
      <c r="S2387" s="12" t="s">
        <v>5</v>
      </c>
      <c r="T2387" s="60" t="s">
        <v>724</v>
      </c>
      <c r="U2387" s="101"/>
    </row>
    <row r="2388" spans="1:21" s="56" customFormat="1" ht="69.95" hidden="1" customHeight="1" outlineLevel="1" thickBot="1" x14ac:dyDescent="0.25">
      <c r="A2388" s="644" t="s">
        <v>5139</v>
      </c>
      <c r="B2388" s="560" t="s">
        <v>663</v>
      </c>
      <c r="C2388" s="148"/>
      <c r="D2388" s="572" t="s">
        <v>717</v>
      </c>
      <c r="E2388" s="2"/>
      <c r="F2388" s="59" t="s">
        <v>4</v>
      </c>
      <c r="G2388" s="2">
        <v>3</v>
      </c>
      <c r="H2388" s="127">
        <v>1.9</v>
      </c>
      <c r="I2388" s="127">
        <v>1.8</v>
      </c>
      <c r="J2388" s="161">
        <f t="shared" si="1665"/>
        <v>1.764</v>
      </c>
      <c r="K2388" s="161">
        <f t="shared" si="1666"/>
        <v>1.746</v>
      </c>
      <c r="L2388" s="161">
        <f t="shared" si="1667"/>
        <v>1.728</v>
      </c>
      <c r="M2388" s="14"/>
      <c r="N2388" s="65">
        <f>H2388*M2388</f>
        <v>0</v>
      </c>
      <c r="O2388" s="217">
        <f>I2388*M2388</f>
        <v>0</v>
      </c>
      <c r="P2388" s="246">
        <f>J2388*M2388</f>
        <v>0</v>
      </c>
      <c r="Q2388" s="246">
        <f>K2388*M2388</f>
        <v>0</v>
      </c>
      <c r="R2388" s="246">
        <f>L2388*M2388</f>
        <v>0</v>
      </c>
      <c r="S2388" s="12" t="s">
        <v>5</v>
      </c>
      <c r="T2388" s="60"/>
    </row>
    <row r="2389" spans="1:21" s="56" customFormat="1" ht="69.95" hidden="1" customHeight="1" outlineLevel="1" thickBot="1" x14ac:dyDescent="0.25">
      <c r="A2389" s="644" t="s">
        <v>5140</v>
      </c>
      <c r="B2389" s="7" t="s">
        <v>62</v>
      </c>
      <c r="C2389" s="164"/>
      <c r="D2389" s="307" t="s">
        <v>887</v>
      </c>
      <c r="E2389" s="2"/>
      <c r="F2389" s="59" t="s">
        <v>4</v>
      </c>
      <c r="G2389" s="59">
        <v>2</v>
      </c>
      <c r="H2389" s="127">
        <v>0.8</v>
      </c>
      <c r="I2389" s="127">
        <v>0.7</v>
      </c>
      <c r="J2389" s="161">
        <f t="shared" si="1665"/>
        <v>0.68599999999999994</v>
      </c>
      <c r="K2389" s="161">
        <f t="shared" si="1666"/>
        <v>0.67899999999999994</v>
      </c>
      <c r="L2389" s="161">
        <f t="shared" si="1667"/>
        <v>0.67199999999999993</v>
      </c>
      <c r="M2389" s="14"/>
      <c r="N2389" s="65">
        <f>H2389*M2389</f>
        <v>0</v>
      </c>
      <c r="O2389" s="217">
        <f>I2389*M2389</f>
        <v>0</v>
      </c>
      <c r="P2389" s="246">
        <f>J2389*M2389</f>
        <v>0</v>
      </c>
      <c r="Q2389" s="246">
        <f>K2389*M2389</f>
        <v>0</v>
      </c>
      <c r="R2389" s="246">
        <f>L2389*M2389</f>
        <v>0</v>
      </c>
      <c r="S2389" s="13" t="s">
        <v>5</v>
      </c>
    </row>
    <row r="2390" spans="1:21" s="56" customFormat="1" ht="69.95" hidden="1" customHeight="1" outlineLevel="1" thickBot="1" x14ac:dyDescent="0.25">
      <c r="A2390" s="644" t="s">
        <v>5141</v>
      </c>
      <c r="B2390" s="7" t="s">
        <v>141</v>
      </c>
      <c r="C2390" s="164"/>
      <c r="D2390" s="307" t="s">
        <v>888</v>
      </c>
      <c r="E2390" s="2"/>
      <c r="F2390" s="59" t="s">
        <v>4</v>
      </c>
      <c r="G2390" s="59">
        <v>3</v>
      </c>
      <c r="H2390" s="127">
        <v>1</v>
      </c>
      <c r="I2390" s="127">
        <v>0.9</v>
      </c>
      <c r="J2390" s="161">
        <f t="shared" si="1665"/>
        <v>0.88200000000000001</v>
      </c>
      <c r="K2390" s="161">
        <f t="shared" si="1666"/>
        <v>0.873</v>
      </c>
      <c r="L2390" s="161">
        <f t="shared" si="1667"/>
        <v>0.86399999999999999</v>
      </c>
      <c r="M2390" s="14"/>
      <c r="N2390" s="65">
        <f>H2390*M2390</f>
        <v>0</v>
      </c>
      <c r="O2390" s="217">
        <f>I2390*M2390</f>
        <v>0</v>
      </c>
      <c r="P2390" s="246">
        <f>J2390*M2390</f>
        <v>0</v>
      </c>
      <c r="Q2390" s="246">
        <f>K2390*M2390</f>
        <v>0</v>
      </c>
      <c r="R2390" s="246">
        <f>L2390*M2390</f>
        <v>0</v>
      </c>
      <c r="S2390" s="12" t="s">
        <v>5</v>
      </c>
    </row>
    <row r="2391" spans="1:21" s="56" customFormat="1" ht="69.95" hidden="1" customHeight="1" outlineLevel="1" thickBot="1" x14ac:dyDescent="0.25">
      <c r="A2391" s="644" t="s">
        <v>5142</v>
      </c>
      <c r="B2391" s="7" t="s">
        <v>141</v>
      </c>
      <c r="C2391" s="164"/>
      <c r="D2391" s="307" t="s">
        <v>889</v>
      </c>
      <c r="E2391" s="2"/>
      <c r="F2391" s="59" t="s">
        <v>4</v>
      </c>
      <c r="G2391" s="59">
        <v>3</v>
      </c>
      <c r="H2391" s="127">
        <v>1</v>
      </c>
      <c r="I2391" s="127">
        <v>0.9</v>
      </c>
      <c r="J2391" s="161">
        <f t="shared" si="1665"/>
        <v>0.88200000000000001</v>
      </c>
      <c r="K2391" s="161">
        <f t="shared" si="1666"/>
        <v>0.873</v>
      </c>
      <c r="L2391" s="161">
        <f t="shared" si="1667"/>
        <v>0.86399999999999999</v>
      </c>
      <c r="M2391" s="14"/>
      <c r="N2391" s="65">
        <f>H2391*M2391</f>
        <v>0</v>
      </c>
      <c r="O2391" s="217">
        <f>I2391*M2391</f>
        <v>0</v>
      </c>
      <c r="P2391" s="246">
        <f>J2391*M2391</f>
        <v>0</v>
      </c>
      <c r="Q2391" s="246">
        <f>K2391*M2391</f>
        <v>0</v>
      </c>
      <c r="R2391" s="246">
        <f>L2391*M2391</f>
        <v>0</v>
      </c>
      <c r="S2391" s="12" t="s">
        <v>5</v>
      </c>
    </row>
    <row r="2392" spans="1:21" s="56" customFormat="1" ht="69.95" hidden="1" customHeight="1" outlineLevel="1" thickBot="1" x14ac:dyDescent="0.25">
      <c r="A2392" s="644" t="s">
        <v>5143</v>
      </c>
      <c r="B2392" s="7" t="s">
        <v>62</v>
      </c>
      <c r="C2392" s="164"/>
      <c r="D2392" s="307" t="s">
        <v>890</v>
      </c>
      <c r="E2392" s="2"/>
      <c r="F2392" s="59" t="s">
        <v>4</v>
      </c>
      <c r="G2392" s="59">
        <v>2</v>
      </c>
      <c r="H2392" s="127">
        <v>0.8</v>
      </c>
      <c r="I2392" s="127">
        <v>0.7</v>
      </c>
      <c r="J2392" s="161">
        <f t="shared" si="1665"/>
        <v>0.68599999999999994</v>
      </c>
      <c r="K2392" s="161">
        <f t="shared" si="1666"/>
        <v>0.67899999999999994</v>
      </c>
      <c r="L2392" s="161">
        <f t="shared" si="1667"/>
        <v>0.67199999999999993</v>
      </c>
      <c r="M2392" s="14"/>
      <c r="N2392" s="65">
        <f>H2392*M2392</f>
        <v>0</v>
      </c>
      <c r="O2392" s="217">
        <f>I2392*M2392</f>
        <v>0</v>
      </c>
      <c r="P2392" s="246">
        <f>J2392*M2392</f>
        <v>0</v>
      </c>
      <c r="Q2392" s="246">
        <f>K2392*M2392</f>
        <v>0</v>
      </c>
      <c r="R2392" s="246">
        <f>L2392*M2392</f>
        <v>0</v>
      </c>
      <c r="S2392" s="13" t="s">
        <v>5</v>
      </c>
    </row>
    <row r="2393" spans="1:21" s="56" customFormat="1" ht="69.95" hidden="1" customHeight="1" outlineLevel="1" thickBot="1" x14ac:dyDescent="0.25">
      <c r="A2393" s="644" t="s">
        <v>5144</v>
      </c>
      <c r="B2393" s="7" t="s">
        <v>62</v>
      </c>
      <c r="C2393" s="164"/>
      <c r="D2393" s="307" t="s">
        <v>891</v>
      </c>
      <c r="E2393" s="2"/>
      <c r="F2393" s="59" t="s">
        <v>4</v>
      </c>
      <c r="G2393" s="59">
        <v>2</v>
      </c>
      <c r="H2393" s="127">
        <v>0.8</v>
      </c>
      <c r="I2393" s="127">
        <v>0.7</v>
      </c>
      <c r="J2393" s="161">
        <f t="shared" si="1665"/>
        <v>0.68599999999999994</v>
      </c>
      <c r="K2393" s="161">
        <f t="shared" si="1666"/>
        <v>0.67899999999999994</v>
      </c>
      <c r="L2393" s="161">
        <f t="shared" si="1667"/>
        <v>0.67199999999999993</v>
      </c>
      <c r="M2393" s="14"/>
      <c r="N2393" s="65">
        <f>H2393*M2393</f>
        <v>0</v>
      </c>
      <c r="O2393" s="217">
        <f>I2393*M2393</f>
        <v>0</v>
      </c>
      <c r="P2393" s="246">
        <f>J2393*M2393</f>
        <v>0</v>
      </c>
      <c r="Q2393" s="246">
        <f>K2393*M2393</f>
        <v>0</v>
      </c>
      <c r="R2393" s="246">
        <f>L2393*M2393</f>
        <v>0</v>
      </c>
      <c r="S2393" s="13" t="s">
        <v>5</v>
      </c>
    </row>
    <row r="2394" spans="1:21" s="56" customFormat="1" ht="69.95" hidden="1" customHeight="1" outlineLevel="1" thickBot="1" x14ac:dyDescent="0.25">
      <c r="A2394" s="644" t="s">
        <v>5145</v>
      </c>
      <c r="B2394" s="7" t="s">
        <v>141</v>
      </c>
      <c r="C2394" s="164"/>
      <c r="D2394" s="307" t="s">
        <v>892</v>
      </c>
      <c r="E2394" s="2"/>
      <c r="F2394" s="59" t="s">
        <v>4</v>
      </c>
      <c r="G2394" s="59">
        <v>3</v>
      </c>
      <c r="H2394" s="127">
        <v>1</v>
      </c>
      <c r="I2394" s="127">
        <v>0.9</v>
      </c>
      <c r="J2394" s="161">
        <f t="shared" si="1665"/>
        <v>0.88200000000000001</v>
      </c>
      <c r="K2394" s="161">
        <f t="shared" si="1666"/>
        <v>0.873</v>
      </c>
      <c r="L2394" s="161">
        <f t="shared" si="1667"/>
        <v>0.86399999999999999</v>
      </c>
      <c r="M2394" s="14"/>
      <c r="N2394" s="65">
        <f>H2394*M2394</f>
        <v>0</v>
      </c>
      <c r="O2394" s="217">
        <f>I2394*M2394</f>
        <v>0</v>
      </c>
      <c r="P2394" s="246">
        <f>J2394*M2394</f>
        <v>0</v>
      </c>
      <c r="Q2394" s="246">
        <f>K2394*M2394</f>
        <v>0</v>
      </c>
      <c r="R2394" s="246">
        <f>L2394*M2394</f>
        <v>0</v>
      </c>
      <c r="S2394" s="12" t="s">
        <v>5</v>
      </c>
    </row>
    <row r="2395" spans="1:21" s="56" customFormat="1" ht="69.95" hidden="1" customHeight="1" outlineLevel="1" thickBot="1" x14ac:dyDescent="0.25">
      <c r="A2395" s="644" t="s">
        <v>5146</v>
      </c>
      <c r="B2395" s="7" t="s">
        <v>141</v>
      </c>
      <c r="C2395" s="164"/>
      <c r="D2395" s="307" t="s">
        <v>893</v>
      </c>
      <c r="E2395" s="2"/>
      <c r="F2395" s="59" t="s">
        <v>4</v>
      </c>
      <c r="G2395" s="59">
        <v>3</v>
      </c>
      <c r="H2395" s="127">
        <v>1</v>
      </c>
      <c r="I2395" s="127">
        <v>0.9</v>
      </c>
      <c r="J2395" s="161">
        <f t="shared" si="1665"/>
        <v>0.88200000000000001</v>
      </c>
      <c r="K2395" s="161">
        <f t="shared" si="1666"/>
        <v>0.873</v>
      </c>
      <c r="L2395" s="161">
        <f t="shared" si="1667"/>
        <v>0.86399999999999999</v>
      </c>
      <c r="M2395" s="14"/>
      <c r="N2395" s="65">
        <f>H2395*M2395</f>
        <v>0</v>
      </c>
      <c r="O2395" s="217">
        <f>I2395*M2395</f>
        <v>0</v>
      </c>
      <c r="P2395" s="246">
        <f>J2395*M2395</f>
        <v>0</v>
      </c>
      <c r="Q2395" s="246">
        <f>K2395*M2395</f>
        <v>0</v>
      </c>
      <c r="R2395" s="246">
        <f>L2395*M2395</f>
        <v>0</v>
      </c>
      <c r="S2395" s="12" t="s">
        <v>5</v>
      </c>
    </row>
    <row r="2396" spans="1:21" s="56" customFormat="1" ht="69.95" hidden="1" customHeight="1" outlineLevel="1" thickBot="1" x14ac:dyDescent="0.25">
      <c r="A2396" s="644" t="s">
        <v>5147</v>
      </c>
      <c r="B2396" s="560" t="s">
        <v>663</v>
      </c>
      <c r="C2396" s="148"/>
      <c r="D2396" s="572" t="s">
        <v>920</v>
      </c>
      <c r="E2396" s="7"/>
      <c r="F2396" s="202" t="s">
        <v>4</v>
      </c>
      <c r="G2396" s="2">
        <v>2</v>
      </c>
      <c r="H2396" s="127">
        <v>1</v>
      </c>
      <c r="I2396" s="127">
        <v>0.9</v>
      </c>
      <c r="J2396" s="161">
        <f t="shared" si="1665"/>
        <v>0.88200000000000001</v>
      </c>
      <c r="K2396" s="161">
        <f t="shared" si="1666"/>
        <v>0.873</v>
      </c>
      <c r="L2396" s="161">
        <f t="shared" si="1667"/>
        <v>0.86399999999999999</v>
      </c>
      <c r="M2396" s="14"/>
      <c r="N2396" s="65">
        <f>H2396*M2396</f>
        <v>0</v>
      </c>
      <c r="O2396" s="217">
        <f>I2396*M2396</f>
        <v>0</v>
      </c>
      <c r="P2396" s="246">
        <f>J2396*M2396</f>
        <v>0</v>
      </c>
      <c r="Q2396" s="246">
        <f>K2396*M2396</f>
        <v>0</v>
      </c>
      <c r="R2396" s="246">
        <f>L2396*M2396</f>
        <v>0</v>
      </c>
      <c r="S2396" s="12" t="s">
        <v>5</v>
      </c>
      <c r="T2396" s="60"/>
    </row>
    <row r="2397" spans="1:21" s="56" customFormat="1" ht="69.95" hidden="1" customHeight="1" outlineLevel="1" thickBot="1" x14ac:dyDescent="0.25">
      <c r="A2397" s="644" t="s">
        <v>5148</v>
      </c>
      <c r="B2397" s="560" t="s">
        <v>663</v>
      </c>
      <c r="C2397" s="148"/>
      <c r="D2397" s="572" t="s">
        <v>734</v>
      </c>
      <c r="E2397" s="7"/>
      <c r="F2397" s="202" t="s">
        <v>4</v>
      </c>
      <c r="G2397" s="2">
        <v>2</v>
      </c>
      <c r="H2397" s="127">
        <v>1</v>
      </c>
      <c r="I2397" s="127">
        <v>0.9</v>
      </c>
      <c r="J2397" s="161">
        <f t="shared" si="1665"/>
        <v>0.88200000000000001</v>
      </c>
      <c r="K2397" s="161">
        <f t="shared" si="1666"/>
        <v>0.873</v>
      </c>
      <c r="L2397" s="161">
        <f t="shared" si="1667"/>
        <v>0.86399999999999999</v>
      </c>
      <c r="M2397" s="14"/>
      <c r="N2397" s="65">
        <f>H2397*M2397</f>
        <v>0</v>
      </c>
      <c r="O2397" s="217">
        <f>I2397*M2397</f>
        <v>0</v>
      </c>
      <c r="P2397" s="246">
        <f>J2397*M2397</f>
        <v>0</v>
      </c>
      <c r="Q2397" s="246">
        <f>K2397*M2397</f>
        <v>0</v>
      </c>
      <c r="R2397" s="246">
        <f>L2397*M2397</f>
        <v>0</v>
      </c>
      <c r="S2397" s="12" t="s">
        <v>5</v>
      </c>
      <c r="T2397" s="60"/>
    </row>
    <row r="2398" spans="1:21" s="56" customFormat="1" ht="69.95" hidden="1" customHeight="1" outlineLevel="1" thickBot="1" x14ac:dyDescent="0.25">
      <c r="A2398" s="644" t="s">
        <v>5149</v>
      </c>
      <c r="B2398" s="560" t="s">
        <v>663</v>
      </c>
      <c r="C2398" s="148"/>
      <c r="D2398" s="572" t="s">
        <v>1306</v>
      </c>
      <c r="E2398" s="7"/>
      <c r="F2398" s="202" t="s">
        <v>4</v>
      </c>
      <c r="G2398" s="2">
        <v>2</v>
      </c>
      <c r="H2398" s="127">
        <v>1</v>
      </c>
      <c r="I2398" s="127">
        <v>0.9</v>
      </c>
      <c r="J2398" s="161">
        <f t="shared" si="1665"/>
        <v>0.88200000000000001</v>
      </c>
      <c r="K2398" s="161">
        <f t="shared" si="1666"/>
        <v>0.873</v>
      </c>
      <c r="L2398" s="161">
        <f t="shared" si="1667"/>
        <v>0.86399999999999999</v>
      </c>
      <c r="M2398" s="14"/>
      <c r="N2398" s="65">
        <f>H2398*M2398</f>
        <v>0</v>
      </c>
      <c r="O2398" s="217">
        <f>I2398*M2398</f>
        <v>0</v>
      </c>
      <c r="P2398" s="246">
        <f>J2398*M2398</f>
        <v>0</v>
      </c>
      <c r="Q2398" s="246">
        <f>K2398*M2398</f>
        <v>0</v>
      </c>
      <c r="R2398" s="246">
        <f>L2398*M2398</f>
        <v>0</v>
      </c>
      <c r="S2398" s="12" t="s">
        <v>5</v>
      </c>
      <c r="T2398" s="60"/>
    </row>
    <row r="2399" spans="1:21" s="56" customFormat="1" ht="69.95" hidden="1" customHeight="1" outlineLevel="1" thickBot="1" x14ac:dyDescent="0.25">
      <c r="A2399" s="644" t="s">
        <v>5150</v>
      </c>
      <c r="B2399" s="560" t="s">
        <v>663</v>
      </c>
      <c r="C2399" s="148"/>
      <c r="D2399" s="572" t="s">
        <v>1307</v>
      </c>
      <c r="E2399" s="7"/>
      <c r="F2399" s="202" t="s">
        <v>4</v>
      </c>
      <c r="G2399" s="2">
        <v>2</v>
      </c>
      <c r="H2399" s="127">
        <v>1</v>
      </c>
      <c r="I2399" s="127">
        <v>0.9</v>
      </c>
      <c r="J2399" s="161">
        <f t="shared" si="1665"/>
        <v>0.88200000000000001</v>
      </c>
      <c r="K2399" s="161">
        <f t="shared" si="1666"/>
        <v>0.873</v>
      </c>
      <c r="L2399" s="161">
        <f t="shared" si="1667"/>
        <v>0.86399999999999999</v>
      </c>
      <c r="M2399" s="14"/>
      <c r="N2399" s="65">
        <f>H2399*M2399</f>
        <v>0</v>
      </c>
      <c r="O2399" s="217">
        <f>I2399*M2399</f>
        <v>0</v>
      </c>
      <c r="P2399" s="246">
        <f>J2399*M2399</f>
        <v>0</v>
      </c>
      <c r="Q2399" s="246">
        <f>K2399*M2399</f>
        <v>0</v>
      </c>
      <c r="R2399" s="246">
        <f>L2399*M2399</f>
        <v>0</v>
      </c>
      <c r="S2399" s="12" t="s">
        <v>5</v>
      </c>
      <c r="T2399" s="60"/>
    </row>
    <row r="2400" spans="1:21" s="56" customFormat="1" ht="69.95" hidden="1" customHeight="1" outlineLevel="1" thickBot="1" x14ac:dyDescent="0.25">
      <c r="A2400" s="644" t="s">
        <v>5151</v>
      </c>
      <c r="B2400" s="7" t="s">
        <v>141</v>
      </c>
      <c r="C2400" s="164"/>
      <c r="D2400" s="307" t="s">
        <v>894</v>
      </c>
      <c r="E2400" s="2"/>
      <c r="F2400" s="59" t="s">
        <v>4</v>
      </c>
      <c r="G2400" s="59">
        <v>3</v>
      </c>
      <c r="H2400" s="127">
        <v>1</v>
      </c>
      <c r="I2400" s="127">
        <v>0.9</v>
      </c>
      <c r="J2400" s="161">
        <f t="shared" si="1665"/>
        <v>0.88200000000000001</v>
      </c>
      <c r="K2400" s="161">
        <f t="shared" si="1666"/>
        <v>0.873</v>
      </c>
      <c r="L2400" s="161">
        <f t="shared" si="1667"/>
        <v>0.86399999999999999</v>
      </c>
      <c r="M2400" s="14"/>
      <c r="N2400" s="65">
        <f>H2400*M2400</f>
        <v>0</v>
      </c>
      <c r="O2400" s="217">
        <f>I2400*M2400</f>
        <v>0</v>
      </c>
      <c r="P2400" s="246">
        <f>J2400*M2400</f>
        <v>0</v>
      </c>
      <c r="Q2400" s="246">
        <f>K2400*M2400</f>
        <v>0</v>
      </c>
      <c r="R2400" s="246">
        <f>L2400*M2400</f>
        <v>0</v>
      </c>
      <c r="S2400" s="12" t="s">
        <v>5</v>
      </c>
    </row>
    <row r="2401" spans="1:20" s="56" customFormat="1" ht="69.95" hidden="1" customHeight="1" outlineLevel="1" thickBot="1" x14ac:dyDescent="0.25">
      <c r="A2401" s="644" t="s">
        <v>5152</v>
      </c>
      <c r="B2401" s="7" t="s">
        <v>141</v>
      </c>
      <c r="C2401" s="164"/>
      <c r="D2401" s="307" t="s">
        <v>895</v>
      </c>
      <c r="E2401" s="2"/>
      <c r="F2401" s="59" t="s">
        <v>4</v>
      </c>
      <c r="G2401" s="59">
        <v>3</v>
      </c>
      <c r="H2401" s="127">
        <v>1</v>
      </c>
      <c r="I2401" s="127">
        <v>0.9</v>
      </c>
      <c r="J2401" s="161">
        <f t="shared" si="1665"/>
        <v>0.88200000000000001</v>
      </c>
      <c r="K2401" s="161">
        <f t="shared" si="1666"/>
        <v>0.873</v>
      </c>
      <c r="L2401" s="161">
        <f t="shared" si="1667"/>
        <v>0.86399999999999999</v>
      </c>
      <c r="M2401" s="14"/>
      <c r="N2401" s="65">
        <f>H2401*M2401</f>
        <v>0</v>
      </c>
      <c r="O2401" s="217">
        <f>I2401*M2401</f>
        <v>0</v>
      </c>
      <c r="P2401" s="246">
        <f>J2401*M2401</f>
        <v>0</v>
      </c>
      <c r="Q2401" s="246">
        <f>K2401*M2401</f>
        <v>0</v>
      </c>
      <c r="R2401" s="246">
        <f>L2401*M2401</f>
        <v>0</v>
      </c>
      <c r="S2401" s="12" t="s">
        <v>5</v>
      </c>
    </row>
    <row r="2402" spans="1:20" s="56" customFormat="1" ht="69.95" hidden="1" customHeight="1" outlineLevel="1" thickBot="1" x14ac:dyDescent="0.25">
      <c r="A2402" s="644" t="s">
        <v>5153</v>
      </c>
      <c r="B2402" s="7" t="s">
        <v>141</v>
      </c>
      <c r="C2402" s="164"/>
      <c r="D2402" s="307" t="s">
        <v>896</v>
      </c>
      <c r="E2402" s="2"/>
      <c r="F2402" s="59" t="s">
        <v>4</v>
      </c>
      <c r="G2402" s="59">
        <v>3</v>
      </c>
      <c r="H2402" s="127">
        <v>1</v>
      </c>
      <c r="I2402" s="127">
        <v>0.9</v>
      </c>
      <c r="J2402" s="161">
        <f t="shared" si="1665"/>
        <v>0.88200000000000001</v>
      </c>
      <c r="K2402" s="161">
        <f t="shared" si="1666"/>
        <v>0.873</v>
      </c>
      <c r="L2402" s="161">
        <f t="shared" si="1667"/>
        <v>0.86399999999999999</v>
      </c>
      <c r="M2402" s="14"/>
      <c r="N2402" s="65">
        <f>H2402*M2402</f>
        <v>0</v>
      </c>
      <c r="O2402" s="217">
        <f>I2402*M2402</f>
        <v>0</v>
      </c>
      <c r="P2402" s="246">
        <f>J2402*M2402</f>
        <v>0</v>
      </c>
      <c r="Q2402" s="246">
        <f>K2402*M2402</f>
        <v>0</v>
      </c>
      <c r="R2402" s="246">
        <f>L2402*M2402</f>
        <v>0</v>
      </c>
      <c r="S2402" s="12" t="s">
        <v>5</v>
      </c>
    </row>
    <row r="2403" spans="1:20" s="56" customFormat="1" ht="69.95" hidden="1" customHeight="1" outlineLevel="1" thickBot="1" x14ac:dyDescent="0.25">
      <c r="A2403" s="644" t="s">
        <v>5154</v>
      </c>
      <c r="B2403" s="319" t="s">
        <v>1195</v>
      </c>
      <c r="C2403" s="164"/>
      <c r="D2403" s="307" t="s">
        <v>1199</v>
      </c>
      <c r="E2403" s="2"/>
      <c r="F2403" s="59" t="s">
        <v>4</v>
      </c>
      <c r="G2403" s="59">
        <v>2</v>
      </c>
      <c r="H2403" s="127">
        <v>1</v>
      </c>
      <c r="I2403" s="127">
        <v>0.95</v>
      </c>
      <c r="J2403" s="161">
        <f t="shared" si="1665"/>
        <v>0.93099999999999994</v>
      </c>
      <c r="K2403" s="161">
        <f t="shared" si="1666"/>
        <v>0.92149999999999999</v>
      </c>
      <c r="L2403" s="161">
        <f t="shared" si="1667"/>
        <v>0.91199999999999992</v>
      </c>
      <c r="M2403" s="14"/>
      <c r="N2403" s="65">
        <f>H2403*M2403</f>
        <v>0</v>
      </c>
      <c r="O2403" s="217">
        <f>I2403*M2403</f>
        <v>0</v>
      </c>
      <c r="P2403" s="246">
        <f>J2403*M2403</f>
        <v>0</v>
      </c>
      <c r="Q2403" s="246">
        <f>K2403*M2403</f>
        <v>0</v>
      </c>
      <c r="R2403" s="246">
        <f>L2403*M2403</f>
        <v>0</v>
      </c>
      <c r="S2403" s="12" t="s">
        <v>5</v>
      </c>
    </row>
    <row r="2404" spans="1:20" s="56" customFormat="1" ht="69.95" hidden="1" customHeight="1" outlineLevel="1" thickBot="1" x14ac:dyDescent="0.25">
      <c r="A2404" s="644" t="s">
        <v>5155</v>
      </c>
      <c r="B2404" s="560" t="s">
        <v>663</v>
      </c>
      <c r="C2404" s="148"/>
      <c r="D2404" s="572" t="s">
        <v>897</v>
      </c>
      <c r="E2404" s="2"/>
      <c r="F2404" s="59" t="s">
        <v>4</v>
      </c>
      <c r="G2404" s="59">
        <v>2</v>
      </c>
      <c r="H2404" s="127">
        <v>1</v>
      </c>
      <c r="I2404" s="127">
        <v>0.9</v>
      </c>
      <c r="J2404" s="161">
        <f t="shared" si="1665"/>
        <v>0.88200000000000001</v>
      </c>
      <c r="K2404" s="161">
        <f t="shared" si="1666"/>
        <v>0.873</v>
      </c>
      <c r="L2404" s="161">
        <f t="shared" si="1667"/>
        <v>0.86399999999999999</v>
      </c>
      <c r="M2404" s="14"/>
      <c r="N2404" s="65">
        <f>H2404*M2404</f>
        <v>0</v>
      </c>
      <c r="O2404" s="217">
        <f>I2404*M2404</f>
        <v>0</v>
      </c>
      <c r="P2404" s="246">
        <f>J2404*M2404</f>
        <v>0</v>
      </c>
      <c r="Q2404" s="246">
        <f>K2404*M2404</f>
        <v>0</v>
      </c>
      <c r="R2404" s="246">
        <f>L2404*M2404</f>
        <v>0</v>
      </c>
      <c r="S2404" s="12" t="s">
        <v>5</v>
      </c>
      <c r="T2404" s="60" t="s">
        <v>725</v>
      </c>
    </row>
    <row r="2405" spans="1:20" s="56" customFormat="1" ht="69.95" hidden="1" customHeight="1" outlineLevel="1" thickBot="1" x14ac:dyDescent="0.25">
      <c r="A2405" s="644" t="s">
        <v>5156</v>
      </c>
      <c r="B2405" s="560" t="s">
        <v>663</v>
      </c>
      <c r="C2405" s="148"/>
      <c r="D2405" s="572" t="s">
        <v>1967</v>
      </c>
      <c r="E2405" s="2"/>
      <c r="F2405" s="59" t="s">
        <v>4</v>
      </c>
      <c r="G2405" s="59">
        <v>2</v>
      </c>
      <c r="H2405" s="127">
        <v>1</v>
      </c>
      <c r="I2405" s="127">
        <v>0.9</v>
      </c>
      <c r="J2405" s="161">
        <f t="shared" ref="J2405" si="1671">I2405*0.98</f>
        <v>0.88200000000000001</v>
      </c>
      <c r="K2405" s="161">
        <f t="shared" ref="K2405" si="1672">I2405*0.97</f>
        <v>0.873</v>
      </c>
      <c r="L2405" s="161">
        <f t="shared" ref="L2405" si="1673">I2405*0.96</f>
        <v>0.86399999999999999</v>
      </c>
      <c r="M2405" s="14"/>
      <c r="N2405" s="65">
        <f>H2405*M2405</f>
        <v>0</v>
      </c>
      <c r="O2405" s="217">
        <f>I2405*M2405</f>
        <v>0</v>
      </c>
      <c r="P2405" s="246">
        <f>J2405*M2405</f>
        <v>0</v>
      </c>
      <c r="Q2405" s="246">
        <f>K2405*M2405</f>
        <v>0</v>
      </c>
      <c r="R2405" s="246">
        <f>L2405*M2405</f>
        <v>0</v>
      </c>
      <c r="S2405" s="12" t="s">
        <v>5</v>
      </c>
      <c r="T2405" s="60" t="s">
        <v>725</v>
      </c>
    </row>
    <row r="2406" spans="1:20" s="56" customFormat="1" ht="69.95" hidden="1" customHeight="1" outlineLevel="1" thickBot="1" x14ac:dyDescent="0.25">
      <c r="A2406" s="644" t="s">
        <v>5157</v>
      </c>
      <c r="B2406" s="7" t="s">
        <v>141</v>
      </c>
      <c r="C2406" s="164"/>
      <c r="D2406" s="307" t="s">
        <v>2768</v>
      </c>
      <c r="E2406" s="2"/>
      <c r="F2406" s="59" t="s">
        <v>4</v>
      </c>
      <c r="G2406" s="59">
        <v>3</v>
      </c>
      <c r="H2406" s="127">
        <v>1</v>
      </c>
      <c r="I2406" s="127">
        <v>0.9</v>
      </c>
      <c r="J2406" s="161">
        <f t="shared" si="1665"/>
        <v>0.88200000000000001</v>
      </c>
      <c r="K2406" s="161">
        <f t="shared" si="1666"/>
        <v>0.873</v>
      </c>
      <c r="L2406" s="161">
        <f t="shared" si="1667"/>
        <v>0.86399999999999999</v>
      </c>
      <c r="M2406" s="14"/>
      <c r="N2406" s="65">
        <f>H2406*M2406</f>
        <v>0</v>
      </c>
      <c r="O2406" s="217">
        <f>I2406*M2406</f>
        <v>0</v>
      </c>
      <c r="P2406" s="246">
        <f>J2406*M2406</f>
        <v>0</v>
      </c>
      <c r="Q2406" s="246">
        <f>K2406*M2406</f>
        <v>0</v>
      </c>
      <c r="R2406" s="246">
        <f>L2406*M2406</f>
        <v>0</v>
      </c>
      <c r="S2406" s="12" t="s">
        <v>5</v>
      </c>
    </row>
    <row r="2407" spans="1:20" s="56" customFormat="1" ht="69.95" hidden="1" customHeight="1" outlineLevel="1" thickBot="1" x14ac:dyDescent="0.25">
      <c r="A2407" s="644" t="s">
        <v>5158</v>
      </c>
      <c r="B2407" s="7" t="s">
        <v>141</v>
      </c>
      <c r="C2407" s="164"/>
      <c r="D2407" s="307" t="s">
        <v>898</v>
      </c>
      <c r="E2407" s="2"/>
      <c r="F2407" s="59" t="s">
        <v>4</v>
      </c>
      <c r="G2407" s="59">
        <v>3</v>
      </c>
      <c r="H2407" s="127">
        <v>1</v>
      </c>
      <c r="I2407" s="127">
        <v>0.9</v>
      </c>
      <c r="J2407" s="161">
        <f t="shared" si="1665"/>
        <v>0.88200000000000001</v>
      </c>
      <c r="K2407" s="161">
        <f t="shared" si="1666"/>
        <v>0.873</v>
      </c>
      <c r="L2407" s="161">
        <f t="shared" si="1667"/>
        <v>0.86399999999999999</v>
      </c>
      <c r="M2407" s="14"/>
      <c r="N2407" s="65">
        <f>H2407*M2407</f>
        <v>0</v>
      </c>
      <c r="O2407" s="217">
        <f>I2407*M2407</f>
        <v>0</v>
      </c>
      <c r="P2407" s="246">
        <f>J2407*M2407</f>
        <v>0</v>
      </c>
      <c r="Q2407" s="246">
        <f>K2407*M2407</f>
        <v>0</v>
      </c>
      <c r="R2407" s="246">
        <f>L2407*M2407</f>
        <v>0</v>
      </c>
      <c r="S2407" s="12" t="s">
        <v>5</v>
      </c>
    </row>
    <row r="2408" spans="1:20" s="56" customFormat="1" ht="69.95" hidden="1" customHeight="1" outlineLevel="1" thickBot="1" x14ac:dyDescent="0.25">
      <c r="A2408" s="644" t="s">
        <v>5159</v>
      </c>
      <c r="B2408" s="7" t="s">
        <v>141</v>
      </c>
      <c r="C2408" s="164"/>
      <c r="D2408" s="307" t="s">
        <v>899</v>
      </c>
      <c r="E2408" s="2"/>
      <c r="F2408" s="59" t="s">
        <v>4</v>
      </c>
      <c r="G2408" s="59">
        <v>3</v>
      </c>
      <c r="H2408" s="127">
        <v>1</v>
      </c>
      <c r="I2408" s="127">
        <v>0.9</v>
      </c>
      <c r="J2408" s="161">
        <f t="shared" si="1665"/>
        <v>0.88200000000000001</v>
      </c>
      <c r="K2408" s="161">
        <f t="shared" si="1666"/>
        <v>0.873</v>
      </c>
      <c r="L2408" s="161">
        <f t="shared" si="1667"/>
        <v>0.86399999999999999</v>
      </c>
      <c r="M2408" s="14"/>
      <c r="N2408" s="65">
        <f>H2408*M2408</f>
        <v>0</v>
      </c>
      <c r="O2408" s="217">
        <f>I2408*M2408</f>
        <v>0</v>
      </c>
      <c r="P2408" s="246">
        <f>J2408*M2408</f>
        <v>0</v>
      </c>
      <c r="Q2408" s="246">
        <f>K2408*M2408</f>
        <v>0</v>
      </c>
      <c r="R2408" s="246">
        <f>L2408*M2408</f>
        <v>0</v>
      </c>
      <c r="S2408" s="12" t="s">
        <v>5</v>
      </c>
    </row>
    <row r="2409" spans="1:20" s="56" customFormat="1" ht="69.95" hidden="1" customHeight="1" outlineLevel="1" thickBot="1" x14ac:dyDescent="0.25">
      <c r="A2409" s="644" t="s">
        <v>5160</v>
      </c>
      <c r="B2409" s="7" t="s">
        <v>141</v>
      </c>
      <c r="C2409" s="164"/>
      <c r="D2409" s="307" t="s">
        <v>900</v>
      </c>
      <c r="E2409" s="2"/>
      <c r="F2409" s="59" t="s">
        <v>4</v>
      </c>
      <c r="G2409" s="59">
        <v>3</v>
      </c>
      <c r="H2409" s="127">
        <v>1</v>
      </c>
      <c r="I2409" s="127">
        <v>0.9</v>
      </c>
      <c r="J2409" s="161">
        <f t="shared" si="1665"/>
        <v>0.88200000000000001</v>
      </c>
      <c r="K2409" s="161">
        <f t="shared" si="1666"/>
        <v>0.873</v>
      </c>
      <c r="L2409" s="161">
        <f t="shared" si="1667"/>
        <v>0.86399999999999999</v>
      </c>
      <c r="M2409" s="14"/>
      <c r="N2409" s="65">
        <f>H2409*M2409</f>
        <v>0</v>
      </c>
      <c r="O2409" s="217">
        <f>I2409*M2409</f>
        <v>0</v>
      </c>
      <c r="P2409" s="246">
        <f>J2409*M2409</f>
        <v>0</v>
      </c>
      <c r="Q2409" s="246">
        <f>K2409*M2409</f>
        <v>0</v>
      </c>
      <c r="R2409" s="246">
        <f>L2409*M2409</f>
        <v>0</v>
      </c>
      <c r="S2409" s="12" t="s">
        <v>5</v>
      </c>
    </row>
    <row r="2410" spans="1:20" s="56" customFormat="1" ht="69.95" hidden="1" customHeight="1" outlineLevel="1" thickBot="1" x14ac:dyDescent="0.25">
      <c r="A2410" s="644" t="s">
        <v>5161</v>
      </c>
      <c r="B2410" s="7" t="s">
        <v>62</v>
      </c>
      <c r="C2410" s="164"/>
      <c r="D2410" s="307" t="s">
        <v>901</v>
      </c>
      <c r="E2410" s="2"/>
      <c r="F2410" s="59" t="s">
        <v>4</v>
      </c>
      <c r="G2410" s="59">
        <v>3</v>
      </c>
      <c r="H2410" s="127">
        <v>1</v>
      </c>
      <c r="I2410" s="127">
        <v>0.9</v>
      </c>
      <c r="J2410" s="161">
        <f t="shared" si="1665"/>
        <v>0.88200000000000001</v>
      </c>
      <c r="K2410" s="161">
        <f t="shared" si="1666"/>
        <v>0.873</v>
      </c>
      <c r="L2410" s="161">
        <f t="shared" si="1667"/>
        <v>0.86399999999999999</v>
      </c>
      <c r="M2410" s="14"/>
      <c r="N2410" s="65">
        <f>H2410*M2410</f>
        <v>0</v>
      </c>
      <c r="O2410" s="217">
        <f>I2410*M2410</f>
        <v>0</v>
      </c>
      <c r="P2410" s="246">
        <f>J2410*M2410</f>
        <v>0</v>
      </c>
      <c r="Q2410" s="246">
        <f>K2410*M2410</f>
        <v>0</v>
      </c>
      <c r="R2410" s="246">
        <f>L2410*M2410</f>
        <v>0</v>
      </c>
      <c r="S2410" s="13" t="s">
        <v>5</v>
      </c>
    </row>
    <row r="2411" spans="1:20" s="56" customFormat="1" ht="69.95" hidden="1" customHeight="1" outlineLevel="1" thickBot="1" x14ac:dyDescent="0.25">
      <c r="A2411" s="644" t="s">
        <v>5162</v>
      </c>
      <c r="B2411" s="7" t="s">
        <v>141</v>
      </c>
      <c r="C2411" s="164"/>
      <c r="D2411" s="307" t="s">
        <v>902</v>
      </c>
      <c r="E2411" s="2"/>
      <c r="F2411" s="59" t="s">
        <v>4</v>
      </c>
      <c r="G2411" s="59">
        <v>3</v>
      </c>
      <c r="H2411" s="127">
        <v>1</v>
      </c>
      <c r="I2411" s="127">
        <v>0.9</v>
      </c>
      <c r="J2411" s="161">
        <f t="shared" si="1665"/>
        <v>0.88200000000000001</v>
      </c>
      <c r="K2411" s="161">
        <f t="shared" si="1666"/>
        <v>0.873</v>
      </c>
      <c r="L2411" s="161">
        <f t="shared" si="1667"/>
        <v>0.86399999999999999</v>
      </c>
      <c r="M2411" s="14"/>
      <c r="N2411" s="65">
        <f>H2411*M2411</f>
        <v>0</v>
      </c>
      <c r="O2411" s="217">
        <f>I2411*M2411</f>
        <v>0</v>
      </c>
      <c r="P2411" s="246">
        <f>J2411*M2411</f>
        <v>0</v>
      </c>
      <c r="Q2411" s="246">
        <f>K2411*M2411</f>
        <v>0</v>
      </c>
      <c r="R2411" s="246">
        <f>L2411*M2411</f>
        <v>0</v>
      </c>
      <c r="S2411" s="12" t="s">
        <v>5</v>
      </c>
    </row>
    <row r="2412" spans="1:20" s="56" customFormat="1" ht="69.95" hidden="1" customHeight="1" outlineLevel="1" thickBot="1" x14ac:dyDescent="0.25">
      <c r="A2412" s="644" t="s">
        <v>5163</v>
      </c>
      <c r="B2412" s="560" t="s">
        <v>663</v>
      </c>
      <c r="C2412" s="148"/>
      <c r="D2412" s="572" t="s">
        <v>903</v>
      </c>
      <c r="E2412" s="2"/>
      <c r="F2412" s="59" t="s">
        <v>4</v>
      </c>
      <c r="G2412" s="59">
        <v>2</v>
      </c>
      <c r="H2412" s="127">
        <v>1</v>
      </c>
      <c r="I2412" s="127">
        <v>0.9</v>
      </c>
      <c r="J2412" s="161">
        <f t="shared" si="1665"/>
        <v>0.88200000000000001</v>
      </c>
      <c r="K2412" s="161">
        <f t="shared" si="1666"/>
        <v>0.873</v>
      </c>
      <c r="L2412" s="161">
        <f t="shared" si="1667"/>
        <v>0.86399999999999999</v>
      </c>
      <c r="M2412" s="14"/>
      <c r="N2412" s="65">
        <f>H2412*M2412</f>
        <v>0</v>
      </c>
      <c r="O2412" s="217">
        <f>I2412*M2412</f>
        <v>0</v>
      </c>
      <c r="P2412" s="246">
        <f>J2412*M2412</f>
        <v>0</v>
      </c>
      <c r="Q2412" s="246">
        <f>K2412*M2412</f>
        <v>0</v>
      </c>
      <c r="R2412" s="246">
        <f>L2412*M2412</f>
        <v>0</v>
      </c>
      <c r="S2412" s="12" t="s">
        <v>5</v>
      </c>
      <c r="T2412" s="60" t="s">
        <v>725</v>
      </c>
    </row>
    <row r="2413" spans="1:20" s="56" customFormat="1" ht="69.95" hidden="1" customHeight="1" outlineLevel="1" thickBot="1" x14ac:dyDescent="0.25">
      <c r="A2413" s="644" t="s">
        <v>5164</v>
      </c>
      <c r="B2413" s="560" t="s">
        <v>663</v>
      </c>
      <c r="C2413" s="148"/>
      <c r="D2413" s="572" t="s">
        <v>904</v>
      </c>
      <c r="E2413" s="2"/>
      <c r="F2413" s="59" t="s">
        <v>4</v>
      </c>
      <c r="G2413" s="59">
        <v>2</v>
      </c>
      <c r="H2413" s="127">
        <v>1</v>
      </c>
      <c r="I2413" s="127">
        <v>0.9</v>
      </c>
      <c r="J2413" s="161">
        <f t="shared" si="1665"/>
        <v>0.88200000000000001</v>
      </c>
      <c r="K2413" s="161">
        <f t="shared" si="1666"/>
        <v>0.873</v>
      </c>
      <c r="L2413" s="161">
        <f t="shared" si="1667"/>
        <v>0.86399999999999999</v>
      </c>
      <c r="M2413" s="14"/>
      <c r="N2413" s="65">
        <f>H2413*M2413</f>
        <v>0</v>
      </c>
      <c r="O2413" s="217">
        <f>I2413*M2413</f>
        <v>0</v>
      </c>
      <c r="P2413" s="246">
        <f>J2413*M2413</f>
        <v>0</v>
      </c>
      <c r="Q2413" s="246">
        <f>K2413*M2413</f>
        <v>0</v>
      </c>
      <c r="R2413" s="246">
        <f>L2413*M2413</f>
        <v>0</v>
      </c>
      <c r="S2413" s="12" t="s">
        <v>5</v>
      </c>
      <c r="T2413" s="60" t="s">
        <v>725</v>
      </c>
    </row>
    <row r="2414" spans="1:20" s="56" customFormat="1" ht="69.95" hidden="1" customHeight="1" outlineLevel="1" thickBot="1" x14ac:dyDescent="0.25">
      <c r="A2414" s="644" t="s">
        <v>5165</v>
      </c>
      <c r="B2414" s="7" t="s">
        <v>62</v>
      </c>
      <c r="C2414" s="164"/>
      <c r="D2414" s="307" t="s">
        <v>905</v>
      </c>
      <c r="E2414" s="2"/>
      <c r="F2414" s="59" t="s">
        <v>4</v>
      </c>
      <c r="G2414" s="59">
        <v>2</v>
      </c>
      <c r="H2414" s="127">
        <v>0.8</v>
      </c>
      <c r="I2414" s="127">
        <v>0.7</v>
      </c>
      <c r="J2414" s="161">
        <f t="shared" si="1665"/>
        <v>0.68599999999999994</v>
      </c>
      <c r="K2414" s="161">
        <f t="shared" si="1666"/>
        <v>0.67899999999999994</v>
      </c>
      <c r="L2414" s="161">
        <f t="shared" si="1667"/>
        <v>0.67199999999999993</v>
      </c>
      <c r="M2414" s="14"/>
      <c r="N2414" s="65">
        <f>H2414*M2414</f>
        <v>0</v>
      </c>
      <c r="O2414" s="217">
        <f>I2414*M2414</f>
        <v>0</v>
      </c>
      <c r="P2414" s="246">
        <f>J2414*M2414</f>
        <v>0</v>
      </c>
      <c r="Q2414" s="246">
        <f>K2414*M2414</f>
        <v>0</v>
      </c>
      <c r="R2414" s="246">
        <f>L2414*M2414</f>
        <v>0</v>
      </c>
      <c r="S2414" s="13" t="s">
        <v>5</v>
      </c>
    </row>
    <row r="2415" spans="1:20" s="56" customFormat="1" ht="69.95" hidden="1" customHeight="1" outlineLevel="1" thickBot="1" x14ac:dyDescent="0.25">
      <c r="A2415" s="644" t="s">
        <v>5166</v>
      </c>
      <c r="B2415" s="7" t="s">
        <v>141</v>
      </c>
      <c r="C2415" s="164"/>
      <c r="D2415" s="307" t="s">
        <v>906</v>
      </c>
      <c r="E2415" s="2"/>
      <c r="F2415" s="59" t="s">
        <v>4</v>
      </c>
      <c r="G2415" s="59">
        <v>3</v>
      </c>
      <c r="H2415" s="127">
        <v>1</v>
      </c>
      <c r="I2415" s="127">
        <v>0.9</v>
      </c>
      <c r="J2415" s="161">
        <f t="shared" si="1665"/>
        <v>0.88200000000000001</v>
      </c>
      <c r="K2415" s="161">
        <f t="shared" si="1666"/>
        <v>0.873</v>
      </c>
      <c r="L2415" s="161">
        <f t="shared" si="1667"/>
        <v>0.86399999999999999</v>
      </c>
      <c r="M2415" s="14"/>
      <c r="N2415" s="65">
        <f>H2415*M2415</f>
        <v>0</v>
      </c>
      <c r="O2415" s="217">
        <f>I2415*M2415</f>
        <v>0</v>
      </c>
      <c r="P2415" s="246">
        <f>J2415*M2415</f>
        <v>0</v>
      </c>
      <c r="Q2415" s="246">
        <f>K2415*M2415</f>
        <v>0</v>
      </c>
      <c r="R2415" s="246">
        <f>L2415*M2415</f>
        <v>0</v>
      </c>
      <c r="S2415" s="12" t="s">
        <v>5</v>
      </c>
    </row>
    <row r="2416" spans="1:20" s="56" customFormat="1" ht="69.95" hidden="1" customHeight="1" outlineLevel="1" thickBot="1" x14ac:dyDescent="0.25">
      <c r="A2416" s="644" t="s">
        <v>5167</v>
      </c>
      <c r="B2416" s="7" t="s">
        <v>141</v>
      </c>
      <c r="C2416" s="164"/>
      <c r="D2416" s="307" t="s">
        <v>907</v>
      </c>
      <c r="E2416" s="2"/>
      <c r="F2416" s="59" t="s">
        <v>4</v>
      </c>
      <c r="G2416" s="59">
        <v>3</v>
      </c>
      <c r="H2416" s="127">
        <v>1</v>
      </c>
      <c r="I2416" s="127">
        <v>0.9</v>
      </c>
      <c r="J2416" s="161">
        <f t="shared" si="1665"/>
        <v>0.88200000000000001</v>
      </c>
      <c r="K2416" s="161">
        <f t="shared" si="1666"/>
        <v>0.873</v>
      </c>
      <c r="L2416" s="161">
        <f t="shared" si="1667"/>
        <v>0.86399999999999999</v>
      </c>
      <c r="M2416" s="14"/>
      <c r="N2416" s="65">
        <f>H2416*M2416</f>
        <v>0</v>
      </c>
      <c r="O2416" s="217">
        <f>I2416*M2416</f>
        <v>0</v>
      </c>
      <c r="P2416" s="246">
        <f>J2416*M2416</f>
        <v>0</v>
      </c>
      <c r="Q2416" s="246">
        <f>K2416*M2416</f>
        <v>0</v>
      </c>
      <c r="R2416" s="246">
        <f>L2416*M2416</f>
        <v>0</v>
      </c>
      <c r="S2416" s="12" t="s">
        <v>5</v>
      </c>
    </row>
    <row r="2417" spans="1:21" s="56" customFormat="1" ht="69.95" hidden="1" customHeight="1" outlineLevel="1" thickBot="1" x14ac:dyDescent="0.25">
      <c r="A2417" s="644" t="s">
        <v>5168</v>
      </c>
      <c r="B2417" s="560" t="s">
        <v>663</v>
      </c>
      <c r="C2417" s="148"/>
      <c r="D2417" s="572" t="s">
        <v>908</v>
      </c>
      <c r="E2417" s="2"/>
      <c r="F2417" s="59" t="s">
        <v>4</v>
      </c>
      <c r="G2417" s="59">
        <v>2</v>
      </c>
      <c r="H2417" s="127">
        <v>1</v>
      </c>
      <c r="I2417" s="127">
        <v>0.9</v>
      </c>
      <c r="J2417" s="161">
        <f t="shared" si="1665"/>
        <v>0.88200000000000001</v>
      </c>
      <c r="K2417" s="161">
        <f t="shared" si="1666"/>
        <v>0.873</v>
      </c>
      <c r="L2417" s="161">
        <f t="shared" si="1667"/>
        <v>0.86399999999999999</v>
      </c>
      <c r="M2417" s="14"/>
      <c r="N2417" s="65">
        <f>H2417*M2417</f>
        <v>0</v>
      </c>
      <c r="O2417" s="217">
        <f>I2417*M2417</f>
        <v>0</v>
      </c>
      <c r="P2417" s="246">
        <f>J2417*M2417</f>
        <v>0</v>
      </c>
      <c r="Q2417" s="246">
        <f>K2417*M2417</f>
        <v>0</v>
      </c>
      <c r="R2417" s="246">
        <f>L2417*M2417</f>
        <v>0</v>
      </c>
      <c r="S2417" s="12" t="s">
        <v>5</v>
      </c>
      <c r="T2417" s="60" t="s">
        <v>725</v>
      </c>
    </row>
    <row r="2418" spans="1:21" s="56" customFormat="1" ht="69.95" hidden="1" customHeight="1" outlineLevel="1" thickBot="1" x14ac:dyDescent="0.25">
      <c r="A2418" s="644" t="s">
        <v>5169</v>
      </c>
      <c r="B2418" s="560" t="s">
        <v>663</v>
      </c>
      <c r="C2418" s="148"/>
      <c r="D2418" s="575" t="s">
        <v>3224</v>
      </c>
      <c r="E2418" s="2"/>
      <c r="F2418" s="59" t="s">
        <v>4</v>
      </c>
      <c r="G2418" s="59">
        <v>2</v>
      </c>
      <c r="H2418" s="127">
        <v>1</v>
      </c>
      <c r="I2418" s="127">
        <v>0.9</v>
      </c>
      <c r="J2418" s="161">
        <f t="shared" si="1665"/>
        <v>0.88200000000000001</v>
      </c>
      <c r="K2418" s="161">
        <f t="shared" si="1666"/>
        <v>0.873</v>
      </c>
      <c r="L2418" s="161">
        <f t="shared" si="1667"/>
        <v>0.86399999999999999</v>
      </c>
      <c r="M2418" s="14"/>
      <c r="N2418" s="65">
        <f>H2418*M2418</f>
        <v>0</v>
      </c>
      <c r="O2418" s="217">
        <f>I2418*M2418</f>
        <v>0</v>
      </c>
      <c r="P2418" s="246">
        <f>J2418*M2418</f>
        <v>0</v>
      </c>
      <c r="Q2418" s="246">
        <f>K2418*M2418</f>
        <v>0</v>
      </c>
      <c r="R2418" s="246">
        <f>L2418*M2418</f>
        <v>0</v>
      </c>
      <c r="S2418" s="12" t="s">
        <v>5</v>
      </c>
      <c r="T2418" s="60" t="s">
        <v>725</v>
      </c>
    </row>
    <row r="2419" spans="1:21" s="56" customFormat="1" ht="69.95" hidden="1" customHeight="1" outlineLevel="1" thickBot="1" x14ac:dyDescent="0.25">
      <c r="A2419" s="644" t="s">
        <v>5170</v>
      </c>
      <c r="B2419" s="7" t="s">
        <v>141</v>
      </c>
      <c r="C2419" s="164"/>
      <c r="D2419" s="307" t="s">
        <v>909</v>
      </c>
      <c r="E2419" s="2"/>
      <c r="F2419" s="59" t="s">
        <v>4</v>
      </c>
      <c r="G2419" s="59">
        <v>3</v>
      </c>
      <c r="H2419" s="127">
        <v>1</v>
      </c>
      <c r="I2419" s="127">
        <v>0.9</v>
      </c>
      <c r="J2419" s="161">
        <f t="shared" si="1665"/>
        <v>0.88200000000000001</v>
      </c>
      <c r="K2419" s="161">
        <f t="shared" si="1666"/>
        <v>0.873</v>
      </c>
      <c r="L2419" s="161">
        <f t="shared" si="1667"/>
        <v>0.86399999999999999</v>
      </c>
      <c r="M2419" s="14"/>
      <c r="N2419" s="65">
        <f>H2419*M2419</f>
        <v>0</v>
      </c>
      <c r="O2419" s="217">
        <f>I2419*M2419</f>
        <v>0</v>
      </c>
      <c r="P2419" s="246">
        <f>J2419*M2419</f>
        <v>0</v>
      </c>
      <c r="Q2419" s="246">
        <f>K2419*M2419</f>
        <v>0</v>
      </c>
      <c r="R2419" s="246">
        <f>L2419*M2419</f>
        <v>0</v>
      </c>
      <c r="S2419" s="12" t="s">
        <v>5</v>
      </c>
    </row>
    <row r="2420" spans="1:21" s="56" customFormat="1" ht="69.95" hidden="1" customHeight="1" outlineLevel="1" thickBot="1" x14ac:dyDescent="0.25">
      <c r="A2420" s="644" t="s">
        <v>5171</v>
      </c>
      <c r="B2420" s="560" t="s">
        <v>663</v>
      </c>
      <c r="C2420" s="148"/>
      <c r="D2420" s="572" t="s">
        <v>910</v>
      </c>
      <c r="E2420" s="2"/>
      <c r="F2420" s="59" t="s">
        <v>4</v>
      </c>
      <c r="G2420" s="59">
        <v>2</v>
      </c>
      <c r="H2420" s="127">
        <v>1</v>
      </c>
      <c r="I2420" s="127">
        <v>0.8</v>
      </c>
      <c r="J2420" s="161">
        <f t="shared" si="1665"/>
        <v>0.78400000000000003</v>
      </c>
      <c r="K2420" s="161">
        <f t="shared" si="1666"/>
        <v>0.77600000000000002</v>
      </c>
      <c r="L2420" s="161">
        <f t="shared" si="1667"/>
        <v>0.76800000000000002</v>
      </c>
      <c r="M2420" s="14"/>
      <c r="N2420" s="65">
        <f>H2420*M2420</f>
        <v>0</v>
      </c>
      <c r="O2420" s="217">
        <f>I2420*M2420</f>
        <v>0</v>
      </c>
      <c r="P2420" s="246">
        <f>J2420*M2420</f>
        <v>0</v>
      </c>
      <c r="Q2420" s="246">
        <f>K2420*M2420</f>
        <v>0</v>
      </c>
      <c r="R2420" s="246">
        <f>L2420*M2420</f>
        <v>0</v>
      </c>
      <c r="S2420" s="12" t="s">
        <v>5</v>
      </c>
      <c r="T2420" s="60" t="s">
        <v>725</v>
      </c>
    </row>
    <row r="2421" spans="1:21" s="56" customFormat="1" ht="69.95" hidden="1" customHeight="1" outlineLevel="1" thickBot="1" x14ac:dyDescent="0.25">
      <c r="A2421" s="644" t="s">
        <v>5172</v>
      </c>
      <c r="B2421" s="560" t="s">
        <v>663</v>
      </c>
      <c r="C2421" s="148"/>
      <c r="D2421" s="572" t="s">
        <v>911</v>
      </c>
      <c r="E2421" s="2"/>
      <c r="F2421" s="59" t="s">
        <v>4</v>
      </c>
      <c r="G2421" s="59">
        <v>2</v>
      </c>
      <c r="H2421" s="127">
        <v>1</v>
      </c>
      <c r="I2421" s="127">
        <v>0.8</v>
      </c>
      <c r="J2421" s="161">
        <f t="shared" si="1665"/>
        <v>0.78400000000000003</v>
      </c>
      <c r="K2421" s="161">
        <f t="shared" si="1666"/>
        <v>0.77600000000000002</v>
      </c>
      <c r="L2421" s="161">
        <f t="shared" si="1667"/>
        <v>0.76800000000000002</v>
      </c>
      <c r="M2421" s="14"/>
      <c r="N2421" s="65">
        <f>H2421*M2421</f>
        <v>0</v>
      </c>
      <c r="O2421" s="217">
        <f>I2421*M2421</f>
        <v>0</v>
      </c>
      <c r="P2421" s="246">
        <f>J2421*M2421</f>
        <v>0</v>
      </c>
      <c r="Q2421" s="246">
        <f>K2421*M2421</f>
        <v>0</v>
      </c>
      <c r="R2421" s="246">
        <f>L2421*M2421</f>
        <v>0</v>
      </c>
      <c r="S2421" s="12" t="s">
        <v>5</v>
      </c>
      <c r="T2421" s="60" t="s">
        <v>725</v>
      </c>
    </row>
    <row r="2422" spans="1:21" s="56" customFormat="1" ht="69.95" hidden="1" customHeight="1" outlineLevel="1" thickBot="1" x14ac:dyDescent="0.25">
      <c r="A2422" s="644" t="s">
        <v>5173</v>
      </c>
      <c r="B2422" s="7" t="s">
        <v>141</v>
      </c>
      <c r="C2422" s="164"/>
      <c r="D2422" s="307" t="s">
        <v>1761</v>
      </c>
      <c r="E2422" s="2"/>
      <c r="F2422" s="59" t="s">
        <v>4</v>
      </c>
      <c r="G2422" s="59">
        <v>3</v>
      </c>
      <c r="H2422" s="127">
        <v>1</v>
      </c>
      <c r="I2422" s="127">
        <v>0.9</v>
      </c>
      <c r="J2422" s="161">
        <f t="shared" si="1665"/>
        <v>0.88200000000000001</v>
      </c>
      <c r="K2422" s="161">
        <f t="shared" si="1666"/>
        <v>0.873</v>
      </c>
      <c r="L2422" s="161">
        <f t="shared" si="1667"/>
        <v>0.86399999999999999</v>
      </c>
      <c r="M2422" s="14"/>
      <c r="N2422" s="65">
        <f>H2422*M2422</f>
        <v>0</v>
      </c>
      <c r="O2422" s="217">
        <f>I2422*M2422</f>
        <v>0</v>
      </c>
      <c r="P2422" s="246">
        <f>J2422*M2422</f>
        <v>0</v>
      </c>
      <c r="Q2422" s="246">
        <f>K2422*M2422</f>
        <v>0</v>
      </c>
      <c r="R2422" s="246">
        <f>L2422*M2422</f>
        <v>0</v>
      </c>
      <c r="S2422" s="12" t="s">
        <v>5</v>
      </c>
    </row>
    <row r="2423" spans="1:21" s="56" customFormat="1" ht="69.95" hidden="1" customHeight="1" outlineLevel="1" thickBot="1" x14ac:dyDescent="0.25">
      <c r="A2423" s="644" t="s">
        <v>5174</v>
      </c>
      <c r="B2423" s="560" t="s">
        <v>663</v>
      </c>
      <c r="C2423" s="148"/>
      <c r="D2423" s="572" t="s">
        <v>912</v>
      </c>
      <c r="E2423" s="2"/>
      <c r="F2423" s="59" t="s">
        <v>4</v>
      </c>
      <c r="G2423" s="59">
        <v>2</v>
      </c>
      <c r="H2423" s="127">
        <v>1</v>
      </c>
      <c r="I2423" s="127">
        <v>0.8</v>
      </c>
      <c r="J2423" s="161">
        <f t="shared" si="1665"/>
        <v>0.78400000000000003</v>
      </c>
      <c r="K2423" s="161">
        <f t="shared" si="1666"/>
        <v>0.77600000000000002</v>
      </c>
      <c r="L2423" s="161">
        <f t="shared" si="1667"/>
        <v>0.76800000000000002</v>
      </c>
      <c r="M2423" s="14"/>
      <c r="N2423" s="65">
        <f>H2423*M2423</f>
        <v>0</v>
      </c>
      <c r="O2423" s="217">
        <f>I2423*M2423</f>
        <v>0</v>
      </c>
      <c r="P2423" s="246">
        <f>J2423*M2423</f>
        <v>0</v>
      </c>
      <c r="Q2423" s="246">
        <f>K2423*M2423</f>
        <v>0</v>
      </c>
      <c r="R2423" s="246">
        <f>L2423*M2423</f>
        <v>0</v>
      </c>
      <c r="S2423" s="12" t="s">
        <v>5</v>
      </c>
      <c r="T2423" s="60" t="s">
        <v>725</v>
      </c>
    </row>
    <row r="2424" spans="1:21" s="56" customFormat="1" ht="69.95" hidden="1" customHeight="1" outlineLevel="1" thickBot="1" x14ac:dyDescent="0.25">
      <c r="A2424" s="644" t="s">
        <v>5175</v>
      </c>
      <c r="B2424" s="560" t="s">
        <v>663</v>
      </c>
      <c r="C2424" s="148"/>
      <c r="D2424" s="572" t="s">
        <v>913</v>
      </c>
      <c r="E2424" s="2"/>
      <c r="F2424" s="59" t="s">
        <v>4</v>
      </c>
      <c r="G2424" s="59">
        <v>2</v>
      </c>
      <c r="H2424" s="127">
        <v>1</v>
      </c>
      <c r="I2424" s="127">
        <v>0.8</v>
      </c>
      <c r="J2424" s="161">
        <f t="shared" si="1665"/>
        <v>0.78400000000000003</v>
      </c>
      <c r="K2424" s="161">
        <f t="shared" si="1666"/>
        <v>0.77600000000000002</v>
      </c>
      <c r="L2424" s="161">
        <f t="shared" si="1667"/>
        <v>0.76800000000000002</v>
      </c>
      <c r="M2424" s="14"/>
      <c r="N2424" s="65">
        <f>H2424*M2424</f>
        <v>0</v>
      </c>
      <c r="O2424" s="217">
        <f>I2424*M2424</f>
        <v>0</v>
      </c>
      <c r="P2424" s="246">
        <f>J2424*M2424</f>
        <v>0</v>
      </c>
      <c r="Q2424" s="246">
        <f>K2424*M2424</f>
        <v>0</v>
      </c>
      <c r="R2424" s="246">
        <f>L2424*M2424</f>
        <v>0</v>
      </c>
      <c r="S2424" s="12" t="s">
        <v>5</v>
      </c>
      <c r="T2424" s="60" t="s">
        <v>725</v>
      </c>
    </row>
    <row r="2425" spans="1:21" s="56" customFormat="1" ht="69.95" hidden="1" customHeight="1" outlineLevel="1" thickBot="1" x14ac:dyDescent="0.25">
      <c r="A2425" s="644" t="s">
        <v>5176</v>
      </c>
      <c r="B2425" s="560" t="s">
        <v>663</v>
      </c>
      <c r="C2425" s="148"/>
      <c r="D2425" s="572" t="s">
        <v>718</v>
      </c>
      <c r="E2425" s="2"/>
      <c r="F2425" s="59" t="s">
        <v>4</v>
      </c>
      <c r="G2425" s="2">
        <v>3</v>
      </c>
      <c r="H2425" s="127">
        <v>1.9</v>
      </c>
      <c r="I2425" s="127">
        <v>1.8</v>
      </c>
      <c r="J2425" s="161">
        <f t="shared" si="1665"/>
        <v>1.764</v>
      </c>
      <c r="K2425" s="161">
        <f t="shared" si="1666"/>
        <v>1.746</v>
      </c>
      <c r="L2425" s="161">
        <f t="shared" si="1667"/>
        <v>1.728</v>
      </c>
      <c r="M2425" s="14"/>
      <c r="N2425" s="65">
        <f>H2425*M2425</f>
        <v>0</v>
      </c>
      <c r="O2425" s="217">
        <f>I2425*M2425</f>
        <v>0</v>
      </c>
      <c r="P2425" s="246">
        <f>J2425*M2425</f>
        <v>0</v>
      </c>
      <c r="Q2425" s="246">
        <f>K2425*M2425</f>
        <v>0</v>
      </c>
      <c r="R2425" s="246">
        <f>L2425*M2425</f>
        <v>0</v>
      </c>
      <c r="S2425" s="12" t="s">
        <v>5</v>
      </c>
      <c r="T2425" s="60"/>
    </row>
    <row r="2426" spans="1:21" s="56" customFormat="1" ht="69.95" hidden="1" customHeight="1" outlineLevel="1" thickBot="1" x14ac:dyDescent="0.25">
      <c r="A2426" s="644" t="s">
        <v>5177</v>
      </c>
      <c r="B2426" s="560" t="s">
        <v>663</v>
      </c>
      <c r="C2426" s="148"/>
      <c r="D2426" s="572" t="s">
        <v>914</v>
      </c>
      <c r="E2426" s="2"/>
      <c r="F2426" s="59" t="s">
        <v>4</v>
      </c>
      <c r="G2426" s="59">
        <v>2</v>
      </c>
      <c r="H2426" s="127">
        <v>1</v>
      </c>
      <c r="I2426" s="127">
        <v>0.8</v>
      </c>
      <c r="J2426" s="161">
        <f t="shared" si="1665"/>
        <v>0.78400000000000003</v>
      </c>
      <c r="K2426" s="161">
        <f t="shared" si="1666"/>
        <v>0.77600000000000002</v>
      </c>
      <c r="L2426" s="161">
        <f t="shared" si="1667"/>
        <v>0.76800000000000002</v>
      </c>
      <c r="M2426" s="14"/>
      <c r="N2426" s="65">
        <f>H2426*M2426</f>
        <v>0</v>
      </c>
      <c r="O2426" s="217">
        <f>I2426*M2426</f>
        <v>0</v>
      </c>
      <c r="P2426" s="246">
        <f>J2426*M2426</f>
        <v>0</v>
      </c>
      <c r="Q2426" s="246">
        <f>K2426*M2426</f>
        <v>0</v>
      </c>
      <c r="R2426" s="246">
        <f>L2426*M2426</f>
        <v>0</v>
      </c>
      <c r="S2426" s="12" t="s">
        <v>5</v>
      </c>
      <c r="T2426" s="60" t="s">
        <v>725</v>
      </c>
    </row>
    <row r="2427" spans="1:21" s="56" customFormat="1" ht="69.95" hidden="1" customHeight="1" outlineLevel="1" thickBot="1" x14ac:dyDescent="0.25">
      <c r="A2427" s="644" t="s">
        <v>5178</v>
      </c>
      <c r="B2427" s="7" t="s">
        <v>269</v>
      </c>
      <c r="C2427" s="164"/>
      <c r="D2427" s="307" t="s">
        <v>915</v>
      </c>
      <c r="E2427" s="2"/>
      <c r="F2427" s="202" t="s">
        <v>4</v>
      </c>
      <c r="G2427" s="59">
        <v>2</v>
      </c>
      <c r="H2427" s="127">
        <v>0.75</v>
      </c>
      <c r="I2427" s="127">
        <v>0.7</v>
      </c>
      <c r="J2427" s="161">
        <f t="shared" si="1665"/>
        <v>0.68599999999999994</v>
      </c>
      <c r="K2427" s="161">
        <f t="shared" si="1666"/>
        <v>0.67899999999999994</v>
      </c>
      <c r="L2427" s="161">
        <f t="shared" si="1667"/>
        <v>0.67199999999999993</v>
      </c>
      <c r="M2427" s="14"/>
      <c r="N2427" s="65">
        <f>H2427*M2427</f>
        <v>0</v>
      </c>
      <c r="O2427" s="217">
        <f>I2427*M2427</f>
        <v>0</v>
      </c>
      <c r="P2427" s="246">
        <f>J2427*M2427</f>
        <v>0</v>
      </c>
      <c r="Q2427" s="246">
        <f>K2427*M2427</f>
        <v>0</v>
      </c>
      <c r="R2427" s="246">
        <f>L2427*M2427</f>
        <v>0</v>
      </c>
      <c r="S2427" s="12" t="s">
        <v>5</v>
      </c>
    </row>
    <row r="2428" spans="1:21" s="56" customFormat="1" ht="69.95" hidden="1" customHeight="1" outlineLevel="1" thickBot="1" x14ac:dyDescent="0.25">
      <c r="A2428" s="644" t="s">
        <v>5179</v>
      </c>
      <c r="B2428" s="560" t="s">
        <v>663</v>
      </c>
      <c r="C2428" s="148"/>
      <c r="D2428" s="572" t="s">
        <v>916</v>
      </c>
      <c r="E2428" s="2"/>
      <c r="F2428" s="59" t="s">
        <v>4</v>
      </c>
      <c r="G2428" s="59">
        <v>2</v>
      </c>
      <c r="H2428" s="127">
        <v>1</v>
      </c>
      <c r="I2428" s="127">
        <v>0.8</v>
      </c>
      <c r="J2428" s="161">
        <f t="shared" si="1665"/>
        <v>0.78400000000000003</v>
      </c>
      <c r="K2428" s="161">
        <f t="shared" si="1666"/>
        <v>0.77600000000000002</v>
      </c>
      <c r="L2428" s="161">
        <f t="shared" si="1667"/>
        <v>0.76800000000000002</v>
      </c>
      <c r="M2428" s="14"/>
      <c r="N2428" s="65">
        <f>H2428*M2428</f>
        <v>0</v>
      </c>
      <c r="O2428" s="217">
        <f>I2428*M2428</f>
        <v>0</v>
      </c>
      <c r="P2428" s="246">
        <f>J2428*M2428</f>
        <v>0</v>
      </c>
      <c r="Q2428" s="246">
        <f>K2428*M2428</f>
        <v>0</v>
      </c>
      <c r="R2428" s="246">
        <f>L2428*M2428</f>
        <v>0</v>
      </c>
      <c r="S2428" s="12" t="s">
        <v>5</v>
      </c>
      <c r="T2428" s="60" t="s">
        <v>725</v>
      </c>
    </row>
    <row r="2429" spans="1:21" s="56" customFormat="1" ht="69.95" hidden="1" customHeight="1" outlineLevel="1" thickBot="1" x14ac:dyDescent="0.25">
      <c r="A2429" s="644" t="s">
        <v>5180</v>
      </c>
      <c r="B2429" s="560" t="s">
        <v>663</v>
      </c>
      <c r="C2429" s="148"/>
      <c r="D2429" s="572" t="s">
        <v>917</v>
      </c>
      <c r="E2429" s="2"/>
      <c r="F2429" s="59" t="s">
        <v>4</v>
      </c>
      <c r="G2429" s="59">
        <v>2</v>
      </c>
      <c r="H2429" s="127">
        <v>1</v>
      </c>
      <c r="I2429" s="127">
        <v>0.8</v>
      </c>
      <c r="J2429" s="161">
        <f t="shared" si="1665"/>
        <v>0.78400000000000003</v>
      </c>
      <c r="K2429" s="161">
        <f t="shared" si="1666"/>
        <v>0.77600000000000002</v>
      </c>
      <c r="L2429" s="161">
        <f t="shared" si="1667"/>
        <v>0.76800000000000002</v>
      </c>
      <c r="M2429" s="14"/>
      <c r="N2429" s="65">
        <f>H2429*M2429</f>
        <v>0</v>
      </c>
      <c r="O2429" s="217">
        <f>I2429*M2429</f>
        <v>0</v>
      </c>
      <c r="P2429" s="246">
        <f>J2429*M2429</f>
        <v>0</v>
      </c>
      <c r="Q2429" s="246">
        <f>K2429*M2429</f>
        <v>0</v>
      </c>
      <c r="R2429" s="246">
        <f>L2429*M2429</f>
        <v>0</v>
      </c>
      <c r="S2429" s="12" t="s">
        <v>5</v>
      </c>
      <c r="T2429" s="60" t="s">
        <v>725</v>
      </c>
      <c r="U2429" s="101"/>
    </row>
    <row r="2430" spans="1:21" s="56" customFormat="1" ht="69.95" hidden="1" customHeight="1" outlineLevel="1" thickBot="1" x14ac:dyDescent="0.25">
      <c r="A2430" s="644" t="s">
        <v>5181</v>
      </c>
      <c r="B2430" s="560" t="s">
        <v>663</v>
      </c>
      <c r="C2430" s="148"/>
      <c r="D2430" s="572" t="s">
        <v>719</v>
      </c>
      <c r="E2430" s="2"/>
      <c r="F2430" s="59" t="s">
        <v>4</v>
      </c>
      <c r="G2430" s="2">
        <v>3</v>
      </c>
      <c r="H2430" s="127">
        <v>1.9</v>
      </c>
      <c r="I2430" s="127">
        <v>1.8</v>
      </c>
      <c r="J2430" s="161">
        <f t="shared" si="1665"/>
        <v>1.764</v>
      </c>
      <c r="K2430" s="161">
        <f t="shared" si="1666"/>
        <v>1.746</v>
      </c>
      <c r="L2430" s="161">
        <f t="shared" si="1667"/>
        <v>1.728</v>
      </c>
      <c r="M2430" s="14"/>
      <c r="N2430" s="65">
        <f>H2430*M2430</f>
        <v>0</v>
      </c>
      <c r="O2430" s="217">
        <f>I2430*M2430</f>
        <v>0</v>
      </c>
      <c r="P2430" s="246">
        <f>J2430*M2430</f>
        <v>0</v>
      </c>
      <c r="Q2430" s="246">
        <f>K2430*M2430</f>
        <v>0</v>
      </c>
      <c r="R2430" s="246">
        <f>L2430*M2430</f>
        <v>0</v>
      </c>
      <c r="S2430" s="12" t="s">
        <v>5</v>
      </c>
      <c r="T2430" s="60"/>
    </row>
    <row r="2431" spans="1:21" s="101" customFormat="1" ht="69.95" hidden="1" customHeight="1" outlineLevel="1" thickBot="1" x14ac:dyDescent="0.25">
      <c r="A2431" s="644" t="s">
        <v>5182</v>
      </c>
      <c r="B2431" s="103" t="s">
        <v>141</v>
      </c>
      <c r="C2431" s="109"/>
      <c r="D2431" s="415" t="s">
        <v>1762</v>
      </c>
      <c r="E2431" s="416"/>
      <c r="F2431" s="110" t="s">
        <v>4</v>
      </c>
      <c r="G2431" s="110">
        <v>2</v>
      </c>
      <c r="H2431" s="113">
        <v>1</v>
      </c>
      <c r="I2431" s="113">
        <v>0.9</v>
      </c>
      <c r="J2431" s="161">
        <f t="shared" si="1665"/>
        <v>0.88200000000000001</v>
      </c>
      <c r="K2431" s="161">
        <f t="shared" si="1666"/>
        <v>0.873</v>
      </c>
      <c r="L2431" s="161">
        <f t="shared" si="1667"/>
        <v>0.86399999999999999</v>
      </c>
      <c r="M2431" s="14"/>
      <c r="N2431" s="112">
        <f>H2431*M2431</f>
        <v>0</v>
      </c>
      <c r="O2431" s="327">
        <f>I2431*M2431</f>
        <v>0</v>
      </c>
      <c r="P2431" s="246">
        <f>J2431*M2431</f>
        <v>0</v>
      </c>
      <c r="Q2431" s="246">
        <f>K2431*M2431</f>
        <v>0</v>
      </c>
      <c r="R2431" s="246">
        <f>L2431*M2431</f>
        <v>0</v>
      </c>
      <c r="S2431" s="114" t="s">
        <v>5</v>
      </c>
      <c r="T2431" s="100"/>
      <c r="U2431" s="56"/>
    </row>
    <row r="2432" spans="1:21" s="56" customFormat="1" ht="69.95" hidden="1" customHeight="1" outlineLevel="1" thickBot="1" x14ac:dyDescent="0.25">
      <c r="A2432" s="644" t="s">
        <v>5183</v>
      </c>
      <c r="B2432" s="319" t="s">
        <v>1195</v>
      </c>
      <c r="C2432" s="164"/>
      <c r="D2432" s="307" t="s">
        <v>1200</v>
      </c>
      <c r="E2432" s="2"/>
      <c r="F2432" s="59" t="s">
        <v>4</v>
      </c>
      <c r="G2432" s="59">
        <v>2</v>
      </c>
      <c r="H2432" s="127">
        <v>1</v>
      </c>
      <c r="I2432" s="127">
        <v>0.95</v>
      </c>
      <c r="J2432" s="161">
        <f t="shared" ref="J2432:J2440" si="1674">I2432*0.98</f>
        <v>0.93099999999999994</v>
      </c>
      <c r="K2432" s="161">
        <f t="shared" ref="K2432:K2440" si="1675">I2432*0.97</f>
        <v>0.92149999999999999</v>
      </c>
      <c r="L2432" s="161">
        <f t="shared" ref="L2432:L2440" si="1676">I2432*0.96</f>
        <v>0.91199999999999992</v>
      </c>
      <c r="M2432" s="14"/>
      <c r="N2432" s="65">
        <f>H2432*M2432</f>
        <v>0</v>
      </c>
      <c r="O2432" s="217">
        <f>I2432*M2432</f>
        <v>0</v>
      </c>
      <c r="P2432" s="246">
        <f>J2432*M2432</f>
        <v>0</v>
      </c>
      <c r="Q2432" s="246">
        <f>K2432*M2432</f>
        <v>0</v>
      </c>
      <c r="R2432" s="246">
        <f>L2432*M2432</f>
        <v>0</v>
      </c>
      <c r="S2432" s="12" t="s">
        <v>5</v>
      </c>
    </row>
    <row r="2433" spans="1:21" s="56" customFormat="1" ht="69.95" hidden="1" customHeight="1" outlineLevel="1" thickBot="1" x14ac:dyDescent="0.25">
      <c r="A2433" s="644" t="s">
        <v>5184</v>
      </c>
      <c r="B2433" s="560" t="s">
        <v>663</v>
      </c>
      <c r="C2433" s="148"/>
      <c r="D2433" s="572" t="s">
        <v>918</v>
      </c>
      <c r="E2433" s="2"/>
      <c r="F2433" s="59" t="s">
        <v>4</v>
      </c>
      <c r="G2433" s="59">
        <v>2</v>
      </c>
      <c r="H2433" s="127">
        <v>1</v>
      </c>
      <c r="I2433" s="127">
        <v>0.8</v>
      </c>
      <c r="J2433" s="161">
        <f t="shared" si="1674"/>
        <v>0.78400000000000003</v>
      </c>
      <c r="K2433" s="161">
        <f t="shared" si="1675"/>
        <v>0.77600000000000002</v>
      </c>
      <c r="L2433" s="161">
        <f t="shared" si="1676"/>
        <v>0.76800000000000002</v>
      </c>
      <c r="M2433" s="14"/>
      <c r="N2433" s="65">
        <f>H2433*M2433</f>
        <v>0</v>
      </c>
      <c r="O2433" s="217">
        <f>I2433*M2433</f>
        <v>0</v>
      </c>
      <c r="P2433" s="246">
        <f>J2433*M2433</f>
        <v>0</v>
      </c>
      <c r="Q2433" s="246">
        <f>K2433*M2433</f>
        <v>0</v>
      </c>
      <c r="R2433" s="246">
        <f>L2433*M2433</f>
        <v>0</v>
      </c>
      <c r="S2433" s="12" t="s">
        <v>5</v>
      </c>
      <c r="T2433" s="60" t="s">
        <v>725</v>
      </c>
    </row>
    <row r="2434" spans="1:21" s="56" customFormat="1" ht="69.95" hidden="1" customHeight="1" outlineLevel="1" thickBot="1" x14ac:dyDescent="0.25">
      <c r="A2434" s="644" t="s">
        <v>5185</v>
      </c>
      <c r="B2434" s="560" t="s">
        <v>663</v>
      </c>
      <c r="C2434" s="148"/>
      <c r="D2434" s="575" t="s">
        <v>3223</v>
      </c>
      <c r="E2434" s="2"/>
      <c r="F2434" s="59" t="s">
        <v>4</v>
      </c>
      <c r="G2434" s="2">
        <v>3</v>
      </c>
      <c r="H2434" s="127">
        <v>1.9</v>
      </c>
      <c r="I2434" s="127">
        <v>1.8</v>
      </c>
      <c r="J2434" s="161">
        <f t="shared" si="1674"/>
        <v>1.764</v>
      </c>
      <c r="K2434" s="161">
        <f t="shared" si="1675"/>
        <v>1.746</v>
      </c>
      <c r="L2434" s="161">
        <f t="shared" si="1676"/>
        <v>1.728</v>
      </c>
      <c r="M2434" s="14"/>
      <c r="N2434" s="65">
        <f>H2434*M2434</f>
        <v>0</v>
      </c>
      <c r="O2434" s="217">
        <f>I2434*M2434</f>
        <v>0</v>
      </c>
      <c r="P2434" s="246">
        <f>J2434*M2434</f>
        <v>0</v>
      </c>
      <c r="Q2434" s="246">
        <f>K2434*M2434</f>
        <v>0</v>
      </c>
      <c r="R2434" s="246">
        <f>L2434*M2434</f>
        <v>0</v>
      </c>
      <c r="S2434" s="12" t="s">
        <v>5</v>
      </c>
      <c r="T2434" s="60"/>
    </row>
    <row r="2435" spans="1:21" s="56" customFormat="1" ht="69.95" hidden="1" customHeight="1" outlineLevel="1" thickBot="1" x14ac:dyDescent="0.25">
      <c r="A2435" s="644" t="s">
        <v>5186</v>
      </c>
      <c r="B2435" s="560" t="s">
        <v>663</v>
      </c>
      <c r="C2435" s="148"/>
      <c r="D2435" s="572" t="s">
        <v>1308</v>
      </c>
      <c r="E2435" s="7"/>
      <c r="F2435" s="202" t="s">
        <v>4</v>
      </c>
      <c r="G2435" s="2">
        <v>2</v>
      </c>
      <c r="H2435" s="127">
        <v>1</v>
      </c>
      <c r="I2435" s="127">
        <v>0.9</v>
      </c>
      <c r="J2435" s="161">
        <f t="shared" si="1674"/>
        <v>0.88200000000000001</v>
      </c>
      <c r="K2435" s="161">
        <f t="shared" si="1675"/>
        <v>0.873</v>
      </c>
      <c r="L2435" s="161">
        <f t="shared" si="1676"/>
        <v>0.86399999999999999</v>
      </c>
      <c r="M2435" s="14"/>
      <c r="N2435" s="65">
        <f>H2435*M2435</f>
        <v>0</v>
      </c>
      <c r="O2435" s="217">
        <f>I2435*M2435</f>
        <v>0</v>
      </c>
      <c r="P2435" s="246">
        <f>J2435*M2435</f>
        <v>0</v>
      </c>
      <c r="Q2435" s="246">
        <f>K2435*M2435</f>
        <v>0</v>
      </c>
      <c r="R2435" s="246">
        <f>L2435*M2435</f>
        <v>0</v>
      </c>
      <c r="S2435" s="12" t="s">
        <v>5</v>
      </c>
      <c r="T2435" s="60"/>
    </row>
    <row r="2436" spans="1:21" s="56" customFormat="1" ht="69.95" hidden="1" customHeight="1" outlineLevel="1" thickBot="1" x14ac:dyDescent="0.25">
      <c r="A2436" s="644" t="s">
        <v>5187</v>
      </c>
      <c r="B2436" s="560" t="s">
        <v>663</v>
      </c>
      <c r="C2436" s="148"/>
      <c r="D2436" s="572" t="s">
        <v>1309</v>
      </c>
      <c r="E2436" s="7"/>
      <c r="F2436" s="202" t="s">
        <v>4</v>
      </c>
      <c r="G2436" s="2">
        <v>2</v>
      </c>
      <c r="H2436" s="127">
        <v>1</v>
      </c>
      <c r="I2436" s="127">
        <v>0.9</v>
      </c>
      <c r="J2436" s="161">
        <f t="shared" si="1674"/>
        <v>0.88200000000000001</v>
      </c>
      <c r="K2436" s="161">
        <f t="shared" si="1675"/>
        <v>0.873</v>
      </c>
      <c r="L2436" s="161">
        <f t="shared" si="1676"/>
        <v>0.86399999999999999</v>
      </c>
      <c r="M2436" s="14"/>
      <c r="N2436" s="65">
        <f>H2436*M2436</f>
        <v>0</v>
      </c>
      <c r="O2436" s="217">
        <f>I2436*M2436</f>
        <v>0</v>
      </c>
      <c r="P2436" s="246">
        <f>J2436*M2436</f>
        <v>0</v>
      </c>
      <c r="Q2436" s="246">
        <f>K2436*M2436</f>
        <v>0</v>
      </c>
      <c r="R2436" s="246">
        <f>L2436*M2436</f>
        <v>0</v>
      </c>
      <c r="S2436" s="12" t="s">
        <v>5</v>
      </c>
      <c r="T2436" s="60"/>
    </row>
    <row r="2437" spans="1:21" s="56" customFormat="1" ht="69.95" hidden="1" customHeight="1" outlineLevel="1" thickBot="1" x14ac:dyDescent="0.25">
      <c r="A2437" s="644" t="s">
        <v>5188</v>
      </c>
      <c r="B2437" s="560" t="s">
        <v>663</v>
      </c>
      <c r="C2437" s="148"/>
      <c r="D2437" s="572" t="s">
        <v>1310</v>
      </c>
      <c r="E2437" s="7"/>
      <c r="F2437" s="202" t="s">
        <v>4</v>
      </c>
      <c r="G2437" s="2">
        <v>2</v>
      </c>
      <c r="H2437" s="127">
        <v>1</v>
      </c>
      <c r="I2437" s="127">
        <v>0.9</v>
      </c>
      <c r="J2437" s="161">
        <f t="shared" ref="J2437" si="1677">I2437*0.98</f>
        <v>0.88200000000000001</v>
      </c>
      <c r="K2437" s="161">
        <f t="shared" ref="K2437" si="1678">I2437*0.97</f>
        <v>0.873</v>
      </c>
      <c r="L2437" s="161">
        <f t="shared" ref="L2437" si="1679">I2437*0.96</f>
        <v>0.86399999999999999</v>
      </c>
      <c r="M2437" s="14"/>
      <c r="N2437" s="65">
        <f>H2437*M2437</f>
        <v>0</v>
      </c>
      <c r="O2437" s="217">
        <f>I2437*M2437</f>
        <v>0</v>
      </c>
      <c r="P2437" s="246">
        <f>J2437*M2437</f>
        <v>0</v>
      </c>
      <c r="Q2437" s="246">
        <f>K2437*M2437</f>
        <v>0</v>
      </c>
      <c r="R2437" s="246">
        <f>L2437*M2437</f>
        <v>0</v>
      </c>
      <c r="S2437" s="12" t="s">
        <v>5</v>
      </c>
      <c r="T2437" s="60"/>
    </row>
    <row r="2438" spans="1:21" s="56" customFormat="1" ht="69.95" hidden="1" customHeight="1" outlineLevel="1" thickBot="1" x14ac:dyDescent="0.25">
      <c r="A2438" s="644" t="s">
        <v>5189</v>
      </c>
      <c r="B2438" s="560" t="s">
        <v>663</v>
      </c>
      <c r="C2438" s="148"/>
      <c r="D2438" s="572" t="s">
        <v>2204</v>
      </c>
      <c r="E2438" s="7"/>
      <c r="F2438" s="202" t="s">
        <v>4</v>
      </c>
      <c r="G2438" s="2">
        <v>2</v>
      </c>
      <c r="H2438" s="127">
        <v>1</v>
      </c>
      <c r="I2438" s="127">
        <v>0.9</v>
      </c>
      <c r="J2438" s="161">
        <f t="shared" si="1674"/>
        <v>0.88200000000000001</v>
      </c>
      <c r="K2438" s="161">
        <f t="shared" si="1675"/>
        <v>0.873</v>
      </c>
      <c r="L2438" s="161">
        <f t="shared" si="1676"/>
        <v>0.86399999999999999</v>
      </c>
      <c r="M2438" s="14"/>
      <c r="N2438" s="65">
        <f>H2438*M2438</f>
        <v>0</v>
      </c>
      <c r="O2438" s="217">
        <f>I2438*M2438</f>
        <v>0</v>
      </c>
      <c r="P2438" s="246">
        <f>J2438*M2438</f>
        <v>0</v>
      </c>
      <c r="Q2438" s="246">
        <f>K2438*M2438</f>
        <v>0</v>
      </c>
      <c r="R2438" s="246">
        <f>L2438*M2438</f>
        <v>0</v>
      </c>
      <c r="S2438" s="12" t="s">
        <v>5</v>
      </c>
      <c r="T2438" s="60"/>
    </row>
    <row r="2439" spans="1:21" s="56" customFormat="1" ht="69.95" hidden="1" customHeight="1" outlineLevel="1" thickBot="1" x14ac:dyDescent="0.25">
      <c r="A2439" s="644" t="s">
        <v>5190</v>
      </c>
      <c r="B2439" s="7" t="s">
        <v>141</v>
      </c>
      <c r="C2439" s="164"/>
      <c r="D2439" s="307" t="s">
        <v>2769</v>
      </c>
      <c r="E2439" s="2"/>
      <c r="F2439" s="59" t="s">
        <v>4</v>
      </c>
      <c r="G2439" s="59">
        <v>3</v>
      </c>
      <c r="H2439" s="127">
        <v>1</v>
      </c>
      <c r="I2439" s="127">
        <v>0.9</v>
      </c>
      <c r="J2439" s="161">
        <f t="shared" si="1674"/>
        <v>0.88200000000000001</v>
      </c>
      <c r="K2439" s="161">
        <f t="shared" si="1675"/>
        <v>0.873</v>
      </c>
      <c r="L2439" s="161">
        <f t="shared" si="1676"/>
        <v>0.86399999999999999</v>
      </c>
      <c r="M2439" s="14"/>
      <c r="N2439" s="65">
        <f>H2439*M2439</f>
        <v>0</v>
      </c>
      <c r="O2439" s="217">
        <f>I2439*M2439</f>
        <v>0</v>
      </c>
      <c r="P2439" s="246">
        <f>J2439*M2439</f>
        <v>0</v>
      </c>
      <c r="Q2439" s="246">
        <f>K2439*M2439</f>
        <v>0</v>
      </c>
      <c r="R2439" s="246">
        <f>L2439*M2439</f>
        <v>0</v>
      </c>
      <c r="S2439" s="12" t="s">
        <v>5</v>
      </c>
      <c r="U2439"/>
    </row>
    <row r="2440" spans="1:21" s="56" customFormat="1" ht="69.95" hidden="1" customHeight="1" outlineLevel="1" thickBot="1" x14ac:dyDescent="0.25">
      <c r="A2440" s="644" t="s">
        <v>5191</v>
      </c>
      <c r="B2440" s="202" t="s">
        <v>141</v>
      </c>
      <c r="C2440" s="313"/>
      <c r="D2440" s="303" t="s">
        <v>919</v>
      </c>
      <c r="E2440" s="59"/>
      <c r="F2440" s="202" t="s">
        <v>4</v>
      </c>
      <c r="G2440" s="59">
        <v>3</v>
      </c>
      <c r="H2440" s="146">
        <v>1</v>
      </c>
      <c r="I2440" s="146">
        <v>0.9</v>
      </c>
      <c r="J2440" s="258">
        <f t="shared" si="1674"/>
        <v>0.88200000000000001</v>
      </c>
      <c r="K2440" s="258">
        <f t="shared" si="1675"/>
        <v>0.873</v>
      </c>
      <c r="L2440" s="258">
        <f t="shared" si="1676"/>
        <v>0.86399999999999999</v>
      </c>
      <c r="M2440" s="63"/>
      <c r="N2440" s="61">
        <f>H2440*M2440</f>
        <v>0</v>
      </c>
      <c r="O2440" s="246">
        <f>I2440*M2440</f>
        <v>0</v>
      </c>
      <c r="P2440" s="246">
        <f>J2440*M2440</f>
        <v>0</v>
      </c>
      <c r="Q2440" s="246">
        <f>K2440*M2440</f>
        <v>0</v>
      </c>
      <c r="R2440" s="246">
        <f>L2440*M2440</f>
        <v>0</v>
      </c>
      <c r="S2440" s="12" t="s">
        <v>5</v>
      </c>
      <c r="U2440"/>
    </row>
    <row r="2441" spans="1:21" ht="20.100000000000001" customHeight="1" collapsed="1" thickBot="1" x14ac:dyDescent="0.25">
      <c r="A2441" s="384" t="s">
        <v>2820</v>
      </c>
      <c r="B2441" s="601"/>
      <c r="C2441" s="368"/>
      <c r="D2441" s="383"/>
      <c r="E2441" s="370"/>
      <c r="F2441" s="370"/>
      <c r="G2441" s="385"/>
      <c r="H2441" s="385"/>
      <c r="I2441" s="385"/>
      <c r="J2441" s="385"/>
      <c r="K2441" s="385"/>
      <c r="L2441" s="385"/>
      <c r="M2441" s="385"/>
      <c r="N2441" s="385"/>
      <c r="O2441" s="385"/>
      <c r="P2441" s="385"/>
      <c r="Q2441" s="385"/>
      <c r="R2441" s="385"/>
      <c r="S2441" s="386"/>
      <c r="U2441" s="56"/>
    </row>
    <row r="2442" spans="1:21" ht="20.100000000000001" hidden="1" customHeight="1" outlineLevel="1" thickBot="1" x14ac:dyDescent="0.25">
      <c r="A2442" s="3" t="s">
        <v>3737</v>
      </c>
      <c r="B2442" s="3" t="s">
        <v>33</v>
      </c>
      <c r="C2442" s="3"/>
      <c r="D2442" s="3" t="s">
        <v>17</v>
      </c>
      <c r="E2442" s="405" t="s">
        <v>2746</v>
      </c>
      <c r="F2442" s="84" t="s">
        <v>31</v>
      </c>
      <c r="G2442" s="85" t="s">
        <v>487</v>
      </c>
      <c r="H2442" s="3" t="s">
        <v>488</v>
      </c>
      <c r="I2442" s="3" t="s">
        <v>495</v>
      </c>
      <c r="J2442" s="123">
        <v>-0.02</v>
      </c>
      <c r="K2442" s="123">
        <v>-0.03</v>
      </c>
      <c r="L2442" s="123">
        <v>-0.04</v>
      </c>
      <c r="M2442" s="3" t="s">
        <v>18</v>
      </c>
      <c r="N2442" s="3" t="s">
        <v>8</v>
      </c>
      <c r="O2442" s="3" t="s">
        <v>486</v>
      </c>
      <c r="P2442" s="124" t="s">
        <v>1924</v>
      </c>
      <c r="Q2442" s="124" t="s">
        <v>1930</v>
      </c>
      <c r="R2442" s="124" t="s">
        <v>1931</v>
      </c>
      <c r="S2442" s="3" t="s">
        <v>34</v>
      </c>
      <c r="U2442" s="56"/>
    </row>
    <row r="2443" spans="1:21" s="56" customFormat="1" ht="69.95" hidden="1" customHeight="1" outlineLevel="1" thickBot="1" x14ac:dyDescent="0.25">
      <c r="A2443" s="644" t="s">
        <v>5192</v>
      </c>
      <c r="B2443" s="560" t="s">
        <v>663</v>
      </c>
      <c r="C2443" s="148"/>
      <c r="D2443" s="572" t="s">
        <v>722</v>
      </c>
      <c r="E2443" s="398"/>
      <c r="F2443" s="2" t="s">
        <v>4</v>
      </c>
      <c r="G2443" s="2">
        <v>1.2</v>
      </c>
      <c r="H2443" s="127">
        <v>0.75</v>
      </c>
      <c r="I2443" s="127">
        <v>0.7</v>
      </c>
      <c r="J2443" s="161">
        <f t="shared" ref="J2443:J2451" si="1680">I2443*0.98</f>
        <v>0.68599999999999994</v>
      </c>
      <c r="K2443" s="161">
        <f t="shared" ref="K2443:K2451" si="1681">I2443*0.97</f>
        <v>0.67899999999999994</v>
      </c>
      <c r="L2443" s="161">
        <f t="shared" ref="L2443:L2451" si="1682">I2443*0.96</f>
        <v>0.67199999999999993</v>
      </c>
      <c r="M2443" s="14"/>
      <c r="N2443" s="65">
        <f>H2443*M2443</f>
        <v>0</v>
      </c>
      <c r="O2443" s="217">
        <f>I2443*M2443</f>
        <v>0</v>
      </c>
      <c r="P2443" s="246">
        <f>J2443*M2443</f>
        <v>0</v>
      </c>
      <c r="Q2443" s="246">
        <f>K2443*M2443</f>
        <v>0</v>
      </c>
      <c r="R2443" s="246">
        <f>L2443*M2443</f>
        <v>0</v>
      </c>
      <c r="S2443" s="12" t="s">
        <v>5</v>
      </c>
      <c r="T2443" s="60" t="s">
        <v>724</v>
      </c>
    </row>
    <row r="2444" spans="1:21" s="56" customFormat="1" ht="69.95" hidden="1" customHeight="1" outlineLevel="1" thickBot="1" x14ac:dyDescent="0.25">
      <c r="A2444" s="644" t="s">
        <v>5192</v>
      </c>
      <c r="B2444" s="560" t="s">
        <v>663</v>
      </c>
      <c r="C2444" s="148"/>
      <c r="D2444" s="572" t="s">
        <v>1773</v>
      </c>
      <c r="E2444" s="2"/>
      <c r="F2444" s="2" t="s">
        <v>4</v>
      </c>
      <c r="G2444" s="2">
        <v>1.2</v>
      </c>
      <c r="H2444" s="127">
        <v>0.65</v>
      </c>
      <c r="I2444" s="127">
        <v>0.6</v>
      </c>
      <c r="J2444" s="161">
        <f t="shared" si="1680"/>
        <v>0.58799999999999997</v>
      </c>
      <c r="K2444" s="161">
        <f t="shared" si="1681"/>
        <v>0.58199999999999996</v>
      </c>
      <c r="L2444" s="161">
        <f t="shared" si="1682"/>
        <v>0.57599999999999996</v>
      </c>
      <c r="M2444" s="14"/>
      <c r="N2444" s="65">
        <f>H2444*M2444</f>
        <v>0</v>
      </c>
      <c r="O2444" s="217">
        <f>I2444*M2444</f>
        <v>0</v>
      </c>
      <c r="P2444" s="246">
        <f>J2444*M2444</f>
        <v>0</v>
      </c>
      <c r="Q2444" s="246">
        <f>K2444*M2444</f>
        <v>0</v>
      </c>
      <c r="R2444" s="246">
        <f>L2444*M2444</f>
        <v>0</v>
      </c>
      <c r="S2444" s="12" t="s">
        <v>5</v>
      </c>
      <c r="T2444" s="60" t="s">
        <v>724</v>
      </c>
    </row>
    <row r="2445" spans="1:21" s="56" customFormat="1" ht="69.95" hidden="1" customHeight="1" outlineLevel="1" thickBot="1" x14ac:dyDescent="0.25">
      <c r="A2445" s="644" t="s">
        <v>5193</v>
      </c>
      <c r="B2445" s="560" t="s">
        <v>663</v>
      </c>
      <c r="C2445" s="148"/>
      <c r="D2445" s="572" t="s">
        <v>721</v>
      </c>
      <c r="E2445" s="2"/>
      <c r="F2445" s="2" t="s">
        <v>4</v>
      </c>
      <c r="G2445" s="2">
        <v>2.5</v>
      </c>
      <c r="H2445" s="127">
        <v>1.6</v>
      </c>
      <c r="I2445" s="127">
        <v>1.5</v>
      </c>
      <c r="J2445" s="161">
        <f t="shared" si="1680"/>
        <v>1.47</v>
      </c>
      <c r="K2445" s="161">
        <f t="shared" si="1681"/>
        <v>1.4550000000000001</v>
      </c>
      <c r="L2445" s="161">
        <f t="shared" si="1682"/>
        <v>1.44</v>
      </c>
      <c r="M2445" s="14"/>
      <c r="N2445" s="65">
        <f>H2445*M2445</f>
        <v>0</v>
      </c>
      <c r="O2445" s="217">
        <f>I2445*M2445</f>
        <v>0</v>
      </c>
      <c r="P2445" s="246">
        <f>J2445*M2445</f>
        <v>0</v>
      </c>
      <c r="Q2445" s="246">
        <f>K2445*M2445</f>
        <v>0</v>
      </c>
      <c r="R2445" s="246">
        <f>L2445*M2445</f>
        <v>0</v>
      </c>
      <c r="S2445" s="12" t="s">
        <v>5</v>
      </c>
      <c r="T2445" s="60" t="s">
        <v>724</v>
      </c>
    </row>
    <row r="2446" spans="1:21" s="56" customFormat="1" ht="69.95" hidden="1" customHeight="1" outlineLevel="1" thickBot="1" x14ac:dyDescent="0.25">
      <c r="A2446" s="644" t="s">
        <v>5194</v>
      </c>
      <c r="B2446" s="91" t="s">
        <v>62</v>
      </c>
      <c r="C2446" s="137"/>
      <c r="D2446" s="418" t="s">
        <v>622</v>
      </c>
      <c r="E2446" s="7"/>
      <c r="F2446" s="260" t="s">
        <v>4</v>
      </c>
      <c r="G2446" s="390">
        <v>2</v>
      </c>
      <c r="H2446" s="184">
        <v>0.6</v>
      </c>
      <c r="I2446" s="184">
        <v>0.5</v>
      </c>
      <c r="J2446" s="161">
        <f t="shared" si="1680"/>
        <v>0.49</v>
      </c>
      <c r="K2446" s="161">
        <f t="shared" si="1681"/>
        <v>0.48499999999999999</v>
      </c>
      <c r="L2446" s="161">
        <f t="shared" si="1682"/>
        <v>0.48</v>
      </c>
      <c r="M2446" s="14"/>
      <c r="N2446" s="175">
        <f>H2446*M2446</f>
        <v>0</v>
      </c>
      <c r="O2446" s="216">
        <f>I2446*M2446</f>
        <v>0</v>
      </c>
      <c r="P2446" s="246">
        <f>J2446*M2446</f>
        <v>0</v>
      </c>
      <c r="Q2446" s="246">
        <f>K2446*M2446</f>
        <v>0</v>
      </c>
      <c r="R2446" s="246">
        <f>L2446*M2446</f>
        <v>0</v>
      </c>
      <c r="S2446" s="19" t="s">
        <v>5</v>
      </c>
    </row>
    <row r="2447" spans="1:21" s="56" customFormat="1" ht="69.95" hidden="1" customHeight="1" outlineLevel="1" thickBot="1" x14ac:dyDescent="0.25">
      <c r="A2447" s="644" t="s">
        <v>5195</v>
      </c>
      <c r="B2447" s="7" t="s">
        <v>62</v>
      </c>
      <c r="C2447" s="164"/>
      <c r="D2447" s="307" t="s">
        <v>623</v>
      </c>
      <c r="E2447" s="7"/>
      <c r="F2447" s="202" t="s">
        <v>4</v>
      </c>
      <c r="G2447" s="59">
        <v>2</v>
      </c>
      <c r="H2447" s="127">
        <v>0.6</v>
      </c>
      <c r="I2447" s="127">
        <v>0.5</v>
      </c>
      <c r="J2447" s="161">
        <f t="shared" si="1680"/>
        <v>0.49</v>
      </c>
      <c r="K2447" s="161">
        <f t="shared" si="1681"/>
        <v>0.48499999999999999</v>
      </c>
      <c r="L2447" s="161">
        <f t="shared" si="1682"/>
        <v>0.48</v>
      </c>
      <c r="M2447" s="14"/>
      <c r="N2447" s="65">
        <f>H2447*M2447</f>
        <v>0</v>
      </c>
      <c r="O2447" s="217">
        <f>I2447*M2447</f>
        <v>0</v>
      </c>
      <c r="P2447" s="246">
        <f>J2447*M2447</f>
        <v>0</v>
      </c>
      <c r="Q2447" s="246">
        <f>K2447*M2447</f>
        <v>0</v>
      </c>
      <c r="R2447" s="246">
        <f>L2447*M2447</f>
        <v>0</v>
      </c>
      <c r="S2447" s="12" t="s">
        <v>5</v>
      </c>
    </row>
    <row r="2448" spans="1:21" s="56" customFormat="1" ht="69.95" hidden="1" customHeight="1" outlineLevel="1" thickBot="1" x14ac:dyDescent="0.25">
      <c r="A2448" s="644" t="s">
        <v>5196</v>
      </c>
      <c r="B2448" s="7" t="s">
        <v>62</v>
      </c>
      <c r="C2448" s="164"/>
      <c r="D2448" s="307" t="s">
        <v>624</v>
      </c>
      <c r="E2448" s="7"/>
      <c r="F2448" s="202" t="s">
        <v>4</v>
      </c>
      <c r="G2448" s="59">
        <v>2</v>
      </c>
      <c r="H2448" s="127">
        <v>0.6</v>
      </c>
      <c r="I2448" s="127">
        <v>0.5</v>
      </c>
      <c r="J2448" s="161">
        <f t="shared" si="1680"/>
        <v>0.49</v>
      </c>
      <c r="K2448" s="161">
        <f t="shared" si="1681"/>
        <v>0.48499999999999999</v>
      </c>
      <c r="L2448" s="161">
        <f t="shared" si="1682"/>
        <v>0.48</v>
      </c>
      <c r="M2448" s="14"/>
      <c r="N2448" s="65">
        <f>H2448*M2448</f>
        <v>0</v>
      </c>
      <c r="O2448" s="217">
        <f>I2448*M2448</f>
        <v>0</v>
      </c>
      <c r="P2448" s="246">
        <f>J2448*M2448</f>
        <v>0</v>
      </c>
      <c r="Q2448" s="246">
        <f>K2448*M2448</f>
        <v>0</v>
      </c>
      <c r="R2448" s="246">
        <f>L2448*M2448</f>
        <v>0</v>
      </c>
      <c r="S2448" s="12" t="s">
        <v>5</v>
      </c>
    </row>
    <row r="2449" spans="1:21" s="56" customFormat="1" ht="69.95" hidden="1" customHeight="1" outlineLevel="1" thickBot="1" x14ac:dyDescent="0.25">
      <c r="A2449" s="644" t="s">
        <v>5197</v>
      </c>
      <c r="B2449" s="7" t="s">
        <v>62</v>
      </c>
      <c r="C2449" s="164"/>
      <c r="D2449" s="307" t="s">
        <v>671</v>
      </c>
      <c r="E2449" s="7"/>
      <c r="F2449" s="202" t="s">
        <v>4</v>
      </c>
      <c r="G2449" s="59">
        <v>2</v>
      </c>
      <c r="H2449" s="127">
        <v>0.7</v>
      </c>
      <c r="I2449" s="127">
        <v>0.6</v>
      </c>
      <c r="J2449" s="161">
        <f t="shared" si="1680"/>
        <v>0.58799999999999997</v>
      </c>
      <c r="K2449" s="161">
        <f t="shared" si="1681"/>
        <v>0.58199999999999996</v>
      </c>
      <c r="L2449" s="161">
        <f t="shared" si="1682"/>
        <v>0.57599999999999996</v>
      </c>
      <c r="M2449" s="14"/>
      <c r="N2449" s="65">
        <f>H2449*M2449</f>
        <v>0</v>
      </c>
      <c r="O2449" s="217">
        <f>I2449*M2449</f>
        <v>0</v>
      </c>
      <c r="P2449" s="246">
        <f>J2449*M2449</f>
        <v>0</v>
      </c>
      <c r="Q2449" s="246">
        <f>K2449*M2449</f>
        <v>0</v>
      </c>
      <c r="R2449" s="246">
        <f>L2449*M2449</f>
        <v>0</v>
      </c>
      <c r="S2449" s="12" t="s">
        <v>5</v>
      </c>
    </row>
    <row r="2450" spans="1:21" s="56" customFormat="1" ht="69.95" hidden="1" customHeight="1" outlineLevel="1" thickBot="1" x14ac:dyDescent="0.25">
      <c r="A2450" s="644" t="s">
        <v>5198</v>
      </c>
      <c r="B2450" s="7" t="s">
        <v>62</v>
      </c>
      <c r="C2450" s="164"/>
      <c r="D2450" s="307" t="s">
        <v>625</v>
      </c>
      <c r="E2450" s="7"/>
      <c r="F2450" s="202" t="s">
        <v>4</v>
      </c>
      <c r="G2450" s="59">
        <v>2</v>
      </c>
      <c r="H2450" s="127">
        <v>0.7</v>
      </c>
      <c r="I2450" s="127">
        <v>0.6</v>
      </c>
      <c r="J2450" s="161">
        <f t="shared" si="1680"/>
        <v>0.58799999999999997</v>
      </c>
      <c r="K2450" s="161">
        <f t="shared" si="1681"/>
        <v>0.58199999999999996</v>
      </c>
      <c r="L2450" s="161">
        <f t="shared" si="1682"/>
        <v>0.57599999999999996</v>
      </c>
      <c r="M2450" s="14"/>
      <c r="N2450" s="65">
        <f>H2450*M2450</f>
        <v>0</v>
      </c>
      <c r="O2450" s="217">
        <f>I2450*M2450</f>
        <v>0</v>
      </c>
      <c r="P2450" s="246">
        <f>J2450*M2450</f>
        <v>0</v>
      </c>
      <c r="Q2450" s="246">
        <f>K2450*M2450</f>
        <v>0</v>
      </c>
      <c r="R2450" s="246">
        <f>L2450*M2450</f>
        <v>0</v>
      </c>
      <c r="S2450" s="12" t="s">
        <v>5</v>
      </c>
    </row>
    <row r="2451" spans="1:21" s="56" customFormat="1" ht="69.95" hidden="1" customHeight="1" outlineLevel="1" thickBot="1" x14ac:dyDescent="0.25">
      <c r="A2451" s="644" t="s">
        <v>5199</v>
      </c>
      <c r="B2451" s="260" t="s">
        <v>701</v>
      </c>
      <c r="C2451" s="310"/>
      <c r="D2451" s="618" t="s">
        <v>702</v>
      </c>
      <c r="E2451" s="59"/>
      <c r="F2451" s="7" t="s">
        <v>4</v>
      </c>
      <c r="G2451" s="59">
        <v>0.9</v>
      </c>
      <c r="H2451" s="498">
        <v>0.55000000000000004</v>
      </c>
      <c r="I2451" s="498">
        <v>0.5</v>
      </c>
      <c r="J2451" s="258">
        <f t="shared" si="1680"/>
        <v>0.49</v>
      </c>
      <c r="K2451" s="258">
        <f t="shared" si="1681"/>
        <v>0.48499999999999999</v>
      </c>
      <c r="L2451" s="258">
        <f t="shared" si="1682"/>
        <v>0.48</v>
      </c>
      <c r="M2451" s="63"/>
      <c r="N2451" s="61">
        <f>H2451*M2451</f>
        <v>0</v>
      </c>
      <c r="O2451" s="246">
        <f>I2451*M2451</f>
        <v>0</v>
      </c>
      <c r="P2451" s="246">
        <f>J2451*M2451</f>
        <v>0</v>
      </c>
      <c r="Q2451" s="246">
        <f>K2451*M2451</f>
        <v>0</v>
      </c>
      <c r="R2451" s="246">
        <f>L2451*M2451</f>
        <v>0</v>
      </c>
      <c r="S2451" s="12" t="s">
        <v>5</v>
      </c>
      <c r="U2451"/>
    </row>
    <row r="2452" spans="1:21" ht="24.95" customHeight="1" thickBot="1" x14ac:dyDescent="0.25">
      <c r="A2452" s="622" t="s">
        <v>2821</v>
      </c>
      <c r="B2452" s="623"/>
      <c r="C2452" s="623"/>
      <c r="D2452" s="624"/>
      <c r="E2452" s="624"/>
      <c r="F2452" s="624"/>
      <c r="G2452" s="625"/>
      <c r="H2452" s="625"/>
      <c r="I2452" s="625"/>
      <c r="J2452" s="625"/>
      <c r="K2452" s="625"/>
      <c r="L2452" s="625"/>
      <c r="M2452" s="625"/>
      <c r="N2452" s="625"/>
      <c r="O2452" s="625"/>
      <c r="P2452" s="625"/>
      <c r="Q2452" s="625"/>
      <c r="R2452" s="625"/>
      <c r="S2452" s="626"/>
    </row>
    <row r="2453" spans="1:21" ht="20.100000000000001" customHeight="1" collapsed="1" thickBot="1" x14ac:dyDescent="0.25">
      <c r="A2453" s="384" t="s">
        <v>2822</v>
      </c>
      <c r="B2453" s="601"/>
      <c r="C2453" s="368"/>
      <c r="D2453" s="369"/>
      <c r="E2453" s="369"/>
      <c r="F2453" s="369"/>
      <c r="G2453" s="370"/>
      <c r="H2453" s="370"/>
      <c r="I2453" s="370"/>
      <c r="J2453" s="370"/>
      <c r="K2453" s="370"/>
      <c r="L2453" s="370"/>
      <c r="M2453" s="370"/>
      <c r="N2453" s="370"/>
      <c r="O2453" s="370"/>
      <c r="P2453" s="370"/>
      <c r="Q2453" s="370"/>
      <c r="R2453" s="370"/>
      <c r="S2453" s="371"/>
      <c r="U2453" s="56"/>
    </row>
    <row r="2454" spans="1:21" ht="20.100000000000001" hidden="1" customHeight="1" outlineLevel="1" thickBot="1" x14ac:dyDescent="0.25">
      <c r="A2454" s="3" t="s">
        <v>3737</v>
      </c>
      <c r="B2454" s="3" t="s">
        <v>33</v>
      </c>
      <c r="C2454" s="3"/>
      <c r="D2454" s="3" t="s">
        <v>17</v>
      </c>
      <c r="E2454" s="3" t="s">
        <v>2746</v>
      </c>
      <c r="F2454" s="84" t="s">
        <v>31</v>
      </c>
      <c r="G2454" s="85" t="s">
        <v>487</v>
      </c>
      <c r="H2454" s="3" t="s">
        <v>488</v>
      </c>
      <c r="I2454" s="3" t="s">
        <v>495</v>
      </c>
      <c r="J2454" s="123">
        <v>-0.02</v>
      </c>
      <c r="K2454" s="123">
        <v>-0.03</v>
      </c>
      <c r="L2454" s="123">
        <v>-0.04</v>
      </c>
      <c r="M2454" s="3" t="s">
        <v>18</v>
      </c>
      <c r="N2454" s="3" t="s">
        <v>8</v>
      </c>
      <c r="O2454" s="3" t="s">
        <v>486</v>
      </c>
      <c r="P2454" s="124" t="s">
        <v>1924</v>
      </c>
      <c r="Q2454" s="124" t="s">
        <v>1930</v>
      </c>
      <c r="R2454" s="124" t="s">
        <v>1931</v>
      </c>
      <c r="S2454" s="3" t="s">
        <v>34</v>
      </c>
      <c r="U2454" s="56"/>
    </row>
    <row r="2455" spans="1:21" s="56" customFormat="1" ht="69.95" hidden="1" customHeight="1" outlineLevel="1" thickBot="1" x14ac:dyDescent="0.25">
      <c r="A2455" s="644" t="s">
        <v>5200</v>
      </c>
      <c r="B2455" s="197" t="s">
        <v>45</v>
      </c>
      <c r="C2455" s="131"/>
      <c r="D2455" s="25" t="s">
        <v>789</v>
      </c>
      <c r="E2455" s="250"/>
      <c r="F2455" s="7" t="s">
        <v>4</v>
      </c>
      <c r="G2455" s="206">
        <v>1.2</v>
      </c>
      <c r="H2455" s="139">
        <v>0.75</v>
      </c>
      <c r="I2455" s="98">
        <v>0.7</v>
      </c>
      <c r="J2455" s="161">
        <f t="shared" ref="J2455:J2468" si="1683">I2455*0.98</f>
        <v>0.68599999999999994</v>
      </c>
      <c r="K2455" s="161">
        <f t="shared" ref="K2455:K2468" si="1684">I2455*0.97</f>
        <v>0.67899999999999994</v>
      </c>
      <c r="L2455" s="161">
        <f t="shared" ref="L2455:L2468" si="1685">I2455*0.96</f>
        <v>0.67199999999999993</v>
      </c>
      <c r="M2455" s="17"/>
      <c r="N2455" s="139">
        <f>H2455*M2455</f>
        <v>0</v>
      </c>
      <c r="O2455" s="217">
        <f>I2455*M2455</f>
        <v>0</v>
      </c>
      <c r="P2455" s="216">
        <f>J2455*M2455</f>
        <v>0</v>
      </c>
      <c r="Q2455" s="216">
        <f>K2455*M2455</f>
        <v>0</v>
      </c>
      <c r="R2455" s="99">
        <f>L2455*M2455</f>
        <v>0</v>
      </c>
      <c r="S2455" s="18" t="s">
        <v>5</v>
      </c>
    </row>
    <row r="2456" spans="1:21" s="56" customFormat="1" ht="69.95" hidden="1" customHeight="1" outlineLevel="1" thickBot="1" x14ac:dyDescent="0.25">
      <c r="A2456" s="644" t="s">
        <v>5200</v>
      </c>
      <c r="B2456" s="197" t="s">
        <v>45</v>
      </c>
      <c r="C2456" s="131"/>
      <c r="D2456" s="25" t="s">
        <v>790</v>
      </c>
      <c r="E2456" s="250"/>
      <c r="F2456" s="7" t="s">
        <v>4</v>
      </c>
      <c r="G2456" s="206">
        <v>1.2</v>
      </c>
      <c r="H2456" s="204">
        <v>0.6</v>
      </c>
      <c r="I2456" s="205">
        <v>0.55000000000000004</v>
      </c>
      <c r="J2456" s="161">
        <f t="shared" si="1683"/>
        <v>0.53900000000000003</v>
      </c>
      <c r="K2456" s="161">
        <f t="shared" si="1684"/>
        <v>0.53349999999999997</v>
      </c>
      <c r="L2456" s="161">
        <f t="shared" si="1685"/>
        <v>0.52800000000000002</v>
      </c>
      <c r="M2456" s="17"/>
      <c r="N2456" s="139">
        <f>H2456*M2456</f>
        <v>0</v>
      </c>
      <c r="O2456" s="217">
        <f>I2456*M2456</f>
        <v>0</v>
      </c>
      <c r="P2456" s="216">
        <f>J2456*M2456</f>
        <v>0</v>
      </c>
      <c r="Q2456" s="216">
        <f>K2456*M2456</f>
        <v>0</v>
      </c>
      <c r="R2456" s="99">
        <f>L2456*M2456</f>
        <v>0</v>
      </c>
      <c r="S2456" s="18" t="s">
        <v>5</v>
      </c>
      <c r="T2456" s="170" t="s">
        <v>723</v>
      </c>
    </row>
    <row r="2457" spans="1:21" s="56" customFormat="1" ht="69.95" hidden="1" customHeight="1" outlineLevel="1" thickBot="1" x14ac:dyDescent="0.25">
      <c r="A2457" s="644" t="s">
        <v>5201</v>
      </c>
      <c r="B2457" s="266" t="s">
        <v>45</v>
      </c>
      <c r="C2457" s="115"/>
      <c r="D2457" s="53" t="s">
        <v>10053</v>
      </c>
      <c r="E2457" s="128"/>
      <c r="F2457" s="82" t="s">
        <v>4</v>
      </c>
      <c r="G2457" s="183">
        <v>10</v>
      </c>
      <c r="H2457" s="98">
        <v>6.2</v>
      </c>
      <c r="I2457" s="99">
        <v>6</v>
      </c>
      <c r="J2457" s="162">
        <f t="shared" si="1683"/>
        <v>5.88</v>
      </c>
      <c r="K2457" s="162">
        <f t="shared" si="1684"/>
        <v>5.82</v>
      </c>
      <c r="L2457" s="162">
        <f t="shared" si="1685"/>
        <v>5.76</v>
      </c>
      <c r="M2457" s="140"/>
      <c r="N2457" s="98">
        <f>H2457*M2457</f>
        <v>0</v>
      </c>
      <c r="O2457" s="217">
        <f>I2457*M2457</f>
        <v>0</v>
      </c>
      <c r="P2457" s="216">
        <f>J2457*M2457</f>
        <v>0</v>
      </c>
      <c r="Q2457" s="216">
        <f>K2457*M2457</f>
        <v>0</v>
      </c>
      <c r="R2457" s="99">
        <f>L2457*M2457</f>
        <v>0</v>
      </c>
      <c r="S2457" s="28" t="s">
        <v>5</v>
      </c>
      <c r="T2457" s="100"/>
    </row>
    <row r="2458" spans="1:21" s="56" customFormat="1" ht="69.95" hidden="1" customHeight="1" outlineLevel="1" thickBot="1" x14ac:dyDescent="0.25">
      <c r="A2458" s="644" t="s">
        <v>10055</v>
      </c>
      <c r="B2458" s="266" t="s">
        <v>45</v>
      </c>
      <c r="C2458" s="115"/>
      <c r="D2458" s="53" t="s">
        <v>10054</v>
      </c>
      <c r="E2458" s="128"/>
      <c r="F2458" s="82" t="s">
        <v>4</v>
      </c>
      <c r="G2458" s="183">
        <v>13</v>
      </c>
      <c r="H2458" s="98">
        <v>8.6999999999999993</v>
      </c>
      <c r="I2458" s="99">
        <v>8.5</v>
      </c>
      <c r="J2458" s="162">
        <f t="shared" ref="J2458" si="1686">I2458*0.98</f>
        <v>8.33</v>
      </c>
      <c r="K2458" s="162">
        <f t="shared" ref="K2458" si="1687">I2458*0.97</f>
        <v>8.2449999999999992</v>
      </c>
      <c r="L2458" s="162">
        <f t="shared" ref="L2458" si="1688">I2458*0.96</f>
        <v>8.16</v>
      </c>
      <c r="M2458" s="140"/>
      <c r="N2458" s="98">
        <f>H2458*M2458</f>
        <v>0</v>
      </c>
      <c r="O2458" s="217">
        <f>I2458*M2458</f>
        <v>0</v>
      </c>
      <c r="P2458" s="216">
        <f>J2458*M2458</f>
        <v>0</v>
      </c>
      <c r="Q2458" s="216">
        <f>K2458*M2458</f>
        <v>0</v>
      </c>
      <c r="R2458" s="99">
        <f>L2458*M2458</f>
        <v>0</v>
      </c>
      <c r="S2458" s="28" t="s">
        <v>5</v>
      </c>
      <c r="T2458" s="100"/>
    </row>
    <row r="2459" spans="1:21" s="56" customFormat="1" ht="69.95" hidden="1" customHeight="1" outlineLevel="1" thickBot="1" x14ac:dyDescent="0.25">
      <c r="A2459" s="644" t="s">
        <v>5202</v>
      </c>
      <c r="B2459" s="197" t="s">
        <v>45</v>
      </c>
      <c r="C2459" s="171"/>
      <c r="D2459" s="459" t="s">
        <v>337</v>
      </c>
      <c r="E2459" s="250"/>
      <c r="F2459" s="7" t="s">
        <v>4</v>
      </c>
      <c r="G2459" s="206">
        <v>6</v>
      </c>
      <c r="H2459" s="139">
        <v>3.6</v>
      </c>
      <c r="I2459" s="139">
        <v>3.5</v>
      </c>
      <c r="J2459" s="161">
        <f t="shared" si="1683"/>
        <v>3.4299999999999997</v>
      </c>
      <c r="K2459" s="161">
        <f t="shared" si="1684"/>
        <v>3.395</v>
      </c>
      <c r="L2459" s="161">
        <f t="shared" si="1685"/>
        <v>3.36</v>
      </c>
      <c r="M2459" s="17"/>
      <c r="N2459" s="139">
        <f>H2459*M2459</f>
        <v>0</v>
      </c>
      <c r="O2459" s="217">
        <f>I2459*M2459</f>
        <v>0</v>
      </c>
      <c r="P2459" s="216">
        <f>J2459*M2459</f>
        <v>0</v>
      </c>
      <c r="Q2459" s="216">
        <f>K2459*M2459</f>
        <v>0</v>
      </c>
      <c r="R2459" s="99">
        <f>L2459*M2459</f>
        <v>0</v>
      </c>
      <c r="S2459" s="12" t="s">
        <v>5</v>
      </c>
    </row>
    <row r="2460" spans="1:21" s="56" customFormat="1" ht="69.95" hidden="1" customHeight="1" outlineLevel="1" thickBot="1" x14ac:dyDescent="0.25">
      <c r="A2460" s="644" t="s">
        <v>5203</v>
      </c>
      <c r="B2460" s="131" t="s">
        <v>28</v>
      </c>
      <c r="C2460" s="171"/>
      <c r="D2460" s="25" t="s">
        <v>338</v>
      </c>
      <c r="E2460" s="164"/>
      <c r="F2460" s="7" t="s">
        <v>4</v>
      </c>
      <c r="G2460" s="206">
        <v>2.25</v>
      </c>
      <c r="H2460" s="139">
        <v>1</v>
      </c>
      <c r="I2460" s="98">
        <v>0.95</v>
      </c>
      <c r="J2460" s="161">
        <f t="shared" si="1683"/>
        <v>0.93099999999999994</v>
      </c>
      <c r="K2460" s="161">
        <f t="shared" si="1684"/>
        <v>0.92149999999999999</v>
      </c>
      <c r="L2460" s="161">
        <f t="shared" si="1685"/>
        <v>0.91199999999999992</v>
      </c>
      <c r="M2460" s="17"/>
      <c r="N2460" s="139">
        <f>H2460*M2460</f>
        <v>0</v>
      </c>
      <c r="O2460" s="217">
        <f>I2460*M2460</f>
        <v>0</v>
      </c>
      <c r="P2460" s="216">
        <f>J2460*M2460</f>
        <v>0</v>
      </c>
      <c r="Q2460" s="216">
        <f>K2460*M2460</f>
        <v>0</v>
      </c>
      <c r="R2460" s="99">
        <f>L2460*M2460</f>
        <v>0</v>
      </c>
      <c r="S2460" s="12" t="s">
        <v>5</v>
      </c>
    </row>
    <row r="2461" spans="1:21" s="56" customFormat="1" ht="69.95" hidden="1" customHeight="1" outlineLevel="1" thickBot="1" x14ac:dyDescent="0.25">
      <c r="A2461" s="644" t="s">
        <v>5204</v>
      </c>
      <c r="B2461" s="131" t="s">
        <v>28</v>
      </c>
      <c r="C2461" s="171"/>
      <c r="D2461" s="25" t="s">
        <v>10445</v>
      </c>
      <c r="E2461" s="164"/>
      <c r="F2461" s="7" t="s">
        <v>4</v>
      </c>
      <c r="G2461" s="206">
        <v>2.25</v>
      </c>
      <c r="H2461" s="139">
        <v>1</v>
      </c>
      <c r="I2461" s="98">
        <v>0.95</v>
      </c>
      <c r="J2461" s="161">
        <f t="shared" si="1683"/>
        <v>0.93099999999999994</v>
      </c>
      <c r="K2461" s="161">
        <f t="shared" si="1684"/>
        <v>0.92149999999999999</v>
      </c>
      <c r="L2461" s="161">
        <f t="shared" si="1685"/>
        <v>0.91199999999999992</v>
      </c>
      <c r="M2461" s="17"/>
      <c r="N2461" s="139">
        <f>H2461*M2461</f>
        <v>0</v>
      </c>
      <c r="O2461" s="217">
        <f>I2461*M2461</f>
        <v>0</v>
      </c>
      <c r="P2461" s="216">
        <f>J2461*M2461</f>
        <v>0</v>
      </c>
      <c r="Q2461" s="216">
        <f>K2461*M2461</f>
        <v>0</v>
      </c>
      <c r="R2461" s="99">
        <f>L2461*M2461</f>
        <v>0</v>
      </c>
      <c r="S2461" s="12" t="s">
        <v>5</v>
      </c>
    </row>
    <row r="2462" spans="1:21" s="56" customFormat="1" ht="69.95" hidden="1" customHeight="1" outlineLevel="1" thickBot="1" x14ac:dyDescent="0.25">
      <c r="A2462" s="644" t="s">
        <v>5205</v>
      </c>
      <c r="B2462" s="131" t="s">
        <v>28</v>
      </c>
      <c r="C2462" s="171"/>
      <c r="D2462" s="25" t="s">
        <v>339</v>
      </c>
      <c r="E2462" s="164"/>
      <c r="F2462" s="7" t="s">
        <v>4</v>
      </c>
      <c r="G2462" s="206">
        <v>2.25</v>
      </c>
      <c r="H2462" s="139">
        <v>1</v>
      </c>
      <c r="I2462" s="98">
        <v>0.95</v>
      </c>
      <c r="J2462" s="161">
        <f t="shared" si="1683"/>
        <v>0.93099999999999994</v>
      </c>
      <c r="K2462" s="161">
        <f t="shared" si="1684"/>
        <v>0.92149999999999999</v>
      </c>
      <c r="L2462" s="161">
        <f t="shared" si="1685"/>
        <v>0.91199999999999992</v>
      </c>
      <c r="M2462" s="17"/>
      <c r="N2462" s="139">
        <f>H2462*M2462</f>
        <v>0</v>
      </c>
      <c r="O2462" s="217">
        <f>I2462*M2462</f>
        <v>0</v>
      </c>
      <c r="P2462" s="216">
        <f>J2462*M2462</f>
        <v>0</v>
      </c>
      <c r="Q2462" s="216">
        <f>K2462*M2462</f>
        <v>0</v>
      </c>
      <c r="R2462" s="99">
        <f>L2462*M2462</f>
        <v>0</v>
      </c>
      <c r="S2462" s="12" t="s">
        <v>5</v>
      </c>
    </row>
    <row r="2463" spans="1:21" s="56" customFormat="1" ht="69.95" hidden="1" customHeight="1" outlineLevel="1" thickBot="1" x14ac:dyDescent="0.25">
      <c r="A2463" s="644" t="s">
        <v>9854</v>
      </c>
      <c r="B2463" s="266" t="s">
        <v>45</v>
      </c>
      <c r="C2463" s="171"/>
      <c r="D2463" s="53" t="s">
        <v>9855</v>
      </c>
      <c r="E2463" s="128"/>
      <c r="F2463" s="64" t="s">
        <v>4</v>
      </c>
      <c r="G2463" s="183">
        <v>9</v>
      </c>
      <c r="H2463" s="98">
        <v>5.6</v>
      </c>
      <c r="I2463" s="98">
        <v>5.4</v>
      </c>
      <c r="J2463" s="162">
        <v>5.2919999999999998</v>
      </c>
      <c r="K2463" s="162">
        <v>5.2380000000000004</v>
      </c>
      <c r="L2463" s="162">
        <v>5.1840000000000002</v>
      </c>
      <c r="M2463" s="140"/>
      <c r="N2463" s="98">
        <f>H2463*M2463</f>
        <v>0</v>
      </c>
      <c r="O2463" s="217">
        <f>I2463*M2463</f>
        <v>0</v>
      </c>
      <c r="P2463" s="216">
        <f>J2463*M2463</f>
        <v>0</v>
      </c>
      <c r="Q2463" s="216">
        <f>K2463*M2463</f>
        <v>0</v>
      </c>
      <c r="R2463" s="99">
        <f>L2463*M2463</f>
        <v>0</v>
      </c>
      <c r="S2463" s="28" t="s">
        <v>5</v>
      </c>
      <c r="T2463" s="100"/>
    </row>
    <row r="2464" spans="1:21" s="56" customFormat="1" ht="69.95" hidden="1" customHeight="1" outlineLevel="1" thickBot="1" x14ac:dyDescent="0.25">
      <c r="A2464" s="644" t="s">
        <v>5206</v>
      </c>
      <c r="B2464" s="131" t="s">
        <v>28</v>
      </c>
      <c r="C2464" s="131"/>
      <c r="D2464" s="25" t="s">
        <v>121</v>
      </c>
      <c r="E2464" s="164"/>
      <c r="F2464" s="7" t="s">
        <v>4</v>
      </c>
      <c r="G2464" s="206">
        <v>2</v>
      </c>
      <c r="H2464" s="127">
        <v>1.1000000000000001</v>
      </c>
      <c r="I2464" s="127">
        <v>1.08</v>
      </c>
      <c r="J2464" s="161">
        <f t="shared" si="1683"/>
        <v>1.0584</v>
      </c>
      <c r="K2464" s="161">
        <f t="shared" si="1684"/>
        <v>1.0476000000000001</v>
      </c>
      <c r="L2464" s="161">
        <f t="shared" si="1685"/>
        <v>1.0367999999999999</v>
      </c>
      <c r="M2464" s="17"/>
      <c r="N2464" s="139">
        <f>H2464*M2464</f>
        <v>0</v>
      </c>
      <c r="O2464" s="217">
        <f>I2464*M2464</f>
        <v>0</v>
      </c>
      <c r="P2464" s="216">
        <f>J2464*M2464</f>
        <v>0</v>
      </c>
      <c r="Q2464" s="216">
        <f>K2464*M2464</f>
        <v>0</v>
      </c>
      <c r="R2464" s="99">
        <f>L2464*M2464</f>
        <v>0</v>
      </c>
      <c r="S2464" s="12" t="s">
        <v>5</v>
      </c>
    </row>
    <row r="2465" spans="1:20" s="56" customFormat="1" ht="69.95" hidden="1" customHeight="1" outlineLevel="1" thickBot="1" x14ac:dyDescent="0.25">
      <c r="A2465" s="644" t="s">
        <v>5207</v>
      </c>
      <c r="B2465" s="266" t="s">
        <v>45</v>
      </c>
      <c r="C2465" s="171"/>
      <c r="D2465" s="53" t="s">
        <v>122</v>
      </c>
      <c r="E2465" s="128"/>
      <c r="F2465" s="64" t="s">
        <v>4</v>
      </c>
      <c r="G2465" s="183">
        <v>9</v>
      </c>
      <c r="H2465" s="98">
        <v>6.6</v>
      </c>
      <c r="I2465" s="98">
        <v>6.4</v>
      </c>
      <c r="J2465" s="161">
        <f t="shared" si="1683"/>
        <v>6.2720000000000002</v>
      </c>
      <c r="K2465" s="161">
        <f t="shared" si="1684"/>
        <v>6.2080000000000002</v>
      </c>
      <c r="L2465" s="161">
        <f t="shared" si="1685"/>
        <v>6.1440000000000001</v>
      </c>
      <c r="M2465" s="14"/>
      <c r="N2465" s="98">
        <f>H2465*M2465</f>
        <v>0</v>
      </c>
      <c r="O2465" s="217">
        <f>I2465*M2465</f>
        <v>0</v>
      </c>
      <c r="P2465" s="216">
        <f>J2465*M2465</f>
        <v>0</v>
      </c>
      <c r="Q2465" s="216">
        <f>K2465*M2465</f>
        <v>0</v>
      </c>
      <c r="R2465" s="99">
        <f>L2465*M2465</f>
        <v>0</v>
      </c>
      <c r="S2465" s="28" t="s">
        <v>5</v>
      </c>
      <c r="T2465" s="100"/>
    </row>
    <row r="2466" spans="1:20" ht="69.95" hidden="1" customHeight="1" outlineLevel="1" thickBot="1" x14ac:dyDescent="0.25">
      <c r="A2466" s="278">
        <v>6307</v>
      </c>
      <c r="B2466" s="278" t="s">
        <v>8755</v>
      </c>
      <c r="C2466" s="306"/>
      <c r="D2466" s="93" t="s">
        <v>8929</v>
      </c>
      <c r="E2466" s="128"/>
      <c r="F2466" s="64" t="s">
        <v>4</v>
      </c>
      <c r="G2466" s="209">
        <v>22</v>
      </c>
      <c r="H2466" s="280">
        <v>15.8</v>
      </c>
      <c r="I2466" s="107">
        <v>15.5</v>
      </c>
      <c r="J2466" s="162">
        <f t="shared" ref="J2466" si="1689">I2466*0.98</f>
        <v>15.19</v>
      </c>
      <c r="K2466" s="162">
        <f t="shared" ref="K2466" si="1690">I2466*0.97</f>
        <v>15.035</v>
      </c>
      <c r="L2466" s="162">
        <f t="shared" ref="L2466" si="1691">I2466*0.96</f>
        <v>14.879999999999999</v>
      </c>
      <c r="M2466" s="141"/>
      <c r="N2466" s="98">
        <f>H2466*M2466</f>
        <v>0</v>
      </c>
      <c r="O2466" s="217">
        <f>I2466*M2466</f>
        <v>0</v>
      </c>
      <c r="P2466" s="217">
        <f>J2466*M2466</f>
        <v>0</v>
      </c>
      <c r="Q2466" s="217">
        <f>K2466*M2466</f>
        <v>0</v>
      </c>
      <c r="R2466" s="217">
        <f>L2466*M2466</f>
        <v>0</v>
      </c>
      <c r="S2466" s="30" t="s">
        <v>5</v>
      </c>
      <c r="T2466" s="170"/>
    </row>
    <row r="2467" spans="1:20" s="56" customFormat="1" ht="69.95" hidden="1" customHeight="1" outlineLevel="1" thickBot="1" x14ac:dyDescent="0.25">
      <c r="A2467" s="644" t="s">
        <v>7489</v>
      </c>
      <c r="B2467" s="278" t="s">
        <v>8755</v>
      </c>
      <c r="C2467" s="266"/>
      <c r="D2467" s="53" t="s">
        <v>144</v>
      </c>
      <c r="E2467" s="460"/>
      <c r="F2467" s="64" t="s">
        <v>4</v>
      </c>
      <c r="G2467" s="183">
        <v>11</v>
      </c>
      <c r="H2467" s="98">
        <v>7</v>
      </c>
      <c r="I2467" s="98">
        <v>6.8</v>
      </c>
      <c r="J2467" s="162">
        <f t="shared" si="1683"/>
        <v>6.6639999999999997</v>
      </c>
      <c r="K2467" s="162">
        <f t="shared" si="1684"/>
        <v>6.5960000000000001</v>
      </c>
      <c r="L2467" s="162">
        <f t="shared" si="1685"/>
        <v>6.5279999999999996</v>
      </c>
      <c r="M2467" s="140"/>
      <c r="N2467" s="98">
        <f>H2467*M2467</f>
        <v>0</v>
      </c>
      <c r="O2467" s="217">
        <f>I2467*M2467</f>
        <v>0</v>
      </c>
      <c r="P2467" s="216">
        <f>J2467*M2467</f>
        <v>0</v>
      </c>
      <c r="Q2467" s="216">
        <f>K2467*M2467</f>
        <v>0</v>
      </c>
      <c r="R2467" s="99">
        <f>L2467*M2467</f>
        <v>0</v>
      </c>
      <c r="S2467" s="28" t="s">
        <v>5</v>
      </c>
      <c r="T2467" s="100"/>
    </row>
    <row r="2468" spans="1:20" s="56" customFormat="1" ht="69.95" hidden="1" customHeight="1" outlineLevel="1" thickBot="1" x14ac:dyDescent="0.25">
      <c r="A2468" s="644" t="s">
        <v>7490</v>
      </c>
      <c r="B2468" s="278" t="s">
        <v>8755</v>
      </c>
      <c r="C2468" s="266"/>
      <c r="D2468" s="53" t="s">
        <v>143</v>
      </c>
      <c r="E2468" s="460"/>
      <c r="F2468" s="64" t="s">
        <v>4</v>
      </c>
      <c r="G2468" s="183">
        <v>11</v>
      </c>
      <c r="H2468" s="98">
        <v>7</v>
      </c>
      <c r="I2468" s="98">
        <v>6.8</v>
      </c>
      <c r="J2468" s="162">
        <f t="shared" si="1683"/>
        <v>6.6639999999999997</v>
      </c>
      <c r="K2468" s="162">
        <f t="shared" si="1684"/>
        <v>6.5960000000000001</v>
      </c>
      <c r="L2468" s="162">
        <f t="shared" si="1685"/>
        <v>6.5279999999999996</v>
      </c>
      <c r="M2468" s="140"/>
      <c r="N2468" s="98">
        <f>H2468*M2468</f>
        <v>0</v>
      </c>
      <c r="O2468" s="217">
        <f>I2468*M2468</f>
        <v>0</v>
      </c>
      <c r="P2468" s="216">
        <f>J2468*M2468</f>
        <v>0</v>
      </c>
      <c r="Q2468" s="216">
        <f>K2468*M2468</f>
        <v>0</v>
      </c>
      <c r="R2468" s="99">
        <f>L2468*M2468</f>
        <v>0</v>
      </c>
      <c r="S2468" s="28" t="s">
        <v>5</v>
      </c>
      <c r="T2468" s="100"/>
    </row>
    <row r="2469" spans="1:20" s="56" customFormat="1" ht="69.95" hidden="1" customHeight="1" outlineLevel="1" thickBot="1" x14ac:dyDescent="0.25">
      <c r="A2469" s="644" t="s">
        <v>5208</v>
      </c>
      <c r="B2469" s="266" t="s">
        <v>45</v>
      </c>
      <c r="C2469" s="171"/>
      <c r="D2469" s="53" t="s">
        <v>3275</v>
      </c>
      <c r="E2469" s="312"/>
      <c r="F2469" s="64" t="s">
        <v>4</v>
      </c>
      <c r="G2469" s="183">
        <v>4</v>
      </c>
      <c r="H2469" s="98">
        <v>2.4</v>
      </c>
      <c r="I2469" s="98">
        <v>2.2999999999999998</v>
      </c>
      <c r="J2469" s="162">
        <f t="shared" ref="J2469" si="1692">I2469*0.98</f>
        <v>2.254</v>
      </c>
      <c r="K2469" s="162">
        <f t="shared" ref="K2469" si="1693">I2469*0.97</f>
        <v>2.2309999999999999</v>
      </c>
      <c r="L2469" s="162">
        <f t="shared" ref="L2469" si="1694">I2469*0.96</f>
        <v>2.2079999999999997</v>
      </c>
      <c r="M2469" s="140"/>
      <c r="N2469" s="98">
        <f>H2469*M2469</f>
        <v>0</v>
      </c>
      <c r="O2469" s="217">
        <f>I2469*M2469</f>
        <v>0</v>
      </c>
      <c r="P2469" s="216">
        <f>J2469*M2469</f>
        <v>0</v>
      </c>
      <c r="Q2469" s="216">
        <f>K2469*M2469</f>
        <v>0</v>
      </c>
      <c r="R2469" s="99">
        <f>L2469*M2469</f>
        <v>0</v>
      </c>
      <c r="S2469" s="28" t="s">
        <v>5</v>
      </c>
      <c r="T2469" s="100"/>
    </row>
    <row r="2470" spans="1:20" s="56" customFormat="1" ht="69.95" hidden="1" customHeight="1" outlineLevel="1" thickBot="1" x14ac:dyDescent="0.25">
      <c r="A2470" s="644" t="s">
        <v>5209</v>
      </c>
      <c r="B2470" s="266" t="s">
        <v>45</v>
      </c>
      <c r="C2470" s="82" t="s">
        <v>2387</v>
      </c>
      <c r="D2470" s="53" t="s">
        <v>2386</v>
      </c>
      <c r="E2470" s="128"/>
      <c r="F2470" s="64" t="s">
        <v>4</v>
      </c>
      <c r="G2470" s="183">
        <v>2</v>
      </c>
      <c r="H2470" s="98">
        <v>1.25</v>
      </c>
      <c r="I2470" s="98">
        <v>1.2</v>
      </c>
      <c r="J2470" s="162">
        <f t="shared" ref="J2470" si="1695">I2470*0.98</f>
        <v>1.1759999999999999</v>
      </c>
      <c r="K2470" s="162">
        <f t="shared" ref="K2470" si="1696">I2470*0.97</f>
        <v>1.1639999999999999</v>
      </c>
      <c r="L2470" s="162">
        <f t="shared" ref="L2470" si="1697">I2470*0.96</f>
        <v>1.1519999999999999</v>
      </c>
      <c r="M2470" s="141"/>
      <c r="N2470" s="98">
        <f>H2470*M2470</f>
        <v>0</v>
      </c>
      <c r="O2470" s="217">
        <f>I2470*M2470</f>
        <v>0</v>
      </c>
      <c r="P2470" s="216">
        <f>J2470*M2470</f>
        <v>0</v>
      </c>
      <c r="Q2470" s="216">
        <f>K2470*M2470</f>
        <v>0</v>
      </c>
      <c r="R2470" s="99">
        <f>L2470*M2470</f>
        <v>0</v>
      </c>
      <c r="S2470" s="28" t="s">
        <v>5</v>
      </c>
      <c r="T2470" s="100"/>
    </row>
    <row r="2471" spans="1:20" s="56" customFormat="1" ht="69.95" hidden="1" customHeight="1" outlineLevel="1" thickBot="1" x14ac:dyDescent="0.25">
      <c r="A2471" s="644" t="s">
        <v>5210</v>
      </c>
      <c r="B2471" s="266" t="s">
        <v>45</v>
      </c>
      <c r="C2471" s="82" t="s">
        <v>2383</v>
      </c>
      <c r="D2471" s="53" t="s">
        <v>1844</v>
      </c>
      <c r="E2471" s="128"/>
      <c r="F2471" s="64" t="s">
        <v>4</v>
      </c>
      <c r="G2471" s="183">
        <v>2</v>
      </c>
      <c r="H2471" s="98">
        <v>1.25</v>
      </c>
      <c r="I2471" s="98">
        <v>1.2</v>
      </c>
      <c r="J2471" s="162">
        <f t="shared" ref="J2471:J2489" si="1698">I2471*0.98</f>
        <v>1.1759999999999999</v>
      </c>
      <c r="K2471" s="162">
        <f t="shared" ref="K2471:K2489" si="1699">I2471*0.97</f>
        <v>1.1639999999999999</v>
      </c>
      <c r="L2471" s="162">
        <f t="shared" ref="L2471:L2489" si="1700">I2471*0.96</f>
        <v>1.1519999999999999</v>
      </c>
      <c r="M2471" s="141"/>
      <c r="N2471" s="98">
        <f>H2471*M2471</f>
        <v>0</v>
      </c>
      <c r="O2471" s="217">
        <f>I2471*M2471</f>
        <v>0</v>
      </c>
      <c r="P2471" s="216">
        <f>J2471*M2471</f>
        <v>0</v>
      </c>
      <c r="Q2471" s="216">
        <f>K2471*M2471</f>
        <v>0</v>
      </c>
      <c r="R2471" s="99">
        <f>L2471*M2471</f>
        <v>0</v>
      </c>
      <c r="S2471" s="28" t="s">
        <v>5</v>
      </c>
      <c r="T2471" s="100"/>
    </row>
    <row r="2472" spans="1:20" s="56" customFormat="1" ht="69.95" hidden="1" customHeight="1" outlineLevel="1" thickBot="1" x14ac:dyDescent="0.25">
      <c r="A2472" s="644" t="s">
        <v>6976</v>
      </c>
      <c r="B2472" s="266" t="s">
        <v>45</v>
      </c>
      <c r="C2472" s="171"/>
      <c r="D2472" s="53" t="s">
        <v>1845</v>
      </c>
      <c r="E2472" s="128"/>
      <c r="F2472" s="64" t="s">
        <v>4</v>
      </c>
      <c r="G2472" s="183">
        <v>3</v>
      </c>
      <c r="H2472" s="98">
        <v>1.7</v>
      </c>
      <c r="I2472" s="98">
        <v>1.65</v>
      </c>
      <c r="J2472" s="162">
        <f t="shared" si="1698"/>
        <v>1.617</v>
      </c>
      <c r="K2472" s="162">
        <f t="shared" si="1699"/>
        <v>1.6004999999999998</v>
      </c>
      <c r="L2472" s="162">
        <f t="shared" si="1700"/>
        <v>1.5839999999999999</v>
      </c>
      <c r="M2472" s="141"/>
      <c r="N2472" s="98">
        <f>H2472*M2472</f>
        <v>0</v>
      </c>
      <c r="O2472" s="217">
        <f>I2472*M2472</f>
        <v>0</v>
      </c>
      <c r="P2472" s="216">
        <f>J2472*M2472</f>
        <v>0</v>
      </c>
      <c r="Q2472" s="216">
        <f>K2472*M2472</f>
        <v>0</v>
      </c>
      <c r="R2472" s="99">
        <f>L2472*M2472</f>
        <v>0</v>
      </c>
      <c r="S2472" s="28" t="s">
        <v>5</v>
      </c>
      <c r="T2472" s="100"/>
    </row>
    <row r="2473" spans="1:20" s="56" customFormat="1" ht="69.95" hidden="1" customHeight="1" outlineLevel="1" thickBot="1" x14ac:dyDescent="0.25">
      <c r="A2473" s="644" t="s">
        <v>6977</v>
      </c>
      <c r="B2473" s="266" t="s">
        <v>45</v>
      </c>
      <c r="C2473" s="82" t="s">
        <v>2384</v>
      </c>
      <c r="D2473" s="53" t="s">
        <v>1846</v>
      </c>
      <c r="E2473" s="128"/>
      <c r="F2473" s="64" t="s">
        <v>4</v>
      </c>
      <c r="G2473" s="183">
        <v>2</v>
      </c>
      <c r="H2473" s="98">
        <v>1.25</v>
      </c>
      <c r="I2473" s="98">
        <v>1.2</v>
      </c>
      <c r="J2473" s="162">
        <f t="shared" si="1698"/>
        <v>1.1759999999999999</v>
      </c>
      <c r="K2473" s="162">
        <f t="shared" si="1699"/>
        <v>1.1639999999999999</v>
      </c>
      <c r="L2473" s="162">
        <f t="shared" si="1700"/>
        <v>1.1519999999999999</v>
      </c>
      <c r="M2473" s="141"/>
      <c r="N2473" s="98">
        <f>H2473*M2473</f>
        <v>0</v>
      </c>
      <c r="O2473" s="217">
        <f>I2473*M2473</f>
        <v>0</v>
      </c>
      <c r="P2473" s="216">
        <f>J2473*M2473</f>
        <v>0</v>
      </c>
      <c r="Q2473" s="216">
        <f>K2473*M2473</f>
        <v>0</v>
      </c>
      <c r="R2473" s="99">
        <f>L2473*M2473</f>
        <v>0</v>
      </c>
      <c r="S2473" s="28" t="s">
        <v>5</v>
      </c>
      <c r="T2473" s="100"/>
    </row>
    <row r="2474" spans="1:20" s="56" customFormat="1" ht="69.95" hidden="1" customHeight="1" outlineLevel="1" thickBot="1" x14ac:dyDescent="0.25">
      <c r="A2474" s="644" t="s">
        <v>5211</v>
      </c>
      <c r="B2474" s="266" t="s">
        <v>45</v>
      </c>
      <c r="C2474" s="82" t="s">
        <v>2385</v>
      </c>
      <c r="D2474" s="53" t="s">
        <v>1847</v>
      </c>
      <c r="E2474" s="128"/>
      <c r="F2474" s="64" t="s">
        <v>4</v>
      </c>
      <c r="G2474" s="183">
        <v>2</v>
      </c>
      <c r="H2474" s="98">
        <v>1.25</v>
      </c>
      <c r="I2474" s="98">
        <v>1.2</v>
      </c>
      <c r="J2474" s="162">
        <f t="shared" si="1698"/>
        <v>1.1759999999999999</v>
      </c>
      <c r="K2474" s="162">
        <f t="shared" si="1699"/>
        <v>1.1639999999999999</v>
      </c>
      <c r="L2474" s="162">
        <f t="shared" si="1700"/>
        <v>1.1519999999999999</v>
      </c>
      <c r="M2474" s="141"/>
      <c r="N2474" s="98">
        <f>H2474*M2474</f>
        <v>0</v>
      </c>
      <c r="O2474" s="217">
        <f>I2474*M2474</f>
        <v>0</v>
      </c>
      <c r="P2474" s="216">
        <f>J2474*M2474</f>
        <v>0</v>
      </c>
      <c r="Q2474" s="216">
        <f>K2474*M2474</f>
        <v>0</v>
      </c>
      <c r="R2474" s="99">
        <f>L2474*M2474</f>
        <v>0</v>
      </c>
      <c r="S2474" s="28" t="s">
        <v>5</v>
      </c>
      <c r="T2474" s="100"/>
    </row>
    <row r="2475" spans="1:20" s="56" customFormat="1" ht="69.95" hidden="1" customHeight="1" outlineLevel="1" thickBot="1" x14ac:dyDescent="0.25">
      <c r="A2475" s="644" t="s">
        <v>6993</v>
      </c>
      <c r="B2475" s="266" t="s">
        <v>45</v>
      </c>
      <c r="C2475" s="82" t="s">
        <v>6995</v>
      </c>
      <c r="D2475" s="53" t="s">
        <v>6994</v>
      </c>
      <c r="E2475" s="128"/>
      <c r="F2475" s="64" t="s">
        <v>4</v>
      </c>
      <c r="G2475" s="183">
        <v>2</v>
      </c>
      <c r="H2475" s="98">
        <v>1.25</v>
      </c>
      <c r="I2475" s="98">
        <v>1.2</v>
      </c>
      <c r="J2475" s="162">
        <f t="shared" ref="J2475" si="1701">I2475*0.98</f>
        <v>1.1759999999999999</v>
      </c>
      <c r="K2475" s="162">
        <f t="shared" ref="K2475" si="1702">I2475*0.97</f>
        <v>1.1639999999999999</v>
      </c>
      <c r="L2475" s="162">
        <f t="shared" ref="L2475" si="1703">I2475*0.96</f>
        <v>1.1519999999999999</v>
      </c>
      <c r="M2475" s="141"/>
      <c r="N2475" s="98">
        <f>H2475*M2475</f>
        <v>0</v>
      </c>
      <c r="O2475" s="217">
        <f>I2475*M2475</f>
        <v>0</v>
      </c>
      <c r="P2475" s="216">
        <f>J2475*M2475</f>
        <v>0</v>
      </c>
      <c r="Q2475" s="216">
        <f>K2475*M2475</f>
        <v>0</v>
      </c>
      <c r="R2475" s="99">
        <f>L2475*M2475</f>
        <v>0</v>
      </c>
      <c r="S2475" s="28" t="s">
        <v>5</v>
      </c>
      <c r="T2475" s="100"/>
    </row>
    <row r="2476" spans="1:20" s="56" customFormat="1" ht="69.95" hidden="1" customHeight="1" outlineLevel="1" thickBot="1" x14ac:dyDescent="0.25">
      <c r="A2476" s="644" t="s">
        <v>6996</v>
      </c>
      <c r="B2476" s="266" t="s">
        <v>45</v>
      </c>
      <c r="C2476" s="82" t="s">
        <v>6999</v>
      </c>
      <c r="D2476" s="53" t="s">
        <v>7002</v>
      </c>
      <c r="E2476" s="128"/>
      <c r="F2476" s="64" t="s">
        <v>4</v>
      </c>
      <c r="G2476" s="183">
        <v>2</v>
      </c>
      <c r="H2476" s="98">
        <v>1.25</v>
      </c>
      <c r="I2476" s="98">
        <v>1.2</v>
      </c>
      <c r="J2476" s="162">
        <f t="shared" ref="J2476" si="1704">I2476*0.98</f>
        <v>1.1759999999999999</v>
      </c>
      <c r="K2476" s="162">
        <f t="shared" ref="K2476" si="1705">I2476*0.97</f>
        <v>1.1639999999999999</v>
      </c>
      <c r="L2476" s="162">
        <f t="shared" ref="L2476" si="1706">I2476*0.96</f>
        <v>1.1519999999999999</v>
      </c>
      <c r="M2476" s="141"/>
      <c r="N2476" s="98">
        <f>H2476*M2476</f>
        <v>0</v>
      </c>
      <c r="O2476" s="217">
        <f>I2476*M2476</f>
        <v>0</v>
      </c>
      <c r="P2476" s="216">
        <f>J2476*M2476</f>
        <v>0</v>
      </c>
      <c r="Q2476" s="216">
        <f>K2476*M2476</f>
        <v>0</v>
      </c>
      <c r="R2476" s="99">
        <f>L2476*M2476</f>
        <v>0</v>
      </c>
      <c r="S2476" s="28" t="s">
        <v>5</v>
      </c>
      <c r="T2476" s="100"/>
    </row>
    <row r="2477" spans="1:20" s="56" customFormat="1" ht="69.95" hidden="1" customHeight="1" outlineLevel="1" thickBot="1" x14ac:dyDescent="0.25">
      <c r="A2477" s="644" t="s">
        <v>6997</v>
      </c>
      <c r="B2477" s="266" t="s">
        <v>45</v>
      </c>
      <c r="C2477" s="82" t="s">
        <v>7000</v>
      </c>
      <c r="D2477" s="53" t="s">
        <v>7003</v>
      </c>
      <c r="E2477" s="128"/>
      <c r="F2477" s="64" t="s">
        <v>4</v>
      </c>
      <c r="G2477" s="183">
        <v>2</v>
      </c>
      <c r="H2477" s="98">
        <v>1.25</v>
      </c>
      <c r="I2477" s="98">
        <v>1.2</v>
      </c>
      <c r="J2477" s="162">
        <f t="shared" ref="J2477:J2478" si="1707">I2477*0.98</f>
        <v>1.1759999999999999</v>
      </c>
      <c r="K2477" s="162">
        <f t="shared" ref="K2477:K2478" si="1708">I2477*0.97</f>
        <v>1.1639999999999999</v>
      </c>
      <c r="L2477" s="162">
        <f t="shared" ref="L2477:L2478" si="1709">I2477*0.96</f>
        <v>1.1519999999999999</v>
      </c>
      <c r="M2477" s="141"/>
      <c r="N2477" s="98">
        <f>H2477*M2477</f>
        <v>0</v>
      </c>
      <c r="O2477" s="217">
        <f>I2477*M2477</f>
        <v>0</v>
      </c>
      <c r="P2477" s="216">
        <f>J2477*M2477</f>
        <v>0</v>
      </c>
      <c r="Q2477" s="216">
        <f>K2477*M2477</f>
        <v>0</v>
      </c>
      <c r="R2477" s="99">
        <f>L2477*M2477</f>
        <v>0</v>
      </c>
      <c r="S2477" s="28" t="s">
        <v>5</v>
      </c>
      <c r="T2477" s="100"/>
    </row>
    <row r="2478" spans="1:20" s="56" customFormat="1" ht="69.95" hidden="1" customHeight="1" outlineLevel="1" thickBot="1" x14ac:dyDescent="0.25">
      <c r="A2478" s="644" t="s">
        <v>6998</v>
      </c>
      <c r="B2478" s="266" t="s">
        <v>45</v>
      </c>
      <c r="C2478" s="82" t="s">
        <v>7001</v>
      </c>
      <c r="D2478" s="53" t="s">
        <v>7004</v>
      </c>
      <c r="E2478" s="128"/>
      <c r="F2478" s="64" t="s">
        <v>4</v>
      </c>
      <c r="G2478" s="183">
        <v>2</v>
      </c>
      <c r="H2478" s="98">
        <v>1.25</v>
      </c>
      <c r="I2478" s="98">
        <v>1.2</v>
      </c>
      <c r="J2478" s="162">
        <f t="shared" si="1707"/>
        <v>1.1759999999999999</v>
      </c>
      <c r="K2478" s="162">
        <f t="shared" si="1708"/>
        <v>1.1639999999999999</v>
      </c>
      <c r="L2478" s="162">
        <f t="shared" si="1709"/>
        <v>1.1519999999999999</v>
      </c>
      <c r="M2478" s="141"/>
      <c r="N2478" s="98">
        <f>H2478*M2478</f>
        <v>0</v>
      </c>
      <c r="O2478" s="217">
        <f>I2478*M2478</f>
        <v>0</v>
      </c>
      <c r="P2478" s="216">
        <f>J2478*M2478</f>
        <v>0</v>
      </c>
      <c r="Q2478" s="216">
        <f>K2478*M2478</f>
        <v>0</v>
      </c>
      <c r="R2478" s="99">
        <f>L2478*M2478</f>
        <v>0</v>
      </c>
      <c r="S2478" s="28" t="s">
        <v>5</v>
      </c>
      <c r="T2478" s="100"/>
    </row>
    <row r="2479" spans="1:20" s="56" customFormat="1" ht="69.95" hidden="1" customHeight="1" outlineLevel="1" thickBot="1" x14ac:dyDescent="0.25">
      <c r="A2479" s="644" t="s">
        <v>5213</v>
      </c>
      <c r="B2479" s="131" t="s">
        <v>28</v>
      </c>
      <c r="C2479" s="131"/>
      <c r="D2479" s="25" t="s">
        <v>287</v>
      </c>
      <c r="E2479" s="287"/>
      <c r="F2479" s="7" t="s">
        <v>4</v>
      </c>
      <c r="G2479" s="206">
        <v>6</v>
      </c>
      <c r="H2479" s="139">
        <v>3.85</v>
      </c>
      <c r="I2479" s="139">
        <v>3.75</v>
      </c>
      <c r="J2479" s="161">
        <f t="shared" si="1698"/>
        <v>3.6749999999999998</v>
      </c>
      <c r="K2479" s="161">
        <f t="shared" si="1699"/>
        <v>3.6374999999999997</v>
      </c>
      <c r="L2479" s="161">
        <f t="shared" si="1700"/>
        <v>3.5999999999999996</v>
      </c>
      <c r="M2479" s="17"/>
      <c r="N2479" s="139">
        <f>H2479*M2479</f>
        <v>0</v>
      </c>
      <c r="O2479" s="217">
        <f>I2479*M2479</f>
        <v>0</v>
      </c>
      <c r="P2479" s="216">
        <f>J2479*M2479</f>
        <v>0</v>
      </c>
      <c r="Q2479" s="216">
        <f>K2479*M2479</f>
        <v>0</v>
      </c>
      <c r="R2479" s="99">
        <f>L2479*M2479</f>
        <v>0</v>
      </c>
      <c r="S2479" s="12" t="s">
        <v>5</v>
      </c>
    </row>
    <row r="2480" spans="1:20" s="56" customFormat="1" ht="69.95" hidden="1" customHeight="1" outlineLevel="1" thickBot="1" x14ac:dyDescent="0.25">
      <c r="A2480" s="644" t="s">
        <v>5214</v>
      </c>
      <c r="B2480" s="131" t="s">
        <v>28</v>
      </c>
      <c r="C2480" s="131"/>
      <c r="D2480" s="25" t="s">
        <v>288</v>
      </c>
      <c r="E2480" s="164"/>
      <c r="F2480" s="7" t="s">
        <v>4</v>
      </c>
      <c r="G2480" s="206">
        <v>6</v>
      </c>
      <c r="H2480" s="139">
        <v>3.85</v>
      </c>
      <c r="I2480" s="139">
        <v>3.75</v>
      </c>
      <c r="J2480" s="161">
        <f t="shared" si="1698"/>
        <v>3.6749999999999998</v>
      </c>
      <c r="K2480" s="161">
        <f t="shared" si="1699"/>
        <v>3.6374999999999997</v>
      </c>
      <c r="L2480" s="161">
        <f t="shared" si="1700"/>
        <v>3.5999999999999996</v>
      </c>
      <c r="M2480" s="17"/>
      <c r="N2480" s="139">
        <f>H2480*M2480</f>
        <v>0</v>
      </c>
      <c r="O2480" s="217">
        <f>I2480*M2480</f>
        <v>0</v>
      </c>
      <c r="P2480" s="216">
        <f>J2480*M2480</f>
        <v>0</v>
      </c>
      <c r="Q2480" s="216">
        <f>K2480*M2480</f>
        <v>0</v>
      </c>
      <c r="R2480" s="99">
        <f>L2480*M2480</f>
        <v>0</v>
      </c>
      <c r="S2480" s="12" t="s">
        <v>5</v>
      </c>
    </row>
    <row r="2481" spans="1:21" s="56" customFormat="1" ht="69.95" hidden="1" customHeight="1" outlineLevel="1" thickBot="1" x14ac:dyDescent="0.25">
      <c r="A2481" s="644" t="s">
        <v>5215</v>
      </c>
      <c r="B2481" s="131" t="s">
        <v>28</v>
      </c>
      <c r="C2481" s="131"/>
      <c r="D2481" s="25" t="s">
        <v>2004</v>
      </c>
      <c r="E2481" s="164"/>
      <c r="F2481" s="7" t="s">
        <v>4</v>
      </c>
      <c r="G2481" s="206">
        <v>6</v>
      </c>
      <c r="H2481" s="139">
        <v>3.85</v>
      </c>
      <c r="I2481" s="139">
        <v>3.75</v>
      </c>
      <c r="J2481" s="161">
        <f t="shared" si="1698"/>
        <v>3.6749999999999998</v>
      </c>
      <c r="K2481" s="161">
        <f t="shared" si="1699"/>
        <v>3.6374999999999997</v>
      </c>
      <c r="L2481" s="161">
        <f t="shared" si="1700"/>
        <v>3.5999999999999996</v>
      </c>
      <c r="M2481" s="17"/>
      <c r="N2481" s="139">
        <f>H2481*M2481</f>
        <v>0</v>
      </c>
      <c r="O2481" s="217">
        <f>I2481*M2481</f>
        <v>0</v>
      </c>
      <c r="P2481" s="216">
        <f>J2481*M2481</f>
        <v>0</v>
      </c>
      <c r="Q2481" s="216">
        <f>K2481*M2481</f>
        <v>0</v>
      </c>
      <c r="R2481" s="99">
        <f>L2481*M2481</f>
        <v>0</v>
      </c>
      <c r="S2481" s="12" t="s">
        <v>5</v>
      </c>
    </row>
    <row r="2482" spans="1:21" s="56" customFormat="1" ht="69.95" hidden="1" customHeight="1" outlineLevel="1" thickBot="1" x14ac:dyDescent="0.25">
      <c r="A2482" s="644" t="s">
        <v>5216</v>
      </c>
      <c r="B2482" s="131" t="s">
        <v>28</v>
      </c>
      <c r="C2482" s="131"/>
      <c r="D2482" s="25" t="s">
        <v>289</v>
      </c>
      <c r="E2482" s="164"/>
      <c r="F2482" s="7" t="s">
        <v>4</v>
      </c>
      <c r="G2482" s="206">
        <v>6</v>
      </c>
      <c r="H2482" s="139">
        <v>3.85</v>
      </c>
      <c r="I2482" s="139">
        <v>3.75</v>
      </c>
      <c r="J2482" s="161">
        <f t="shared" si="1698"/>
        <v>3.6749999999999998</v>
      </c>
      <c r="K2482" s="161">
        <f t="shared" si="1699"/>
        <v>3.6374999999999997</v>
      </c>
      <c r="L2482" s="161">
        <f t="shared" si="1700"/>
        <v>3.5999999999999996</v>
      </c>
      <c r="M2482" s="17"/>
      <c r="N2482" s="139">
        <f>H2482*M2482</f>
        <v>0</v>
      </c>
      <c r="O2482" s="217">
        <f>I2482*M2482</f>
        <v>0</v>
      </c>
      <c r="P2482" s="216">
        <f>J2482*M2482</f>
        <v>0</v>
      </c>
      <c r="Q2482" s="216">
        <f>K2482*M2482</f>
        <v>0</v>
      </c>
      <c r="R2482" s="99">
        <f>L2482*M2482</f>
        <v>0</v>
      </c>
      <c r="S2482" s="12" t="s">
        <v>5</v>
      </c>
    </row>
    <row r="2483" spans="1:21" s="56" customFormat="1" ht="69.95" hidden="1" customHeight="1" outlineLevel="1" thickBot="1" x14ac:dyDescent="0.25">
      <c r="A2483" s="644" t="s">
        <v>5217</v>
      </c>
      <c r="B2483" s="131" t="s">
        <v>28</v>
      </c>
      <c r="C2483" s="131"/>
      <c r="D2483" s="25" t="s">
        <v>297</v>
      </c>
      <c r="E2483" s="164"/>
      <c r="F2483" s="7" t="s">
        <v>4</v>
      </c>
      <c r="G2483" s="206">
        <v>6</v>
      </c>
      <c r="H2483" s="139">
        <v>3.85</v>
      </c>
      <c r="I2483" s="139">
        <v>3.75</v>
      </c>
      <c r="J2483" s="161">
        <f t="shared" si="1698"/>
        <v>3.6749999999999998</v>
      </c>
      <c r="K2483" s="161">
        <f t="shared" si="1699"/>
        <v>3.6374999999999997</v>
      </c>
      <c r="L2483" s="161">
        <f t="shared" si="1700"/>
        <v>3.5999999999999996</v>
      </c>
      <c r="M2483" s="17"/>
      <c r="N2483" s="139">
        <f>H2483*M2483</f>
        <v>0</v>
      </c>
      <c r="O2483" s="217">
        <f>I2483*M2483</f>
        <v>0</v>
      </c>
      <c r="P2483" s="216">
        <f>J2483*M2483</f>
        <v>0</v>
      </c>
      <c r="Q2483" s="216">
        <f>K2483*M2483</f>
        <v>0</v>
      </c>
      <c r="R2483" s="99">
        <f>L2483*M2483</f>
        <v>0</v>
      </c>
      <c r="S2483" s="12" t="s">
        <v>5</v>
      </c>
    </row>
    <row r="2484" spans="1:21" s="56" customFormat="1" ht="69.95" hidden="1" customHeight="1" outlineLevel="1" thickBot="1" x14ac:dyDescent="0.25">
      <c r="A2484" s="644" t="s">
        <v>6844</v>
      </c>
      <c r="B2484" s="115" t="s">
        <v>28</v>
      </c>
      <c r="C2484" s="266"/>
      <c r="D2484" s="53" t="s">
        <v>3112</v>
      </c>
      <c r="E2484" s="128"/>
      <c r="F2484" s="64" t="s">
        <v>4</v>
      </c>
      <c r="G2484" s="183">
        <v>9</v>
      </c>
      <c r="H2484" s="107">
        <v>5.6</v>
      </c>
      <c r="I2484" s="107">
        <v>5.4</v>
      </c>
      <c r="J2484" s="162">
        <f t="shared" ref="J2484" si="1710">I2484*0.98</f>
        <v>5.2919999999999998</v>
      </c>
      <c r="K2484" s="162">
        <f t="shared" ref="K2484" si="1711">I2484*0.97</f>
        <v>5.2380000000000004</v>
      </c>
      <c r="L2484" s="162">
        <f t="shared" ref="L2484" si="1712">I2484*0.96</f>
        <v>5.1840000000000002</v>
      </c>
      <c r="M2484" s="152"/>
      <c r="N2484" s="98">
        <f>H2484*M2484</f>
        <v>0</v>
      </c>
      <c r="O2484" s="217">
        <f>I2484*M2484</f>
        <v>0</v>
      </c>
      <c r="P2484" s="216">
        <f>J2484*M2484</f>
        <v>0</v>
      </c>
      <c r="Q2484" s="216">
        <f>K2484*M2484</f>
        <v>0</v>
      </c>
      <c r="R2484" s="99">
        <f>L2484*M2484</f>
        <v>0</v>
      </c>
      <c r="S2484" s="28" t="s">
        <v>5</v>
      </c>
      <c r="T2484" s="100"/>
    </row>
    <row r="2485" spans="1:21" s="56" customFormat="1" ht="69.95" hidden="1" customHeight="1" outlineLevel="1" thickBot="1" x14ac:dyDescent="0.25">
      <c r="A2485" s="644" t="s">
        <v>8847</v>
      </c>
      <c r="B2485" s="115" t="s">
        <v>28</v>
      </c>
      <c r="C2485" s="115"/>
      <c r="D2485" s="53" t="s">
        <v>134</v>
      </c>
      <c r="E2485" s="128"/>
      <c r="F2485" s="64" t="s">
        <v>4</v>
      </c>
      <c r="G2485" s="183">
        <v>9</v>
      </c>
      <c r="H2485" s="98">
        <v>5.8</v>
      </c>
      <c r="I2485" s="98">
        <v>5.6</v>
      </c>
      <c r="J2485" s="162">
        <f t="shared" si="1698"/>
        <v>5.4879999999999995</v>
      </c>
      <c r="K2485" s="162">
        <f t="shared" si="1699"/>
        <v>5.4319999999999995</v>
      </c>
      <c r="L2485" s="162">
        <f t="shared" si="1700"/>
        <v>5.3759999999999994</v>
      </c>
      <c r="M2485" s="141"/>
      <c r="N2485" s="98">
        <f>H2485*M2485</f>
        <v>0</v>
      </c>
      <c r="O2485" s="217">
        <f>I2485*M2485</f>
        <v>0</v>
      </c>
      <c r="P2485" s="216">
        <f>J2485*M2485</f>
        <v>0</v>
      </c>
      <c r="Q2485" s="216">
        <f>K2485*M2485</f>
        <v>0</v>
      </c>
      <c r="R2485" s="99">
        <f>L2485*M2485</f>
        <v>0</v>
      </c>
      <c r="S2485" s="28" t="s">
        <v>5</v>
      </c>
      <c r="T2485" s="100"/>
    </row>
    <row r="2486" spans="1:21" s="56" customFormat="1" ht="69.95" hidden="1" customHeight="1" outlineLevel="1" thickBot="1" x14ac:dyDescent="0.25">
      <c r="A2486" s="644" t="s">
        <v>5218</v>
      </c>
      <c r="B2486" s="278" t="s">
        <v>1825</v>
      </c>
      <c r="C2486" s="278"/>
      <c r="D2486" s="53" t="s">
        <v>1826</v>
      </c>
      <c r="E2486" s="201"/>
      <c r="F2486" s="64" t="s">
        <v>4</v>
      </c>
      <c r="G2486" s="183">
        <v>37</v>
      </c>
      <c r="H2486" s="107">
        <v>27.5</v>
      </c>
      <c r="I2486" s="107">
        <v>27</v>
      </c>
      <c r="J2486" s="161">
        <f t="shared" si="1698"/>
        <v>26.46</v>
      </c>
      <c r="K2486" s="161">
        <f t="shared" si="1699"/>
        <v>26.189999999999998</v>
      </c>
      <c r="L2486" s="161">
        <f t="shared" si="1700"/>
        <v>25.919999999999998</v>
      </c>
      <c r="M2486" s="14"/>
      <c r="N2486" s="98">
        <f>H2486*M2486</f>
        <v>0</v>
      </c>
      <c r="O2486" s="217">
        <f>I2486*M2486</f>
        <v>0</v>
      </c>
      <c r="P2486" s="216">
        <f>J2486*M2486</f>
        <v>0</v>
      </c>
      <c r="Q2486" s="216">
        <f>K2486*M2486</f>
        <v>0</v>
      </c>
      <c r="R2486" s="99">
        <f>L2486*M2486</f>
        <v>0</v>
      </c>
      <c r="S2486" s="28" t="s">
        <v>5</v>
      </c>
      <c r="T2486" s="100"/>
    </row>
    <row r="2487" spans="1:21" s="56" customFormat="1" ht="69.95" hidden="1" customHeight="1" outlineLevel="1" thickBot="1" x14ac:dyDescent="0.25">
      <c r="A2487" s="644" t="s">
        <v>5219</v>
      </c>
      <c r="B2487" s="281" t="s">
        <v>1252</v>
      </c>
      <c r="C2487" s="281"/>
      <c r="D2487" s="25" t="s">
        <v>689</v>
      </c>
      <c r="E2487" s="313"/>
      <c r="F2487" s="7" t="s">
        <v>4</v>
      </c>
      <c r="G2487" s="206">
        <v>5</v>
      </c>
      <c r="H2487" s="127">
        <v>3.1</v>
      </c>
      <c r="I2487" s="127">
        <v>3</v>
      </c>
      <c r="J2487" s="161">
        <f t="shared" si="1698"/>
        <v>2.94</v>
      </c>
      <c r="K2487" s="161">
        <f t="shared" si="1699"/>
        <v>2.91</v>
      </c>
      <c r="L2487" s="161">
        <f t="shared" si="1700"/>
        <v>2.88</v>
      </c>
      <c r="M2487" s="17"/>
      <c r="N2487" s="139">
        <f>H2487*M2487</f>
        <v>0</v>
      </c>
      <c r="O2487" s="217">
        <f>I2487*M2487</f>
        <v>0</v>
      </c>
      <c r="P2487" s="216">
        <f>J2487*M2487</f>
        <v>0</v>
      </c>
      <c r="Q2487" s="216">
        <f>K2487*M2487</f>
        <v>0</v>
      </c>
      <c r="R2487" s="99">
        <f>L2487*M2487</f>
        <v>0</v>
      </c>
      <c r="S2487" s="12" t="s">
        <v>5</v>
      </c>
    </row>
    <row r="2488" spans="1:21" s="56" customFormat="1" ht="69.95" hidden="1" customHeight="1" outlineLevel="1" thickBot="1" x14ac:dyDescent="0.25">
      <c r="A2488" s="644" t="s">
        <v>5220</v>
      </c>
      <c r="B2488" s="278" t="s">
        <v>1252</v>
      </c>
      <c r="C2488" s="278"/>
      <c r="D2488" s="53" t="s">
        <v>1746</v>
      </c>
      <c r="E2488" s="201"/>
      <c r="F2488" s="64" t="s">
        <v>4</v>
      </c>
      <c r="G2488" s="183">
        <v>7</v>
      </c>
      <c r="H2488" s="107">
        <v>4.5999999999999996</v>
      </c>
      <c r="I2488" s="107">
        <v>4.5</v>
      </c>
      <c r="J2488" s="161">
        <f t="shared" si="1698"/>
        <v>4.41</v>
      </c>
      <c r="K2488" s="161">
        <f t="shared" si="1699"/>
        <v>4.3650000000000002</v>
      </c>
      <c r="L2488" s="161">
        <f t="shared" si="1700"/>
        <v>4.32</v>
      </c>
      <c r="M2488" s="14"/>
      <c r="N2488" s="98">
        <f>H2488*M2488</f>
        <v>0</v>
      </c>
      <c r="O2488" s="217">
        <f>I2488*M2488</f>
        <v>0</v>
      </c>
      <c r="P2488" s="216">
        <f>J2488*M2488</f>
        <v>0</v>
      </c>
      <c r="Q2488" s="216">
        <f>K2488*M2488</f>
        <v>0</v>
      </c>
      <c r="R2488" s="99">
        <f>L2488*M2488</f>
        <v>0</v>
      </c>
      <c r="S2488" s="28" t="s">
        <v>5</v>
      </c>
      <c r="T2488" s="100"/>
    </row>
    <row r="2489" spans="1:21" s="56" customFormat="1" ht="69.95" hidden="1" customHeight="1" outlineLevel="1" thickBot="1" x14ac:dyDescent="0.25">
      <c r="A2489" s="644" t="s">
        <v>5221</v>
      </c>
      <c r="B2489" s="278" t="s">
        <v>1252</v>
      </c>
      <c r="C2489" s="278"/>
      <c r="D2489" s="53" t="s">
        <v>1747</v>
      </c>
      <c r="E2489" s="201"/>
      <c r="F2489" s="64" t="s">
        <v>4</v>
      </c>
      <c r="G2489" s="183">
        <v>5</v>
      </c>
      <c r="H2489" s="107">
        <v>2.7</v>
      </c>
      <c r="I2489" s="107">
        <v>2.6</v>
      </c>
      <c r="J2489" s="161">
        <f t="shared" si="1698"/>
        <v>2.548</v>
      </c>
      <c r="K2489" s="161">
        <f t="shared" si="1699"/>
        <v>2.5219999999999998</v>
      </c>
      <c r="L2489" s="161">
        <f t="shared" si="1700"/>
        <v>2.496</v>
      </c>
      <c r="M2489" s="14"/>
      <c r="N2489" s="98">
        <f>H2489*M2489</f>
        <v>0</v>
      </c>
      <c r="O2489" s="217">
        <f>I2489*M2489</f>
        <v>0</v>
      </c>
      <c r="P2489" s="216">
        <f>J2489*M2489</f>
        <v>0</v>
      </c>
      <c r="Q2489" s="216">
        <f>K2489*M2489</f>
        <v>0</v>
      </c>
      <c r="R2489" s="99">
        <f>L2489*M2489</f>
        <v>0</v>
      </c>
      <c r="S2489" s="28" t="s">
        <v>5</v>
      </c>
      <c r="T2489" s="100"/>
    </row>
    <row r="2490" spans="1:21" s="56" customFormat="1" ht="69.95" hidden="1" customHeight="1" outlineLevel="1" thickBot="1" x14ac:dyDescent="0.25">
      <c r="A2490" s="644" t="s">
        <v>5222</v>
      </c>
      <c r="B2490" s="281" t="s">
        <v>370</v>
      </c>
      <c r="C2490" s="281"/>
      <c r="D2490" s="25" t="s">
        <v>373</v>
      </c>
      <c r="E2490" s="164"/>
      <c r="F2490" s="7" t="s">
        <v>4</v>
      </c>
      <c r="G2490" s="206">
        <v>19</v>
      </c>
      <c r="H2490" s="127">
        <v>11.5</v>
      </c>
      <c r="I2490" s="127">
        <v>11</v>
      </c>
      <c r="J2490" s="161">
        <f t="shared" ref="J2490:J2496" si="1713">I2490*0.98</f>
        <v>10.78</v>
      </c>
      <c r="K2490" s="161">
        <f t="shared" ref="K2490:K2496" si="1714">I2490*0.97</f>
        <v>10.67</v>
      </c>
      <c r="L2490" s="161">
        <f t="shared" ref="L2490:L2496" si="1715">I2490*0.96</f>
        <v>10.559999999999999</v>
      </c>
      <c r="M2490" s="17"/>
      <c r="N2490" s="139">
        <f>H2490*M2490</f>
        <v>0</v>
      </c>
      <c r="O2490" s="217">
        <f>I2490*M2490</f>
        <v>0</v>
      </c>
      <c r="P2490" s="216">
        <f>J2490*M2490</f>
        <v>0</v>
      </c>
      <c r="Q2490" s="216">
        <f>K2490*M2490</f>
        <v>0</v>
      </c>
      <c r="R2490" s="99">
        <f>L2490*M2490</f>
        <v>0</v>
      </c>
      <c r="S2490" s="12" t="s">
        <v>5</v>
      </c>
    </row>
    <row r="2491" spans="1:21" s="56" customFormat="1" ht="69.95" hidden="1" customHeight="1" outlineLevel="1" thickBot="1" x14ac:dyDescent="0.25">
      <c r="A2491" s="644" t="s">
        <v>5212</v>
      </c>
      <c r="B2491" s="281" t="s">
        <v>370</v>
      </c>
      <c r="C2491" s="281"/>
      <c r="D2491" s="25" t="s">
        <v>374</v>
      </c>
      <c r="E2491" s="164"/>
      <c r="F2491" s="7" t="s">
        <v>4</v>
      </c>
      <c r="G2491" s="206">
        <v>19</v>
      </c>
      <c r="H2491" s="127">
        <v>11.5</v>
      </c>
      <c r="I2491" s="127">
        <v>11</v>
      </c>
      <c r="J2491" s="161">
        <f t="shared" si="1713"/>
        <v>10.78</v>
      </c>
      <c r="K2491" s="161">
        <f t="shared" si="1714"/>
        <v>10.67</v>
      </c>
      <c r="L2491" s="161">
        <f t="shared" si="1715"/>
        <v>10.559999999999999</v>
      </c>
      <c r="M2491" s="17"/>
      <c r="N2491" s="139">
        <f>H2491*M2491</f>
        <v>0</v>
      </c>
      <c r="O2491" s="217">
        <f>I2491*M2491</f>
        <v>0</v>
      </c>
      <c r="P2491" s="216">
        <f>J2491*M2491</f>
        <v>0</v>
      </c>
      <c r="Q2491" s="216">
        <f>K2491*M2491</f>
        <v>0</v>
      </c>
      <c r="R2491" s="99">
        <f>L2491*M2491</f>
        <v>0</v>
      </c>
      <c r="S2491" s="12" t="s">
        <v>5</v>
      </c>
    </row>
    <row r="2492" spans="1:21" s="56" customFormat="1" ht="69.95" hidden="1" customHeight="1" outlineLevel="1" thickBot="1" x14ac:dyDescent="0.25">
      <c r="A2492" s="644" t="s">
        <v>5223</v>
      </c>
      <c r="B2492" s="281" t="s">
        <v>370</v>
      </c>
      <c r="C2492" s="281"/>
      <c r="D2492" s="25" t="s">
        <v>375</v>
      </c>
      <c r="E2492" s="164"/>
      <c r="F2492" s="7" t="s">
        <v>4</v>
      </c>
      <c r="G2492" s="206">
        <v>19</v>
      </c>
      <c r="H2492" s="127">
        <v>11.5</v>
      </c>
      <c r="I2492" s="127">
        <v>11</v>
      </c>
      <c r="J2492" s="161">
        <f t="shared" si="1713"/>
        <v>10.78</v>
      </c>
      <c r="K2492" s="161">
        <f t="shared" si="1714"/>
        <v>10.67</v>
      </c>
      <c r="L2492" s="161">
        <f t="shared" si="1715"/>
        <v>10.559999999999999</v>
      </c>
      <c r="M2492" s="17"/>
      <c r="N2492" s="139">
        <f>H2492*M2492</f>
        <v>0</v>
      </c>
      <c r="O2492" s="217">
        <f>I2492*M2492</f>
        <v>0</v>
      </c>
      <c r="P2492" s="216">
        <f>J2492*M2492</f>
        <v>0</v>
      </c>
      <c r="Q2492" s="216">
        <f>K2492*M2492</f>
        <v>0</v>
      </c>
      <c r="R2492" s="99">
        <f>L2492*M2492</f>
        <v>0</v>
      </c>
      <c r="S2492" s="12" t="s">
        <v>5</v>
      </c>
    </row>
    <row r="2493" spans="1:21" s="56" customFormat="1" ht="69.95" hidden="1" customHeight="1" outlineLevel="1" thickBot="1" x14ac:dyDescent="0.25">
      <c r="A2493" s="644" t="s">
        <v>5224</v>
      </c>
      <c r="B2493" s="278" t="s">
        <v>1878</v>
      </c>
      <c r="C2493" s="278"/>
      <c r="D2493" s="53" t="s">
        <v>1879</v>
      </c>
      <c r="E2493" s="128"/>
      <c r="F2493" s="64" t="s">
        <v>4</v>
      </c>
      <c r="G2493" s="183">
        <v>4</v>
      </c>
      <c r="H2493" s="107">
        <v>2.5499999999999998</v>
      </c>
      <c r="I2493" s="107">
        <v>2.4500000000000002</v>
      </c>
      <c r="J2493" s="162">
        <f t="shared" si="1713"/>
        <v>2.4010000000000002</v>
      </c>
      <c r="K2493" s="162">
        <f t="shared" si="1714"/>
        <v>2.3765000000000001</v>
      </c>
      <c r="L2493" s="162">
        <f t="shared" si="1715"/>
        <v>2.3519999999999999</v>
      </c>
      <c r="M2493" s="141"/>
      <c r="N2493" s="98">
        <f>H2493*M2493</f>
        <v>0</v>
      </c>
      <c r="O2493" s="217">
        <f>I2493*M2493</f>
        <v>0</v>
      </c>
      <c r="P2493" s="216">
        <f>J2493*M2493</f>
        <v>0</v>
      </c>
      <c r="Q2493" s="216">
        <f>K2493*M2493</f>
        <v>0</v>
      </c>
      <c r="R2493" s="99">
        <f>L2493*M2493</f>
        <v>0</v>
      </c>
      <c r="S2493" s="30" t="s">
        <v>5</v>
      </c>
      <c r="T2493" s="100"/>
    </row>
    <row r="2494" spans="1:21" s="56" customFormat="1" ht="69.95" hidden="1" customHeight="1" outlineLevel="1" thickBot="1" x14ac:dyDescent="0.25">
      <c r="A2494" s="644" t="s">
        <v>8935</v>
      </c>
      <c r="B2494" s="278" t="s">
        <v>1878</v>
      </c>
      <c r="C2494" s="278"/>
      <c r="D2494" s="53" t="s">
        <v>8936</v>
      </c>
      <c r="E2494" s="128"/>
      <c r="F2494" s="64" t="s">
        <v>4</v>
      </c>
      <c r="G2494" s="183">
        <v>15</v>
      </c>
      <c r="H2494" s="107">
        <v>9.8000000000000007</v>
      </c>
      <c r="I2494" s="107">
        <v>9.6</v>
      </c>
      <c r="J2494" s="162">
        <f t="shared" ref="J2494" si="1716">I2494*0.98</f>
        <v>9.4079999999999995</v>
      </c>
      <c r="K2494" s="162">
        <f t="shared" ref="K2494" si="1717">I2494*0.97</f>
        <v>9.3119999999999994</v>
      </c>
      <c r="L2494" s="162">
        <f t="shared" ref="L2494" si="1718">I2494*0.96</f>
        <v>9.2159999999999993</v>
      </c>
      <c r="M2494" s="141"/>
      <c r="N2494" s="98">
        <f>H2494*M2494</f>
        <v>0</v>
      </c>
      <c r="O2494" s="217">
        <f>I2494*M2494</f>
        <v>0</v>
      </c>
      <c r="P2494" s="216">
        <f>J2494*M2494</f>
        <v>0</v>
      </c>
      <c r="Q2494" s="216">
        <f>K2494*M2494</f>
        <v>0</v>
      </c>
      <c r="R2494" s="99">
        <f>L2494*M2494</f>
        <v>0</v>
      </c>
      <c r="S2494" s="30" t="s">
        <v>5</v>
      </c>
      <c r="T2494" s="100"/>
    </row>
    <row r="2495" spans="1:21" s="56" customFormat="1" ht="69.95" hidden="1" customHeight="1" outlineLevel="1" thickBot="1" x14ac:dyDescent="0.25">
      <c r="A2495" s="644" t="s">
        <v>5225</v>
      </c>
      <c r="B2495" s="278" t="s">
        <v>1870</v>
      </c>
      <c r="C2495" s="278"/>
      <c r="D2495" s="53" t="s">
        <v>1871</v>
      </c>
      <c r="E2495" s="128"/>
      <c r="F2495" s="64" t="s">
        <v>4</v>
      </c>
      <c r="G2495" s="183">
        <v>10</v>
      </c>
      <c r="H2495" s="107">
        <v>6.9</v>
      </c>
      <c r="I2495" s="107">
        <v>6.7</v>
      </c>
      <c r="J2495" s="162">
        <f t="shared" ref="J2495" si="1719">I2495*0.98</f>
        <v>6.5659999999999998</v>
      </c>
      <c r="K2495" s="162">
        <f t="shared" ref="K2495" si="1720">I2495*0.97</f>
        <v>6.4989999999999997</v>
      </c>
      <c r="L2495" s="162">
        <f t="shared" ref="L2495" si="1721">I2495*0.96</f>
        <v>6.4319999999999995</v>
      </c>
      <c r="M2495" s="152"/>
      <c r="N2495" s="98">
        <f>H2495*M2495</f>
        <v>0</v>
      </c>
      <c r="O2495" s="217">
        <f>I2495*M2495</f>
        <v>0</v>
      </c>
      <c r="P2495" s="217">
        <f>J2495*M2495</f>
        <v>0</v>
      </c>
      <c r="Q2495" s="217">
        <f>K2495*M2495</f>
        <v>0</v>
      </c>
      <c r="R2495" s="98">
        <f>L2495*M2495</f>
        <v>0</v>
      </c>
      <c r="S2495" s="30" t="s">
        <v>5</v>
      </c>
      <c r="T2495" s="100"/>
    </row>
    <row r="2496" spans="1:21" s="56" customFormat="1" ht="69.95" hidden="1" customHeight="1" outlineLevel="1" thickBot="1" x14ac:dyDescent="0.25">
      <c r="A2496" s="644" t="s">
        <v>5226</v>
      </c>
      <c r="B2496" s="850" t="s">
        <v>2284</v>
      </c>
      <c r="C2496" s="850"/>
      <c r="D2496" s="195" t="s">
        <v>2285</v>
      </c>
      <c r="E2496" s="201"/>
      <c r="F2496" s="64" t="s">
        <v>4</v>
      </c>
      <c r="G2496" s="397">
        <v>24</v>
      </c>
      <c r="H2496" s="440">
        <v>16.600000000000001</v>
      </c>
      <c r="I2496" s="440">
        <v>16.2</v>
      </c>
      <c r="J2496" s="353">
        <f t="shared" si="1713"/>
        <v>15.875999999999999</v>
      </c>
      <c r="K2496" s="353">
        <f t="shared" si="1714"/>
        <v>15.713999999999999</v>
      </c>
      <c r="L2496" s="353">
        <f t="shared" si="1715"/>
        <v>15.552</v>
      </c>
      <c r="M2496" s="141"/>
      <c r="N2496" s="276">
        <f>H2496*M2496</f>
        <v>0</v>
      </c>
      <c r="O2496" s="246">
        <f>I2496*M2496</f>
        <v>0</v>
      </c>
      <c r="P2496" s="246">
        <f>J2496*M2496</f>
        <v>0</v>
      </c>
      <c r="Q2496" s="246">
        <f>K2496*M2496</f>
        <v>0</v>
      </c>
      <c r="R2496" s="276">
        <f>L2496*M2496</f>
        <v>0</v>
      </c>
      <c r="S2496" s="28" t="s">
        <v>5</v>
      </c>
      <c r="T2496" s="100"/>
      <c r="U2496"/>
    </row>
    <row r="2497" spans="1:21" ht="20.100000000000001" customHeight="1" collapsed="1" thickBot="1" x14ac:dyDescent="0.25">
      <c r="A2497" s="384" t="s">
        <v>9706</v>
      </c>
      <c r="B2497" s="601"/>
      <c r="C2497" s="368"/>
      <c r="D2497" s="369"/>
      <c r="E2497" s="369"/>
      <c r="F2497" s="369"/>
      <c r="G2497" s="370"/>
      <c r="H2497" s="370"/>
      <c r="I2497" s="370"/>
      <c r="J2497" s="370"/>
      <c r="K2497" s="370"/>
      <c r="L2497" s="370"/>
      <c r="M2497" s="749"/>
      <c r="N2497" s="370"/>
      <c r="O2497" s="370"/>
      <c r="P2497" s="370"/>
      <c r="Q2497" s="370"/>
      <c r="R2497" s="370"/>
      <c r="S2497" s="371"/>
      <c r="U2497" s="56"/>
    </row>
    <row r="2498" spans="1:21" ht="20.100000000000001" hidden="1" customHeight="1" outlineLevel="1" thickBot="1" x14ac:dyDescent="0.25">
      <c r="A2498" s="3" t="s">
        <v>3737</v>
      </c>
      <c r="B2498" s="3" t="s">
        <v>33</v>
      </c>
      <c r="C2498" s="3"/>
      <c r="D2498" s="3" t="s">
        <v>17</v>
      </c>
      <c r="E2498" s="4" t="s">
        <v>2746</v>
      </c>
      <c r="F2498" s="84" t="s">
        <v>31</v>
      </c>
      <c r="G2498" s="85" t="s">
        <v>487</v>
      </c>
      <c r="H2498" s="3" t="s">
        <v>488</v>
      </c>
      <c r="I2498" s="3" t="s">
        <v>495</v>
      </c>
      <c r="J2498" s="123">
        <v>-0.02</v>
      </c>
      <c r="K2498" s="123">
        <v>-0.03</v>
      </c>
      <c r="L2498" s="123">
        <v>-0.04</v>
      </c>
      <c r="M2498" s="3" t="s">
        <v>18</v>
      </c>
      <c r="N2498" s="3" t="s">
        <v>8</v>
      </c>
      <c r="O2498" s="3" t="s">
        <v>486</v>
      </c>
      <c r="P2498" s="124" t="s">
        <v>1924</v>
      </c>
      <c r="Q2498" s="124" t="s">
        <v>1930</v>
      </c>
      <c r="R2498" s="124" t="s">
        <v>1931</v>
      </c>
      <c r="S2498" s="3" t="s">
        <v>34</v>
      </c>
      <c r="U2498" s="56"/>
    </row>
    <row r="2499" spans="1:21" s="56" customFormat="1" ht="69.95" hidden="1" customHeight="1" outlineLevel="1" thickBot="1" x14ac:dyDescent="0.25">
      <c r="A2499" s="644" t="s">
        <v>9704</v>
      </c>
      <c r="B2499" s="785" t="s">
        <v>9705</v>
      </c>
      <c r="C2499" s="193"/>
      <c r="D2499" s="786" t="s">
        <v>9710</v>
      </c>
      <c r="E2499" s="82"/>
      <c r="F2499" s="82" t="s">
        <v>4</v>
      </c>
      <c r="G2499" s="173">
        <v>30</v>
      </c>
      <c r="H2499" s="99">
        <v>20</v>
      </c>
      <c r="I2499" s="99">
        <v>19.5</v>
      </c>
      <c r="J2499" s="162">
        <f t="shared" ref="J2499" si="1722">I2499*0.98</f>
        <v>19.11</v>
      </c>
      <c r="K2499" s="162">
        <f t="shared" ref="K2499" si="1723">I2499*0.97</f>
        <v>18.914999999999999</v>
      </c>
      <c r="L2499" s="162">
        <f t="shared" ref="L2499" si="1724">I2499*0.96</f>
        <v>18.72</v>
      </c>
      <c r="M2499" s="140"/>
      <c r="N2499" s="99">
        <f>H2499*M2499</f>
        <v>0</v>
      </c>
      <c r="O2499" s="216">
        <f>I2499*M2499</f>
        <v>0</v>
      </c>
      <c r="P2499" s="216">
        <f>J2499*M2499</f>
        <v>0</v>
      </c>
      <c r="Q2499" s="216">
        <f>K2499*M2499</f>
        <v>0</v>
      </c>
      <c r="R2499" s="99">
        <f>L2499*M2499</f>
        <v>0</v>
      </c>
      <c r="S2499" s="102" t="s">
        <v>5</v>
      </c>
      <c r="T2499" s="100"/>
    </row>
    <row r="2500" spans="1:21" s="56" customFormat="1" ht="69.95" hidden="1" customHeight="1" outlineLevel="1" thickBot="1" x14ac:dyDescent="0.25">
      <c r="A2500" s="644" t="s">
        <v>10152</v>
      </c>
      <c r="B2500" s="115" t="s">
        <v>343</v>
      </c>
      <c r="C2500" s="53"/>
      <c r="D2500" s="306" t="s">
        <v>10158</v>
      </c>
      <c r="E2500" s="242"/>
      <c r="F2500" s="242" t="s">
        <v>4</v>
      </c>
      <c r="G2500" s="98">
        <v>11</v>
      </c>
      <c r="H2500" s="98">
        <v>7</v>
      </c>
      <c r="I2500" s="98">
        <v>6.8</v>
      </c>
      <c r="J2500" s="162">
        <f t="shared" ref="J2500" si="1725">I2500*0.98</f>
        <v>6.6639999999999997</v>
      </c>
      <c r="K2500" s="162">
        <f t="shared" ref="K2500" si="1726">I2500*0.97</f>
        <v>6.5960000000000001</v>
      </c>
      <c r="L2500" s="162">
        <f t="shared" ref="L2500" si="1727">I2500*0.96</f>
        <v>6.5279999999999996</v>
      </c>
      <c r="M2500" s="141"/>
      <c r="N2500" s="98">
        <f>H2500*M2500</f>
        <v>0</v>
      </c>
      <c r="O2500" s="217">
        <f>I2500*M2500</f>
        <v>0</v>
      </c>
      <c r="P2500" s="217">
        <f>J2500*M2500</f>
        <v>0</v>
      </c>
      <c r="Q2500" s="217">
        <f>K2500*M2500</f>
        <v>0</v>
      </c>
      <c r="R2500" s="217">
        <f>L2500*M2500</f>
        <v>0</v>
      </c>
      <c r="S2500" s="30" t="s">
        <v>5</v>
      </c>
      <c r="T2500" s="100"/>
    </row>
    <row r="2501" spans="1:21" s="56" customFormat="1" ht="69.95" hidden="1" customHeight="1" outlineLevel="1" thickBot="1" x14ac:dyDescent="0.25">
      <c r="A2501" s="644" t="s">
        <v>10151</v>
      </c>
      <c r="B2501" s="115" t="s">
        <v>343</v>
      </c>
      <c r="C2501" s="53"/>
      <c r="D2501" s="306" t="s">
        <v>10159</v>
      </c>
      <c r="E2501" s="242"/>
      <c r="F2501" s="242" t="s">
        <v>4</v>
      </c>
      <c r="G2501" s="98">
        <v>12</v>
      </c>
      <c r="H2501" s="98">
        <v>8</v>
      </c>
      <c r="I2501" s="98">
        <v>7.8</v>
      </c>
      <c r="J2501" s="162">
        <f t="shared" ref="J2501" si="1728">I2501*0.98</f>
        <v>7.6440000000000001</v>
      </c>
      <c r="K2501" s="162">
        <f t="shared" ref="K2501" si="1729">I2501*0.97</f>
        <v>7.5659999999999998</v>
      </c>
      <c r="L2501" s="162">
        <f t="shared" ref="L2501" si="1730">I2501*0.96</f>
        <v>7.4879999999999995</v>
      </c>
      <c r="M2501" s="141"/>
      <c r="N2501" s="98">
        <f>H2501*M2501</f>
        <v>0</v>
      </c>
      <c r="O2501" s="217">
        <f>I2501*M2501</f>
        <v>0</v>
      </c>
      <c r="P2501" s="217">
        <f>J2501*M2501</f>
        <v>0</v>
      </c>
      <c r="Q2501" s="217">
        <f>K2501*M2501</f>
        <v>0</v>
      </c>
      <c r="R2501" s="217">
        <f>L2501*M2501</f>
        <v>0</v>
      </c>
      <c r="S2501" s="30" t="s">
        <v>5</v>
      </c>
      <c r="T2501" s="100"/>
    </row>
    <row r="2502" spans="1:21" s="56" customFormat="1" ht="69.95" hidden="1" customHeight="1" outlineLevel="1" thickBot="1" x14ac:dyDescent="0.25">
      <c r="A2502" s="650" t="s">
        <v>9655</v>
      </c>
      <c r="B2502" s="193" t="s">
        <v>343</v>
      </c>
      <c r="C2502" s="193"/>
      <c r="D2502" s="477" t="s">
        <v>9656</v>
      </c>
      <c r="E2502" s="82"/>
      <c r="F2502" s="82" t="s">
        <v>4</v>
      </c>
      <c r="G2502" s="173">
        <v>22</v>
      </c>
      <c r="H2502" s="99">
        <v>15</v>
      </c>
      <c r="I2502" s="99">
        <v>14.5</v>
      </c>
      <c r="J2502" s="174">
        <f t="shared" ref="J2502:J2503" si="1731">I2502*0.98</f>
        <v>14.209999999999999</v>
      </c>
      <c r="K2502" s="174">
        <f t="shared" ref="K2502:K2503" si="1732">I2502*0.97</f>
        <v>14.065</v>
      </c>
      <c r="L2502" s="174">
        <f t="shared" ref="L2502:L2503" si="1733">I2502*0.96</f>
        <v>13.92</v>
      </c>
      <c r="M2502" s="718"/>
      <c r="N2502" s="99">
        <f>H2502*M2502</f>
        <v>0</v>
      </c>
      <c r="O2502" s="216">
        <f>I2502*M2502</f>
        <v>0</v>
      </c>
      <c r="P2502" s="216">
        <f>J2502*M2502</f>
        <v>0</v>
      </c>
      <c r="Q2502" s="216">
        <f>K2502*M2502</f>
        <v>0</v>
      </c>
      <c r="R2502" s="99">
        <f>L2502*M2502</f>
        <v>0</v>
      </c>
      <c r="S2502" s="102" t="s">
        <v>5</v>
      </c>
      <c r="T2502" s="100"/>
    </row>
    <row r="2503" spans="1:21" s="56" customFormat="1" ht="69.95" hidden="1" customHeight="1" outlineLevel="1" thickBot="1" x14ac:dyDescent="0.25">
      <c r="A2503" s="644" t="s">
        <v>10150</v>
      </c>
      <c r="B2503" s="97" t="s">
        <v>343</v>
      </c>
      <c r="C2503" s="193"/>
      <c r="D2503" s="477" t="s">
        <v>10173</v>
      </c>
      <c r="E2503" s="82"/>
      <c r="F2503" s="82" t="s">
        <v>4</v>
      </c>
      <c r="G2503" s="173">
        <v>100</v>
      </c>
      <c r="H2503" s="99">
        <v>80</v>
      </c>
      <c r="I2503" s="99">
        <v>78</v>
      </c>
      <c r="J2503" s="174">
        <f t="shared" si="1731"/>
        <v>76.44</v>
      </c>
      <c r="K2503" s="174">
        <f t="shared" si="1732"/>
        <v>75.66</v>
      </c>
      <c r="L2503" s="174">
        <f t="shared" si="1733"/>
        <v>74.88</v>
      </c>
      <c r="M2503" s="718"/>
      <c r="N2503" s="99">
        <f>H2503*M2503</f>
        <v>0</v>
      </c>
      <c r="O2503" s="216">
        <f>I2503*M2503</f>
        <v>0</v>
      </c>
      <c r="P2503" s="216">
        <f>J2503*M2503</f>
        <v>0</v>
      </c>
      <c r="Q2503" s="216">
        <f>K2503*M2503</f>
        <v>0</v>
      </c>
      <c r="R2503" s="99">
        <f>L2503*M2503</f>
        <v>0</v>
      </c>
      <c r="S2503" s="102" t="s">
        <v>5</v>
      </c>
      <c r="T2503" s="100"/>
    </row>
    <row r="2504" spans="1:21" s="56" customFormat="1" ht="69.95" hidden="1" customHeight="1" outlineLevel="1" thickBot="1" x14ac:dyDescent="0.25">
      <c r="A2504" s="644" t="s">
        <v>10149</v>
      </c>
      <c r="B2504" s="97" t="s">
        <v>343</v>
      </c>
      <c r="C2504" s="193"/>
      <c r="D2504" s="477" t="s">
        <v>10174</v>
      </c>
      <c r="E2504" s="82"/>
      <c r="F2504" s="82" t="s">
        <v>4</v>
      </c>
      <c r="G2504" s="173">
        <v>100</v>
      </c>
      <c r="H2504" s="99">
        <v>80</v>
      </c>
      <c r="I2504" s="99">
        <v>78</v>
      </c>
      <c r="J2504" s="174">
        <f t="shared" ref="J2504" si="1734">I2504*0.98</f>
        <v>76.44</v>
      </c>
      <c r="K2504" s="174">
        <f t="shared" ref="K2504" si="1735">I2504*0.97</f>
        <v>75.66</v>
      </c>
      <c r="L2504" s="174">
        <f t="shared" ref="L2504" si="1736">I2504*0.96</f>
        <v>74.88</v>
      </c>
      <c r="M2504" s="718"/>
      <c r="N2504" s="99">
        <f>H2504*M2504</f>
        <v>0</v>
      </c>
      <c r="O2504" s="216">
        <f>I2504*M2504</f>
        <v>0</v>
      </c>
      <c r="P2504" s="216">
        <f>J2504*M2504</f>
        <v>0</v>
      </c>
      <c r="Q2504" s="216">
        <f>K2504*M2504</f>
        <v>0</v>
      </c>
      <c r="R2504" s="99">
        <f>L2504*M2504</f>
        <v>0</v>
      </c>
      <c r="S2504" s="102" t="s">
        <v>5</v>
      </c>
      <c r="T2504" s="100"/>
    </row>
    <row r="2505" spans="1:21" s="56" customFormat="1" ht="69.95" hidden="1" customHeight="1" outlineLevel="1" thickBot="1" x14ac:dyDescent="0.25">
      <c r="A2505" s="644" t="s">
        <v>5227</v>
      </c>
      <c r="B2505" s="115" t="s">
        <v>343</v>
      </c>
      <c r="C2505" s="172"/>
      <c r="D2505" s="304" t="s">
        <v>658</v>
      </c>
      <c r="E2505" s="242"/>
      <c r="F2505" s="242" t="s">
        <v>4</v>
      </c>
      <c r="G2505" s="106">
        <v>18</v>
      </c>
      <c r="H2505" s="276">
        <v>11.3</v>
      </c>
      <c r="I2505" s="276">
        <v>11</v>
      </c>
      <c r="J2505" s="162">
        <f t="shared" ref="J2505:J2530" si="1737">I2505*0.98</f>
        <v>10.78</v>
      </c>
      <c r="K2505" s="162">
        <f t="shared" ref="K2505:K2530" si="1738">I2505*0.97</f>
        <v>10.67</v>
      </c>
      <c r="L2505" s="162">
        <f t="shared" ref="L2505:L2530" si="1739">I2505*0.96</f>
        <v>10.559999999999999</v>
      </c>
      <c r="M2505" s="140"/>
      <c r="N2505" s="276">
        <f>H2505*M2505</f>
        <v>0</v>
      </c>
      <c r="O2505" s="217">
        <f>I2505*M2505</f>
        <v>0</v>
      </c>
      <c r="P2505" s="246">
        <f>J2505*M2505</f>
        <v>0</v>
      </c>
      <c r="Q2505" s="246">
        <f>K2505*M2505</f>
        <v>0</v>
      </c>
      <c r="R2505" s="246">
        <f>L2505*M2505</f>
        <v>0</v>
      </c>
      <c r="S2505" s="28" t="s">
        <v>5</v>
      </c>
      <c r="T2505" s="100"/>
    </row>
    <row r="2506" spans="1:21" s="56" customFormat="1" ht="69.95" hidden="1" customHeight="1" outlineLevel="1" thickBot="1" x14ac:dyDescent="0.25">
      <c r="A2506" s="644" t="s">
        <v>9726</v>
      </c>
      <c r="B2506" s="115" t="s">
        <v>343</v>
      </c>
      <c r="C2506" s="172"/>
      <c r="D2506" s="304" t="s">
        <v>672</v>
      </c>
      <c r="E2506" s="242"/>
      <c r="F2506" s="242" t="s">
        <v>4</v>
      </c>
      <c r="G2506" s="106">
        <v>18</v>
      </c>
      <c r="H2506" s="276">
        <v>11.3</v>
      </c>
      <c r="I2506" s="276">
        <v>11</v>
      </c>
      <c r="J2506" s="162">
        <f t="shared" si="1737"/>
        <v>10.78</v>
      </c>
      <c r="K2506" s="162">
        <f t="shared" si="1738"/>
        <v>10.67</v>
      </c>
      <c r="L2506" s="162">
        <f t="shared" si="1739"/>
        <v>10.559999999999999</v>
      </c>
      <c r="M2506" s="140"/>
      <c r="N2506" s="276">
        <f>H2506*M2506</f>
        <v>0</v>
      </c>
      <c r="O2506" s="217">
        <f>I2506*M2506</f>
        <v>0</v>
      </c>
      <c r="P2506" s="246">
        <f>J2506*M2506</f>
        <v>0</v>
      </c>
      <c r="Q2506" s="246">
        <f>K2506*M2506</f>
        <v>0</v>
      </c>
      <c r="R2506" s="246">
        <f>L2506*M2506</f>
        <v>0</v>
      </c>
      <c r="S2506" s="28" t="s">
        <v>5</v>
      </c>
      <c r="T2506" s="100"/>
    </row>
    <row r="2507" spans="1:21" s="56" customFormat="1" ht="69.95" hidden="1" customHeight="1" outlineLevel="1" thickBot="1" x14ac:dyDescent="0.25">
      <c r="A2507" s="644" t="s">
        <v>5228</v>
      </c>
      <c r="B2507" s="115" t="s">
        <v>343</v>
      </c>
      <c r="C2507" s="275" t="s">
        <v>2344</v>
      </c>
      <c r="D2507" s="304" t="s">
        <v>2343</v>
      </c>
      <c r="E2507" s="242"/>
      <c r="F2507" s="242" t="s">
        <v>4</v>
      </c>
      <c r="G2507" s="106">
        <v>22</v>
      </c>
      <c r="H2507" s="276">
        <v>15</v>
      </c>
      <c r="I2507" s="276">
        <v>14.5</v>
      </c>
      <c r="J2507" s="162">
        <f t="shared" si="1737"/>
        <v>14.209999999999999</v>
      </c>
      <c r="K2507" s="162">
        <f t="shared" si="1738"/>
        <v>14.065</v>
      </c>
      <c r="L2507" s="162">
        <f t="shared" si="1739"/>
        <v>13.92</v>
      </c>
      <c r="M2507" s="140"/>
      <c r="N2507" s="276">
        <f>H2507*M2507</f>
        <v>0</v>
      </c>
      <c r="O2507" s="217">
        <f>I2507*M2507</f>
        <v>0</v>
      </c>
      <c r="P2507" s="246">
        <f>J2507*M2507</f>
        <v>0</v>
      </c>
      <c r="Q2507" s="246">
        <f>K2507*M2507</f>
        <v>0</v>
      </c>
      <c r="R2507" s="246">
        <f>L2507*M2507</f>
        <v>0</v>
      </c>
      <c r="S2507" s="30" t="s">
        <v>5</v>
      </c>
      <c r="T2507" s="100"/>
    </row>
    <row r="2508" spans="1:21" s="56" customFormat="1" ht="69.95" hidden="1" customHeight="1" outlineLevel="1" thickBot="1" x14ac:dyDescent="0.25">
      <c r="A2508" s="131"/>
      <c r="B2508" s="131" t="s">
        <v>343</v>
      </c>
      <c r="C2508" s="53"/>
      <c r="D2508" s="303" t="s">
        <v>481</v>
      </c>
      <c r="E2508" s="64"/>
      <c r="F2508" s="242" t="s">
        <v>4</v>
      </c>
      <c r="G2508" s="106">
        <v>24</v>
      </c>
      <c r="H2508" s="62">
        <v>16</v>
      </c>
      <c r="I2508" s="62">
        <v>15.5</v>
      </c>
      <c r="J2508" s="161">
        <f t="shared" si="1737"/>
        <v>15.19</v>
      </c>
      <c r="K2508" s="161">
        <f t="shared" si="1738"/>
        <v>15.035</v>
      </c>
      <c r="L2508" s="161">
        <f t="shared" si="1739"/>
        <v>14.879999999999999</v>
      </c>
      <c r="M2508" s="17"/>
      <c r="N2508" s="62">
        <f>H2508*M2508</f>
        <v>0</v>
      </c>
      <c r="O2508" s="217">
        <f>I2508*M2508</f>
        <v>0</v>
      </c>
      <c r="P2508" s="246">
        <f>J2508*M2508</f>
        <v>0</v>
      </c>
      <c r="Q2508" s="246">
        <f>K2508*M2508</f>
        <v>0</v>
      </c>
      <c r="R2508" s="246">
        <f>L2508*M2508</f>
        <v>0</v>
      </c>
      <c r="S2508" s="12" t="s">
        <v>5</v>
      </c>
    </row>
    <row r="2509" spans="1:21" s="56" customFormat="1" ht="69.95" hidden="1" customHeight="1" outlineLevel="1" thickBot="1" x14ac:dyDescent="0.25">
      <c r="A2509" s="644" t="s">
        <v>5237</v>
      </c>
      <c r="B2509" s="115" t="s">
        <v>343</v>
      </c>
      <c r="C2509" s="172"/>
      <c r="D2509" s="513" t="s">
        <v>6970</v>
      </c>
      <c r="E2509" s="64"/>
      <c r="F2509" s="242" t="s">
        <v>4</v>
      </c>
      <c r="G2509" s="106">
        <v>14</v>
      </c>
      <c r="H2509" s="440">
        <v>8.8000000000000007</v>
      </c>
      <c r="I2509" s="440">
        <v>8.5</v>
      </c>
      <c r="J2509" s="161">
        <v>11.27</v>
      </c>
      <c r="K2509" s="161">
        <v>11.154999999999999</v>
      </c>
      <c r="L2509" s="161">
        <v>11.04</v>
      </c>
      <c r="M2509" s="14"/>
      <c r="N2509" s="276">
        <v>0</v>
      </c>
      <c r="O2509" s="217">
        <v>0</v>
      </c>
      <c r="P2509" s="246">
        <v>0</v>
      </c>
      <c r="Q2509" s="246">
        <v>0</v>
      </c>
      <c r="R2509" s="246">
        <v>0</v>
      </c>
      <c r="S2509" s="28" t="s">
        <v>5</v>
      </c>
      <c r="T2509" s="100"/>
    </row>
    <row r="2510" spans="1:21" s="56" customFormat="1" ht="69.95" hidden="1" customHeight="1" outlineLevel="1" thickBot="1" x14ac:dyDescent="0.25">
      <c r="A2510" s="644" t="s">
        <v>6956</v>
      </c>
      <c r="B2510" s="115" t="s">
        <v>343</v>
      </c>
      <c r="C2510" s="266"/>
      <c r="D2510" s="412" t="s">
        <v>6957</v>
      </c>
      <c r="E2510" s="236"/>
      <c r="F2510" s="242" t="s">
        <v>4</v>
      </c>
      <c r="G2510" s="86">
        <v>15</v>
      </c>
      <c r="H2510" s="98">
        <v>10.3</v>
      </c>
      <c r="I2510" s="98">
        <v>10.1</v>
      </c>
      <c r="J2510" s="162">
        <f t="shared" si="1737"/>
        <v>9.8979999999999997</v>
      </c>
      <c r="K2510" s="162">
        <f t="shared" si="1738"/>
        <v>9.7969999999999988</v>
      </c>
      <c r="L2510" s="162">
        <f t="shared" si="1739"/>
        <v>9.6959999999999997</v>
      </c>
      <c r="M2510" s="141"/>
      <c r="N2510" s="98">
        <f>H2510*M2510</f>
        <v>0</v>
      </c>
      <c r="O2510" s="217">
        <f>I2510*M2510</f>
        <v>0</v>
      </c>
      <c r="P2510" s="246">
        <f>J2510*M2510</f>
        <v>0</v>
      </c>
      <c r="Q2510" s="246">
        <f>K2510*M2510</f>
        <v>0</v>
      </c>
      <c r="R2510" s="246">
        <f>L2510*M2510</f>
        <v>0</v>
      </c>
      <c r="S2510" s="28" t="s">
        <v>5</v>
      </c>
      <c r="T2510" s="100"/>
    </row>
    <row r="2511" spans="1:21" s="56" customFormat="1" ht="69.95" hidden="1" customHeight="1" outlineLevel="1" thickBot="1" x14ac:dyDescent="0.25">
      <c r="A2511" s="644" t="s">
        <v>6958</v>
      </c>
      <c r="B2511" s="115" t="s">
        <v>343</v>
      </c>
      <c r="C2511" s="266"/>
      <c r="D2511" s="412" t="s">
        <v>6959</v>
      </c>
      <c r="E2511" s="236"/>
      <c r="F2511" s="242" t="s">
        <v>4</v>
      </c>
      <c r="G2511" s="86">
        <v>15</v>
      </c>
      <c r="H2511" s="98">
        <v>10.3</v>
      </c>
      <c r="I2511" s="98">
        <v>10.1</v>
      </c>
      <c r="J2511" s="162">
        <f t="shared" ref="J2511" si="1740">I2511*0.98</f>
        <v>9.8979999999999997</v>
      </c>
      <c r="K2511" s="162">
        <f t="shared" ref="K2511" si="1741">I2511*0.97</f>
        <v>9.7969999999999988</v>
      </c>
      <c r="L2511" s="162">
        <f t="shared" ref="L2511" si="1742">I2511*0.96</f>
        <v>9.6959999999999997</v>
      </c>
      <c r="M2511" s="141"/>
      <c r="N2511" s="98">
        <f>H2511*M2511</f>
        <v>0</v>
      </c>
      <c r="O2511" s="217">
        <f>I2511*M2511</f>
        <v>0</v>
      </c>
      <c r="P2511" s="246">
        <f>J2511*M2511</f>
        <v>0</v>
      </c>
      <c r="Q2511" s="246">
        <f>K2511*M2511</f>
        <v>0</v>
      </c>
      <c r="R2511" s="246">
        <f>L2511*M2511</f>
        <v>0</v>
      </c>
      <c r="S2511" s="28" t="s">
        <v>5</v>
      </c>
      <c r="T2511" s="100"/>
    </row>
    <row r="2512" spans="1:21" s="56" customFormat="1" ht="69.95" hidden="1" customHeight="1" outlineLevel="1" thickBot="1" x14ac:dyDescent="0.25">
      <c r="A2512" s="602" t="s">
        <v>8845</v>
      </c>
      <c r="B2512" s="115" t="s">
        <v>343</v>
      </c>
      <c r="C2512" s="53"/>
      <c r="D2512" s="513" t="s">
        <v>8930</v>
      </c>
      <c r="E2512" s="64"/>
      <c r="F2512" s="104" t="s">
        <v>4</v>
      </c>
      <c r="G2512" s="276">
        <v>7</v>
      </c>
      <c r="H2512" s="397">
        <v>4.7</v>
      </c>
      <c r="I2512" s="440">
        <v>4.5999999999999996</v>
      </c>
      <c r="J2512" s="162">
        <f t="shared" ref="J2512" si="1743">I2512*0.98</f>
        <v>4.508</v>
      </c>
      <c r="K2512" s="162">
        <f t="shared" ref="K2512" si="1744">I2512*0.97</f>
        <v>4.4619999999999997</v>
      </c>
      <c r="L2512" s="162">
        <f t="shared" ref="L2512" si="1745">I2512*0.96</f>
        <v>4.4159999999999995</v>
      </c>
      <c r="M2512" s="141"/>
      <c r="N2512" s="209">
        <f>H2512*M2512</f>
        <v>0</v>
      </c>
      <c r="O2512" s="217">
        <f>I2512*M2512</f>
        <v>0</v>
      </c>
      <c r="P2512" s="246">
        <f>J2512*M2512</f>
        <v>0</v>
      </c>
      <c r="Q2512" s="246">
        <f>K2512*M2512</f>
        <v>0</v>
      </c>
      <c r="R2512" s="246">
        <f>L2512*M2512</f>
        <v>0</v>
      </c>
      <c r="S2512" s="28" t="s">
        <v>5</v>
      </c>
      <c r="T2512" s="170"/>
    </row>
    <row r="2513" spans="1:20" s="56" customFormat="1" ht="69.95" hidden="1" customHeight="1" outlineLevel="1" thickBot="1" x14ac:dyDescent="0.25">
      <c r="A2513" s="644" t="s">
        <v>5229</v>
      </c>
      <c r="B2513" s="115" t="s">
        <v>343</v>
      </c>
      <c r="C2513" s="172"/>
      <c r="D2513" s="306" t="s">
        <v>359</v>
      </c>
      <c r="E2513" s="242"/>
      <c r="F2513" s="242" t="s">
        <v>4</v>
      </c>
      <c r="G2513" s="86">
        <v>8</v>
      </c>
      <c r="H2513" s="98">
        <v>5.2</v>
      </c>
      <c r="I2513" s="98">
        <v>5</v>
      </c>
      <c r="J2513" s="161">
        <f t="shared" si="1737"/>
        <v>4.9000000000000004</v>
      </c>
      <c r="K2513" s="161">
        <f t="shared" si="1738"/>
        <v>4.8499999999999996</v>
      </c>
      <c r="L2513" s="161">
        <f t="shared" si="1739"/>
        <v>4.8</v>
      </c>
      <c r="M2513" s="14"/>
      <c r="N2513" s="98">
        <f>H2513*M2513</f>
        <v>0</v>
      </c>
      <c r="O2513" s="98">
        <f>I2513*M2513</f>
        <v>0</v>
      </c>
      <c r="P2513" s="246">
        <f>J2513*M2513</f>
        <v>0</v>
      </c>
      <c r="Q2513" s="246">
        <f>K2513*M2513</f>
        <v>0</v>
      </c>
      <c r="R2513" s="246">
        <f>L2513*M2513</f>
        <v>0</v>
      </c>
      <c r="S2513" s="28" t="s">
        <v>5</v>
      </c>
      <c r="T2513" s="100"/>
    </row>
    <row r="2514" spans="1:20" s="56" customFormat="1" ht="69.95" hidden="1" customHeight="1" outlineLevel="1" thickBot="1" x14ac:dyDescent="0.25">
      <c r="A2514" s="644" t="s">
        <v>5230</v>
      </c>
      <c r="B2514" s="115" t="s">
        <v>343</v>
      </c>
      <c r="C2514" s="53"/>
      <c r="D2514" s="782" t="s">
        <v>2929</v>
      </c>
      <c r="E2514" s="242"/>
      <c r="F2514" s="242" t="s">
        <v>4</v>
      </c>
      <c r="G2514" s="86">
        <v>6</v>
      </c>
      <c r="H2514" s="107">
        <v>4</v>
      </c>
      <c r="I2514" s="98">
        <v>3.9</v>
      </c>
      <c r="J2514" s="162">
        <f t="shared" si="1737"/>
        <v>3.8220000000000001</v>
      </c>
      <c r="K2514" s="162">
        <f t="shared" si="1738"/>
        <v>3.7829999999999999</v>
      </c>
      <c r="L2514" s="162">
        <f t="shared" si="1739"/>
        <v>3.7439999999999998</v>
      </c>
      <c r="M2514" s="141"/>
      <c r="N2514" s="276">
        <f>H2514*M2514</f>
        <v>0</v>
      </c>
      <c r="O2514" s="217">
        <f>I2514*M2514</f>
        <v>0</v>
      </c>
      <c r="P2514" s="246">
        <f>J2514*M2514</f>
        <v>0</v>
      </c>
      <c r="Q2514" s="246">
        <f>K2514*M2514</f>
        <v>0</v>
      </c>
      <c r="R2514" s="246">
        <f>L2514*M2514</f>
        <v>0</v>
      </c>
      <c r="S2514" s="28" t="s">
        <v>5</v>
      </c>
      <c r="T2514" s="100"/>
    </row>
    <row r="2515" spans="1:20" s="56" customFormat="1" ht="69.95" hidden="1" customHeight="1" outlineLevel="1" thickBot="1" x14ac:dyDescent="0.25">
      <c r="A2515" s="644" t="s">
        <v>5231</v>
      </c>
      <c r="B2515" s="115" t="s">
        <v>343</v>
      </c>
      <c r="C2515" s="172"/>
      <c r="D2515" s="481" t="s">
        <v>2977</v>
      </c>
      <c r="E2515" s="242"/>
      <c r="F2515" s="242" t="s">
        <v>4</v>
      </c>
      <c r="G2515" s="106">
        <v>6</v>
      </c>
      <c r="H2515" s="107">
        <v>4</v>
      </c>
      <c r="I2515" s="98">
        <v>3.9</v>
      </c>
      <c r="J2515" s="162">
        <f t="shared" si="1737"/>
        <v>3.8220000000000001</v>
      </c>
      <c r="K2515" s="162">
        <f t="shared" si="1738"/>
        <v>3.7829999999999999</v>
      </c>
      <c r="L2515" s="162">
        <f t="shared" si="1739"/>
        <v>3.7439999999999998</v>
      </c>
      <c r="M2515" s="14"/>
      <c r="N2515" s="276">
        <f>H2515*M2515</f>
        <v>0</v>
      </c>
      <c r="O2515" s="217">
        <f>I2515*M2515</f>
        <v>0</v>
      </c>
      <c r="P2515" s="246">
        <f>J2515*M2515</f>
        <v>0</v>
      </c>
      <c r="Q2515" s="246">
        <f>K2515*M2515</f>
        <v>0</v>
      </c>
      <c r="R2515" s="246">
        <f>L2515*M2515</f>
        <v>0</v>
      </c>
      <c r="S2515" s="28" t="s">
        <v>5</v>
      </c>
      <c r="T2515" s="100"/>
    </row>
    <row r="2516" spans="1:20" s="56" customFormat="1" ht="69.95" hidden="1" customHeight="1" outlineLevel="1" thickBot="1" x14ac:dyDescent="0.25">
      <c r="A2516" s="644" t="s">
        <v>5232</v>
      </c>
      <c r="B2516" s="115" t="s">
        <v>343</v>
      </c>
      <c r="C2516" s="172"/>
      <c r="D2516" s="480" t="s">
        <v>1993</v>
      </c>
      <c r="E2516" s="242"/>
      <c r="F2516" s="242" t="s">
        <v>4</v>
      </c>
      <c r="G2516" s="106">
        <v>6</v>
      </c>
      <c r="H2516" s="107">
        <v>4</v>
      </c>
      <c r="I2516" s="98">
        <v>3.9</v>
      </c>
      <c r="J2516" s="162">
        <f t="shared" ref="J2516:J2520" si="1746">I2516*0.98</f>
        <v>3.8220000000000001</v>
      </c>
      <c r="K2516" s="162">
        <f t="shared" ref="K2516:K2520" si="1747">I2516*0.97</f>
        <v>3.7829999999999999</v>
      </c>
      <c r="L2516" s="162">
        <f t="shared" ref="L2516:L2520" si="1748">I2516*0.96</f>
        <v>3.7439999999999998</v>
      </c>
      <c r="M2516" s="14"/>
      <c r="N2516" s="276">
        <f>H2516*M2516</f>
        <v>0</v>
      </c>
      <c r="O2516" s="217">
        <f>I2516*M2516</f>
        <v>0</v>
      </c>
      <c r="P2516" s="246">
        <f>J2516*M2516</f>
        <v>0</v>
      </c>
      <c r="Q2516" s="246">
        <f>K2516*M2516</f>
        <v>0</v>
      </c>
      <c r="R2516" s="246">
        <f>L2516*M2516</f>
        <v>0</v>
      </c>
      <c r="S2516" s="28" t="s">
        <v>5</v>
      </c>
      <c r="T2516" s="100"/>
    </row>
    <row r="2517" spans="1:20" s="56" customFormat="1" ht="69.95" hidden="1" customHeight="1" outlineLevel="1" thickBot="1" x14ac:dyDescent="0.25">
      <c r="A2517" s="644" t="s">
        <v>5233</v>
      </c>
      <c r="B2517" s="115" t="s">
        <v>343</v>
      </c>
      <c r="C2517" s="172"/>
      <c r="D2517" s="480" t="s">
        <v>1994</v>
      </c>
      <c r="E2517" s="242"/>
      <c r="F2517" s="242" t="s">
        <v>4</v>
      </c>
      <c r="G2517" s="106">
        <v>6</v>
      </c>
      <c r="H2517" s="107">
        <v>4</v>
      </c>
      <c r="I2517" s="98">
        <v>3.9</v>
      </c>
      <c r="J2517" s="162">
        <f t="shared" si="1746"/>
        <v>3.8220000000000001</v>
      </c>
      <c r="K2517" s="162">
        <f t="shared" si="1747"/>
        <v>3.7829999999999999</v>
      </c>
      <c r="L2517" s="162">
        <f t="shared" si="1748"/>
        <v>3.7439999999999998</v>
      </c>
      <c r="M2517" s="14"/>
      <c r="N2517" s="276">
        <f>H2517*M2517</f>
        <v>0</v>
      </c>
      <c r="O2517" s="217">
        <f>I2517*M2517</f>
        <v>0</v>
      </c>
      <c r="P2517" s="246">
        <f>J2517*M2517</f>
        <v>0</v>
      </c>
      <c r="Q2517" s="246">
        <f>K2517*M2517</f>
        <v>0</v>
      </c>
      <c r="R2517" s="246">
        <f>L2517*M2517</f>
        <v>0</v>
      </c>
      <c r="S2517" s="28" t="s">
        <v>5</v>
      </c>
      <c r="T2517" s="100"/>
    </row>
    <row r="2518" spans="1:20" s="56" customFormat="1" ht="69.95" hidden="1" customHeight="1" outlineLevel="1" thickBot="1" x14ac:dyDescent="0.25">
      <c r="A2518" s="644" t="s">
        <v>5234</v>
      </c>
      <c r="B2518" s="115" t="s">
        <v>343</v>
      </c>
      <c r="C2518" s="172"/>
      <c r="D2518" s="480" t="s">
        <v>1998</v>
      </c>
      <c r="E2518" s="242"/>
      <c r="F2518" s="242" t="s">
        <v>4</v>
      </c>
      <c r="G2518" s="106">
        <v>6</v>
      </c>
      <c r="H2518" s="107">
        <v>4</v>
      </c>
      <c r="I2518" s="98">
        <v>3.9</v>
      </c>
      <c r="J2518" s="162">
        <f t="shared" si="1746"/>
        <v>3.8220000000000001</v>
      </c>
      <c r="K2518" s="162">
        <f t="shared" si="1747"/>
        <v>3.7829999999999999</v>
      </c>
      <c r="L2518" s="162">
        <f t="shared" si="1748"/>
        <v>3.7439999999999998</v>
      </c>
      <c r="M2518" s="14"/>
      <c r="N2518" s="276">
        <f>H2518*M2518</f>
        <v>0</v>
      </c>
      <c r="O2518" s="217">
        <f>I2518*M2518</f>
        <v>0</v>
      </c>
      <c r="P2518" s="246">
        <f>J2518*M2518</f>
        <v>0</v>
      </c>
      <c r="Q2518" s="246">
        <f>K2518*M2518</f>
        <v>0</v>
      </c>
      <c r="R2518" s="246">
        <f>L2518*M2518</f>
        <v>0</v>
      </c>
      <c r="S2518" s="28" t="s">
        <v>5</v>
      </c>
      <c r="T2518" s="100"/>
    </row>
    <row r="2519" spans="1:20" s="56" customFormat="1" ht="69.95" hidden="1" customHeight="1" outlineLevel="1" thickBot="1" x14ac:dyDescent="0.25">
      <c r="A2519" s="644" t="s">
        <v>5235</v>
      </c>
      <c r="B2519" s="115" t="s">
        <v>343</v>
      </c>
      <c r="C2519" s="172"/>
      <c r="D2519" s="480" t="s">
        <v>1995</v>
      </c>
      <c r="E2519" s="242"/>
      <c r="F2519" s="242" t="s">
        <v>4</v>
      </c>
      <c r="G2519" s="106">
        <v>6</v>
      </c>
      <c r="H2519" s="107">
        <v>4</v>
      </c>
      <c r="I2519" s="98">
        <v>3.9</v>
      </c>
      <c r="J2519" s="162">
        <f t="shared" si="1746"/>
        <v>3.8220000000000001</v>
      </c>
      <c r="K2519" s="162">
        <f t="shared" si="1747"/>
        <v>3.7829999999999999</v>
      </c>
      <c r="L2519" s="162">
        <f t="shared" si="1748"/>
        <v>3.7439999999999998</v>
      </c>
      <c r="M2519" s="14"/>
      <c r="N2519" s="276">
        <f>H2519*M2519</f>
        <v>0</v>
      </c>
      <c r="O2519" s="217">
        <f>I2519*M2519</f>
        <v>0</v>
      </c>
      <c r="P2519" s="246">
        <f>J2519*M2519</f>
        <v>0</v>
      </c>
      <c r="Q2519" s="246">
        <f>K2519*M2519</f>
        <v>0</v>
      </c>
      <c r="R2519" s="246">
        <f>L2519*M2519</f>
        <v>0</v>
      </c>
      <c r="S2519" s="28" t="s">
        <v>5</v>
      </c>
      <c r="T2519" s="100"/>
    </row>
    <row r="2520" spans="1:20" s="56" customFormat="1" ht="69.95" hidden="1" customHeight="1" outlineLevel="1" thickBot="1" x14ac:dyDescent="0.25">
      <c r="A2520" s="644" t="s">
        <v>5236</v>
      </c>
      <c r="B2520" s="115" t="s">
        <v>343</v>
      </c>
      <c r="C2520" s="172"/>
      <c r="D2520" s="480" t="s">
        <v>1996</v>
      </c>
      <c r="E2520" s="242"/>
      <c r="F2520" s="242" t="s">
        <v>4</v>
      </c>
      <c r="G2520" s="106">
        <v>6</v>
      </c>
      <c r="H2520" s="107">
        <v>4</v>
      </c>
      <c r="I2520" s="98">
        <v>3.9</v>
      </c>
      <c r="J2520" s="162">
        <f t="shared" si="1746"/>
        <v>3.8220000000000001</v>
      </c>
      <c r="K2520" s="162">
        <f t="shared" si="1747"/>
        <v>3.7829999999999999</v>
      </c>
      <c r="L2520" s="162">
        <f t="shared" si="1748"/>
        <v>3.7439999999999998</v>
      </c>
      <c r="M2520" s="14"/>
      <c r="N2520" s="276">
        <f>H2520*M2520</f>
        <v>0</v>
      </c>
      <c r="O2520" s="217">
        <f>I2520*M2520</f>
        <v>0</v>
      </c>
      <c r="P2520" s="246">
        <f>J2520*M2520</f>
        <v>0</v>
      </c>
      <c r="Q2520" s="246">
        <f>K2520*M2520</f>
        <v>0</v>
      </c>
      <c r="R2520" s="246">
        <f>L2520*M2520</f>
        <v>0</v>
      </c>
      <c r="S2520" s="28" t="s">
        <v>5</v>
      </c>
      <c r="T2520" s="100"/>
    </row>
    <row r="2521" spans="1:20" s="56" customFormat="1" ht="69.95" hidden="1" customHeight="1" outlineLevel="1" thickBot="1" x14ac:dyDescent="0.25">
      <c r="A2521" s="797" t="s">
        <v>5238</v>
      </c>
      <c r="B2521" s="831" t="s">
        <v>343</v>
      </c>
      <c r="C2521" s="832"/>
      <c r="D2521" s="796" t="s">
        <v>10253</v>
      </c>
      <c r="E2521" s="833"/>
      <c r="F2521" s="826" t="s">
        <v>4</v>
      </c>
      <c r="G2521" s="750">
        <v>9</v>
      </c>
      <c r="H2521" s="730">
        <v>5.2</v>
      </c>
      <c r="I2521" s="730">
        <v>5</v>
      </c>
      <c r="J2521" s="732">
        <f t="shared" si="1737"/>
        <v>4.9000000000000004</v>
      </c>
      <c r="K2521" s="732">
        <f t="shared" si="1738"/>
        <v>4.8499999999999996</v>
      </c>
      <c r="L2521" s="732">
        <f t="shared" si="1739"/>
        <v>4.8</v>
      </c>
      <c r="M2521" s="750"/>
      <c r="N2521" s="730">
        <f>H2521*M2521</f>
        <v>0</v>
      </c>
      <c r="O2521" s="731">
        <f>I2521*M2521</f>
        <v>0</v>
      </c>
      <c r="P2521" s="759">
        <f>J2521*M2521</f>
        <v>0</v>
      </c>
      <c r="Q2521" s="759">
        <f>K2521*M2521</f>
        <v>0</v>
      </c>
      <c r="R2521" s="759">
        <f>L2521*M2521</f>
        <v>0</v>
      </c>
      <c r="S2521" s="821" t="s">
        <v>5</v>
      </c>
      <c r="T2521" s="119" t="s">
        <v>10254</v>
      </c>
    </row>
    <row r="2522" spans="1:20" s="56" customFormat="1" ht="69.95" hidden="1" customHeight="1" outlineLevel="1" thickBot="1" x14ac:dyDescent="0.25">
      <c r="A2522" s="644" t="s">
        <v>6954</v>
      </c>
      <c r="B2522" s="115" t="s">
        <v>343</v>
      </c>
      <c r="C2522" s="266"/>
      <c r="D2522" s="306" t="s">
        <v>6955</v>
      </c>
      <c r="E2522" s="236"/>
      <c r="F2522" s="242" t="s">
        <v>4</v>
      </c>
      <c r="G2522" s="86">
        <v>20</v>
      </c>
      <c r="H2522" s="98">
        <v>13.1</v>
      </c>
      <c r="I2522" s="98">
        <v>12.8</v>
      </c>
      <c r="J2522" s="162">
        <f t="shared" ref="J2522" si="1749">I2522*0.98</f>
        <v>12.544</v>
      </c>
      <c r="K2522" s="162">
        <f t="shared" ref="K2522" si="1750">I2522*0.97</f>
        <v>12.416</v>
      </c>
      <c r="L2522" s="162">
        <f t="shared" ref="L2522" si="1751">I2522*0.96</f>
        <v>12.288</v>
      </c>
      <c r="M2522" s="141"/>
      <c r="N2522" s="98">
        <f>H2522*M2522</f>
        <v>0</v>
      </c>
      <c r="O2522" s="217">
        <f>I2522*M2522</f>
        <v>0</v>
      </c>
      <c r="P2522" s="246">
        <f>J2522*M2522</f>
        <v>0</v>
      </c>
      <c r="Q2522" s="246">
        <f>K2522*M2522</f>
        <v>0</v>
      </c>
      <c r="R2522" s="246">
        <f>L2522*M2522</f>
        <v>0</v>
      </c>
      <c r="S2522" s="28" t="s">
        <v>5</v>
      </c>
      <c r="T2522" s="100"/>
    </row>
    <row r="2523" spans="1:20" s="56" customFormat="1" ht="69.95" hidden="1" customHeight="1" outlineLevel="1" thickBot="1" x14ac:dyDescent="0.25">
      <c r="A2523" s="644" t="s">
        <v>6933</v>
      </c>
      <c r="B2523" s="115" t="s">
        <v>343</v>
      </c>
      <c r="C2523" s="266"/>
      <c r="D2523" s="412" t="s">
        <v>7412</v>
      </c>
      <c r="E2523" s="236"/>
      <c r="F2523" s="242" t="s">
        <v>4</v>
      </c>
      <c r="G2523" s="86">
        <v>12</v>
      </c>
      <c r="H2523" s="98">
        <v>8.6999999999999993</v>
      </c>
      <c r="I2523" s="98">
        <v>8.5</v>
      </c>
      <c r="J2523" s="162">
        <f t="shared" ref="J2523" si="1752">I2523*0.98</f>
        <v>8.33</v>
      </c>
      <c r="K2523" s="162">
        <f t="shared" ref="K2523" si="1753">I2523*0.97</f>
        <v>8.2449999999999992</v>
      </c>
      <c r="L2523" s="162">
        <f t="shared" ref="L2523" si="1754">I2523*0.96</f>
        <v>8.16</v>
      </c>
      <c r="M2523" s="141"/>
      <c r="N2523" s="98">
        <f>H2523*M2523</f>
        <v>0</v>
      </c>
      <c r="O2523" s="217">
        <f>I2523*M2523</f>
        <v>0</v>
      </c>
      <c r="P2523" s="246">
        <f>J2523*M2523</f>
        <v>0</v>
      </c>
      <c r="Q2523" s="246">
        <f>K2523*M2523</f>
        <v>0</v>
      </c>
      <c r="R2523" s="246">
        <f>L2523*M2523</f>
        <v>0</v>
      </c>
      <c r="S2523" s="574" t="s">
        <v>6961</v>
      </c>
      <c r="T2523" s="100"/>
    </row>
    <row r="2524" spans="1:20" s="56" customFormat="1" ht="69.95" hidden="1" customHeight="1" outlineLevel="1" thickBot="1" x14ac:dyDescent="0.25">
      <c r="A2524" s="644" t="s">
        <v>9935</v>
      </c>
      <c r="B2524" s="115" t="s">
        <v>343</v>
      </c>
      <c r="C2524" s="266"/>
      <c r="D2524" s="412" t="s">
        <v>9936</v>
      </c>
      <c r="E2524" s="236"/>
      <c r="F2524" s="242" t="s">
        <v>4</v>
      </c>
      <c r="G2524" s="86">
        <v>20</v>
      </c>
      <c r="H2524" s="98">
        <v>14.6</v>
      </c>
      <c r="I2524" s="98">
        <v>14.3</v>
      </c>
      <c r="J2524" s="162">
        <f t="shared" ref="J2524" si="1755">I2524*0.98</f>
        <v>14.014000000000001</v>
      </c>
      <c r="K2524" s="162">
        <f t="shared" ref="K2524" si="1756">I2524*0.97</f>
        <v>13.871</v>
      </c>
      <c r="L2524" s="162">
        <f t="shared" ref="L2524" si="1757">I2524*0.96</f>
        <v>13.728</v>
      </c>
      <c r="M2524" s="141"/>
      <c r="N2524" s="98">
        <f>H2524*M2524</f>
        <v>0</v>
      </c>
      <c r="O2524" s="217">
        <f>I2524*M2524</f>
        <v>0</v>
      </c>
      <c r="P2524" s="246">
        <f>J2524*M2524</f>
        <v>0</v>
      </c>
      <c r="Q2524" s="246">
        <f>K2524*M2524</f>
        <v>0</v>
      </c>
      <c r="R2524" s="246">
        <f>L2524*M2524</f>
        <v>0</v>
      </c>
      <c r="S2524" s="28" t="s">
        <v>5</v>
      </c>
      <c r="T2524" s="100"/>
    </row>
    <row r="2525" spans="1:20" s="56" customFormat="1" ht="69.95" hidden="1" customHeight="1" outlineLevel="1" thickBot="1" x14ac:dyDescent="0.25">
      <c r="A2525" s="644" t="s">
        <v>5239</v>
      </c>
      <c r="B2525" s="150" t="s">
        <v>343</v>
      </c>
      <c r="C2525" s="171"/>
      <c r="D2525" s="411" t="s">
        <v>1182</v>
      </c>
      <c r="E2525" s="461"/>
      <c r="F2525" s="461" t="s">
        <v>4</v>
      </c>
      <c r="G2525" s="86">
        <v>23</v>
      </c>
      <c r="H2525" s="139">
        <v>15.3</v>
      </c>
      <c r="I2525" s="139">
        <v>15</v>
      </c>
      <c r="J2525" s="161">
        <f t="shared" si="1737"/>
        <v>14.7</v>
      </c>
      <c r="K2525" s="161">
        <f t="shared" si="1738"/>
        <v>14.549999999999999</v>
      </c>
      <c r="L2525" s="161">
        <f t="shared" si="1739"/>
        <v>14.399999999999999</v>
      </c>
      <c r="M2525" s="17"/>
      <c r="N2525" s="139">
        <f>H2525*M2525</f>
        <v>0</v>
      </c>
      <c r="O2525" s="98">
        <f>I2525*M2525</f>
        <v>0</v>
      </c>
      <c r="P2525" s="246">
        <f>J2525*M2525</f>
        <v>0</v>
      </c>
      <c r="Q2525" s="246">
        <f>K2525*M2525</f>
        <v>0</v>
      </c>
      <c r="R2525" s="246">
        <f>L2525*M2525</f>
        <v>0</v>
      </c>
      <c r="S2525" s="13" t="s">
        <v>5</v>
      </c>
    </row>
    <row r="2526" spans="1:20" s="56" customFormat="1" ht="69.95" hidden="1" customHeight="1" outlineLevel="1" thickBot="1" x14ac:dyDescent="0.25">
      <c r="A2526" s="644" t="s">
        <v>5240</v>
      </c>
      <c r="B2526" s="131" t="s">
        <v>343</v>
      </c>
      <c r="C2526" s="53"/>
      <c r="D2526" s="307" t="s">
        <v>1635</v>
      </c>
      <c r="E2526" s="461"/>
      <c r="F2526" s="297" t="s">
        <v>4</v>
      </c>
      <c r="G2526" s="86">
        <v>18</v>
      </c>
      <c r="H2526" s="139">
        <v>12.3</v>
      </c>
      <c r="I2526" s="139">
        <v>12</v>
      </c>
      <c r="J2526" s="161">
        <f t="shared" si="1737"/>
        <v>11.76</v>
      </c>
      <c r="K2526" s="161">
        <f t="shared" si="1738"/>
        <v>11.64</v>
      </c>
      <c r="L2526" s="161">
        <f t="shared" si="1739"/>
        <v>11.52</v>
      </c>
      <c r="M2526" s="17"/>
      <c r="N2526" s="139">
        <f>H2526*M2526</f>
        <v>0</v>
      </c>
      <c r="O2526" s="217">
        <f>I2526*M2526</f>
        <v>0</v>
      </c>
      <c r="P2526" s="246">
        <f>J2526*M2526</f>
        <v>0</v>
      </c>
      <c r="Q2526" s="246">
        <f>K2526*M2526</f>
        <v>0</v>
      </c>
      <c r="R2526" s="246">
        <f>L2526*M2526</f>
        <v>0</v>
      </c>
      <c r="S2526" s="13" t="s">
        <v>5</v>
      </c>
    </row>
    <row r="2527" spans="1:20" s="56" customFormat="1" ht="69.95" hidden="1" customHeight="1" outlineLevel="1" thickBot="1" x14ac:dyDescent="0.25">
      <c r="A2527" s="644" t="s">
        <v>9725</v>
      </c>
      <c r="B2527" s="115" t="s">
        <v>343</v>
      </c>
      <c r="C2527" s="53"/>
      <c r="D2527" s="306" t="s">
        <v>1636</v>
      </c>
      <c r="E2527" s="64"/>
      <c r="F2527" s="213" t="s">
        <v>4</v>
      </c>
      <c r="G2527" s="86">
        <v>17</v>
      </c>
      <c r="H2527" s="98">
        <v>12.3</v>
      </c>
      <c r="I2527" s="98">
        <v>12</v>
      </c>
      <c r="J2527" s="162">
        <f t="shared" si="1737"/>
        <v>11.76</v>
      </c>
      <c r="K2527" s="162">
        <f t="shared" si="1738"/>
        <v>11.64</v>
      </c>
      <c r="L2527" s="162">
        <f t="shared" si="1739"/>
        <v>11.52</v>
      </c>
      <c r="M2527" s="140"/>
      <c r="N2527" s="98">
        <f>H2527*M2527</f>
        <v>0</v>
      </c>
      <c r="O2527" s="217">
        <f>I2527*M2527</f>
        <v>0</v>
      </c>
      <c r="P2527" s="246">
        <f>J2527*M2527</f>
        <v>0</v>
      </c>
      <c r="Q2527" s="246">
        <f>K2527*M2527</f>
        <v>0</v>
      </c>
      <c r="R2527" s="246">
        <f>L2527*M2527</f>
        <v>0</v>
      </c>
      <c r="S2527" s="28" t="s">
        <v>5</v>
      </c>
      <c r="T2527" s="100"/>
    </row>
    <row r="2528" spans="1:20" s="56" customFormat="1" ht="69.95" hidden="1" customHeight="1" outlineLevel="1" thickBot="1" x14ac:dyDescent="0.25">
      <c r="A2528" s="644" t="s">
        <v>5241</v>
      </c>
      <c r="B2528" s="115" t="s">
        <v>343</v>
      </c>
      <c r="C2528" s="53"/>
      <c r="D2528" s="306" t="s">
        <v>1633</v>
      </c>
      <c r="E2528" s="242"/>
      <c r="F2528" s="213" t="s">
        <v>4</v>
      </c>
      <c r="G2528" s="86">
        <v>22</v>
      </c>
      <c r="H2528" s="98">
        <v>15</v>
      </c>
      <c r="I2528" s="98">
        <v>14.5</v>
      </c>
      <c r="J2528" s="162">
        <f t="shared" si="1737"/>
        <v>14.209999999999999</v>
      </c>
      <c r="K2528" s="162">
        <f t="shared" si="1738"/>
        <v>14.065</v>
      </c>
      <c r="L2528" s="162">
        <f t="shared" si="1739"/>
        <v>13.92</v>
      </c>
      <c r="M2528" s="140"/>
      <c r="N2528" s="98">
        <f>H2528*M2528</f>
        <v>0</v>
      </c>
      <c r="O2528" s="217">
        <f>I2528*M2528</f>
        <v>0</v>
      </c>
      <c r="P2528" s="246">
        <f>J2528*M2528</f>
        <v>0</v>
      </c>
      <c r="Q2528" s="246">
        <f>K2528*M2528</f>
        <v>0</v>
      </c>
      <c r="R2528" s="246">
        <f>L2528*M2528</f>
        <v>0</v>
      </c>
      <c r="S2528" s="30" t="s">
        <v>5</v>
      </c>
      <c r="T2528" s="100"/>
    </row>
    <row r="2529" spans="1:21" s="56" customFormat="1" ht="69.95" hidden="1" customHeight="1" outlineLevel="1" thickBot="1" x14ac:dyDescent="0.25">
      <c r="A2529" s="644" t="s">
        <v>6971</v>
      </c>
      <c r="B2529" s="115" t="s">
        <v>343</v>
      </c>
      <c r="C2529" s="53"/>
      <c r="D2529" s="306" t="s">
        <v>1821</v>
      </c>
      <c r="E2529" s="242"/>
      <c r="F2529" s="242" t="s">
        <v>4</v>
      </c>
      <c r="G2529" s="86">
        <v>22</v>
      </c>
      <c r="H2529" s="98">
        <v>15</v>
      </c>
      <c r="I2529" s="98">
        <v>14.5</v>
      </c>
      <c r="J2529" s="162">
        <f t="shared" si="1737"/>
        <v>14.209999999999999</v>
      </c>
      <c r="K2529" s="162">
        <f t="shared" si="1738"/>
        <v>14.065</v>
      </c>
      <c r="L2529" s="162">
        <f t="shared" si="1739"/>
        <v>13.92</v>
      </c>
      <c r="M2529" s="140"/>
      <c r="N2529" s="98">
        <f>H2529*M2529</f>
        <v>0</v>
      </c>
      <c r="O2529" s="217">
        <f>I2529*M2529</f>
        <v>0</v>
      </c>
      <c r="P2529" s="246">
        <f>J2529*M2529</f>
        <v>0</v>
      </c>
      <c r="Q2529" s="246">
        <f>K2529*M2529</f>
        <v>0</v>
      </c>
      <c r="R2529" s="246">
        <f>L2529*M2529</f>
        <v>0</v>
      </c>
      <c r="S2529" s="30" t="s">
        <v>5</v>
      </c>
      <c r="T2529" s="100"/>
    </row>
    <row r="2530" spans="1:21" s="56" customFormat="1" ht="69.95" hidden="1" customHeight="1" outlineLevel="1" thickBot="1" x14ac:dyDescent="0.25">
      <c r="A2530" s="644" t="s">
        <v>6972</v>
      </c>
      <c r="B2530" s="115" t="s">
        <v>343</v>
      </c>
      <c r="C2530" s="53"/>
      <c r="D2530" s="306" t="s">
        <v>1882</v>
      </c>
      <c r="E2530" s="242"/>
      <c r="F2530" s="242" t="s">
        <v>4</v>
      </c>
      <c r="G2530" s="86">
        <v>22</v>
      </c>
      <c r="H2530" s="98">
        <v>15.4</v>
      </c>
      <c r="I2530" s="98">
        <v>15</v>
      </c>
      <c r="J2530" s="161">
        <f t="shared" si="1737"/>
        <v>14.7</v>
      </c>
      <c r="K2530" s="161">
        <f t="shared" si="1738"/>
        <v>14.549999999999999</v>
      </c>
      <c r="L2530" s="161">
        <f t="shared" si="1739"/>
        <v>14.399999999999999</v>
      </c>
      <c r="M2530" s="14"/>
      <c r="N2530" s="98">
        <f>H2530*M2530</f>
        <v>0</v>
      </c>
      <c r="O2530" s="217">
        <f>I2530*M2530</f>
        <v>0</v>
      </c>
      <c r="P2530" s="246">
        <f>J2530*M2530</f>
        <v>0</v>
      </c>
      <c r="Q2530" s="246">
        <f>K2530*M2530</f>
        <v>0</v>
      </c>
      <c r="R2530" s="246">
        <f>L2530*M2530</f>
        <v>0</v>
      </c>
      <c r="S2530" s="30" t="s">
        <v>5</v>
      </c>
      <c r="T2530" s="100"/>
    </row>
    <row r="2531" spans="1:21" s="56" customFormat="1" ht="69.95" hidden="1" customHeight="1" outlineLevel="1" thickBot="1" x14ac:dyDescent="0.25">
      <c r="A2531" s="644" t="s">
        <v>5242</v>
      </c>
      <c r="B2531" s="115" t="s">
        <v>343</v>
      </c>
      <c r="C2531" s="53"/>
      <c r="D2531" s="306" t="s">
        <v>1634</v>
      </c>
      <c r="E2531" s="242"/>
      <c r="F2531" s="242" t="s">
        <v>4</v>
      </c>
      <c r="G2531" s="86">
        <v>19</v>
      </c>
      <c r="H2531" s="98">
        <v>12.3</v>
      </c>
      <c r="I2531" s="98">
        <v>12</v>
      </c>
      <c r="J2531" s="162">
        <f t="shared" ref="J2531:J2533" si="1758">I2531*0.98</f>
        <v>11.76</v>
      </c>
      <c r="K2531" s="162">
        <f t="shared" ref="K2531:K2533" si="1759">I2531*0.97</f>
        <v>11.64</v>
      </c>
      <c r="L2531" s="162">
        <f t="shared" ref="L2531:L2533" si="1760">I2531*0.96</f>
        <v>11.52</v>
      </c>
      <c r="M2531" s="140"/>
      <c r="N2531" s="98">
        <f>H2531*M2531</f>
        <v>0</v>
      </c>
      <c r="O2531" s="217">
        <f>I2531*M2531</f>
        <v>0</v>
      </c>
      <c r="P2531" s="246">
        <f>J2531*M2531</f>
        <v>0</v>
      </c>
      <c r="Q2531" s="246">
        <f>K2531*M2531</f>
        <v>0</v>
      </c>
      <c r="R2531" s="246">
        <f>L2531*M2531</f>
        <v>0</v>
      </c>
      <c r="S2531" s="30" t="s">
        <v>5</v>
      </c>
      <c r="T2531" s="100"/>
    </row>
    <row r="2532" spans="1:21" s="56" customFormat="1" ht="69.95" hidden="1" customHeight="1" outlineLevel="1" thickBot="1" x14ac:dyDescent="0.25">
      <c r="A2532" s="644" t="s">
        <v>5243</v>
      </c>
      <c r="B2532" s="131" t="s">
        <v>343</v>
      </c>
      <c r="C2532" s="197"/>
      <c r="D2532" s="307" t="s">
        <v>1265</v>
      </c>
      <c r="E2532" s="421"/>
      <c r="F2532" s="7" t="s">
        <v>4</v>
      </c>
      <c r="G2532" s="2">
        <v>19</v>
      </c>
      <c r="H2532" s="139">
        <v>13.5</v>
      </c>
      <c r="I2532" s="139">
        <v>13</v>
      </c>
      <c r="J2532" s="161">
        <f t="shared" si="1758"/>
        <v>12.74</v>
      </c>
      <c r="K2532" s="161">
        <f t="shared" si="1759"/>
        <v>12.61</v>
      </c>
      <c r="L2532" s="161">
        <f t="shared" si="1760"/>
        <v>12.48</v>
      </c>
      <c r="M2532" s="17"/>
      <c r="N2532" s="139">
        <f>H2532*M2532</f>
        <v>0</v>
      </c>
      <c r="O2532" s="217">
        <f>I2532*M2532</f>
        <v>0</v>
      </c>
      <c r="P2532" s="246">
        <f>J2532*M2532</f>
        <v>0</v>
      </c>
      <c r="Q2532" s="246">
        <f>K2532*M2532</f>
        <v>0</v>
      </c>
      <c r="R2532" s="246">
        <f>L2532*M2532</f>
        <v>0</v>
      </c>
      <c r="S2532" s="13" t="s">
        <v>5</v>
      </c>
    </row>
    <row r="2533" spans="1:21" s="56" customFormat="1" ht="69.95" hidden="1" customHeight="1" outlineLevel="1" thickBot="1" x14ac:dyDescent="0.25">
      <c r="A2533" s="644" t="s">
        <v>9707</v>
      </c>
      <c r="B2533" s="787" t="s">
        <v>9708</v>
      </c>
      <c r="C2533" s="193"/>
      <c r="D2533" s="786" t="s">
        <v>9709</v>
      </c>
      <c r="E2533" s="82"/>
      <c r="F2533" s="82" t="s">
        <v>4</v>
      </c>
      <c r="G2533" s="173">
        <v>20</v>
      </c>
      <c r="H2533" s="99">
        <v>13</v>
      </c>
      <c r="I2533" s="99">
        <v>12.7</v>
      </c>
      <c r="J2533" s="162">
        <f t="shared" si="1758"/>
        <v>12.446</v>
      </c>
      <c r="K2533" s="162">
        <f t="shared" si="1759"/>
        <v>12.318999999999999</v>
      </c>
      <c r="L2533" s="162">
        <f t="shared" si="1760"/>
        <v>12.191999999999998</v>
      </c>
      <c r="M2533" s="140"/>
      <c r="N2533" s="99">
        <f>H2533*M2533</f>
        <v>0</v>
      </c>
      <c r="O2533" s="216">
        <f>I2533*M2533</f>
        <v>0</v>
      </c>
      <c r="P2533" s="216">
        <f>J2533*M2533</f>
        <v>0</v>
      </c>
      <c r="Q2533" s="216">
        <f>K2533*M2533</f>
        <v>0</v>
      </c>
      <c r="R2533" s="99">
        <f>L2533*M2533</f>
        <v>0</v>
      </c>
      <c r="S2533" s="102" t="s">
        <v>5</v>
      </c>
      <c r="T2533" s="100"/>
    </row>
    <row r="2534" spans="1:21" ht="20.100000000000001" customHeight="1" collapsed="1" thickBot="1" x14ac:dyDescent="0.25">
      <c r="A2534" s="384" t="s">
        <v>2823</v>
      </c>
      <c r="B2534" s="601"/>
      <c r="C2534" s="368"/>
      <c r="D2534" s="369"/>
      <c r="E2534" s="369"/>
      <c r="F2534" s="369"/>
      <c r="G2534" s="370"/>
      <c r="H2534" s="370"/>
      <c r="I2534" s="370"/>
      <c r="J2534" s="370"/>
      <c r="K2534" s="370"/>
      <c r="L2534" s="370"/>
      <c r="M2534" s="370"/>
      <c r="N2534" s="370"/>
      <c r="O2534" s="370"/>
      <c r="P2534" s="370"/>
      <c r="Q2534" s="370"/>
      <c r="R2534" s="370"/>
      <c r="S2534" s="371"/>
      <c r="U2534" s="56"/>
    </row>
    <row r="2535" spans="1:21" ht="15" hidden="1" customHeight="1" outlineLevel="1" thickBot="1" x14ac:dyDescent="0.25">
      <c r="A2535" s="3" t="s">
        <v>3737</v>
      </c>
      <c r="B2535" s="3" t="s">
        <v>33</v>
      </c>
      <c r="C2535" s="3"/>
      <c r="D2535" s="3" t="s">
        <v>17</v>
      </c>
      <c r="E2535" s="3" t="s">
        <v>2746</v>
      </c>
      <c r="F2535" s="84" t="s">
        <v>31</v>
      </c>
      <c r="G2535" s="85" t="s">
        <v>487</v>
      </c>
      <c r="H2535" s="3" t="s">
        <v>488</v>
      </c>
      <c r="I2535" s="3" t="s">
        <v>495</v>
      </c>
      <c r="J2535" s="123">
        <v>-0.02</v>
      </c>
      <c r="K2535" s="123">
        <v>-0.03</v>
      </c>
      <c r="L2535" s="123">
        <v>-0.04</v>
      </c>
      <c r="M2535" s="3" t="s">
        <v>18</v>
      </c>
      <c r="N2535" s="3" t="s">
        <v>8</v>
      </c>
      <c r="O2535" s="3" t="s">
        <v>486</v>
      </c>
      <c r="P2535" s="124" t="s">
        <v>1924</v>
      </c>
      <c r="Q2535" s="124" t="s">
        <v>1930</v>
      </c>
      <c r="R2535" s="124" t="s">
        <v>1931</v>
      </c>
      <c r="S2535" s="3" t="s">
        <v>34</v>
      </c>
      <c r="U2535" s="56"/>
    </row>
    <row r="2536" spans="1:21" s="56" customFormat="1" ht="69.95" hidden="1" customHeight="1" outlineLevel="1" thickBot="1" x14ac:dyDescent="0.25">
      <c r="A2536" s="644"/>
      <c r="B2536" s="115" t="s">
        <v>0</v>
      </c>
      <c r="C2536" s="115"/>
      <c r="D2536" s="53" t="s">
        <v>10322</v>
      </c>
      <c r="E2536" s="128"/>
      <c r="F2536" s="64" t="s">
        <v>4</v>
      </c>
      <c r="G2536" s="136">
        <v>8</v>
      </c>
      <c r="H2536" s="98">
        <v>4.5999999999999996</v>
      </c>
      <c r="I2536" s="98">
        <v>4.5</v>
      </c>
      <c r="J2536" s="162">
        <f t="shared" ref="J2536" si="1761">I2536*0.98</f>
        <v>4.41</v>
      </c>
      <c r="K2536" s="162">
        <f t="shared" ref="K2536" si="1762">I2536*0.97</f>
        <v>4.3650000000000002</v>
      </c>
      <c r="L2536" s="162">
        <f t="shared" ref="L2536" si="1763">I2536*0.96</f>
        <v>4.32</v>
      </c>
      <c r="M2536" s="141"/>
      <c r="N2536" s="98">
        <f>H2536*M2536</f>
        <v>0</v>
      </c>
      <c r="O2536" s="217">
        <f>I2536*M2536</f>
        <v>0</v>
      </c>
      <c r="P2536" s="217">
        <f>J2536*M2536</f>
        <v>0</v>
      </c>
      <c r="Q2536" s="217">
        <f>K2536*M2536</f>
        <v>0</v>
      </c>
      <c r="R2536" s="217">
        <f>L2536*M2536</f>
        <v>0</v>
      </c>
      <c r="S2536" s="30" t="s">
        <v>5</v>
      </c>
      <c r="T2536" s="100"/>
    </row>
    <row r="2537" spans="1:21" s="56" customFormat="1" ht="69.95" hidden="1" customHeight="1" outlineLevel="1" thickBot="1" x14ac:dyDescent="0.25">
      <c r="A2537" s="644" t="s">
        <v>5244</v>
      </c>
      <c r="B2537" s="115" t="s">
        <v>0</v>
      </c>
      <c r="C2537" s="115" t="s">
        <v>2059</v>
      </c>
      <c r="D2537" s="53" t="s">
        <v>2058</v>
      </c>
      <c r="E2537" s="128"/>
      <c r="F2537" s="64" t="s">
        <v>4</v>
      </c>
      <c r="G2537" s="136">
        <v>6</v>
      </c>
      <c r="H2537" s="98">
        <v>3.3</v>
      </c>
      <c r="I2537" s="98">
        <v>3.2</v>
      </c>
      <c r="J2537" s="162">
        <f t="shared" ref="J2537" si="1764">I2537*0.98</f>
        <v>3.1360000000000001</v>
      </c>
      <c r="K2537" s="162">
        <f t="shared" ref="K2537" si="1765">I2537*0.97</f>
        <v>3.1040000000000001</v>
      </c>
      <c r="L2537" s="162">
        <f t="shared" ref="L2537" si="1766">I2537*0.96</f>
        <v>3.0720000000000001</v>
      </c>
      <c r="M2537" s="141"/>
      <c r="N2537" s="98">
        <f>H2537*M2537</f>
        <v>0</v>
      </c>
      <c r="O2537" s="217">
        <f>I2537*M2537</f>
        <v>0</v>
      </c>
      <c r="P2537" s="217">
        <f>J2537*M2537</f>
        <v>0</v>
      </c>
      <c r="Q2537" s="217">
        <f>K2537*M2537</f>
        <v>0</v>
      </c>
      <c r="R2537" s="217">
        <f>L2537*M2537</f>
        <v>0</v>
      </c>
      <c r="S2537" s="30" t="s">
        <v>5</v>
      </c>
      <c r="T2537" s="100"/>
    </row>
    <row r="2538" spans="1:21" s="56" customFormat="1" ht="69.95" hidden="1" customHeight="1" outlineLevel="1" thickBot="1" x14ac:dyDescent="0.25">
      <c r="A2538" s="644" t="s">
        <v>5245</v>
      </c>
      <c r="B2538" s="115" t="s">
        <v>0</v>
      </c>
      <c r="C2538" s="115" t="s">
        <v>2990</v>
      </c>
      <c r="D2538" s="53" t="s">
        <v>2989</v>
      </c>
      <c r="E2538" s="128"/>
      <c r="F2538" s="64" t="s">
        <v>4</v>
      </c>
      <c r="G2538" s="136">
        <v>6</v>
      </c>
      <c r="H2538" s="98">
        <v>3.3</v>
      </c>
      <c r="I2538" s="98">
        <v>3.2</v>
      </c>
      <c r="J2538" s="162">
        <f t="shared" ref="J2538" si="1767">I2538*0.98</f>
        <v>3.1360000000000001</v>
      </c>
      <c r="K2538" s="162">
        <f t="shared" ref="K2538" si="1768">I2538*0.97</f>
        <v>3.1040000000000001</v>
      </c>
      <c r="L2538" s="162">
        <f t="shared" ref="L2538" si="1769">I2538*0.96</f>
        <v>3.0720000000000001</v>
      </c>
      <c r="M2538" s="141"/>
      <c r="N2538" s="98">
        <f>H2538*M2538</f>
        <v>0</v>
      </c>
      <c r="O2538" s="217">
        <f>I2538*M2538</f>
        <v>0</v>
      </c>
      <c r="P2538" s="217">
        <f>J2538*M2538</f>
        <v>0</v>
      </c>
      <c r="Q2538" s="217">
        <f>K2538*M2538</f>
        <v>0</v>
      </c>
      <c r="R2538" s="217">
        <f>L2538*M2538</f>
        <v>0</v>
      </c>
      <c r="S2538" s="30" t="s">
        <v>5</v>
      </c>
      <c r="T2538" s="100"/>
    </row>
    <row r="2539" spans="1:21" ht="24.95" customHeight="1" thickBot="1" x14ac:dyDescent="0.25">
      <c r="A2539" s="622" t="s">
        <v>2824</v>
      </c>
      <c r="B2539" s="623"/>
      <c r="C2539" s="623"/>
      <c r="D2539" s="624"/>
      <c r="E2539" s="624"/>
      <c r="F2539" s="624"/>
      <c r="G2539" s="625"/>
      <c r="H2539" s="625"/>
      <c r="I2539" s="625"/>
      <c r="J2539" s="625"/>
      <c r="K2539" s="625"/>
      <c r="L2539" s="625"/>
      <c r="M2539" s="625"/>
      <c r="N2539" s="625"/>
      <c r="O2539" s="625"/>
      <c r="P2539" s="625"/>
      <c r="Q2539" s="625"/>
      <c r="R2539" s="625"/>
      <c r="S2539" s="626"/>
    </row>
    <row r="2540" spans="1:21" ht="20.100000000000001" customHeight="1" collapsed="1" thickBot="1" x14ac:dyDescent="0.25">
      <c r="A2540" s="384" t="s">
        <v>3302</v>
      </c>
      <c r="B2540" s="601"/>
      <c r="C2540" s="368"/>
      <c r="D2540" s="369"/>
      <c r="E2540" s="369"/>
      <c r="F2540" s="369"/>
      <c r="G2540" s="370"/>
      <c r="H2540" s="370"/>
      <c r="I2540" s="370"/>
      <c r="J2540" s="370"/>
      <c r="K2540" s="370"/>
      <c r="L2540" s="370"/>
      <c r="M2540" s="370"/>
      <c r="N2540" s="370"/>
      <c r="O2540" s="370"/>
      <c r="P2540" s="370"/>
      <c r="Q2540" s="370"/>
      <c r="R2540" s="370"/>
      <c r="S2540" s="371"/>
      <c r="U2540" s="56"/>
    </row>
    <row r="2541" spans="1:21" ht="20.100000000000001" hidden="1" customHeight="1" outlineLevel="1" thickBot="1" x14ac:dyDescent="0.25">
      <c r="A2541" s="3" t="s">
        <v>3737</v>
      </c>
      <c r="B2541" s="3" t="s">
        <v>33</v>
      </c>
      <c r="C2541" s="3"/>
      <c r="D2541" s="3" t="s">
        <v>17</v>
      </c>
      <c r="E2541" s="405" t="s">
        <v>2746</v>
      </c>
      <c r="F2541" s="84" t="s">
        <v>31</v>
      </c>
      <c r="G2541" s="85" t="s">
        <v>487</v>
      </c>
      <c r="H2541" s="3" t="s">
        <v>488</v>
      </c>
      <c r="I2541" s="3" t="s">
        <v>495</v>
      </c>
      <c r="J2541" s="123">
        <v>-0.02</v>
      </c>
      <c r="K2541" s="123">
        <v>-0.03</v>
      </c>
      <c r="L2541" s="123">
        <v>-0.04</v>
      </c>
      <c r="M2541" s="3" t="s">
        <v>18</v>
      </c>
      <c r="N2541" s="3" t="s">
        <v>8</v>
      </c>
      <c r="O2541" s="3" t="s">
        <v>486</v>
      </c>
      <c r="P2541" s="124" t="s">
        <v>1924</v>
      </c>
      <c r="Q2541" s="124" t="s">
        <v>1930</v>
      </c>
      <c r="R2541" s="124" t="s">
        <v>1931</v>
      </c>
      <c r="S2541" s="3" t="s">
        <v>34</v>
      </c>
      <c r="U2541" s="56"/>
    </row>
    <row r="2542" spans="1:21" s="56" customFormat="1" ht="69.95" hidden="1" customHeight="1" outlineLevel="1" thickBot="1" x14ac:dyDescent="0.25">
      <c r="A2542" s="797" t="s">
        <v>5246</v>
      </c>
      <c r="B2542" s="793" t="s">
        <v>2070</v>
      </c>
      <c r="C2542" s="805"/>
      <c r="D2542" s="806" t="s">
        <v>10078</v>
      </c>
      <c r="E2542" s="807"/>
      <c r="F2542" s="793" t="s">
        <v>4</v>
      </c>
      <c r="G2542" s="808">
        <v>25</v>
      </c>
      <c r="H2542" s="809">
        <v>20.5</v>
      </c>
      <c r="I2542" s="810">
        <v>20</v>
      </c>
      <c r="J2542" s="811">
        <f t="shared" ref="J2542:J2584" si="1770">I2542*0.98</f>
        <v>19.600000000000001</v>
      </c>
      <c r="K2542" s="811">
        <f t="shared" ref="K2542:K2584" si="1771">I2542*0.97</f>
        <v>19.399999999999999</v>
      </c>
      <c r="L2542" s="811">
        <f t="shared" ref="L2542:L2584" si="1772">I2542*0.96</f>
        <v>19.2</v>
      </c>
      <c r="M2542" s="772"/>
      <c r="N2542" s="803">
        <f>H2542*M2542</f>
        <v>0</v>
      </c>
      <c r="O2542" s="812">
        <f>I2542*M2542</f>
        <v>0</v>
      </c>
      <c r="P2542" s="812">
        <f>J2542*M2542</f>
        <v>0</v>
      </c>
      <c r="Q2542" s="812">
        <f>K2542*M2542</f>
        <v>0</v>
      </c>
      <c r="R2542" s="812">
        <f>L2542*M2542</f>
        <v>0</v>
      </c>
      <c r="S2542" s="813" t="s">
        <v>5</v>
      </c>
      <c r="T2542" s="170" t="s">
        <v>723</v>
      </c>
    </row>
    <row r="2543" spans="1:21" s="56" customFormat="1" ht="69.95" hidden="1" customHeight="1" outlineLevel="1" thickBot="1" x14ac:dyDescent="0.25">
      <c r="A2543" s="644" t="s">
        <v>5247</v>
      </c>
      <c r="B2543" s="89" t="s">
        <v>21</v>
      </c>
      <c r="C2543" s="193" t="s">
        <v>3413</v>
      </c>
      <c r="D2543" s="433" t="s">
        <v>3412</v>
      </c>
      <c r="E2543" s="64"/>
      <c r="F2543" s="82" t="s">
        <v>4</v>
      </c>
      <c r="G2543" s="321">
        <v>2</v>
      </c>
      <c r="H2543" s="180">
        <v>1.25</v>
      </c>
      <c r="I2543" s="180">
        <v>1.2</v>
      </c>
      <c r="J2543" s="174">
        <f t="shared" ref="J2543" si="1773">I2543*0.98</f>
        <v>1.1759999999999999</v>
      </c>
      <c r="K2543" s="174">
        <f t="shared" ref="K2543" si="1774">I2543*0.97</f>
        <v>1.1639999999999999</v>
      </c>
      <c r="L2543" s="174">
        <f t="shared" ref="L2543" si="1775">I2543*0.96</f>
        <v>1.1519999999999999</v>
      </c>
      <c r="M2543" s="152"/>
      <c r="N2543" s="99">
        <f>H2543*M2543</f>
        <v>0</v>
      </c>
      <c r="O2543" s="216">
        <f>I2543*M2543</f>
        <v>0</v>
      </c>
      <c r="P2543" s="249">
        <f>J2543*M2543</f>
        <v>0</v>
      </c>
      <c r="Q2543" s="249">
        <f>K2543*M2543</f>
        <v>0</v>
      </c>
      <c r="R2543" s="249">
        <f>L2543*M2543</f>
        <v>0</v>
      </c>
      <c r="S2543" s="102" t="s">
        <v>5</v>
      </c>
      <c r="T2543" s="100"/>
    </row>
    <row r="2544" spans="1:21" s="56" customFormat="1" ht="69.95" hidden="1" customHeight="1" outlineLevel="1" thickBot="1" x14ac:dyDescent="0.25">
      <c r="A2544" s="644" t="s">
        <v>5248</v>
      </c>
      <c r="B2544" s="230" t="s">
        <v>21</v>
      </c>
      <c r="C2544" s="150" t="s">
        <v>3297</v>
      </c>
      <c r="D2544" s="485" t="s">
        <v>637</v>
      </c>
      <c r="E2544" s="64"/>
      <c r="F2544" s="91" t="s">
        <v>4</v>
      </c>
      <c r="G2544" s="301">
        <v>5</v>
      </c>
      <c r="H2544" s="184">
        <v>3.1</v>
      </c>
      <c r="I2544" s="184">
        <v>3</v>
      </c>
      <c r="J2544" s="161">
        <f t="shared" si="1770"/>
        <v>2.94</v>
      </c>
      <c r="K2544" s="161">
        <f t="shared" si="1771"/>
        <v>2.91</v>
      </c>
      <c r="L2544" s="161">
        <f t="shared" si="1772"/>
        <v>2.88</v>
      </c>
      <c r="M2544" s="15"/>
      <c r="N2544" s="175">
        <f>H2544*M2544</f>
        <v>0</v>
      </c>
      <c r="O2544" s="217">
        <f>I2544*M2544</f>
        <v>0</v>
      </c>
      <c r="P2544" s="246">
        <f>J2544*M2544</f>
        <v>0</v>
      </c>
      <c r="Q2544" s="246">
        <f>K2544*M2544</f>
        <v>0</v>
      </c>
      <c r="R2544" s="246">
        <f>L2544*M2544</f>
        <v>0</v>
      </c>
      <c r="S2544" s="13" t="s">
        <v>5</v>
      </c>
    </row>
    <row r="2545" spans="1:20" s="56" customFormat="1" ht="69.95" hidden="1" customHeight="1" outlineLevel="1" thickBot="1" x14ac:dyDescent="0.25">
      <c r="A2545" s="644" t="s">
        <v>5249</v>
      </c>
      <c r="B2545" s="457" t="s">
        <v>21</v>
      </c>
      <c r="C2545" s="418"/>
      <c r="D2545" s="485" t="s">
        <v>638</v>
      </c>
      <c r="E2545" s="55"/>
      <c r="F2545" s="91" t="s">
        <v>4</v>
      </c>
      <c r="G2545" s="486">
        <v>1</v>
      </c>
      <c r="H2545" s="90">
        <v>0.63</v>
      </c>
      <c r="I2545" s="90">
        <v>0.6</v>
      </c>
      <c r="J2545" s="161">
        <f t="shared" si="1770"/>
        <v>0.58799999999999997</v>
      </c>
      <c r="K2545" s="161">
        <f t="shared" si="1771"/>
        <v>0.58199999999999996</v>
      </c>
      <c r="L2545" s="161">
        <f t="shared" si="1772"/>
        <v>0.57599999999999996</v>
      </c>
      <c r="M2545" s="15"/>
      <c r="N2545" s="61">
        <f>H2545*M2545</f>
        <v>0</v>
      </c>
      <c r="O2545" s="217">
        <f>I2545*M2545</f>
        <v>0</v>
      </c>
      <c r="P2545" s="246">
        <f>J2545*M2545</f>
        <v>0</v>
      </c>
      <c r="Q2545" s="246">
        <f>K2545*M2545</f>
        <v>0</v>
      </c>
      <c r="R2545" s="246">
        <f>L2545*M2545</f>
        <v>0</v>
      </c>
      <c r="S2545" s="13" t="s">
        <v>5</v>
      </c>
    </row>
    <row r="2546" spans="1:20" s="56" customFormat="1" ht="69.95" hidden="1" customHeight="1" outlineLevel="1" thickBot="1" x14ac:dyDescent="0.25">
      <c r="A2546" s="644" t="s">
        <v>10349</v>
      </c>
      <c r="B2546" s="86" t="s">
        <v>21</v>
      </c>
      <c r="C2546" s="154"/>
      <c r="D2546" s="67" t="s">
        <v>10802</v>
      </c>
      <c r="E2546" s="64"/>
      <c r="F2546" s="64" t="s">
        <v>4</v>
      </c>
      <c r="G2546" s="321">
        <v>10</v>
      </c>
      <c r="H2546" s="98">
        <v>7</v>
      </c>
      <c r="I2546" s="98">
        <v>6.8</v>
      </c>
      <c r="J2546" s="162">
        <f t="shared" ref="J2546" si="1776">I2546*0.98</f>
        <v>6.6639999999999997</v>
      </c>
      <c r="K2546" s="162">
        <f t="shared" ref="K2546" si="1777">I2546*0.97</f>
        <v>6.5960000000000001</v>
      </c>
      <c r="L2546" s="162">
        <f t="shared" ref="L2546" si="1778">I2546*0.96</f>
        <v>6.5279999999999996</v>
      </c>
      <c r="M2546" s="152"/>
      <c r="N2546" s="98">
        <f>H2546*M2546</f>
        <v>0</v>
      </c>
      <c r="O2546" s="217">
        <f>I2546*M2546</f>
        <v>0</v>
      </c>
      <c r="P2546" s="246">
        <f>J2546*M2546</f>
        <v>0</v>
      </c>
      <c r="Q2546" s="246">
        <f>K2546*M2546</f>
        <v>0</v>
      </c>
      <c r="R2546" s="246">
        <f>L2546*M2546</f>
        <v>0</v>
      </c>
      <c r="S2546" s="30" t="s">
        <v>5</v>
      </c>
      <c r="T2546" s="100"/>
    </row>
    <row r="2547" spans="1:20" s="56" customFormat="1" ht="69.95" hidden="1" customHeight="1" outlineLevel="1" thickBot="1" x14ac:dyDescent="0.25">
      <c r="A2547" s="644" t="s">
        <v>5250</v>
      </c>
      <c r="B2547" s="86" t="s">
        <v>21</v>
      </c>
      <c r="C2547" s="154"/>
      <c r="D2547" s="67" t="s">
        <v>2048</v>
      </c>
      <c r="E2547" s="64"/>
      <c r="F2547" s="64" t="s">
        <v>4</v>
      </c>
      <c r="G2547" s="321">
        <v>2</v>
      </c>
      <c r="H2547" s="98">
        <v>0.92</v>
      </c>
      <c r="I2547" s="98">
        <v>0.9</v>
      </c>
      <c r="J2547" s="162">
        <f t="shared" si="1770"/>
        <v>0.88200000000000001</v>
      </c>
      <c r="K2547" s="162">
        <f t="shared" si="1771"/>
        <v>0.873</v>
      </c>
      <c r="L2547" s="162">
        <f t="shared" si="1772"/>
        <v>0.86399999999999999</v>
      </c>
      <c r="M2547" s="15"/>
      <c r="N2547" s="98">
        <f>H2547*M2547</f>
        <v>0</v>
      </c>
      <c r="O2547" s="217">
        <f>I2547*M2547</f>
        <v>0</v>
      </c>
      <c r="P2547" s="246">
        <f>J2547*M2547</f>
        <v>0</v>
      </c>
      <c r="Q2547" s="246">
        <f>K2547*M2547</f>
        <v>0</v>
      </c>
      <c r="R2547" s="246">
        <f>L2547*M2547</f>
        <v>0</v>
      </c>
      <c r="S2547" s="30" t="s">
        <v>5</v>
      </c>
      <c r="T2547" s="100"/>
    </row>
    <row r="2548" spans="1:20" s="56" customFormat="1" ht="69.95" hidden="1" customHeight="1" outlineLevel="1" thickBot="1" x14ac:dyDescent="0.25">
      <c r="A2548" s="644" t="s">
        <v>5251</v>
      </c>
      <c r="B2548" s="86" t="s">
        <v>21</v>
      </c>
      <c r="C2548" s="154"/>
      <c r="D2548" s="67" t="s">
        <v>2049</v>
      </c>
      <c r="E2548" s="64"/>
      <c r="F2548" s="64" t="s">
        <v>4</v>
      </c>
      <c r="G2548" s="321">
        <v>2.5</v>
      </c>
      <c r="H2548" s="98">
        <v>1.25</v>
      </c>
      <c r="I2548" s="98">
        <v>1.2</v>
      </c>
      <c r="J2548" s="162">
        <f t="shared" si="1770"/>
        <v>1.1759999999999999</v>
      </c>
      <c r="K2548" s="162">
        <f t="shared" si="1771"/>
        <v>1.1639999999999999</v>
      </c>
      <c r="L2548" s="162">
        <f t="shared" si="1772"/>
        <v>1.1519999999999999</v>
      </c>
      <c r="M2548" s="15"/>
      <c r="N2548" s="98">
        <f>H2548*M2548</f>
        <v>0</v>
      </c>
      <c r="O2548" s="217">
        <f>I2548*M2548</f>
        <v>0</v>
      </c>
      <c r="P2548" s="246">
        <f>J2548*M2548</f>
        <v>0</v>
      </c>
      <c r="Q2548" s="246">
        <f>K2548*M2548</f>
        <v>0</v>
      </c>
      <c r="R2548" s="246">
        <f>L2548*M2548</f>
        <v>0</v>
      </c>
      <c r="S2548" s="30" t="s">
        <v>5</v>
      </c>
      <c r="T2548" s="100"/>
    </row>
    <row r="2549" spans="1:20" s="56" customFormat="1" ht="69.95" hidden="1" customHeight="1" outlineLevel="1" thickBot="1" x14ac:dyDescent="0.25">
      <c r="A2549" s="644" t="s">
        <v>5252</v>
      </c>
      <c r="B2549" s="86" t="s">
        <v>21</v>
      </c>
      <c r="C2549" s="154"/>
      <c r="D2549" s="67" t="s">
        <v>2050</v>
      </c>
      <c r="E2549" s="64"/>
      <c r="F2549" s="64" t="s">
        <v>4</v>
      </c>
      <c r="G2549" s="321">
        <v>3</v>
      </c>
      <c r="H2549" s="98">
        <v>1.55</v>
      </c>
      <c r="I2549" s="98">
        <v>1.5</v>
      </c>
      <c r="J2549" s="162">
        <f t="shared" si="1770"/>
        <v>1.47</v>
      </c>
      <c r="K2549" s="162">
        <f t="shared" si="1771"/>
        <v>1.4550000000000001</v>
      </c>
      <c r="L2549" s="162">
        <f t="shared" si="1772"/>
        <v>1.44</v>
      </c>
      <c r="M2549" s="15"/>
      <c r="N2549" s="98">
        <f>H2549*M2549</f>
        <v>0</v>
      </c>
      <c r="O2549" s="217">
        <f>I2549*M2549</f>
        <v>0</v>
      </c>
      <c r="P2549" s="246">
        <f>J2549*M2549</f>
        <v>0</v>
      </c>
      <c r="Q2549" s="246">
        <f>K2549*M2549</f>
        <v>0</v>
      </c>
      <c r="R2549" s="246">
        <f>L2549*M2549</f>
        <v>0</v>
      </c>
      <c r="S2549" s="30" t="s">
        <v>5</v>
      </c>
      <c r="T2549" s="100"/>
    </row>
    <row r="2550" spans="1:20" s="56" customFormat="1" ht="69.95" hidden="1" customHeight="1" outlineLevel="1" thickBot="1" x14ac:dyDescent="0.25">
      <c r="A2550" s="644" t="s">
        <v>5253</v>
      </c>
      <c r="B2550" s="86" t="s">
        <v>21</v>
      </c>
      <c r="C2550" s="154"/>
      <c r="D2550" s="67" t="s">
        <v>2051</v>
      </c>
      <c r="E2550" s="64"/>
      <c r="F2550" s="64" t="s">
        <v>4</v>
      </c>
      <c r="G2550" s="321">
        <v>3.5</v>
      </c>
      <c r="H2550" s="98">
        <v>1.95</v>
      </c>
      <c r="I2550" s="98">
        <v>1.9</v>
      </c>
      <c r="J2550" s="162">
        <f t="shared" si="1770"/>
        <v>1.8619999999999999</v>
      </c>
      <c r="K2550" s="162">
        <f t="shared" si="1771"/>
        <v>1.843</v>
      </c>
      <c r="L2550" s="162">
        <f t="shared" si="1772"/>
        <v>1.8239999999999998</v>
      </c>
      <c r="M2550" s="15"/>
      <c r="N2550" s="98">
        <f>H2550*M2550</f>
        <v>0</v>
      </c>
      <c r="O2550" s="217">
        <f>I2550*M2550</f>
        <v>0</v>
      </c>
      <c r="P2550" s="246">
        <f>J2550*M2550</f>
        <v>0</v>
      </c>
      <c r="Q2550" s="246">
        <f>K2550*M2550</f>
        <v>0</v>
      </c>
      <c r="R2550" s="246">
        <f>L2550*M2550</f>
        <v>0</v>
      </c>
      <c r="S2550" s="30" t="s">
        <v>5</v>
      </c>
      <c r="T2550" s="100"/>
    </row>
    <row r="2551" spans="1:20" s="56" customFormat="1" ht="69.95" hidden="1" customHeight="1" outlineLevel="1" thickBot="1" x14ac:dyDescent="0.25">
      <c r="A2551" s="644" t="s">
        <v>5254</v>
      </c>
      <c r="B2551" s="230" t="s">
        <v>21</v>
      </c>
      <c r="C2551" s="307"/>
      <c r="D2551" s="487" t="s">
        <v>639</v>
      </c>
      <c r="E2551" s="55"/>
      <c r="F2551" s="7" t="s">
        <v>4</v>
      </c>
      <c r="G2551" s="149">
        <v>2</v>
      </c>
      <c r="H2551" s="90">
        <v>1.1000000000000001</v>
      </c>
      <c r="I2551" s="90">
        <v>1</v>
      </c>
      <c r="J2551" s="161">
        <f t="shared" si="1770"/>
        <v>0.98</v>
      </c>
      <c r="K2551" s="161">
        <f t="shared" si="1771"/>
        <v>0.97</v>
      </c>
      <c r="L2551" s="161">
        <f t="shared" si="1772"/>
        <v>0.96</v>
      </c>
      <c r="M2551" s="15"/>
      <c r="N2551" s="65">
        <f>H2551*M2551</f>
        <v>0</v>
      </c>
      <c r="O2551" s="217">
        <f>I2551*M2551</f>
        <v>0</v>
      </c>
      <c r="P2551" s="246">
        <f>J2551*M2551</f>
        <v>0</v>
      </c>
      <c r="Q2551" s="246">
        <f>K2551*M2551</f>
        <v>0</v>
      </c>
      <c r="R2551" s="246">
        <f>L2551*M2551</f>
        <v>0</v>
      </c>
      <c r="S2551" s="13" t="s">
        <v>5</v>
      </c>
    </row>
    <row r="2552" spans="1:20" s="56" customFormat="1" ht="69.95" hidden="1" customHeight="1" outlineLevel="1" thickBot="1" x14ac:dyDescent="0.25">
      <c r="A2552" s="644" t="s">
        <v>5255</v>
      </c>
      <c r="B2552" s="230" t="s">
        <v>21</v>
      </c>
      <c r="C2552" s="307"/>
      <c r="D2552" s="487" t="s">
        <v>1250</v>
      </c>
      <c r="E2552" s="55"/>
      <c r="F2552" s="7" t="s">
        <v>4</v>
      </c>
      <c r="G2552" s="149">
        <v>2.25</v>
      </c>
      <c r="H2552" s="90">
        <v>1.25</v>
      </c>
      <c r="I2552" s="90">
        <v>1.2</v>
      </c>
      <c r="J2552" s="161">
        <f t="shared" si="1770"/>
        <v>1.1759999999999999</v>
      </c>
      <c r="K2552" s="161">
        <f t="shared" si="1771"/>
        <v>1.1639999999999999</v>
      </c>
      <c r="L2552" s="161">
        <f t="shared" si="1772"/>
        <v>1.1519999999999999</v>
      </c>
      <c r="M2552" s="15"/>
      <c r="N2552" s="65">
        <f>H2552*M2552</f>
        <v>0</v>
      </c>
      <c r="O2552" s="217">
        <f>I2552*M2552</f>
        <v>0</v>
      </c>
      <c r="P2552" s="246">
        <f>J2552*M2552</f>
        <v>0</v>
      </c>
      <c r="Q2552" s="246">
        <f>K2552*M2552</f>
        <v>0</v>
      </c>
      <c r="R2552" s="246">
        <f>L2552*M2552</f>
        <v>0</v>
      </c>
      <c r="S2552" s="13" t="s">
        <v>5</v>
      </c>
    </row>
    <row r="2553" spans="1:20" s="56" customFormat="1" ht="69.95" hidden="1" customHeight="1" outlineLevel="1" thickBot="1" x14ac:dyDescent="0.25">
      <c r="A2553" s="644" t="s">
        <v>5256</v>
      </c>
      <c r="B2553" s="230" t="s">
        <v>21</v>
      </c>
      <c r="C2553" s="307"/>
      <c r="D2553" s="487" t="s">
        <v>754</v>
      </c>
      <c r="E2553" s="55"/>
      <c r="F2553" s="7" t="s">
        <v>4</v>
      </c>
      <c r="G2553" s="149">
        <v>3</v>
      </c>
      <c r="H2553" s="90">
        <v>2</v>
      </c>
      <c r="I2553" s="90">
        <v>1.95</v>
      </c>
      <c r="J2553" s="161">
        <f t="shared" si="1770"/>
        <v>1.911</v>
      </c>
      <c r="K2553" s="161">
        <f t="shared" si="1771"/>
        <v>1.8915</v>
      </c>
      <c r="L2553" s="161">
        <f t="shared" si="1772"/>
        <v>1.8719999999999999</v>
      </c>
      <c r="M2553" s="15"/>
      <c r="N2553" s="65">
        <f>H2553*M2553</f>
        <v>0</v>
      </c>
      <c r="O2553" s="217">
        <f>I2553*M2553</f>
        <v>0</v>
      </c>
      <c r="P2553" s="246">
        <f>J2553*M2553</f>
        <v>0</v>
      </c>
      <c r="Q2553" s="246">
        <f>K2553*M2553</f>
        <v>0</v>
      </c>
      <c r="R2553" s="246">
        <f>L2553*M2553</f>
        <v>0</v>
      </c>
      <c r="S2553" s="13" t="s">
        <v>5</v>
      </c>
    </row>
    <row r="2554" spans="1:20" s="56" customFormat="1" ht="69.95" hidden="1" customHeight="1" outlineLevel="1" thickBot="1" x14ac:dyDescent="0.25">
      <c r="A2554" s="797" t="s">
        <v>5257</v>
      </c>
      <c r="B2554" s="750" t="s">
        <v>21</v>
      </c>
      <c r="C2554" s="805"/>
      <c r="D2554" s="814" t="s">
        <v>10081</v>
      </c>
      <c r="E2554" s="729"/>
      <c r="F2554" s="793" t="s">
        <v>4</v>
      </c>
      <c r="G2554" s="808">
        <v>1</v>
      </c>
      <c r="H2554" s="809">
        <v>0.42</v>
      </c>
      <c r="I2554" s="810">
        <v>0.4</v>
      </c>
      <c r="J2554" s="732">
        <f t="shared" si="1770"/>
        <v>0.39200000000000002</v>
      </c>
      <c r="K2554" s="732">
        <f t="shared" si="1771"/>
        <v>0.38800000000000001</v>
      </c>
      <c r="L2554" s="732">
        <f t="shared" si="1772"/>
        <v>0.38400000000000001</v>
      </c>
      <c r="M2554" s="772"/>
      <c r="N2554" s="803">
        <f>H2554*M2554</f>
        <v>0</v>
      </c>
      <c r="O2554" s="731">
        <f>I2554*M2554</f>
        <v>0</v>
      </c>
      <c r="P2554" s="759">
        <f>J2554*M2554</f>
        <v>0</v>
      </c>
      <c r="Q2554" s="759">
        <f>K2554*M2554</f>
        <v>0</v>
      </c>
      <c r="R2554" s="759">
        <f>L2554*M2554</f>
        <v>0</v>
      </c>
      <c r="S2554" s="780" t="s">
        <v>5</v>
      </c>
      <c r="T2554" s="170" t="s">
        <v>723</v>
      </c>
    </row>
    <row r="2555" spans="1:20" s="56" customFormat="1" ht="69.95" hidden="1" customHeight="1" outlineLevel="1" thickBot="1" x14ac:dyDescent="0.25">
      <c r="A2555" s="644" t="s">
        <v>5258</v>
      </c>
      <c r="B2555" s="230" t="s">
        <v>21</v>
      </c>
      <c r="C2555" s="418"/>
      <c r="D2555" s="431" t="s">
        <v>7242</v>
      </c>
      <c r="E2555" s="64"/>
      <c r="F2555" s="91" t="s">
        <v>4</v>
      </c>
      <c r="G2555" s="301">
        <v>1</v>
      </c>
      <c r="H2555" s="184">
        <v>0.59</v>
      </c>
      <c r="I2555" s="184">
        <v>0.56999999999999995</v>
      </c>
      <c r="J2555" s="161">
        <f t="shared" si="1770"/>
        <v>0.55859999999999999</v>
      </c>
      <c r="K2555" s="161">
        <f t="shared" si="1771"/>
        <v>0.55289999999999995</v>
      </c>
      <c r="L2555" s="161">
        <f t="shared" si="1772"/>
        <v>0.54719999999999991</v>
      </c>
      <c r="M2555" s="15"/>
      <c r="N2555" s="175">
        <f>H2555*M2555</f>
        <v>0</v>
      </c>
      <c r="O2555" s="217">
        <f>I2555*M2555</f>
        <v>0</v>
      </c>
      <c r="P2555" s="246">
        <f>J2555*M2555</f>
        <v>0</v>
      </c>
      <c r="Q2555" s="246">
        <f>K2555*M2555</f>
        <v>0</v>
      </c>
      <c r="R2555" s="246">
        <f>L2555*M2555</f>
        <v>0</v>
      </c>
      <c r="S2555" s="13" t="s">
        <v>5</v>
      </c>
    </row>
    <row r="2556" spans="1:20" s="56" customFormat="1" ht="69.95" hidden="1" customHeight="1" outlineLevel="1" thickBot="1" x14ac:dyDescent="0.25">
      <c r="A2556" s="644" t="s">
        <v>9911</v>
      </c>
      <c r="B2556" s="86" t="s">
        <v>21</v>
      </c>
      <c r="C2556" s="193" t="s">
        <v>9913</v>
      </c>
      <c r="D2556" s="432" t="s">
        <v>9915</v>
      </c>
      <c r="E2556" s="64"/>
      <c r="F2556" s="64" t="s">
        <v>4</v>
      </c>
      <c r="G2556" s="321">
        <v>2</v>
      </c>
      <c r="H2556" s="98">
        <v>1</v>
      </c>
      <c r="I2556" s="98">
        <v>0.97</v>
      </c>
      <c r="J2556" s="162">
        <f t="shared" ref="J2556" si="1779">I2556*0.98</f>
        <v>0.9506</v>
      </c>
      <c r="K2556" s="162">
        <f t="shared" ref="K2556" si="1780">I2556*0.97</f>
        <v>0.94089999999999996</v>
      </c>
      <c r="L2556" s="162">
        <f t="shared" ref="L2556" si="1781">I2556*0.96</f>
        <v>0.93119999999999992</v>
      </c>
      <c r="M2556" s="141"/>
      <c r="N2556" s="98">
        <f>H2556*M2556</f>
        <v>0</v>
      </c>
      <c r="O2556" s="217">
        <f>I2556*M2556</f>
        <v>0</v>
      </c>
      <c r="P2556" s="246">
        <f>J2556*M2556</f>
        <v>0</v>
      </c>
      <c r="Q2556" s="246">
        <f>K2556*M2556</f>
        <v>0</v>
      </c>
      <c r="R2556" s="246">
        <f>L2556*M2556</f>
        <v>0</v>
      </c>
      <c r="S2556" s="30" t="s">
        <v>5</v>
      </c>
      <c r="T2556" s="100"/>
    </row>
    <row r="2557" spans="1:20" s="56" customFormat="1" ht="69.95" hidden="1" customHeight="1" outlineLevel="1" thickBot="1" x14ac:dyDescent="0.25">
      <c r="A2557" s="644" t="s">
        <v>9912</v>
      </c>
      <c r="B2557" s="86" t="s">
        <v>21</v>
      </c>
      <c r="C2557" s="193" t="s">
        <v>9914</v>
      </c>
      <c r="D2557" s="432" t="s">
        <v>9916</v>
      </c>
      <c r="E2557" s="64"/>
      <c r="F2557" s="64" t="s">
        <v>4</v>
      </c>
      <c r="G2557" s="321">
        <v>2</v>
      </c>
      <c r="H2557" s="98">
        <v>1</v>
      </c>
      <c r="I2557" s="98">
        <v>0.97</v>
      </c>
      <c r="J2557" s="162">
        <f t="shared" ref="J2557:J2558" si="1782">I2557*0.98</f>
        <v>0.9506</v>
      </c>
      <c r="K2557" s="162">
        <f t="shared" ref="K2557:K2558" si="1783">I2557*0.97</f>
        <v>0.94089999999999996</v>
      </c>
      <c r="L2557" s="162">
        <f t="shared" ref="L2557:L2558" si="1784">I2557*0.96</f>
        <v>0.93119999999999992</v>
      </c>
      <c r="M2557" s="141"/>
      <c r="N2557" s="98">
        <f>H2557*M2557</f>
        <v>0</v>
      </c>
      <c r="O2557" s="217">
        <f>I2557*M2557</f>
        <v>0</v>
      </c>
      <c r="P2557" s="246">
        <f>J2557*M2557</f>
        <v>0</v>
      </c>
      <c r="Q2557" s="246">
        <f>K2557*M2557</f>
        <v>0</v>
      </c>
      <c r="R2557" s="246">
        <f>L2557*M2557</f>
        <v>0</v>
      </c>
      <c r="S2557" s="30" t="s">
        <v>5</v>
      </c>
      <c r="T2557" s="100"/>
    </row>
    <row r="2558" spans="1:20" s="56" customFormat="1" ht="69.95" hidden="1" customHeight="1" outlineLevel="1" thickBot="1" x14ac:dyDescent="0.25">
      <c r="A2558" s="644" t="s">
        <v>10350</v>
      </c>
      <c r="B2558" s="86" t="s">
        <v>21</v>
      </c>
      <c r="C2558" s="279"/>
      <c r="D2558" s="67" t="s">
        <v>10351</v>
      </c>
      <c r="E2558" s="64"/>
      <c r="F2558" s="64" t="s">
        <v>4</v>
      </c>
      <c r="G2558" s="321">
        <v>2</v>
      </c>
      <c r="H2558" s="99">
        <v>0.98</v>
      </c>
      <c r="I2558" s="99">
        <v>0.95</v>
      </c>
      <c r="J2558" s="162">
        <f t="shared" si="1782"/>
        <v>0.93099999999999994</v>
      </c>
      <c r="K2558" s="162">
        <f t="shared" si="1783"/>
        <v>0.92149999999999999</v>
      </c>
      <c r="L2558" s="162">
        <f t="shared" si="1784"/>
        <v>0.91199999999999992</v>
      </c>
      <c r="M2558" s="152"/>
      <c r="N2558" s="98">
        <f>H2558*M2558</f>
        <v>0</v>
      </c>
      <c r="O2558" s="217">
        <f>I2558*M2558</f>
        <v>0</v>
      </c>
      <c r="P2558" s="246">
        <f>J2558*M2558</f>
        <v>0</v>
      </c>
      <c r="Q2558" s="246">
        <f>K2558*M2558</f>
        <v>0</v>
      </c>
      <c r="R2558" s="246">
        <f>L2558*M2558</f>
        <v>0</v>
      </c>
      <c r="S2558" s="30" t="s">
        <v>5</v>
      </c>
      <c r="T2558" s="100"/>
    </row>
    <row r="2559" spans="1:20" s="56" customFormat="1" ht="69.95" hidden="1" customHeight="1" outlineLevel="1" thickBot="1" x14ac:dyDescent="0.25">
      <c r="A2559" s="644" t="s">
        <v>5259</v>
      </c>
      <c r="B2559" s="230" t="s">
        <v>21</v>
      </c>
      <c r="C2559" s="229"/>
      <c r="D2559" s="488" t="s">
        <v>2950</v>
      </c>
      <c r="E2559" s="55"/>
      <c r="F2559" s="7" t="s">
        <v>4</v>
      </c>
      <c r="G2559" s="301">
        <v>5</v>
      </c>
      <c r="H2559" s="139">
        <v>3</v>
      </c>
      <c r="I2559" s="139">
        <v>2.9</v>
      </c>
      <c r="J2559" s="161">
        <f t="shared" si="1770"/>
        <v>2.8420000000000001</v>
      </c>
      <c r="K2559" s="161">
        <f t="shared" si="1771"/>
        <v>2.8129999999999997</v>
      </c>
      <c r="L2559" s="161">
        <f t="shared" si="1772"/>
        <v>2.7839999999999998</v>
      </c>
      <c r="M2559" s="15"/>
      <c r="N2559" s="65">
        <f>H2559*M2559</f>
        <v>0</v>
      </c>
      <c r="O2559" s="217">
        <f>I2559*M2559</f>
        <v>0</v>
      </c>
      <c r="P2559" s="246">
        <f>J2559*M2559</f>
        <v>0</v>
      </c>
      <c r="Q2559" s="246">
        <f>K2559*M2559</f>
        <v>0</v>
      </c>
      <c r="R2559" s="246">
        <f>L2559*M2559</f>
        <v>0</v>
      </c>
      <c r="S2559" s="13" t="s">
        <v>5</v>
      </c>
    </row>
    <row r="2560" spans="1:20" s="56" customFormat="1" ht="69.95" hidden="1" customHeight="1" outlineLevel="1" thickBot="1" x14ac:dyDescent="0.25">
      <c r="A2560" s="644" t="s">
        <v>7053</v>
      </c>
      <c r="B2560" s="86" t="s">
        <v>21</v>
      </c>
      <c r="C2560" s="154"/>
      <c r="D2560" s="432" t="s">
        <v>7059</v>
      </c>
      <c r="E2560" s="64"/>
      <c r="F2560" s="64" t="s">
        <v>4</v>
      </c>
      <c r="G2560" s="321">
        <v>3</v>
      </c>
      <c r="H2560" s="98">
        <v>1.85</v>
      </c>
      <c r="I2560" s="98">
        <v>1.8</v>
      </c>
      <c r="J2560" s="161">
        <f t="shared" ref="J2560" si="1785">I2560*0.98</f>
        <v>1.764</v>
      </c>
      <c r="K2560" s="161">
        <f t="shared" ref="K2560" si="1786">I2560*0.97</f>
        <v>1.746</v>
      </c>
      <c r="L2560" s="161">
        <f t="shared" ref="L2560" si="1787">I2560*0.96</f>
        <v>1.728</v>
      </c>
      <c r="M2560" s="14"/>
      <c r="N2560" s="98">
        <f>H2560*M2560</f>
        <v>0</v>
      </c>
      <c r="O2560" s="217">
        <f>I2560*M2560</f>
        <v>0</v>
      </c>
      <c r="P2560" s="246">
        <f>J2560*M2560</f>
        <v>0</v>
      </c>
      <c r="Q2560" s="246">
        <f>K2560*M2560</f>
        <v>0</v>
      </c>
      <c r="R2560" s="246">
        <f>L2560*M2560</f>
        <v>0</v>
      </c>
      <c r="S2560" s="30" t="s">
        <v>5</v>
      </c>
      <c r="T2560" s="100"/>
    </row>
    <row r="2561" spans="1:20" s="56" customFormat="1" ht="69.95" hidden="1" customHeight="1" outlineLevel="1" thickBot="1" x14ac:dyDescent="0.25">
      <c r="A2561" s="644" t="s">
        <v>5260</v>
      </c>
      <c r="B2561" s="86" t="s">
        <v>21</v>
      </c>
      <c r="C2561" s="154"/>
      <c r="D2561" s="432" t="s">
        <v>2951</v>
      </c>
      <c r="E2561" s="64"/>
      <c r="F2561" s="64" t="s">
        <v>4</v>
      </c>
      <c r="G2561" s="321">
        <v>2</v>
      </c>
      <c r="H2561" s="98">
        <v>0.95</v>
      </c>
      <c r="I2561" s="98">
        <v>0.9</v>
      </c>
      <c r="J2561" s="161">
        <f t="shared" si="1770"/>
        <v>0.88200000000000001</v>
      </c>
      <c r="K2561" s="161">
        <f t="shared" si="1771"/>
        <v>0.873</v>
      </c>
      <c r="L2561" s="161">
        <f t="shared" si="1772"/>
        <v>0.86399999999999999</v>
      </c>
      <c r="M2561" s="14"/>
      <c r="N2561" s="98">
        <f>H2561*M2561</f>
        <v>0</v>
      </c>
      <c r="O2561" s="217">
        <f>I2561*M2561</f>
        <v>0</v>
      </c>
      <c r="P2561" s="246">
        <f>J2561*M2561</f>
        <v>0</v>
      </c>
      <c r="Q2561" s="246">
        <f>K2561*M2561</f>
        <v>0</v>
      </c>
      <c r="R2561" s="246">
        <f>L2561*M2561</f>
        <v>0</v>
      </c>
      <c r="S2561" s="30" t="s">
        <v>5</v>
      </c>
      <c r="T2561" s="100"/>
    </row>
    <row r="2562" spans="1:20" s="56" customFormat="1" ht="69.95" hidden="1" customHeight="1" outlineLevel="1" thickBot="1" x14ac:dyDescent="0.25">
      <c r="A2562" s="644" t="s">
        <v>5261</v>
      </c>
      <c r="B2562" s="86" t="s">
        <v>21</v>
      </c>
      <c r="C2562" s="154"/>
      <c r="D2562" s="432" t="s">
        <v>2952</v>
      </c>
      <c r="E2562" s="64"/>
      <c r="F2562" s="64" t="s">
        <v>4</v>
      </c>
      <c r="G2562" s="321">
        <v>3</v>
      </c>
      <c r="H2562" s="98">
        <v>1.95</v>
      </c>
      <c r="I2562" s="98">
        <v>1.9</v>
      </c>
      <c r="J2562" s="161">
        <f t="shared" si="1770"/>
        <v>1.8619999999999999</v>
      </c>
      <c r="K2562" s="161">
        <f t="shared" si="1771"/>
        <v>1.843</v>
      </c>
      <c r="L2562" s="161">
        <f t="shared" si="1772"/>
        <v>1.8239999999999998</v>
      </c>
      <c r="M2562" s="14"/>
      <c r="N2562" s="98">
        <f>H2562*M2562</f>
        <v>0</v>
      </c>
      <c r="O2562" s="217">
        <f>I2562*M2562</f>
        <v>0</v>
      </c>
      <c r="P2562" s="246">
        <f>J2562*M2562</f>
        <v>0</v>
      </c>
      <c r="Q2562" s="246">
        <f>K2562*M2562</f>
        <v>0</v>
      </c>
      <c r="R2562" s="246">
        <f>L2562*M2562</f>
        <v>0</v>
      </c>
      <c r="S2562" s="30" t="s">
        <v>5</v>
      </c>
      <c r="T2562" s="100"/>
    </row>
    <row r="2563" spans="1:20" s="56" customFormat="1" ht="69.95" hidden="1" customHeight="1" outlineLevel="1" thickBot="1" x14ac:dyDescent="0.25">
      <c r="A2563" s="644" t="s">
        <v>5262</v>
      </c>
      <c r="B2563" s="2" t="s">
        <v>21</v>
      </c>
      <c r="C2563" s="150" t="s">
        <v>2233</v>
      </c>
      <c r="D2563" s="431" t="s">
        <v>2953</v>
      </c>
      <c r="E2563" s="7"/>
      <c r="F2563" s="7" t="s">
        <v>4</v>
      </c>
      <c r="G2563" s="301">
        <v>3.5</v>
      </c>
      <c r="H2563" s="139">
        <v>1.9</v>
      </c>
      <c r="I2563" s="139">
        <v>1.85</v>
      </c>
      <c r="J2563" s="161">
        <f t="shared" ref="J2563" si="1788">I2563*0.98</f>
        <v>1.8129999999999999</v>
      </c>
      <c r="K2563" s="161">
        <f t="shared" ref="K2563" si="1789">I2563*0.97</f>
        <v>1.7945</v>
      </c>
      <c r="L2563" s="161">
        <f t="shared" ref="L2563" si="1790">I2563*0.96</f>
        <v>1.776</v>
      </c>
      <c r="M2563" s="15"/>
      <c r="N2563" s="139">
        <f>H2563*M2563</f>
        <v>0</v>
      </c>
      <c r="O2563" s="221">
        <f>I2563*M2563</f>
        <v>0</v>
      </c>
      <c r="P2563" s="248">
        <f>J2563*M2563</f>
        <v>0</v>
      </c>
      <c r="Q2563" s="248">
        <f>K2563*M2563</f>
        <v>0</v>
      </c>
      <c r="R2563" s="248">
        <f>L2563*M2563</f>
        <v>0</v>
      </c>
      <c r="S2563" s="134" t="s">
        <v>5</v>
      </c>
      <c r="T2563" s="100"/>
    </row>
    <row r="2564" spans="1:20" s="56" customFormat="1" ht="69.95" hidden="1" customHeight="1" outlineLevel="1" thickBot="1" x14ac:dyDescent="0.25">
      <c r="A2564" s="644" t="s">
        <v>5263</v>
      </c>
      <c r="B2564" s="86" t="s">
        <v>21</v>
      </c>
      <c r="C2564" s="154"/>
      <c r="D2564" s="67" t="s">
        <v>1868</v>
      </c>
      <c r="E2564" s="64"/>
      <c r="F2564" s="64" t="s">
        <v>4</v>
      </c>
      <c r="G2564" s="321">
        <v>3</v>
      </c>
      <c r="H2564" s="98">
        <v>2</v>
      </c>
      <c r="I2564" s="98">
        <v>1.95</v>
      </c>
      <c r="J2564" s="161">
        <f t="shared" si="1770"/>
        <v>1.911</v>
      </c>
      <c r="K2564" s="161">
        <f t="shared" si="1771"/>
        <v>1.8915</v>
      </c>
      <c r="L2564" s="161">
        <f t="shared" si="1772"/>
        <v>1.8719999999999999</v>
      </c>
      <c r="M2564" s="14"/>
      <c r="N2564" s="98">
        <f>H2564*M2564</f>
        <v>0</v>
      </c>
      <c r="O2564" s="217">
        <f>I2564*M2564</f>
        <v>0</v>
      </c>
      <c r="P2564" s="246">
        <f>J2564*M2564</f>
        <v>0</v>
      </c>
      <c r="Q2564" s="246">
        <f>K2564*M2564</f>
        <v>0</v>
      </c>
      <c r="R2564" s="246">
        <f>L2564*M2564</f>
        <v>0</v>
      </c>
      <c r="S2564" s="30" t="s">
        <v>5</v>
      </c>
      <c r="T2564" s="100"/>
    </row>
    <row r="2565" spans="1:20" s="56" customFormat="1" ht="69.95" hidden="1" customHeight="1" outlineLevel="1" thickBot="1" x14ac:dyDescent="0.25">
      <c r="A2565" s="644" t="s">
        <v>5264</v>
      </c>
      <c r="B2565" s="230" t="s">
        <v>21</v>
      </c>
      <c r="C2565" s="307"/>
      <c r="D2565" s="186" t="s">
        <v>643</v>
      </c>
      <c r="E2565" s="144"/>
      <c r="F2565" s="91" t="s">
        <v>4</v>
      </c>
      <c r="G2565" s="149">
        <v>0.8</v>
      </c>
      <c r="H2565" s="204">
        <v>0.3</v>
      </c>
      <c r="I2565" s="204">
        <v>0.25</v>
      </c>
      <c r="J2565" s="161">
        <f t="shared" si="1770"/>
        <v>0.245</v>
      </c>
      <c r="K2565" s="161">
        <f t="shared" si="1771"/>
        <v>0.24249999999999999</v>
      </c>
      <c r="L2565" s="161">
        <f t="shared" si="1772"/>
        <v>0.24</v>
      </c>
      <c r="M2565" s="15"/>
      <c r="N2565" s="175">
        <f>H2565*M2565</f>
        <v>0</v>
      </c>
      <c r="O2565" s="217">
        <f>I2565*M2565</f>
        <v>0</v>
      </c>
      <c r="P2565" s="246">
        <f>J2565*M2565</f>
        <v>0</v>
      </c>
      <c r="Q2565" s="246">
        <f>K2565*M2565</f>
        <v>0</v>
      </c>
      <c r="R2565" s="246">
        <f>L2565*M2565</f>
        <v>0</v>
      </c>
      <c r="S2565" s="13" t="s">
        <v>5</v>
      </c>
    </row>
    <row r="2566" spans="1:20" s="56" customFormat="1" ht="69.95" hidden="1" customHeight="1" outlineLevel="1" thickBot="1" x14ac:dyDescent="0.25">
      <c r="A2566" s="644" t="s">
        <v>5264</v>
      </c>
      <c r="B2566" s="230" t="s">
        <v>21</v>
      </c>
      <c r="C2566" s="307"/>
      <c r="D2566" s="186" t="s">
        <v>1135</v>
      </c>
      <c r="E2566" s="144"/>
      <c r="F2566" s="91" t="s">
        <v>4</v>
      </c>
      <c r="G2566" s="149">
        <v>0.8</v>
      </c>
      <c r="H2566" s="204">
        <v>0.25</v>
      </c>
      <c r="I2566" s="204">
        <v>0.2</v>
      </c>
      <c r="J2566" s="161">
        <f t="shared" si="1770"/>
        <v>0.19600000000000001</v>
      </c>
      <c r="K2566" s="161">
        <f t="shared" si="1771"/>
        <v>0.19400000000000001</v>
      </c>
      <c r="L2566" s="161">
        <f t="shared" si="1772"/>
        <v>0.192</v>
      </c>
      <c r="M2566" s="15"/>
      <c r="N2566" s="175">
        <f>H2566*M2566</f>
        <v>0</v>
      </c>
      <c r="O2566" s="217">
        <f>I2566*M2566</f>
        <v>0</v>
      </c>
      <c r="P2566" s="246">
        <f>J2566*M2566</f>
        <v>0</v>
      </c>
      <c r="Q2566" s="246">
        <f>K2566*M2566</f>
        <v>0</v>
      </c>
      <c r="R2566" s="246">
        <f>L2566*M2566</f>
        <v>0</v>
      </c>
      <c r="S2566" s="13" t="s">
        <v>5</v>
      </c>
    </row>
    <row r="2567" spans="1:20" s="56" customFormat="1" ht="69.95" hidden="1" customHeight="1" outlineLevel="1" thickBot="1" x14ac:dyDescent="0.25">
      <c r="A2567" s="644" t="s">
        <v>5265</v>
      </c>
      <c r="B2567" s="230" t="s">
        <v>21</v>
      </c>
      <c r="C2567" s="307"/>
      <c r="D2567" s="186" t="s">
        <v>644</v>
      </c>
      <c r="E2567" s="7"/>
      <c r="F2567" s="91" t="s">
        <v>4</v>
      </c>
      <c r="G2567" s="149">
        <v>0.8</v>
      </c>
      <c r="H2567" s="204">
        <v>0.3</v>
      </c>
      <c r="I2567" s="204">
        <v>0.25</v>
      </c>
      <c r="J2567" s="161">
        <f t="shared" si="1770"/>
        <v>0.245</v>
      </c>
      <c r="K2567" s="161">
        <f t="shared" si="1771"/>
        <v>0.24249999999999999</v>
      </c>
      <c r="L2567" s="161">
        <f t="shared" si="1772"/>
        <v>0.24</v>
      </c>
      <c r="M2567" s="15"/>
      <c r="N2567" s="175">
        <f>H2567*M2567</f>
        <v>0</v>
      </c>
      <c r="O2567" s="217">
        <f>I2567*M2567</f>
        <v>0</v>
      </c>
      <c r="P2567" s="246">
        <f>J2567*M2567</f>
        <v>0</v>
      </c>
      <c r="Q2567" s="246">
        <f>K2567*M2567</f>
        <v>0</v>
      </c>
      <c r="R2567" s="246">
        <f>L2567*M2567</f>
        <v>0</v>
      </c>
      <c r="S2567" s="13" t="s">
        <v>5</v>
      </c>
    </row>
    <row r="2568" spans="1:20" s="56" customFormat="1" ht="69.95" hidden="1" customHeight="1" outlineLevel="1" thickBot="1" x14ac:dyDescent="0.25">
      <c r="A2568" s="644" t="s">
        <v>5265</v>
      </c>
      <c r="B2568" s="230" t="s">
        <v>21</v>
      </c>
      <c r="C2568" s="307"/>
      <c r="D2568" s="186" t="s">
        <v>1136</v>
      </c>
      <c r="E2568" s="144"/>
      <c r="F2568" s="91" t="s">
        <v>4</v>
      </c>
      <c r="G2568" s="149">
        <v>0.8</v>
      </c>
      <c r="H2568" s="204">
        <v>0.25</v>
      </c>
      <c r="I2568" s="204">
        <v>0.2</v>
      </c>
      <c r="J2568" s="161">
        <f t="shared" si="1770"/>
        <v>0.19600000000000001</v>
      </c>
      <c r="K2568" s="161">
        <f t="shared" si="1771"/>
        <v>0.19400000000000001</v>
      </c>
      <c r="L2568" s="161">
        <f t="shared" si="1772"/>
        <v>0.192</v>
      </c>
      <c r="M2568" s="15"/>
      <c r="N2568" s="175">
        <f>H2568*M2568</f>
        <v>0</v>
      </c>
      <c r="O2568" s="217">
        <f>I2568*M2568</f>
        <v>0</v>
      </c>
      <c r="P2568" s="246">
        <f>J2568*M2568</f>
        <v>0</v>
      </c>
      <c r="Q2568" s="246">
        <f>K2568*M2568</f>
        <v>0</v>
      </c>
      <c r="R2568" s="246">
        <f>L2568*M2568</f>
        <v>0</v>
      </c>
      <c r="S2568" s="13" t="s">
        <v>5</v>
      </c>
    </row>
    <row r="2569" spans="1:20" s="56" customFormat="1" ht="69.95" hidden="1" customHeight="1" outlineLevel="1" thickBot="1" x14ac:dyDescent="0.25">
      <c r="A2569" s="644" t="s">
        <v>5266</v>
      </c>
      <c r="B2569" s="86" t="s">
        <v>21</v>
      </c>
      <c r="C2569" s="154"/>
      <c r="D2569" s="67" t="s">
        <v>2052</v>
      </c>
      <c r="E2569" s="64"/>
      <c r="F2569" s="64" t="s">
        <v>4</v>
      </c>
      <c r="G2569" s="321">
        <v>1.5</v>
      </c>
      <c r="H2569" s="98">
        <v>0.72</v>
      </c>
      <c r="I2569" s="98">
        <v>0.7</v>
      </c>
      <c r="J2569" s="162">
        <f t="shared" ref="J2569:J2572" si="1791">I2569*0.98</f>
        <v>0.68599999999999994</v>
      </c>
      <c r="K2569" s="162">
        <f t="shared" ref="K2569:K2572" si="1792">I2569*0.97</f>
        <v>0.67899999999999994</v>
      </c>
      <c r="L2569" s="162">
        <f t="shared" ref="L2569:L2572" si="1793">I2569*0.96</f>
        <v>0.67199999999999993</v>
      </c>
      <c r="M2569" s="15"/>
      <c r="N2569" s="98">
        <f>H2569*M2569</f>
        <v>0</v>
      </c>
      <c r="O2569" s="217">
        <f>I2569*M2569</f>
        <v>0</v>
      </c>
      <c r="P2569" s="246">
        <f>J2569*M2569</f>
        <v>0</v>
      </c>
      <c r="Q2569" s="246">
        <f>K2569*M2569</f>
        <v>0</v>
      </c>
      <c r="R2569" s="246">
        <f>L2569*M2569</f>
        <v>0</v>
      </c>
      <c r="S2569" s="30" t="s">
        <v>5</v>
      </c>
      <c r="T2569" s="100"/>
    </row>
    <row r="2570" spans="1:20" s="56" customFormat="1" ht="69.95" hidden="1" customHeight="1" outlineLevel="1" thickBot="1" x14ac:dyDescent="0.25">
      <c r="A2570" s="644" t="s">
        <v>5267</v>
      </c>
      <c r="B2570" s="86" t="s">
        <v>21</v>
      </c>
      <c r="C2570" s="154"/>
      <c r="D2570" s="67" t="s">
        <v>2053</v>
      </c>
      <c r="E2570" s="64"/>
      <c r="F2570" s="64" t="s">
        <v>4</v>
      </c>
      <c r="G2570" s="321">
        <v>2</v>
      </c>
      <c r="H2570" s="98">
        <v>0.97</v>
      </c>
      <c r="I2570" s="98">
        <v>0.95</v>
      </c>
      <c r="J2570" s="162">
        <f t="shared" si="1791"/>
        <v>0.93099999999999994</v>
      </c>
      <c r="K2570" s="162">
        <f t="shared" si="1792"/>
        <v>0.92149999999999999</v>
      </c>
      <c r="L2570" s="162">
        <f t="shared" si="1793"/>
        <v>0.91199999999999992</v>
      </c>
      <c r="M2570" s="15"/>
      <c r="N2570" s="98">
        <f>H2570*M2570</f>
        <v>0</v>
      </c>
      <c r="O2570" s="217">
        <f>I2570*M2570</f>
        <v>0</v>
      </c>
      <c r="P2570" s="246">
        <f>J2570*M2570</f>
        <v>0</v>
      </c>
      <c r="Q2570" s="246">
        <f>K2570*M2570</f>
        <v>0</v>
      </c>
      <c r="R2570" s="246">
        <f>L2570*M2570</f>
        <v>0</v>
      </c>
      <c r="S2570" s="30" t="s">
        <v>5</v>
      </c>
      <c r="T2570" s="100"/>
    </row>
    <row r="2571" spans="1:20" s="56" customFormat="1" ht="69.95" hidden="1" customHeight="1" outlineLevel="1" thickBot="1" x14ac:dyDescent="0.25">
      <c r="A2571" s="644" t="s">
        <v>5268</v>
      </c>
      <c r="B2571" s="86" t="s">
        <v>21</v>
      </c>
      <c r="C2571" s="154"/>
      <c r="D2571" s="67" t="s">
        <v>2054</v>
      </c>
      <c r="E2571" s="64"/>
      <c r="F2571" s="64" t="s">
        <v>4</v>
      </c>
      <c r="G2571" s="321">
        <v>2.5</v>
      </c>
      <c r="H2571" s="98">
        <v>1.25</v>
      </c>
      <c r="I2571" s="98">
        <v>1.2</v>
      </c>
      <c r="J2571" s="162">
        <f t="shared" si="1791"/>
        <v>1.1759999999999999</v>
      </c>
      <c r="K2571" s="162">
        <f t="shared" si="1792"/>
        <v>1.1639999999999999</v>
      </c>
      <c r="L2571" s="162">
        <f t="shared" si="1793"/>
        <v>1.1519999999999999</v>
      </c>
      <c r="M2571" s="15"/>
      <c r="N2571" s="98">
        <f>H2571*M2571</f>
        <v>0</v>
      </c>
      <c r="O2571" s="217">
        <f>I2571*M2571</f>
        <v>0</v>
      </c>
      <c r="P2571" s="246">
        <f>J2571*M2571</f>
        <v>0</v>
      </c>
      <c r="Q2571" s="246">
        <f>K2571*M2571</f>
        <v>0</v>
      </c>
      <c r="R2571" s="246">
        <f>L2571*M2571</f>
        <v>0</v>
      </c>
      <c r="S2571" s="30" t="s">
        <v>5</v>
      </c>
      <c r="T2571" s="100"/>
    </row>
    <row r="2572" spans="1:20" s="56" customFormat="1" ht="69.95" hidden="1" customHeight="1" outlineLevel="1" thickBot="1" x14ac:dyDescent="0.25">
      <c r="A2572" s="644" t="s">
        <v>5269</v>
      </c>
      <c r="B2572" s="86" t="s">
        <v>21</v>
      </c>
      <c r="C2572" s="154"/>
      <c r="D2572" s="67" t="s">
        <v>2055</v>
      </c>
      <c r="E2572" s="64"/>
      <c r="F2572" s="64" t="s">
        <v>4</v>
      </c>
      <c r="G2572" s="321">
        <v>3</v>
      </c>
      <c r="H2572" s="98">
        <v>1.65</v>
      </c>
      <c r="I2572" s="98">
        <v>1.6</v>
      </c>
      <c r="J2572" s="162">
        <f t="shared" si="1791"/>
        <v>1.5680000000000001</v>
      </c>
      <c r="K2572" s="162">
        <f t="shared" si="1792"/>
        <v>1.552</v>
      </c>
      <c r="L2572" s="162">
        <f t="shared" si="1793"/>
        <v>1.536</v>
      </c>
      <c r="M2572" s="15"/>
      <c r="N2572" s="98">
        <f>H2572*M2572</f>
        <v>0</v>
      </c>
      <c r="O2572" s="217">
        <f>I2572*M2572</f>
        <v>0</v>
      </c>
      <c r="P2572" s="246">
        <f>J2572*M2572</f>
        <v>0</v>
      </c>
      <c r="Q2572" s="246">
        <f>K2572*M2572</f>
        <v>0</v>
      </c>
      <c r="R2572" s="246">
        <f>L2572*M2572</f>
        <v>0</v>
      </c>
      <c r="S2572" s="30" t="s">
        <v>5</v>
      </c>
      <c r="T2572" s="100"/>
    </row>
    <row r="2573" spans="1:20" s="56" customFormat="1" ht="69.95" hidden="1" customHeight="1" outlineLevel="1" thickBot="1" x14ac:dyDescent="0.25">
      <c r="A2573" s="644" t="s">
        <v>5270</v>
      </c>
      <c r="B2573" s="492" t="s">
        <v>21</v>
      </c>
      <c r="C2573" s="307"/>
      <c r="D2573" s="186" t="s">
        <v>645</v>
      </c>
      <c r="E2573" s="7"/>
      <c r="F2573" s="91" t="s">
        <v>4</v>
      </c>
      <c r="G2573" s="149">
        <v>1</v>
      </c>
      <c r="H2573" s="139">
        <v>0.24</v>
      </c>
      <c r="I2573" s="139">
        <v>0.23</v>
      </c>
      <c r="J2573" s="161">
        <f t="shared" si="1770"/>
        <v>0.22540000000000002</v>
      </c>
      <c r="K2573" s="161">
        <f t="shared" si="1771"/>
        <v>0.22309999999999999</v>
      </c>
      <c r="L2573" s="161">
        <f t="shared" si="1772"/>
        <v>0.2208</v>
      </c>
      <c r="M2573" s="15"/>
      <c r="N2573" s="175">
        <f>H2573*M2573</f>
        <v>0</v>
      </c>
      <c r="O2573" s="217">
        <f>I2573*M2573</f>
        <v>0</v>
      </c>
      <c r="P2573" s="246">
        <f>J2573*M2573</f>
        <v>0</v>
      </c>
      <c r="Q2573" s="246">
        <f>K2573*M2573</f>
        <v>0</v>
      </c>
      <c r="R2573" s="246">
        <f>L2573*M2573</f>
        <v>0</v>
      </c>
      <c r="S2573" s="13" t="s">
        <v>5</v>
      </c>
    </row>
    <row r="2574" spans="1:20" s="56" customFormat="1" ht="69.95" hidden="1" customHeight="1" outlineLevel="1" thickBot="1" x14ac:dyDescent="0.25">
      <c r="A2574" s="644" t="s">
        <v>5271</v>
      </c>
      <c r="B2574" s="492" t="s">
        <v>21</v>
      </c>
      <c r="C2574" s="307"/>
      <c r="D2574" s="186" t="s">
        <v>646</v>
      </c>
      <c r="E2574" s="7"/>
      <c r="F2574" s="91" t="s">
        <v>4</v>
      </c>
      <c r="G2574" s="149">
        <v>1.5</v>
      </c>
      <c r="H2574" s="139">
        <v>0.75</v>
      </c>
      <c r="I2574" s="139">
        <v>0.75</v>
      </c>
      <c r="J2574" s="161">
        <f t="shared" si="1770"/>
        <v>0.73499999999999999</v>
      </c>
      <c r="K2574" s="161">
        <f t="shared" si="1771"/>
        <v>0.72750000000000004</v>
      </c>
      <c r="L2574" s="161">
        <f t="shared" si="1772"/>
        <v>0.72</v>
      </c>
      <c r="M2574" s="15"/>
      <c r="N2574" s="175">
        <f>H2574*M2574</f>
        <v>0</v>
      </c>
      <c r="O2574" s="217">
        <f>I2574*M2574</f>
        <v>0</v>
      </c>
      <c r="P2574" s="246">
        <f>J2574*M2574</f>
        <v>0</v>
      </c>
      <c r="Q2574" s="246">
        <f>K2574*M2574</f>
        <v>0</v>
      </c>
      <c r="R2574" s="246">
        <f>L2574*M2574</f>
        <v>0</v>
      </c>
      <c r="S2574" s="13" t="s">
        <v>5</v>
      </c>
    </row>
    <row r="2575" spans="1:20" s="56" customFormat="1" ht="69.95" hidden="1" customHeight="1" outlineLevel="1" thickBot="1" x14ac:dyDescent="0.25">
      <c r="A2575" s="644" t="s">
        <v>5272</v>
      </c>
      <c r="B2575" s="230" t="s">
        <v>21</v>
      </c>
      <c r="C2575" s="307"/>
      <c r="D2575" s="487" t="s">
        <v>647</v>
      </c>
      <c r="E2575" s="55"/>
      <c r="F2575" s="7" t="s">
        <v>4</v>
      </c>
      <c r="G2575" s="149">
        <v>2</v>
      </c>
      <c r="H2575" s="90">
        <v>0.75</v>
      </c>
      <c r="I2575" s="90">
        <v>0.7</v>
      </c>
      <c r="J2575" s="161">
        <f t="shared" si="1770"/>
        <v>0.68599999999999994</v>
      </c>
      <c r="K2575" s="161">
        <f t="shared" si="1771"/>
        <v>0.67899999999999994</v>
      </c>
      <c r="L2575" s="161">
        <f t="shared" si="1772"/>
        <v>0.67199999999999993</v>
      </c>
      <c r="M2575" s="15"/>
      <c r="N2575" s="65">
        <f>H2575*M2575</f>
        <v>0</v>
      </c>
      <c r="O2575" s="217">
        <f>I2575*M2575</f>
        <v>0</v>
      </c>
      <c r="P2575" s="246">
        <f>J2575*M2575</f>
        <v>0</v>
      </c>
      <c r="Q2575" s="246">
        <f>K2575*M2575</f>
        <v>0</v>
      </c>
      <c r="R2575" s="246">
        <f>L2575*M2575</f>
        <v>0</v>
      </c>
      <c r="S2575" s="13" t="s">
        <v>5</v>
      </c>
    </row>
    <row r="2576" spans="1:20" s="56" customFormat="1" ht="69.95" hidden="1" customHeight="1" outlineLevel="1" thickBot="1" x14ac:dyDescent="0.25">
      <c r="A2576" s="644" t="s">
        <v>5273</v>
      </c>
      <c r="B2576" s="230" t="s">
        <v>21</v>
      </c>
      <c r="C2576" s="307"/>
      <c r="D2576" s="487" t="s">
        <v>2962</v>
      </c>
      <c r="E2576" s="55"/>
      <c r="F2576" s="7" t="s">
        <v>4</v>
      </c>
      <c r="G2576" s="149">
        <v>2</v>
      </c>
      <c r="H2576" s="90">
        <v>0.75</v>
      </c>
      <c r="I2576" s="90">
        <v>0.7</v>
      </c>
      <c r="J2576" s="161">
        <f t="shared" si="1770"/>
        <v>0.68599999999999994</v>
      </c>
      <c r="K2576" s="161">
        <f t="shared" si="1771"/>
        <v>0.67899999999999994</v>
      </c>
      <c r="L2576" s="161">
        <f t="shared" si="1772"/>
        <v>0.67199999999999993</v>
      </c>
      <c r="M2576" s="15"/>
      <c r="N2576" s="65">
        <f>H2576*M2576</f>
        <v>0</v>
      </c>
      <c r="O2576" s="217">
        <f>I2576*M2576</f>
        <v>0</v>
      </c>
      <c r="P2576" s="246">
        <f>J2576*M2576</f>
        <v>0</v>
      </c>
      <c r="Q2576" s="246">
        <f>K2576*M2576</f>
        <v>0</v>
      </c>
      <c r="R2576" s="246">
        <f>L2576*M2576</f>
        <v>0</v>
      </c>
      <c r="S2576" s="13" t="s">
        <v>5</v>
      </c>
    </row>
    <row r="2577" spans="1:20" s="56" customFormat="1" ht="69.95" hidden="1" customHeight="1" outlineLevel="1" thickBot="1" x14ac:dyDescent="0.25">
      <c r="A2577" s="644" t="s">
        <v>5274</v>
      </c>
      <c r="B2577" s="230" t="s">
        <v>21</v>
      </c>
      <c r="C2577" s="307"/>
      <c r="D2577" s="487" t="s">
        <v>2963</v>
      </c>
      <c r="E2577" s="55"/>
      <c r="F2577" s="7" t="s">
        <v>4</v>
      </c>
      <c r="G2577" s="149">
        <v>2</v>
      </c>
      <c r="H2577" s="90">
        <v>0.75</v>
      </c>
      <c r="I2577" s="90">
        <v>0.7</v>
      </c>
      <c r="J2577" s="161">
        <f t="shared" ref="J2577" si="1794">I2577*0.98</f>
        <v>0.68599999999999994</v>
      </c>
      <c r="K2577" s="161">
        <f t="shared" ref="K2577" si="1795">I2577*0.97</f>
        <v>0.67899999999999994</v>
      </c>
      <c r="L2577" s="161">
        <f t="shared" ref="L2577" si="1796">I2577*0.96</f>
        <v>0.67199999999999993</v>
      </c>
      <c r="M2577" s="15"/>
      <c r="N2577" s="65">
        <f>H2577*M2577</f>
        <v>0</v>
      </c>
      <c r="O2577" s="217">
        <f>I2577*M2577</f>
        <v>0</v>
      </c>
      <c r="P2577" s="246">
        <f>J2577*M2577</f>
        <v>0</v>
      </c>
      <c r="Q2577" s="246">
        <f>K2577*M2577</f>
        <v>0</v>
      </c>
      <c r="R2577" s="246">
        <f>L2577*M2577</f>
        <v>0</v>
      </c>
      <c r="S2577" s="13" t="s">
        <v>5</v>
      </c>
    </row>
    <row r="2578" spans="1:20" s="56" customFormat="1" ht="69.95" hidden="1" customHeight="1" outlineLevel="1" thickBot="1" x14ac:dyDescent="0.25">
      <c r="A2578" s="644" t="s">
        <v>5275</v>
      </c>
      <c r="B2578" s="230" t="s">
        <v>21</v>
      </c>
      <c r="C2578" s="307"/>
      <c r="D2578" s="487" t="s">
        <v>1247</v>
      </c>
      <c r="E2578" s="55"/>
      <c r="F2578" s="7" t="s">
        <v>4</v>
      </c>
      <c r="G2578" s="149">
        <v>2.25</v>
      </c>
      <c r="H2578" s="90">
        <v>1.25</v>
      </c>
      <c r="I2578" s="90">
        <v>1.2</v>
      </c>
      <c r="J2578" s="161">
        <f t="shared" si="1770"/>
        <v>1.1759999999999999</v>
      </c>
      <c r="K2578" s="161">
        <f t="shared" si="1771"/>
        <v>1.1639999999999999</v>
      </c>
      <c r="L2578" s="161">
        <f t="shared" si="1772"/>
        <v>1.1519999999999999</v>
      </c>
      <c r="M2578" s="15"/>
      <c r="N2578" s="65">
        <f>H2578*M2578</f>
        <v>0</v>
      </c>
      <c r="O2578" s="217">
        <f>I2578*M2578</f>
        <v>0</v>
      </c>
      <c r="P2578" s="246">
        <f>J2578*M2578</f>
        <v>0</v>
      </c>
      <c r="Q2578" s="246">
        <f>K2578*M2578</f>
        <v>0</v>
      </c>
      <c r="R2578" s="246">
        <f>L2578*M2578</f>
        <v>0</v>
      </c>
      <c r="S2578" s="13" t="s">
        <v>5</v>
      </c>
    </row>
    <row r="2579" spans="1:20" s="56" customFormat="1" ht="69.95" hidden="1" customHeight="1" outlineLevel="1" thickBot="1" x14ac:dyDescent="0.25">
      <c r="A2579" s="644" t="s">
        <v>5276</v>
      </c>
      <c r="B2579" s="230" t="s">
        <v>21</v>
      </c>
      <c r="C2579" s="307"/>
      <c r="D2579" s="487" t="s">
        <v>1248</v>
      </c>
      <c r="E2579" s="55"/>
      <c r="F2579" s="7" t="s">
        <v>4</v>
      </c>
      <c r="G2579" s="149">
        <v>2.25</v>
      </c>
      <c r="H2579" s="90">
        <v>1.25</v>
      </c>
      <c r="I2579" s="90">
        <v>1.2</v>
      </c>
      <c r="J2579" s="161">
        <f t="shared" si="1770"/>
        <v>1.1759999999999999</v>
      </c>
      <c r="K2579" s="161">
        <f t="shared" si="1771"/>
        <v>1.1639999999999999</v>
      </c>
      <c r="L2579" s="161">
        <f t="shared" si="1772"/>
        <v>1.1519999999999999</v>
      </c>
      <c r="M2579" s="15"/>
      <c r="N2579" s="65">
        <f>H2579*M2579</f>
        <v>0</v>
      </c>
      <c r="O2579" s="217">
        <f>I2579*M2579</f>
        <v>0</v>
      </c>
      <c r="P2579" s="246">
        <f>J2579*M2579</f>
        <v>0</v>
      </c>
      <c r="Q2579" s="246">
        <f>K2579*M2579</f>
        <v>0</v>
      </c>
      <c r="R2579" s="246">
        <f>L2579*M2579</f>
        <v>0</v>
      </c>
      <c r="S2579" s="13" t="s">
        <v>5</v>
      </c>
    </row>
    <row r="2580" spans="1:20" s="56" customFormat="1" ht="69.95" hidden="1" customHeight="1" outlineLevel="1" thickBot="1" x14ac:dyDescent="0.25">
      <c r="A2580" s="644" t="s">
        <v>5277</v>
      </c>
      <c r="B2580" s="230" t="s">
        <v>21</v>
      </c>
      <c r="C2580" s="307"/>
      <c r="D2580" s="487" t="s">
        <v>1249</v>
      </c>
      <c r="E2580" s="55"/>
      <c r="F2580" s="7" t="s">
        <v>4</v>
      </c>
      <c r="G2580" s="149">
        <v>2.25</v>
      </c>
      <c r="H2580" s="90">
        <v>1.25</v>
      </c>
      <c r="I2580" s="90">
        <v>1.2</v>
      </c>
      <c r="J2580" s="161">
        <f t="shared" si="1770"/>
        <v>1.1759999999999999</v>
      </c>
      <c r="K2580" s="161">
        <f t="shared" si="1771"/>
        <v>1.1639999999999999</v>
      </c>
      <c r="L2580" s="161">
        <f t="shared" si="1772"/>
        <v>1.1519999999999999</v>
      </c>
      <c r="M2580" s="15"/>
      <c r="N2580" s="65">
        <f>H2580*M2580</f>
        <v>0</v>
      </c>
      <c r="O2580" s="217">
        <f>I2580*M2580</f>
        <v>0</v>
      </c>
      <c r="P2580" s="246">
        <f>J2580*M2580</f>
        <v>0</v>
      </c>
      <c r="Q2580" s="246">
        <f>K2580*M2580</f>
        <v>0</v>
      </c>
      <c r="R2580" s="246">
        <f>L2580*M2580</f>
        <v>0</v>
      </c>
      <c r="S2580" s="13" t="s">
        <v>5</v>
      </c>
    </row>
    <row r="2581" spans="1:20" s="56" customFormat="1" ht="69.95" hidden="1" customHeight="1" outlineLevel="1" thickBot="1" x14ac:dyDescent="0.25">
      <c r="A2581" s="644" t="s">
        <v>5278</v>
      </c>
      <c r="B2581" s="230" t="s">
        <v>21</v>
      </c>
      <c r="C2581" s="307"/>
      <c r="D2581" s="487" t="s">
        <v>648</v>
      </c>
      <c r="E2581" s="55"/>
      <c r="F2581" s="7" t="s">
        <v>4</v>
      </c>
      <c r="G2581" s="149">
        <v>3</v>
      </c>
      <c r="H2581" s="90">
        <v>1.95</v>
      </c>
      <c r="I2581" s="90">
        <v>1.9</v>
      </c>
      <c r="J2581" s="161">
        <f t="shared" si="1770"/>
        <v>1.8619999999999999</v>
      </c>
      <c r="K2581" s="161">
        <f t="shared" si="1771"/>
        <v>1.843</v>
      </c>
      <c r="L2581" s="161">
        <f t="shared" si="1772"/>
        <v>1.8239999999999998</v>
      </c>
      <c r="M2581" s="15"/>
      <c r="N2581" s="65">
        <f>H2581*M2581</f>
        <v>0</v>
      </c>
      <c r="O2581" s="217">
        <f>I2581*M2581</f>
        <v>0</v>
      </c>
      <c r="P2581" s="246">
        <f>J2581*M2581</f>
        <v>0</v>
      </c>
      <c r="Q2581" s="246">
        <f>K2581*M2581</f>
        <v>0</v>
      </c>
      <c r="R2581" s="246">
        <f>L2581*M2581</f>
        <v>0</v>
      </c>
      <c r="S2581" s="13" t="s">
        <v>5</v>
      </c>
    </row>
    <row r="2582" spans="1:20" s="56" customFormat="1" ht="69.95" hidden="1" customHeight="1" outlineLevel="1" thickBot="1" x14ac:dyDescent="0.25">
      <c r="A2582" s="644" t="s">
        <v>5279</v>
      </c>
      <c r="B2582" s="230" t="s">
        <v>21</v>
      </c>
      <c r="C2582" s="307"/>
      <c r="D2582" s="487" t="s">
        <v>753</v>
      </c>
      <c r="E2582" s="55"/>
      <c r="F2582" s="7" t="s">
        <v>4</v>
      </c>
      <c r="G2582" s="149">
        <v>3.5</v>
      </c>
      <c r="H2582" s="90">
        <v>2.2999999999999998</v>
      </c>
      <c r="I2582" s="90">
        <v>2.2000000000000002</v>
      </c>
      <c r="J2582" s="161">
        <f t="shared" si="1770"/>
        <v>2.1560000000000001</v>
      </c>
      <c r="K2582" s="161">
        <f t="shared" si="1771"/>
        <v>2.1339999999999999</v>
      </c>
      <c r="L2582" s="161">
        <f t="shared" si="1772"/>
        <v>2.1120000000000001</v>
      </c>
      <c r="M2582" s="15"/>
      <c r="N2582" s="65">
        <f>H2582*M2582</f>
        <v>0</v>
      </c>
      <c r="O2582" s="217">
        <f>I2582*M2582</f>
        <v>0</v>
      </c>
      <c r="P2582" s="246">
        <f>J2582*M2582</f>
        <v>0</v>
      </c>
      <c r="Q2582" s="246">
        <f>K2582*M2582</f>
        <v>0</v>
      </c>
      <c r="R2582" s="246">
        <f>L2582*M2582</f>
        <v>0</v>
      </c>
      <c r="S2582" s="13" t="s">
        <v>5</v>
      </c>
    </row>
    <row r="2583" spans="1:20" s="56" customFormat="1" ht="69.95" hidden="1" customHeight="1" outlineLevel="1" thickBot="1" x14ac:dyDescent="0.25">
      <c r="A2583" s="797" t="s">
        <v>5280</v>
      </c>
      <c r="B2583" s="750" t="s">
        <v>21</v>
      </c>
      <c r="C2583" s="805"/>
      <c r="D2583" s="814" t="s">
        <v>10080</v>
      </c>
      <c r="E2583" s="729"/>
      <c r="F2583" s="793" t="s">
        <v>4</v>
      </c>
      <c r="G2583" s="808">
        <v>1</v>
      </c>
      <c r="H2583" s="809">
        <v>0.42</v>
      </c>
      <c r="I2583" s="810">
        <v>0.4</v>
      </c>
      <c r="J2583" s="732">
        <f t="shared" si="1770"/>
        <v>0.39200000000000002</v>
      </c>
      <c r="K2583" s="732">
        <f t="shared" si="1771"/>
        <v>0.38800000000000001</v>
      </c>
      <c r="L2583" s="732">
        <f t="shared" si="1772"/>
        <v>0.38400000000000001</v>
      </c>
      <c r="M2583" s="772"/>
      <c r="N2583" s="803">
        <f>H2583*M2583</f>
        <v>0</v>
      </c>
      <c r="O2583" s="731">
        <f>I2583*M2583</f>
        <v>0</v>
      </c>
      <c r="P2583" s="759">
        <f>J2583*M2583</f>
        <v>0</v>
      </c>
      <c r="Q2583" s="759">
        <f>K2583*M2583</f>
        <v>0</v>
      </c>
      <c r="R2583" s="759">
        <f>L2583*M2583</f>
        <v>0</v>
      </c>
      <c r="S2583" s="780" t="s">
        <v>5</v>
      </c>
      <c r="T2583" s="170" t="s">
        <v>723</v>
      </c>
    </row>
    <row r="2584" spans="1:20" s="56" customFormat="1" ht="69.95" hidden="1" customHeight="1" outlineLevel="1" thickBot="1" x14ac:dyDescent="0.25">
      <c r="A2584" s="797" t="s">
        <v>5281</v>
      </c>
      <c r="B2584" s="750" t="s">
        <v>21</v>
      </c>
      <c r="C2584" s="805"/>
      <c r="D2584" s="814" t="s">
        <v>10079</v>
      </c>
      <c r="E2584" s="729"/>
      <c r="F2584" s="793" t="s">
        <v>4</v>
      </c>
      <c r="G2584" s="808">
        <v>1</v>
      </c>
      <c r="H2584" s="809">
        <v>0.42</v>
      </c>
      <c r="I2584" s="810">
        <v>0.4</v>
      </c>
      <c r="J2584" s="732">
        <f t="shared" si="1770"/>
        <v>0.39200000000000002</v>
      </c>
      <c r="K2584" s="732">
        <f t="shared" si="1771"/>
        <v>0.38800000000000001</v>
      </c>
      <c r="L2584" s="732">
        <f t="shared" si="1772"/>
        <v>0.38400000000000001</v>
      </c>
      <c r="M2584" s="772"/>
      <c r="N2584" s="803">
        <f>H2584*M2584</f>
        <v>0</v>
      </c>
      <c r="O2584" s="731">
        <f>I2584*M2584</f>
        <v>0</v>
      </c>
      <c r="P2584" s="759">
        <f>J2584*M2584</f>
        <v>0</v>
      </c>
      <c r="Q2584" s="759">
        <f>K2584*M2584</f>
        <v>0</v>
      </c>
      <c r="R2584" s="759">
        <f>L2584*M2584</f>
        <v>0</v>
      </c>
      <c r="S2584" s="780" t="s">
        <v>5</v>
      </c>
      <c r="T2584" s="170" t="s">
        <v>723</v>
      </c>
    </row>
    <row r="2585" spans="1:20" s="56" customFormat="1" ht="69.95" hidden="1" customHeight="1" outlineLevel="1" thickBot="1" x14ac:dyDescent="0.25">
      <c r="A2585" s="644" t="s">
        <v>5282</v>
      </c>
      <c r="B2585" s="86" t="s">
        <v>21</v>
      </c>
      <c r="C2585" s="279"/>
      <c r="D2585" s="67" t="s">
        <v>1201</v>
      </c>
      <c r="E2585" s="64"/>
      <c r="F2585" s="64" t="s">
        <v>4</v>
      </c>
      <c r="G2585" s="321">
        <v>1</v>
      </c>
      <c r="H2585" s="180">
        <v>0.47</v>
      </c>
      <c r="I2585" s="180">
        <v>0.45</v>
      </c>
      <c r="J2585" s="162">
        <f t="shared" ref="J2585:J2605" si="1797">I2585*0.98</f>
        <v>0.441</v>
      </c>
      <c r="K2585" s="162">
        <f t="shared" ref="K2585:K2605" si="1798">I2585*0.97</f>
        <v>0.4365</v>
      </c>
      <c r="L2585" s="162">
        <f t="shared" ref="L2585:L2605" si="1799">I2585*0.96</f>
        <v>0.432</v>
      </c>
      <c r="M2585" s="141"/>
      <c r="N2585" s="99">
        <f>H2585*M2585</f>
        <v>0</v>
      </c>
      <c r="O2585" s="217">
        <f>I2585*M2585</f>
        <v>0</v>
      </c>
      <c r="P2585" s="246">
        <f>J2585*M2585</f>
        <v>0</v>
      </c>
      <c r="Q2585" s="246">
        <f>K2585*M2585</f>
        <v>0</v>
      </c>
      <c r="R2585" s="246">
        <f>L2585*M2585</f>
        <v>0</v>
      </c>
      <c r="S2585" s="30" t="s">
        <v>5</v>
      </c>
      <c r="T2585" s="100"/>
    </row>
    <row r="2586" spans="1:20" s="56" customFormat="1" ht="69.95" hidden="1" customHeight="1" outlineLevel="1" thickBot="1" x14ac:dyDescent="0.25">
      <c r="A2586" s="644" t="s">
        <v>5282</v>
      </c>
      <c r="B2586" s="86" t="s">
        <v>21</v>
      </c>
      <c r="C2586" s="279"/>
      <c r="D2586" s="67" t="s">
        <v>1877</v>
      </c>
      <c r="E2586" s="64"/>
      <c r="F2586" s="64" t="s">
        <v>4</v>
      </c>
      <c r="G2586" s="321">
        <v>1</v>
      </c>
      <c r="H2586" s="180">
        <v>0.45</v>
      </c>
      <c r="I2586" s="235">
        <v>0.42</v>
      </c>
      <c r="J2586" s="162">
        <f t="shared" si="1797"/>
        <v>0.41159999999999997</v>
      </c>
      <c r="K2586" s="162">
        <f t="shared" si="1798"/>
        <v>0.40739999999999998</v>
      </c>
      <c r="L2586" s="162">
        <f t="shared" si="1799"/>
        <v>0.40319999999999995</v>
      </c>
      <c r="M2586" s="141"/>
      <c r="N2586" s="99">
        <f>H2586*M2586</f>
        <v>0</v>
      </c>
      <c r="O2586" s="217">
        <f>I2586*M2586</f>
        <v>0</v>
      </c>
      <c r="P2586" s="246">
        <f>J2586*M2586</f>
        <v>0</v>
      </c>
      <c r="Q2586" s="246">
        <f>K2586*M2586</f>
        <v>0</v>
      </c>
      <c r="R2586" s="246">
        <f>L2586*M2586</f>
        <v>0</v>
      </c>
      <c r="S2586" s="30" t="s">
        <v>5</v>
      </c>
      <c r="T2586" s="170" t="s">
        <v>723</v>
      </c>
    </row>
    <row r="2587" spans="1:20" s="56" customFormat="1" ht="69.95" hidden="1" customHeight="1" outlineLevel="1" thickBot="1" x14ac:dyDescent="0.25">
      <c r="A2587" s="644" t="s">
        <v>10177</v>
      </c>
      <c r="B2587" s="86" t="s">
        <v>21</v>
      </c>
      <c r="C2587" s="279"/>
      <c r="D2587" s="432" t="s">
        <v>10176</v>
      </c>
      <c r="E2587" s="64"/>
      <c r="F2587" s="64" t="s">
        <v>4</v>
      </c>
      <c r="G2587" s="321">
        <v>1</v>
      </c>
      <c r="H2587" s="180">
        <v>0.35</v>
      </c>
      <c r="I2587" s="180">
        <v>0.34</v>
      </c>
      <c r="J2587" s="162">
        <f t="shared" ref="J2587" si="1800">I2587*0.98</f>
        <v>0.3332</v>
      </c>
      <c r="K2587" s="162">
        <f t="shared" ref="K2587" si="1801">I2587*0.97</f>
        <v>0.32980000000000004</v>
      </c>
      <c r="L2587" s="162">
        <f t="shared" ref="L2587" si="1802">I2587*0.96</f>
        <v>0.32640000000000002</v>
      </c>
      <c r="M2587" s="141"/>
      <c r="N2587" s="99">
        <f>H2587*M2587</f>
        <v>0</v>
      </c>
      <c r="O2587" s="217">
        <f>I2587*M2587</f>
        <v>0</v>
      </c>
      <c r="P2587" s="246">
        <f>J2587*M2587</f>
        <v>0</v>
      </c>
      <c r="Q2587" s="246">
        <f>K2587*M2587</f>
        <v>0</v>
      </c>
      <c r="R2587" s="246">
        <f>L2587*M2587</f>
        <v>0</v>
      </c>
      <c r="S2587" s="30" t="s">
        <v>5</v>
      </c>
      <c r="T2587" s="100"/>
    </row>
    <row r="2588" spans="1:20" s="56" customFormat="1" ht="69.95" hidden="1" customHeight="1" outlineLevel="1" thickBot="1" x14ac:dyDescent="0.25">
      <c r="A2588" s="644" t="s">
        <v>10178</v>
      </c>
      <c r="B2588" s="86" t="s">
        <v>21</v>
      </c>
      <c r="C2588" s="279"/>
      <c r="D2588" s="432" t="s">
        <v>10179</v>
      </c>
      <c r="E2588" s="64"/>
      <c r="F2588" s="64" t="s">
        <v>4</v>
      </c>
      <c r="G2588" s="321">
        <v>1</v>
      </c>
      <c r="H2588" s="180">
        <v>0.33</v>
      </c>
      <c r="I2588" s="235">
        <v>0.32</v>
      </c>
      <c r="J2588" s="162">
        <f t="shared" ref="J2588:J2589" si="1803">I2588*0.98</f>
        <v>0.31359999999999999</v>
      </c>
      <c r="K2588" s="162">
        <f t="shared" ref="K2588:K2589" si="1804">I2588*0.97</f>
        <v>0.31040000000000001</v>
      </c>
      <c r="L2588" s="162">
        <f t="shared" ref="L2588:L2589" si="1805">I2588*0.96</f>
        <v>0.30719999999999997</v>
      </c>
      <c r="M2588" s="141"/>
      <c r="N2588" s="99">
        <f>H2588*M2588</f>
        <v>0</v>
      </c>
      <c r="O2588" s="217">
        <f>I2588*M2588</f>
        <v>0</v>
      </c>
      <c r="P2588" s="246">
        <f>J2588*M2588</f>
        <v>0</v>
      </c>
      <c r="Q2588" s="246">
        <f>K2588*M2588</f>
        <v>0</v>
      </c>
      <c r="R2588" s="246">
        <f>L2588*M2588</f>
        <v>0</v>
      </c>
      <c r="S2588" s="30" t="s">
        <v>5</v>
      </c>
      <c r="T2588" s="100"/>
    </row>
    <row r="2589" spans="1:20" s="56" customFormat="1" ht="69.95" hidden="1" customHeight="1" outlineLevel="1" thickBot="1" x14ac:dyDescent="0.25">
      <c r="A2589" s="644" t="s">
        <v>10182</v>
      </c>
      <c r="B2589" s="86" t="s">
        <v>21</v>
      </c>
      <c r="C2589" s="279"/>
      <c r="D2589" s="432" t="s">
        <v>10180</v>
      </c>
      <c r="E2589" s="64"/>
      <c r="F2589" s="64" t="s">
        <v>4</v>
      </c>
      <c r="G2589" s="321">
        <v>1</v>
      </c>
      <c r="H2589" s="180">
        <v>0.35</v>
      </c>
      <c r="I2589" s="180">
        <v>0.34</v>
      </c>
      <c r="J2589" s="162">
        <f t="shared" si="1803"/>
        <v>0.3332</v>
      </c>
      <c r="K2589" s="162">
        <f t="shared" si="1804"/>
        <v>0.32980000000000004</v>
      </c>
      <c r="L2589" s="162">
        <f t="shared" si="1805"/>
        <v>0.32640000000000002</v>
      </c>
      <c r="M2589" s="141"/>
      <c r="N2589" s="99">
        <f>H2589*M2589</f>
        <v>0</v>
      </c>
      <c r="O2589" s="217">
        <f>I2589*M2589</f>
        <v>0</v>
      </c>
      <c r="P2589" s="246">
        <f>J2589*M2589</f>
        <v>0</v>
      </c>
      <c r="Q2589" s="246">
        <f>K2589*M2589</f>
        <v>0</v>
      </c>
      <c r="R2589" s="246">
        <f>L2589*M2589</f>
        <v>0</v>
      </c>
      <c r="S2589" s="30" t="s">
        <v>5</v>
      </c>
      <c r="T2589" s="100"/>
    </row>
    <row r="2590" spans="1:20" s="56" customFormat="1" ht="69.95" hidden="1" customHeight="1" outlineLevel="1" thickBot="1" x14ac:dyDescent="0.25">
      <c r="A2590" s="644" t="s">
        <v>10183</v>
      </c>
      <c r="B2590" s="86" t="s">
        <v>21</v>
      </c>
      <c r="C2590" s="279"/>
      <c r="D2590" s="432" t="s">
        <v>10181</v>
      </c>
      <c r="E2590" s="64"/>
      <c r="F2590" s="64" t="s">
        <v>4</v>
      </c>
      <c r="G2590" s="321">
        <v>1</v>
      </c>
      <c r="H2590" s="180">
        <v>0.33</v>
      </c>
      <c r="I2590" s="235">
        <v>0.32</v>
      </c>
      <c r="J2590" s="162">
        <f t="shared" ref="J2590" si="1806">I2590*0.98</f>
        <v>0.31359999999999999</v>
      </c>
      <c r="K2590" s="162">
        <f t="shared" ref="K2590" si="1807">I2590*0.97</f>
        <v>0.31040000000000001</v>
      </c>
      <c r="L2590" s="162">
        <f t="shared" ref="L2590" si="1808">I2590*0.96</f>
        <v>0.30719999999999997</v>
      </c>
      <c r="M2590" s="141"/>
      <c r="N2590" s="99">
        <f>H2590*M2590</f>
        <v>0</v>
      </c>
      <c r="O2590" s="217">
        <f>I2590*M2590</f>
        <v>0</v>
      </c>
      <c r="P2590" s="246">
        <f>J2590*M2590</f>
        <v>0</v>
      </c>
      <c r="Q2590" s="246">
        <f>K2590*M2590</f>
        <v>0</v>
      </c>
      <c r="R2590" s="246">
        <f>L2590*M2590</f>
        <v>0</v>
      </c>
      <c r="S2590" s="30" t="s">
        <v>5</v>
      </c>
      <c r="T2590" s="100"/>
    </row>
    <row r="2591" spans="1:20" s="56" customFormat="1" ht="69.95" hidden="1" customHeight="1" outlineLevel="1" thickBot="1" x14ac:dyDescent="0.25">
      <c r="A2591" s="644" t="s">
        <v>9925</v>
      </c>
      <c r="B2591" s="86" t="s">
        <v>21</v>
      </c>
      <c r="C2591" s="193" t="s">
        <v>9924</v>
      </c>
      <c r="D2591" s="432" t="s">
        <v>9923</v>
      </c>
      <c r="E2591" s="64"/>
      <c r="F2591" s="64" t="s">
        <v>4</v>
      </c>
      <c r="G2591" s="321">
        <v>1.5</v>
      </c>
      <c r="H2591" s="98">
        <v>0.88</v>
      </c>
      <c r="I2591" s="98">
        <v>0.85</v>
      </c>
      <c r="J2591" s="162">
        <f t="shared" si="1797"/>
        <v>0.83299999999999996</v>
      </c>
      <c r="K2591" s="162">
        <f t="shared" si="1798"/>
        <v>0.82450000000000001</v>
      </c>
      <c r="L2591" s="162">
        <f t="shared" si="1799"/>
        <v>0.81599999999999995</v>
      </c>
      <c r="M2591" s="141"/>
      <c r="N2591" s="98">
        <f>H2591*M2591</f>
        <v>0</v>
      </c>
      <c r="O2591" s="217">
        <f>I2591*M2591</f>
        <v>0</v>
      </c>
      <c r="P2591" s="246">
        <f>J2591*M2591</f>
        <v>0</v>
      </c>
      <c r="Q2591" s="246">
        <f>K2591*M2591</f>
        <v>0</v>
      </c>
      <c r="R2591" s="246">
        <f>L2591*M2591</f>
        <v>0</v>
      </c>
      <c r="S2591" s="30" t="s">
        <v>5</v>
      </c>
      <c r="T2591" s="100"/>
    </row>
    <row r="2592" spans="1:20" s="56" customFormat="1" ht="69.95" hidden="1" customHeight="1" outlineLevel="1" thickBot="1" x14ac:dyDescent="0.25">
      <c r="A2592" s="644" t="s">
        <v>5284</v>
      </c>
      <c r="B2592" s="86" t="s">
        <v>21</v>
      </c>
      <c r="C2592" s="279"/>
      <c r="D2592" s="67" t="s">
        <v>642</v>
      </c>
      <c r="E2592" s="64"/>
      <c r="F2592" s="82" t="s">
        <v>4</v>
      </c>
      <c r="G2592" s="321">
        <v>2</v>
      </c>
      <c r="H2592" s="180">
        <v>0.71</v>
      </c>
      <c r="I2592" s="180">
        <v>0.69</v>
      </c>
      <c r="J2592" s="162">
        <f t="shared" si="1797"/>
        <v>0.67619999999999991</v>
      </c>
      <c r="K2592" s="162">
        <f t="shared" si="1798"/>
        <v>0.6692999999999999</v>
      </c>
      <c r="L2592" s="162">
        <f t="shared" si="1799"/>
        <v>0.66239999999999988</v>
      </c>
      <c r="M2592" s="141"/>
      <c r="N2592" s="99">
        <f>H2592*M2592</f>
        <v>0</v>
      </c>
      <c r="O2592" s="217">
        <f>I2592*M2592</f>
        <v>0</v>
      </c>
      <c r="P2592" s="246">
        <f>J2592*M2592</f>
        <v>0</v>
      </c>
      <c r="Q2592" s="246">
        <f>K2592*M2592</f>
        <v>0</v>
      </c>
      <c r="R2592" s="246">
        <f>L2592*M2592</f>
        <v>0</v>
      </c>
      <c r="S2592" s="30" t="s">
        <v>5</v>
      </c>
      <c r="T2592" s="100"/>
    </row>
    <row r="2593" spans="1:20" s="56" customFormat="1" ht="69.95" hidden="1" customHeight="1" outlineLevel="1" thickBot="1" x14ac:dyDescent="0.25">
      <c r="A2593" s="644" t="s">
        <v>5283</v>
      </c>
      <c r="B2593" s="820" t="s">
        <v>21</v>
      </c>
      <c r="C2593" s="229"/>
      <c r="D2593" s="198" t="s">
        <v>10134</v>
      </c>
      <c r="E2593" s="91"/>
      <c r="F2593" s="82" t="s">
        <v>4</v>
      </c>
      <c r="G2593" s="301">
        <v>2</v>
      </c>
      <c r="H2593" s="90">
        <v>0.95</v>
      </c>
      <c r="I2593" s="90">
        <v>0.9</v>
      </c>
      <c r="J2593" s="161">
        <f t="shared" si="1797"/>
        <v>0.88200000000000001</v>
      </c>
      <c r="K2593" s="161">
        <f t="shared" si="1798"/>
        <v>0.873</v>
      </c>
      <c r="L2593" s="161">
        <f t="shared" si="1799"/>
        <v>0.86399999999999999</v>
      </c>
      <c r="M2593" s="15"/>
      <c r="N2593" s="175">
        <f>H2593*M2593</f>
        <v>0</v>
      </c>
      <c r="O2593" s="217">
        <f>I2593*M2593</f>
        <v>0</v>
      </c>
      <c r="P2593" s="246">
        <f>J2593*M2593</f>
        <v>0</v>
      </c>
      <c r="Q2593" s="246">
        <f>K2593*M2593</f>
        <v>0</v>
      </c>
      <c r="R2593" s="246">
        <f>L2593*M2593</f>
        <v>0</v>
      </c>
      <c r="S2593" s="13" t="s">
        <v>5</v>
      </c>
    </row>
    <row r="2594" spans="1:20" s="56" customFormat="1" ht="69.95" hidden="1" customHeight="1" outlineLevel="1" thickBot="1" x14ac:dyDescent="0.25">
      <c r="A2594" s="644" t="s">
        <v>5285</v>
      </c>
      <c r="B2594" s="86" t="s">
        <v>21</v>
      </c>
      <c r="C2594" s="193" t="s">
        <v>2040</v>
      </c>
      <c r="D2594" s="67" t="s">
        <v>1811</v>
      </c>
      <c r="E2594" s="64"/>
      <c r="F2594" s="82" t="s">
        <v>4</v>
      </c>
      <c r="G2594" s="321">
        <v>2</v>
      </c>
      <c r="H2594" s="98">
        <v>0.85</v>
      </c>
      <c r="I2594" s="98">
        <v>0.8</v>
      </c>
      <c r="J2594" s="162">
        <f t="shared" si="1797"/>
        <v>0.78400000000000003</v>
      </c>
      <c r="K2594" s="162">
        <f t="shared" si="1798"/>
        <v>0.77600000000000002</v>
      </c>
      <c r="L2594" s="162">
        <f t="shared" si="1799"/>
        <v>0.76800000000000002</v>
      </c>
      <c r="M2594" s="152"/>
      <c r="N2594" s="98">
        <f>H2594*M2594</f>
        <v>0</v>
      </c>
      <c r="O2594" s="217">
        <f>I2594*M2594</f>
        <v>0</v>
      </c>
      <c r="P2594" s="246">
        <f>J2594*M2594</f>
        <v>0</v>
      </c>
      <c r="Q2594" s="246">
        <f>K2594*M2594</f>
        <v>0</v>
      </c>
      <c r="R2594" s="246">
        <f>L2594*M2594</f>
        <v>0</v>
      </c>
      <c r="S2594" s="30" t="s">
        <v>5</v>
      </c>
      <c r="T2594" s="100"/>
    </row>
    <row r="2595" spans="1:20" s="56" customFormat="1" ht="69.95" hidden="1" customHeight="1" outlineLevel="1" thickBot="1" x14ac:dyDescent="0.25">
      <c r="A2595" s="644" t="s">
        <v>5285</v>
      </c>
      <c r="B2595" s="86" t="s">
        <v>21</v>
      </c>
      <c r="C2595" s="154"/>
      <c r="D2595" s="67" t="s">
        <v>2957</v>
      </c>
      <c r="E2595" s="64"/>
      <c r="F2595" s="82" t="s">
        <v>4</v>
      </c>
      <c r="G2595" s="321">
        <v>2</v>
      </c>
      <c r="H2595" s="98">
        <v>0.8</v>
      </c>
      <c r="I2595" s="98">
        <v>0.75</v>
      </c>
      <c r="J2595" s="162">
        <f t="shared" si="1797"/>
        <v>0.73499999999999999</v>
      </c>
      <c r="K2595" s="162">
        <f t="shared" si="1798"/>
        <v>0.72750000000000004</v>
      </c>
      <c r="L2595" s="162">
        <f t="shared" si="1799"/>
        <v>0.72</v>
      </c>
      <c r="M2595" s="141"/>
      <c r="N2595" s="98">
        <f>H2595*M2595</f>
        <v>0</v>
      </c>
      <c r="O2595" s="217">
        <f>I2595*M2595</f>
        <v>0</v>
      </c>
      <c r="P2595" s="246">
        <f>J2595*M2595</f>
        <v>0</v>
      </c>
      <c r="Q2595" s="246">
        <f>K2595*M2595</f>
        <v>0</v>
      </c>
      <c r="R2595" s="246">
        <f>L2595*M2595</f>
        <v>0</v>
      </c>
      <c r="S2595" s="30" t="s">
        <v>5</v>
      </c>
      <c r="T2595" s="170" t="s">
        <v>723</v>
      </c>
    </row>
    <row r="2596" spans="1:20" s="56" customFormat="1" ht="69.95" hidden="1" customHeight="1" outlineLevel="1" thickBot="1" x14ac:dyDescent="0.25">
      <c r="A2596" s="644" t="s">
        <v>5286</v>
      </c>
      <c r="B2596" s="86" t="s">
        <v>21</v>
      </c>
      <c r="C2596" s="193" t="s">
        <v>2041</v>
      </c>
      <c r="D2596" s="67" t="s">
        <v>1812</v>
      </c>
      <c r="E2596" s="64"/>
      <c r="F2596" s="82" t="s">
        <v>4</v>
      </c>
      <c r="G2596" s="321">
        <v>2</v>
      </c>
      <c r="H2596" s="98">
        <v>0.85</v>
      </c>
      <c r="I2596" s="98">
        <v>0.8</v>
      </c>
      <c r="J2596" s="162">
        <f t="shared" si="1797"/>
        <v>0.78400000000000003</v>
      </c>
      <c r="K2596" s="162">
        <f t="shared" si="1798"/>
        <v>0.77600000000000002</v>
      </c>
      <c r="L2596" s="162">
        <f t="shared" si="1799"/>
        <v>0.76800000000000002</v>
      </c>
      <c r="M2596" s="152"/>
      <c r="N2596" s="98">
        <f>H2596*M2596</f>
        <v>0</v>
      </c>
      <c r="O2596" s="217">
        <f>I2596*M2596</f>
        <v>0</v>
      </c>
      <c r="P2596" s="246">
        <f>J2596*M2596</f>
        <v>0</v>
      </c>
      <c r="Q2596" s="246">
        <f>K2596*M2596</f>
        <v>0</v>
      </c>
      <c r="R2596" s="246">
        <f>L2596*M2596</f>
        <v>0</v>
      </c>
      <c r="S2596" s="30" t="s">
        <v>5</v>
      </c>
      <c r="T2596" s="100"/>
    </row>
    <row r="2597" spans="1:20" s="56" customFormat="1" ht="69.95" hidden="1" customHeight="1" outlineLevel="1" thickBot="1" x14ac:dyDescent="0.25">
      <c r="A2597" s="644" t="s">
        <v>5286</v>
      </c>
      <c r="B2597" s="86" t="s">
        <v>21</v>
      </c>
      <c r="C2597" s="154"/>
      <c r="D2597" s="67" t="s">
        <v>2958</v>
      </c>
      <c r="E2597" s="64"/>
      <c r="F2597" s="82" t="s">
        <v>4</v>
      </c>
      <c r="G2597" s="321">
        <v>2</v>
      </c>
      <c r="H2597" s="98">
        <v>0.8</v>
      </c>
      <c r="I2597" s="98">
        <v>0.75</v>
      </c>
      <c r="J2597" s="162">
        <f t="shared" si="1797"/>
        <v>0.73499999999999999</v>
      </c>
      <c r="K2597" s="162">
        <f t="shared" si="1798"/>
        <v>0.72750000000000004</v>
      </c>
      <c r="L2597" s="162">
        <f t="shared" si="1799"/>
        <v>0.72</v>
      </c>
      <c r="M2597" s="141"/>
      <c r="N2597" s="98">
        <f>H2597*M2597</f>
        <v>0</v>
      </c>
      <c r="O2597" s="217">
        <f>I2597*M2597</f>
        <v>0</v>
      </c>
      <c r="P2597" s="246">
        <f>J2597*M2597</f>
        <v>0</v>
      </c>
      <c r="Q2597" s="246">
        <f>K2597*M2597</f>
        <v>0</v>
      </c>
      <c r="R2597" s="246">
        <f>L2597*M2597</f>
        <v>0</v>
      </c>
      <c r="S2597" s="30" t="s">
        <v>5</v>
      </c>
      <c r="T2597" s="170" t="s">
        <v>723</v>
      </c>
    </row>
    <row r="2598" spans="1:20" s="56" customFormat="1" ht="69.95" hidden="1" customHeight="1" outlineLevel="1" thickBot="1" x14ac:dyDescent="0.25">
      <c r="A2598" s="644" t="s">
        <v>5287</v>
      </c>
      <c r="B2598" s="86" t="s">
        <v>21</v>
      </c>
      <c r="C2598" s="154"/>
      <c r="D2598" s="67" t="s">
        <v>2959</v>
      </c>
      <c r="E2598" s="64"/>
      <c r="F2598" s="64" t="s">
        <v>4</v>
      </c>
      <c r="G2598" s="321">
        <v>4</v>
      </c>
      <c r="H2598" s="98">
        <v>2.2999999999999998</v>
      </c>
      <c r="I2598" s="98">
        <v>2.2000000000000002</v>
      </c>
      <c r="J2598" s="161">
        <f t="shared" si="1797"/>
        <v>2.1560000000000001</v>
      </c>
      <c r="K2598" s="161">
        <f t="shared" si="1798"/>
        <v>2.1339999999999999</v>
      </c>
      <c r="L2598" s="161">
        <f t="shared" si="1799"/>
        <v>2.1120000000000001</v>
      </c>
      <c r="M2598" s="14"/>
      <c r="N2598" s="98">
        <f>H2598*M2598</f>
        <v>0</v>
      </c>
      <c r="O2598" s="217">
        <f>I2598*M2598</f>
        <v>0</v>
      </c>
      <c r="P2598" s="246">
        <f>J2598*M2598</f>
        <v>0</v>
      </c>
      <c r="Q2598" s="246">
        <f>K2598*M2598</f>
        <v>0</v>
      </c>
      <c r="R2598" s="246">
        <f>L2598*M2598</f>
        <v>0</v>
      </c>
      <c r="S2598" s="30" t="s">
        <v>5</v>
      </c>
      <c r="T2598" s="100"/>
    </row>
    <row r="2599" spans="1:20" s="56" customFormat="1" ht="69.95" hidden="1" customHeight="1" outlineLevel="1" thickBot="1" x14ac:dyDescent="0.25">
      <c r="A2599" s="644" t="s">
        <v>5288</v>
      </c>
      <c r="B2599" s="230" t="s">
        <v>21</v>
      </c>
      <c r="C2599" s="229"/>
      <c r="D2599" s="198" t="s">
        <v>1276</v>
      </c>
      <c r="E2599" s="55"/>
      <c r="F2599" s="7" t="s">
        <v>4</v>
      </c>
      <c r="G2599" s="301">
        <v>1.25</v>
      </c>
      <c r="H2599" s="139">
        <v>0.65</v>
      </c>
      <c r="I2599" s="139">
        <v>0.6</v>
      </c>
      <c r="J2599" s="161">
        <f t="shared" si="1797"/>
        <v>0.58799999999999997</v>
      </c>
      <c r="K2599" s="161">
        <f t="shared" si="1798"/>
        <v>0.58199999999999996</v>
      </c>
      <c r="L2599" s="161">
        <f t="shared" si="1799"/>
        <v>0.57599999999999996</v>
      </c>
      <c r="M2599" s="15"/>
      <c r="N2599" s="65">
        <f>H2599*M2599</f>
        <v>0</v>
      </c>
      <c r="O2599" s="217">
        <f>I2599*M2599</f>
        <v>0</v>
      </c>
      <c r="P2599" s="246">
        <f>J2599*M2599</f>
        <v>0</v>
      </c>
      <c r="Q2599" s="246">
        <f>K2599*M2599</f>
        <v>0</v>
      </c>
      <c r="R2599" s="246">
        <f>L2599*M2599</f>
        <v>0</v>
      </c>
      <c r="S2599" s="13" t="s">
        <v>5</v>
      </c>
    </row>
    <row r="2600" spans="1:20" s="56" customFormat="1" ht="69.95" hidden="1" customHeight="1" outlineLevel="1" thickBot="1" x14ac:dyDescent="0.25">
      <c r="A2600" s="644" t="s">
        <v>5289</v>
      </c>
      <c r="B2600" s="230" t="s">
        <v>21</v>
      </c>
      <c r="C2600" s="229"/>
      <c r="D2600" s="198" t="s">
        <v>1277</v>
      </c>
      <c r="E2600" s="55"/>
      <c r="F2600" s="7" t="s">
        <v>4</v>
      </c>
      <c r="G2600" s="301">
        <v>1.25</v>
      </c>
      <c r="H2600" s="139">
        <v>0.65</v>
      </c>
      <c r="I2600" s="139">
        <v>0.6</v>
      </c>
      <c r="J2600" s="161">
        <f t="shared" si="1797"/>
        <v>0.58799999999999997</v>
      </c>
      <c r="K2600" s="161">
        <f t="shared" si="1798"/>
        <v>0.58199999999999996</v>
      </c>
      <c r="L2600" s="161">
        <f t="shared" si="1799"/>
        <v>0.57599999999999996</v>
      </c>
      <c r="M2600" s="15"/>
      <c r="N2600" s="65">
        <f>H2600*M2600</f>
        <v>0</v>
      </c>
      <c r="O2600" s="217">
        <f>I2600*M2600</f>
        <v>0</v>
      </c>
      <c r="P2600" s="246">
        <f>J2600*M2600</f>
        <v>0</v>
      </c>
      <c r="Q2600" s="246">
        <f>K2600*M2600</f>
        <v>0</v>
      </c>
      <c r="R2600" s="246">
        <f>L2600*M2600</f>
        <v>0</v>
      </c>
      <c r="S2600" s="13" t="s">
        <v>5</v>
      </c>
    </row>
    <row r="2601" spans="1:20" s="56" customFormat="1" ht="69.95" hidden="1" customHeight="1" outlineLevel="1" thickBot="1" x14ac:dyDescent="0.25">
      <c r="A2601" s="644" t="s">
        <v>5290</v>
      </c>
      <c r="B2601" s="230" t="s">
        <v>21</v>
      </c>
      <c r="C2601" s="229"/>
      <c r="D2601" s="198" t="s">
        <v>1278</v>
      </c>
      <c r="E2601" s="55"/>
      <c r="F2601" s="7" t="s">
        <v>4</v>
      </c>
      <c r="G2601" s="301">
        <v>1.25</v>
      </c>
      <c r="H2601" s="139">
        <v>0.65</v>
      </c>
      <c r="I2601" s="139">
        <v>0.6</v>
      </c>
      <c r="J2601" s="161">
        <f t="shared" si="1797"/>
        <v>0.58799999999999997</v>
      </c>
      <c r="K2601" s="161">
        <f t="shared" si="1798"/>
        <v>0.58199999999999996</v>
      </c>
      <c r="L2601" s="161">
        <f t="shared" si="1799"/>
        <v>0.57599999999999996</v>
      </c>
      <c r="M2601" s="15"/>
      <c r="N2601" s="65">
        <f>H2601*M2601</f>
        <v>0</v>
      </c>
      <c r="O2601" s="217">
        <f>I2601*M2601</f>
        <v>0</v>
      </c>
      <c r="P2601" s="246">
        <f>J2601*M2601</f>
        <v>0</v>
      </c>
      <c r="Q2601" s="246">
        <f>K2601*M2601</f>
        <v>0</v>
      </c>
      <c r="R2601" s="246">
        <f>L2601*M2601</f>
        <v>0</v>
      </c>
      <c r="S2601" s="13" t="s">
        <v>5</v>
      </c>
    </row>
    <row r="2602" spans="1:20" s="56" customFormat="1" ht="69.95" hidden="1" customHeight="1" outlineLevel="1" thickBot="1" x14ac:dyDescent="0.25">
      <c r="A2602" s="644" t="s">
        <v>5291</v>
      </c>
      <c r="B2602" s="230" t="s">
        <v>21</v>
      </c>
      <c r="C2602" s="229"/>
      <c r="D2602" s="198" t="s">
        <v>1279</v>
      </c>
      <c r="E2602" s="55"/>
      <c r="F2602" s="7" t="s">
        <v>4</v>
      </c>
      <c r="G2602" s="301">
        <v>1.25</v>
      </c>
      <c r="H2602" s="139">
        <v>0.65</v>
      </c>
      <c r="I2602" s="139">
        <v>0.6</v>
      </c>
      <c r="J2602" s="161">
        <f t="shared" si="1797"/>
        <v>0.58799999999999997</v>
      </c>
      <c r="K2602" s="161">
        <f t="shared" si="1798"/>
        <v>0.58199999999999996</v>
      </c>
      <c r="L2602" s="161">
        <f t="shared" si="1799"/>
        <v>0.57599999999999996</v>
      </c>
      <c r="M2602" s="15"/>
      <c r="N2602" s="65">
        <f>H2602*M2602</f>
        <v>0</v>
      </c>
      <c r="O2602" s="217">
        <f>I2602*M2602</f>
        <v>0</v>
      </c>
      <c r="P2602" s="246">
        <f>J2602*M2602</f>
        <v>0</v>
      </c>
      <c r="Q2602" s="246">
        <f>K2602*M2602</f>
        <v>0</v>
      </c>
      <c r="R2602" s="246">
        <f>L2602*M2602</f>
        <v>0</v>
      </c>
      <c r="S2602" s="13" t="s">
        <v>5</v>
      </c>
    </row>
    <row r="2603" spans="1:20" s="56" customFormat="1" ht="69.95" hidden="1" customHeight="1" outlineLevel="1" thickBot="1" x14ac:dyDescent="0.25">
      <c r="A2603" s="644" t="s">
        <v>5292</v>
      </c>
      <c r="B2603" s="230" t="s">
        <v>21</v>
      </c>
      <c r="C2603" s="229"/>
      <c r="D2603" s="198" t="s">
        <v>1280</v>
      </c>
      <c r="E2603" s="55"/>
      <c r="F2603" s="7" t="s">
        <v>4</v>
      </c>
      <c r="G2603" s="301">
        <v>1.25</v>
      </c>
      <c r="H2603" s="139">
        <v>0.75</v>
      </c>
      <c r="I2603" s="139">
        <v>0.7</v>
      </c>
      <c r="J2603" s="161">
        <f t="shared" si="1797"/>
        <v>0.68599999999999994</v>
      </c>
      <c r="K2603" s="161">
        <f t="shared" si="1798"/>
        <v>0.67899999999999994</v>
      </c>
      <c r="L2603" s="161">
        <f t="shared" si="1799"/>
        <v>0.67199999999999993</v>
      </c>
      <c r="M2603" s="15"/>
      <c r="N2603" s="65">
        <f>H2603*M2603</f>
        <v>0</v>
      </c>
      <c r="O2603" s="217">
        <f>I2603*M2603</f>
        <v>0</v>
      </c>
      <c r="P2603" s="246">
        <f>J2603*M2603</f>
        <v>0</v>
      </c>
      <c r="Q2603" s="246">
        <f>K2603*M2603</f>
        <v>0</v>
      </c>
      <c r="R2603" s="246">
        <f>L2603*M2603</f>
        <v>0</v>
      </c>
      <c r="S2603" s="13" t="s">
        <v>5</v>
      </c>
    </row>
    <row r="2604" spans="1:20" s="56" customFormat="1" ht="69.95" hidden="1" customHeight="1" outlineLevel="1" thickBot="1" x14ac:dyDescent="0.25">
      <c r="A2604" s="644" t="s">
        <v>5293</v>
      </c>
      <c r="B2604" s="86" t="s">
        <v>21</v>
      </c>
      <c r="C2604" s="154"/>
      <c r="D2604" s="67" t="s">
        <v>1867</v>
      </c>
      <c r="E2604" s="64"/>
      <c r="F2604" s="64" t="s">
        <v>4</v>
      </c>
      <c r="G2604" s="321">
        <v>3</v>
      </c>
      <c r="H2604" s="98">
        <v>1.95</v>
      </c>
      <c r="I2604" s="98">
        <v>1.9</v>
      </c>
      <c r="J2604" s="161">
        <f t="shared" si="1797"/>
        <v>1.8619999999999999</v>
      </c>
      <c r="K2604" s="161">
        <f t="shared" si="1798"/>
        <v>1.843</v>
      </c>
      <c r="L2604" s="161">
        <f t="shared" si="1799"/>
        <v>1.8239999999999998</v>
      </c>
      <c r="M2604" s="14"/>
      <c r="N2604" s="98">
        <f>H2604*M2604</f>
        <v>0</v>
      </c>
      <c r="O2604" s="217">
        <f>I2604*M2604</f>
        <v>0</v>
      </c>
      <c r="P2604" s="246">
        <f>J2604*M2604</f>
        <v>0</v>
      </c>
      <c r="Q2604" s="246">
        <f>K2604*M2604</f>
        <v>0</v>
      </c>
      <c r="R2604" s="246">
        <f>L2604*M2604</f>
        <v>0</v>
      </c>
      <c r="S2604" s="30" t="s">
        <v>5</v>
      </c>
      <c r="T2604" s="100"/>
    </row>
    <row r="2605" spans="1:20" s="56" customFormat="1" ht="69.95" hidden="1" customHeight="1" outlineLevel="1" thickBot="1" x14ac:dyDescent="0.25">
      <c r="A2605" s="644" t="s">
        <v>5294</v>
      </c>
      <c r="B2605" s="230" t="s">
        <v>21</v>
      </c>
      <c r="C2605" s="224"/>
      <c r="D2605" s="487" t="s">
        <v>649</v>
      </c>
      <c r="E2605" s="7"/>
      <c r="F2605" s="7" t="s">
        <v>4</v>
      </c>
      <c r="G2605" s="149">
        <v>3</v>
      </c>
      <c r="H2605" s="90">
        <v>1.4</v>
      </c>
      <c r="I2605" s="90">
        <v>1.3</v>
      </c>
      <c r="J2605" s="161">
        <f t="shared" si="1797"/>
        <v>1.274</v>
      </c>
      <c r="K2605" s="161">
        <f t="shared" si="1798"/>
        <v>1.2609999999999999</v>
      </c>
      <c r="L2605" s="161">
        <f t="shared" si="1799"/>
        <v>1.248</v>
      </c>
      <c r="M2605" s="15"/>
      <c r="N2605" s="65">
        <f>H2605*M2605</f>
        <v>0</v>
      </c>
      <c r="O2605" s="217">
        <f>I2605*M2605</f>
        <v>0</v>
      </c>
      <c r="P2605" s="246">
        <f>J2605*M2605</f>
        <v>0</v>
      </c>
      <c r="Q2605" s="246">
        <f>K2605*M2605</f>
        <v>0</v>
      </c>
      <c r="R2605" s="246">
        <f>L2605*M2605</f>
        <v>0</v>
      </c>
      <c r="S2605" s="13" t="s">
        <v>5</v>
      </c>
    </row>
    <row r="2606" spans="1:20" s="56" customFormat="1" ht="69.95" hidden="1" customHeight="1" outlineLevel="1" thickBot="1" x14ac:dyDescent="0.25">
      <c r="A2606" s="797" t="s">
        <v>5295</v>
      </c>
      <c r="B2606" s="798" t="s">
        <v>21</v>
      </c>
      <c r="C2606" s="799"/>
      <c r="D2606" s="800" t="s">
        <v>10076</v>
      </c>
      <c r="E2606" s="801"/>
      <c r="F2606" s="729" t="s">
        <v>4</v>
      </c>
      <c r="G2606" s="802">
        <v>1</v>
      </c>
      <c r="H2606" s="795">
        <v>0.31</v>
      </c>
      <c r="I2606" s="795">
        <v>0.3</v>
      </c>
      <c r="J2606" s="732">
        <f t="shared" ref="J2606:J2627" si="1809">I2606*0.98</f>
        <v>0.29399999999999998</v>
      </c>
      <c r="K2606" s="732">
        <f t="shared" ref="K2606:K2627" si="1810">I2606*0.97</f>
        <v>0.29099999999999998</v>
      </c>
      <c r="L2606" s="732">
        <f t="shared" ref="L2606:L2627" si="1811">I2606*0.96</f>
        <v>0.28799999999999998</v>
      </c>
      <c r="M2606" s="772"/>
      <c r="N2606" s="730">
        <f>H2606*M2606</f>
        <v>0</v>
      </c>
      <c r="O2606" s="731">
        <f>I2606*M2606</f>
        <v>0</v>
      </c>
      <c r="P2606" s="759">
        <f>J2606*M2606</f>
        <v>0</v>
      </c>
      <c r="Q2606" s="759">
        <f>K2606*M2606</f>
        <v>0</v>
      </c>
      <c r="R2606" s="759">
        <f>L2606*M2606</f>
        <v>0</v>
      </c>
      <c r="S2606" s="780" t="s">
        <v>5</v>
      </c>
      <c r="T2606" s="170" t="s">
        <v>723</v>
      </c>
    </row>
    <row r="2607" spans="1:20" s="56" customFormat="1" ht="69.95" hidden="1" customHeight="1" outlineLevel="1" thickBot="1" x14ac:dyDescent="0.25">
      <c r="A2607" s="644" t="s">
        <v>7175</v>
      </c>
      <c r="B2607" s="106" t="s">
        <v>21</v>
      </c>
      <c r="C2607" s="115" t="s">
        <v>2231</v>
      </c>
      <c r="D2607" s="69" t="s">
        <v>1137</v>
      </c>
      <c r="E2607" s="64"/>
      <c r="F2607" s="64" t="s">
        <v>4</v>
      </c>
      <c r="G2607" s="183">
        <v>2</v>
      </c>
      <c r="H2607" s="98">
        <v>0.72</v>
      </c>
      <c r="I2607" s="98">
        <v>0.7</v>
      </c>
      <c r="J2607" s="162">
        <f t="shared" si="1809"/>
        <v>0.68599999999999994</v>
      </c>
      <c r="K2607" s="162">
        <f t="shared" si="1810"/>
        <v>0.67899999999999994</v>
      </c>
      <c r="L2607" s="162">
        <f t="shared" si="1811"/>
        <v>0.67199999999999993</v>
      </c>
      <c r="M2607" s="141"/>
      <c r="N2607" s="98">
        <f>H2607*M2607</f>
        <v>0</v>
      </c>
      <c r="O2607" s="217">
        <f>I2607*M2607</f>
        <v>0</v>
      </c>
      <c r="P2607" s="246">
        <f>J2607*M2607</f>
        <v>0</v>
      </c>
      <c r="Q2607" s="246">
        <f>K2607*M2607</f>
        <v>0</v>
      </c>
      <c r="R2607" s="246">
        <f>L2607*M2607</f>
        <v>0</v>
      </c>
      <c r="S2607" s="30" t="s">
        <v>5</v>
      </c>
      <c r="T2607" s="100"/>
    </row>
    <row r="2608" spans="1:20" s="56" customFormat="1" ht="69.95" hidden="1" customHeight="1" outlineLevel="1" thickBot="1" x14ac:dyDescent="0.25">
      <c r="A2608" s="644" t="s">
        <v>7514</v>
      </c>
      <c r="B2608" s="106" t="s">
        <v>21</v>
      </c>
      <c r="C2608" s="266" t="s">
        <v>7513</v>
      </c>
      <c r="D2608" s="298" t="s">
        <v>7512</v>
      </c>
      <c r="E2608" s="64"/>
      <c r="F2608" s="64" t="s">
        <v>4</v>
      </c>
      <c r="G2608" s="183">
        <v>2.5</v>
      </c>
      <c r="H2608" s="98">
        <v>1.25</v>
      </c>
      <c r="I2608" s="98">
        <v>1.2</v>
      </c>
      <c r="J2608" s="162">
        <f t="shared" ref="J2608" si="1812">I2608*0.98</f>
        <v>1.1759999999999999</v>
      </c>
      <c r="K2608" s="162">
        <f t="shared" ref="K2608" si="1813">I2608*0.97</f>
        <v>1.1639999999999999</v>
      </c>
      <c r="L2608" s="162">
        <f t="shared" ref="L2608" si="1814">I2608*0.96</f>
        <v>1.1519999999999999</v>
      </c>
      <c r="M2608" s="140"/>
      <c r="N2608" s="98">
        <f>H2608*M2608</f>
        <v>0</v>
      </c>
      <c r="O2608" s="217">
        <f>I2608*M2608</f>
        <v>0</v>
      </c>
      <c r="P2608" s="246">
        <f>J2608*M2608</f>
        <v>0</v>
      </c>
      <c r="Q2608" s="246">
        <f>K2608*M2608</f>
        <v>0</v>
      </c>
      <c r="R2608" s="246">
        <f>L2608*M2608</f>
        <v>0</v>
      </c>
      <c r="S2608" s="30" t="s">
        <v>5</v>
      </c>
      <c r="T2608" s="100"/>
    </row>
    <row r="2609" spans="1:21" s="56" customFormat="1" ht="69.95" hidden="1" customHeight="1" outlineLevel="1" thickBot="1" x14ac:dyDescent="0.25">
      <c r="A2609" s="644" t="s">
        <v>5296</v>
      </c>
      <c r="B2609" s="86" t="s">
        <v>21</v>
      </c>
      <c r="C2609" s="154"/>
      <c r="D2609" s="67" t="s">
        <v>1859</v>
      </c>
      <c r="E2609" s="64"/>
      <c r="F2609" s="64" t="s">
        <v>4</v>
      </c>
      <c r="G2609" s="321">
        <v>1.5</v>
      </c>
      <c r="H2609" s="98">
        <v>0.8</v>
      </c>
      <c r="I2609" s="98">
        <v>0.75</v>
      </c>
      <c r="J2609" s="161">
        <f t="shared" si="1809"/>
        <v>0.73499999999999999</v>
      </c>
      <c r="K2609" s="161">
        <f t="shared" si="1810"/>
        <v>0.72750000000000004</v>
      </c>
      <c r="L2609" s="161">
        <f t="shared" si="1811"/>
        <v>0.72</v>
      </c>
      <c r="M2609" s="14"/>
      <c r="N2609" s="98">
        <f>H2609*M2609</f>
        <v>0</v>
      </c>
      <c r="O2609" s="217">
        <f>I2609*M2609</f>
        <v>0</v>
      </c>
      <c r="P2609" s="246">
        <f>J2609*M2609</f>
        <v>0</v>
      </c>
      <c r="Q2609" s="246">
        <f>K2609*M2609</f>
        <v>0</v>
      </c>
      <c r="R2609" s="246">
        <f>L2609*M2609</f>
        <v>0</v>
      </c>
      <c r="S2609" s="30" t="s">
        <v>5</v>
      </c>
      <c r="T2609" s="100"/>
    </row>
    <row r="2610" spans="1:21" s="56" customFormat="1" ht="69.95" hidden="1" customHeight="1" outlineLevel="1" thickBot="1" x14ac:dyDescent="0.25">
      <c r="A2610" s="644" t="s">
        <v>5297</v>
      </c>
      <c r="B2610" s="86" t="s">
        <v>21</v>
      </c>
      <c r="C2610" s="154"/>
      <c r="D2610" s="67" t="s">
        <v>1860</v>
      </c>
      <c r="E2610" s="64"/>
      <c r="F2610" s="64" t="s">
        <v>4</v>
      </c>
      <c r="G2610" s="321">
        <v>3</v>
      </c>
      <c r="H2610" s="98">
        <v>1.8</v>
      </c>
      <c r="I2610" s="98">
        <v>1.75</v>
      </c>
      <c r="J2610" s="161">
        <f t="shared" si="1809"/>
        <v>1.7149999999999999</v>
      </c>
      <c r="K2610" s="161">
        <f t="shared" si="1810"/>
        <v>1.6975</v>
      </c>
      <c r="L2610" s="161">
        <f t="shared" si="1811"/>
        <v>1.68</v>
      </c>
      <c r="M2610" s="14"/>
      <c r="N2610" s="98">
        <f>H2610*M2610</f>
        <v>0</v>
      </c>
      <c r="O2610" s="217">
        <f>I2610*M2610</f>
        <v>0</v>
      </c>
      <c r="P2610" s="246">
        <f>J2610*M2610</f>
        <v>0</v>
      </c>
      <c r="Q2610" s="246">
        <f>K2610*M2610</f>
        <v>0</v>
      </c>
      <c r="R2610" s="246">
        <f>L2610*M2610</f>
        <v>0</v>
      </c>
      <c r="S2610" s="30" t="s">
        <v>5</v>
      </c>
      <c r="T2610" s="100"/>
    </row>
    <row r="2611" spans="1:21" s="56" customFormat="1" ht="69.95" hidden="1" customHeight="1" outlineLevel="1" thickBot="1" x14ac:dyDescent="0.25">
      <c r="A2611" s="644" t="s">
        <v>5298</v>
      </c>
      <c r="B2611" s="230" t="s">
        <v>21</v>
      </c>
      <c r="C2611" s="307"/>
      <c r="D2611" s="487" t="s">
        <v>2964</v>
      </c>
      <c r="E2611" s="55"/>
      <c r="F2611" s="7" t="s">
        <v>4</v>
      </c>
      <c r="G2611" s="149">
        <v>2</v>
      </c>
      <c r="H2611" s="90">
        <v>0.75</v>
      </c>
      <c r="I2611" s="90">
        <v>0.7</v>
      </c>
      <c r="J2611" s="161">
        <f t="shared" si="1809"/>
        <v>0.68599999999999994</v>
      </c>
      <c r="K2611" s="161">
        <f t="shared" si="1810"/>
        <v>0.67899999999999994</v>
      </c>
      <c r="L2611" s="161">
        <f t="shared" si="1811"/>
        <v>0.67199999999999993</v>
      </c>
      <c r="M2611" s="15"/>
      <c r="N2611" s="65">
        <f>H2611*M2611</f>
        <v>0</v>
      </c>
      <c r="O2611" s="217">
        <f>I2611*M2611</f>
        <v>0</v>
      </c>
      <c r="P2611" s="246">
        <f>J2611*M2611</f>
        <v>0</v>
      </c>
      <c r="Q2611" s="246">
        <f>K2611*M2611</f>
        <v>0</v>
      </c>
      <c r="R2611" s="246">
        <f>L2611*M2611</f>
        <v>0</v>
      </c>
      <c r="S2611" s="13" t="s">
        <v>5</v>
      </c>
    </row>
    <row r="2612" spans="1:21" s="56" customFormat="1" ht="69.95" hidden="1" customHeight="1" outlineLevel="1" thickBot="1" x14ac:dyDescent="0.25">
      <c r="A2612" s="644" t="s">
        <v>5299</v>
      </c>
      <c r="B2612" s="230" t="s">
        <v>21</v>
      </c>
      <c r="C2612" s="307"/>
      <c r="D2612" s="487" t="s">
        <v>2965</v>
      </c>
      <c r="E2612" s="55"/>
      <c r="F2612" s="7" t="s">
        <v>4</v>
      </c>
      <c r="G2612" s="149">
        <v>2</v>
      </c>
      <c r="H2612" s="90">
        <v>0.75</v>
      </c>
      <c r="I2612" s="90">
        <v>0.7</v>
      </c>
      <c r="J2612" s="161">
        <f t="shared" ref="J2612:J2613" si="1815">I2612*0.98</f>
        <v>0.68599999999999994</v>
      </c>
      <c r="K2612" s="161">
        <f t="shared" ref="K2612:K2613" si="1816">I2612*0.97</f>
        <v>0.67899999999999994</v>
      </c>
      <c r="L2612" s="161">
        <f t="shared" ref="L2612:L2613" si="1817">I2612*0.96</f>
        <v>0.67199999999999993</v>
      </c>
      <c r="M2612" s="15"/>
      <c r="N2612" s="65">
        <f>H2612*M2612</f>
        <v>0</v>
      </c>
      <c r="O2612" s="217">
        <f>I2612*M2612</f>
        <v>0</v>
      </c>
      <c r="P2612" s="246">
        <f>J2612*M2612</f>
        <v>0</v>
      </c>
      <c r="Q2612" s="246">
        <f>K2612*M2612</f>
        <v>0</v>
      </c>
      <c r="R2612" s="246">
        <f>L2612*M2612</f>
        <v>0</v>
      </c>
      <c r="S2612" s="13" t="s">
        <v>5</v>
      </c>
    </row>
    <row r="2613" spans="1:21" s="56" customFormat="1" ht="69.95" hidden="1" customHeight="1" outlineLevel="1" thickBot="1" x14ac:dyDescent="0.25">
      <c r="A2613" s="644" t="s">
        <v>5300</v>
      </c>
      <c r="B2613" s="230" t="s">
        <v>21</v>
      </c>
      <c r="C2613" s="307"/>
      <c r="D2613" s="487" t="s">
        <v>2966</v>
      </c>
      <c r="E2613" s="55"/>
      <c r="F2613" s="7" t="s">
        <v>4</v>
      </c>
      <c r="G2613" s="149">
        <v>2</v>
      </c>
      <c r="H2613" s="90">
        <v>0.75</v>
      </c>
      <c r="I2613" s="90">
        <v>0.7</v>
      </c>
      <c r="J2613" s="161">
        <f t="shared" si="1815"/>
        <v>0.68599999999999994</v>
      </c>
      <c r="K2613" s="161">
        <f t="shared" si="1816"/>
        <v>0.67899999999999994</v>
      </c>
      <c r="L2613" s="161">
        <f t="shared" si="1817"/>
        <v>0.67199999999999993</v>
      </c>
      <c r="M2613" s="15"/>
      <c r="N2613" s="65">
        <f>H2613*M2613</f>
        <v>0</v>
      </c>
      <c r="O2613" s="217">
        <f>I2613*M2613</f>
        <v>0</v>
      </c>
      <c r="P2613" s="246">
        <f>J2613*M2613</f>
        <v>0</v>
      </c>
      <c r="Q2613" s="246">
        <f>K2613*M2613</f>
        <v>0</v>
      </c>
      <c r="R2613" s="246">
        <f>L2613*M2613</f>
        <v>0</v>
      </c>
      <c r="S2613" s="13" t="s">
        <v>5</v>
      </c>
    </row>
    <row r="2614" spans="1:21" s="56" customFormat="1" ht="69.95" hidden="1" customHeight="1" outlineLevel="1" thickBot="1" x14ac:dyDescent="0.25">
      <c r="A2614" s="644" t="s">
        <v>5301</v>
      </c>
      <c r="B2614" s="230" t="s">
        <v>21</v>
      </c>
      <c r="C2614" s="307"/>
      <c r="D2614" s="487" t="s">
        <v>650</v>
      </c>
      <c r="E2614" s="55"/>
      <c r="F2614" s="7" t="s">
        <v>4</v>
      </c>
      <c r="G2614" s="149">
        <v>3</v>
      </c>
      <c r="H2614" s="90">
        <v>2</v>
      </c>
      <c r="I2614" s="90">
        <v>1.95</v>
      </c>
      <c r="J2614" s="161">
        <f t="shared" si="1809"/>
        <v>1.911</v>
      </c>
      <c r="K2614" s="161">
        <f t="shared" si="1810"/>
        <v>1.8915</v>
      </c>
      <c r="L2614" s="161">
        <f t="shared" si="1811"/>
        <v>1.8719999999999999</v>
      </c>
      <c r="M2614" s="15"/>
      <c r="N2614" s="65">
        <f>H2614*M2614</f>
        <v>0</v>
      </c>
      <c r="O2614" s="217">
        <f>I2614*M2614</f>
        <v>0</v>
      </c>
      <c r="P2614" s="246">
        <f>J2614*M2614</f>
        <v>0</v>
      </c>
      <c r="Q2614" s="246">
        <f>K2614*M2614</f>
        <v>0</v>
      </c>
      <c r="R2614" s="246">
        <f>L2614*M2614</f>
        <v>0</v>
      </c>
      <c r="S2614" s="13" t="s">
        <v>5</v>
      </c>
    </row>
    <row r="2615" spans="1:21" s="56" customFormat="1" ht="69.95" hidden="1" customHeight="1" outlineLevel="1" thickBot="1" x14ac:dyDescent="0.25">
      <c r="A2615" s="688" t="s">
        <v>10912</v>
      </c>
      <c r="B2615" s="677" t="s">
        <v>21</v>
      </c>
      <c r="C2615" s="886"/>
      <c r="D2615" s="883" t="s">
        <v>10913</v>
      </c>
      <c r="E2615" s="670"/>
      <c r="F2615" s="670" t="s">
        <v>4</v>
      </c>
      <c r="G2615" s="862">
        <v>1</v>
      </c>
      <c r="H2615" s="869">
        <v>0.61</v>
      </c>
      <c r="I2615" s="869">
        <v>0.59</v>
      </c>
      <c r="J2615" s="676">
        <f t="shared" si="1809"/>
        <v>0.57819999999999994</v>
      </c>
      <c r="K2615" s="676">
        <f t="shared" si="1810"/>
        <v>0.57229999999999992</v>
      </c>
      <c r="L2615" s="676">
        <f t="shared" si="1811"/>
        <v>0.5663999999999999</v>
      </c>
      <c r="M2615" s="677"/>
      <c r="N2615" s="692">
        <f>H2615*M2615</f>
        <v>0</v>
      </c>
      <c r="O2615" s="678">
        <f>I2615*M2615</f>
        <v>0</v>
      </c>
      <c r="P2615" s="679">
        <f>J2615*M2615</f>
        <v>0</v>
      </c>
      <c r="Q2615" s="679">
        <f>K2615*M2615</f>
        <v>0</v>
      </c>
      <c r="R2615" s="679">
        <f>L2615*M2615</f>
        <v>0</v>
      </c>
      <c r="S2615" s="682" t="s">
        <v>5</v>
      </c>
      <c r="T2615" s="100" t="s">
        <v>1702</v>
      </c>
      <c r="U2615"/>
    </row>
    <row r="2616" spans="1:21" s="56" customFormat="1" ht="69.95" hidden="1" customHeight="1" outlineLevel="1" thickBot="1" x14ac:dyDescent="0.25">
      <c r="A2616" s="688" t="s">
        <v>10912</v>
      </c>
      <c r="B2616" s="677" t="s">
        <v>21</v>
      </c>
      <c r="C2616" s="886"/>
      <c r="D2616" s="871" t="s">
        <v>10914</v>
      </c>
      <c r="E2616" s="670"/>
      <c r="F2616" s="670" t="s">
        <v>4</v>
      </c>
      <c r="G2616" s="862">
        <v>1</v>
      </c>
      <c r="H2616" s="922">
        <v>0.56000000000000005</v>
      </c>
      <c r="I2616" s="906">
        <v>0.54</v>
      </c>
      <c r="J2616" s="676">
        <f t="shared" si="1809"/>
        <v>0.5292</v>
      </c>
      <c r="K2616" s="676">
        <f t="shared" si="1810"/>
        <v>0.52380000000000004</v>
      </c>
      <c r="L2616" s="676">
        <f t="shared" si="1811"/>
        <v>0.51839999999999997</v>
      </c>
      <c r="M2616" s="683"/>
      <c r="N2616" s="692">
        <f>H2616*M2616</f>
        <v>0</v>
      </c>
      <c r="O2616" s="678">
        <f>I2616*M2616</f>
        <v>0</v>
      </c>
      <c r="P2616" s="679">
        <f>J2616*M2616</f>
        <v>0</v>
      </c>
      <c r="Q2616" s="679">
        <f>K2616*M2616</f>
        <v>0</v>
      </c>
      <c r="R2616" s="679">
        <f>L2616*M2616</f>
        <v>0</v>
      </c>
      <c r="S2616" s="682" t="s">
        <v>5</v>
      </c>
      <c r="T2616" s="170" t="s">
        <v>723</v>
      </c>
      <c r="U2616"/>
    </row>
    <row r="2617" spans="1:21" ht="69.95" hidden="1" customHeight="1" outlineLevel="1" thickBot="1" x14ac:dyDescent="0.25">
      <c r="A2617" s="688" t="s">
        <v>10915</v>
      </c>
      <c r="B2617" s="677" t="s">
        <v>21</v>
      </c>
      <c r="C2617" s="886"/>
      <c r="D2617" s="883" t="s">
        <v>10916</v>
      </c>
      <c r="E2617" s="670"/>
      <c r="F2617" s="670" t="s">
        <v>4</v>
      </c>
      <c r="G2617" s="862">
        <v>1</v>
      </c>
      <c r="H2617" s="869">
        <v>0.61</v>
      </c>
      <c r="I2617" s="869">
        <v>0.59</v>
      </c>
      <c r="J2617" s="676">
        <f t="shared" si="1809"/>
        <v>0.57819999999999994</v>
      </c>
      <c r="K2617" s="676">
        <f t="shared" si="1810"/>
        <v>0.57229999999999992</v>
      </c>
      <c r="L2617" s="676">
        <f t="shared" si="1811"/>
        <v>0.5663999999999999</v>
      </c>
      <c r="M2617" s="677"/>
      <c r="N2617" s="692">
        <f>H2617*M2617</f>
        <v>0</v>
      </c>
      <c r="O2617" s="678">
        <f>I2617*M2617</f>
        <v>0</v>
      </c>
      <c r="P2617" s="679">
        <f>J2617*M2617</f>
        <v>0</v>
      </c>
      <c r="Q2617" s="679">
        <f>K2617*M2617</f>
        <v>0</v>
      </c>
      <c r="R2617" s="679">
        <f>L2617*M2617</f>
        <v>0</v>
      </c>
      <c r="S2617" s="682" t="s">
        <v>5</v>
      </c>
      <c r="T2617" s="100" t="s">
        <v>1702</v>
      </c>
      <c r="U2617" s="56"/>
    </row>
    <row r="2618" spans="1:21" ht="69.95" hidden="1" customHeight="1" outlineLevel="1" thickBot="1" x14ac:dyDescent="0.25">
      <c r="A2618" s="688" t="s">
        <v>10915</v>
      </c>
      <c r="B2618" s="677" t="s">
        <v>21</v>
      </c>
      <c r="C2618" s="886"/>
      <c r="D2618" s="871" t="s">
        <v>10917</v>
      </c>
      <c r="E2618" s="670"/>
      <c r="F2618" s="670" t="s">
        <v>4</v>
      </c>
      <c r="G2618" s="862">
        <v>1</v>
      </c>
      <c r="H2618" s="922">
        <v>0.56000000000000005</v>
      </c>
      <c r="I2618" s="906">
        <v>0.54</v>
      </c>
      <c r="J2618" s="676">
        <f t="shared" si="1809"/>
        <v>0.5292</v>
      </c>
      <c r="K2618" s="676">
        <f t="shared" si="1810"/>
        <v>0.52380000000000004</v>
      </c>
      <c r="L2618" s="676">
        <f t="shared" si="1811"/>
        <v>0.51839999999999997</v>
      </c>
      <c r="M2618" s="677"/>
      <c r="N2618" s="692">
        <f>H2618*M2618</f>
        <v>0</v>
      </c>
      <c r="O2618" s="678">
        <f>I2618*M2618</f>
        <v>0</v>
      </c>
      <c r="P2618" s="679">
        <f>J2618*M2618</f>
        <v>0</v>
      </c>
      <c r="Q2618" s="679">
        <f>K2618*M2618</f>
        <v>0</v>
      </c>
      <c r="R2618" s="679">
        <f>L2618*M2618</f>
        <v>0</v>
      </c>
      <c r="S2618" s="682" t="s">
        <v>5</v>
      </c>
      <c r="T2618" s="170" t="s">
        <v>723</v>
      </c>
      <c r="U2618" s="56"/>
    </row>
    <row r="2619" spans="1:21" ht="69.95" hidden="1" customHeight="1" outlineLevel="1" thickBot="1" x14ac:dyDescent="0.25">
      <c r="A2619" s="644" t="s">
        <v>10112</v>
      </c>
      <c r="B2619" s="86" t="s">
        <v>21</v>
      </c>
      <c r="C2619" s="279"/>
      <c r="D2619" s="67" t="s">
        <v>10113</v>
      </c>
      <c r="E2619" s="64"/>
      <c r="F2619" s="64" t="s">
        <v>4</v>
      </c>
      <c r="G2619" s="321">
        <v>1.5</v>
      </c>
      <c r="H2619" s="180">
        <v>0.43</v>
      </c>
      <c r="I2619" s="180">
        <v>0.42</v>
      </c>
      <c r="J2619" s="162">
        <f t="shared" ref="J2619:J2620" si="1818">I2619*0.98</f>
        <v>0.41159999999999997</v>
      </c>
      <c r="K2619" s="162">
        <f t="shared" ref="K2619:K2620" si="1819">I2619*0.97</f>
        <v>0.40739999999999998</v>
      </c>
      <c r="L2619" s="162">
        <f t="shared" ref="L2619:L2620" si="1820">I2619*0.96</f>
        <v>0.40319999999999995</v>
      </c>
      <c r="M2619" s="141"/>
      <c r="N2619" s="99">
        <f>H2619*M2619</f>
        <v>0</v>
      </c>
      <c r="O2619" s="217">
        <f>I2619*M2619</f>
        <v>0</v>
      </c>
      <c r="P2619" s="246">
        <f>J2619*M2619</f>
        <v>0</v>
      </c>
      <c r="Q2619" s="246">
        <f>K2619*M2619</f>
        <v>0</v>
      </c>
      <c r="R2619" s="246">
        <f>L2619*M2619</f>
        <v>0</v>
      </c>
      <c r="S2619" s="30" t="s">
        <v>5</v>
      </c>
      <c r="T2619" s="100"/>
      <c r="U2619" s="56"/>
    </row>
    <row r="2620" spans="1:21" ht="69.95" hidden="1" customHeight="1" outlineLevel="1" thickBot="1" x14ac:dyDescent="0.25">
      <c r="A2620" s="644" t="s">
        <v>10112</v>
      </c>
      <c r="B2620" s="86" t="s">
        <v>21</v>
      </c>
      <c r="C2620" s="279"/>
      <c r="D2620" s="432" t="s">
        <v>10114</v>
      </c>
      <c r="E2620" s="64"/>
      <c r="F2620" s="64" t="s">
        <v>4</v>
      </c>
      <c r="G2620" s="321">
        <v>1.5</v>
      </c>
      <c r="H2620" s="578">
        <v>0.41</v>
      </c>
      <c r="I2620" s="235">
        <v>0.4</v>
      </c>
      <c r="J2620" s="162">
        <f t="shared" si="1818"/>
        <v>0.39200000000000002</v>
      </c>
      <c r="K2620" s="162">
        <f t="shared" si="1819"/>
        <v>0.38800000000000001</v>
      </c>
      <c r="L2620" s="162">
        <f t="shared" si="1820"/>
        <v>0.38400000000000001</v>
      </c>
      <c r="M2620" s="141"/>
      <c r="N2620" s="99">
        <f>H2620*M2620</f>
        <v>0</v>
      </c>
      <c r="O2620" s="217">
        <f>I2620*M2620</f>
        <v>0</v>
      </c>
      <c r="P2620" s="246">
        <f>J2620*M2620</f>
        <v>0</v>
      </c>
      <c r="Q2620" s="246">
        <f>K2620*M2620</f>
        <v>0</v>
      </c>
      <c r="R2620" s="246">
        <f>L2620*M2620</f>
        <v>0</v>
      </c>
      <c r="S2620" s="30" t="s">
        <v>5</v>
      </c>
      <c r="T2620" s="170" t="s">
        <v>723</v>
      </c>
      <c r="U2620" s="56"/>
    </row>
    <row r="2621" spans="1:21" s="56" customFormat="1" ht="69.95" hidden="1" customHeight="1" outlineLevel="1" thickBot="1" x14ac:dyDescent="0.25">
      <c r="A2621" s="644" t="s">
        <v>9919</v>
      </c>
      <c r="B2621" s="86" t="s">
        <v>21</v>
      </c>
      <c r="C2621" s="193" t="s">
        <v>9921</v>
      </c>
      <c r="D2621" s="432" t="s">
        <v>9917</v>
      </c>
      <c r="E2621" s="64"/>
      <c r="F2621" s="64" t="s">
        <v>4</v>
      </c>
      <c r="G2621" s="321">
        <v>2</v>
      </c>
      <c r="H2621" s="98">
        <v>1</v>
      </c>
      <c r="I2621" s="98">
        <v>0.97</v>
      </c>
      <c r="J2621" s="162">
        <f t="shared" ref="J2621:J2622" si="1821">I2621*0.98</f>
        <v>0.9506</v>
      </c>
      <c r="K2621" s="162">
        <f t="shared" ref="K2621:K2622" si="1822">I2621*0.97</f>
        <v>0.94089999999999996</v>
      </c>
      <c r="L2621" s="162">
        <f t="shared" ref="L2621:L2622" si="1823">I2621*0.96</f>
        <v>0.93119999999999992</v>
      </c>
      <c r="M2621" s="141"/>
      <c r="N2621" s="98">
        <f>H2621*M2621</f>
        <v>0</v>
      </c>
      <c r="O2621" s="217">
        <f>I2621*M2621</f>
        <v>0</v>
      </c>
      <c r="P2621" s="246">
        <f>J2621*M2621</f>
        <v>0</v>
      </c>
      <c r="Q2621" s="246">
        <f>K2621*M2621</f>
        <v>0</v>
      </c>
      <c r="R2621" s="246">
        <f>L2621*M2621</f>
        <v>0</v>
      </c>
      <c r="S2621" s="30" t="s">
        <v>5</v>
      </c>
      <c r="T2621" s="100"/>
    </row>
    <row r="2622" spans="1:21" s="56" customFormat="1" ht="69.95" hidden="1" customHeight="1" outlineLevel="1" thickBot="1" x14ac:dyDescent="0.25">
      <c r="A2622" s="644" t="s">
        <v>9920</v>
      </c>
      <c r="B2622" s="86" t="s">
        <v>21</v>
      </c>
      <c r="C2622" s="193" t="s">
        <v>9922</v>
      </c>
      <c r="D2622" s="432" t="s">
        <v>9918</v>
      </c>
      <c r="E2622" s="64"/>
      <c r="F2622" s="64" t="s">
        <v>4</v>
      </c>
      <c r="G2622" s="321">
        <v>2</v>
      </c>
      <c r="H2622" s="98">
        <v>1</v>
      </c>
      <c r="I2622" s="98">
        <v>0.97</v>
      </c>
      <c r="J2622" s="162">
        <f t="shared" si="1821"/>
        <v>0.9506</v>
      </c>
      <c r="K2622" s="162">
        <f t="shared" si="1822"/>
        <v>0.94089999999999996</v>
      </c>
      <c r="L2622" s="162">
        <f t="shared" si="1823"/>
        <v>0.93119999999999992</v>
      </c>
      <c r="M2622" s="141"/>
      <c r="N2622" s="98">
        <f>H2622*M2622</f>
        <v>0</v>
      </c>
      <c r="O2622" s="217">
        <f>I2622*M2622</f>
        <v>0</v>
      </c>
      <c r="P2622" s="246">
        <f>J2622*M2622</f>
        <v>0</v>
      </c>
      <c r="Q2622" s="246">
        <f>K2622*M2622</f>
        <v>0</v>
      </c>
      <c r="R2622" s="246">
        <f>L2622*M2622</f>
        <v>0</v>
      </c>
      <c r="S2622" s="30" t="s">
        <v>5</v>
      </c>
      <c r="T2622" s="100"/>
    </row>
    <row r="2623" spans="1:21" s="56" customFormat="1" ht="69.95" hidden="1" customHeight="1" outlineLevel="1" thickBot="1" x14ac:dyDescent="0.25">
      <c r="A2623" s="644" t="s">
        <v>5302</v>
      </c>
      <c r="B2623" s="86" t="s">
        <v>21</v>
      </c>
      <c r="C2623" s="306"/>
      <c r="D2623" s="69" t="s">
        <v>792</v>
      </c>
      <c r="E2623" s="64"/>
      <c r="F2623" s="64" t="s">
        <v>4</v>
      </c>
      <c r="G2623" s="299">
        <v>2</v>
      </c>
      <c r="H2623" s="98">
        <v>1.0900000000000001</v>
      </c>
      <c r="I2623" s="98">
        <v>1.06</v>
      </c>
      <c r="J2623" s="162">
        <f t="shared" si="1809"/>
        <v>1.0387999999999999</v>
      </c>
      <c r="K2623" s="162">
        <f t="shared" si="1810"/>
        <v>1.0282</v>
      </c>
      <c r="L2623" s="162">
        <f t="shared" si="1811"/>
        <v>1.0176000000000001</v>
      </c>
      <c r="M2623" s="141"/>
      <c r="N2623" s="99">
        <f>H2623*M2623</f>
        <v>0</v>
      </c>
      <c r="O2623" s="217">
        <f>I2623*M2623</f>
        <v>0</v>
      </c>
      <c r="P2623" s="246">
        <f>J2623*M2623</f>
        <v>0</v>
      </c>
      <c r="Q2623" s="246">
        <f>K2623*M2623</f>
        <v>0</v>
      </c>
      <c r="R2623" s="246">
        <f>L2623*M2623</f>
        <v>0</v>
      </c>
      <c r="S2623" s="30" t="s">
        <v>5</v>
      </c>
      <c r="T2623" s="100"/>
    </row>
    <row r="2624" spans="1:21" s="56" customFormat="1" ht="69.95" hidden="1" customHeight="1" outlineLevel="1" thickBot="1" x14ac:dyDescent="0.25">
      <c r="A2624" s="644" t="s">
        <v>5303</v>
      </c>
      <c r="B2624" s="86" t="s">
        <v>21</v>
      </c>
      <c r="C2624" s="154"/>
      <c r="D2624" s="67" t="s">
        <v>1866</v>
      </c>
      <c r="E2624" s="64"/>
      <c r="F2624" s="64" t="s">
        <v>4</v>
      </c>
      <c r="G2624" s="321">
        <v>3</v>
      </c>
      <c r="H2624" s="98">
        <v>2</v>
      </c>
      <c r="I2624" s="98">
        <v>1.95</v>
      </c>
      <c r="J2624" s="161">
        <f t="shared" si="1809"/>
        <v>1.911</v>
      </c>
      <c r="K2624" s="161">
        <f t="shared" si="1810"/>
        <v>1.8915</v>
      </c>
      <c r="L2624" s="161">
        <f t="shared" si="1811"/>
        <v>1.8719999999999999</v>
      </c>
      <c r="M2624" s="14"/>
      <c r="N2624" s="98">
        <f>H2624*M2624</f>
        <v>0</v>
      </c>
      <c r="O2624" s="217">
        <f>I2624*M2624</f>
        <v>0</v>
      </c>
      <c r="P2624" s="246">
        <f>J2624*M2624</f>
        <v>0</v>
      </c>
      <c r="Q2624" s="246">
        <f>K2624*M2624</f>
        <v>0</v>
      </c>
      <c r="R2624" s="246">
        <f>L2624*M2624</f>
        <v>0</v>
      </c>
      <c r="S2624" s="30" t="s">
        <v>5</v>
      </c>
      <c r="T2624" s="100"/>
    </row>
    <row r="2625" spans="1:21" s="56" customFormat="1" ht="69.95" hidden="1" customHeight="1" outlineLevel="1" thickBot="1" x14ac:dyDescent="0.25">
      <c r="A2625" s="644" t="s">
        <v>5304</v>
      </c>
      <c r="B2625" s="86" t="s">
        <v>21</v>
      </c>
      <c r="C2625" s="222"/>
      <c r="D2625" s="395" t="s">
        <v>2232</v>
      </c>
      <c r="E2625" s="80"/>
      <c r="F2625" s="64" t="s">
        <v>4</v>
      </c>
      <c r="G2625" s="136">
        <v>4</v>
      </c>
      <c r="H2625" s="99">
        <v>2.5</v>
      </c>
      <c r="I2625" s="99">
        <v>2.4</v>
      </c>
      <c r="J2625" s="162">
        <f t="shared" si="1809"/>
        <v>2.3519999999999999</v>
      </c>
      <c r="K2625" s="162">
        <f t="shared" si="1810"/>
        <v>2.3279999999999998</v>
      </c>
      <c r="L2625" s="162">
        <f t="shared" si="1811"/>
        <v>2.3039999999999998</v>
      </c>
      <c r="M2625" s="152"/>
      <c r="N2625" s="98">
        <f>H2625*M2625</f>
        <v>0</v>
      </c>
      <c r="O2625" s="217">
        <f>I2625*M2625</f>
        <v>0</v>
      </c>
      <c r="P2625" s="246">
        <f>J2625*M2625</f>
        <v>0</v>
      </c>
      <c r="Q2625" s="246">
        <f>K2625*M2625</f>
        <v>0</v>
      </c>
      <c r="R2625" s="246">
        <f>L2625*M2625</f>
        <v>0</v>
      </c>
      <c r="S2625" s="30" t="s">
        <v>5</v>
      </c>
      <c r="T2625" s="100"/>
    </row>
    <row r="2626" spans="1:21" s="56" customFormat="1" ht="69.95" hidden="1" customHeight="1" outlineLevel="1" thickBot="1" x14ac:dyDescent="0.25">
      <c r="A2626" s="644" t="s">
        <v>10059</v>
      </c>
      <c r="B2626" s="86" t="s">
        <v>21</v>
      </c>
      <c r="C2626" s="222"/>
      <c r="D2626" s="395" t="s">
        <v>10803</v>
      </c>
      <c r="E2626" s="80"/>
      <c r="F2626" s="64" t="s">
        <v>4</v>
      </c>
      <c r="G2626" s="136">
        <v>15</v>
      </c>
      <c r="H2626" s="99">
        <v>10</v>
      </c>
      <c r="I2626" s="99">
        <v>9.8000000000000007</v>
      </c>
      <c r="J2626" s="162">
        <f t="shared" ref="J2626" si="1824">I2626*0.98</f>
        <v>9.604000000000001</v>
      </c>
      <c r="K2626" s="162">
        <f t="shared" ref="K2626" si="1825">I2626*0.97</f>
        <v>9.5060000000000002</v>
      </c>
      <c r="L2626" s="162">
        <f t="shared" ref="L2626" si="1826">I2626*0.96</f>
        <v>9.4079999999999995</v>
      </c>
      <c r="M2626" s="152"/>
      <c r="N2626" s="98">
        <f>H2626*M2626</f>
        <v>0</v>
      </c>
      <c r="O2626" s="217">
        <f>I2626*M2626</f>
        <v>0</v>
      </c>
      <c r="P2626" s="246">
        <f>J2626*M2626</f>
        <v>0</v>
      </c>
      <c r="Q2626" s="246">
        <f>K2626*M2626</f>
        <v>0</v>
      </c>
      <c r="R2626" s="246">
        <f>L2626*M2626</f>
        <v>0</v>
      </c>
      <c r="S2626" s="30" t="s">
        <v>5</v>
      </c>
      <c r="T2626" s="100"/>
    </row>
    <row r="2627" spans="1:21" s="56" customFormat="1" ht="69.95" hidden="1" customHeight="1" outlineLevel="1" thickBot="1" x14ac:dyDescent="0.25">
      <c r="A2627" s="644" t="s">
        <v>5305</v>
      </c>
      <c r="B2627" s="86" t="s">
        <v>21</v>
      </c>
      <c r="C2627" s="279"/>
      <c r="D2627" s="432" t="s">
        <v>2917</v>
      </c>
      <c r="E2627" s="64"/>
      <c r="F2627" s="64" t="s">
        <v>4</v>
      </c>
      <c r="G2627" s="173">
        <v>1.5</v>
      </c>
      <c r="H2627" s="180">
        <v>0.89</v>
      </c>
      <c r="I2627" s="180">
        <v>0.87</v>
      </c>
      <c r="J2627" s="162">
        <f t="shared" si="1809"/>
        <v>0.85260000000000002</v>
      </c>
      <c r="K2627" s="162">
        <f t="shared" si="1810"/>
        <v>0.84389999999999998</v>
      </c>
      <c r="L2627" s="162">
        <f t="shared" si="1811"/>
        <v>0.83519999999999994</v>
      </c>
      <c r="M2627" s="141"/>
      <c r="N2627" s="99">
        <f>H2627*M2627</f>
        <v>0</v>
      </c>
      <c r="O2627" s="217">
        <f>I2627*M2627</f>
        <v>0</v>
      </c>
      <c r="P2627" s="246">
        <f>J2627*M2627</f>
        <v>0</v>
      </c>
      <c r="Q2627" s="246">
        <f>K2627*M2627</f>
        <v>0</v>
      </c>
      <c r="R2627" s="246">
        <f>L2627*M2627</f>
        <v>0</v>
      </c>
      <c r="S2627" s="30" t="s">
        <v>5</v>
      </c>
      <c r="T2627" s="100"/>
    </row>
    <row r="2628" spans="1:21" s="56" customFormat="1" ht="69.95" hidden="1" customHeight="1" outlineLevel="1" thickBot="1" x14ac:dyDescent="0.25">
      <c r="A2628" s="644" t="s">
        <v>5306</v>
      </c>
      <c r="B2628" s="86" t="s">
        <v>21</v>
      </c>
      <c r="C2628" s="279"/>
      <c r="D2628" s="306" t="s">
        <v>2742</v>
      </c>
      <c r="E2628" s="64"/>
      <c r="F2628" s="64" t="s">
        <v>4</v>
      </c>
      <c r="G2628" s="321">
        <v>4</v>
      </c>
      <c r="H2628" s="180">
        <v>2.1</v>
      </c>
      <c r="I2628" s="180">
        <v>2</v>
      </c>
      <c r="J2628" s="162">
        <f t="shared" ref="J2628:J2655" si="1827">I2628*0.98</f>
        <v>1.96</v>
      </c>
      <c r="K2628" s="162">
        <f t="shared" ref="K2628:K2655" si="1828">I2628*0.97</f>
        <v>1.94</v>
      </c>
      <c r="L2628" s="162">
        <f t="shared" ref="L2628:L2655" si="1829">I2628*0.96</f>
        <v>1.92</v>
      </c>
      <c r="M2628" s="152"/>
      <c r="N2628" s="99">
        <f>H2628*M2628</f>
        <v>0</v>
      </c>
      <c r="O2628" s="217">
        <f>I2628*M2628</f>
        <v>0</v>
      </c>
      <c r="P2628" s="246">
        <f>J2628*M2628</f>
        <v>0</v>
      </c>
      <c r="Q2628" s="246">
        <f>K2628*M2628</f>
        <v>0</v>
      </c>
      <c r="R2628" s="246">
        <f>L2628*M2628</f>
        <v>0</v>
      </c>
      <c r="S2628" s="30" t="s">
        <v>5</v>
      </c>
      <c r="T2628" s="100"/>
    </row>
    <row r="2629" spans="1:21" s="56" customFormat="1" ht="69.95" hidden="1" customHeight="1" outlineLevel="1" thickBot="1" x14ac:dyDescent="0.25">
      <c r="A2629" s="644" t="s">
        <v>10061</v>
      </c>
      <c r="B2629" s="86" t="s">
        <v>21</v>
      </c>
      <c r="C2629" s="279"/>
      <c r="D2629" s="279" t="s">
        <v>10060</v>
      </c>
      <c r="E2629" s="64"/>
      <c r="F2629" s="82" t="s">
        <v>4</v>
      </c>
      <c r="G2629" s="321">
        <v>7</v>
      </c>
      <c r="H2629" s="180">
        <v>4.5999999999999996</v>
      </c>
      <c r="I2629" s="180">
        <v>4.5</v>
      </c>
      <c r="J2629" s="162">
        <f t="shared" ref="J2629" si="1830">I2629*0.98</f>
        <v>4.41</v>
      </c>
      <c r="K2629" s="162">
        <f t="shared" ref="K2629" si="1831">I2629*0.97</f>
        <v>4.3650000000000002</v>
      </c>
      <c r="L2629" s="162">
        <f t="shared" ref="L2629" si="1832">I2629*0.96</f>
        <v>4.32</v>
      </c>
      <c r="M2629" s="152"/>
      <c r="N2629" s="99">
        <f>H2629*M2629</f>
        <v>0</v>
      </c>
      <c r="O2629" s="217">
        <f>I2629*M2629</f>
        <v>0</v>
      </c>
      <c r="P2629" s="246">
        <f>J2629*M2629</f>
        <v>0</v>
      </c>
      <c r="Q2629" s="246">
        <f>K2629*M2629</f>
        <v>0</v>
      </c>
      <c r="R2629" s="246">
        <f>L2629*M2629</f>
        <v>0</v>
      </c>
      <c r="S2629" s="30" t="s">
        <v>5</v>
      </c>
      <c r="T2629" s="100"/>
    </row>
    <row r="2630" spans="1:21" s="56" customFormat="1" ht="69.95" hidden="1" customHeight="1" outlineLevel="1" thickBot="1" x14ac:dyDescent="0.25">
      <c r="A2630" s="644" t="s">
        <v>10062</v>
      </c>
      <c r="B2630" s="86" t="s">
        <v>21</v>
      </c>
      <c r="C2630" s="279"/>
      <c r="D2630" s="279" t="s">
        <v>10804</v>
      </c>
      <c r="E2630" s="64"/>
      <c r="F2630" s="82" t="s">
        <v>4</v>
      </c>
      <c r="G2630" s="321">
        <v>17</v>
      </c>
      <c r="H2630" s="180">
        <v>12.3</v>
      </c>
      <c r="I2630" s="180">
        <v>12</v>
      </c>
      <c r="J2630" s="162">
        <f t="shared" ref="J2630" si="1833">I2630*0.98</f>
        <v>11.76</v>
      </c>
      <c r="K2630" s="162">
        <f t="shared" ref="K2630" si="1834">I2630*0.97</f>
        <v>11.64</v>
      </c>
      <c r="L2630" s="162">
        <f t="shared" ref="L2630" si="1835">I2630*0.96</f>
        <v>11.52</v>
      </c>
      <c r="M2630" s="152"/>
      <c r="N2630" s="99">
        <f>H2630*M2630</f>
        <v>0</v>
      </c>
      <c r="O2630" s="217">
        <f>I2630*M2630</f>
        <v>0</v>
      </c>
      <c r="P2630" s="246">
        <f>J2630*M2630</f>
        <v>0</v>
      </c>
      <c r="Q2630" s="246">
        <f>K2630*M2630</f>
        <v>0</v>
      </c>
      <c r="R2630" s="246">
        <f>L2630*M2630</f>
        <v>0</v>
      </c>
      <c r="S2630" s="30" t="s">
        <v>5</v>
      </c>
      <c r="T2630" s="100"/>
    </row>
    <row r="2631" spans="1:21" s="56" customFormat="1" ht="69.95" hidden="1" customHeight="1" outlineLevel="1" thickBot="1" x14ac:dyDescent="0.25">
      <c r="A2631" s="644" t="s">
        <v>10063</v>
      </c>
      <c r="B2631" s="86" t="s">
        <v>21</v>
      </c>
      <c r="C2631" s="279"/>
      <c r="D2631" s="279" t="s">
        <v>10805</v>
      </c>
      <c r="E2631" s="64"/>
      <c r="F2631" s="82" t="s">
        <v>4</v>
      </c>
      <c r="G2631" s="321">
        <v>22</v>
      </c>
      <c r="H2631" s="180">
        <v>15.3</v>
      </c>
      <c r="I2631" s="180">
        <v>15</v>
      </c>
      <c r="J2631" s="162">
        <f t="shared" ref="J2631" si="1836">I2631*0.98</f>
        <v>14.7</v>
      </c>
      <c r="K2631" s="162">
        <f t="shared" ref="K2631" si="1837">I2631*0.97</f>
        <v>14.549999999999999</v>
      </c>
      <c r="L2631" s="162">
        <f t="shared" ref="L2631" si="1838">I2631*0.96</f>
        <v>14.399999999999999</v>
      </c>
      <c r="M2631" s="152"/>
      <c r="N2631" s="99">
        <f>H2631*M2631</f>
        <v>0</v>
      </c>
      <c r="O2631" s="217">
        <f>I2631*M2631</f>
        <v>0</v>
      </c>
      <c r="P2631" s="246">
        <f>J2631*M2631</f>
        <v>0</v>
      </c>
      <c r="Q2631" s="246">
        <f>K2631*M2631</f>
        <v>0</v>
      </c>
      <c r="R2631" s="246">
        <f>L2631*M2631</f>
        <v>0</v>
      </c>
      <c r="S2631" s="30" t="s">
        <v>5</v>
      </c>
      <c r="T2631" s="100"/>
    </row>
    <row r="2632" spans="1:21" s="56" customFormat="1" ht="69.95" hidden="1" customHeight="1" outlineLevel="1" thickBot="1" x14ac:dyDescent="0.25">
      <c r="A2632" s="644" t="s">
        <v>5307</v>
      </c>
      <c r="B2632" s="86" t="s">
        <v>21</v>
      </c>
      <c r="C2632" s="279"/>
      <c r="D2632" s="67" t="s">
        <v>2330</v>
      </c>
      <c r="E2632" s="64"/>
      <c r="F2632" s="82" t="s">
        <v>4</v>
      </c>
      <c r="G2632" s="173">
        <v>1.5</v>
      </c>
      <c r="H2632" s="180">
        <v>0.79</v>
      </c>
      <c r="I2632" s="180">
        <v>0.77</v>
      </c>
      <c r="J2632" s="162">
        <f t="shared" ref="J2632" si="1839">I2632*0.98</f>
        <v>0.75460000000000005</v>
      </c>
      <c r="K2632" s="162">
        <f t="shared" ref="K2632" si="1840">I2632*0.97</f>
        <v>0.74690000000000001</v>
      </c>
      <c r="L2632" s="162">
        <f t="shared" ref="L2632" si="1841">I2632*0.96</f>
        <v>0.73919999999999997</v>
      </c>
      <c r="M2632" s="141"/>
      <c r="N2632" s="99">
        <f>H2632*M2632</f>
        <v>0</v>
      </c>
      <c r="O2632" s="217">
        <f>I2632*M2632</f>
        <v>0</v>
      </c>
      <c r="P2632" s="246">
        <f>J2632*M2632</f>
        <v>0</v>
      </c>
      <c r="Q2632" s="246">
        <f>K2632*M2632</f>
        <v>0</v>
      </c>
      <c r="R2632" s="246">
        <f>L2632*M2632</f>
        <v>0</v>
      </c>
      <c r="S2632" s="30" t="s">
        <v>5</v>
      </c>
      <c r="T2632" s="100"/>
    </row>
    <row r="2633" spans="1:21" ht="69.95" hidden="1" customHeight="1" outlineLevel="1" thickBot="1" x14ac:dyDescent="0.25">
      <c r="A2633" s="688" t="s">
        <v>5308</v>
      </c>
      <c r="B2633" s="677" t="s">
        <v>21</v>
      </c>
      <c r="C2633" s="886"/>
      <c r="D2633" s="871" t="s">
        <v>10918</v>
      </c>
      <c r="E2633" s="670"/>
      <c r="F2633" s="670" t="s">
        <v>4</v>
      </c>
      <c r="G2633" s="862">
        <v>1.5</v>
      </c>
      <c r="H2633" s="869">
        <v>0.6</v>
      </c>
      <c r="I2633" s="869">
        <v>0.57999999999999996</v>
      </c>
      <c r="J2633" s="676">
        <f t="shared" si="1827"/>
        <v>0.56839999999999991</v>
      </c>
      <c r="K2633" s="676">
        <f t="shared" si="1828"/>
        <v>0.56259999999999999</v>
      </c>
      <c r="L2633" s="676">
        <f t="shared" si="1829"/>
        <v>0.55679999999999996</v>
      </c>
      <c r="M2633" s="677"/>
      <c r="N2633" s="692">
        <f>H2633*M2633</f>
        <v>0</v>
      </c>
      <c r="O2633" s="678">
        <f>I2633*M2633</f>
        <v>0</v>
      </c>
      <c r="P2633" s="679">
        <f>J2633*M2633</f>
        <v>0</v>
      </c>
      <c r="Q2633" s="679">
        <f>K2633*M2633</f>
        <v>0</v>
      </c>
      <c r="R2633" s="679">
        <f>L2633*M2633</f>
        <v>0</v>
      </c>
      <c r="S2633" s="682" t="s">
        <v>5</v>
      </c>
      <c r="T2633" s="100" t="s">
        <v>1702</v>
      </c>
      <c r="U2633" s="56"/>
    </row>
    <row r="2634" spans="1:21" s="56" customFormat="1" ht="69.95" hidden="1" customHeight="1" outlineLevel="1" thickBot="1" x14ac:dyDescent="0.25">
      <c r="A2634" s="644" t="s">
        <v>7141</v>
      </c>
      <c r="B2634" s="662" t="s">
        <v>7143</v>
      </c>
      <c r="C2634" s="193" t="s">
        <v>7142</v>
      </c>
      <c r="D2634" s="432" t="s">
        <v>7144</v>
      </c>
      <c r="E2634" s="64"/>
      <c r="F2634" s="64" t="s">
        <v>4</v>
      </c>
      <c r="G2634" s="173">
        <v>5</v>
      </c>
      <c r="H2634" s="180">
        <v>3</v>
      </c>
      <c r="I2634" s="180">
        <v>2.95</v>
      </c>
      <c r="J2634" s="162">
        <f t="shared" ref="J2634" si="1842">I2634*0.98</f>
        <v>2.891</v>
      </c>
      <c r="K2634" s="162">
        <f t="shared" ref="K2634" si="1843">I2634*0.97</f>
        <v>2.8614999999999999</v>
      </c>
      <c r="L2634" s="162">
        <f t="shared" ref="L2634" si="1844">I2634*0.96</f>
        <v>2.8319999999999999</v>
      </c>
      <c r="M2634" s="141"/>
      <c r="N2634" s="99">
        <f>H2634*M2634</f>
        <v>0</v>
      </c>
      <c r="O2634" s="217">
        <f>I2634*M2634</f>
        <v>0</v>
      </c>
      <c r="P2634" s="246">
        <f>J2634*M2634</f>
        <v>0</v>
      </c>
      <c r="Q2634" s="246">
        <f>K2634*M2634</f>
        <v>0</v>
      </c>
      <c r="R2634" s="246">
        <f>L2634*M2634</f>
        <v>0</v>
      </c>
      <c r="S2634" s="30" t="s">
        <v>5</v>
      </c>
      <c r="T2634" s="100"/>
    </row>
    <row r="2635" spans="1:21" s="56" customFormat="1" ht="69.95" hidden="1" customHeight="1" outlineLevel="1" thickBot="1" x14ac:dyDescent="0.25">
      <c r="A2635" s="644" t="s">
        <v>7147</v>
      </c>
      <c r="B2635" s="662" t="s">
        <v>7143</v>
      </c>
      <c r="C2635" s="193" t="s">
        <v>7149</v>
      </c>
      <c r="D2635" s="432" t="s">
        <v>7145</v>
      </c>
      <c r="E2635" s="64"/>
      <c r="F2635" s="64" t="s">
        <v>4</v>
      </c>
      <c r="G2635" s="173">
        <v>6</v>
      </c>
      <c r="H2635" s="180">
        <v>3.6</v>
      </c>
      <c r="I2635" s="180">
        <v>3.5</v>
      </c>
      <c r="J2635" s="162">
        <f t="shared" ref="J2635:J2636" si="1845">I2635*0.98</f>
        <v>3.4299999999999997</v>
      </c>
      <c r="K2635" s="162">
        <f t="shared" ref="K2635:K2636" si="1846">I2635*0.97</f>
        <v>3.395</v>
      </c>
      <c r="L2635" s="162">
        <f t="shared" ref="L2635:L2636" si="1847">I2635*0.96</f>
        <v>3.36</v>
      </c>
      <c r="M2635" s="141"/>
      <c r="N2635" s="99">
        <f>H2635*M2635</f>
        <v>0</v>
      </c>
      <c r="O2635" s="217">
        <f>I2635*M2635</f>
        <v>0</v>
      </c>
      <c r="P2635" s="246">
        <f>J2635*M2635</f>
        <v>0</v>
      </c>
      <c r="Q2635" s="246">
        <f>K2635*M2635</f>
        <v>0</v>
      </c>
      <c r="R2635" s="246">
        <f>L2635*M2635</f>
        <v>0</v>
      </c>
      <c r="S2635" s="30" t="s">
        <v>5</v>
      </c>
      <c r="T2635" s="100"/>
    </row>
    <row r="2636" spans="1:21" s="56" customFormat="1" ht="69.95" hidden="1" customHeight="1" outlineLevel="1" thickBot="1" x14ac:dyDescent="0.25">
      <c r="A2636" s="644" t="s">
        <v>7148</v>
      </c>
      <c r="B2636" s="662" t="s">
        <v>7143</v>
      </c>
      <c r="C2636" s="193" t="s">
        <v>7150</v>
      </c>
      <c r="D2636" s="432" t="s">
        <v>7146</v>
      </c>
      <c r="E2636" s="64"/>
      <c r="F2636" s="64" t="s">
        <v>4</v>
      </c>
      <c r="G2636" s="403">
        <v>7.5</v>
      </c>
      <c r="H2636" s="180">
        <v>4.5</v>
      </c>
      <c r="I2636" s="180">
        <v>4.4000000000000004</v>
      </c>
      <c r="J2636" s="162">
        <f t="shared" si="1845"/>
        <v>4.3120000000000003</v>
      </c>
      <c r="K2636" s="162">
        <f t="shared" si="1846"/>
        <v>4.2679999999999998</v>
      </c>
      <c r="L2636" s="162">
        <f t="shared" si="1847"/>
        <v>4.2240000000000002</v>
      </c>
      <c r="M2636" s="141"/>
      <c r="N2636" s="99">
        <f>H2636*M2636</f>
        <v>0</v>
      </c>
      <c r="O2636" s="217">
        <f>I2636*M2636</f>
        <v>0</v>
      </c>
      <c r="P2636" s="246">
        <f>J2636*M2636</f>
        <v>0</v>
      </c>
      <c r="Q2636" s="246">
        <f>K2636*M2636</f>
        <v>0</v>
      </c>
      <c r="R2636" s="246">
        <f>L2636*M2636</f>
        <v>0</v>
      </c>
      <c r="S2636" s="30" t="s">
        <v>5</v>
      </c>
      <c r="T2636" s="100"/>
    </row>
    <row r="2637" spans="1:21" s="56" customFormat="1" ht="69.95" hidden="1" customHeight="1" outlineLevel="1" thickBot="1" x14ac:dyDescent="0.25">
      <c r="A2637" s="644" t="s">
        <v>8793</v>
      </c>
      <c r="B2637" s="400" t="s">
        <v>63</v>
      </c>
      <c r="C2637" s="304"/>
      <c r="D2637" s="615" t="s">
        <v>8641</v>
      </c>
      <c r="E2637" s="64"/>
      <c r="F2637" s="64" t="s">
        <v>4</v>
      </c>
      <c r="G2637" s="106">
        <v>7</v>
      </c>
      <c r="H2637" s="99">
        <v>4.3</v>
      </c>
      <c r="I2637" s="99">
        <v>4.2</v>
      </c>
      <c r="J2637" s="162">
        <f t="shared" si="1827"/>
        <v>4.1159999999999997</v>
      </c>
      <c r="K2637" s="162">
        <f t="shared" si="1828"/>
        <v>4.0739999999999998</v>
      </c>
      <c r="L2637" s="162">
        <f t="shared" si="1829"/>
        <v>4.032</v>
      </c>
      <c r="M2637" s="152"/>
      <c r="N2637" s="276">
        <f>H2637*M2637</f>
        <v>0</v>
      </c>
      <c r="O2637" s="217">
        <f>I2637*M2637</f>
        <v>0</v>
      </c>
      <c r="P2637" s="246">
        <f>J2637*M2637</f>
        <v>0</v>
      </c>
      <c r="Q2637" s="246">
        <f>K2637*M2637</f>
        <v>0</v>
      </c>
      <c r="R2637" s="246">
        <f>L2637*M2637</f>
        <v>0</v>
      </c>
      <c r="S2637" s="30" t="s">
        <v>5</v>
      </c>
      <c r="T2637" s="100"/>
    </row>
    <row r="2638" spans="1:21" s="56" customFormat="1" ht="69.95" hidden="1" customHeight="1" outlineLevel="1" thickBot="1" x14ac:dyDescent="0.25">
      <c r="A2638" s="644" t="s">
        <v>5309</v>
      </c>
      <c r="B2638" s="400" t="s">
        <v>63</v>
      </c>
      <c r="C2638" s="304"/>
      <c r="D2638" s="615" t="s">
        <v>3001</v>
      </c>
      <c r="E2638" s="64"/>
      <c r="F2638" s="64" t="s">
        <v>4</v>
      </c>
      <c r="G2638" s="86">
        <v>7</v>
      </c>
      <c r="H2638" s="99">
        <v>4.0999999999999996</v>
      </c>
      <c r="I2638" s="99">
        <v>4</v>
      </c>
      <c r="J2638" s="162">
        <f t="shared" si="1827"/>
        <v>3.92</v>
      </c>
      <c r="K2638" s="162">
        <f t="shared" si="1828"/>
        <v>3.88</v>
      </c>
      <c r="L2638" s="162">
        <f t="shared" si="1829"/>
        <v>3.84</v>
      </c>
      <c r="M2638" s="152"/>
      <c r="N2638" s="276">
        <f>H2638*M2638</f>
        <v>0</v>
      </c>
      <c r="O2638" s="217">
        <f>I2638*M2638</f>
        <v>0</v>
      </c>
      <c r="P2638" s="246">
        <f>J2638*M2638</f>
        <v>0</v>
      </c>
      <c r="Q2638" s="246">
        <f>K2638*M2638</f>
        <v>0</v>
      </c>
      <c r="R2638" s="246">
        <f>L2638*M2638</f>
        <v>0</v>
      </c>
      <c r="S2638" s="30" t="s">
        <v>5</v>
      </c>
      <c r="T2638" s="100"/>
    </row>
    <row r="2639" spans="1:21" s="56" customFormat="1" ht="69.95" hidden="1" customHeight="1" outlineLevel="1" thickBot="1" x14ac:dyDescent="0.25">
      <c r="A2639" s="644" t="s">
        <v>5315</v>
      </c>
      <c r="B2639" s="496" t="s">
        <v>345</v>
      </c>
      <c r="C2639" s="307"/>
      <c r="D2639" s="186" t="s">
        <v>356</v>
      </c>
      <c r="E2639" s="2"/>
      <c r="F2639" s="202" t="s">
        <v>4</v>
      </c>
      <c r="G2639" s="149">
        <v>2</v>
      </c>
      <c r="H2639" s="139">
        <v>0.95</v>
      </c>
      <c r="I2639" s="139">
        <v>0.9</v>
      </c>
      <c r="J2639" s="161">
        <f t="shared" si="1827"/>
        <v>0.88200000000000001</v>
      </c>
      <c r="K2639" s="161">
        <f t="shared" si="1828"/>
        <v>0.873</v>
      </c>
      <c r="L2639" s="161">
        <f t="shared" si="1829"/>
        <v>0.86399999999999999</v>
      </c>
      <c r="M2639" s="15"/>
      <c r="N2639" s="65">
        <f>H2639*M2639</f>
        <v>0</v>
      </c>
      <c r="O2639" s="217">
        <f>I2639*M2639</f>
        <v>0</v>
      </c>
      <c r="P2639" s="246">
        <f>J2639*M2639</f>
        <v>0</v>
      </c>
      <c r="Q2639" s="246">
        <f>K2639*M2639</f>
        <v>0</v>
      </c>
      <c r="R2639" s="246">
        <f>L2639*M2639</f>
        <v>0</v>
      </c>
      <c r="S2639" s="13" t="s">
        <v>5</v>
      </c>
    </row>
    <row r="2640" spans="1:21" s="56" customFormat="1" ht="69.95" hidden="1" customHeight="1" outlineLevel="1" thickBot="1" x14ac:dyDescent="0.25">
      <c r="A2640" s="644" t="s">
        <v>5316</v>
      </c>
      <c r="B2640" s="496" t="s">
        <v>345</v>
      </c>
      <c r="C2640" s="186"/>
      <c r="D2640" s="186" t="s">
        <v>685</v>
      </c>
      <c r="E2640" s="2"/>
      <c r="F2640" s="202" t="s">
        <v>4</v>
      </c>
      <c r="G2640" s="149">
        <v>2</v>
      </c>
      <c r="H2640" s="139">
        <v>0.95</v>
      </c>
      <c r="I2640" s="139">
        <v>0.9</v>
      </c>
      <c r="J2640" s="161">
        <f t="shared" si="1827"/>
        <v>0.88200000000000001</v>
      </c>
      <c r="K2640" s="161">
        <f t="shared" si="1828"/>
        <v>0.873</v>
      </c>
      <c r="L2640" s="161">
        <f t="shared" si="1829"/>
        <v>0.86399999999999999</v>
      </c>
      <c r="M2640" s="15"/>
      <c r="N2640" s="65">
        <f>H2640*M2640</f>
        <v>0</v>
      </c>
      <c r="O2640" s="217">
        <f>I2640*M2640</f>
        <v>0</v>
      </c>
      <c r="P2640" s="246">
        <f>J2640*M2640</f>
        <v>0</v>
      </c>
      <c r="Q2640" s="246">
        <f>K2640*M2640</f>
        <v>0</v>
      </c>
      <c r="R2640" s="246">
        <f>L2640*M2640</f>
        <v>0</v>
      </c>
      <c r="S2640" s="13" t="s">
        <v>5</v>
      </c>
    </row>
    <row r="2641" spans="1:21" s="56" customFormat="1" ht="69.95" hidden="1" customHeight="1" outlineLevel="1" thickBot="1" x14ac:dyDescent="0.25">
      <c r="A2641" s="644" t="s">
        <v>5317</v>
      </c>
      <c r="B2641" s="496" t="s">
        <v>345</v>
      </c>
      <c r="C2641" s="186"/>
      <c r="D2641" s="186" t="s">
        <v>612</v>
      </c>
      <c r="E2641" s="2"/>
      <c r="F2641" s="202" t="s">
        <v>4</v>
      </c>
      <c r="G2641" s="149">
        <v>2</v>
      </c>
      <c r="H2641" s="139">
        <v>0.95</v>
      </c>
      <c r="I2641" s="139">
        <v>0.9</v>
      </c>
      <c r="J2641" s="161">
        <f t="shared" si="1827"/>
        <v>0.88200000000000001</v>
      </c>
      <c r="K2641" s="161">
        <f t="shared" si="1828"/>
        <v>0.873</v>
      </c>
      <c r="L2641" s="161">
        <f t="shared" si="1829"/>
        <v>0.86399999999999999</v>
      </c>
      <c r="M2641" s="15"/>
      <c r="N2641" s="65">
        <f>H2641*M2641</f>
        <v>0</v>
      </c>
      <c r="O2641" s="217">
        <f>I2641*M2641</f>
        <v>0</v>
      </c>
      <c r="P2641" s="246">
        <f>J2641*M2641</f>
        <v>0</v>
      </c>
      <c r="Q2641" s="246">
        <f>K2641*M2641</f>
        <v>0</v>
      </c>
      <c r="R2641" s="246">
        <f>L2641*M2641</f>
        <v>0</v>
      </c>
      <c r="S2641" s="13" t="s">
        <v>5</v>
      </c>
    </row>
    <row r="2642" spans="1:21" s="56" customFormat="1" ht="69.95" hidden="1" customHeight="1" outlineLevel="1" thickBot="1" x14ac:dyDescent="0.25">
      <c r="A2642" s="644" t="s">
        <v>5318</v>
      </c>
      <c r="B2642" s="496" t="s">
        <v>2002</v>
      </c>
      <c r="C2642" s="186"/>
      <c r="D2642" s="186" t="s">
        <v>2003</v>
      </c>
      <c r="E2642" s="2"/>
      <c r="F2642" s="202" t="s">
        <v>4</v>
      </c>
      <c r="G2642" s="149">
        <v>2</v>
      </c>
      <c r="H2642" s="139">
        <v>0.95</v>
      </c>
      <c r="I2642" s="139">
        <v>0.9</v>
      </c>
      <c r="J2642" s="161">
        <f t="shared" ref="J2642" si="1848">I2642*0.98</f>
        <v>0.88200000000000001</v>
      </c>
      <c r="K2642" s="161">
        <f t="shared" ref="K2642" si="1849">I2642*0.97</f>
        <v>0.873</v>
      </c>
      <c r="L2642" s="161">
        <f t="shared" ref="L2642" si="1850">I2642*0.96</f>
        <v>0.86399999999999999</v>
      </c>
      <c r="M2642" s="15"/>
      <c r="N2642" s="65">
        <f>H2642*M2642</f>
        <v>0</v>
      </c>
      <c r="O2642" s="217">
        <f>I2642*M2642</f>
        <v>0</v>
      </c>
      <c r="P2642" s="246">
        <f>J2642*M2642</f>
        <v>0</v>
      </c>
      <c r="Q2642" s="246">
        <f>K2642*M2642</f>
        <v>0</v>
      </c>
      <c r="R2642" s="246">
        <f>L2642*M2642</f>
        <v>0</v>
      </c>
      <c r="S2642" s="30" t="s">
        <v>5</v>
      </c>
    </row>
    <row r="2643" spans="1:21" s="56" customFormat="1" ht="69.95" hidden="1" customHeight="1" outlineLevel="1" thickBot="1" x14ac:dyDescent="0.25">
      <c r="A2643" s="644" t="s">
        <v>7112</v>
      </c>
      <c r="B2643" s="661" t="s">
        <v>2002</v>
      </c>
      <c r="C2643" s="69"/>
      <c r="D2643" s="69" t="s">
        <v>7114</v>
      </c>
      <c r="E2643" s="86"/>
      <c r="F2643" s="104" t="s">
        <v>4</v>
      </c>
      <c r="G2643" s="136">
        <v>2</v>
      </c>
      <c r="H2643" s="98">
        <v>0.95</v>
      </c>
      <c r="I2643" s="98">
        <v>0.9</v>
      </c>
      <c r="J2643" s="162">
        <f t="shared" ref="J2643" si="1851">I2643*0.98</f>
        <v>0.88200000000000001</v>
      </c>
      <c r="K2643" s="162">
        <f t="shared" ref="K2643" si="1852">I2643*0.97</f>
        <v>0.873</v>
      </c>
      <c r="L2643" s="162">
        <f t="shared" ref="L2643" si="1853">I2643*0.96</f>
        <v>0.86399999999999999</v>
      </c>
      <c r="M2643" s="152"/>
      <c r="N2643" s="98">
        <f>H2643*M2643</f>
        <v>0</v>
      </c>
      <c r="O2643" s="217">
        <f>I2643*M2643</f>
        <v>0</v>
      </c>
      <c r="P2643" s="246">
        <f>J2643*M2643</f>
        <v>0</v>
      </c>
      <c r="Q2643" s="246">
        <f>K2643*M2643</f>
        <v>0</v>
      </c>
      <c r="R2643" s="246">
        <f>L2643*M2643</f>
        <v>0</v>
      </c>
      <c r="S2643" s="30" t="s">
        <v>5</v>
      </c>
      <c r="T2643" s="100"/>
    </row>
    <row r="2644" spans="1:21" s="56" customFormat="1" ht="69.95" hidden="1" customHeight="1" outlineLevel="1" thickBot="1" x14ac:dyDescent="0.25">
      <c r="A2644" s="644" t="s">
        <v>7113</v>
      </c>
      <c r="B2644" s="661" t="s">
        <v>2002</v>
      </c>
      <c r="C2644" s="69"/>
      <c r="D2644" s="69" t="s">
        <v>9731</v>
      </c>
      <c r="E2644" s="86"/>
      <c r="F2644" s="104" t="s">
        <v>4</v>
      </c>
      <c r="G2644" s="136">
        <v>2</v>
      </c>
      <c r="H2644" s="98">
        <v>0.95</v>
      </c>
      <c r="I2644" s="98">
        <v>0.9</v>
      </c>
      <c r="J2644" s="162">
        <f t="shared" ref="J2644" si="1854">I2644*0.98</f>
        <v>0.88200000000000001</v>
      </c>
      <c r="K2644" s="162">
        <f t="shared" ref="K2644" si="1855">I2644*0.97</f>
        <v>0.873</v>
      </c>
      <c r="L2644" s="162">
        <f t="shared" ref="L2644" si="1856">I2644*0.96</f>
        <v>0.86399999999999999</v>
      </c>
      <c r="M2644" s="152"/>
      <c r="N2644" s="98">
        <f>H2644*M2644</f>
        <v>0</v>
      </c>
      <c r="O2644" s="217">
        <f>I2644*M2644</f>
        <v>0</v>
      </c>
      <c r="P2644" s="246">
        <f>J2644*M2644</f>
        <v>0</v>
      </c>
      <c r="Q2644" s="246">
        <f>K2644*M2644</f>
        <v>0</v>
      </c>
      <c r="R2644" s="246">
        <f>L2644*M2644</f>
        <v>0</v>
      </c>
      <c r="S2644" s="30" t="s">
        <v>5</v>
      </c>
      <c r="T2644" s="100"/>
    </row>
    <row r="2645" spans="1:21" s="56" customFormat="1" ht="69.95" hidden="1" customHeight="1" outlineLevel="1" thickBot="1" x14ac:dyDescent="0.25">
      <c r="A2645" s="644" t="s">
        <v>5319</v>
      </c>
      <c r="B2645" s="82" t="s">
        <v>347</v>
      </c>
      <c r="C2645" s="306"/>
      <c r="D2645" s="69" t="s">
        <v>346</v>
      </c>
      <c r="E2645" s="144"/>
      <c r="F2645" s="86" t="s">
        <v>4</v>
      </c>
      <c r="G2645" s="136">
        <v>2</v>
      </c>
      <c r="H2645" s="98">
        <v>0.75</v>
      </c>
      <c r="I2645" s="98">
        <v>0.7</v>
      </c>
      <c r="J2645" s="161">
        <f t="shared" si="1827"/>
        <v>0.68599999999999994</v>
      </c>
      <c r="K2645" s="161">
        <f t="shared" si="1828"/>
        <v>0.67899999999999994</v>
      </c>
      <c r="L2645" s="161">
        <f t="shared" si="1829"/>
        <v>0.67199999999999993</v>
      </c>
      <c r="M2645" s="14"/>
      <c r="N2645" s="98">
        <f>H2645*M2645</f>
        <v>0</v>
      </c>
      <c r="O2645" s="217">
        <f>I2645*M2645</f>
        <v>0</v>
      </c>
      <c r="P2645" s="246">
        <f>J2645*M2645</f>
        <v>0</v>
      </c>
      <c r="Q2645" s="246">
        <f>K2645*M2645</f>
        <v>0</v>
      </c>
      <c r="R2645" s="246">
        <f>L2645*M2645</f>
        <v>0</v>
      </c>
      <c r="S2645" s="30" t="s">
        <v>5</v>
      </c>
      <c r="T2645" s="100"/>
    </row>
    <row r="2646" spans="1:21" s="56" customFormat="1" ht="69.95" hidden="1" customHeight="1" outlineLevel="1" thickBot="1" x14ac:dyDescent="0.25">
      <c r="A2646" s="644" t="s">
        <v>5320</v>
      </c>
      <c r="B2646" s="332" t="s">
        <v>3284</v>
      </c>
      <c r="C2646" s="115" t="s">
        <v>3285</v>
      </c>
      <c r="D2646" s="69" t="s">
        <v>3286</v>
      </c>
      <c r="E2646" s="86"/>
      <c r="F2646" s="64" t="s">
        <v>4</v>
      </c>
      <c r="G2646" s="136">
        <v>5</v>
      </c>
      <c r="H2646" s="98">
        <v>3.3</v>
      </c>
      <c r="I2646" s="98">
        <v>3.2</v>
      </c>
      <c r="J2646" s="162">
        <f t="shared" ref="J2646" si="1857">I2646*0.98</f>
        <v>3.1360000000000001</v>
      </c>
      <c r="K2646" s="162">
        <f t="shared" ref="K2646" si="1858">I2646*0.97</f>
        <v>3.1040000000000001</v>
      </c>
      <c r="L2646" s="162">
        <f t="shared" ref="L2646" si="1859">I2646*0.96</f>
        <v>3.0720000000000001</v>
      </c>
      <c r="M2646" s="152"/>
      <c r="N2646" s="98">
        <f>H2646*M2646</f>
        <v>0</v>
      </c>
      <c r="O2646" s="217">
        <f>I2646*M2646</f>
        <v>0</v>
      </c>
      <c r="P2646" s="246">
        <f>J2646*M2646</f>
        <v>0</v>
      </c>
      <c r="Q2646" s="246">
        <f>K2646*M2646</f>
        <v>0</v>
      </c>
      <c r="R2646" s="246">
        <f>L2646*M2646</f>
        <v>0</v>
      </c>
      <c r="S2646" s="30" t="s">
        <v>5</v>
      </c>
      <c r="T2646" s="100"/>
    </row>
    <row r="2647" spans="1:21" s="56" customFormat="1" ht="69.95" hidden="1" customHeight="1" outlineLevel="1" thickBot="1" x14ac:dyDescent="0.25">
      <c r="A2647" s="644" t="s">
        <v>8759</v>
      </c>
      <c r="B2647" s="332" t="s">
        <v>357</v>
      </c>
      <c r="C2647" s="115" t="s">
        <v>2289</v>
      </c>
      <c r="D2647" s="69" t="s">
        <v>8760</v>
      </c>
      <c r="E2647" s="86"/>
      <c r="F2647" s="64" t="s">
        <v>4</v>
      </c>
      <c r="G2647" s="136">
        <v>1.5</v>
      </c>
      <c r="H2647" s="98">
        <v>0.8</v>
      </c>
      <c r="I2647" s="98">
        <v>0.75</v>
      </c>
      <c r="J2647" s="162">
        <f t="shared" si="1827"/>
        <v>0.73499999999999999</v>
      </c>
      <c r="K2647" s="162">
        <f t="shared" si="1828"/>
        <v>0.72750000000000004</v>
      </c>
      <c r="L2647" s="162">
        <f t="shared" si="1829"/>
        <v>0.72</v>
      </c>
      <c r="M2647" s="152"/>
      <c r="N2647" s="98">
        <f>H2647*M2647</f>
        <v>0</v>
      </c>
      <c r="O2647" s="217">
        <f>I2647*M2647</f>
        <v>0</v>
      </c>
      <c r="P2647" s="246">
        <f>J2647*M2647</f>
        <v>0</v>
      </c>
      <c r="Q2647" s="246">
        <f>K2647*M2647</f>
        <v>0</v>
      </c>
      <c r="R2647" s="246">
        <f>L2647*M2647</f>
        <v>0</v>
      </c>
      <c r="S2647" s="30" t="s">
        <v>5</v>
      </c>
      <c r="T2647" s="100"/>
    </row>
    <row r="2648" spans="1:21" s="56" customFormat="1" ht="69.95" hidden="1" customHeight="1" outlineLevel="1" thickBot="1" x14ac:dyDescent="0.25">
      <c r="A2648" s="644" t="s">
        <v>5321</v>
      </c>
      <c r="B2648" s="319" t="s">
        <v>6813</v>
      </c>
      <c r="C2648" s="307"/>
      <c r="D2648" s="186" t="s">
        <v>6814</v>
      </c>
      <c r="E2648" s="2"/>
      <c r="F2648" s="91" t="s">
        <v>4</v>
      </c>
      <c r="G2648" s="149">
        <v>2.5</v>
      </c>
      <c r="H2648" s="139">
        <v>1.35</v>
      </c>
      <c r="I2648" s="139">
        <v>1.3</v>
      </c>
      <c r="J2648" s="161">
        <f t="shared" ref="J2648:J2649" si="1860">I2648*0.98</f>
        <v>1.274</v>
      </c>
      <c r="K2648" s="161">
        <f t="shared" ref="K2648:K2649" si="1861">I2648*0.97</f>
        <v>1.2609999999999999</v>
      </c>
      <c r="L2648" s="161">
        <f t="shared" ref="L2648:L2649" si="1862">I2648*0.96</f>
        <v>1.248</v>
      </c>
      <c r="M2648" s="14"/>
      <c r="N2648" s="139">
        <f>H2648*M2648</f>
        <v>0</v>
      </c>
      <c r="O2648" s="221">
        <f>I2648*M2648</f>
        <v>0</v>
      </c>
      <c r="P2648" s="221">
        <f>J2648*M2648</f>
        <v>0</v>
      </c>
      <c r="Q2648" s="221">
        <f>K2648*M2648</f>
        <v>0</v>
      </c>
      <c r="R2648" s="221">
        <f>L2648*M2648</f>
        <v>0</v>
      </c>
      <c r="S2648" s="134" t="s">
        <v>5</v>
      </c>
      <c r="T2648" s="100"/>
    </row>
    <row r="2649" spans="1:21" s="56" customFormat="1" ht="69.95" hidden="1" customHeight="1" outlineLevel="1" thickBot="1" x14ac:dyDescent="0.25">
      <c r="A2649" s="644" t="s">
        <v>6812</v>
      </c>
      <c r="B2649" s="319" t="s">
        <v>6813</v>
      </c>
      <c r="C2649" s="307"/>
      <c r="D2649" s="186" t="s">
        <v>6815</v>
      </c>
      <c r="E2649" s="2"/>
      <c r="F2649" s="91" t="s">
        <v>4</v>
      </c>
      <c r="G2649" s="149">
        <v>2.5</v>
      </c>
      <c r="H2649" s="139">
        <v>1.35</v>
      </c>
      <c r="I2649" s="139">
        <v>1.3</v>
      </c>
      <c r="J2649" s="161">
        <f t="shared" si="1860"/>
        <v>1.274</v>
      </c>
      <c r="K2649" s="161">
        <f t="shared" si="1861"/>
        <v>1.2609999999999999</v>
      </c>
      <c r="L2649" s="161">
        <f t="shared" si="1862"/>
        <v>1.248</v>
      </c>
      <c r="M2649" s="14"/>
      <c r="N2649" s="139">
        <f>H2649*M2649</f>
        <v>0</v>
      </c>
      <c r="O2649" s="221">
        <f>I2649*M2649</f>
        <v>0</v>
      </c>
      <c r="P2649" s="221">
        <f>J2649*M2649</f>
        <v>0</v>
      </c>
      <c r="Q2649" s="221">
        <f>K2649*M2649</f>
        <v>0</v>
      </c>
      <c r="R2649" s="221">
        <f>L2649*M2649</f>
        <v>0</v>
      </c>
      <c r="S2649" s="134" t="s">
        <v>5</v>
      </c>
      <c r="T2649" s="100"/>
    </row>
    <row r="2650" spans="1:21" s="56" customFormat="1" ht="69.95" hidden="1" customHeight="1" outlineLevel="1" thickBot="1" x14ac:dyDescent="0.25">
      <c r="A2650" s="644" t="s">
        <v>5322</v>
      </c>
      <c r="B2650" s="55" t="s">
        <v>421</v>
      </c>
      <c r="C2650" s="418"/>
      <c r="D2650" s="198" t="s">
        <v>585</v>
      </c>
      <c r="E2650" s="64"/>
      <c r="F2650" s="91" t="s">
        <v>4</v>
      </c>
      <c r="G2650" s="301">
        <v>2</v>
      </c>
      <c r="H2650" s="184">
        <v>1.25</v>
      </c>
      <c r="I2650" s="184">
        <v>1.2</v>
      </c>
      <c r="J2650" s="161">
        <f t="shared" si="1827"/>
        <v>1.1759999999999999</v>
      </c>
      <c r="K2650" s="161">
        <f t="shared" si="1828"/>
        <v>1.1639999999999999</v>
      </c>
      <c r="L2650" s="161">
        <f t="shared" si="1829"/>
        <v>1.1519999999999999</v>
      </c>
      <c r="M2650" s="15"/>
      <c r="N2650" s="175">
        <f>H2650*M2650</f>
        <v>0</v>
      </c>
      <c r="O2650" s="217">
        <f>I2650*M2650</f>
        <v>0</v>
      </c>
      <c r="P2650" s="246">
        <f>J2650*M2650</f>
        <v>0</v>
      </c>
      <c r="Q2650" s="246">
        <f>K2650*M2650</f>
        <v>0</v>
      </c>
      <c r="R2650" s="246">
        <f>L2650*M2650</f>
        <v>0</v>
      </c>
      <c r="S2650" s="13" t="s">
        <v>5</v>
      </c>
    </row>
    <row r="2651" spans="1:21" s="56" customFormat="1" ht="69.95" hidden="1" customHeight="1" outlineLevel="1" thickBot="1" x14ac:dyDescent="0.25">
      <c r="A2651" s="644" t="s">
        <v>5323</v>
      </c>
      <c r="B2651" s="55" t="s">
        <v>421</v>
      </c>
      <c r="C2651" s="418"/>
      <c r="D2651" s="198" t="s">
        <v>1210</v>
      </c>
      <c r="E2651" s="64"/>
      <c r="F2651" s="91" t="s">
        <v>4</v>
      </c>
      <c r="G2651" s="301">
        <v>1.5</v>
      </c>
      <c r="H2651" s="184">
        <v>0.85</v>
      </c>
      <c r="I2651" s="184">
        <v>0.8</v>
      </c>
      <c r="J2651" s="161">
        <f t="shared" si="1827"/>
        <v>0.78400000000000003</v>
      </c>
      <c r="K2651" s="161">
        <f t="shared" si="1828"/>
        <v>0.77600000000000002</v>
      </c>
      <c r="L2651" s="161">
        <f t="shared" si="1829"/>
        <v>0.76800000000000002</v>
      </c>
      <c r="M2651" s="15"/>
      <c r="N2651" s="175">
        <f>H2651*M2651</f>
        <v>0</v>
      </c>
      <c r="O2651" s="217">
        <f>I2651*M2651</f>
        <v>0</v>
      </c>
      <c r="P2651" s="246">
        <f>J2651*M2651</f>
        <v>0</v>
      </c>
      <c r="Q2651" s="246">
        <f>K2651*M2651</f>
        <v>0</v>
      </c>
      <c r="R2651" s="246">
        <f>L2651*M2651</f>
        <v>0</v>
      </c>
      <c r="S2651" s="13" t="s">
        <v>5</v>
      </c>
    </row>
    <row r="2652" spans="1:21" s="56" customFormat="1" ht="69.95" hidden="1" customHeight="1" outlineLevel="1" thickBot="1" x14ac:dyDescent="0.25">
      <c r="A2652" s="644" t="s">
        <v>5324</v>
      </c>
      <c r="B2652" s="55" t="s">
        <v>421</v>
      </c>
      <c r="C2652" s="418"/>
      <c r="D2652" s="198" t="s">
        <v>1211</v>
      </c>
      <c r="E2652" s="64"/>
      <c r="F2652" s="91" t="s">
        <v>4</v>
      </c>
      <c r="G2652" s="301">
        <v>1</v>
      </c>
      <c r="H2652" s="184">
        <v>0.53</v>
      </c>
      <c r="I2652" s="184">
        <v>0.5</v>
      </c>
      <c r="J2652" s="161">
        <f t="shared" si="1827"/>
        <v>0.49</v>
      </c>
      <c r="K2652" s="161">
        <f t="shared" si="1828"/>
        <v>0.48499999999999999</v>
      </c>
      <c r="L2652" s="161">
        <f t="shared" si="1829"/>
        <v>0.48</v>
      </c>
      <c r="M2652" s="15"/>
      <c r="N2652" s="175">
        <f>H2652*M2652</f>
        <v>0</v>
      </c>
      <c r="O2652" s="217">
        <f>I2652*M2652</f>
        <v>0</v>
      </c>
      <c r="P2652" s="246">
        <f>J2652*M2652</f>
        <v>0</v>
      </c>
      <c r="Q2652" s="246">
        <f>K2652*M2652</f>
        <v>0</v>
      </c>
      <c r="R2652" s="246">
        <f>L2652*M2652</f>
        <v>0</v>
      </c>
      <c r="S2652" s="13" t="s">
        <v>5</v>
      </c>
    </row>
    <row r="2653" spans="1:21" s="56" customFormat="1" ht="69.95" hidden="1" customHeight="1" outlineLevel="1" thickBot="1" x14ac:dyDescent="0.25">
      <c r="A2653" s="644" t="s">
        <v>5325</v>
      </c>
      <c r="B2653" s="64" t="s">
        <v>421</v>
      </c>
      <c r="C2653" s="193" t="s">
        <v>3231</v>
      </c>
      <c r="D2653" s="67" t="s">
        <v>3230</v>
      </c>
      <c r="E2653" s="64"/>
      <c r="F2653" s="82" t="s">
        <v>4</v>
      </c>
      <c r="G2653" s="173">
        <v>2</v>
      </c>
      <c r="H2653" s="180">
        <v>1.25</v>
      </c>
      <c r="I2653" s="180">
        <v>1.2</v>
      </c>
      <c r="J2653" s="162">
        <f t="shared" si="1827"/>
        <v>1.1759999999999999</v>
      </c>
      <c r="K2653" s="162">
        <f t="shared" si="1828"/>
        <v>1.1639999999999999</v>
      </c>
      <c r="L2653" s="162">
        <f t="shared" si="1829"/>
        <v>1.1519999999999999</v>
      </c>
      <c r="M2653" s="152"/>
      <c r="N2653" s="99">
        <f>H2653*M2653</f>
        <v>0</v>
      </c>
      <c r="O2653" s="217">
        <f>I2653*M2653</f>
        <v>0</v>
      </c>
      <c r="P2653" s="246">
        <f>J2653*M2653</f>
        <v>0</v>
      </c>
      <c r="Q2653" s="246">
        <f>K2653*M2653</f>
        <v>0</v>
      </c>
      <c r="R2653" s="246">
        <f>L2653*M2653</f>
        <v>0</v>
      </c>
      <c r="S2653" s="30" t="s">
        <v>5</v>
      </c>
      <c r="T2653" s="100"/>
    </row>
    <row r="2654" spans="1:21" s="56" customFormat="1" ht="69.95" hidden="1" customHeight="1" outlineLevel="1" thickBot="1" x14ac:dyDescent="0.25">
      <c r="A2654" s="644" t="s">
        <v>5326</v>
      </c>
      <c r="B2654" s="55" t="s">
        <v>59</v>
      </c>
      <c r="C2654" s="418"/>
      <c r="D2654" s="198" t="s">
        <v>582</v>
      </c>
      <c r="E2654" s="64"/>
      <c r="F2654" s="91" t="s">
        <v>4</v>
      </c>
      <c r="G2654" s="301">
        <v>1.25</v>
      </c>
      <c r="H2654" s="184">
        <v>0.75</v>
      </c>
      <c r="I2654" s="184">
        <v>0.7</v>
      </c>
      <c r="J2654" s="161">
        <f t="shared" si="1827"/>
        <v>0.68599999999999994</v>
      </c>
      <c r="K2654" s="161">
        <f t="shared" si="1828"/>
        <v>0.67899999999999994</v>
      </c>
      <c r="L2654" s="161">
        <f t="shared" si="1829"/>
        <v>0.67199999999999993</v>
      </c>
      <c r="M2654" s="15"/>
      <c r="N2654" s="175">
        <f>H2654*M2654</f>
        <v>0</v>
      </c>
      <c r="O2654" s="217">
        <f>I2654*M2654</f>
        <v>0</v>
      </c>
      <c r="P2654" s="246">
        <f>J2654*M2654</f>
        <v>0</v>
      </c>
      <c r="Q2654" s="246">
        <f>K2654*M2654</f>
        <v>0</v>
      </c>
      <c r="R2654" s="246">
        <f>L2654*M2654</f>
        <v>0</v>
      </c>
      <c r="S2654" s="13" t="s">
        <v>5</v>
      </c>
    </row>
    <row r="2655" spans="1:21" s="56" customFormat="1" ht="69.95" hidden="1" customHeight="1" outlineLevel="1" thickBot="1" x14ac:dyDescent="0.25">
      <c r="A2655" s="644" t="s">
        <v>5327</v>
      </c>
      <c r="B2655" s="55" t="s">
        <v>59</v>
      </c>
      <c r="C2655" s="418"/>
      <c r="D2655" s="198" t="s">
        <v>583</v>
      </c>
      <c r="E2655" s="64"/>
      <c r="F2655" s="91" t="s">
        <v>4</v>
      </c>
      <c r="G2655" s="301">
        <v>1.25</v>
      </c>
      <c r="H2655" s="184">
        <v>0.75</v>
      </c>
      <c r="I2655" s="184">
        <v>0.7</v>
      </c>
      <c r="J2655" s="161">
        <f t="shared" si="1827"/>
        <v>0.68599999999999994</v>
      </c>
      <c r="K2655" s="161">
        <f t="shared" si="1828"/>
        <v>0.67899999999999994</v>
      </c>
      <c r="L2655" s="161">
        <f t="shared" si="1829"/>
        <v>0.67199999999999993</v>
      </c>
      <c r="M2655" s="15"/>
      <c r="N2655" s="175">
        <f>H2655*M2655</f>
        <v>0</v>
      </c>
      <c r="O2655" s="217">
        <f>I2655*M2655</f>
        <v>0</v>
      </c>
      <c r="P2655" s="246">
        <f>J2655*M2655</f>
        <v>0</v>
      </c>
      <c r="Q2655" s="246">
        <f>K2655*M2655</f>
        <v>0</v>
      </c>
      <c r="R2655" s="246">
        <f>L2655*M2655</f>
        <v>0</v>
      </c>
      <c r="S2655" s="13" t="s">
        <v>5</v>
      </c>
      <c r="U2655"/>
    </row>
    <row r="2656" spans="1:21" ht="20.100000000000001" customHeight="1" collapsed="1" thickBot="1" x14ac:dyDescent="0.25">
      <c r="A2656" s="384" t="s">
        <v>3292</v>
      </c>
      <c r="B2656" s="601"/>
      <c r="C2656" s="368"/>
      <c r="D2656" s="369"/>
      <c r="E2656" s="369"/>
      <c r="F2656" s="369"/>
      <c r="G2656" s="370"/>
      <c r="H2656" s="370"/>
      <c r="I2656" s="370"/>
      <c r="J2656" s="370"/>
      <c r="K2656" s="370"/>
      <c r="L2656" s="370"/>
      <c r="M2656" s="370"/>
      <c r="N2656" s="370"/>
      <c r="O2656" s="370"/>
      <c r="P2656" s="370"/>
      <c r="Q2656" s="370"/>
      <c r="R2656" s="370"/>
      <c r="S2656" s="371"/>
      <c r="U2656" s="56"/>
    </row>
    <row r="2657" spans="1:21" ht="20.100000000000001" hidden="1" customHeight="1" outlineLevel="1" thickBot="1" x14ac:dyDescent="0.25">
      <c r="A2657" s="3" t="s">
        <v>3737</v>
      </c>
      <c r="B2657" s="3" t="s">
        <v>33</v>
      </c>
      <c r="C2657" s="3"/>
      <c r="D2657" s="3" t="s">
        <v>17</v>
      </c>
      <c r="E2657" s="405" t="s">
        <v>2746</v>
      </c>
      <c r="F2657" s="84" t="s">
        <v>31</v>
      </c>
      <c r="G2657" s="85" t="s">
        <v>487</v>
      </c>
      <c r="H2657" s="3" t="s">
        <v>488</v>
      </c>
      <c r="I2657" s="3" t="s">
        <v>495</v>
      </c>
      <c r="J2657" s="123">
        <v>-0.02</v>
      </c>
      <c r="K2657" s="123">
        <v>-0.03</v>
      </c>
      <c r="L2657" s="123">
        <v>-0.04</v>
      </c>
      <c r="M2657" s="3" t="s">
        <v>18</v>
      </c>
      <c r="N2657" s="3" t="s">
        <v>8</v>
      </c>
      <c r="O2657" s="3" t="s">
        <v>486</v>
      </c>
      <c r="P2657" s="124" t="s">
        <v>1924</v>
      </c>
      <c r="Q2657" s="124" t="s">
        <v>1930</v>
      </c>
      <c r="R2657" s="124" t="s">
        <v>1931</v>
      </c>
      <c r="S2657" s="3" t="s">
        <v>34</v>
      </c>
      <c r="U2657" s="56"/>
    </row>
    <row r="2658" spans="1:21" s="56" customFormat="1" ht="69.95" hidden="1" customHeight="1" outlineLevel="1" thickBot="1" x14ac:dyDescent="0.25">
      <c r="A2658" s="644" t="s">
        <v>5328</v>
      </c>
      <c r="B2658" s="64" t="s">
        <v>271</v>
      </c>
      <c r="C2658" s="115" t="s">
        <v>3049</v>
      </c>
      <c r="D2658" s="395" t="s">
        <v>6833</v>
      </c>
      <c r="E2658" s="64"/>
      <c r="F2658" s="64" t="s">
        <v>4</v>
      </c>
      <c r="G2658" s="86">
        <v>2</v>
      </c>
      <c r="H2658" s="107">
        <v>1.1499999999999999</v>
      </c>
      <c r="I2658" s="107">
        <v>1.1000000000000001</v>
      </c>
      <c r="J2658" s="162">
        <f t="shared" ref="J2658" si="1863">I2658*0.98</f>
        <v>1.0780000000000001</v>
      </c>
      <c r="K2658" s="162">
        <f t="shared" ref="K2658" si="1864">I2658*0.97</f>
        <v>1.0669999999999999</v>
      </c>
      <c r="L2658" s="162">
        <f t="shared" ref="L2658" si="1865">I2658*0.96</f>
        <v>1.056</v>
      </c>
      <c r="M2658" s="141"/>
      <c r="N2658" s="99">
        <f>H2658*M2658</f>
        <v>0</v>
      </c>
      <c r="O2658" s="217">
        <f>I2658*M2658</f>
        <v>0</v>
      </c>
      <c r="P2658" s="246">
        <f>J2658*M2658</f>
        <v>0</v>
      </c>
      <c r="Q2658" s="246">
        <f>K2658*M2658</f>
        <v>0</v>
      </c>
      <c r="R2658" s="246">
        <f>L2658*M2658</f>
        <v>0</v>
      </c>
      <c r="S2658" s="30" t="s">
        <v>5</v>
      </c>
      <c r="T2658" s="100"/>
    </row>
    <row r="2659" spans="1:21" s="56" customFormat="1" ht="69.95" hidden="1" customHeight="1" outlineLevel="1" thickBot="1" x14ac:dyDescent="0.25">
      <c r="A2659" s="644" t="s">
        <v>5329</v>
      </c>
      <c r="B2659" s="104" t="s">
        <v>271</v>
      </c>
      <c r="C2659" s="279"/>
      <c r="D2659" s="395" t="s">
        <v>1805</v>
      </c>
      <c r="E2659" s="64"/>
      <c r="F2659" s="64" t="s">
        <v>4</v>
      </c>
      <c r="G2659" s="86">
        <v>3</v>
      </c>
      <c r="H2659" s="98">
        <v>2.1</v>
      </c>
      <c r="I2659" s="98">
        <v>2</v>
      </c>
      <c r="J2659" s="161">
        <f t="shared" ref="J2659:J2708" si="1866">I2659*0.98</f>
        <v>1.96</v>
      </c>
      <c r="K2659" s="161">
        <f t="shared" ref="K2659:K2708" si="1867">I2659*0.97</f>
        <v>1.94</v>
      </c>
      <c r="L2659" s="161">
        <f t="shared" ref="L2659:L2708" si="1868">I2659*0.96</f>
        <v>1.92</v>
      </c>
      <c r="M2659" s="14"/>
      <c r="N2659" s="98">
        <f>H2659*M2659</f>
        <v>0</v>
      </c>
      <c r="O2659" s="217">
        <f>I2659*M2659</f>
        <v>0</v>
      </c>
      <c r="P2659" s="246">
        <f>J2659*M2659</f>
        <v>0</v>
      </c>
      <c r="Q2659" s="246">
        <f>K2659*M2659</f>
        <v>0</v>
      </c>
      <c r="R2659" s="246">
        <f>L2659*M2659</f>
        <v>0</v>
      </c>
      <c r="S2659" s="13" t="s">
        <v>5</v>
      </c>
      <c r="T2659" s="100"/>
    </row>
    <row r="2660" spans="1:21" s="56" customFormat="1" ht="69.95" hidden="1" customHeight="1" outlineLevel="1" thickBot="1" x14ac:dyDescent="0.25">
      <c r="A2660" s="644" t="s">
        <v>10368</v>
      </c>
      <c r="B2660" s="64" t="s">
        <v>271</v>
      </c>
      <c r="C2660" s="540" t="s">
        <v>10367</v>
      </c>
      <c r="D2660" s="395" t="s">
        <v>10366</v>
      </c>
      <c r="E2660" s="86"/>
      <c r="F2660" s="82" t="s">
        <v>4</v>
      </c>
      <c r="G2660" s="89">
        <v>4</v>
      </c>
      <c r="H2660" s="99">
        <v>2.5</v>
      </c>
      <c r="I2660" s="99">
        <v>2.4</v>
      </c>
      <c r="J2660" s="162">
        <f t="shared" ref="J2660" si="1869">I2660*0.98</f>
        <v>2.3519999999999999</v>
      </c>
      <c r="K2660" s="162">
        <f t="shared" ref="K2660" si="1870">I2660*0.97</f>
        <v>2.3279999999999998</v>
      </c>
      <c r="L2660" s="162">
        <f t="shared" ref="L2660" si="1871">I2660*0.96</f>
        <v>2.3039999999999998</v>
      </c>
      <c r="M2660" s="141"/>
      <c r="N2660" s="99">
        <f>H2660*M2660</f>
        <v>0</v>
      </c>
      <c r="O2660" s="217">
        <f>I2660*M2660</f>
        <v>0</v>
      </c>
      <c r="P2660" s="246">
        <f>J2660*M2660</f>
        <v>0</v>
      </c>
      <c r="Q2660" s="246">
        <f>K2660*M2660</f>
        <v>0</v>
      </c>
      <c r="R2660" s="246">
        <f>L2660*M2660</f>
        <v>0</v>
      </c>
      <c r="S2660" s="30" t="s">
        <v>5</v>
      </c>
      <c r="T2660" s="100"/>
    </row>
    <row r="2661" spans="1:21" s="56" customFormat="1" ht="69.95" hidden="1" customHeight="1" outlineLevel="1" thickBot="1" x14ac:dyDescent="0.25">
      <c r="A2661" s="644" t="s">
        <v>10369</v>
      </c>
      <c r="B2661" s="64" t="s">
        <v>271</v>
      </c>
      <c r="C2661" s="540" t="s">
        <v>10370</v>
      </c>
      <c r="D2661" s="395" t="s">
        <v>10371</v>
      </c>
      <c r="E2661" s="86"/>
      <c r="F2661" s="82" t="s">
        <v>4</v>
      </c>
      <c r="G2661" s="89">
        <v>3.5</v>
      </c>
      <c r="H2661" s="99">
        <v>2.2000000000000002</v>
      </c>
      <c r="I2661" s="99">
        <v>2.1</v>
      </c>
      <c r="J2661" s="162">
        <f t="shared" ref="J2661" si="1872">I2661*0.98</f>
        <v>2.0579999999999998</v>
      </c>
      <c r="K2661" s="162">
        <f t="shared" ref="K2661" si="1873">I2661*0.97</f>
        <v>2.0369999999999999</v>
      </c>
      <c r="L2661" s="162">
        <f t="shared" ref="L2661" si="1874">I2661*0.96</f>
        <v>2.016</v>
      </c>
      <c r="M2661" s="141"/>
      <c r="N2661" s="99">
        <f>H2661*M2661</f>
        <v>0</v>
      </c>
      <c r="O2661" s="217">
        <f>I2661*M2661</f>
        <v>0</v>
      </c>
      <c r="P2661" s="246">
        <f>J2661*M2661</f>
        <v>0</v>
      </c>
      <c r="Q2661" s="246">
        <f>K2661*M2661</f>
        <v>0</v>
      </c>
      <c r="R2661" s="246">
        <f>L2661*M2661</f>
        <v>0</v>
      </c>
      <c r="S2661" s="30" t="s">
        <v>5</v>
      </c>
      <c r="T2661" s="100"/>
    </row>
    <row r="2662" spans="1:21" s="56" customFormat="1" ht="69.95" hidden="1" customHeight="1" outlineLevel="1" thickBot="1" x14ac:dyDescent="0.25">
      <c r="A2662" s="644" t="s">
        <v>6781</v>
      </c>
      <c r="B2662" s="64" t="s">
        <v>271</v>
      </c>
      <c r="C2662" s="540" t="s">
        <v>6780</v>
      </c>
      <c r="D2662" s="395" t="s">
        <v>6782</v>
      </c>
      <c r="E2662" s="86"/>
      <c r="F2662" s="82" t="s">
        <v>4</v>
      </c>
      <c r="G2662" s="89">
        <v>1</v>
      </c>
      <c r="H2662" s="99">
        <v>0.43</v>
      </c>
      <c r="I2662" s="99">
        <v>0.42</v>
      </c>
      <c r="J2662" s="162">
        <f t="shared" si="1866"/>
        <v>0.41159999999999997</v>
      </c>
      <c r="K2662" s="162">
        <f t="shared" si="1867"/>
        <v>0.40739999999999998</v>
      </c>
      <c r="L2662" s="162">
        <f t="shared" si="1868"/>
        <v>0.40319999999999995</v>
      </c>
      <c r="M2662" s="141"/>
      <c r="N2662" s="99">
        <f>H2662*M2662</f>
        <v>0</v>
      </c>
      <c r="O2662" s="217">
        <f>I2662*M2662</f>
        <v>0</v>
      </c>
      <c r="P2662" s="246">
        <f>J2662*M2662</f>
        <v>0</v>
      </c>
      <c r="Q2662" s="246">
        <f>K2662*M2662</f>
        <v>0</v>
      </c>
      <c r="R2662" s="246">
        <f>L2662*M2662</f>
        <v>0</v>
      </c>
      <c r="S2662" s="30" t="s">
        <v>5</v>
      </c>
      <c r="T2662" s="100"/>
    </row>
    <row r="2663" spans="1:21" s="56" customFormat="1" ht="69.95" hidden="1" customHeight="1" outlineLevel="1" thickBot="1" x14ac:dyDescent="0.25">
      <c r="A2663" s="644" t="s">
        <v>5330</v>
      </c>
      <c r="B2663" s="64" t="s">
        <v>271</v>
      </c>
      <c r="C2663" s="540" t="s">
        <v>3064</v>
      </c>
      <c r="D2663" s="395" t="s">
        <v>3063</v>
      </c>
      <c r="E2663" s="86"/>
      <c r="F2663" s="82" t="s">
        <v>4</v>
      </c>
      <c r="G2663" s="89">
        <v>5</v>
      </c>
      <c r="H2663" s="99">
        <v>3.3</v>
      </c>
      <c r="I2663" s="99">
        <v>3.2</v>
      </c>
      <c r="J2663" s="162">
        <f t="shared" ref="J2663:J2664" si="1875">I2663*0.98</f>
        <v>3.1360000000000001</v>
      </c>
      <c r="K2663" s="162">
        <f t="shared" ref="K2663:K2664" si="1876">I2663*0.97</f>
        <v>3.1040000000000001</v>
      </c>
      <c r="L2663" s="162">
        <f t="shared" ref="L2663:L2664" si="1877">I2663*0.96</f>
        <v>3.0720000000000001</v>
      </c>
      <c r="M2663" s="141"/>
      <c r="N2663" s="99">
        <f>H2663*M2663</f>
        <v>0</v>
      </c>
      <c r="O2663" s="217">
        <f>I2663*M2663</f>
        <v>0</v>
      </c>
      <c r="P2663" s="246">
        <f>J2663*M2663</f>
        <v>0</v>
      </c>
      <c r="Q2663" s="246">
        <f>K2663*M2663</f>
        <v>0</v>
      </c>
      <c r="R2663" s="246">
        <f>L2663*M2663</f>
        <v>0</v>
      </c>
      <c r="S2663" s="30" t="s">
        <v>5</v>
      </c>
      <c r="T2663" s="100"/>
    </row>
    <row r="2664" spans="1:21" s="56" customFormat="1" ht="69.95" hidden="1" customHeight="1" outlineLevel="1" thickBot="1" x14ac:dyDescent="0.25">
      <c r="A2664" s="644" t="s">
        <v>10375</v>
      </c>
      <c r="B2664" s="64" t="s">
        <v>271</v>
      </c>
      <c r="C2664" s="540" t="s">
        <v>10376</v>
      </c>
      <c r="D2664" s="395" t="s">
        <v>10377</v>
      </c>
      <c r="E2664" s="86"/>
      <c r="F2664" s="82" t="s">
        <v>4</v>
      </c>
      <c r="G2664" s="89">
        <v>5</v>
      </c>
      <c r="H2664" s="99">
        <v>3.2</v>
      </c>
      <c r="I2664" s="99">
        <v>3.1</v>
      </c>
      <c r="J2664" s="162">
        <f t="shared" si="1875"/>
        <v>3.0379999999999998</v>
      </c>
      <c r="K2664" s="162">
        <f t="shared" si="1876"/>
        <v>3.0070000000000001</v>
      </c>
      <c r="L2664" s="162">
        <f t="shared" si="1877"/>
        <v>2.976</v>
      </c>
      <c r="M2664" s="141"/>
      <c r="N2664" s="99">
        <f>H2664*M2664</f>
        <v>0</v>
      </c>
      <c r="O2664" s="217">
        <f>I2664*M2664</f>
        <v>0</v>
      </c>
      <c r="P2664" s="246">
        <f>J2664*M2664</f>
        <v>0</v>
      </c>
      <c r="Q2664" s="246">
        <f>K2664*M2664</f>
        <v>0</v>
      </c>
      <c r="R2664" s="246">
        <f>L2664*M2664</f>
        <v>0</v>
      </c>
      <c r="S2664" s="30" t="s">
        <v>5</v>
      </c>
      <c r="T2664" s="100"/>
    </row>
    <row r="2665" spans="1:21" s="56" customFormat="1" ht="69.95" hidden="1" customHeight="1" outlineLevel="1" thickBot="1" x14ac:dyDescent="0.25">
      <c r="A2665" s="644" t="s">
        <v>10374</v>
      </c>
      <c r="B2665" s="64" t="s">
        <v>271</v>
      </c>
      <c r="C2665" s="540" t="s">
        <v>10373</v>
      </c>
      <c r="D2665" s="395" t="s">
        <v>10372</v>
      </c>
      <c r="E2665" s="86"/>
      <c r="F2665" s="82" t="s">
        <v>4</v>
      </c>
      <c r="G2665" s="89">
        <v>8</v>
      </c>
      <c r="H2665" s="99">
        <v>5</v>
      </c>
      <c r="I2665" s="99">
        <v>4.9000000000000004</v>
      </c>
      <c r="J2665" s="162">
        <f t="shared" ref="J2665" si="1878">I2665*0.98</f>
        <v>4.8020000000000005</v>
      </c>
      <c r="K2665" s="162">
        <f t="shared" ref="K2665" si="1879">I2665*0.97</f>
        <v>4.7530000000000001</v>
      </c>
      <c r="L2665" s="162">
        <f t="shared" ref="L2665" si="1880">I2665*0.96</f>
        <v>4.7039999999999997</v>
      </c>
      <c r="M2665" s="141"/>
      <c r="N2665" s="99">
        <f>H2665*M2665</f>
        <v>0</v>
      </c>
      <c r="O2665" s="217">
        <f>I2665*M2665</f>
        <v>0</v>
      </c>
      <c r="P2665" s="246">
        <f>J2665*M2665</f>
        <v>0</v>
      </c>
      <c r="Q2665" s="246">
        <f>K2665*M2665</f>
        <v>0</v>
      </c>
      <c r="R2665" s="246">
        <f>L2665*M2665</f>
        <v>0</v>
      </c>
      <c r="S2665" s="30" t="s">
        <v>5</v>
      </c>
      <c r="T2665" s="100"/>
    </row>
    <row r="2666" spans="1:21" s="56" customFormat="1" ht="69.95" hidden="1" customHeight="1" outlineLevel="1" thickBot="1" x14ac:dyDescent="0.25">
      <c r="A2666" s="644" t="s">
        <v>5331</v>
      </c>
      <c r="B2666" s="64" t="s">
        <v>271</v>
      </c>
      <c r="C2666" s="540" t="s">
        <v>3099</v>
      </c>
      <c r="D2666" s="395" t="s">
        <v>3098</v>
      </c>
      <c r="E2666" s="86"/>
      <c r="F2666" s="82" t="s">
        <v>4</v>
      </c>
      <c r="G2666" s="89">
        <v>5</v>
      </c>
      <c r="H2666" s="99">
        <v>3.2</v>
      </c>
      <c r="I2666" s="99">
        <v>3.1</v>
      </c>
      <c r="J2666" s="162">
        <f t="shared" ref="J2666" si="1881">I2666*0.98</f>
        <v>3.0379999999999998</v>
      </c>
      <c r="K2666" s="162">
        <f t="shared" ref="K2666" si="1882">I2666*0.97</f>
        <v>3.0070000000000001</v>
      </c>
      <c r="L2666" s="162">
        <f t="shared" ref="L2666" si="1883">I2666*0.96</f>
        <v>2.976</v>
      </c>
      <c r="M2666" s="141"/>
      <c r="N2666" s="99">
        <f>H2666*M2666</f>
        <v>0</v>
      </c>
      <c r="O2666" s="217">
        <f>I2666*M2666</f>
        <v>0</v>
      </c>
      <c r="P2666" s="246">
        <f>J2666*M2666</f>
        <v>0</v>
      </c>
      <c r="Q2666" s="246">
        <f>K2666*M2666</f>
        <v>0</v>
      </c>
      <c r="R2666" s="246">
        <f>L2666*M2666</f>
        <v>0</v>
      </c>
      <c r="S2666" s="30" t="s">
        <v>5</v>
      </c>
      <c r="T2666" s="100"/>
    </row>
    <row r="2667" spans="1:21" s="56" customFormat="1" ht="69.95" hidden="1" customHeight="1" outlineLevel="1" thickBot="1" x14ac:dyDescent="0.25">
      <c r="A2667" s="644" t="s">
        <v>5332</v>
      </c>
      <c r="B2667" s="64" t="s">
        <v>271</v>
      </c>
      <c r="C2667" s="154" t="s">
        <v>2970</v>
      </c>
      <c r="D2667" s="395" t="s">
        <v>2972</v>
      </c>
      <c r="E2667" s="86"/>
      <c r="F2667" s="82" t="s">
        <v>4</v>
      </c>
      <c r="G2667" s="89">
        <v>3</v>
      </c>
      <c r="H2667" s="99">
        <v>1.75</v>
      </c>
      <c r="I2667" s="99">
        <v>1.7</v>
      </c>
      <c r="J2667" s="162">
        <f t="shared" si="1866"/>
        <v>1.6659999999999999</v>
      </c>
      <c r="K2667" s="162">
        <f t="shared" si="1867"/>
        <v>1.649</v>
      </c>
      <c r="L2667" s="162">
        <f t="shared" si="1868"/>
        <v>1.6319999999999999</v>
      </c>
      <c r="M2667" s="141"/>
      <c r="N2667" s="99">
        <f>H2667*M2667</f>
        <v>0</v>
      </c>
      <c r="O2667" s="217">
        <f>I2667*M2667</f>
        <v>0</v>
      </c>
      <c r="P2667" s="246">
        <f>J2667*M2667</f>
        <v>0</v>
      </c>
      <c r="Q2667" s="246">
        <f>K2667*M2667</f>
        <v>0</v>
      </c>
      <c r="R2667" s="246">
        <f>L2667*M2667</f>
        <v>0</v>
      </c>
      <c r="S2667" s="30" t="s">
        <v>5</v>
      </c>
      <c r="T2667" s="100"/>
    </row>
    <row r="2668" spans="1:21" s="56" customFormat="1" ht="69.95" hidden="1" customHeight="1" outlineLevel="1" thickBot="1" x14ac:dyDescent="0.25">
      <c r="A2668" s="644" t="s">
        <v>5333</v>
      </c>
      <c r="B2668" s="64" t="s">
        <v>271</v>
      </c>
      <c r="C2668" s="154" t="s">
        <v>2961</v>
      </c>
      <c r="D2668" s="395" t="s">
        <v>2971</v>
      </c>
      <c r="E2668" s="86"/>
      <c r="F2668" s="82" t="s">
        <v>4</v>
      </c>
      <c r="G2668" s="89">
        <v>3</v>
      </c>
      <c r="H2668" s="99">
        <v>1.6</v>
      </c>
      <c r="I2668" s="99">
        <v>1.55</v>
      </c>
      <c r="J2668" s="162">
        <f t="shared" si="1866"/>
        <v>1.5189999999999999</v>
      </c>
      <c r="K2668" s="162">
        <f t="shared" si="1867"/>
        <v>1.5035000000000001</v>
      </c>
      <c r="L2668" s="162">
        <f t="shared" si="1868"/>
        <v>1.488</v>
      </c>
      <c r="M2668" s="141"/>
      <c r="N2668" s="99">
        <f>H2668*M2668</f>
        <v>0</v>
      </c>
      <c r="O2668" s="217">
        <f>I2668*M2668</f>
        <v>0</v>
      </c>
      <c r="P2668" s="246">
        <f>J2668*M2668</f>
        <v>0</v>
      </c>
      <c r="Q2668" s="246">
        <f>K2668*M2668</f>
        <v>0</v>
      </c>
      <c r="R2668" s="246">
        <f>L2668*M2668</f>
        <v>0</v>
      </c>
      <c r="S2668" s="30" t="s">
        <v>5</v>
      </c>
      <c r="T2668" s="100"/>
      <c r="U2668"/>
    </row>
    <row r="2669" spans="1:21" s="56" customFormat="1" ht="69.95" hidden="1" customHeight="1" outlineLevel="1" thickBot="1" x14ac:dyDescent="0.25">
      <c r="A2669" s="644" t="s">
        <v>7136</v>
      </c>
      <c r="B2669" s="64" t="s">
        <v>271</v>
      </c>
      <c r="C2669" s="154"/>
      <c r="D2669" s="109" t="s">
        <v>9503</v>
      </c>
      <c r="E2669" s="86"/>
      <c r="F2669" s="82" t="s">
        <v>4</v>
      </c>
      <c r="G2669" s="89">
        <v>19</v>
      </c>
      <c r="H2669" s="99">
        <v>13</v>
      </c>
      <c r="I2669" s="99">
        <v>12.7</v>
      </c>
      <c r="J2669" s="162">
        <f t="shared" si="1866"/>
        <v>12.446</v>
      </c>
      <c r="K2669" s="162">
        <f t="shared" si="1867"/>
        <v>12.318999999999999</v>
      </c>
      <c r="L2669" s="162">
        <f t="shared" si="1868"/>
        <v>12.191999999999998</v>
      </c>
      <c r="M2669" s="141"/>
      <c r="N2669" s="99">
        <f>H2669*M2669</f>
        <v>0</v>
      </c>
      <c r="O2669" s="217">
        <f>I2669*M2669</f>
        <v>0</v>
      </c>
      <c r="P2669" s="246">
        <f>J2669*M2669</f>
        <v>0</v>
      </c>
      <c r="Q2669" s="246">
        <f>K2669*M2669</f>
        <v>0</v>
      </c>
      <c r="R2669" s="246">
        <f>L2669*M2669</f>
        <v>0</v>
      </c>
      <c r="S2669" s="30" t="s">
        <v>5</v>
      </c>
      <c r="T2669" s="100"/>
    </row>
    <row r="2670" spans="1:21" s="56" customFormat="1" ht="69.95" hidden="1" customHeight="1" outlineLevel="1" thickBot="1" x14ac:dyDescent="0.25">
      <c r="A2670" s="644" t="s">
        <v>8850</v>
      </c>
      <c r="B2670" s="64" t="s">
        <v>271</v>
      </c>
      <c r="C2670" s="193" t="s">
        <v>8851</v>
      </c>
      <c r="D2670" s="109" t="s">
        <v>8852</v>
      </c>
      <c r="E2670" s="86"/>
      <c r="F2670" s="82" t="s">
        <v>4</v>
      </c>
      <c r="G2670" s="89">
        <v>25</v>
      </c>
      <c r="H2670" s="99">
        <v>16.899999999999999</v>
      </c>
      <c r="I2670" s="99">
        <v>16.600000000000001</v>
      </c>
      <c r="J2670" s="162">
        <f t="shared" ref="J2670" si="1884">I2670*0.98</f>
        <v>16.268000000000001</v>
      </c>
      <c r="K2670" s="162">
        <f t="shared" ref="K2670" si="1885">I2670*0.97</f>
        <v>16.102</v>
      </c>
      <c r="L2670" s="162">
        <f t="shared" ref="L2670" si="1886">I2670*0.96</f>
        <v>15.936</v>
      </c>
      <c r="M2670" s="141"/>
      <c r="N2670" s="99">
        <f>H2670*M2670</f>
        <v>0</v>
      </c>
      <c r="O2670" s="217">
        <f>I2670*M2670</f>
        <v>0</v>
      </c>
      <c r="P2670" s="246">
        <f>J2670*M2670</f>
        <v>0</v>
      </c>
      <c r="Q2670" s="246">
        <f>K2670*M2670</f>
        <v>0</v>
      </c>
      <c r="R2670" s="246">
        <f>L2670*M2670</f>
        <v>0</v>
      </c>
      <c r="S2670" s="30" t="s">
        <v>5</v>
      </c>
      <c r="T2670" s="100"/>
    </row>
    <row r="2671" spans="1:21" s="56" customFormat="1" ht="69.95" hidden="1" customHeight="1" outlineLevel="1" thickBot="1" x14ac:dyDescent="0.25">
      <c r="A2671" s="644" t="s">
        <v>8848</v>
      </c>
      <c r="B2671" s="64" t="s">
        <v>271</v>
      </c>
      <c r="C2671" s="193" t="s">
        <v>2208</v>
      </c>
      <c r="D2671" s="395" t="s">
        <v>3386</v>
      </c>
      <c r="E2671" s="86"/>
      <c r="F2671" s="82" t="s">
        <v>4</v>
      </c>
      <c r="G2671" s="89">
        <v>9</v>
      </c>
      <c r="H2671" s="99">
        <v>5.2</v>
      </c>
      <c r="I2671" s="99">
        <v>5</v>
      </c>
      <c r="J2671" s="162">
        <f t="shared" ref="J2671" si="1887">I2671*0.98</f>
        <v>4.9000000000000004</v>
      </c>
      <c r="K2671" s="162">
        <f t="shared" ref="K2671" si="1888">I2671*0.97</f>
        <v>4.8499999999999996</v>
      </c>
      <c r="L2671" s="162">
        <f t="shared" ref="L2671" si="1889">I2671*0.96</f>
        <v>4.8</v>
      </c>
      <c r="M2671" s="141"/>
      <c r="N2671" s="99">
        <f>H2671*M2671</f>
        <v>0</v>
      </c>
      <c r="O2671" s="217">
        <f>I2671*M2671</f>
        <v>0</v>
      </c>
      <c r="P2671" s="246">
        <f>J2671*M2671</f>
        <v>0</v>
      </c>
      <c r="Q2671" s="246">
        <f>K2671*M2671</f>
        <v>0</v>
      </c>
      <c r="R2671" s="246">
        <f>L2671*M2671</f>
        <v>0</v>
      </c>
      <c r="S2671" s="30" t="s">
        <v>5</v>
      </c>
      <c r="T2671" s="100"/>
    </row>
    <row r="2672" spans="1:21" s="56" customFormat="1" ht="69.95" hidden="1" customHeight="1" outlineLevel="1" thickBot="1" x14ac:dyDescent="0.25">
      <c r="A2672" s="644" t="s">
        <v>9604</v>
      </c>
      <c r="B2672" s="64" t="s">
        <v>271</v>
      </c>
      <c r="C2672" s="154"/>
      <c r="D2672" s="109" t="s">
        <v>9603</v>
      </c>
      <c r="E2672" s="86"/>
      <c r="F2672" s="89" t="s">
        <v>4</v>
      </c>
      <c r="G2672" s="89">
        <v>22</v>
      </c>
      <c r="H2672" s="99">
        <v>16.5</v>
      </c>
      <c r="I2672" s="99">
        <v>16.2</v>
      </c>
      <c r="J2672" s="162">
        <f t="shared" ref="J2672" si="1890">I2672*0.98</f>
        <v>15.875999999999999</v>
      </c>
      <c r="K2672" s="162">
        <f t="shared" ref="K2672" si="1891">I2672*0.97</f>
        <v>15.713999999999999</v>
      </c>
      <c r="L2672" s="162">
        <f t="shared" ref="L2672" si="1892">I2672*0.96</f>
        <v>15.552</v>
      </c>
      <c r="M2672" s="152"/>
      <c r="N2672" s="99">
        <f>H2672*M2672</f>
        <v>0</v>
      </c>
      <c r="O2672" s="217">
        <f>I2672*M2672</f>
        <v>0</v>
      </c>
      <c r="P2672" s="246">
        <f>J2672*M2672</f>
        <v>0</v>
      </c>
      <c r="Q2672" s="246">
        <f>K2672*M2672</f>
        <v>0</v>
      </c>
      <c r="R2672" s="246">
        <f>L2672*M2672</f>
        <v>0</v>
      </c>
      <c r="S2672" s="30" t="s">
        <v>5</v>
      </c>
      <c r="T2672" s="100"/>
    </row>
    <row r="2673" spans="1:21" s="56" customFormat="1" ht="69.95" hidden="1" customHeight="1" outlineLevel="1" thickBot="1" x14ac:dyDescent="0.25">
      <c r="A2673" s="644" t="s">
        <v>7454</v>
      </c>
      <c r="B2673" s="64" t="s">
        <v>271</v>
      </c>
      <c r="C2673" s="154"/>
      <c r="D2673" s="109" t="s">
        <v>7455</v>
      </c>
      <c r="E2673" s="86"/>
      <c r="F2673" s="89" t="s">
        <v>4</v>
      </c>
      <c r="G2673" s="89">
        <v>16</v>
      </c>
      <c r="H2673" s="99">
        <v>12.2</v>
      </c>
      <c r="I2673" s="99">
        <v>11.9</v>
      </c>
      <c r="J2673" s="162">
        <f t="shared" ref="J2673" si="1893">I2673*0.98</f>
        <v>11.662000000000001</v>
      </c>
      <c r="K2673" s="162">
        <f t="shared" ref="K2673" si="1894">I2673*0.97</f>
        <v>11.542999999999999</v>
      </c>
      <c r="L2673" s="162">
        <f t="shared" ref="L2673" si="1895">I2673*0.96</f>
        <v>11.423999999999999</v>
      </c>
      <c r="M2673" s="152"/>
      <c r="N2673" s="99">
        <f>H2673*M2673</f>
        <v>0</v>
      </c>
      <c r="O2673" s="217">
        <f>I2673*M2673</f>
        <v>0</v>
      </c>
      <c r="P2673" s="246">
        <f>J2673*M2673</f>
        <v>0</v>
      </c>
      <c r="Q2673" s="246">
        <f>K2673*M2673</f>
        <v>0</v>
      </c>
      <c r="R2673" s="246">
        <f>L2673*M2673</f>
        <v>0</v>
      </c>
      <c r="S2673" s="30" t="s">
        <v>5</v>
      </c>
      <c r="T2673" s="100"/>
    </row>
    <row r="2674" spans="1:21" s="56" customFormat="1" ht="69.95" hidden="1" customHeight="1" outlineLevel="1" thickBot="1" x14ac:dyDescent="0.25">
      <c r="A2674" s="644" t="s">
        <v>5339</v>
      </c>
      <c r="B2674" s="64" t="s">
        <v>271</v>
      </c>
      <c r="C2674" s="193" t="s">
        <v>8806</v>
      </c>
      <c r="D2674" s="395" t="s">
        <v>1302</v>
      </c>
      <c r="E2674" s="86"/>
      <c r="F2674" s="89" t="s">
        <v>4</v>
      </c>
      <c r="G2674" s="89">
        <v>0.9</v>
      </c>
      <c r="H2674" s="99">
        <v>0.45</v>
      </c>
      <c r="I2674" s="99">
        <v>0.43</v>
      </c>
      <c r="J2674" s="162">
        <f t="shared" si="1866"/>
        <v>0.4214</v>
      </c>
      <c r="K2674" s="162">
        <f t="shared" si="1867"/>
        <v>0.41709999999999997</v>
      </c>
      <c r="L2674" s="162">
        <f t="shared" si="1868"/>
        <v>0.4128</v>
      </c>
      <c r="M2674" s="141"/>
      <c r="N2674" s="99">
        <f>H2674*M2674</f>
        <v>0</v>
      </c>
      <c r="O2674" s="217">
        <f>I2674*M2674</f>
        <v>0</v>
      </c>
      <c r="P2674" s="246">
        <f>J2674*M2674</f>
        <v>0</v>
      </c>
      <c r="Q2674" s="246">
        <f>K2674*M2674</f>
        <v>0</v>
      </c>
      <c r="R2674" s="246">
        <f>L2674*M2674</f>
        <v>0</v>
      </c>
      <c r="S2674" s="30" t="s">
        <v>5</v>
      </c>
      <c r="T2674" s="100"/>
    </row>
    <row r="2675" spans="1:21" s="56" customFormat="1" ht="69.95" hidden="1" customHeight="1" outlineLevel="1" thickBot="1" x14ac:dyDescent="0.25">
      <c r="A2675" s="644" t="s">
        <v>10378</v>
      </c>
      <c r="B2675" s="64" t="s">
        <v>271</v>
      </c>
      <c r="C2675" s="540" t="s">
        <v>10379</v>
      </c>
      <c r="D2675" s="395" t="s">
        <v>10380</v>
      </c>
      <c r="E2675" s="86"/>
      <c r="F2675" s="82" t="s">
        <v>4</v>
      </c>
      <c r="G2675" s="89">
        <v>6.5</v>
      </c>
      <c r="H2675" s="99">
        <v>4.2</v>
      </c>
      <c r="I2675" s="99">
        <v>4.0999999999999996</v>
      </c>
      <c r="J2675" s="162">
        <f t="shared" ref="J2675" si="1896">I2675*0.98</f>
        <v>4.0179999999999998</v>
      </c>
      <c r="K2675" s="162">
        <f t="shared" ref="K2675" si="1897">I2675*0.97</f>
        <v>3.9769999999999994</v>
      </c>
      <c r="L2675" s="162">
        <f t="shared" ref="L2675" si="1898">I2675*0.96</f>
        <v>3.9359999999999995</v>
      </c>
      <c r="M2675" s="141"/>
      <c r="N2675" s="99">
        <f>H2675*M2675</f>
        <v>0</v>
      </c>
      <c r="O2675" s="217">
        <f>I2675*M2675</f>
        <v>0</v>
      </c>
      <c r="P2675" s="246">
        <f>J2675*M2675</f>
        <v>0</v>
      </c>
      <c r="Q2675" s="246">
        <f>K2675*M2675</f>
        <v>0</v>
      </c>
      <c r="R2675" s="246">
        <f>L2675*M2675</f>
        <v>0</v>
      </c>
      <c r="S2675" s="30" t="s">
        <v>5</v>
      </c>
      <c r="T2675" s="100"/>
    </row>
    <row r="2676" spans="1:21" s="56" customFormat="1" ht="69.95" hidden="1" customHeight="1" outlineLevel="1" thickBot="1" x14ac:dyDescent="0.25">
      <c r="A2676" s="644" t="s">
        <v>7178</v>
      </c>
      <c r="B2676" s="64" t="s">
        <v>271</v>
      </c>
      <c r="C2676" s="193" t="s">
        <v>7177</v>
      </c>
      <c r="D2676" s="395" t="s">
        <v>2201</v>
      </c>
      <c r="E2676" s="86"/>
      <c r="F2676" s="82" t="s">
        <v>4</v>
      </c>
      <c r="G2676" s="89">
        <v>1</v>
      </c>
      <c r="H2676" s="99">
        <v>0.47</v>
      </c>
      <c r="I2676" s="99">
        <v>0.45</v>
      </c>
      <c r="J2676" s="162">
        <f t="shared" si="1866"/>
        <v>0.441</v>
      </c>
      <c r="K2676" s="162">
        <f t="shared" si="1867"/>
        <v>0.4365</v>
      </c>
      <c r="L2676" s="162">
        <f t="shared" si="1868"/>
        <v>0.432</v>
      </c>
      <c r="M2676" s="141"/>
      <c r="N2676" s="99">
        <f>H2676*M2676</f>
        <v>0</v>
      </c>
      <c r="O2676" s="217">
        <f>I2676*M2676</f>
        <v>0</v>
      </c>
      <c r="P2676" s="246">
        <f>J2676*M2676</f>
        <v>0</v>
      </c>
      <c r="Q2676" s="246">
        <f>K2676*M2676</f>
        <v>0</v>
      </c>
      <c r="R2676" s="246">
        <f>L2676*M2676</f>
        <v>0</v>
      </c>
      <c r="S2676" s="30" t="s">
        <v>5</v>
      </c>
      <c r="T2676" s="100"/>
    </row>
    <row r="2677" spans="1:21" s="56" customFormat="1" ht="69.95" hidden="1" customHeight="1" outlineLevel="1" thickBot="1" x14ac:dyDescent="0.25">
      <c r="A2677" s="644" t="s">
        <v>5340</v>
      </c>
      <c r="B2677" s="64" t="s">
        <v>271</v>
      </c>
      <c r="C2677" s="541" t="s">
        <v>3267</v>
      </c>
      <c r="D2677" s="109" t="s">
        <v>2960</v>
      </c>
      <c r="E2677" s="86"/>
      <c r="F2677" s="82" t="s">
        <v>4</v>
      </c>
      <c r="G2677" s="89">
        <v>4.5</v>
      </c>
      <c r="H2677" s="99">
        <v>2.7</v>
      </c>
      <c r="I2677" s="99">
        <v>2.6</v>
      </c>
      <c r="J2677" s="162">
        <f t="shared" ref="J2677" si="1899">I2677*0.98</f>
        <v>2.548</v>
      </c>
      <c r="K2677" s="162">
        <f t="shared" ref="K2677" si="1900">I2677*0.97</f>
        <v>2.5219999999999998</v>
      </c>
      <c r="L2677" s="162">
        <f t="shared" ref="L2677" si="1901">I2677*0.96</f>
        <v>2.496</v>
      </c>
      <c r="M2677" s="152"/>
      <c r="N2677" s="99">
        <f>H2677*M2677</f>
        <v>0</v>
      </c>
      <c r="O2677" s="217">
        <f>I2677*M2677</f>
        <v>0</v>
      </c>
      <c r="P2677" s="246">
        <f>J2677*M2677</f>
        <v>0</v>
      </c>
      <c r="Q2677" s="246">
        <f>K2677*M2677</f>
        <v>0</v>
      </c>
      <c r="R2677" s="246">
        <f>L2677*M2677</f>
        <v>0</v>
      </c>
      <c r="S2677" s="30" t="s">
        <v>5</v>
      </c>
      <c r="T2677" s="100"/>
    </row>
    <row r="2678" spans="1:21" s="56" customFormat="1" ht="69.95" hidden="1" customHeight="1" outlineLevel="1" thickBot="1" x14ac:dyDescent="0.25">
      <c r="A2678" s="644" t="s">
        <v>5341</v>
      </c>
      <c r="B2678" s="82" t="s">
        <v>2008</v>
      </c>
      <c r="C2678" s="541" t="s">
        <v>3097</v>
      </c>
      <c r="D2678" s="395" t="s">
        <v>3102</v>
      </c>
      <c r="E2678" s="86"/>
      <c r="F2678" s="82" t="s">
        <v>4</v>
      </c>
      <c r="G2678" s="89">
        <v>3.5</v>
      </c>
      <c r="H2678" s="99">
        <v>2.35</v>
      </c>
      <c r="I2678" s="99">
        <v>2.25</v>
      </c>
      <c r="J2678" s="162">
        <f t="shared" si="1866"/>
        <v>2.2050000000000001</v>
      </c>
      <c r="K2678" s="162">
        <f t="shared" si="1867"/>
        <v>2.1825000000000001</v>
      </c>
      <c r="L2678" s="162">
        <f t="shared" si="1868"/>
        <v>2.16</v>
      </c>
      <c r="M2678" s="141"/>
      <c r="N2678" s="99">
        <f>H2678*M2678</f>
        <v>0</v>
      </c>
      <c r="O2678" s="217">
        <f>I2678*M2678</f>
        <v>0</v>
      </c>
      <c r="P2678" s="246">
        <f>J2678*M2678</f>
        <v>0</v>
      </c>
      <c r="Q2678" s="246">
        <f>K2678*M2678</f>
        <v>0</v>
      </c>
      <c r="R2678" s="246">
        <f>L2678*M2678</f>
        <v>0</v>
      </c>
      <c r="S2678" s="30" t="s">
        <v>5</v>
      </c>
      <c r="T2678" s="100"/>
    </row>
    <row r="2679" spans="1:21" s="56" customFormat="1" ht="69.95" hidden="1" customHeight="1" outlineLevel="1" thickBot="1" x14ac:dyDescent="0.25">
      <c r="A2679" s="644" t="s">
        <v>5342</v>
      </c>
      <c r="B2679" s="64" t="s">
        <v>271</v>
      </c>
      <c r="C2679" s="540" t="s">
        <v>3100</v>
      </c>
      <c r="D2679" s="395" t="s">
        <v>3101</v>
      </c>
      <c r="E2679" s="86"/>
      <c r="F2679" s="82" t="s">
        <v>4</v>
      </c>
      <c r="G2679" s="89">
        <v>5.5</v>
      </c>
      <c r="H2679" s="99">
        <v>3.6</v>
      </c>
      <c r="I2679" s="99">
        <v>3.5</v>
      </c>
      <c r="J2679" s="162">
        <f t="shared" si="1866"/>
        <v>3.4299999999999997</v>
      </c>
      <c r="K2679" s="162">
        <f t="shared" si="1867"/>
        <v>3.395</v>
      </c>
      <c r="L2679" s="162">
        <f t="shared" si="1868"/>
        <v>3.36</v>
      </c>
      <c r="M2679" s="141"/>
      <c r="N2679" s="99">
        <f>H2679*M2679</f>
        <v>0</v>
      </c>
      <c r="O2679" s="217">
        <f>I2679*M2679</f>
        <v>0</v>
      </c>
      <c r="P2679" s="246">
        <f>J2679*M2679</f>
        <v>0</v>
      </c>
      <c r="Q2679" s="246">
        <f>K2679*M2679</f>
        <v>0</v>
      </c>
      <c r="R2679" s="246">
        <f>L2679*M2679</f>
        <v>0</v>
      </c>
      <c r="S2679" s="30" t="s">
        <v>5</v>
      </c>
      <c r="T2679" s="100"/>
      <c r="U2679"/>
    </row>
    <row r="2680" spans="1:21" ht="69.95" hidden="1" customHeight="1" outlineLevel="1" thickBot="1" x14ac:dyDescent="0.25">
      <c r="A2680" s="644" t="s">
        <v>5343</v>
      </c>
      <c r="B2680" s="82" t="s">
        <v>271</v>
      </c>
      <c r="C2680" s="193" t="s">
        <v>3264</v>
      </c>
      <c r="D2680" s="109" t="s">
        <v>3263</v>
      </c>
      <c r="E2680" s="86"/>
      <c r="F2680" s="82" t="s">
        <v>4</v>
      </c>
      <c r="G2680" s="89">
        <v>1</v>
      </c>
      <c r="H2680" s="99">
        <v>0.47</v>
      </c>
      <c r="I2680" s="99">
        <v>0.45</v>
      </c>
      <c r="J2680" s="162">
        <f t="shared" ref="J2680" si="1902">I2680*0.98</f>
        <v>0.441</v>
      </c>
      <c r="K2680" s="162">
        <f t="shared" ref="K2680" si="1903">I2680*0.97</f>
        <v>0.4365</v>
      </c>
      <c r="L2680" s="162">
        <f t="shared" ref="L2680" si="1904">I2680*0.96</f>
        <v>0.432</v>
      </c>
      <c r="M2680" s="141"/>
      <c r="N2680" s="99">
        <f>H2680*M2680</f>
        <v>0</v>
      </c>
      <c r="O2680" s="217">
        <f>I2680*M2680</f>
        <v>0</v>
      </c>
      <c r="P2680" s="246">
        <f>J2680*M2680</f>
        <v>0</v>
      </c>
      <c r="Q2680" s="246">
        <f>K2680*M2680</f>
        <v>0</v>
      </c>
      <c r="R2680" s="246">
        <f>L2680*M2680</f>
        <v>0</v>
      </c>
      <c r="S2680" s="30" t="s">
        <v>5</v>
      </c>
      <c r="T2680" s="100"/>
      <c r="U2680" s="56"/>
    </row>
    <row r="2681" spans="1:21" ht="69.95" hidden="1" customHeight="1" outlineLevel="1" thickBot="1" x14ac:dyDescent="0.25">
      <c r="A2681" s="688" t="s">
        <v>5344</v>
      </c>
      <c r="B2681" s="673" t="s">
        <v>271</v>
      </c>
      <c r="C2681" s="693" t="s">
        <v>2795</v>
      </c>
      <c r="D2681" s="894" t="s">
        <v>9910</v>
      </c>
      <c r="E2681" s="677"/>
      <c r="F2681" s="673" t="s">
        <v>4</v>
      </c>
      <c r="G2681" s="683">
        <v>1.3</v>
      </c>
      <c r="H2681" s="692">
        <v>0.67</v>
      </c>
      <c r="I2681" s="692">
        <v>0.65</v>
      </c>
      <c r="J2681" s="676">
        <f t="shared" si="1866"/>
        <v>0.63700000000000001</v>
      </c>
      <c r="K2681" s="676">
        <f t="shared" si="1867"/>
        <v>0.63049999999999995</v>
      </c>
      <c r="L2681" s="676">
        <f t="shared" si="1868"/>
        <v>0.624</v>
      </c>
      <c r="M2681" s="677"/>
      <c r="N2681" s="692">
        <f>H2681*M2681</f>
        <v>0</v>
      </c>
      <c r="O2681" s="678">
        <f>I2681*M2681</f>
        <v>0</v>
      </c>
      <c r="P2681" s="679">
        <f>J2681*M2681</f>
        <v>0</v>
      </c>
      <c r="Q2681" s="679">
        <f>K2681*M2681</f>
        <v>0</v>
      </c>
      <c r="R2681" s="679">
        <f>L2681*M2681</f>
        <v>0</v>
      </c>
      <c r="S2681" s="682" t="s">
        <v>5</v>
      </c>
      <c r="T2681" s="100" t="s">
        <v>1702</v>
      </c>
      <c r="U2681" s="56"/>
    </row>
    <row r="2682" spans="1:21" s="56" customFormat="1" ht="69.95" hidden="1" customHeight="1" outlineLevel="1" thickBot="1" x14ac:dyDescent="0.25">
      <c r="A2682" s="644" t="s">
        <v>5345</v>
      </c>
      <c r="B2682" s="82" t="s">
        <v>2008</v>
      </c>
      <c r="C2682" s="541" t="s">
        <v>3089</v>
      </c>
      <c r="D2682" s="395" t="s">
        <v>5623</v>
      </c>
      <c r="E2682" s="86"/>
      <c r="F2682" s="82" t="s">
        <v>4</v>
      </c>
      <c r="G2682" s="89">
        <v>3</v>
      </c>
      <c r="H2682" s="99">
        <v>1.95</v>
      </c>
      <c r="I2682" s="99">
        <v>1.9</v>
      </c>
      <c r="J2682" s="162">
        <f t="shared" si="1866"/>
        <v>1.8619999999999999</v>
      </c>
      <c r="K2682" s="162">
        <f t="shared" si="1867"/>
        <v>1.843</v>
      </c>
      <c r="L2682" s="162">
        <f t="shared" si="1868"/>
        <v>1.8239999999999998</v>
      </c>
      <c r="M2682" s="141"/>
      <c r="N2682" s="99">
        <f>H2682*M2682</f>
        <v>0</v>
      </c>
      <c r="O2682" s="217">
        <f>I2682*M2682</f>
        <v>0</v>
      </c>
      <c r="P2682" s="246">
        <f>J2682*M2682</f>
        <v>0</v>
      </c>
      <c r="Q2682" s="246">
        <f>K2682*M2682</f>
        <v>0</v>
      </c>
      <c r="R2682" s="246">
        <f>L2682*M2682</f>
        <v>0</v>
      </c>
      <c r="S2682" s="30" t="s">
        <v>5</v>
      </c>
      <c r="T2682" s="100"/>
    </row>
    <row r="2683" spans="1:21" s="56" customFormat="1" ht="69.95" hidden="1" customHeight="1" outlineLevel="1" thickBot="1" x14ac:dyDescent="0.25">
      <c r="A2683" s="644" t="s">
        <v>5346</v>
      </c>
      <c r="B2683" s="82" t="s">
        <v>2008</v>
      </c>
      <c r="C2683" s="541" t="s">
        <v>3090</v>
      </c>
      <c r="D2683" s="395" t="s">
        <v>5624</v>
      </c>
      <c r="E2683" s="86"/>
      <c r="F2683" s="82" t="s">
        <v>4</v>
      </c>
      <c r="G2683" s="89">
        <v>3</v>
      </c>
      <c r="H2683" s="99">
        <v>1.75</v>
      </c>
      <c r="I2683" s="99">
        <v>1.7</v>
      </c>
      <c r="J2683" s="162">
        <f t="shared" ref="J2683" si="1905">I2683*0.98</f>
        <v>1.6659999999999999</v>
      </c>
      <c r="K2683" s="162">
        <f t="shared" ref="K2683" si="1906">I2683*0.97</f>
        <v>1.649</v>
      </c>
      <c r="L2683" s="162">
        <f t="shared" ref="L2683" si="1907">I2683*0.96</f>
        <v>1.6319999999999999</v>
      </c>
      <c r="M2683" s="141"/>
      <c r="N2683" s="99">
        <f>H2683*M2683</f>
        <v>0</v>
      </c>
      <c r="O2683" s="217">
        <f>I2683*M2683</f>
        <v>0</v>
      </c>
      <c r="P2683" s="246">
        <f>J2683*M2683</f>
        <v>0</v>
      </c>
      <c r="Q2683" s="246">
        <f>K2683*M2683</f>
        <v>0</v>
      </c>
      <c r="R2683" s="246">
        <f>L2683*M2683</f>
        <v>0</v>
      </c>
      <c r="S2683" s="30" t="s">
        <v>5</v>
      </c>
      <c r="T2683" s="100"/>
    </row>
    <row r="2684" spans="1:21" s="56" customFormat="1" ht="69.95" hidden="1" customHeight="1" outlineLevel="1" thickBot="1" x14ac:dyDescent="0.25">
      <c r="A2684" s="644" t="s">
        <v>5347</v>
      </c>
      <c r="B2684" s="82" t="s">
        <v>2008</v>
      </c>
      <c r="C2684" s="541" t="s">
        <v>3091</v>
      </c>
      <c r="D2684" s="395" t="s">
        <v>5625</v>
      </c>
      <c r="E2684" s="86"/>
      <c r="F2684" s="82" t="s">
        <v>4</v>
      </c>
      <c r="G2684" s="89">
        <v>3.5</v>
      </c>
      <c r="H2684" s="99">
        <v>2.2000000000000002</v>
      </c>
      <c r="I2684" s="99">
        <v>2.1</v>
      </c>
      <c r="J2684" s="162">
        <f t="shared" ref="J2684" si="1908">I2684*0.98</f>
        <v>2.0579999999999998</v>
      </c>
      <c r="K2684" s="162">
        <f t="shared" ref="K2684" si="1909">I2684*0.97</f>
        <v>2.0369999999999999</v>
      </c>
      <c r="L2684" s="162">
        <f t="shared" ref="L2684" si="1910">I2684*0.96</f>
        <v>2.016</v>
      </c>
      <c r="M2684" s="141"/>
      <c r="N2684" s="99">
        <f>H2684*M2684</f>
        <v>0</v>
      </c>
      <c r="O2684" s="217">
        <f>I2684*M2684</f>
        <v>0</v>
      </c>
      <c r="P2684" s="246">
        <f>J2684*M2684</f>
        <v>0</v>
      </c>
      <c r="Q2684" s="246">
        <f>K2684*M2684</f>
        <v>0</v>
      </c>
      <c r="R2684" s="246">
        <f>L2684*M2684</f>
        <v>0</v>
      </c>
      <c r="S2684" s="30" t="s">
        <v>5</v>
      </c>
      <c r="T2684" s="100"/>
    </row>
    <row r="2685" spans="1:21" s="56" customFormat="1" ht="69.95" hidden="1" customHeight="1" outlineLevel="1" thickBot="1" x14ac:dyDescent="0.25">
      <c r="A2685" s="644" t="s">
        <v>5348</v>
      </c>
      <c r="B2685" s="82" t="s">
        <v>2008</v>
      </c>
      <c r="C2685" s="541" t="s">
        <v>3092</v>
      </c>
      <c r="D2685" s="109" t="s">
        <v>5626</v>
      </c>
      <c r="E2685" s="86"/>
      <c r="F2685" s="82" t="s">
        <v>4</v>
      </c>
      <c r="G2685" s="89">
        <v>3.5</v>
      </c>
      <c r="H2685" s="99">
        <v>2</v>
      </c>
      <c r="I2685" s="99">
        <v>1.95</v>
      </c>
      <c r="J2685" s="162">
        <f t="shared" ref="J2685:J2686" si="1911">I2685*0.98</f>
        <v>1.911</v>
      </c>
      <c r="K2685" s="162">
        <f t="shared" ref="K2685:K2686" si="1912">I2685*0.97</f>
        <v>1.8915</v>
      </c>
      <c r="L2685" s="162">
        <f t="shared" ref="L2685:L2686" si="1913">I2685*0.96</f>
        <v>1.8719999999999999</v>
      </c>
      <c r="M2685" s="141"/>
      <c r="N2685" s="99">
        <f>H2685*M2685</f>
        <v>0</v>
      </c>
      <c r="O2685" s="217">
        <f>I2685*M2685</f>
        <v>0</v>
      </c>
      <c r="P2685" s="246">
        <f>J2685*M2685</f>
        <v>0</v>
      </c>
      <c r="Q2685" s="246">
        <f>K2685*M2685</f>
        <v>0</v>
      </c>
      <c r="R2685" s="246">
        <f>L2685*M2685</f>
        <v>0</v>
      </c>
      <c r="S2685" s="30" t="s">
        <v>5</v>
      </c>
      <c r="T2685" s="100"/>
    </row>
    <row r="2686" spans="1:21" s="56" customFormat="1" ht="69.95" hidden="1" customHeight="1" outlineLevel="1" thickBot="1" x14ac:dyDescent="0.25">
      <c r="A2686" s="644" t="s">
        <v>5349</v>
      </c>
      <c r="B2686" s="82" t="s">
        <v>2008</v>
      </c>
      <c r="C2686" s="541" t="s">
        <v>3093</v>
      </c>
      <c r="D2686" s="395" t="s">
        <v>5627</v>
      </c>
      <c r="E2686" s="86"/>
      <c r="F2686" s="82" t="s">
        <v>4</v>
      </c>
      <c r="G2686" s="89">
        <v>3.5</v>
      </c>
      <c r="H2686" s="99">
        <v>1.95</v>
      </c>
      <c r="I2686" s="99">
        <v>1.9</v>
      </c>
      <c r="J2686" s="162">
        <f t="shared" si="1911"/>
        <v>1.8619999999999999</v>
      </c>
      <c r="K2686" s="162">
        <f t="shared" si="1912"/>
        <v>1.843</v>
      </c>
      <c r="L2686" s="162">
        <f t="shared" si="1913"/>
        <v>1.8239999999999998</v>
      </c>
      <c r="M2686" s="141"/>
      <c r="N2686" s="99">
        <f>H2686*M2686</f>
        <v>0</v>
      </c>
      <c r="O2686" s="217">
        <f>I2686*M2686</f>
        <v>0</v>
      </c>
      <c r="P2686" s="246">
        <f>J2686*M2686</f>
        <v>0</v>
      </c>
      <c r="Q2686" s="246">
        <f>K2686*M2686</f>
        <v>0</v>
      </c>
      <c r="R2686" s="246">
        <f>L2686*M2686</f>
        <v>0</v>
      </c>
      <c r="S2686" s="30" t="s">
        <v>5</v>
      </c>
      <c r="T2686" s="100"/>
    </row>
    <row r="2687" spans="1:21" s="56" customFormat="1" ht="69.95" hidden="1" customHeight="1" outlineLevel="1" thickBot="1" x14ac:dyDescent="0.25">
      <c r="A2687" s="644" t="s">
        <v>5350</v>
      </c>
      <c r="B2687" s="82" t="s">
        <v>2008</v>
      </c>
      <c r="C2687" s="541" t="s">
        <v>3094</v>
      </c>
      <c r="D2687" s="109" t="s">
        <v>5628</v>
      </c>
      <c r="E2687" s="86"/>
      <c r="F2687" s="82" t="s">
        <v>4</v>
      </c>
      <c r="G2687" s="89">
        <v>3.5</v>
      </c>
      <c r="H2687" s="99">
        <v>1.95</v>
      </c>
      <c r="I2687" s="99">
        <v>1.9</v>
      </c>
      <c r="J2687" s="162">
        <f t="shared" ref="J2687" si="1914">I2687*0.98</f>
        <v>1.8619999999999999</v>
      </c>
      <c r="K2687" s="162">
        <f t="shared" ref="K2687" si="1915">I2687*0.97</f>
        <v>1.843</v>
      </c>
      <c r="L2687" s="162">
        <f t="shared" ref="L2687" si="1916">I2687*0.96</f>
        <v>1.8239999999999998</v>
      </c>
      <c r="M2687" s="141"/>
      <c r="N2687" s="99">
        <f>H2687*M2687</f>
        <v>0</v>
      </c>
      <c r="O2687" s="217">
        <f>I2687*M2687</f>
        <v>0</v>
      </c>
      <c r="P2687" s="246">
        <f>J2687*M2687</f>
        <v>0</v>
      </c>
      <c r="Q2687" s="246">
        <f>K2687*M2687</f>
        <v>0</v>
      </c>
      <c r="R2687" s="246">
        <f>L2687*M2687</f>
        <v>0</v>
      </c>
      <c r="S2687" s="30" t="s">
        <v>5</v>
      </c>
      <c r="T2687" s="100"/>
    </row>
    <row r="2688" spans="1:21" s="56" customFormat="1" ht="69.95" hidden="1" customHeight="1" outlineLevel="1" thickBot="1" x14ac:dyDescent="0.25">
      <c r="A2688" s="644" t="s">
        <v>5351</v>
      </c>
      <c r="B2688" s="82" t="s">
        <v>2008</v>
      </c>
      <c r="C2688" s="541" t="s">
        <v>3095</v>
      </c>
      <c r="D2688" s="109" t="s">
        <v>5629</v>
      </c>
      <c r="E2688" s="86"/>
      <c r="F2688" s="82" t="s">
        <v>4</v>
      </c>
      <c r="G2688" s="89">
        <v>3.5</v>
      </c>
      <c r="H2688" s="99">
        <v>2</v>
      </c>
      <c r="I2688" s="99">
        <v>1.95</v>
      </c>
      <c r="J2688" s="162">
        <f t="shared" ref="J2688" si="1917">I2688*0.98</f>
        <v>1.911</v>
      </c>
      <c r="K2688" s="162">
        <f t="shared" ref="K2688" si="1918">I2688*0.97</f>
        <v>1.8915</v>
      </c>
      <c r="L2688" s="162">
        <f t="shared" ref="L2688" si="1919">I2688*0.96</f>
        <v>1.8719999999999999</v>
      </c>
      <c r="M2688" s="141"/>
      <c r="N2688" s="99">
        <f>H2688*M2688</f>
        <v>0</v>
      </c>
      <c r="O2688" s="217">
        <f>I2688*M2688</f>
        <v>0</v>
      </c>
      <c r="P2688" s="246">
        <f>J2688*M2688</f>
        <v>0</v>
      </c>
      <c r="Q2688" s="246">
        <f>K2688*M2688</f>
        <v>0</v>
      </c>
      <c r="R2688" s="246">
        <f>L2688*M2688</f>
        <v>0</v>
      </c>
      <c r="S2688" s="30" t="s">
        <v>5</v>
      </c>
      <c r="T2688" s="100"/>
    </row>
    <row r="2689" spans="1:20" s="56" customFormat="1" ht="69.95" hidden="1" customHeight="1" outlineLevel="1" thickBot="1" x14ac:dyDescent="0.25">
      <c r="A2689" s="644" t="s">
        <v>5352</v>
      </c>
      <c r="B2689" s="82" t="s">
        <v>2008</v>
      </c>
      <c r="C2689" s="541" t="s">
        <v>3096</v>
      </c>
      <c r="D2689" s="109" t="s">
        <v>5630</v>
      </c>
      <c r="E2689" s="86"/>
      <c r="F2689" s="82" t="s">
        <v>4</v>
      </c>
      <c r="G2689" s="89">
        <v>3.8</v>
      </c>
      <c r="H2689" s="99">
        <v>2.2000000000000002</v>
      </c>
      <c r="I2689" s="99">
        <v>2.15</v>
      </c>
      <c r="J2689" s="162">
        <f t="shared" ref="J2689" si="1920">I2689*0.98</f>
        <v>2.1069999999999998</v>
      </c>
      <c r="K2689" s="162">
        <f t="shared" ref="K2689" si="1921">I2689*0.97</f>
        <v>2.0854999999999997</v>
      </c>
      <c r="L2689" s="162">
        <f t="shared" ref="L2689" si="1922">I2689*0.96</f>
        <v>2.0640000000000001</v>
      </c>
      <c r="M2689" s="141"/>
      <c r="N2689" s="99">
        <f>H2689*M2689</f>
        <v>0</v>
      </c>
      <c r="O2689" s="217">
        <f>I2689*M2689</f>
        <v>0</v>
      </c>
      <c r="P2689" s="246">
        <f>J2689*M2689</f>
        <v>0</v>
      </c>
      <c r="Q2689" s="246">
        <f>K2689*M2689</f>
        <v>0</v>
      </c>
      <c r="R2689" s="246">
        <f>L2689*M2689</f>
        <v>0</v>
      </c>
      <c r="S2689" s="30" t="s">
        <v>5</v>
      </c>
      <c r="T2689" s="100"/>
    </row>
    <row r="2690" spans="1:20" s="56" customFormat="1" ht="69.95" hidden="1" customHeight="1" outlineLevel="1" thickBot="1" x14ac:dyDescent="0.25">
      <c r="A2690" s="644" t="s">
        <v>5353</v>
      </c>
      <c r="B2690" s="82" t="s">
        <v>2008</v>
      </c>
      <c r="C2690" s="541" t="s">
        <v>3057</v>
      </c>
      <c r="D2690" s="395" t="s">
        <v>5630</v>
      </c>
      <c r="E2690" s="86"/>
      <c r="F2690" s="82" t="s">
        <v>4</v>
      </c>
      <c r="G2690" s="89">
        <v>4</v>
      </c>
      <c r="H2690" s="99">
        <v>2.2000000000000002</v>
      </c>
      <c r="I2690" s="99">
        <v>2.1</v>
      </c>
      <c r="J2690" s="162">
        <f t="shared" si="1866"/>
        <v>2.0579999999999998</v>
      </c>
      <c r="K2690" s="162">
        <f t="shared" si="1867"/>
        <v>2.0369999999999999</v>
      </c>
      <c r="L2690" s="162">
        <f t="shared" si="1868"/>
        <v>2.016</v>
      </c>
      <c r="M2690" s="141"/>
      <c r="N2690" s="99">
        <f>H2690*M2690</f>
        <v>0</v>
      </c>
      <c r="O2690" s="217">
        <f>I2690*M2690</f>
        <v>0</v>
      </c>
      <c r="P2690" s="246">
        <f>J2690*M2690</f>
        <v>0</v>
      </c>
      <c r="Q2690" s="246">
        <f>K2690*M2690</f>
        <v>0</v>
      </c>
      <c r="R2690" s="246">
        <f>L2690*M2690</f>
        <v>0</v>
      </c>
      <c r="S2690" s="30" t="s">
        <v>5</v>
      </c>
      <c r="T2690" s="100"/>
    </row>
    <row r="2691" spans="1:20" s="56" customFormat="1" ht="69.95" hidden="1" customHeight="1" outlineLevel="1" thickBot="1" x14ac:dyDescent="0.25">
      <c r="A2691" s="644" t="s">
        <v>5354</v>
      </c>
      <c r="B2691" s="82" t="s">
        <v>2008</v>
      </c>
      <c r="C2691" s="541" t="s">
        <v>3059</v>
      </c>
      <c r="D2691" s="395" t="s">
        <v>5631</v>
      </c>
      <c r="E2691" s="86"/>
      <c r="F2691" s="82" t="s">
        <v>4</v>
      </c>
      <c r="G2691" s="89">
        <v>5</v>
      </c>
      <c r="H2691" s="99">
        <v>3.45</v>
      </c>
      <c r="I2691" s="99">
        <v>3.35</v>
      </c>
      <c r="J2691" s="162">
        <f t="shared" ref="J2691" si="1923">I2691*0.98</f>
        <v>3.2829999999999999</v>
      </c>
      <c r="K2691" s="162">
        <f t="shared" ref="K2691" si="1924">I2691*0.97</f>
        <v>3.2494999999999998</v>
      </c>
      <c r="L2691" s="162">
        <f t="shared" ref="L2691" si="1925">I2691*0.96</f>
        <v>3.2159999999999997</v>
      </c>
      <c r="M2691" s="141"/>
      <c r="N2691" s="99">
        <f>H2691*M2691</f>
        <v>0</v>
      </c>
      <c r="O2691" s="217">
        <f>I2691*M2691</f>
        <v>0</v>
      </c>
      <c r="P2691" s="246">
        <f>J2691*M2691</f>
        <v>0</v>
      </c>
      <c r="Q2691" s="246">
        <f>K2691*M2691</f>
        <v>0</v>
      </c>
      <c r="R2691" s="246">
        <f>L2691*M2691</f>
        <v>0</v>
      </c>
      <c r="S2691" s="30" t="s">
        <v>5</v>
      </c>
      <c r="T2691" s="100"/>
    </row>
    <row r="2692" spans="1:20" s="56" customFormat="1" ht="69.95" hidden="1" customHeight="1" outlineLevel="1" thickBot="1" x14ac:dyDescent="0.25">
      <c r="A2692" s="644" t="s">
        <v>5355</v>
      </c>
      <c r="B2692" s="82" t="s">
        <v>2008</v>
      </c>
      <c r="C2692" s="541" t="s">
        <v>3058</v>
      </c>
      <c r="D2692" s="395" t="s">
        <v>5632</v>
      </c>
      <c r="E2692" s="86"/>
      <c r="F2692" s="82" t="s">
        <v>4</v>
      </c>
      <c r="G2692" s="89">
        <v>2.5</v>
      </c>
      <c r="H2692" s="99">
        <v>1.45</v>
      </c>
      <c r="I2692" s="99">
        <v>1.4</v>
      </c>
      <c r="J2692" s="162">
        <f t="shared" ref="J2692" si="1926">I2692*0.98</f>
        <v>1.3719999999999999</v>
      </c>
      <c r="K2692" s="162">
        <f t="shared" ref="K2692" si="1927">I2692*0.97</f>
        <v>1.3579999999999999</v>
      </c>
      <c r="L2692" s="162">
        <f t="shared" ref="L2692" si="1928">I2692*0.96</f>
        <v>1.3439999999999999</v>
      </c>
      <c r="M2692" s="141"/>
      <c r="N2692" s="99">
        <f>H2692*M2692</f>
        <v>0</v>
      </c>
      <c r="O2692" s="217">
        <f>I2692*M2692</f>
        <v>0</v>
      </c>
      <c r="P2692" s="246">
        <f>J2692*M2692</f>
        <v>0</v>
      </c>
      <c r="Q2692" s="246">
        <f>K2692*M2692</f>
        <v>0</v>
      </c>
      <c r="R2692" s="246">
        <f>L2692*M2692</f>
        <v>0</v>
      </c>
      <c r="S2692" s="30" t="s">
        <v>5</v>
      </c>
      <c r="T2692" s="100"/>
    </row>
    <row r="2693" spans="1:20" s="56" customFormat="1" ht="69.95" hidden="1" customHeight="1" outlineLevel="1" thickBot="1" x14ac:dyDescent="0.25">
      <c r="A2693" s="644" t="s">
        <v>6906</v>
      </c>
      <c r="B2693" s="82" t="s">
        <v>2008</v>
      </c>
      <c r="C2693" s="541" t="s">
        <v>9453</v>
      </c>
      <c r="D2693" s="395" t="s">
        <v>6905</v>
      </c>
      <c r="E2693" s="86"/>
      <c r="F2693" s="82" t="s">
        <v>4</v>
      </c>
      <c r="G2693" s="89">
        <v>4.5</v>
      </c>
      <c r="H2693" s="99">
        <v>2.4</v>
      </c>
      <c r="I2693" s="99">
        <v>2.35</v>
      </c>
      <c r="J2693" s="162">
        <f t="shared" ref="J2693" si="1929">I2693*0.98</f>
        <v>2.3029999999999999</v>
      </c>
      <c r="K2693" s="162">
        <f t="shared" ref="K2693" si="1930">I2693*0.97</f>
        <v>2.2795000000000001</v>
      </c>
      <c r="L2693" s="162">
        <f t="shared" ref="L2693" si="1931">I2693*0.96</f>
        <v>2.2559999999999998</v>
      </c>
      <c r="M2693" s="141"/>
      <c r="N2693" s="99">
        <f>H2693*M2693</f>
        <v>0</v>
      </c>
      <c r="O2693" s="217">
        <f>I2693*M2693</f>
        <v>0</v>
      </c>
      <c r="P2693" s="246">
        <f>J2693*M2693</f>
        <v>0</v>
      </c>
      <c r="Q2693" s="246">
        <f>K2693*M2693</f>
        <v>0</v>
      </c>
      <c r="R2693" s="246">
        <f>L2693*M2693</f>
        <v>0</v>
      </c>
      <c r="S2693" s="30" t="s">
        <v>5</v>
      </c>
      <c r="T2693" s="100"/>
    </row>
    <row r="2694" spans="1:20" s="56" customFormat="1" ht="69.95" hidden="1" customHeight="1" outlineLevel="1" thickBot="1" x14ac:dyDescent="0.25">
      <c r="A2694" s="644" t="s">
        <v>5356</v>
      </c>
      <c r="B2694" s="82" t="s">
        <v>2008</v>
      </c>
      <c r="C2694" s="542" t="s">
        <v>3065</v>
      </c>
      <c r="D2694" s="395" t="s">
        <v>5633</v>
      </c>
      <c r="E2694" s="86"/>
      <c r="F2694" s="82" t="s">
        <v>4</v>
      </c>
      <c r="G2694" s="89">
        <v>4</v>
      </c>
      <c r="H2694" s="99">
        <v>2.5</v>
      </c>
      <c r="I2694" s="99">
        <v>2.4</v>
      </c>
      <c r="J2694" s="162">
        <f t="shared" ref="J2694" si="1932">I2694*0.98</f>
        <v>2.3519999999999999</v>
      </c>
      <c r="K2694" s="162">
        <f t="shared" ref="K2694" si="1933">I2694*0.97</f>
        <v>2.3279999999999998</v>
      </c>
      <c r="L2694" s="162">
        <f t="shared" ref="L2694" si="1934">I2694*0.96</f>
        <v>2.3039999999999998</v>
      </c>
      <c r="M2694" s="141"/>
      <c r="N2694" s="99">
        <f>H2694*M2694</f>
        <v>0</v>
      </c>
      <c r="O2694" s="217">
        <f>I2694*M2694</f>
        <v>0</v>
      </c>
      <c r="P2694" s="246">
        <f>J2694*M2694</f>
        <v>0</v>
      </c>
      <c r="Q2694" s="246">
        <f>K2694*M2694</f>
        <v>0</v>
      </c>
      <c r="R2694" s="246">
        <f>L2694*M2694</f>
        <v>0</v>
      </c>
      <c r="S2694" s="30" t="s">
        <v>5</v>
      </c>
      <c r="T2694" s="100"/>
    </row>
    <row r="2695" spans="1:20" s="56" customFormat="1" ht="69.95" hidden="1" customHeight="1" outlineLevel="1" thickBot="1" x14ac:dyDescent="0.25">
      <c r="A2695" s="644" t="s">
        <v>5357</v>
      </c>
      <c r="B2695" s="82" t="s">
        <v>2008</v>
      </c>
      <c r="C2695" s="542" t="s">
        <v>3110</v>
      </c>
      <c r="D2695" s="395" t="s">
        <v>5634</v>
      </c>
      <c r="E2695" s="86"/>
      <c r="F2695" s="82" t="s">
        <v>4</v>
      </c>
      <c r="G2695" s="89">
        <v>4.5</v>
      </c>
      <c r="H2695" s="99">
        <v>2.95</v>
      </c>
      <c r="I2695" s="99">
        <v>2.85</v>
      </c>
      <c r="J2695" s="162">
        <f t="shared" ref="J2695" si="1935">I2695*0.98</f>
        <v>2.7930000000000001</v>
      </c>
      <c r="K2695" s="162">
        <f t="shared" ref="K2695" si="1936">I2695*0.97</f>
        <v>2.7645</v>
      </c>
      <c r="L2695" s="162">
        <f t="shared" ref="L2695" si="1937">I2695*0.96</f>
        <v>2.7359999999999998</v>
      </c>
      <c r="M2695" s="141"/>
      <c r="N2695" s="99">
        <f>H2695*M2695</f>
        <v>0</v>
      </c>
      <c r="O2695" s="217">
        <f>I2695*M2695</f>
        <v>0</v>
      </c>
      <c r="P2695" s="246">
        <f>J2695*M2695</f>
        <v>0</v>
      </c>
      <c r="Q2695" s="246">
        <f>K2695*M2695</f>
        <v>0</v>
      </c>
      <c r="R2695" s="246">
        <f>L2695*M2695</f>
        <v>0</v>
      </c>
      <c r="S2695" s="30" t="s">
        <v>5</v>
      </c>
      <c r="T2695" s="100"/>
    </row>
    <row r="2696" spans="1:20" s="56" customFormat="1" ht="69.95" hidden="1" customHeight="1" outlineLevel="1" thickBot="1" x14ac:dyDescent="0.25">
      <c r="A2696" s="644" t="s">
        <v>5358</v>
      </c>
      <c r="B2696" s="82" t="s">
        <v>2008</v>
      </c>
      <c r="C2696" s="541" t="s">
        <v>3061</v>
      </c>
      <c r="D2696" s="395" t="s">
        <v>5635</v>
      </c>
      <c r="E2696" s="86"/>
      <c r="F2696" s="82" t="s">
        <v>4</v>
      </c>
      <c r="G2696" s="89">
        <v>6</v>
      </c>
      <c r="H2696" s="99">
        <v>3.8</v>
      </c>
      <c r="I2696" s="99">
        <v>3.7</v>
      </c>
      <c r="J2696" s="162">
        <f t="shared" ref="J2696" si="1938">I2696*0.98</f>
        <v>3.6259999999999999</v>
      </c>
      <c r="K2696" s="162">
        <f t="shared" ref="K2696" si="1939">I2696*0.97</f>
        <v>3.589</v>
      </c>
      <c r="L2696" s="162">
        <f t="shared" ref="L2696" si="1940">I2696*0.96</f>
        <v>3.552</v>
      </c>
      <c r="M2696" s="141"/>
      <c r="N2696" s="99">
        <f>H2696*M2696</f>
        <v>0</v>
      </c>
      <c r="O2696" s="217">
        <f>I2696*M2696</f>
        <v>0</v>
      </c>
      <c r="P2696" s="246">
        <f>J2696*M2696</f>
        <v>0</v>
      </c>
      <c r="Q2696" s="246">
        <f>K2696*M2696</f>
        <v>0</v>
      </c>
      <c r="R2696" s="246">
        <f>L2696*M2696</f>
        <v>0</v>
      </c>
      <c r="S2696" s="30" t="s">
        <v>5</v>
      </c>
      <c r="T2696" s="100"/>
    </row>
    <row r="2697" spans="1:20" s="56" customFormat="1" ht="69.95" hidden="1" customHeight="1" outlineLevel="1" thickBot="1" x14ac:dyDescent="0.25">
      <c r="A2697" s="644" t="s">
        <v>5359</v>
      </c>
      <c r="B2697" s="82" t="s">
        <v>2008</v>
      </c>
      <c r="C2697" s="541" t="s">
        <v>3062</v>
      </c>
      <c r="D2697" s="395" t="s">
        <v>5636</v>
      </c>
      <c r="E2697" s="86"/>
      <c r="F2697" s="82" t="s">
        <v>4</v>
      </c>
      <c r="G2697" s="89">
        <v>6</v>
      </c>
      <c r="H2697" s="99">
        <v>3.95</v>
      </c>
      <c r="I2697" s="99">
        <v>3.85</v>
      </c>
      <c r="J2697" s="162">
        <f t="shared" ref="J2697:J2698" si="1941">I2697*0.98</f>
        <v>3.7730000000000001</v>
      </c>
      <c r="K2697" s="162">
        <f t="shared" ref="K2697:K2698" si="1942">I2697*0.97</f>
        <v>3.7345000000000002</v>
      </c>
      <c r="L2697" s="162">
        <f t="shared" ref="L2697:L2698" si="1943">I2697*0.96</f>
        <v>3.6959999999999997</v>
      </c>
      <c r="M2697" s="141"/>
      <c r="N2697" s="99">
        <f>H2697*M2697</f>
        <v>0</v>
      </c>
      <c r="O2697" s="217">
        <f>I2697*M2697</f>
        <v>0</v>
      </c>
      <c r="P2697" s="246">
        <f>J2697*M2697</f>
        <v>0</v>
      </c>
      <c r="Q2697" s="246">
        <f>K2697*M2697</f>
        <v>0</v>
      </c>
      <c r="R2697" s="246">
        <f>L2697*M2697</f>
        <v>0</v>
      </c>
      <c r="S2697" s="30" t="s">
        <v>5</v>
      </c>
      <c r="T2697" s="100"/>
    </row>
    <row r="2698" spans="1:20" s="56" customFormat="1" ht="69.95" hidden="1" customHeight="1" outlineLevel="1" thickBot="1" x14ac:dyDescent="0.25">
      <c r="A2698" s="644" t="s">
        <v>5360</v>
      </c>
      <c r="B2698" s="82" t="s">
        <v>2008</v>
      </c>
      <c r="C2698" s="541" t="s">
        <v>3103</v>
      </c>
      <c r="D2698" s="395" t="s">
        <v>3104</v>
      </c>
      <c r="E2698" s="86"/>
      <c r="F2698" s="82" t="s">
        <v>4</v>
      </c>
      <c r="G2698" s="89">
        <v>5</v>
      </c>
      <c r="H2698" s="99">
        <v>2.8</v>
      </c>
      <c r="I2698" s="99">
        <v>2.7</v>
      </c>
      <c r="J2698" s="162">
        <f t="shared" si="1941"/>
        <v>2.6459999999999999</v>
      </c>
      <c r="K2698" s="162">
        <f t="shared" si="1942"/>
        <v>2.6190000000000002</v>
      </c>
      <c r="L2698" s="162">
        <f t="shared" si="1943"/>
        <v>2.5920000000000001</v>
      </c>
      <c r="M2698" s="141"/>
      <c r="N2698" s="99">
        <f>H2698*M2698</f>
        <v>0</v>
      </c>
      <c r="O2698" s="217">
        <f>I2698*M2698</f>
        <v>0</v>
      </c>
      <c r="P2698" s="246">
        <f>J2698*M2698</f>
        <v>0</v>
      </c>
      <c r="Q2698" s="246">
        <f>K2698*M2698</f>
        <v>0</v>
      </c>
      <c r="R2698" s="246">
        <f>L2698*M2698</f>
        <v>0</v>
      </c>
      <c r="S2698" s="30" t="s">
        <v>5</v>
      </c>
      <c r="T2698" s="100"/>
    </row>
    <row r="2699" spans="1:20" s="56" customFormat="1" ht="69.95" hidden="1" customHeight="1" outlineLevel="1" thickBot="1" x14ac:dyDescent="0.25">
      <c r="A2699" s="644" t="s">
        <v>5361</v>
      </c>
      <c r="B2699" s="82" t="s">
        <v>2008</v>
      </c>
      <c r="C2699" s="541" t="s">
        <v>3056</v>
      </c>
      <c r="D2699" s="395" t="s">
        <v>2153</v>
      </c>
      <c r="E2699" s="86"/>
      <c r="F2699" s="82" t="s">
        <v>4</v>
      </c>
      <c r="G2699" s="89">
        <v>6</v>
      </c>
      <c r="H2699" s="99">
        <v>3.7</v>
      </c>
      <c r="I2699" s="99">
        <v>3.6</v>
      </c>
      <c r="J2699" s="162">
        <f t="shared" si="1866"/>
        <v>3.528</v>
      </c>
      <c r="K2699" s="162">
        <f t="shared" si="1867"/>
        <v>3.492</v>
      </c>
      <c r="L2699" s="162">
        <f t="shared" si="1868"/>
        <v>3.456</v>
      </c>
      <c r="M2699" s="141"/>
      <c r="N2699" s="99">
        <f>H2699*M2699</f>
        <v>0</v>
      </c>
      <c r="O2699" s="217">
        <f>I2699*M2699</f>
        <v>0</v>
      </c>
      <c r="P2699" s="246">
        <f>J2699*M2699</f>
        <v>0</v>
      </c>
      <c r="Q2699" s="246">
        <f>K2699*M2699</f>
        <v>0</v>
      </c>
      <c r="R2699" s="246">
        <f>L2699*M2699</f>
        <v>0</v>
      </c>
      <c r="S2699" s="30" t="s">
        <v>5</v>
      </c>
      <c r="T2699" s="100"/>
    </row>
    <row r="2700" spans="1:20" s="56" customFormat="1" ht="69.95" hidden="1" customHeight="1" outlineLevel="1" thickBot="1" x14ac:dyDescent="0.25">
      <c r="A2700" s="644" t="s">
        <v>5362</v>
      </c>
      <c r="B2700" s="82" t="s">
        <v>2008</v>
      </c>
      <c r="C2700" s="541" t="s">
        <v>3068</v>
      </c>
      <c r="D2700" s="395" t="s">
        <v>3067</v>
      </c>
      <c r="E2700" s="86"/>
      <c r="F2700" s="82" t="s">
        <v>4</v>
      </c>
      <c r="G2700" s="89">
        <v>5</v>
      </c>
      <c r="H2700" s="99">
        <v>2.95</v>
      </c>
      <c r="I2700" s="99">
        <v>2.85</v>
      </c>
      <c r="J2700" s="162">
        <f t="shared" si="1866"/>
        <v>2.7930000000000001</v>
      </c>
      <c r="K2700" s="162">
        <f t="shared" si="1867"/>
        <v>2.7645</v>
      </c>
      <c r="L2700" s="162">
        <f t="shared" si="1868"/>
        <v>2.7359999999999998</v>
      </c>
      <c r="M2700" s="141"/>
      <c r="N2700" s="99">
        <f>H2700*M2700</f>
        <v>0</v>
      </c>
      <c r="O2700" s="217">
        <f>I2700*M2700</f>
        <v>0</v>
      </c>
      <c r="P2700" s="246">
        <f>J2700*M2700</f>
        <v>0</v>
      </c>
      <c r="Q2700" s="246">
        <f>K2700*M2700</f>
        <v>0</v>
      </c>
      <c r="R2700" s="246">
        <f>L2700*M2700</f>
        <v>0</v>
      </c>
      <c r="S2700" s="30" t="s">
        <v>5</v>
      </c>
      <c r="T2700" s="100"/>
    </row>
    <row r="2701" spans="1:20" s="56" customFormat="1" ht="69.95" hidden="1" customHeight="1" outlineLevel="1" thickBot="1" x14ac:dyDescent="0.25">
      <c r="A2701" s="644" t="s">
        <v>5363</v>
      </c>
      <c r="B2701" s="82" t="s">
        <v>2008</v>
      </c>
      <c r="C2701" s="541" t="s">
        <v>3055</v>
      </c>
      <c r="D2701" s="395" t="s">
        <v>3066</v>
      </c>
      <c r="E2701" s="86"/>
      <c r="F2701" s="82" t="s">
        <v>4</v>
      </c>
      <c r="G2701" s="89">
        <v>6</v>
      </c>
      <c r="H2701" s="99">
        <v>3.5</v>
      </c>
      <c r="I2701" s="99">
        <v>3.4</v>
      </c>
      <c r="J2701" s="162">
        <f t="shared" ref="J2701:J2703" si="1944">I2701*0.98</f>
        <v>3.3319999999999999</v>
      </c>
      <c r="K2701" s="162">
        <f t="shared" ref="K2701:K2703" si="1945">I2701*0.97</f>
        <v>3.298</v>
      </c>
      <c r="L2701" s="162">
        <f t="shared" ref="L2701:L2703" si="1946">I2701*0.96</f>
        <v>3.2639999999999998</v>
      </c>
      <c r="M2701" s="141"/>
      <c r="N2701" s="99">
        <f>H2701*M2701</f>
        <v>0</v>
      </c>
      <c r="O2701" s="217">
        <f>I2701*M2701</f>
        <v>0</v>
      </c>
      <c r="P2701" s="246">
        <f>J2701*M2701</f>
        <v>0</v>
      </c>
      <c r="Q2701" s="246">
        <f>K2701*M2701</f>
        <v>0</v>
      </c>
      <c r="R2701" s="246">
        <f>L2701*M2701</f>
        <v>0</v>
      </c>
      <c r="S2701" s="30" t="s">
        <v>5</v>
      </c>
      <c r="T2701" s="100"/>
    </row>
    <row r="2702" spans="1:20" s="56" customFormat="1" ht="69.95" hidden="1" customHeight="1" outlineLevel="1" thickBot="1" x14ac:dyDescent="0.25">
      <c r="A2702" s="644" t="s">
        <v>5364</v>
      </c>
      <c r="B2702" s="82" t="s">
        <v>2008</v>
      </c>
      <c r="C2702" s="541" t="s">
        <v>3069</v>
      </c>
      <c r="D2702" s="395" t="s">
        <v>3070</v>
      </c>
      <c r="E2702" s="86"/>
      <c r="F2702" s="82" t="s">
        <v>4</v>
      </c>
      <c r="G2702" s="89">
        <v>6</v>
      </c>
      <c r="H2702" s="99">
        <v>3.5</v>
      </c>
      <c r="I2702" s="99">
        <v>3.4</v>
      </c>
      <c r="J2702" s="162">
        <f t="shared" si="1944"/>
        <v>3.3319999999999999</v>
      </c>
      <c r="K2702" s="162">
        <f t="shared" si="1945"/>
        <v>3.298</v>
      </c>
      <c r="L2702" s="162">
        <f t="shared" si="1946"/>
        <v>3.2639999999999998</v>
      </c>
      <c r="M2702" s="141"/>
      <c r="N2702" s="99">
        <f>H2702*M2702</f>
        <v>0</v>
      </c>
      <c r="O2702" s="217">
        <f>I2702*M2702</f>
        <v>0</v>
      </c>
      <c r="P2702" s="246">
        <f>J2702*M2702</f>
        <v>0</v>
      </c>
      <c r="Q2702" s="246">
        <f>K2702*M2702</f>
        <v>0</v>
      </c>
      <c r="R2702" s="246">
        <f>L2702*M2702</f>
        <v>0</v>
      </c>
      <c r="S2702" s="30" t="s">
        <v>5</v>
      </c>
      <c r="T2702" s="100"/>
    </row>
    <row r="2703" spans="1:20" s="56" customFormat="1" ht="69.95" hidden="1" customHeight="1" outlineLevel="1" thickBot="1" x14ac:dyDescent="0.25">
      <c r="A2703" s="644" t="s">
        <v>10382</v>
      </c>
      <c r="B2703" s="64" t="s">
        <v>271</v>
      </c>
      <c r="C2703" s="540" t="s">
        <v>10381</v>
      </c>
      <c r="D2703" s="395" t="s">
        <v>10383</v>
      </c>
      <c r="E2703" s="86"/>
      <c r="F2703" s="82" t="s">
        <v>4</v>
      </c>
      <c r="G2703" s="89">
        <v>6.5</v>
      </c>
      <c r="H2703" s="99">
        <v>4.5</v>
      </c>
      <c r="I2703" s="99">
        <v>4.4000000000000004</v>
      </c>
      <c r="J2703" s="162">
        <f t="shared" si="1944"/>
        <v>4.3120000000000003</v>
      </c>
      <c r="K2703" s="162">
        <f t="shared" si="1945"/>
        <v>4.2679999999999998</v>
      </c>
      <c r="L2703" s="162">
        <f t="shared" si="1946"/>
        <v>4.2240000000000002</v>
      </c>
      <c r="M2703" s="141"/>
      <c r="N2703" s="99">
        <f>H2703*M2703</f>
        <v>0</v>
      </c>
      <c r="O2703" s="217">
        <f>I2703*M2703</f>
        <v>0</v>
      </c>
      <c r="P2703" s="246">
        <f>J2703*M2703</f>
        <v>0</v>
      </c>
      <c r="Q2703" s="246">
        <f>K2703*M2703</f>
        <v>0</v>
      </c>
      <c r="R2703" s="246">
        <f>L2703*M2703</f>
        <v>0</v>
      </c>
      <c r="S2703" s="30" t="s">
        <v>5</v>
      </c>
      <c r="T2703" s="100"/>
    </row>
    <row r="2704" spans="1:20" s="56" customFormat="1" ht="69.95" hidden="1" customHeight="1" outlineLevel="1" thickBot="1" x14ac:dyDescent="0.25">
      <c r="A2704" s="644" t="s">
        <v>5365</v>
      </c>
      <c r="B2704" s="91" t="s">
        <v>673</v>
      </c>
      <c r="C2704" s="156"/>
      <c r="D2704" s="487" t="s">
        <v>2326</v>
      </c>
      <c r="E2704" s="2"/>
      <c r="F2704" s="138" t="s">
        <v>4</v>
      </c>
      <c r="G2704" s="138">
        <v>0.5</v>
      </c>
      <c r="H2704" s="90">
        <v>0.28999999999999998</v>
      </c>
      <c r="I2704" s="90">
        <v>0.27</v>
      </c>
      <c r="J2704" s="161">
        <f t="shared" si="1866"/>
        <v>0.2646</v>
      </c>
      <c r="K2704" s="161">
        <f t="shared" si="1867"/>
        <v>0.26190000000000002</v>
      </c>
      <c r="L2704" s="161">
        <f t="shared" si="1868"/>
        <v>0.25919999999999999</v>
      </c>
      <c r="M2704" s="14"/>
      <c r="N2704" s="175">
        <f>H2704*M2704</f>
        <v>0</v>
      </c>
      <c r="O2704" s="217">
        <f>I2704*M2704</f>
        <v>0</v>
      </c>
      <c r="P2704" s="246">
        <f>J2704*M2704</f>
        <v>0</v>
      </c>
      <c r="Q2704" s="246">
        <f>K2704*M2704</f>
        <v>0</v>
      </c>
      <c r="R2704" s="246">
        <f>L2704*M2704</f>
        <v>0</v>
      </c>
      <c r="S2704" s="13" t="s">
        <v>5</v>
      </c>
    </row>
    <row r="2705" spans="1:21" s="56" customFormat="1" ht="69.95" hidden="1" customHeight="1" outlineLevel="1" thickBot="1" x14ac:dyDescent="0.25">
      <c r="A2705" s="644" t="s">
        <v>5366</v>
      </c>
      <c r="B2705" s="91" t="s">
        <v>673</v>
      </c>
      <c r="C2705" s="156"/>
      <c r="D2705" s="487" t="s">
        <v>2327</v>
      </c>
      <c r="E2705" s="2"/>
      <c r="F2705" s="91" t="s">
        <v>4</v>
      </c>
      <c r="G2705" s="138">
        <v>1.5</v>
      </c>
      <c r="H2705" s="90">
        <v>0.75</v>
      </c>
      <c r="I2705" s="90">
        <v>0.7</v>
      </c>
      <c r="J2705" s="161">
        <f t="shared" si="1866"/>
        <v>0.68599999999999994</v>
      </c>
      <c r="K2705" s="161">
        <f t="shared" si="1867"/>
        <v>0.67899999999999994</v>
      </c>
      <c r="L2705" s="161">
        <f t="shared" si="1868"/>
        <v>0.67199999999999993</v>
      </c>
      <c r="M2705" s="14"/>
      <c r="N2705" s="175">
        <f>H2705*M2705</f>
        <v>0</v>
      </c>
      <c r="O2705" s="217">
        <f>I2705*M2705</f>
        <v>0</v>
      </c>
      <c r="P2705" s="246">
        <f>J2705*M2705</f>
        <v>0</v>
      </c>
      <c r="Q2705" s="246">
        <f>K2705*M2705</f>
        <v>0</v>
      </c>
      <c r="R2705" s="246">
        <f>L2705*M2705</f>
        <v>0</v>
      </c>
      <c r="S2705" s="13" t="s">
        <v>5</v>
      </c>
    </row>
    <row r="2706" spans="1:21" s="56" customFormat="1" ht="69.95" hidden="1" customHeight="1" outlineLevel="1" thickBot="1" x14ac:dyDescent="0.25">
      <c r="A2706" s="644" t="s">
        <v>10597</v>
      </c>
      <c r="B2706" s="82" t="s">
        <v>2008</v>
      </c>
      <c r="C2706" s="541" t="s">
        <v>10596</v>
      </c>
      <c r="D2706" s="109" t="s">
        <v>10598</v>
      </c>
      <c r="E2706" s="86"/>
      <c r="F2706" s="82" t="s">
        <v>4</v>
      </c>
      <c r="G2706" s="89">
        <v>3.5</v>
      </c>
      <c r="H2706" s="99">
        <v>1.95</v>
      </c>
      <c r="I2706" s="99">
        <v>1.9</v>
      </c>
      <c r="J2706" s="162">
        <f t="shared" ref="J2706" si="1947">I2706*0.98</f>
        <v>1.8619999999999999</v>
      </c>
      <c r="K2706" s="162">
        <f t="shared" ref="K2706" si="1948">I2706*0.97</f>
        <v>1.843</v>
      </c>
      <c r="L2706" s="162">
        <f t="shared" ref="L2706" si="1949">I2706*0.96</f>
        <v>1.8239999999999998</v>
      </c>
      <c r="M2706" s="141"/>
      <c r="N2706" s="99">
        <f>H2706*M2706</f>
        <v>0</v>
      </c>
      <c r="O2706" s="217">
        <f>I2706*M2706</f>
        <v>0</v>
      </c>
      <c r="P2706" s="246">
        <f>J2706*M2706</f>
        <v>0</v>
      </c>
      <c r="Q2706" s="246">
        <f>K2706*M2706</f>
        <v>0</v>
      </c>
      <c r="R2706" s="246">
        <f>L2706*M2706</f>
        <v>0</v>
      </c>
      <c r="S2706" s="30" t="s">
        <v>5</v>
      </c>
      <c r="T2706" s="100"/>
    </row>
    <row r="2707" spans="1:21" s="56" customFormat="1" ht="69.95" hidden="1" customHeight="1" outlineLevel="1" thickBot="1" x14ac:dyDescent="0.25">
      <c r="A2707" s="644" t="s">
        <v>5367</v>
      </c>
      <c r="B2707" s="91" t="s">
        <v>673</v>
      </c>
      <c r="C2707" s="156"/>
      <c r="D2707" s="487" t="s">
        <v>2328</v>
      </c>
      <c r="E2707" s="2"/>
      <c r="F2707" s="138" t="s">
        <v>4</v>
      </c>
      <c r="G2707" s="138">
        <v>2</v>
      </c>
      <c r="H2707" s="90">
        <v>1.1000000000000001</v>
      </c>
      <c r="I2707" s="90">
        <v>1</v>
      </c>
      <c r="J2707" s="161">
        <f t="shared" si="1866"/>
        <v>0.98</v>
      </c>
      <c r="K2707" s="161">
        <f t="shared" si="1867"/>
        <v>0.97</v>
      </c>
      <c r="L2707" s="161">
        <f t="shared" si="1868"/>
        <v>0.96</v>
      </c>
      <c r="M2707" s="14"/>
      <c r="N2707" s="175">
        <f>H2707*M2707</f>
        <v>0</v>
      </c>
      <c r="O2707" s="217">
        <f>I2707*M2707</f>
        <v>0</v>
      </c>
      <c r="P2707" s="246">
        <f>J2707*M2707</f>
        <v>0</v>
      </c>
      <c r="Q2707" s="246">
        <f>K2707*M2707</f>
        <v>0</v>
      </c>
      <c r="R2707" s="246">
        <f>L2707*M2707</f>
        <v>0</v>
      </c>
      <c r="S2707" s="13" t="s">
        <v>5</v>
      </c>
    </row>
    <row r="2708" spans="1:21" s="56" customFormat="1" ht="69.95" hidden="1" customHeight="1" outlineLevel="1" thickBot="1" x14ac:dyDescent="0.25">
      <c r="A2708" s="644" t="s">
        <v>10772</v>
      </c>
      <c r="B2708" s="82" t="s">
        <v>673</v>
      </c>
      <c r="C2708" s="279"/>
      <c r="D2708" s="109" t="s">
        <v>10773</v>
      </c>
      <c r="E2708" s="64"/>
      <c r="F2708" s="138" t="s">
        <v>4</v>
      </c>
      <c r="G2708" s="89">
        <v>1.5</v>
      </c>
      <c r="H2708" s="99">
        <v>0.5</v>
      </c>
      <c r="I2708" s="235">
        <v>0.45</v>
      </c>
      <c r="J2708" s="161">
        <f t="shared" si="1866"/>
        <v>0.441</v>
      </c>
      <c r="K2708" s="161">
        <f t="shared" si="1867"/>
        <v>0.4365</v>
      </c>
      <c r="L2708" s="161">
        <f t="shared" si="1868"/>
        <v>0.432</v>
      </c>
      <c r="M2708" s="141"/>
      <c r="N2708" s="175">
        <f>H2708*M2708</f>
        <v>0</v>
      </c>
      <c r="O2708" s="217">
        <f>I2708*M2708</f>
        <v>0</v>
      </c>
      <c r="P2708" s="246">
        <f>J2708*M2708</f>
        <v>0</v>
      </c>
      <c r="Q2708" s="246">
        <f>K2708*M2708</f>
        <v>0</v>
      </c>
      <c r="R2708" s="246">
        <f>L2708*M2708</f>
        <v>0</v>
      </c>
      <c r="S2708" s="30" t="s">
        <v>5</v>
      </c>
      <c r="T2708" s="559"/>
    </row>
    <row r="2709" spans="1:21" s="56" customFormat="1" ht="69.95" hidden="1" customHeight="1" outlineLevel="1" thickBot="1" x14ac:dyDescent="0.25">
      <c r="A2709" s="644" t="s">
        <v>5368</v>
      </c>
      <c r="B2709" s="82" t="s">
        <v>673</v>
      </c>
      <c r="C2709" s="279"/>
      <c r="D2709" s="109" t="s">
        <v>10774</v>
      </c>
      <c r="E2709" s="64"/>
      <c r="F2709" s="138" t="s">
        <v>4</v>
      </c>
      <c r="G2709" s="89">
        <v>1.5</v>
      </c>
      <c r="H2709" s="99">
        <v>0.5</v>
      </c>
      <c r="I2709" s="235">
        <v>0.45</v>
      </c>
      <c r="J2709" s="161">
        <f t="shared" ref="J2709" si="1950">I2709*0.98</f>
        <v>0.441</v>
      </c>
      <c r="K2709" s="161">
        <f t="shared" ref="K2709" si="1951">I2709*0.97</f>
        <v>0.4365</v>
      </c>
      <c r="L2709" s="161">
        <f t="shared" ref="L2709" si="1952">I2709*0.96</f>
        <v>0.432</v>
      </c>
      <c r="M2709" s="141"/>
      <c r="N2709" s="175">
        <f>H2709*M2709</f>
        <v>0</v>
      </c>
      <c r="O2709" s="217">
        <f>I2709*M2709</f>
        <v>0</v>
      </c>
      <c r="P2709" s="246">
        <f>J2709*M2709</f>
        <v>0</v>
      </c>
      <c r="Q2709" s="246">
        <f>K2709*M2709</f>
        <v>0</v>
      </c>
      <c r="R2709" s="246">
        <f>L2709*M2709</f>
        <v>0</v>
      </c>
      <c r="S2709" s="30" t="s">
        <v>5</v>
      </c>
      <c r="T2709" s="559"/>
    </row>
    <row r="2710" spans="1:21" s="56" customFormat="1" ht="69.95" hidden="1" customHeight="1" outlineLevel="1" thickBot="1" x14ac:dyDescent="0.25">
      <c r="A2710" s="644" t="s">
        <v>5369</v>
      </c>
      <c r="B2710" s="91" t="s">
        <v>673</v>
      </c>
      <c r="C2710" s="156"/>
      <c r="D2710" s="487" t="s">
        <v>2329</v>
      </c>
      <c r="E2710" s="2"/>
      <c r="F2710" s="138" t="s">
        <v>4</v>
      </c>
      <c r="G2710" s="138">
        <v>2</v>
      </c>
      <c r="H2710" s="90">
        <v>1</v>
      </c>
      <c r="I2710" s="90">
        <v>0.95</v>
      </c>
      <c r="J2710" s="161">
        <f t="shared" ref="J2710:J2712" si="1953">I2710*0.98</f>
        <v>0.93099999999999994</v>
      </c>
      <c r="K2710" s="161">
        <f t="shared" ref="K2710:K2712" si="1954">I2710*0.97</f>
        <v>0.92149999999999999</v>
      </c>
      <c r="L2710" s="161">
        <f t="shared" ref="L2710:L2712" si="1955">I2710*0.96</f>
        <v>0.91199999999999992</v>
      </c>
      <c r="M2710" s="14"/>
      <c r="N2710" s="175">
        <f>H2710*M2710</f>
        <v>0</v>
      </c>
      <c r="O2710" s="217">
        <f>I2710*M2710</f>
        <v>0</v>
      </c>
      <c r="P2710" s="246">
        <f>J2710*M2710</f>
        <v>0</v>
      </c>
      <c r="Q2710" s="246">
        <f>K2710*M2710</f>
        <v>0</v>
      </c>
      <c r="R2710" s="246">
        <f>L2710*M2710</f>
        <v>0</v>
      </c>
      <c r="S2710" s="13" t="s">
        <v>5</v>
      </c>
    </row>
    <row r="2711" spans="1:21" s="56" customFormat="1" ht="69.95" hidden="1" customHeight="1" outlineLevel="1" thickBot="1" x14ac:dyDescent="0.25">
      <c r="A2711" s="644" t="s">
        <v>4925</v>
      </c>
      <c r="B2711" s="82" t="s">
        <v>673</v>
      </c>
      <c r="C2711" s="279"/>
      <c r="D2711" s="109" t="s">
        <v>10775</v>
      </c>
      <c r="E2711" s="64"/>
      <c r="F2711" s="138" t="s">
        <v>4</v>
      </c>
      <c r="G2711" s="89">
        <v>1.5</v>
      </c>
      <c r="H2711" s="99">
        <v>1</v>
      </c>
      <c r="I2711" s="180">
        <v>0.95</v>
      </c>
      <c r="J2711" s="161">
        <f t="shared" si="1953"/>
        <v>0.93099999999999994</v>
      </c>
      <c r="K2711" s="161">
        <f t="shared" si="1954"/>
        <v>0.92149999999999999</v>
      </c>
      <c r="L2711" s="161">
        <f t="shared" si="1955"/>
        <v>0.91199999999999992</v>
      </c>
      <c r="M2711" s="141"/>
      <c r="N2711" s="175">
        <f>H2711*M2711</f>
        <v>0</v>
      </c>
      <c r="O2711" s="217">
        <f>I2711*M2711</f>
        <v>0</v>
      </c>
      <c r="P2711" s="246">
        <f>J2711*M2711</f>
        <v>0</v>
      </c>
      <c r="Q2711" s="246">
        <f>K2711*M2711</f>
        <v>0</v>
      </c>
      <c r="R2711" s="246">
        <f>L2711*M2711</f>
        <v>0</v>
      </c>
      <c r="S2711" s="30" t="s">
        <v>5</v>
      </c>
      <c r="T2711" s="559"/>
    </row>
    <row r="2712" spans="1:21" s="56" customFormat="1" ht="69.95" hidden="1" customHeight="1" outlineLevel="1" thickBot="1" x14ac:dyDescent="0.25">
      <c r="A2712" s="644" t="s">
        <v>5370</v>
      </c>
      <c r="B2712" s="82" t="s">
        <v>788</v>
      </c>
      <c r="C2712" s="193" t="s">
        <v>2007</v>
      </c>
      <c r="D2712" s="395" t="s">
        <v>2342</v>
      </c>
      <c r="E2712" s="86"/>
      <c r="F2712" s="82" t="s">
        <v>4</v>
      </c>
      <c r="G2712" s="89">
        <v>1.3</v>
      </c>
      <c r="H2712" s="99">
        <v>0.85</v>
      </c>
      <c r="I2712" s="99">
        <v>0.8</v>
      </c>
      <c r="J2712" s="162">
        <f t="shared" si="1953"/>
        <v>0.78400000000000003</v>
      </c>
      <c r="K2712" s="162">
        <f t="shared" si="1954"/>
        <v>0.77600000000000002</v>
      </c>
      <c r="L2712" s="162">
        <f t="shared" si="1955"/>
        <v>0.76800000000000002</v>
      </c>
      <c r="M2712" s="141"/>
      <c r="N2712" s="99">
        <f>H2712*M2712</f>
        <v>0</v>
      </c>
      <c r="O2712" s="217">
        <f>I2712*M2712</f>
        <v>0</v>
      </c>
      <c r="P2712" s="246">
        <f>J2712*M2712</f>
        <v>0</v>
      </c>
      <c r="Q2712" s="246">
        <f>K2712*M2712</f>
        <v>0</v>
      </c>
      <c r="R2712" s="246">
        <f>L2712*M2712</f>
        <v>0</v>
      </c>
      <c r="S2712" s="30" t="s">
        <v>5</v>
      </c>
      <c r="T2712" s="100"/>
    </row>
    <row r="2713" spans="1:21" s="56" customFormat="1" ht="69.95" hidden="1" customHeight="1" outlineLevel="1" thickBot="1" x14ac:dyDescent="0.25">
      <c r="A2713" s="644" t="s">
        <v>5371</v>
      </c>
      <c r="B2713" s="82" t="s">
        <v>788</v>
      </c>
      <c r="C2713" s="541" t="s">
        <v>3054</v>
      </c>
      <c r="D2713" s="109" t="s">
        <v>3052</v>
      </c>
      <c r="E2713" s="86"/>
      <c r="F2713" s="82" t="s">
        <v>4</v>
      </c>
      <c r="G2713" s="89">
        <v>4</v>
      </c>
      <c r="H2713" s="99">
        <v>2.7</v>
      </c>
      <c r="I2713" s="99">
        <v>2.6</v>
      </c>
      <c r="J2713" s="162">
        <f t="shared" ref="J2713" si="1956">I2713*0.98</f>
        <v>2.548</v>
      </c>
      <c r="K2713" s="162">
        <f t="shared" ref="K2713" si="1957">I2713*0.97</f>
        <v>2.5219999999999998</v>
      </c>
      <c r="L2713" s="162">
        <f t="shared" ref="L2713" si="1958">I2713*0.96</f>
        <v>2.496</v>
      </c>
      <c r="M2713" s="141"/>
      <c r="N2713" s="99">
        <f>H2713*M2713</f>
        <v>0</v>
      </c>
      <c r="O2713" s="217">
        <f>I2713*M2713</f>
        <v>0</v>
      </c>
      <c r="P2713" s="246">
        <f>J2713*M2713</f>
        <v>0</v>
      </c>
      <c r="Q2713" s="246">
        <f>K2713*M2713</f>
        <v>0</v>
      </c>
      <c r="R2713" s="246">
        <f>L2713*M2713</f>
        <v>0</v>
      </c>
      <c r="S2713" s="30" t="s">
        <v>5</v>
      </c>
      <c r="T2713" s="100"/>
    </row>
    <row r="2714" spans="1:21" s="56" customFormat="1" ht="69.95" hidden="1" customHeight="1" outlineLevel="1" thickBot="1" x14ac:dyDescent="0.25">
      <c r="A2714" s="644" t="s">
        <v>5372</v>
      </c>
      <c r="B2714" s="82" t="s">
        <v>788</v>
      </c>
      <c r="C2714" s="541" t="s">
        <v>3053</v>
      </c>
      <c r="D2714" s="109" t="s">
        <v>3077</v>
      </c>
      <c r="E2714" s="86"/>
      <c r="F2714" s="82" t="s">
        <v>4</v>
      </c>
      <c r="G2714" s="89">
        <v>3.5</v>
      </c>
      <c r="H2714" s="99">
        <v>2.4</v>
      </c>
      <c r="I2714" s="99">
        <v>2.2999999999999998</v>
      </c>
      <c r="J2714" s="162">
        <f t="shared" ref="J2714" si="1959">I2714*0.98</f>
        <v>2.254</v>
      </c>
      <c r="K2714" s="162">
        <f t="shared" ref="K2714" si="1960">I2714*0.97</f>
        <v>2.2309999999999999</v>
      </c>
      <c r="L2714" s="162">
        <f t="shared" ref="L2714" si="1961">I2714*0.96</f>
        <v>2.2079999999999997</v>
      </c>
      <c r="M2714" s="141"/>
      <c r="N2714" s="99">
        <f>H2714*M2714</f>
        <v>0</v>
      </c>
      <c r="O2714" s="217">
        <f>I2714*M2714</f>
        <v>0</v>
      </c>
      <c r="P2714" s="246">
        <f>J2714*M2714</f>
        <v>0</v>
      </c>
      <c r="Q2714" s="246">
        <f>K2714*M2714</f>
        <v>0</v>
      </c>
      <c r="R2714" s="246">
        <f>L2714*M2714</f>
        <v>0</v>
      </c>
      <c r="S2714" s="30" t="s">
        <v>5</v>
      </c>
      <c r="T2714" s="100"/>
    </row>
    <row r="2715" spans="1:21" s="56" customFormat="1" ht="69.95" hidden="1" customHeight="1" outlineLevel="1" thickBot="1" x14ac:dyDescent="0.25">
      <c r="A2715" s="644" t="s">
        <v>5373</v>
      </c>
      <c r="B2715" s="82" t="s">
        <v>788</v>
      </c>
      <c r="C2715" s="541" t="s">
        <v>3060</v>
      </c>
      <c r="D2715" s="109" t="s">
        <v>3078</v>
      </c>
      <c r="E2715" s="86"/>
      <c r="F2715" s="89" t="s">
        <v>4</v>
      </c>
      <c r="G2715" s="89">
        <v>7</v>
      </c>
      <c r="H2715" s="99">
        <v>4.2</v>
      </c>
      <c r="I2715" s="99">
        <v>4.0999999999999996</v>
      </c>
      <c r="J2715" s="162">
        <f t="shared" ref="J2715" si="1962">I2715*0.98</f>
        <v>4.0179999999999998</v>
      </c>
      <c r="K2715" s="162">
        <f t="shared" ref="K2715" si="1963">I2715*0.97</f>
        <v>3.9769999999999994</v>
      </c>
      <c r="L2715" s="162">
        <f t="shared" ref="L2715" si="1964">I2715*0.96</f>
        <v>3.9359999999999995</v>
      </c>
      <c r="M2715" s="141"/>
      <c r="N2715" s="99">
        <f>H2715*M2715</f>
        <v>0</v>
      </c>
      <c r="O2715" s="217">
        <f>I2715*M2715</f>
        <v>0</v>
      </c>
      <c r="P2715" s="246">
        <f>J2715*M2715</f>
        <v>0</v>
      </c>
      <c r="Q2715" s="246">
        <f>K2715*M2715</f>
        <v>0</v>
      </c>
      <c r="R2715" s="246">
        <f>L2715*M2715</f>
        <v>0</v>
      </c>
      <c r="S2715" s="30" t="s">
        <v>5</v>
      </c>
      <c r="T2715" s="100"/>
    </row>
    <row r="2716" spans="1:21" ht="20.100000000000001" customHeight="1" collapsed="1" thickBot="1" x14ac:dyDescent="0.25">
      <c r="A2716" s="384" t="s">
        <v>3291</v>
      </c>
      <c r="B2716" s="601"/>
      <c r="C2716" s="368"/>
      <c r="D2716" s="369"/>
      <c r="E2716" s="369"/>
      <c r="F2716" s="369"/>
      <c r="G2716" s="370"/>
      <c r="H2716" s="370"/>
      <c r="I2716" s="370"/>
      <c r="J2716" s="370"/>
      <c r="K2716" s="370"/>
      <c r="L2716" s="370"/>
      <c r="M2716" s="370"/>
      <c r="N2716" s="370"/>
      <c r="O2716" s="370"/>
      <c r="P2716" s="370"/>
      <c r="Q2716" s="370"/>
      <c r="R2716" s="370"/>
      <c r="S2716" s="371"/>
      <c r="U2716" s="56"/>
    </row>
    <row r="2717" spans="1:21" ht="20.100000000000001" hidden="1" customHeight="1" outlineLevel="1" thickBot="1" x14ac:dyDescent="0.25">
      <c r="A2717" s="3" t="s">
        <v>3737</v>
      </c>
      <c r="B2717" s="3" t="s">
        <v>33</v>
      </c>
      <c r="C2717" s="3"/>
      <c r="D2717" s="3" t="s">
        <v>17</v>
      </c>
      <c r="E2717" s="3" t="s">
        <v>2746</v>
      </c>
      <c r="F2717" s="84" t="s">
        <v>31</v>
      </c>
      <c r="G2717" s="85" t="s">
        <v>487</v>
      </c>
      <c r="H2717" s="3" t="s">
        <v>488</v>
      </c>
      <c r="I2717" s="3" t="s">
        <v>495</v>
      </c>
      <c r="J2717" s="123">
        <v>-0.02</v>
      </c>
      <c r="K2717" s="123">
        <v>-0.03</v>
      </c>
      <c r="L2717" s="123">
        <v>-0.04</v>
      </c>
      <c r="M2717" s="3" t="s">
        <v>18</v>
      </c>
      <c r="N2717" s="3" t="s">
        <v>8</v>
      </c>
      <c r="O2717" s="3" t="s">
        <v>486</v>
      </c>
      <c r="P2717" s="124" t="s">
        <v>1924</v>
      </c>
      <c r="Q2717" s="124" t="s">
        <v>1930</v>
      </c>
      <c r="R2717" s="124" t="s">
        <v>1931</v>
      </c>
      <c r="S2717" s="3" t="s">
        <v>34</v>
      </c>
      <c r="U2717" s="56"/>
    </row>
    <row r="2718" spans="1:21" s="56" customFormat="1" ht="69.95" hidden="1" customHeight="1" outlineLevel="1" thickBot="1" x14ac:dyDescent="0.25">
      <c r="A2718" s="644" t="s">
        <v>5374</v>
      </c>
      <c r="B2718" s="89" t="s">
        <v>22</v>
      </c>
      <c r="C2718" s="193" t="s">
        <v>7848</v>
      </c>
      <c r="D2718" s="69" t="s">
        <v>1244</v>
      </c>
      <c r="E2718" s="236"/>
      <c r="F2718" s="82" t="s">
        <v>4</v>
      </c>
      <c r="G2718" s="86">
        <v>1.5</v>
      </c>
      <c r="H2718" s="98">
        <v>0.85</v>
      </c>
      <c r="I2718" s="98">
        <v>0.8</v>
      </c>
      <c r="J2718" s="162">
        <f t="shared" ref="J2718:J2754" si="1965">I2718*0.98</f>
        <v>0.78400000000000003</v>
      </c>
      <c r="K2718" s="162">
        <f t="shared" ref="K2718:K2754" si="1966">I2718*0.97</f>
        <v>0.77600000000000002</v>
      </c>
      <c r="L2718" s="162">
        <f t="shared" ref="L2718:L2754" si="1967">I2718*0.96</f>
        <v>0.76800000000000002</v>
      </c>
      <c r="M2718" s="152"/>
      <c r="N2718" s="99">
        <f>H2718*M2718</f>
        <v>0</v>
      </c>
      <c r="O2718" s="217">
        <f>I2718*M2718</f>
        <v>0</v>
      </c>
      <c r="P2718" s="246">
        <f>J2718*M2718</f>
        <v>0</v>
      </c>
      <c r="Q2718" s="246">
        <f>K2718*M2718</f>
        <v>0</v>
      </c>
      <c r="R2718" s="246">
        <f>L2718*M2718</f>
        <v>0</v>
      </c>
      <c r="S2718" s="30" t="s">
        <v>5</v>
      </c>
      <c r="T2718" s="100"/>
    </row>
    <row r="2719" spans="1:21" ht="69.95" hidden="1" customHeight="1" outlineLevel="1" thickBot="1" x14ac:dyDescent="0.25">
      <c r="A2719" s="644" t="s">
        <v>5376</v>
      </c>
      <c r="B2719" s="89" t="s">
        <v>22</v>
      </c>
      <c r="C2719" s="193" t="s">
        <v>2796</v>
      </c>
      <c r="D2719" s="69" t="s">
        <v>1245</v>
      </c>
      <c r="E2719" s="86"/>
      <c r="F2719" s="82" t="s">
        <v>4</v>
      </c>
      <c r="G2719" s="86">
        <v>2</v>
      </c>
      <c r="H2719" s="98">
        <v>1</v>
      </c>
      <c r="I2719" s="98">
        <v>0.95</v>
      </c>
      <c r="J2719" s="162">
        <f t="shared" si="1965"/>
        <v>0.93099999999999994</v>
      </c>
      <c r="K2719" s="162">
        <f t="shared" si="1966"/>
        <v>0.92149999999999999</v>
      </c>
      <c r="L2719" s="162">
        <f t="shared" si="1967"/>
        <v>0.91199999999999992</v>
      </c>
      <c r="M2719" s="152"/>
      <c r="N2719" s="99">
        <f>H2719*M2719</f>
        <v>0</v>
      </c>
      <c r="O2719" s="217">
        <f>I2719*M2719</f>
        <v>0</v>
      </c>
      <c r="P2719" s="246">
        <f>J2719*M2719</f>
        <v>0</v>
      </c>
      <c r="Q2719" s="246">
        <f>K2719*M2719</f>
        <v>0</v>
      </c>
      <c r="R2719" s="246">
        <f>L2719*M2719</f>
        <v>0</v>
      </c>
      <c r="S2719" s="30" t="s">
        <v>5</v>
      </c>
      <c r="T2719" s="100"/>
      <c r="U2719" s="56"/>
    </row>
    <row r="2720" spans="1:21" ht="69.95" hidden="1" customHeight="1" outlineLevel="1" thickBot="1" x14ac:dyDescent="0.25">
      <c r="A2720" s="644" t="s">
        <v>10652</v>
      </c>
      <c r="B2720" s="89" t="s">
        <v>22</v>
      </c>
      <c r="C2720" s="193"/>
      <c r="D2720" s="298" t="s">
        <v>10653</v>
      </c>
      <c r="E2720" s="86"/>
      <c r="F2720" s="82" t="s">
        <v>4</v>
      </c>
      <c r="G2720" s="86">
        <v>2</v>
      </c>
      <c r="H2720" s="98">
        <v>1.05</v>
      </c>
      <c r="I2720" s="98">
        <v>1</v>
      </c>
      <c r="J2720" s="162">
        <f t="shared" ref="J2720" si="1968">I2720*0.98</f>
        <v>0.98</v>
      </c>
      <c r="K2720" s="162">
        <f t="shared" ref="K2720" si="1969">I2720*0.97</f>
        <v>0.97</v>
      </c>
      <c r="L2720" s="162">
        <f t="shared" ref="L2720" si="1970">I2720*0.96</f>
        <v>0.96</v>
      </c>
      <c r="M2720" s="152"/>
      <c r="N2720" s="99">
        <f>H2720*M2720</f>
        <v>0</v>
      </c>
      <c r="O2720" s="217">
        <f>I2720*M2720</f>
        <v>0</v>
      </c>
      <c r="P2720" s="246">
        <f>J2720*M2720</f>
        <v>0</v>
      </c>
      <c r="Q2720" s="246">
        <f>K2720*M2720</f>
        <v>0</v>
      </c>
      <c r="R2720" s="246">
        <f>L2720*M2720</f>
        <v>0</v>
      </c>
      <c r="S2720" s="30" t="s">
        <v>5</v>
      </c>
      <c r="T2720" s="100"/>
      <c r="U2720" s="56"/>
    </row>
    <row r="2721" spans="1:21" ht="69.95" hidden="1" customHeight="1" outlineLevel="1" thickBot="1" x14ac:dyDescent="0.25">
      <c r="A2721" s="644" t="s">
        <v>7274</v>
      </c>
      <c r="B2721" s="89" t="s">
        <v>22</v>
      </c>
      <c r="C2721" s="193" t="s">
        <v>7275</v>
      </c>
      <c r="D2721" s="69" t="s">
        <v>7276</v>
      </c>
      <c r="E2721" s="86"/>
      <c r="F2721" s="82" t="s">
        <v>4</v>
      </c>
      <c r="G2721" s="86">
        <v>2</v>
      </c>
      <c r="H2721" s="98">
        <v>1.05</v>
      </c>
      <c r="I2721" s="98">
        <v>1</v>
      </c>
      <c r="J2721" s="162">
        <f t="shared" ref="J2721" si="1971">I2721*0.98</f>
        <v>0.98</v>
      </c>
      <c r="K2721" s="162">
        <f t="shared" ref="K2721" si="1972">I2721*0.97</f>
        <v>0.97</v>
      </c>
      <c r="L2721" s="162">
        <f t="shared" ref="L2721" si="1973">I2721*0.96</f>
        <v>0.96</v>
      </c>
      <c r="M2721" s="152"/>
      <c r="N2721" s="99">
        <f>H2721*M2721</f>
        <v>0</v>
      </c>
      <c r="O2721" s="217">
        <f>I2721*M2721</f>
        <v>0</v>
      </c>
      <c r="P2721" s="246">
        <f>J2721*M2721</f>
        <v>0</v>
      </c>
      <c r="Q2721" s="246">
        <f>K2721*M2721</f>
        <v>0</v>
      </c>
      <c r="R2721" s="246">
        <f>L2721*M2721</f>
        <v>0</v>
      </c>
      <c r="S2721" s="30" t="s">
        <v>5</v>
      </c>
      <c r="T2721" s="100"/>
      <c r="U2721" s="56"/>
    </row>
    <row r="2722" spans="1:21" s="56" customFormat="1" ht="69.95" hidden="1" customHeight="1" outlineLevel="1" thickBot="1" x14ac:dyDescent="0.25">
      <c r="A2722" s="644" t="s">
        <v>8721</v>
      </c>
      <c r="B2722" s="89" t="s">
        <v>22</v>
      </c>
      <c r="C2722" s="193" t="s">
        <v>2913</v>
      </c>
      <c r="D2722" s="69" t="s">
        <v>7277</v>
      </c>
      <c r="E2722" s="86"/>
      <c r="F2722" s="82" t="s">
        <v>4</v>
      </c>
      <c r="G2722" s="86">
        <v>7.5</v>
      </c>
      <c r="H2722" s="98">
        <v>4.5999999999999996</v>
      </c>
      <c r="I2722" s="98">
        <v>4.5</v>
      </c>
      <c r="J2722" s="162">
        <f t="shared" si="1965"/>
        <v>4.41</v>
      </c>
      <c r="K2722" s="162">
        <f t="shared" si="1966"/>
        <v>4.3650000000000002</v>
      </c>
      <c r="L2722" s="162">
        <f t="shared" si="1967"/>
        <v>4.32</v>
      </c>
      <c r="M2722" s="141"/>
      <c r="N2722" s="99">
        <f>H2722*M2722</f>
        <v>0</v>
      </c>
      <c r="O2722" s="217">
        <f>I2722*M2722</f>
        <v>0</v>
      </c>
      <c r="P2722" s="246">
        <f>J2722*M2722</f>
        <v>0</v>
      </c>
      <c r="Q2722" s="246">
        <f>K2722*M2722</f>
        <v>0</v>
      </c>
      <c r="R2722" s="246">
        <f>L2722*M2722</f>
        <v>0</v>
      </c>
      <c r="S2722" s="30" t="s">
        <v>5</v>
      </c>
      <c r="T2722" s="100"/>
    </row>
    <row r="2723" spans="1:21" s="56" customFormat="1" ht="69.95" hidden="1" customHeight="1" outlineLevel="1" thickBot="1" x14ac:dyDescent="0.25">
      <c r="A2723" s="644" t="s">
        <v>6856</v>
      </c>
      <c r="B2723" s="89" t="s">
        <v>22</v>
      </c>
      <c r="C2723" s="193" t="s">
        <v>3260</v>
      </c>
      <c r="D2723" s="298" t="s">
        <v>7096</v>
      </c>
      <c r="E2723" s="86"/>
      <c r="F2723" s="82" t="s">
        <v>4</v>
      </c>
      <c r="G2723" s="86">
        <v>3</v>
      </c>
      <c r="H2723" s="98">
        <v>1.35</v>
      </c>
      <c r="I2723" s="98">
        <v>1.3</v>
      </c>
      <c r="J2723" s="162">
        <f t="shared" si="1965"/>
        <v>1.274</v>
      </c>
      <c r="K2723" s="162">
        <f t="shared" si="1966"/>
        <v>1.2609999999999999</v>
      </c>
      <c r="L2723" s="162">
        <f t="shared" si="1967"/>
        <v>1.248</v>
      </c>
      <c r="M2723" s="141"/>
      <c r="N2723" s="99">
        <f>H2723*M2723</f>
        <v>0</v>
      </c>
      <c r="O2723" s="217">
        <f>I2723*M2723</f>
        <v>0</v>
      </c>
      <c r="P2723" s="246">
        <f>J2723*M2723</f>
        <v>0</v>
      </c>
      <c r="Q2723" s="246">
        <f>K2723*M2723</f>
        <v>0</v>
      </c>
      <c r="R2723" s="246">
        <f>L2723*M2723</f>
        <v>0</v>
      </c>
      <c r="S2723" s="30" t="s">
        <v>5</v>
      </c>
      <c r="T2723" s="100"/>
    </row>
    <row r="2724" spans="1:21" s="56" customFormat="1" ht="69.95" hidden="1" customHeight="1" outlineLevel="1" thickBot="1" x14ac:dyDescent="0.25">
      <c r="A2724" s="688" t="s">
        <v>5377</v>
      </c>
      <c r="B2724" s="683" t="s">
        <v>22</v>
      </c>
      <c r="C2724" s="693" t="s">
        <v>3395</v>
      </c>
      <c r="D2724" s="788" t="s">
        <v>3396</v>
      </c>
      <c r="E2724" s="677"/>
      <c r="F2724" s="673" t="s">
        <v>4</v>
      </c>
      <c r="G2724" s="677">
        <v>3.5</v>
      </c>
      <c r="H2724" s="674">
        <v>2.1</v>
      </c>
      <c r="I2724" s="674">
        <v>2</v>
      </c>
      <c r="J2724" s="676">
        <f t="shared" ref="J2724" si="1974">I2724*0.98</f>
        <v>1.96</v>
      </c>
      <c r="K2724" s="676">
        <f t="shared" ref="K2724" si="1975">I2724*0.97</f>
        <v>1.94</v>
      </c>
      <c r="L2724" s="676">
        <f t="shared" ref="L2724" si="1976">I2724*0.96</f>
        <v>1.92</v>
      </c>
      <c r="M2724" s="677"/>
      <c r="N2724" s="692">
        <f>H2724*M2724</f>
        <v>0</v>
      </c>
      <c r="O2724" s="678">
        <f>I2724*M2724</f>
        <v>0</v>
      </c>
      <c r="P2724" s="679">
        <f>J2724*M2724</f>
        <v>0</v>
      </c>
      <c r="Q2724" s="679">
        <f>K2724*M2724</f>
        <v>0</v>
      </c>
      <c r="R2724" s="679">
        <f>L2724*M2724</f>
        <v>0</v>
      </c>
      <c r="S2724" s="682" t="s">
        <v>5</v>
      </c>
      <c r="T2724" s="100" t="s">
        <v>1702</v>
      </c>
    </row>
    <row r="2725" spans="1:21" s="56" customFormat="1" ht="69.95" hidden="1" customHeight="1" outlineLevel="1" thickBot="1" x14ac:dyDescent="0.25">
      <c r="A2725" s="644" t="s">
        <v>5375</v>
      </c>
      <c r="B2725" s="89" t="s">
        <v>22</v>
      </c>
      <c r="C2725" s="193" t="s">
        <v>3404</v>
      </c>
      <c r="D2725" s="298" t="s">
        <v>6819</v>
      </c>
      <c r="E2725" s="86"/>
      <c r="F2725" s="82" t="s">
        <v>4</v>
      </c>
      <c r="G2725" s="86">
        <v>3</v>
      </c>
      <c r="H2725" s="98">
        <v>1.5</v>
      </c>
      <c r="I2725" s="98">
        <v>1.45</v>
      </c>
      <c r="J2725" s="162">
        <f t="shared" si="1965"/>
        <v>1.421</v>
      </c>
      <c r="K2725" s="162">
        <f t="shared" si="1966"/>
        <v>1.4064999999999999</v>
      </c>
      <c r="L2725" s="162">
        <f t="shared" si="1967"/>
        <v>1.3919999999999999</v>
      </c>
      <c r="M2725" s="141"/>
      <c r="N2725" s="99">
        <f>H2725*M2725</f>
        <v>0</v>
      </c>
      <c r="O2725" s="217">
        <f>I2725*M2725</f>
        <v>0</v>
      </c>
      <c r="P2725" s="246">
        <f>J2725*M2725</f>
        <v>0</v>
      </c>
      <c r="Q2725" s="246">
        <f>K2725*M2725</f>
        <v>0</v>
      </c>
      <c r="R2725" s="246">
        <f>L2725*M2725</f>
        <v>0</v>
      </c>
      <c r="S2725" s="30" t="s">
        <v>5</v>
      </c>
      <c r="T2725" s="100"/>
    </row>
    <row r="2726" spans="1:21" s="56" customFormat="1" ht="69.95" hidden="1" customHeight="1" outlineLevel="1" thickBot="1" x14ac:dyDescent="0.25">
      <c r="A2726" s="688" t="s">
        <v>5378</v>
      </c>
      <c r="B2726" s="683" t="s">
        <v>22</v>
      </c>
      <c r="C2726" s="693" t="s">
        <v>3430</v>
      </c>
      <c r="D2726" s="788" t="s">
        <v>6820</v>
      </c>
      <c r="E2726" s="677"/>
      <c r="F2726" s="673" t="s">
        <v>4</v>
      </c>
      <c r="G2726" s="677">
        <v>5</v>
      </c>
      <c r="H2726" s="674">
        <v>2.8</v>
      </c>
      <c r="I2726" s="674">
        <v>2.7</v>
      </c>
      <c r="J2726" s="676">
        <f t="shared" si="1965"/>
        <v>2.6459999999999999</v>
      </c>
      <c r="K2726" s="676">
        <f t="shared" si="1966"/>
        <v>2.6190000000000002</v>
      </c>
      <c r="L2726" s="676">
        <f t="shared" si="1967"/>
        <v>2.5920000000000001</v>
      </c>
      <c r="M2726" s="677"/>
      <c r="N2726" s="692">
        <f>H2726*M2726</f>
        <v>0</v>
      </c>
      <c r="O2726" s="678">
        <f>I2726*M2726</f>
        <v>0</v>
      </c>
      <c r="P2726" s="679">
        <f>J2726*M2726</f>
        <v>0</v>
      </c>
      <c r="Q2726" s="679">
        <f>K2726*M2726</f>
        <v>0</v>
      </c>
      <c r="R2726" s="679">
        <f>L2726*M2726</f>
        <v>0</v>
      </c>
      <c r="S2726" s="682" t="s">
        <v>5</v>
      </c>
      <c r="T2726" s="100" t="s">
        <v>1702</v>
      </c>
    </row>
    <row r="2727" spans="1:21" s="56" customFormat="1" ht="69.95" hidden="1" customHeight="1" outlineLevel="1" thickBot="1" x14ac:dyDescent="0.25">
      <c r="A2727" s="644" t="s">
        <v>8758</v>
      </c>
      <c r="B2727" s="89" t="s">
        <v>22</v>
      </c>
      <c r="C2727" s="193" t="s">
        <v>8757</v>
      </c>
      <c r="D2727" s="298" t="s">
        <v>8756</v>
      </c>
      <c r="E2727" s="86"/>
      <c r="F2727" s="82" t="s">
        <v>4</v>
      </c>
      <c r="G2727" s="86">
        <v>3.5</v>
      </c>
      <c r="H2727" s="98">
        <v>1.9</v>
      </c>
      <c r="I2727" s="98">
        <v>1.8</v>
      </c>
      <c r="J2727" s="162">
        <f t="shared" si="1965"/>
        <v>1.764</v>
      </c>
      <c r="K2727" s="162">
        <f t="shared" si="1966"/>
        <v>1.746</v>
      </c>
      <c r="L2727" s="162">
        <f t="shared" si="1967"/>
        <v>1.728</v>
      </c>
      <c r="M2727" s="141"/>
      <c r="N2727" s="99">
        <f>H2727*M2727</f>
        <v>0</v>
      </c>
      <c r="O2727" s="217">
        <f>I2727*M2727</f>
        <v>0</v>
      </c>
      <c r="P2727" s="246">
        <f>J2727*M2727</f>
        <v>0</v>
      </c>
      <c r="Q2727" s="246">
        <f>K2727*M2727</f>
        <v>0</v>
      </c>
      <c r="R2727" s="246">
        <f>L2727*M2727</f>
        <v>0</v>
      </c>
      <c r="S2727" s="30" t="s">
        <v>5</v>
      </c>
      <c r="T2727" s="100"/>
    </row>
    <row r="2728" spans="1:21" s="56" customFormat="1" ht="69.95" hidden="1" customHeight="1" outlineLevel="1" thickBot="1" x14ac:dyDescent="0.25">
      <c r="A2728" s="688" t="s">
        <v>5379</v>
      </c>
      <c r="B2728" s="683" t="s">
        <v>22</v>
      </c>
      <c r="C2728" s="693" t="s">
        <v>3397</v>
      </c>
      <c r="D2728" s="788" t="s">
        <v>6821</v>
      </c>
      <c r="E2728" s="677"/>
      <c r="F2728" s="673" t="s">
        <v>4</v>
      </c>
      <c r="G2728" s="677">
        <v>6</v>
      </c>
      <c r="H2728" s="674">
        <v>4.0999999999999996</v>
      </c>
      <c r="I2728" s="674">
        <v>4</v>
      </c>
      <c r="J2728" s="676">
        <f t="shared" si="1965"/>
        <v>3.92</v>
      </c>
      <c r="K2728" s="676">
        <f t="shared" si="1966"/>
        <v>3.88</v>
      </c>
      <c r="L2728" s="676">
        <f t="shared" si="1967"/>
        <v>3.84</v>
      </c>
      <c r="M2728" s="677"/>
      <c r="N2728" s="692">
        <f>H2728*M2728</f>
        <v>0</v>
      </c>
      <c r="O2728" s="678">
        <f>I2728*M2728</f>
        <v>0</v>
      </c>
      <c r="P2728" s="679">
        <f>J2728*M2728</f>
        <v>0</v>
      </c>
      <c r="Q2728" s="679">
        <f>K2728*M2728</f>
        <v>0</v>
      </c>
      <c r="R2728" s="679">
        <f>L2728*M2728</f>
        <v>0</v>
      </c>
      <c r="S2728" s="682" t="s">
        <v>5</v>
      </c>
      <c r="T2728" s="100" t="s">
        <v>1702</v>
      </c>
    </row>
    <row r="2729" spans="1:21" s="56" customFormat="1" ht="69.95" hidden="1" customHeight="1" outlineLevel="1" thickBot="1" x14ac:dyDescent="0.25">
      <c r="A2729" s="688" t="s">
        <v>7444</v>
      </c>
      <c r="B2729" s="683" t="s">
        <v>22</v>
      </c>
      <c r="C2729" s="693" t="s">
        <v>7445</v>
      </c>
      <c r="D2729" s="788" t="s">
        <v>7443</v>
      </c>
      <c r="E2729" s="677"/>
      <c r="F2729" s="673" t="s">
        <v>4</v>
      </c>
      <c r="G2729" s="677">
        <v>4.5</v>
      </c>
      <c r="H2729" s="674">
        <v>2.7</v>
      </c>
      <c r="I2729" s="674">
        <v>2.6</v>
      </c>
      <c r="J2729" s="676">
        <f t="shared" ref="J2729" si="1977">I2729*0.98</f>
        <v>2.548</v>
      </c>
      <c r="K2729" s="676">
        <f t="shared" ref="K2729" si="1978">I2729*0.97</f>
        <v>2.5219999999999998</v>
      </c>
      <c r="L2729" s="676">
        <f t="shared" ref="L2729" si="1979">I2729*0.96</f>
        <v>2.496</v>
      </c>
      <c r="M2729" s="677"/>
      <c r="N2729" s="692">
        <f>H2729*M2729</f>
        <v>0</v>
      </c>
      <c r="O2729" s="678">
        <f>I2729*M2729</f>
        <v>0</v>
      </c>
      <c r="P2729" s="679">
        <f>J2729*M2729</f>
        <v>0</v>
      </c>
      <c r="Q2729" s="679">
        <f>K2729*M2729</f>
        <v>0</v>
      </c>
      <c r="R2729" s="679">
        <f>L2729*M2729</f>
        <v>0</v>
      </c>
      <c r="S2729" s="682" t="s">
        <v>5</v>
      </c>
      <c r="T2729" s="100" t="s">
        <v>1702</v>
      </c>
    </row>
    <row r="2730" spans="1:21" s="56" customFormat="1" ht="69.95" hidden="1" customHeight="1" outlineLevel="1" thickBot="1" x14ac:dyDescent="0.25">
      <c r="A2730" s="688" t="s">
        <v>5380</v>
      </c>
      <c r="B2730" s="683" t="s">
        <v>22</v>
      </c>
      <c r="C2730" s="693" t="s">
        <v>3048</v>
      </c>
      <c r="D2730" s="788" t="s">
        <v>3398</v>
      </c>
      <c r="E2730" s="677"/>
      <c r="F2730" s="673" t="s">
        <v>4</v>
      </c>
      <c r="G2730" s="677">
        <v>8</v>
      </c>
      <c r="H2730" s="674">
        <v>5.3</v>
      </c>
      <c r="I2730" s="674">
        <v>5.0999999999999996</v>
      </c>
      <c r="J2730" s="676">
        <f t="shared" si="1965"/>
        <v>4.9979999999999993</v>
      </c>
      <c r="K2730" s="676">
        <f t="shared" si="1966"/>
        <v>4.9469999999999992</v>
      </c>
      <c r="L2730" s="676">
        <f t="shared" si="1967"/>
        <v>4.8959999999999999</v>
      </c>
      <c r="M2730" s="677"/>
      <c r="N2730" s="692">
        <f>H2730*M2730</f>
        <v>0</v>
      </c>
      <c r="O2730" s="678">
        <f>I2730*M2730</f>
        <v>0</v>
      </c>
      <c r="P2730" s="679">
        <f>J2730*M2730</f>
        <v>0</v>
      </c>
      <c r="Q2730" s="679">
        <f>K2730*M2730</f>
        <v>0</v>
      </c>
      <c r="R2730" s="679">
        <f>L2730*M2730</f>
        <v>0</v>
      </c>
      <c r="S2730" s="682" t="s">
        <v>5</v>
      </c>
      <c r="T2730" s="100" t="s">
        <v>1702</v>
      </c>
    </row>
    <row r="2731" spans="1:21" s="56" customFormat="1" ht="69.95" hidden="1" customHeight="1" outlineLevel="1" thickBot="1" x14ac:dyDescent="0.25">
      <c r="A2731" s="644" t="s">
        <v>7255</v>
      </c>
      <c r="B2731" s="89" t="s">
        <v>22</v>
      </c>
      <c r="C2731" s="193" t="s">
        <v>7254</v>
      </c>
      <c r="D2731" s="298" t="s">
        <v>7253</v>
      </c>
      <c r="E2731" s="86"/>
      <c r="F2731" s="82" t="s">
        <v>4</v>
      </c>
      <c r="G2731" s="86">
        <v>11</v>
      </c>
      <c r="H2731" s="98">
        <v>6.5</v>
      </c>
      <c r="I2731" s="98">
        <v>6.3</v>
      </c>
      <c r="J2731" s="162">
        <f t="shared" ref="J2731" si="1980">I2731*0.98</f>
        <v>6.1739999999999995</v>
      </c>
      <c r="K2731" s="162">
        <f t="shared" ref="K2731" si="1981">I2731*0.97</f>
        <v>6.1109999999999998</v>
      </c>
      <c r="L2731" s="162">
        <f t="shared" ref="L2731" si="1982">I2731*0.96</f>
        <v>6.048</v>
      </c>
      <c r="M2731" s="141"/>
      <c r="N2731" s="99">
        <f>H2731*M2731</f>
        <v>0</v>
      </c>
      <c r="O2731" s="217">
        <f>I2731*M2731</f>
        <v>0</v>
      </c>
      <c r="P2731" s="246">
        <f>J2731*M2731</f>
        <v>0</v>
      </c>
      <c r="Q2731" s="246">
        <f>K2731*M2731</f>
        <v>0</v>
      </c>
      <c r="R2731" s="246">
        <f>L2731*M2731</f>
        <v>0</v>
      </c>
      <c r="S2731" s="30" t="s">
        <v>5</v>
      </c>
      <c r="T2731" s="100"/>
    </row>
    <row r="2732" spans="1:21" s="56" customFormat="1" ht="69.95" hidden="1" customHeight="1" outlineLevel="1" thickBot="1" x14ac:dyDescent="0.25">
      <c r="A2732" s="644" t="s">
        <v>7184</v>
      </c>
      <c r="B2732" s="89" t="s">
        <v>22</v>
      </c>
      <c r="C2732" s="193" t="s">
        <v>7183</v>
      </c>
      <c r="D2732" s="298" t="s">
        <v>7182</v>
      </c>
      <c r="E2732" s="86"/>
      <c r="F2732" s="82" t="s">
        <v>4</v>
      </c>
      <c r="G2732" s="86">
        <v>15</v>
      </c>
      <c r="H2732" s="98">
        <v>9.6999999999999993</v>
      </c>
      <c r="I2732" s="98">
        <v>9.5</v>
      </c>
      <c r="J2732" s="162">
        <f t="shared" ref="J2732" si="1983">I2732*0.98</f>
        <v>9.31</v>
      </c>
      <c r="K2732" s="162">
        <f t="shared" ref="K2732" si="1984">I2732*0.97</f>
        <v>9.2149999999999999</v>
      </c>
      <c r="L2732" s="162">
        <f t="shared" ref="L2732" si="1985">I2732*0.96</f>
        <v>9.1199999999999992</v>
      </c>
      <c r="M2732" s="141"/>
      <c r="N2732" s="99">
        <f>H2732*M2732</f>
        <v>0</v>
      </c>
      <c r="O2732" s="217">
        <f>I2732*M2732</f>
        <v>0</v>
      </c>
      <c r="P2732" s="246">
        <f>J2732*M2732</f>
        <v>0</v>
      </c>
      <c r="Q2732" s="246">
        <f>K2732*M2732</f>
        <v>0</v>
      </c>
      <c r="R2732" s="246">
        <f>L2732*M2732</f>
        <v>0</v>
      </c>
      <c r="S2732" s="30" t="s">
        <v>5</v>
      </c>
      <c r="T2732" s="100"/>
    </row>
    <row r="2733" spans="1:21" s="56" customFormat="1" ht="69.95" hidden="1" customHeight="1" outlineLevel="1" thickBot="1" x14ac:dyDescent="0.25">
      <c r="A2733" s="644" t="s">
        <v>5381</v>
      </c>
      <c r="B2733" s="89" t="s">
        <v>22</v>
      </c>
      <c r="C2733" s="279"/>
      <c r="D2733" s="298" t="s">
        <v>6822</v>
      </c>
      <c r="E2733" s="64"/>
      <c r="F2733" s="82" t="s">
        <v>4</v>
      </c>
      <c r="G2733" s="86">
        <v>30</v>
      </c>
      <c r="H2733" s="98">
        <v>20.5</v>
      </c>
      <c r="I2733" s="98">
        <v>20</v>
      </c>
      <c r="J2733" s="162">
        <f t="shared" si="1965"/>
        <v>19.600000000000001</v>
      </c>
      <c r="K2733" s="162">
        <f t="shared" si="1966"/>
        <v>19.399999999999999</v>
      </c>
      <c r="L2733" s="162">
        <f t="shared" si="1967"/>
        <v>19.2</v>
      </c>
      <c r="M2733" s="141"/>
      <c r="N2733" s="99">
        <f>H2733*M2733</f>
        <v>0</v>
      </c>
      <c r="O2733" s="217">
        <f>I2733*M2733</f>
        <v>0</v>
      </c>
      <c r="P2733" s="246">
        <f>J2733*M2733</f>
        <v>0</v>
      </c>
      <c r="Q2733" s="246">
        <f>K2733*M2733</f>
        <v>0</v>
      </c>
      <c r="R2733" s="246">
        <f>L2733*M2733</f>
        <v>0</v>
      </c>
      <c r="S2733" s="30" t="s">
        <v>5</v>
      </c>
      <c r="T2733" s="100"/>
    </row>
    <row r="2734" spans="1:21" s="56" customFormat="1" ht="69.95" hidden="1" customHeight="1" outlineLevel="1" thickBot="1" x14ac:dyDescent="0.25">
      <c r="A2734" s="644" t="s">
        <v>5382</v>
      </c>
      <c r="B2734" s="89" t="s">
        <v>22</v>
      </c>
      <c r="C2734" s="279"/>
      <c r="D2734" s="298" t="s">
        <v>6823</v>
      </c>
      <c r="E2734" s="64"/>
      <c r="F2734" s="82" t="s">
        <v>4</v>
      </c>
      <c r="G2734" s="86">
        <v>42</v>
      </c>
      <c r="H2734" s="98">
        <v>29</v>
      </c>
      <c r="I2734" s="98">
        <v>28</v>
      </c>
      <c r="J2734" s="162">
        <f t="shared" si="1965"/>
        <v>27.439999999999998</v>
      </c>
      <c r="K2734" s="162">
        <f t="shared" si="1966"/>
        <v>27.16</v>
      </c>
      <c r="L2734" s="162">
        <f t="shared" si="1967"/>
        <v>26.88</v>
      </c>
      <c r="M2734" s="141"/>
      <c r="N2734" s="99">
        <f>H2734*M2734</f>
        <v>0</v>
      </c>
      <c r="O2734" s="217">
        <f>I2734*M2734</f>
        <v>0</v>
      </c>
      <c r="P2734" s="246">
        <f>J2734*M2734</f>
        <v>0</v>
      </c>
      <c r="Q2734" s="246">
        <f>K2734*M2734</f>
        <v>0</v>
      </c>
      <c r="R2734" s="246">
        <f>L2734*M2734</f>
        <v>0</v>
      </c>
      <c r="S2734" s="30" t="s">
        <v>5</v>
      </c>
      <c r="T2734" s="100"/>
    </row>
    <row r="2735" spans="1:21" s="56" customFormat="1" ht="69.95" hidden="1" customHeight="1" outlineLevel="1" thickBot="1" x14ac:dyDescent="0.25">
      <c r="A2735" s="644" t="s">
        <v>9597</v>
      </c>
      <c r="B2735" s="82" t="s">
        <v>22</v>
      </c>
      <c r="C2735" s="193" t="s">
        <v>9596</v>
      </c>
      <c r="D2735" s="298" t="s">
        <v>9595</v>
      </c>
      <c r="E2735" s="86"/>
      <c r="F2735" s="89" t="s">
        <v>4</v>
      </c>
      <c r="G2735" s="86">
        <v>20</v>
      </c>
      <c r="H2735" s="98">
        <v>14</v>
      </c>
      <c r="I2735" s="98">
        <v>13.7</v>
      </c>
      <c r="J2735" s="162">
        <f t="shared" ref="J2735" si="1986">I2735*0.98</f>
        <v>13.425999999999998</v>
      </c>
      <c r="K2735" s="162">
        <f t="shared" ref="K2735" si="1987">I2735*0.97</f>
        <v>13.289</v>
      </c>
      <c r="L2735" s="162">
        <f t="shared" ref="L2735" si="1988">I2735*0.96</f>
        <v>13.151999999999999</v>
      </c>
      <c r="M2735" s="141"/>
      <c r="N2735" s="99">
        <f>H2735*M2735</f>
        <v>0</v>
      </c>
      <c r="O2735" s="217">
        <f>I2735*M2735</f>
        <v>0</v>
      </c>
      <c r="P2735" s="246">
        <f>J2735*M2735</f>
        <v>0</v>
      </c>
      <c r="Q2735" s="246">
        <f>K2735*M2735</f>
        <v>0</v>
      </c>
      <c r="R2735" s="246">
        <f>L2735*M2735</f>
        <v>0</v>
      </c>
      <c r="S2735" s="30" t="s">
        <v>5</v>
      </c>
      <c r="T2735" s="100"/>
    </row>
    <row r="2736" spans="1:21" s="56" customFormat="1" ht="69.95" hidden="1" customHeight="1" outlineLevel="1" thickBot="1" x14ac:dyDescent="0.25">
      <c r="A2736" s="644" t="s">
        <v>5383</v>
      </c>
      <c r="B2736" s="89" t="s">
        <v>22</v>
      </c>
      <c r="C2736" s="154" t="s">
        <v>7109</v>
      </c>
      <c r="D2736" s="69" t="s">
        <v>1484</v>
      </c>
      <c r="E2736" s="86"/>
      <c r="F2736" s="82" t="s">
        <v>4</v>
      </c>
      <c r="G2736" s="86">
        <v>3</v>
      </c>
      <c r="H2736" s="98">
        <v>1.55</v>
      </c>
      <c r="I2736" s="98">
        <v>1.5</v>
      </c>
      <c r="J2736" s="162">
        <f t="shared" si="1965"/>
        <v>1.47</v>
      </c>
      <c r="K2736" s="162">
        <f t="shared" si="1966"/>
        <v>1.4550000000000001</v>
      </c>
      <c r="L2736" s="162">
        <f t="shared" si="1967"/>
        <v>1.44</v>
      </c>
      <c r="M2736" s="141"/>
      <c r="N2736" s="99">
        <f>H2736*M2736</f>
        <v>0</v>
      </c>
      <c r="O2736" s="217">
        <f>I2736*M2736</f>
        <v>0</v>
      </c>
      <c r="P2736" s="246">
        <f>J2736*M2736</f>
        <v>0</v>
      </c>
      <c r="Q2736" s="246">
        <f>K2736*M2736</f>
        <v>0</v>
      </c>
      <c r="R2736" s="246">
        <f>L2736*M2736</f>
        <v>0</v>
      </c>
      <c r="S2736" s="30" t="s">
        <v>5</v>
      </c>
      <c r="T2736" s="100"/>
    </row>
    <row r="2737" spans="1:20" s="56" customFormat="1" ht="69.95" hidden="1" customHeight="1" outlineLevel="1" thickBot="1" x14ac:dyDescent="0.25">
      <c r="A2737" s="644" t="s">
        <v>5384</v>
      </c>
      <c r="B2737" s="138" t="s">
        <v>22</v>
      </c>
      <c r="C2737" s="279"/>
      <c r="D2737" s="328" t="s">
        <v>2967</v>
      </c>
      <c r="E2737" s="2"/>
      <c r="F2737" s="91" t="s">
        <v>4</v>
      </c>
      <c r="G2737" s="2">
        <v>4</v>
      </c>
      <c r="H2737" s="139">
        <v>2.7</v>
      </c>
      <c r="I2737" s="139">
        <v>2.6</v>
      </c>
      <c r="J2737" s="161">
        <f t="shared" si="1965"/>
        <v>2.548</v>
      </c>
      <c r="K2737" s="161">
        <f t="shared" si="1966"/>
        <v>2.5219999999999998</v>
      </c>
      <c r="L2737" s="161">
        <f t="shared" si="1967"/>
        <v>2.496</v>
      </c>
      <c r="M2737" s="14"/>
      <c r="N2737" s="175">
        <f>H2737*M2737</f>
        <v>0</v>
      </c>
      <c r="O2737" s="217">
        <f>I2737*M2737</f>
        <v>0</v>
      </c>
      <c r="P2737" s="246">
        <f>J2737*M2737</f>
        <v>0</v>
      </c>
      <c r="Q2737" s="246">
        <f>K2737*M2737</f>
        <v>0</v>
      </c>
      <c r="R2737" s="246">
        <f>L2737*M2737</f>
        <v>0</v>
      </c>
      <c r="S2737" s="13" t="s">
        <v>5</v>
      </c>
    </row>
    <row r="2738" spans="1:20" s="56" customFormat="1" ht="69.95" hidden="1" customHeight="1" outlineLevel="1" thickBot="1" x14ac:dyDescent="0.25">
      <c r="A2738" s="644" t="s">
        <v>5385</v>
      </c>
      <c r="B2738" s="138" t="s">
        <v>22</v>
      </c>
      <c r="C2738" s="279"/>
      <c r="D2738" s="328" t="s">
        <v>2968</v>
      </c>
      <c r="E2738" s="2"/>
      <c r="F2738" s="91" t="s">
        <v>4</v>
      </c>
      <c r="G2738" s="2">
        <v>6</v>
      </c>
      <c r="H2738" s="139">
        <v>3.8</v>
      </c>
      <c r="I2738" s="139">
        <v>3.7</v>
      </c>
      <c r="J2738" s="161">
        <f t="shared" si="1965"/>
        <v>3.6259999999999999</v>
      </c>
      <c r="K2738" s="161">
        <f t="shared" si="1966"/>
        <v>3.589</v>
      </c>
      <c r="L2738" s="161">
        <f t="shared" si="1967"/>
        <v>3.552</v>
      </c>
      <c r="M2738" s="14"/>
      <c r="N2738" s="175">
        <f>H2738*M2738</f>
        <v>0</v>
      </c>
      <c r="O2738" s="217">
        <f>I2738*M2738</f>
        <v>0</v>
      </c>
      <c r="P2738" s="246">
        <f>J2738*M2738</f>
        <v>0</v>
      </c>
      <c r="Q2738" s="246">
        <f>K2738*M2738</f>
        <v>0</v>
      </c>
      <c r="R2738" s="246">
        <f>L2738*M2738</f>
        <v>0</v>
      </c>
      <c r="S2738" s="13" t="s">
        <v>5</v>
      </c>
    </row>
    <row r="2739" spans="1:20" s="56" customFormat="1" ht="69.95" hidden="1" customHeight="1" outlineLevel="1" thickBot="1" x14ac:dyDescent="0.25">
      <c r="A2739" s="644" t="s">
        <v>4668</v>
      </c>
      <c r="B2739" s="89" t="s">
        <v>22</v>
      </c>
      <c r="C2739" s="193" t="s">
        <v>10835</v>
      </c>
      <c r="D2739" s="69" t="s">
        <v>10833</v>
      </c>
      <c r="E2739" s="86"/>
      <c r="F2739" s="82" t="s">
        <v>4</v>
      </c>
      <c r="G2739" s="86">
        <v>3</v>
      </c>
      <c r="H2739" s="98">
        <v>1.75</v>
      </c>
      <c r="I2739" s="98">
        <v>1.7</v>
      </c>
      <c r="J2739" s="162">
        <f t="shared" si="1965"/>
        <v>1.6659999999999999</v>
      </c>
      <c r="K2739" s="162">
        <f t="shared" si="1966"/>
        <v>1.649</v>
      </c>
      <c r="L2739" s="162">
        <f t="shared" si="1967"/>
        <v>1.6319999999999999</v>
      </c>
      <c r="M2739" s="141"/>
      <c r="N2739" s="99">
        <f>H2739*M2739</f>
        <v>0</v>
      </c>
      <c r="O2739" s="217">
        <f>I2739*M2739</f>
        <v>0</v>
      </c>
      <c r="P2739" s="246">
        <f>J2739*M2739</f>
        <v>0</v>
      </c>
      <c r="Q2739" s="246">
        <f>K2739*M2739</f>
        <v>0</v>
      </c>
      <c r="R2739" s="246">
        <f>L2739*M2739</f>
        <v>0</v>
      </c>
      <c r="S2739" s="30" t="s">
        <v>5</v>
      </c>
      <c r="T2739" s="100"/>
    </row>
    <row r="2740" spans="1:20" s="56" customFormat="1" ht="69.95" hidden="1" customHeight="1" outlineLevel="1" thickBot="1" x14ac:dyDescent="0.25">
      <c r="A2740" s="644" t="s">
        <v>4922</v>
      </c>
      <c r="B2740" s="89" t="s">
        <v>22</v>
      </c>
      <c r="C2740" s="193" t="s">
        <v>10836</v>
      </c>
      <c r="D2740" s="69" t="s">
        <v>10834</v>
      </c>
      <c r="E2740" s="86"/>
      <c r="F2740" s="82" t="s">
        <v>4</v>
      </c>
      <c r="G2740" s="86">
        <v>5</v>
      </c>
      <c r="H2740" s="98">
        <v>3.1</v>
      </c>
      <c r="I2740" s="98">
        <v>3</v>
      </c>
      <c r="J2740" s="162">
        <f t="shared" ref="J2740" si="1989">I2740*0.98</f>
        <v>2.94</v>
      </c>
      <c r="K2740" s="162">
        <f t="shared" ref="K2740" si="1990">I2740*0.97</f>
        <v>2.91</v>
      </c>
      <c r="L2740" s="162">
        <f t="shared" ref="L2740" si="1991">I2740*0.96</f>
        <v>2.88</v>
      </c>
      <c r="M2740" s="141"/>
      <c r="N2740" s="99">
        <f>H2740*M2740</f>
        <v>0</v>
      </c>
      <c r="O2740" s="217">
        <f>I2740*M2740</f>
        <v>0</v>
      </c>
      <c r="P2740" s="246">
        <f>J2740*M2740</f>
        <v>0</v>
      </c>
      <c r="Q2740" s="246">
        <f>K2740*M2740</f>
        <v>0</v>
      </c>
      <c r="R2740" s="246">
        <f>L2740*M2740</f>
        <v>0</v>
      </c>
      <c r="S2740" s="30" t="s">
        <v>5</v>
      </c>
      <c r="T2740" s="100"/>
    </row>
    <row r="2741" spans="1:20" s="56" customFormat="1" ht="69.95" hidden="1" customHeight="1" outlineLevel="1" thickBot="1" x14ac:dyDescent="0.25">
      <c r="A2741" s="644" t="s">
        <v>9941</v>
      </c>
      <c r="B2741" s="89" t="s">
        <v>22</v>
      </c>
      <c r="C2741" s="193" t="s">
        <v>9942</v>
      </c>
      <c r="D2741" s="298" t="s">
        <v>9943</v>
      </c>
      <c r="E2741" s="86"/>
      <c r="F2741" s="82" t="s">
        <v>4</v>
      </c>
      <c r="G2741" s="86">
        <v>2</v>
      </c>
      <c r="H2741" s="98">
        <v>1.35</v>
      </c>
      <c r="I2741" s="98">
        <v>1.3</v>
      </c>
      <c r="J2741" s="162">
        <f t="shared" ref="J2741" si="1992">I2741*0.98</f>
        <v>1.274</v>
      </c>
      <c r="K2741" s="162">
        <f t="shared" ref="K2741" si="1993">I2741*0.97</f>
        <v>1.2609999999999999</v>
      </c>
      <c r="L2741" s="162">
        <f t="shared" ref="L2741" si="1994">I2741*0.96</f>
        <v>1.248</v>
      </c>
      <c r="M2741" s="141"/>
      <c r="N2741" s="99">
        <f>H2741*M2741</f>
        <v>0</v>
      </c>
      <c r="O2741" s="217">
        <f>I2741*M2741</f>
        <v>0</v>
      </c>
      <c r="P2741" s="246">
        <f>J2741*M2741</f>
        <v>0</v>
      </c>
      <c r="Q2741" s="246">
        <f>K2741*M2741</f>
        <v>0</v>
      </c>
      <c r="R2741" s="246">
        <f>L2741*M2741</f>
        <v>0</v>
      </c>
      <c r="S2741" s="30" t="s">
        <v>5</v>
      </c>
      <c r="T2741" s="100"/>
    </row>
    <row r="2742" spans="1:20" s="56" customFormat="1" ht="69.95" hidden="1" customHeight="1" outlineLevel="1" thickBot="1" x14ac:dyDescent="0.25">
      <c r="A2742" s="644" t="s">
        <v>5598</v>
      </c>
      <c r="B2742" s="89" t="s">
        <v>22</v>
      </c>
      <c r="C2742" s="193" t="s">
        <v>3334</v>
      </c>
      <c r="D2742" s="69" t="s">
        <v>1823</v>
      </c>
      <c r="E2742" s="86"/>
      <c r="F2742" s="82" t="s">
        <v>4</v>
      </c>
      <c r="G2742" s="86">
        <v>5</v>
      </c>
      <c r="H2742" s="98">
        <v>2.7</v>
      </c>
      <c r="I2742" s="98">
        <v>2.6</v>
      </c>
      <c r="J2742" s="162">
        <f t="shared" si="1965"/>
        <v>2.548</v>
      </c>
      <c r="K2742" s="162">
        <f t="shared" si="1966"/>
        <v>2.5219999999999998</v>
      </c>
      <c r="L2742" s="162">
        <f t="shared" si="1967"/>
        <v>2.496</v>
      </c>
      <c r="M2742" s="141"/>
      <c r="N2742" s="99">
        <f>H2742*M2742</f>
        <v>0</v>
      </c>
      <c r="O2742" s="217">
        <f>I2742*M2742</f>
        <v>0</v>
      </c>
      <c r="P2742" s="246">
        <f>J2742*M2742</f>
        <v>0</v>
      </c>
      <c r="Q2742" s="246">
        <f>K2742*M2742</f>
        <v>0</v>
      </c>
      <c r="R2742" s="246">
        <f>L2742*M2742</f>
        <v>0</v>
      </c>
      <c r="S2742" s="30" t="s">
        <v>5</v>
      </c>
      <c r="T2742" s="100"/>
    </row>
    <row r="2743" spans="1:20" s="56" customFormat="1" ht="69.95" hidden="1" customHeight="1" outlineLevel="1" thickBot="1" x14ac:dyDescent="0.25">
      <c r="A2743" s="644" t="s">
        <v>5386</v>
      </c>
      <c r="B2743" s="89" t="s">
        <v>22</v>
      </c>
      <c r="C2743" s="193" t="s">
        <v>2914</v>
      </c>
      <c r="D2743" s="69" t="s">
        <v>1824</v>
      </c>
      <c r="E2743" s="86"/>
      <c r="F2743" s="82" t="s">
        <v>4</v>
      </c>
      <c r="G2743" s="86">
        <v>5.5</v>
      </c>
      <c r="H2743" s="98">
        <v>3.3</v>
      </c>
      <c r="I2743" s="98">
        <v>3.2</v>
      </c>
      <c r="J2743" s="162">
        <f t="shared" si="1965"/>
        <v>3.1360000000000001</v>
      </c>
      <c r="K2743" s="162">
        <f t="shared" si="1966"/>
        <v>3.1040000000000001</v>
      </c>
      <c r="L2743" s="162">
        <f t="shared" si="1967"/>
        <v>3.0720000000000001</v>
      </c>
      <c r="M2743" s="141"/>
      <c r="N2743" s="99">
        <f>H2743*M2743</f>
        <v>0</v>
      </c>
      <c r="O2743" s="217">
        <f>I2743*M2743</f>
        <v>0</v>
      </c>
      <c r="P2743" s="246">
        <f>J2743*M2743</f>
        <v>0</v>
      </c>
      <c r="Q2743" s="246">
        <f>K2743*M2743</f>
        <v>0</v>
      </c>
      <c r="R2743" s="246">
        <f>L2743*M2743</f>
        <v>0</v>
      </c>
      <c r="S2743" s="30" t="s">
        <v>5</v>
      </c>
      <c r="T2743" s="100"/>
    </row>
    <row r="2744" spans="1:20" s="56" customFormat="1" ht="69.95" hidden="1" customHeight="1" outlineLevel="1" thickBot="1" x14ac:dyDescent="0.25">
      <c r="A2744" s="644" t="s">
        <v>6774</v>
      </c>
      <c r="B2744" s="89" t="s">
        <v>22</v>
      </c>
      <c r="C2744" s="193" t="s">
        <v>2043</v>
      </c>
      <c r="D2744" s="69" t="s">
        <v>2044</v>
      </c>
      <c r="E2744" s="64"/>
      <c r="F2744" s="82" t="s">
        <v>4</v>
      </c>
      <c r="G2744" s="86">
        <v>4</v>
      </c>
      <c r="H2744" s="98">
        <v>2.4</v>
      </c>
      <c r="I2744" s="98">
        <v>2.2999999999999998</v>
      </c>
      <c r="J2744" s="162">
        <f t="shared" si="1965"/>
        <v>2.254</v>
      </c>
      <c r="K2744" s="162">
        <f t="shared" si="1966"/>
        <v>2.2309999999999999</v>
      </c>
      <c r="L2744" s="162">
        <f t="shared" si="1967"/>
        <v>2.2079999999999997</v>
      </c>
      <c r="M2744" s="152"/>
      <c r="N2744" s="99">
        <f>H2744*M2744</f>
        <v>0</v>
      </c>
      <c r="O2744" s="217">
        <f>I2744*M2744</f>
        <v>0</v>
      </c>
      <c r="P2744" s="246">
        <f>J2744*M2744</f>
        <v>0</v>
      </c>
      <c r="Q2744" s="246">
        <f>K2744*M2744</f>
        <v>0</v>
      </c>
      <c r="R2744" s="246">
        <f>L2744*M2744</f>
        <v>0</v>
      </c>
      <c r="S2744" s="30" t="s">
        <v>5</v>
      </c>
      <c r="T2744" s="100"/>
    </row>
    <row r="2745" spans="1:20" s="56" customFormat="1" ht="69.95" hidden="1" customHeight="1" outlineLevel="1" thickBot="1" x14ac:dyDescent="0.25">
      <c r="A2745" s="688" t="s">
        <v>10886</v>
      </c>
      <c r="B2745" s="683" t="s">
        <v>22</v>
      </c>
      <c r="C2745" s="693" t="s">
        <v>10885</v>
      </c>
      <c r="D2745" s="694" t="s">
        <v>10884</v>
      </c>
      <c r="E2745" s="670"/>
      <c r="F2745" s="673" t="s">
        <v>4</v>
      </c>
      <c r="G2745" s="677">
        <v>6</v>
      </c>
      <c r="H2745" s="674">
        <v>3.6</v>
      </c>
      <c r="I2745" s="674">
        <v>3.5</v>
      </c>
      <c r="J2745" s="676">
        <f t="shared" si="1965"/>
        <v>3.4299999999999997</v>
      </c>
      <c r="K2745" s="676">
        <f t="shared" si="1966"/>
        <v>3.395</v>
      </c>
      <c r="L2745" s="676">
        <f t="shared" si="1967"/>
        <v>3.36</v>
      </c>
      <c r="M2745" s="683"/>
      <c r="N2745" s="692">
        <f>H2745*M2745</f>
        <v>0</v>
      </c>
      <c r="O2745" s="678">
        <f>I2745*M2745</f>
        <v>0</v>
      </c>
      <c r="P2745" s="679">
        <f>J2745*M2745</f>
        <v>0</v>
      </c>
      <c r="Q2745" s="679">
        <f>K2745*M2745</f>
        <v>0</v>
      </c>
      <c r="R2745" s="679">
        <f>L2745*M2745</f>
        <v>0</v>
      </c>
      <c r="S2745" s="682" t="s">
        <v>5</v>
      </c>
      <c r="T2745" s="100" t="s">
        <v>1702</v>
      </c>
    </row>
    <row r="2746" spans="1:20" s="56" customFormat="1" ht="69.95" hidden="1" customHeight="1" outlineLevel="1" thickBot="1" x14ac:dyDescent="0.25">
      <c r="A2746" s="644" t="s">
        <v>6775</v>
      </c>
      <c r="B2746" s="89" t="s">
        <v>22</v>
      </c>
      <c r="C2746" s="193" t="s">
        <v>2042</v>
      </c>
      <c r="D2746" s="69" t="s">
        <v>1687</v>
      </c>
      <c r="E2746" s="64"/>
      <c r="F2746" s="82" t="s">
        <v>4</v>
      </c>
      <c r="G2746" s="86">
        <v>5.5</v>
      </c>
      <c r="H2746" s="98">
        <v>3.3</v>
      </c>
      <c r="I2746" s="98">
        <v>3.2</v>
      </c>
      <c r="J2746" s="162">
        <f t="shared" si="1965"/>
        <v>3.1360000000000001</v>
      </c>
      <c r="K2746" s="162">
        <f t="shared" si="1966"/>
        <v>3.1040000000000001</v>
      </c>
      <c r="L2746" s="162">
        <f t="shared" si="1967"/>
        <v>3.0720000000000001</v>
      </c>
      <c r="M2746" s="152"/>
      <c r="N2746" s="99">
        <f>H2746*M2746</f>
        <v>0</v>
      </c>
      <c r="O2746" s="217">
        <f>I2746*M2746</f>
        <v>0</v>
      </c>
      <c r="P2746" s="246">
        <f>J2746*M2746</f>
        <v>0</v>
      </c>
      <c r="Q2746" s="246">
        <f>K2746*M2746</f>
        <v>0</v>
      </c>
      <c r="R2746" s="246">
        <f>L2746*M2746</f>
        <v>0</v>
      </c>
      <c r="S2746" s="30" t="s">
        <v>5</v>
      </c>
      <c r="T2746" s="100"/>
    </row>
    <row r="2747" spans="1:20" s="56" customFormat="1" ht="69.95" hidden="1" customHeight="1" outlineLevel="1" thickBot="1" x14ac:dyDescent="0.25">
      <c r="A2747" s="644" t="s">
        <v>5387</v>
      </c>
      <c r="B2747" s="89" t="s">
        <v>22</v>
      </c>
      <c r="C2747" s="193" t="s">
        <v>2337</v>
      </c>
      <c r="D2747" s="69" t="s">
        <v>2336</v>
      </c>
      <c r="E2747" s="64"/>
      <c r="F2747" s="82" t="s">
        <v>4</v>
      </c>
      <c r="G2747" s="86">
        <v>6.5</v>
      </c>
      <c r="H2747" s="98">
        <v>4.0999999999999996</v>
      </c>
      <c r="I2747" s="98">
        <v>4</v>
      </c>
      <c r="J2747" s="162">
        <f t="shared" si="1965"/>
        <v>3.92</v>
      </c>
      <c r="K2747" s="162">
        <f t="shared" si="1966"/>
        <v>3.88</v>
      </c>
      <c r="L2747" s="162">
        <f t="shared" si="1967"/>
        <v>3.84</v>
      </c>
      <c r="M2747" s="152"/>
      <c r="N2747" s="99">
        <f>H2747*M2747</f>
        <v>0</v>
      </c>
      <c r="O2747" s="217">
        <f>I2747*M2747</f>
        <v>0</v>
      </c>
      <c r="P2747" s="246">
        <f>J2747*M2747</f>
        <v>0</v>
      </c>
      <c r="Q2747" s="246">
        <f>K2747*M2747</f>
        <v>0</v>
      </c>
      <c r="R2747" s="246">
        <f>L2747*M2747</f>
        <v>0</v>
      </c>
      <c r="S2747" s="30" t="s">
        <v>5</v>
      </c>
      <c r="T2747" s="100"/>
    </row>
    <row r="2748" spans="1:20" s="56" customFormat="1" ht="69.95" hidden="1" customHeight="1" outlineLevel="1" thickBot="1" x14ac:dyDescent="0.25">
      <c r="A2748" s="644" t="s">
        <v>7027</v>
      </c>
      <c r="B2748" s="89" t="s">
        <v>22</v>
      </c>
      <c r="C2748" s="193" t="s">
        <v>2334</v>
      </c>
      <c r="D2748" s="69" t="s">
        <v>2333</v>
      </c>
      <c r="E2748" s="64"/>
      <c r="F2748" s="82" t="s">
        <v>4</v>
      </c>
      <c r="G2748" s="86">
        <v>7</v>
      </c>
      <c r="H2748" s="98">
        <v>4.5</v>
      </c>
      <c r="I2748" s="98">
        <v>4.4000000000000004</v>
      </c>
      <c r="J2748" s="162">
        <f t="shared" si="1965"/>
        <v>4.3120000000000003</v>
      </c>
      <c r="K2748" s="162">
        <f t="shared" si="1966"/>
        <v>4.2679999999999998</v>
      </c>
      <c r="L2748" s="162">
        <f t="shared" si="1967"/>
        <v>4.2240000000000002</v>
      </c>
      <c r="M2748" s="141"/>
      <c r="N2748" s="99">
        <f>H2748*M2748</f>
        <v>0</v>
      </c>
      <c r="O2748" s="217">
        <f>I2748*M2748</f>
        <v>0</v>
      </c>
      <c r="P2748" s="246">
        <f>J2748*M2748</f>
        <v>0</v>
      </c>
      <c r="Q2748" s="246">
        <f>K2748*M2748</f>
        <v>0</v>
      </c>
      <c r="R2748" s="246">
        <f>L2748*M2748</f>
        <v>0</v>
      </c>
      <c r="S2748" s="30" t="s">
        <v>5</v>
      </c>
      <c r="T2748" s="100"/>
    </row>
    <row r="2749" spans="1:20" s="56" customFormat="1" ht="69.95" hidden="1" customHeight="1" outlineLevel="1" thickBot="1" x14ac:dyDescent="0.25">
      <c r="A2749" s="644" t="s">
        <v>7028</v>
      </c>
      <c r="B2749" s="89" t="s">
        <v>22</v>
      </c>
      <c r="C2749" s="193" t="s">
        <v>2294</v>
      </c>
      <c r="D2749" s="69" t="s">
        <v>2293</v>
      </c>
      <c r="E2749" s="64"/>
      <c r="F2749" s="82" t="s">
        <v>4</v>
      </c>
      <c r="G2749" s="86">
        <v>14</v>
      </c>
      <c r="H2749" s="98">
        <v>9.1999999999999993</v>
      </c>
      <c r="I2749" s="98">
        <v>9</v>
      </c>
      <c r="J2749" s="162">
        <f t="shared" si="1965"/>
        <v>8.82</v>
      </c>
      <c r="K2749" s="162">
        <f t="shared" si="1966"/>
        <v>8.73</v>
      </c>
      <c r="L2749" s="162">
        <f t="shared" si="1967"/>
        <v>8.64</v>
      </c>
      <c r="M2749" s="141"/>
      <c r="N2749" s="99">
        <f>H2749*M2749</f>
        <v>0</v>
      </c>
      <c r="O2749" s="217">
        <f>I2749*M2749</f>
        <v>0</v>
      </c>
      <c r="P2749" s="246">
        <f>J2749*M2749</f>
        <v>0</v>
      </c>
      <c r="Q2749" s="246">
        <f>K2749*M2749</f>
        <v>0</v>
      </c>
      <c r="R2749" s="246">
        <f>L2749*M2749</f>
        <v>0</v>
      </c>
      <c r="S2749" s="30" t="s">
        <v>5</v>
      </c>
      <c r="T2749" s="100"/>
    </row>
    <row r="2750" spans="1:20" s="56" customFormat="1" ht="69.95" hidden="1" customHeight="1" outlineLevel="1" thickBot="1" x14ac:dyDescent="0.25">
      <c r="A2750" s="644" t="s">
        <v>7539</v>
      </c>
      <c r="B2750" s="89" t="s">
        <v>22</v>
      </c>
      <c r="C2750" s="193"/>
      <c r="D2750" s="69" t="s">
        <v>7538</v>
      </c>
      <c r="E2750" s="64"/>
      <c r="F2750" s="82" t="s">
        <v>4</v>
      </c>
      <c r="G2750" s="86">
        <v>5</v>
      </c>
      <c r="H2750" s="98">
        <v>2.8</v>
      </c>
      <c r="I2750" s="98">
        <v>2.7</v>
      </c>
      <c r="J2750" s="162">
        <f t="shared" ref="J2750" si="1995">I2750*0.98</f>
        <v>2.6459999999999999</v>
      </c>
      <c r="K2750" s="162">
        <f t="shared" ref="K2750" si="1996">I2750*0.97</f>
        <v>2.6190000000000002</v>
      </c>
      <c r="L2750" s="162">
        <f t="shared" ref="L2750" si="1997">I2750*0.96</f>
        <v>2.5920000000000001</v>
      </c>
      <c r="M2750" s="141"/>
      <c r="N2750" s="99">
        <f>H2750*M2750</f>
        <v>0</v>
      </c>
      <c r="O2750" s="217">
        <f>I2750*M2750</f>
        <v>0</v>
      </c>
      <c r="P2750" s="246">
        <f>J2750*M2750</f>
        <v>0</v>
      </c>
      <c r="Q2750" s="246">
        <f>K2750*M2750</f>
        <v>0</v>
      </c>
      <c r="R2750" s="246">
        <f>L2750*M2750</f>
        <v>0</v>
      </c>
      <c r="S2750" s="30" t="s">
        <v>5</v>
      </c>
      <c r="T2750" s="100"/>
    </row>
    <row r="2751" spans="1:20" s="56" customFormat="1" ht="69.95" hidden="1" customHeight="1" outlineLevel="1" thickBot="1" x14ac:dyDescent="0.25">
      <c r="A2751" s="644" t="s">
        <v>6816</v>
      </c>
      <c r="B2751" s="86" t="s">
        <v>22</v>
      </c>
      <c r="C2751" s="115" t="s">
        <v>2269</v>
      </c>
      <c r="D2751" s="69" t="s">
        <v>7705</v>
      </c>
      <c r="E2751" s="144"/>
      <c r="F2751" s="82" t="s">
        <v>4</v>
      </c>
      <c r="G2751" s="86">
        <v>3</v>
      </c>
      <c r="H2751" s="98">
        <v>1.55</v>
      </c>
      <c r="I2751" s="98">
        <v>1.5</v>
      </c>
      <c r="J2751" s="162">
        <f t="shared" si="1965"/>
        <v>1.47</v>
      </c>
      <c r="K2751" s="162">
        <f t="shared" si="1966"/>
        <v>1.4550000000000001</v>
      </c>
      <c r="L2751" s="162">
        <f t="shared" si="1967"/>
        <v>1.44</v>
      </c>
      <c r="M2751" s="141"/>
      <c r="N2751" s="98">
        <f>H2751*M2751</f>
        <v>0</v>
      </c>
      <c r="O2751" s="217">
        <f>I2751*M2751</f>
        <v>0</v>
      </c>
      <c r="P2751" s="246">
        <f>J2751*M2751</f>
        <v>0</v>
      </c>
      <c r="Q2751" s="246">
        <f>K2751*M2751</f>
        <v>0</v>
      </c>
      <c r="R2751" s="246">
        <f>L2751*M2751</f>
        <v>0</v>
      </c>
      <c r="S2751" s="30" t="s">
        <v>5</v>
      </c>
      <c r="T2751" s="100"/>
    </row>
    <row r="2752" spans="1:20" s="56" customFormat="1" ht="69.95" hidden="1" customHeight="1" outlineLevel="1" thickBot="1" x14ac:dyDescent="0.25">
      <c r="A2752" s="644" t="s">
        <v>5389</v>
      </c>
      <c r="B2752" s="86" t="s">
        <v>22</v>
      </c>
      <c r="C2752" s="830" t="s">
        <v>7135</v>
      </c>
      <c r="D2752" s="69" t="s">
        <v>3014</v>
      </c>
      <c r="E2752" s="64"/>
      <c r="F2752" s="82" t="s">
        <v>4</v>
      </c>
      <c r="G2752" s="86">
        <v>4</v>
      </c>
      <c r="H2752" s="98">
        <v>2.1</v>
      </c>
      <c r="I2752" s="98">
        <v>2</v>
      </c>
      <c r="J2752" s="162">
        <f t="shared" si="1965"/>
        <v>1.96</v>
      </c>
      <c r="K2752" s="162">
        <f t="shared" si="1966"/>
        <v>1.94</v>
      </c>
      <c r="L2752" s="162">
        <f t="shared" si="1967"/>
        <v>1.92</v>
      </c>
      <c r="M2752" s="141"/>
      <c r="N2752" s="98">
        <f>H2752*M2752</f>
        <v>0</v>
      </c>
      <c r="O2752" s="217">
        <f>I2752*M2752</f>
        <v>0</v>
      </c>
      <c r="P2752" s="246">
        <f>J2752*M2752</f>
        <v>0</v>
      </c>
      <c r="Q2752" s="246">
        <f>K2752*M2752</f>
        <v>0</v>
      </c>
      <c r="R2752" s="246">
        <f>L2752*M2752</f>
        <v>0</v>
      </c>
      <c r="S2752" s="30" t="s">
        <v>5</v>
      </c>
      <c r="T2752" s="100"/>
    </row>
    <row r="2753" spans="1:21" s="56" customFormat="1" ht="69.95" hidden="1" customHeight="1" outlineLevel="1" thickBot="1" x14ac:dyDescent="0.25">
      <c r="A2753" s="644" t="s">
        <v>5390</v>
      </c>
      <c r="B2753" s="86" t="s">
        <v>22</v>
      </c>
      <c r="C2753" s="115" t="s">
        <v>2270</v>
      </c>
      <c r="D2753" s="69" t="s">
        <v>2268</v>
      </c>
      <c r="E2753" s="86"/>
      <c r="F2753" s="82" t="s">
        <v>4</v>
      </c>
      <c r="G2753" s="86">
        <v>6</v>
      </c>
      <c r="H2753" s="98">
        <v>3.3</v>
      </c>
      <c r="I2753" s="98">
        <v>3.2</v>
      </c>
      <c r="J2753" s="162">
        <f t="shared" si="1965"/>
        <v>3.1360000000000001</v>
      </c>
      <c r="K2753" s="162">
        <f t="shared" si="1966"/>
        <v>3.1040000000000001</v>
      </c>
      <c r="L2753" s="162">
        <f t="shared" si="1967"/>
        <v>3.0720000000000001</v>
      </c>
      <c r="M2753" s="141"/>
      <c r="N2753" s="98">
        <f>H2753*M2753</f>
        <v>0</v>
      </c>
      <c r="O2753" s="217">
        <f>I2753*M2753</f>
        <v>0</v>
      </c>
      <c r="P2753" s="246">
        <f>J2753*M2753</f>
        <v>0</v>
      </c>
      <c r="Q2753" s="246">
        <f>K2753*M2753</f>
        <v>0</v>
      </c>
      <c r="R2753" s="246">
        <f>L2753*M2753</f>
        <v>0</v>
      </c>
      <c r="S2753" s="30" t="s">
        <v>5</v>
      </c>
      <c r="T2753" s="100"/>
    </row>
    <row r="2754" spans="1:21" s="56" customFormat="1" ht="69.95" hidden="1" customHeight="1" outlineLevel="1" thickBot="1" x14ac:dyDescent="0.25">
      <c r="A2754" s="644" t="s">
        <v>5391</v>
      </c>
      <c r="B2754" s="86" t="s">
        <v>22</v>
      </c>
      <c r="C2754" s="222" t="s">
        <v>3050</v>
      </c>
      <c r="D2754" s="69" t="s">
        <v>113</v>
      </c>
      <c r="E2754" s="86"/>
      <c r="F2754" s="64" t="s">
        <v>4</v>
      </c>
      <c r="G2754" s="86">
        <v>9</v>
      </c>
      <c r="H2754" s="98">
        <v>5</v>
      </c>
      <c r="I2754" s="98">
        <v>4.9000000000000004</v>
      </c>
      <c r="J2754" s="162">
        <f t="shared" si="1965"/>
        <v>4.8020000000000005</v>
      </c>
      <c r="K2754" s="162">
        <f t="shared" si="1966"/>
        <v>4.7530000000000001</v>
      </c>
      <c r="L2754" s="162">
        <f t="shared" si="1967"/>
        <v>4.7039999999999997</v>
      </c>
      <c r="M2754" s="141"/>
      <c r="N2754" s="98">
        <f>H2754*M2754</f>
        <v>0</v>
      </c>
      <c r="O2754" s="217">
        <f>I2754*M2754</f>
        <v>0</v>
      </c>
      <c r="P2754" s="246">
        <f>J2754*M2754</f>
        <v>0</v>
      </c>
      <c r="Q2754" s="246">
        <f>K2754*M2754</f>
        <v>0</v>
      </c>
      <c r="R2754" s="246">
        <f>L2754*M2754</f>
        <v>0</v>
      </c>
      <c r="S2754" s="30" t="s">
        <v>5</v>
      </c>
      <c r="T2754" s="100"/>
      <c r="U2754"/>
    </row>
    <row r="2755" spans="1:21" ht="20.100000000000001" customHeight="1" collapsed="1" thickBot="1" x14ac:dyDescent="0.25">
      <c r="A2755" s="384" t="s">
        <v>3294</v>
      </c>
      <c r="B2755" s="601"/>
      <c r="C2755" s="368"/>
      <c r="D2755" s="369"/>
      <c r="E2755" s="369"/>
      <c r="F2755" s="369"/>
      <c r="G2755" s="370"/>
      <c r="H2755" s="370"/>
      <c r="I2755" s="370"/>
      <c r="J2755" s="370"/>
      <c r="K2755" s="370"/>
      <c r="L2755" s="370"/>
      <c r="M2755" s="370"/>
      <c r="N2755" s="370"/>
      <c r="O2755" s="370"/>
      <c r="P2755" s="370"/>
      <c r="Q2755" s="370"/>
      <c r="R2755" s="370"/>
      <c r="S2755" s="371"/>
      <c r="U2755" s="56"/>
    </row>
    <row r="2756" spans="1:21" ht="20.100000000000001" hidden="1" customHeight="1" outlineLevel="1" thickBot="1" x14ac:dyDescent="0.25">
      <c r="A2756" s="3" t="s">
        <v>3737</v>
      </c>
      <c r="B2756" s="3" t="s">
        <v>33</v>
      </c>
      <c r="C2756" s="3"/>
      <c r="D2756" s="3" t="s">
        <v>17</v>
      </c>
      <c r="E2756" s="3" t="s">
        <v>2746</v>
      </c>
      <c r="F2756" s="84" t="s">
        <v>31</v>
      </c>
      <c r="G2756" s="85" t="s">
        <v>487</v>
      </c>
      <c r="H2756" s="3" t="s">
        <v>488</v>
      </c>
      <c r="I2756" s="3" t="s">
        <v>495</v>
      </c>
      <c r="J2756" s="123">
        <v>-0.02</v>
      </c>
      <c r="K2756" s="123">
        <v>-0.03</v>
      </c>
      <c r="L2756" s="123">
        <v>-0.04</v>
      </c>
      <c r="M2756" s="3" t="s">
        <v>18</v>
      </c>
      <c r="N2756" s="3" t="s">
        <v>8</v>
      </c>
      <c r="O2756" s="3" t="s">
        <v>486</v>
      </c>
      <c r="P2756" s="124" t="s">
        <v>1924</v>
      </c>
      <c r="Q2756" s="124" t="s">
        <v>1930</v>
      </c>
      <c r="R2756" s="124" t="s">
        <v>1931</v>
      </c>
      <c r="S2756" s="3" t="s">
        <v>34</v>
      </c>
      <c r="U2756" s="56"/>
    </row>
    <row r="2757" spans="1:21" s="56" customFormat="1" ht="69.95" hidden="1" customHeight="1" outlineLevel="1" thickBot="1" x14ac:dyDescent="0.25">
      <c r="A2757" s="644" t="s">
        <v>5392</v>
      </c>
      <c r="B2757" s="86" t="s">
        <v>22</v>
      </c>
      <c r="C2757" s="193" t="s">
        <v>2207</v>
      </c>
      <c r="D2757" s="69" t="s">
        <v>613</v>
      </c>
      <c r="E2757" s="86"/>
      <c r="F2757" s="82" t="s">
        <v>4</v>
      </c>
      <c r="G2757" s="86">
        <v>1.5</v>
      </c>
      <c r="H2757" s="98">
        <v>0.8</v>
      </c>
      <c r="I2757" s="98">
        <v>0.75</v>
      </c>
      <c r="J2757" s="162">
        <f t="shared" ref="J2757:J2774" si="1998">I2757*0.98</f>
        <v>0.73499999999999999</v>
      </c>
      <c r="K2757" s="162">
        <f t="shared" ref="K2757:K2774" si="1999">I2757*0.97</f>
        <v>0.72750000000000004</v>
      </c>
      <c r="L2757" s="162">
        <f t="shared" ref="L2757:L2774" si="2000">I2757*0.96</f>
        <v>0.72</v>
      </c>
      <c r="M2757" s="140"/>
      <c r="N2757" s="99">
        <f>H2757*M2757</f>
        <v>0</v>
      </c>
      <c r="O2757" s="217">
        <f>I2757*M2757</f>
        <v>0</v>
      </c>
      <c r="P2757" s="246">
        <f>J2757*M2757</f>
        <v>0</v>
      </c>
      <c r="Q2757" s="246">
        <f>K2757*M2757</f>
        <v>0</v>
      </c>
      <c r="R2757" s="246">
        <f>L2757*M2757</f>
        <v>0</v>
      </c>
      <c r="S2757" s="30" t="s">
        <v>5</v>
      </c>
      <c r="T2757" s="100"/>
    </row>
    <row r="2758" spans="1:21" s="56" customFormat="1" ht="69.95" hidden="1" customHeight="1" outlineLevel="1" thickBot="1" x14ac:dyDescent="0.25">
      <c r="A2758" s="644" t="s">
        <v>10444</v>
      </c>
      <c r="B2758" s="86" t="s">
        <v>22</v>
      </c>
      <c r="C2758" s="193"/>
      <c r="D2758" s="69" t="s">
        <v>10443</v>
      </c>
      <c r="E2758" s="86"/>
      <c r="F2758" s="82" t="s">
        <v>4</v>
      </c>
      <c r="G2758" s="86">
        <v>1.7</v>
      </c>
      <c r="H2758" s="98">
        <v>0.85</v>
      </c>
      <c r="I2758" s="98">
        <v>0.8</v>
      </c>
      <c r="J2758" s="162">
        <f t="shared" ref="J2758" si="2001">I2758*0.98</f>
        <v>0.78400000000000003</v>
      </c>
      <c r="K2758" s="162">
        <f t="shared" ref="K2758" si="2002">I2758*0.97</f>
        <v>0.77600000000000002</v>
      </c>
      <c r="L2758" s="162">
        <f t="shared" ref="L2758" si="2003">I2758*0.96</f>
        <v>0.76800000000000002</v>
      </c>
      <c r="M2758" s="140"/>
      <c r="N2758" s="99">
        <f>H2758*M2758</f>
        <v>0</v>
      </c>
      <c r="O2758" s="217">
        <f>I2758*M2758</f>
        <v>0</v>
      </c>
      <c r="P2758" s="246">
        <f>J2758*M2758</f>
        <v>0</v>
      </c>
      <c r="Q2758" s="246">
        <f>K2758*M2758</f>
        <v>0</v>
      </c>
      <c r="R2758" s="246">
        <f>L2758*M2758</f>
        <v>0</v>
      </c>
      <c r="S2758" s="30" t="s">
        <v>5</v>
      </c>
      <c r="T2758" s="100"/>
    </row>
    <row r="2759" spans="1:21" s="56" customFormat="1" ht="69.95" hidden="1" customHeight="1" outlineLevel="1" thickBot="1" x14ac:dyDescent="0.25">
      <c r="A2759" s="644" t="s">
        <v>5617</v>
      </c>
      <c r="B2759" s="86" t="s">
        <v>22</v>
      </c>
      <c r="C2759" s="193" t="s">
        <v>7176</v>
      </c>
      <c r="D2759" s="69" t="s">
        <v>614</v>
      </c>
      <c r="E2759" s="86"/>
      <c r="F2759" s="82" t="s">
        <v>4</v>
      </c>
      <c r="G2759" s="86">
        <v>2.5</v>
      </c>
      <c r="H2759" s="98">
        <v>1.25</v>
      </c>
      <c r="I2759" s="98">
        <v>1.2</v>
      </c>
      <c r="J2759" s="162">
        <f t="shared" si="1998"/>
        <v>1.1759999999999999</v>
      </c>
      <c r="K2759" s="162">
        <f t="shared" si="1999"/>
        <v>1.1639999999999999</v>
      </c>
      <c r="L2759" s="162">
        <f t="shared" si="2000"/>
        <v>1.1519999999999999</v>
      </c>
      <c r="M2759" s="140"/>
      <c r="N2759" s="99">
        <f>H2759*M2759</f>
        <v>0</v>
      </c>
      <c r="O2759" s="217">
        <f>I2759*M2759</f>
        <v>0</v>
      </c>
      <c r="P2759" s="246">
        <f>J2759*M2759</f>
        <v>0</v>
      </c>
      <c r="Q2759" s="246">
        <f>K2759*M2759</f>
        <v>0</v>
      </c>
      <c r="R2759" s="246">
        <f>L2759*M2759</f>
        <v>0</v>
      </c>
      <c r="S2759" s="30" t="s">
        <v>5</v>
      </c>
      <c r="T2759" s="100"/>
    </row>
    <row r="2760" spans="1:21" s="56" customFormat="1" ht="69.95" hidden="1" customHeight="1" outlineLevel="1" thickBot="1" x14ac:dyDescent="0.25">
      <c r="A2760" s="644" t="s">
        <v>7345</v>
      </c>
      <c r="B2760" s="86" t="s">
        <v>22</v>
      </c>
      <c r="C2760" s="222"/>
      <c r="D2760" s="69" t="s">
        <v>615</v>
      </c>
      <c r="E2760" s="86"/>
      <c r="F2760" s="82" t="s">
        <v>4</v>
      </c>
      <c r="G2760" s="86">
        <v>3</v>
      </c>
      <c r="H2760" s="98">
        <v>1.65</v>
      </c>
      <c r="I2760" s="98">
        <v>1.6</v>
      </c>
      <c r="J2760" s="162">
        <f t="shared" si="1998"/>
        <v>1.5680000000000001</v>
      </c>
      <c r="K2760" s="162">
        <f t="shared" si="1999"/>
        <v>1.552</v>
      </c>
      <c r="L2760" s="162">
        <f t="shared" si="2000"/>
        <v>1.536</v>
      </c>
      <c r="M2760" s="141"/>
      <c r="N2760" s="99">
        <f>H2760*M2760</f>
        <v>0</v>
      </c>
      <c r="O2760" s="217">
        <f>I2760*M2760</f>
        <v>0</v>
      </c>
      <c r="P2760" s="246">
        <f>J2760*M2760</f>
        <v>0</v>
      </c>
      <c r="Q2760" s="246">
        <f>K2760*M2760</f>
        <v>0</v>
      </c>
      <c r="R2760" s="246">
        <f>L2760*M2760</f>
        <v>0</v>
      </c>
      <c r="S2760" s="30" t="s">
        <v>5</v>
      </c>
      <c r="T2760" s="100"/>
    </row>
    <row r="2761" spans="1:21" s="56" customFormat="1" ht="69.95" hidden="1" customHeight="1" outlineLevel="1" thickBot="1" x14ac:dyDescent="0.25">
      <c r="A2761" s="688" t="s">
        <v>10879</v>
      </c>
      <c r="B2761" s="677" t="s">
        <v>22</v>
      </c>
      <c r="C2761" s="693" t="s">
        <v>10882</v>
      </c>
      <c r="D2761" s="694" t="s">
        <v>10878</v>
      </c>
      <c r="E2761" s="677"/>
      <c r="F2761" s="673" t="s">
        <v>4</v>
      </c>
      <c r="G2761" s="677">
        <v>3.5</v>
      </c>
      <c r="H2761" s="674">
        <v>1.85</v>
      </c>
      <c r="I2761" s="674">
        <v>1.8</v>
      </c>
      <c r="J2761" s="676">
        <f t="shared" ref="J2761" si="2004">I2761*0.98</f>
        <v>1.764</v>
      </c>
      <c r="K2761" s="676">
        <f t="shared" ref="K2761" si="2005">I2761*0.97</f>
        <v>1.746</v>
      </c>
      <c r="L2761" s="676">
        <f t="shared" ref="L2761" si="2006">I2761*0.96</f>
        <v>1.728</v>
      </c>
      <c r="M2761" s="677"/>
      <c r="N2761" s="692">
        <f>H2761*M2761</f>
        <v>0</v>
      </c>
      <c r="O2761" s="678">
        <f>I2761*M2761</f>
        <v>0</v>
      </c>
      <c r="P2761" s="679">
        <f>J2761*M2761</f>
        <v>0</v>
      </c>
      <c r="Q2761" s="679">
        <f>K2761*M2761</f>
        <v>0</v>
      </c>
      <c r="R2761" s="679">
        <f>L2761*M2761</f>
        <v>0</v>
      </c>
      <c r="S2761" s="682" t="s">
        <v>5</v>
      </c>
      <c r="T2761" s="100" t="s">
        <v>1702</v>
      </c>
    </row>
    <row r="2762" spans="1:21" s="56" customFormat="1" ht="69.95" hidden="1" customHeight="1" outlineLevel="1" thickBot="1" x14ac:dyDescent="0.25">
      <c r="A2762" s="688" t="s">
        <v>10881</v>
      </c>
      <c r="B2762" s="677" t="s">
        <v>22</v>
      </c>
      <c r="C2762" s="693" t="s">
        <v>10883</v>
      </c>
      <c r="D2762" s="694" t="s">
        <v>10880</v>
      </c>
      <c r="E2762" s="677"/>
      <c r="F2762" s="673" t="s">
        <v>4</v>
      </c>
      <c r="G2762" s="677">
        <v>6</v>
      </c>
      <c r="H2762" s="674">
        <v>3.9</v>
      </c>
      <c r="I2762" s="674">
        <v>3.8</v>
      </c>
      <c r="J2762" s="676">
        <f t="shared" ref="J2762" si="2007">I2762*0.98</f>
        <v>3.7239999999999998</v>
      </c>
      <c r="K2762" s="676">
        <f t="shared" ref="K2762" si="2008">I2762*0.97</f>
        <v>3.6859999999999999</v>
      </c>
      <c r="L2762" s="676">
        <f t="shared" ref="L2762" si="2009">I2762*0.96</f>
        <v>3.6479999999999997</v>
      </c>
      <c r="M2762" s="677"/>
      <c r="N2762" s="692">
        <f>H2762*M2762</f>
        <v>0</v>
      </c>
      <c r="O2762" s="678">
        <f>I2762*M2762</f>
        <v>0</v>
      </c>
      <c r="P2762" s="679">
        <f>J2762*M2762</f>
        <v>0</v>
      </c>
      <c r="Q2762" s="679">
        <f>K2762*M2762</f>
        <v>0</v>
      </c>
      <c r="R2762" s="679">
        <f>L2762*M2762</f>
        <v>0</v>
      </c>
      <c r="S2762" s="682" t="s">
        <v>5</v>
      </c>
      <c r="T2762" s="100" t="s">
        <v>1702</v>
      </c>
    </row>
    <row r="2763" spans="1:21" s="56" customFormat="1" ht="69.95" hidden="1" customHeight="1" outlineLevel="1" thickBot="1" x14ac:dyDescent="0.25">
      <c r="A2763" s="644" t="s">
        <v>5393</v>
      </c>
      <c r="B2763" s="2" t="s">
        <v>22</v>
      </c>
      <c r="C2763" s="226"/>
      <c r="D2763" s="186" t="s">
        <v>1850</v>
      </c>
      <c r="E2763" s="7"/>
      <c r="F2763" s="91" t="s">
        <v>4</v>
      </c>
      <c r="G2763" s="2">
        <v>1.2</v>
      </c>
      <c r="H2763" s="139">
        <v>0.7</v>
      </c>
      <c r="I2763" s="139">
        <v>0.65</v>
      </c>
      <c r="J2763" s="161">
        <f t="shared" si="1998"/>
        <v>0.63700000000000001</v>
      </c>
      <c r="K2763" s="161">
        <f t="shared" si="1999"/>
        <v>0.63049999999999995</v>
      </c>
      <c r="L2763" s="161">
        <f t="shared" si="2000"/>
        <v>0.624</v>
      </c>
      <c r="M2763" s="14"/>
      <c r="N2763" s="175">
        <f>H2763*M2763</f>
        <v>0</v>
      </c>
      <c r="O2763" s="217">
        <f>I2763*M2763</f>
        <v>0</v>
      </c>
      <c r="P2763" s="246">
        <f>J2763*M2763</f>
        <v>0</v>
      </c>
      <c r="Q2763" s="246">
        <f>K2763*M2763</f>
        <v>0</v>
      </c>
      <c r="R2763" s="246">
        <f>L2763*M2763</f>
        <v>0</v>
      </c>
      <c r="S2763" s="13" t="s">
        <v>5</v>
      </c>
    </row>
    <row r="2764" spans="1:21" s="56" customFormat="1" ht="69.95" hidden="1" customHeight="1" outlineLevel="1" thickBot="1" x14ac:dyDescent="0.25">
      <c r="A2764" s="644" t="s">
        <v>10689</v>
      </c>
      <c r="B2764" s="86" t="s">
        <v>22</v>
      </c>
      <c r="C2764" s="222"/>
      <c r="D2764" s="69" t="s">
        <v>664</v>
      </c>
      <c r="E2764" s="64"/>
      <c r="F2764" s="82" t="s">
        <v>4</v>
      </c>
      <c r="G2764" s="86">
        <v>1.5</v>
      </c>
      <c r="H2764" s="98">
        <v>0.95</v>
      </c>
      <c r="I2764" s="98">
        <v>0.9</v>
      </c>
      <c r="J2764" s="162">
        <f t="shared" si="1998"/>
        <v>0.88200000000000001</v>
      </c>
      <c r="K2764" s="162">
        <f t="shared" si="1999"/>
        <v>0.873</v>
      </c>
      <c r="L2764" s="162">
        <f t="shared" si="2000"/>
        <v>0.86399999999999999</v>
      </c>
      <c r="M2764" s="141"/>
      <c r="N2764" s="99">
        <f>H2764*M2764</f>
        <v>0</v>
      </c>
      <c r="O2764" s="217">
        <f>I2764*M2764</f>
        <v>0</v>
      </c>
      <c r="P2764" s="246">
        <f>J2764*M2764</f>
        <v>0</v>
      </c>
      <c r="Q2764" s="246">
        <f>K2764*M2764</f>
        <v>0</v>
      </c>
      <c r="R2764" s="246">
        <f>L2764*M2764</f>
        <v>0</v>
      </c>
      <c r="S2764" s="30" t="s">
        <v>5</v>
      </c>
      <c r="T2764" s="100"/>
    </row>
    <row r="2765" spans="1:21" s="56" customFormat="1" ht="69.95" hidden="1" customHeight="1" outlineLevel="1" thickBot="1" x14ac:dyDescent="0.25">
      <c r="A2765" s="644" t="s">
        <v>5394</v>
      </c>
      <c r="B2765" s="86" t="s">
        <v>22</v>
      </c>
      <c r="C2765" s="222"/>
      <c r="D2765" s="69" t="s">
        <v>8746</v>
      </c>
      <c r="E2765" s="64"/>
      <c r="F2765" s="82" t="s">
        <v>4</v>
      </c>
      <c r="G2765" s="86">
        <v>1.5</v>
      </c>
      <c r="H2765" s="98">
        <v>0.85</v>
      </c>
      <c r="I2765" s="98">
        <v>0.8</v>
      </c>
      <c r="J2765" s="162">
        <f t="shared" si="1998"/>
        <v>0.78400000000000003</v>
      </c>
      <c r="K2765" s="162">
        <f t="shared" si="1999"/>
        <v>0.77600000000000002</v>
      </c>
      <c r="L2765" s="162">
        <f t="shared" si="2000"/>
        <v>0.76800000000000002</v>
      </c>
      <c r="M2765" s="141"/>
      <c r="N2765" s="99">
        <f>H2765*M2765</f>
        <v>0</v>
      </c>
      <c r="O2765" s="217">
        <f>I2765*M2765</f>
        <v>0</v>
      </c>
      <c r="P2765" s="246">
        <f>J2765*M2765</f>
        <v>0</v>
      </c>
      <c r="Q2765" s="246">
        <f>K2765*M2765</f>
        <v>0</v>
      </c>
      <c r="R2765" s="246">
        <f>L2765*M2765</f>
        <v>0</v>
      </c>
      <c r="S2765" s="30" t="s">
        <v>5</v>
      </c>
      <c r="T2765" s="100"/>
    </row>
    <row r="2766" spans="1:21" s="56" customFormat="1" ht="69.95" hidden="1" customHeight="1" outlineLevel="1" thickBot="1" x14ac:dyDescent="0.25">
      <c r="A2766" s="644" t="s">
        <v>9846</v>
      </c>
      <c r="B2766" s="86" t="s">
        <v>22</v>
      </c>
      <c r="C2766" s="115" t="s">
        <v>9847</v>
      </c>
      <c r="D2766" s="69" t="s">
        <v>9845</v>
      </c>
      <c r="E2766" s="64"/>
      <c r="F2766" s="82" t="s">
        <v>4</v>
      </c>
      <c r="G2766" s="86">
        <v>2</v>
      </c>
      <c r="H2766" s="98">
        <v>1.35</v>
      </c>
      <c r="I2766" s="98">
        <v>1.3</v>
      </c>
      <c r="J2766" s="162">
        <f t="shared" ref="J2766" si="2010">I2766*0.98</f>
        <v>1.274</v>
      </c>
      <c r="K2766" s="162">
        <f t="shared" ref="K2766" si="2011">I2766*0.97</f>
        <v>1.2609999999999999</v>
      </c>
      <c r="L2766" s="162">
        <f t="shared" ref="L2766" si="2012">I2766*0.96</f>
        <v>1.248</v>
      </c>
      <c r="M2766" s="141"/>
      <c r="N2766" s="99">
        <f>H2766*M2766</f>
        <v>0</v>
      </c>
      <c r="O2766" s="217">
        <f>I2766*M2766</f>
        <v>0</v>
      </c>
      <c r="P2766" s="246">
        <f>J2766*M2766</f>
        <v>0</v>
      </c>
      <c r="Q2766" s="246">
        <f>K2766*M2766</f>
        <v>0</v>
      </c>
      <c r="R2766" s="246">
        <f>L2766*M2766</f>
        <v>0</v>
      </c>
      <c r="S2766" s="30" t="s">
        <v>5</v>
      </c>
      <c r="T2766" s="100"/>
    </row>
    <row r="2767" spans="1:21" s="56" customFormat="1" ht="69.95" hidden="1" customHeight="1" outlineLevel="1" thickBot="1" x14ac:dyDescent="0.25">
      <c r="A2767" s="644" t="s">
        <v>5395</v>
      </c>
      <c r="B2767" s="106" t="s">
        <v>22</v>
      </c>
      <c r="C2767" s="269" t="s">
        <v>2389</v>
      </c>
      <c r="D2767" s="151" t="s">
        <v>2388</v>
      </c>
      <c r="E2767" s="104"/>
      <c r="F2767" s="91" t="s">
        <v>4</v>
      </c>
      <c r="G2767" s="106">
        <v>1.2</v>
      </c>
      <c r="H2767" s="276">
        <v>0.75</v>
      </c>
      <c r="I2767" s="276">
        <v>0.7</v>
      </c>
      <c r="J2767" s="353">
        <f t="shared" si="1998"/>
        <v>0.68599999999999994</v>
      </c>
      <c r="K2767" s="353">
        <f t="shared" si="1999"/>
        <v>0.67899999999999994</v>
      </c>
      <c r="L2767" s="353">
        <f t="shared" si="2000"/>
        <v>0.67199999999999993</v>
      </c>
      <c r="M2767" s="579"/>
      <c r="N2767" s="265">
        <f>H2767*M2767</f>
        <v>0</v>
      </c>
      <c r="O2767" s="246">
        <f>I2767*M2767</f>
        <v>0</v>
      </c>
      <c r="P2767" s="246">
        <f>J2767*M2767</f>
        <v>0</v>
      </c>
      <c r="Q2767" s="246">
        <f>K2767*M2767</f>
        <v>0</v>
      </c>
      <c r="R2767" s="246">
        <f>L2767*M2767</f>
        <v>0</v>
      </c>
      <c r="S2767" s="28" t="s">
        <v>5</v>
      </c>
      <c r="T2767" s="100"/>
      <c r="U2767"/>
    </row>
    <row r="2768" spans="1:21" s="56" customFormat="1" ht="69.95" hidden="1" customHeight="1" outlineLevel="1" thickBot="1" x14ac:dyDescent="0.25">
      <c r="A2768" s="644" t="s">
        <v>5310</v>
      </c>
      <c r="B2768" s="64" t="s">
        <v>22</v>
      </c>
      <c r="C2768" s="115" t="s">
        <v>2274</v>
      </c>
      <c r="D2768" s="395" t="s">
        <v>2273</v>
      </c>
      <c r="E2768" s="64"/>
      <c r="F2768" s="64" t="s">
        <v>4</v>
      </c>
      <c r="G2768" s="321">
        <v>2</v>
      </c>
      <c r="H2768" s="98">
        <v>0.85</v>
      </c>
      <c r="I2768" s="98">
        <v>0.8</v>
      </c>
      <c r="J2768" s="162">
        <f t="shared" si="1998"/>
        <v>0.78400000000000003</v>
      </c>
      <c r="K2768" s="162">
        <f t="shared" si="1999"/>
        <v>0.77600000000000002</v>
      </c>
      <c r="L2768" s="162">
        <f t="shared" si="2000"/>
        <v>0.76800000000000002</v>
      </c>
      <c r="M2768" s="141"/>
      <c r="N2768" s="98">
        <f>H2768*M2768</f>
        <v>0</v>
      </c>
      <c r="O2768" s="98">
        <f>I2768*M2768</f>
        <v>0</v>
      </c>
      <c r="P2768" s="246">
        <f>J2768*M2768</f>
        <v>0</v>
      </c>
      <c r="Q2768" s="246">
        <f>K2768*M2768</f>
        <v>0</v>
      </c>
      <c r="R2768" s="246">
        <f>L2768*M2768</f>
        <v>0</v>
      </c>
      <c r="S2768" s="30" t="s">
        <v>5</v>
      </c>
      <c r="T2768" s="100"/>
    </row>
    <row r="2769" spans="1:21" s="56" customFormat="1" ht="69.95" hidden="1" customHeight="1" outlineLevel="1" thickBot="1" x14ac:dyDescent="0.25">
      <c r="A2769" s="644" t="s">
        <v>5311</v>
      </c>
      <c r="B2769" s="64" t="s">
        <v>22</v>
      </c>
      <c r="C2769" s="269" t="s">
        <v>2235</v>
      </c>
      <c r="D2769" s="396" t="s">
        <v>6992</v>
      </c>
      <c r="E2769" s="64"/>
      <c r="F2769" s="64" t="s">
        <v>4</v>
      </c>
      <c r="G2769" s="105">
        <v>2</v>
      </c>
      <c r="H2769" s="98">
        <v>0.85</v>
      </c>
      <c r="I2769" s="98">
        <v>0.8</v>
      </c>
      <c r="J2769" s="162">
        <f t="shared" si="1998"/>
        <v>0.78400000000000003</v>
      </c>
      <c r="K2769" s="162">
        <f t="shared" si="1999"/>
        <v>0.77600000000000002</v>
      </c>
      <c r="L2769" s="162">
        <f t="shared" si="2000"/>
        <v>0.76800000000000002</v>
      </c>
      <c r="M2769" s="152"/>
      <c r="N2769" s="98">
        <f>H2769*M2769</f>
        <v>0</v>
      </c>
      <c r="O2769" s="217">
        <f>I2769*M2769</f>
        <v>0</v>
      </c>
      <c r="P2769" s="246">
        <f>J2769*M2769</f>
        <v>0</v>
      </c>
      <c r="Q2769" s="246">
        <f>K2769*M2769</f>
        <v>0</v>
      </c>
      <c r="R2769" s="246">
        <f>L2769*M2769</f>
        <v>0</v>
      </c>
      <c r="S2769" s="30" t="s">
        <v>5</v>
      </c>
      <c r="T2769" s="100"/>
    </row>
    <row r="2770" spans="1:21" s="56" customFormat="1" ht="69.95" hidden="1" customHeight="1" outlineLevel="1" thickBot="1" x14ac:dyDescent="0.25">
      <c r="A2770" s="644" t="s">
        <v>5312</v>
      </c>
      <c r="B2770" s="64" t="s">
        <v>22</v>
      </c>
      <c r="C2770" s="269" t="s">
        <v>2228</v>
      </c>
      <c r="D2770" s="396" t="s">
        <v>6985</v>
      </c>
      <c r="E2770" s="64"/>
      <c r="F2770" s="64" t="s">
        <v>4</v>
      </c>
      <c r="G2770" s="397">
        <v>2</v>
      </c>
      <c r="H2770" s="98">
        <v>0.85</v>
      </c>
      <c r="I2770" s="98">
        <v>0.8</v>
      </c>
      <c r="J2770" s="162">
        <f t="shared" si="1998"/>
        <v>0.78400000000000003</v>
      </c>
      <c r="K2770" s="162">
        <f t="shared" si="1999"/>
        <v>0.77600000000000002</v>
      </c>
      <c r="L2770" s="162">
        <f t="shared" si="2000"/>
        <v>0.76800000000000002</v>
      </c>
      <c r="M2770" s="152"/>
      <c r="N2770" s="98">
        <f>H2770*M2770</f>
        <v>0</v>
      </c>
      <c r="O2770" s="217">
        <f>I2770*M2770</f>
        <v>0</v>
      </c>
      <c r="P2770" s="246">
        <f>J2770*M2770</f>
        <v>0</v>
      </c>
      <c r="Q2770" s="246">
        <f>K2770*M2770</f>
        <v>0</v>
      </c>
      <c r="R2770" s="246">
        <f>L2770*M2770</f>
        <v>0</v>
      </c>
      <c r="S2770" s="30" t="s">
        <v>5</v>
      </c>
      <c r="T2770" s="100"/>
    </row>
    <row r="2771" spans="1:21" s="56" customFormat="1" ht="69.95" hidden="1" customHeight="1" outlineLevel="1" thickBot="1" x14ac:dyDescent="0.25">
      <c r="A2771" s="644" t="s">
        <v>6986</v>
      </c>
      <c r="B2771" s="64" t="s">
        <v>22</v>
      </c>
      <c r="C2771" s="269" t="s">
        <v>6983</v>
      </c>
      <c r="D2771" s="396" t="s">
        <v>6984</v>
      </c>
      <c r="E2771" s="64"/>
      <c r="F2771" s="64" t="s">
        <v>4</v>
      </c>
      <c r="G2771" s="397">
        <v>2</v>
      </c>
      <c r="H2771" s="98">
        <v>0.9</v>
      </c>
      <c r="I2771" s="98">
        <v>0.85</v>
      </c>
      <c r="J2771" s="162">
        <f t="shared" si="1998"/>
        <v>0.83299999999999996</v>
      </c>
      <c r="K2771" s="162">
        <f t="shared" si="1999"/>
        <v>0.82450000000000001</v>
      </c>
      <c r="L2771" s="162">
        <f t="shared" si="2000"/>
        <v>0.81599999999999995</v>
      </c>
      <c r="M2771" s="152"/>
      <c r="N2771" s="98">
        <f>H2771*M2771</f>
        <v>0</v>
      </c>
      <c r="O2771" s="217">
        <f>I2771*M2771</f>
        <v>0</v>
      </c>
      <c r="P2771" s="246">
        <f>J2771*M2771</f>
        <v>0</v>
      </c>
      <c r="Q2771" s="246">
        <f>K2771*M2771</f>
        <v>0</v>
      </c>
      <c r="R2771" s="246">
        <f>L2771*M2771</f>
        <v>0</v>
      </c>
      <c r="S2771" s="30" t="s">
        <v>5</v>
      </c>
      <c r="T2771" s="100"/>
    </row>
    <row r="2772" spans="1:21" s="56" customFormat="1" ht="69.95" hidden="1" customHeight="1" outlineLevel="1" thickBot="1" x14ac:dyDescent="0.25">
      <c r="A2772" s="644" t="s">
        <v>5313</v>
      </c>
      <c r="B2772" s="64" t="s">
        <v>22</v>
      </c>
      <c r="C2772" s="269" t="s">
        <v>2230</v>
      </c>
      <c r="D2772" s="396" t="s">
        <v>6991</v>
      </c>
      <c r="E2772" s="64"/>
      <c r="F2772" s="104" t="s">
        <v>4</v>
      </c>
      <c r="G2772" s="397">
        <v>2</v>
      </c>
      <c r="H2772" s="98">
        <v>0.85</v>
      </c>
      <c r="I2772" s="98">
        <v>0.8</v>
      </c>
      <c r="J2772" s="162">
        <f t="shared" si="1998"/>
        <v>0.78400000000000003</v>
      </c>
      <c r="K2772" s="162">
        <f t="shared" si="1999"/>
        <v>0.77600000000000002</v>
      </c>
      <c r="L2772" s="162">
        <f t="shared" si="2000"/>
        <v>0.76800000000000002</v>
      </c>
      <c r="M2772" s="152"/>
      <c r="N2772" s="98">
        <f>H2772*M2772</f>
        <v>0</v>
      </c>
      <c r="O2772" s="217">
        <f>I2772*M2772</f>
        <v>0</v>
      </c>
      <c r="P2772" s="246">
        <f>J2772*M2772</f>
        <v>0</v>
      </c>
      <c r="Q2772" s="246">
        <f>K2772*M2772</f>
        <v>0</v>
      </c>
      <c r="R2772" s="246">
        <f>L2772*M2772</f>
        <v>0</v>
      </c>
      <c r="S2772" s="30" t="s">
        <v>5</v>
      </c>
      <c r="T2772" s="100"/>
    </row>
    <row r="2773" spans="1:21" s="56" customFormat="1" ht="69.95" hidden="1" customHeight="1" outlineLevel="1" thickBot="1" x14ac:dyDescent="0.25">
      <c r="A2773" s="688" t="s">
        <v>6988</v>
      </c>
      <c r="B2773" s="670" t="s">
        <v>22</v>
      </c>
      <c r="C2773" s="856" t="s">
        <v>6987</v>
      </c>
      <c r="D2773" s="895" t="s">
        <v>6990</v>
      </c>
      <c r="E2773" s="670"/>
      <c r="F2773" s="684" t="s">
        <v>4</v>
      </c>
      <c r="G2773" s="853">
        <v>2</v>
      </c>
      <c r="H2773" s="674">
        <v>0.9</v>
      </c>
      <c r="I2773" s="674">
        <v>0.85</v>
      </c>
      <c r="J2773" s="676">
        <f t="shared" si="1998"/>
        <v>0.83299999999999996</v>
      </c>
      <c r="K2773" s="676">
        <f t="shared" si="1999"/>
        <v>0.82450000000000001</v>
      </c>
      <c r="L2773" s="676">
        <f t="shared" si="2000"/>
        <v>0.81599999999999995</v>
      </c>
      <c r="M2773" s="683"/>
      <c r="N2773" s="674">
        <f>H2773*M2773</f>
        <v>0</v>
      </c>
      <c r="O2773" s="678">
        <f>I2773*M2773</f>
        <v>0</v>
      </c>
      <c r="P2773" s="679">
        <f>J2773*M2773</f>
        <v>0</v>
      </c>
      <c r="Q2773" s="679">
        <f>K2773*M2773</f>
        <v>0</v>
      </c>
      <c r="R2773" s="679">
        <f>L2773*M2773</f>
        <v>0</v>
      </c>
      <c r="S2773" s="682" t="s">
        <v>5</v>
      </c>
      <c r="T2773" s="100" t="s">
        <v>1702</v>
      </c>
    </row>
    <row r="2774" spans="1:21" s="56" customFormat="1" ht="69.95" hidden="1" customHeight="1" outlineLevel="1" thickBot="1" x14ac:dyDescent="0.25">
      <c r="A2774" s="688" t="s">
        <v>5314</v>
      </c>
      <c r="B2774" s="670" t="s">
        <v>22</v>
      </c>
      <c r="C2774" s="856" t="s">
        <v>2229</v>
      </c>
      <c r="D2774" s="895" t="s">
        <v>6989</v>
      </c>
      <c r="E2774" s="670"/>
      <c r="F2774" s="684" t="s">
        <v>4</v>
      </c>
      <c r="G2774" s="853">
        <v>2</v>
      </c>
      <c r="H2774" s="674">
        <v>0.85</v>
      </c>
      <c r="I2774" s="674">
        <v>0.8</v>
      </c>
      <c r="J2774" s="676">
        <f t="shared" si="1998"/>
        <v>0.78400000000000003</v>
      </c>
      <c r="K2774" s="676">
        <f t="shared" si="1999"/>
        <v>0.77600000000000002</v>
      </c>
      <c r="L2774" s="676">
        <f t="shared" si="2000"/>
        <v>0.76800000000000002</v>
      </c>
      <c r="M2774" s="683"/>
      <c r="N2774" s="674">
        <f>H2774*M2774</f>
        <v>0</v>
      </c>
      <c r="O2774" s="678">
        <f>I2774*M2774</f>
        <v>0</v>
      </c>
      <c r="P2774" s="679">
        <f>J2774*M2774</f>
        <v>0</v>
      </c>
      <c r="Q2774" s="679">
        <f>K2774*M2774</f>
        <v>0</v>
      </c>
      <c r="R2774" s="679">
        <f>L2774*M2774</f>
        <v>0</v>
      </c>
      <c r="S2774" s="682" t="s">
        <v>5</v>
      </c>
      <c r="T2774" s="100" t="s">
        <v>1702</v>
      </c>
    </row>
    <row r="2775" spans="1:21" ht="20.100000000000001" customHeight="1" collapsed="1" thickBot="1" x14ac:dyDescent="0.25">
      <c r="A2775" s="384" t="s">
        <v>9581</v>
      </c>
      <c r="B2775" s="601"/>
      <c r="C2775" s="368"/>
      <c r="D2775" s="369"/>
      <c r="E2775" s="369"/>
      <c r="F2775" s="369"/>
      <c r="G2775" s="370"/>
      <c r="H2775" s="370"/>
      <c r="I2775" s="370"/>
      <c r="J2775" s="370"/>
      <c r="K2775" s="370"/>
      <c r="L2775" s="370"/>
      <c r="M2775" s="370"/>
      <c r="N2775" s="370"/>
      <c r="O2775" s="370"/>
      <c r="P2775" s="370"/>
      <c r="Q2775" s="370"/>
      <c r="R2775" s="370"/>
      <c r="S2775" s="371"/>
      <c r="U2775" s="56"/>
    </row>
    <row r="2776" spans="1:21" ht="20.100000000000001" hidden="1" customHeight="1" outlineLevel="1" thickBot="1" x14ac:dyDescent="0.25">
      <c r="A2776" s="3" t="s">
        <v>3737</v>
      </c>
      <c r="B2776" s="3" t="s">
        <v>33</v>
      </c>
      <c r="C2776" s="3"/>
      <c r="D2776" s="3" t="s">
        <v>17</v>
      </c>
      <c r="E2776" s="3" t="s">
        <v>2746</v>
      </c>
      <c r="F2776" s="84" t="s">
        <v>31</v>
      </c>
      <c r="G2776" s="85" t="s">
        <v>487</v>
      </c>
      <c r="H2776" s="3" t="s">
        <v>488</v>
      </c>
      <c r="I2776" s="3" t="s">
        <v>495</v>
      </c>
      <c r="J2776" s="123">
        <v>-0.02</v>
      </c>
      <c r="K2776" s="123">
        <v>-0.03</v>
      </c>
      <c r="L2776" s="123">
        <v>-0.04</v>
      </c>
      <c r="M2776" s="3" t="s">
        <v>18</v>
      </c>
      <c r="N2776" s="3" t="s">
        <v>8</v>
      </c>
      <c r="O2776" s="3" t="s">
        <v>486</v>
      </c>
      <c r="P2776" s="124" t="s">
        <v>1924</v>
      </c>
      <c r="Q2776" s="124" t="s">
        <v>1930</v>
      </c>
      <c r="R2776" s="124" t="s">
        <v>1931</v>
      </c>
      <c r="S2776" s="3" t="s">
        <v>34</v>
      </c>
      <c r="U2776" s="56"/>
    </row>
    <row r="2777" spans="1:21" s="56" customFormat="1" ht="69.95" hidden="1" customHeight="1" outlineLevel="1" thickBot="1" x14ac:dyDescent="0.25">
      <c r="A2777" s="644" t="s">
        <v>9248</v>
      </c>
      <c r="B2777" s="64" t="s">
        <v>7151</v>
      </c>
      <c r="C2777" s="269" t="s">
        <v>9250</v>
      </c>
      <c r="D2777" s="396" t="s">
        <v>9249</v>
      </c>
      <c r="E2777" s="64"/>
      <c r="F2777" s="104" t="s">
        <v>4</v>
      </c>
      <c r="G2777" s="397">
        <v>2</v>
      </c>
      <c r="H2777" s="98">
        <v>1.25</v>
      </c>
      <c r="I2777" s="98">
        <v>1.2</v>
      </c>
      <c r="J2777" s="162">
        <f t="shared" ref="J2777" si="2013">I2777*0.98</f>
        <v>1.1759999999999999</v>
      </c>
      <c r="K2777" s="162">
        <f t="shared" ref="K2777" si="2014">I2777*0.97</f>
        <v>1.1639999999999999</v>
      </c>
      <c r="L2777" s="162">
        <f t="shared" ref="L2777" si="2015">I2777*0.96</f>
        <v>1.1519999999999999</v>
      </c>
      <c r="M2777" s="152"/>
      <c r="N2777" s="98">
        <f>H2777*M2777</f>
        <v>0</v>
      </c>
      <c r="O2777" s="217">
        <f>I2777*M2777</f>
        <v>0</v>
      </c>
      <c r="P2777" s="246">
        <f>J2777*M2777</f>
        <v>0</v>
      </c>
      <c r="Q2777" s="246">
        <f>K2777*M2777</f>
        <v>0</v>
      </c>
      <c r="R2777" s="246">
        <f>L2777*M2777</f>
        <v>0</v>
      </c>
      <c r="S2777" s="30" t="s">
        <v>5</v>
      </c>
      <c r="T2777" s="100"/>
    </row>
    <row r="2778" spans="1:21" s="56" customFormat="1" ht="69.95" hidden="1" customHeight="1" outlineLevel="1" thickBot="1" x14ac:dyDescent="0.25">
      <c r="A2778" s="644" t="s">
        <v>9584</v>
      </c>
      <c r="B2778" s="64" t="s">
        <v>9582</v>
      </c>
      <c r="C2778" s="115" t="s">
        <v>9585</v>
      </c>
      <c r="D2778" s="395" t="s">
        <v>9586</v>
      </c>
      <c r="E2778" s="64"/>
      <c r="F2778" s="64" t="s">
        <v>4</v>
      </c>
      <c r="G2778" s="183">
        <v>1.2</v>
      </c>
      <c r="H2778" s="98">
        <v>0.75</v>
      </c>
      <c r="I2778" s="98">
        <v>0.7</v>
      </c>
      <c r="J2778" s="162">
        <f t="shared" ref="J2778" si="2016">I2778*0.98</f>
        <v>0.68599999999999994</v>
      </c>
      <c r="K2778" s="162">
        <f t="shared" ref="K2778" si="2017">I2778*0.97</f>
        <v>0.67899999999999994</v>
      </c>
      <c r="L2778" s="162">
        <f t="shared" ref="L2778" si="2018">I2778*0.96</f>
        <v>0.67199999999999993</v>
      </c>
      <c r="M2778" s="141"/>
      <c r="N2778" s="98">
        <f>H2778*M2778</f>
        <v>0</v>
      </c>
      <c r="O2778" s="217">
        <f>I2778*M2778</f>
        <v>0</v>
      </c>
      <c r="P2778" s="246">
        <f>J2778*M2778</f>
        <v>0</v>
      </c>
      <c r="Q2778" s="246">
        <f>K2778*M2778</f>
        <v>0</v>
      </c>
      <c r="R2778" s="246">
        <f>L2778*M2778</f>
        <v>0</v>
      </c>
      <c r="S2778" s="30" t="s">
        <v>5</v>
      </c>
      <c r="T2778" s="100"/>
    </row>
    <row r="2779" spans="1:21" s="56" customFormat="1" ht="69.95" hidden="1" customHeight="1" outlineLevel="1" thickBot="1" x14ac:dyDescent="0.25">
      <c r="A2779" s="644" t="s">
        <v>9587</v>
      </c>
      <c r="B2779" s="64" t="s">
        <v>9582</v>
      </c>
      <c r="C2779" s="115" t="s">
        <v>9583</v>
      </c>
      <c r="D2779" s="395" t="s">
        <v>9588</v>
      </c>
      <c r="E2779" s="64"/>
      <c r="F2779" s="64" t="s">
        <v>4</v>
      </c>
      <c r="G2779" s="183">
        <v>1.6</v>
      </c>
      <c r="H2779" s="98">
        <v>0.95</v>
      </c>
      <c r="I2779" s="98">
        <v>0.9</v>
      </c>
      <c r="J2779" s="162">
        <f t="shared" ref="J2779" si="2019">I2779*0.98</f>
        <v>0.88200000000000001</v>
      </c>
      <c r="K2779" s="162">
        <f t="shared" ref="K2779" si="2020">I2779*0.97</f>
        <v>0.873</v>
      </c>
      <c r="L2779" s="162">
        <f t="shared" ref="L2779" si="2021">I2779*0.96</f>
        <v>0.86399999999999999</v>
      </c>
      <c r="M2779" s="141"/>
      <c r="N2779" s="98">
        <f>H2779*M2779</f>
        <v>0</v>
      </c>
      <c r="O2779" s="217">
        <f>I2779*M2779</f>
        <v>0</v>
      </c>
      <c r="P2779" s="246">
        <f>J2779*M2779</f>
        <v>0</v>
      </c>
      <c r="Q2779" s="246">
        <f>K2779*M2779</f>
        <v>0</v>
      </c>
      <c r="R2779" s="246">
        <f>L2779*M2779</f>
        <v>0</v>
      </c>
      <c r="S2779" s="30" t="s">
        <v>5</v>
      </c>
      <c r="T2779" s="100"/>
    </row>
    <row r="2780" spans="1:21" s="56" customFormat="1" ht="69.95" hidden="1" customHeight="1" outlineLevel="1" thickBot="1" x14ac:dyDescent="0.25">
      <c r="A2780" s="644" t="s">
        <v>9589</v>
      </c>
      <c r="B2780" s="64" t="s">
        <v>9582</v>
      </c>
      <c r="C2780" s="115" t="s">
        <v>9593</v>
      </c>
      <c r="D2780" s="395" t="s">
        <v>9590</v>
      </c>
      <c r="E2780" s="64"/>
      <c r="F2780" s="64" t="s">
        <v>4</v>
      </c>
      <c r="G2780" s="183">
        <v>2</v>
      </c>
      <c r="H2780" s="98">
        <v>1.1499999999999999</v>
      </c>
      <c r="I2780" s="98">
        <v>1.1000000000000001</v>
      </c>
      <c r="J2780" s="162">
        <f t="shared" ref="J2780" si="2022">I2780*0.98</f>
        <v>1.0780000000000001</v>
      </c>
      <c r="K2780" s="162">
        <f t="shared" ref="K2780" si="2023">I2780*0.97</f>
        <v>1.0669999999999999</v>
      </c>
      <c r="L2780" s="162">
        <f t="shared" ref="L2780" si="2024">I2780*0.96</f>
        <v>1.056</v>
      </c>
      <c r="M2780" s="141"/>
      <c r="N2780" s="98">
        <f>H2780*M2780</f>
        <v>0</v>
      </c>
      <c r="O2780" s="217">
        <f>I2780*M2780</f>
        <v>0</v>
      </c>
      <c r="P2780" s="246">
        <f>J2780*M2780</f>
        <v>0</v>
      </c>
      <c r="Q2780" s="246">
        <f>K2780*M2780</f>
        <v>0</v>
      </c>
      <c r="R2780" s="246">
        <f>L2780*M2780</f>
        <v>0</v>
      </c>
      <c r="S2780" s="30" t="s">
        <v>5</v>
      </c>
      <c r="T2780" s="100"/>
    </row>
    <row r="2781" spans="1:21" s="56" customFormat="1" ht="69.95" hidden="1" customHeight="1" outlineLevel="1" thickBot="1" x14ac:dyDescent="0.25">
      <c r="A2781" s="644" t="s">
        <v>9592</v>
      </c>
      <c r="B2781" s="64" t="s">
        <v>9582</v>
      </c>
      <c r="C2781" s="115" t="s">
        <v>9594</v>
      </c>
      <c r="D2781" s="395" t="s">
        <v>9591</v>
      </c>
      <c r="E2781" s="64"/>
      <c r="F2781" s="64" t="s">
        <v>4</v>
      </c>
      <c r="G2781" s="183">
        <v>2.7</v>
      </c>
      <c r="H2781" s="98">
        <v>1.5</v>
      </c>
      <c r="I2781" s="98">
        <v>1.45</v>
      </c>
      <c r="J2781" s="162">
        <f t="shared" ref="J2781" si="2025">I2781*0.98</f>
        <v>1.421</v>
      </c>
      <c r="K2781" s="162">
        <f t="shared" ref="K2781" si="2026">I2781*0.97</f>
        <v>1.4064999999999999</v>
      </c>
      <c r="L2781" s="162">
        <f t="shared" ref="L2781" si="2027">I2781*0.96</f>
        <v>1.3919999999999999</v>
      </c>
      <c r="M2781" s="141"/>
      <c r="N2781" s="98">
        <f>H2781*M2781</f>
        <v>0</v>
      </c>
      <c r="O2781" s="217">
        <f>I2781*M2781</f>
        <v>0</v>
      </c>
      <c r="P2781" s="246">
        <f>J2781*M2781</f>
        <v>0</v>
      </c>
      <c r="Q2781" s="246">
        <f>K2781*M2781</f>
        <v>0</v>
      </c>
      <c r="R2781" s="246">
        <f>L2781*M2781</f>
        <v>0</v>
      </c>
      <c r="S2781" s="30" t="s">
        <v>5</v>
      </c>
      <c r="T2781" s="100"/>
    </row>
    <row r="2782" spans="1:21" s="56" customFormat="1" ht="69.95" hidden="1" customHeight="1" outlineLevel="1" thickBot="1" x14ac:dyDescent="0.25">
      <c r="A2782" s="644" t="s">
        <v>9600</v>
      </c>
      <c r="B2782" s="64" t="s">
        <v>22</v>
      </c>
      <c r="C2782" s="115"/>
      <c r="D2782" s="395" t="s">
        <v>9683</v>
      </c>
      <c r="E2782" s="64"/>
      <c r="F2782" s="64" t="s">
        <v>4</v>
      </c>
      <c r="G2782" s="183">
        <v>1</v>
      </c>
      <c r="H2782" s="98">
        <v>0.65</v>
      </c>
      <c r="I2782" s="98">
        <v>0.6</v>
      </c>
      <c r="J2782" s="162">
        <f t="shared" ref="J2782" si="2028">I2782*0.98</f>
        <v>0.58799999999999997</v>
      </c>
      <c r="K2782" s="162">
        <f t="shared" ref="K2782" si="2029">I2782*0.97</f>
        <v>0.58199999999999996</v>
      </c>
      <c r="L2782" s="162">
        <f t="shared" ref="L2782" si="2030">I2782*0.96</f>
        <v>0.57599999999999996</v>
      </c>
      <c r="M2782" s="141"/>
      <c r="N2782" s="98">
        <f>H2782*M2782</f>
        <v>0</v>
      </c>
      <c r="O2782" s="217">
        <f>I2782*M2782</f>
        <v>0</v>
      </c>
      <c r="P2782" s="246">
        <f>J2782*M2782</f>
        <v>0</v>
      </c>
      <c r="Q2782" s="246">
        <f>K2782*M2782</f>
        <v>0</v>
      </c>
      <c r="R2782" s="246">
        <f>L2782*M2782</f>
        <v>0</v>
      </c>
      <c r="S2782" s="30" t="s">
        <v>5</v>
      </c>
      <c r="T2782" s="100"/>
    </row>
    <row r="2783" spans="1:21" s="56" customFormat="1" ht="69.95" hidden="1" customHeight="1" outlineLevel="1" thickBot="1" x14ac:dyDescent="0.25">
      <c r="A2783" s="644" t="s">
        <v>9684</v>
      </c>
      <c r="B2783" s="64" t="s">
        <v>22</v>
      </c>
      <c r="C2783" s="115" t="s">
        <v>9686</v>
      </c>
      <c r="D2783" s="395" t="s">
        <v>9685</v>
      </c>
      <c r="E2783" s="64"/>
      <c r="F2783" s="64" t="s">
        <v>4</v>
      </c>
      <c r="G2783" s="183">
        <v>1</v>
      </c>
      <c r="H2783" s="98">
        <v>0.45</v>
      </c>
      <c r="I2783" s="98">
        <v>0.4</v>
      </c>
      <c r="J2783" s="162">
        <f t="shared" ref="J2783" si="2031">I2783*0.98</f>
        <v>0.39200000000000002</v>
      </c>
      <c r="K2783" s="162">
        <f t="shared" ref="K2783" si="2032">I2783*0.97</f>
        <v>0.38800000000000001</v>
      </c>
      <c r="L2783" s="162">
        <f t="shared" ref="L2783" si="2033">I2783*0.96</f>
        <v>0.38400000000000001</v>
      </c>
      <c r="M2783" s="141"/>
      <c r="N2783" s="98">
        <f>H2783*M2783</f>
        <v>0</v>
      </c>
      <c r="O2783" s="217">
        <f>I2783*M2783</f>
        <v>0</v>
      </c>
      <c r="P2783" s="246">
        <f>J2783*M2783</f>
        <v>0</v>
      </c>
      <c r="Q2783" s="246">
        <f>K2783*M2783</f>
        <v>0</v>
      </c>
      <c r="R2783" s="246">
        <f>L2783*M2783</f>
        <v>0</v>
      </c>
      <c r="S2783" s="30" t="s">
        <v>5</v>
      </c>
      <c r="T2783" s="100"/>
    </row>
    <row r="2784" spans="1:21" ht="20.100000000000001" customHeight="1" collapsed="1" thickBot="1" x14ac:dyDescent="0.25">
      <c r="A2784" s="384" t="s">
        <v>3293</v>
      </c>
      <c r="B2784" s="601"/>
      <c r="C2784" s="368"/>
      <c r="D2784" s="369"/>
      <c r="E2784" s="369"/>
      <c r="F2784" s="369"/>
      <c r="G2784" s="370"/>
      <c r="H2784" s="370"/>
      <c r="I2784" s="370"/>
      <c r="J2784" s="370"/>
      <c r="K2784" s="370"/>
      <c r="L2784" s="370"/>
      <c r="M2784" s="370"/>
      <c r="N2784" s="370"/>
      <c r="O2784" s="370"/>
      <c r="P2784" s="370"/>
      <c r="Q2784" s="370"/>
      <c r="R2784" s="370"/>
      <c r="S2784" s="371"/>
      <c r="U2784" s="56"/>
    </row>
    <row r="2785" spans="1:27" ht="20.100000000000001" hidden="1" customHeight="1" outlineLevel="1" thickBot="1" x14ac:dyDescent="0.25">
      <c r="A2785" s="3" t="s">
        <v>3737</v>
      </c>
      <c r="B2785" s="3" t="s">
        <v>33</v>
      </c>
      <c r="C2785" s="3"/>
      <c r="D2785" s="3" t="s">
        <v>17</v>
      </c>
      <c r="E2785" s="3" t="s">
        <v>2746</v>
      </c>
      <c r="F2785" s="84" t="s">
        <v>31</v>
      </c>
      <c r="G2785" s="85" t="s">
        <v>487</v>
      </c>
      <c r="H2785" s="3" t="s">
        <v>488</v>
      </c>
      <c r="I2785" s="3" t="s">
        <v>495</v>
      </c>
      <c r="J2785" s="123">
        <v>-0.02</v>
      </c>
      <c r="K2785" s="123">
        <v>-0.03</v>
      </c>
      <c r="L2785" s="123">
        <v>-0.04</v>
      </c>
      <c r="M2785" s="3" t="s">
        <v>18</v>
      </c>
      <c r="N2785" s="3" t="s">
        <v>8</v>
      </c>
      <c r="O2785" s="3" t="s">
        <v>486</v>
      </c>
      <c r="P2785" s="124" t="s">
        <v>1924</v>
      </c>
      <c r="Q2785" s="124" t="s">
        <v>1930</v>
      </c>
      <c r="R2785" s="124" t="s">
        <v>1931</v>
      </c>
      <c r="S2785" s="3" t="s">
        <v>34</v>
      </c>
      <c r="U2785" s="56"/>
    </row>
    <row r="2786" spans="1:27" s="56" customFormat="1" ht="69.95" hidden="1" customHeight="1" outlineLevel="1" thickBot="1" x14ac:dyDescent="0.25">
      <c r="A2786" s="644" t="s">
        <v>5396</v>
      </c>
      <c r="B2786" s="89" t="s">
        <v>22</v>
      </c>
      <c r="C2786" s="154" t="s">
        <v>9765</v>
      </c>
      <c r="D2786" s="395" t="s">
        <v>9746</v>
      </c>
      <c r="E2786" s="144"/>
      <c r="F2786" s="82" t="s">
        <v>4</v>
      </c>
      <c r="G2786" s="99">
        <v>1.5</v>
      </c>
      <c r="H2786" s="99">
        <v>0.9</v>
      </c>
      <c r="I2786" s="99">
        <v>0.88</v>
      </c>
      <c r="J2786" s="162">
        <f t="shared" ref="J2786:J2793" si="2034">I2786*0.98</f>
        <v>0.86239999999999994</v>
      </c>
      <c r="K2786" s="162">
        <f t="shared" ref="K2786:K2793" si="2035">I2786*0.97</f>
        <v>0.85360000000000003</v>
      </c>
      <c r="L2786" s="162">
        <f t="shared" ref="L2786:L2793" si="2036">I2786*0.96</f>
        <v>0.8448</v>
      </c>
      <c r="M2786" s="141"/>
      <c r="N2786" s="99">
        <f>H2786*M2786</f>
        <v>0</v>
      </c>
      <c r="O2786" s="217">
        <f>I2786*M2786</f>
        <v>0</v>
      </c>
      <c r="P2786" s="246">
        <f>J2786*M2786</f>
        <v>0</v>
      </c>
      <c r="Q2786" s="246">
        <f>K2786*M2786</f>
        <v>0</v>
      </c>
      <c r="R2786" s="246">
        <f>L2786*M2786</f>
        <v>0</v>
      </c>
      <c r="S2786" s="30" t="s">
        <v>5</v>
      </c>
      <c r="T2786" s="100"/>
    </row>
    <row r="2787" spans="1:27" s="56" customFormat="1" ht="69.95" hidden="1" customHeight="1" outlineLevel="1" thickBot="1" x14ac:dyDescent="0.25">
      <c r="A2787" s="644" t="s">
        <v>9734</v>
      </c>
      <c r="B2787" s="89" t="s">
        <v>22</v>
      </c>
      <c r="C2787" s="154"/>
      <c r="D2787" s="109" t="s">
        <v>9735</v>
      </c>
      <c r="E2787" s="144"/>
      <c r="F2787" s="82" t="s">
        <v>4</v>
      </c>
      <c r="G2787" s="99">
        <v>7</v>
      </c>
      <c r="H2787" s="99">
        <v>4.4000000000000004</v>
      </c>
      <c r="I2787" s="99">
        <v>4.3</v>
      </c>
      <c r="J2787" s="162">
        <f t="shared" si="2034"/>
        <v>4.2139999999999995</v>
      </c>
      <c r="K2787" s="162">
        <f t="shared" si="2035"/>
        <v>4.1709999999999994</v>
      </c>
      <c r="L2787" s="162">
        <f t="shared" si="2036"/>
        <v>4.1280000000000001</v>
      </c>
      <c r="M2787" s="141"/>
      <c r="N2787" s="99">
        <f>H2787*M2787</f>
        <v>0</v>
      </c>
      <c r="O2787" s="217">
        <f>I2787*M2787</f>
        <v>0</v>
      </c>
      <c r="P2787" s="246">
        <f>J2787*M2787</f>
        <v>0</v>
      </c>
      <c r="Q2787" s="246">
        <f>K2787*M2787</f>
        <v>0</v>
      </c>
      <c r="R2787" s="246">
        <f>L2787*M2787</f>
        <v>0</v>
      </c>
      <c r="S2787" s="30" t="s">
        <v>5</v>
      </c>
      <c r="T2787" s="100"/>
    </row>
    <row r="2788" spans="1:27" s="56" customFormat="1" ht="69.95" hidden="1" customHeight="1" outlineLevel="1" thickBot="1" x14ac:dyDescent="0.25">
      <c r="A2788" s="644" t="s">
        <v>5388</v>
      </c>
      <c r="B2788" s="89" t="s">
        <v>22</v>
      </c>
      <c r="C2788" s="154" t="s">
        <v>3518</v>
      </c>
      <c r="D2788" s="395" t="s">
        <v>1138</v>
      </c>
      <c r="E2788" s="86"/>
      <c r="F2788" s="82" t="s">
        <v>4</v>
      </c>
      <c r="G2788" s="99">
        <v>1.75</v>
      </c>
      <c r="H2788" s="99">
        <v>1.1499999999999999</v>
      </c>
      <c r="I2788" s="99">
        <v>1.1000000000000001</v>
      </c>
      <c r="J2788" s="162">
        <f t="shared" si="2034"/>
        <v>1.0780000000000001</v>
      </c>
      <c r="K2788" s="162">
        <f t="shared" si="2035"/>
        <v>1.0669999999999999</v>
      </c>
      <c r="L2788" s="162">
        <f t="shared" si="2036"/>
        <v>1.056</v>
      </c>
      <c r="M2788" s="141"/>
      <c r="N2788" s="99">
        <f>H2788*M2788</f>
        <v>0</v>
      </c>
      <c r="O2788" s="217">
        <f>I2788*M2788</f>
        <v>0</v>
      </c>
      <c r="P2788" s="246">
        <f>J2788*M2788</f>
        <v>0</v>
      </c>
      <c r="Q2788" s="246">
        <f>K2788*M2788</f>
        <v>0</v>
      </c>
      <c r="R2788" s="246">
        <f>L2788*M2788</f>
        <v>0</v>
      </c>
      <c r="S2788" s="30" t="s">
        <v>5</v>
      </c>
      <c r="T2788" s="100"/>
    </row>
    <row r="2789" spans="1:27" s="56" customFormat="1" ht="69.95" hidden="1" customHeight="1" outlineLevel="1" thickBot="1" x14ac:dyDescent="0.25">
      <c r="A2789" s="644" t="s">
        <v>10265</v>
      </c>
      <c r="B2789" s="89" t="s">
        <v>22</v>
      </c>
      <c r="C2789" s="154" t="s">
        <v>10264</v>
      </c>
      <c r="D2789" s="395" t="s">
        <v>10266</v>
      </c>
      <c r="E2789" s="86"/>
      <c r="F2789" s="82" t="s">
        <v>4</v>
      </c>
      <c r="G2789" s="99">
        <v>2</v>
      </c>
      <c r="H2789" s="99">
        <v>1.25</v>
      </c>
      <c r="I2789" s="99">
        <v>1.2</v>
      </c>
      <c r="J2789" s="162">
        <f t="shared" ref="J2789" si="2037">I2789*0.98</f>
        <v>1.1759999999999999</v>
      </c>
      <c r="K2789" s="162">
        <f t="shared" ref="K2789" si="2038">I2789*0.97</f>
        <v>1.1639999999999999</v>
      </c>
      <c r="L2789" s="162">
        <f t="shared" ref="L2789" si="2039">I2789*0.96</f>
        <v>1.1519999999999999</v>
      </c>
      <c r="M2789" s="141"/>
      <c r="N2789" s="99">
        <f>H2789*M2789</f>
        <v>0</v>
      </c>
      <c r="O2789" s="217">
        <f>I2789*M2789</f>
        <v>0</v>
      </c>
      <c r="P2789" s="246">
        <f>J2789*M2789</f>
        <v>0</v>
      </c>
      <c r="Q2789" s="246">
        <f>K2789*M2789</f>
        <v>0</v>
      </c>
      <c r="R2789" s="246">
        <f>L2789*M2789</f>
        <v>0</v>
      </c>
      <c r="S2789" s="30" t="s">
        <v>5</v>
      </c>
      <c r="T2789" s="100"/>
    </row>
    <row r="2790" spans="1:27" s="56" customFormat="1" ht="69.95" hidden="1" customHeight="1" outlineLevel="1" thickBot="1" x14ac:dyDescent="0.25">
      <c r="A2790" s="644" t="s">
        <v>9736</v>
      </c>
      <c r="B2790" s="89" t="s">
        <v>22</v>
      </c>
      <c r="C2790" s="154"/>
      <c r="D2790" s="395" t="s">
        <v>111</v>
      </c>
      <c r="E2790" s="86"/>
      <c r="F2790" s="82" t="s">
        <v>4</v>
      </c>
      <c r="G2790" s="99">
        <v>4</v>
      </c>
      <c r="H2790" s="99">
        <v>2.6</v>
      </c>
      <c r="I2790" s="99">
        <v>2.5</v>
      </c>
      <c r="J2790" s="162">
        <f t="shared" si="2034"/>
        <v>2.4500000000000002</v>
      </c>
      <c r="K2790" s="162">
        <f t="shared" si="2035"/>
        <v>2.4249999999999998</v>
      </c>
      <c r="L2790" s="162">
        <f t="shared" si="2036"/>
        <v>2.4</v>
      </c>
      <c r="M2790" s="141"/>
      <c r="N2790" s="99">
        <f>H2790*M2790</f>
        <v>0</v>
      </c>
      <c r="O2790" s="217">
        <f>I2790*M2790</f>
        <v>0</v>
      </c>
      <c r="P2790" s="246">
        <f>J2790*M2790</f>
        <v>0</v>
      </c>
      <c r="Q2790" s="246">
        <f>K2790*M2790</f>
        <v>0</v>
      </c>
      <c r="R2790" s="246">
        <f>L2790*M2790</f>
        <v>0</v>
      </c>
      <c r="S2790" s="30" t="s">
        <v>5</v>
      </c>
      <c r="T2790" s="100"/>
    </row>
    <row r="2791" spans="1:27" s="56" customFormat="1" ht="69.95" hidden="1" customHeight="1" outlineLevel="1" thickBot="1" x14ac:dyDescent="0.25">
      <c r="A2791" s="644" t="s">
        <v>5397</v>
      </c>
      <c r="B2791" s="89" t="s">
        <v>22</v>
      </c>
      <c r="C2791" s="154"/>
      <c r="D2791" s="395" t="s">
        <v>3427</v>
      </c>
      <c r="E2791" s="86"/>
      <c r="F2791" s="82" t="s">
        <v>4</v>
      </c>
      <c r="G2791" s="99">
        <v>1</v>
      </c>
      <c r="H2791" s="99">
        <v>0.59</v>
      </c>
      <c r="I2791" s="99">
        <v>0.56999999999999995</v>
      </c>
      <c r="J2791" s="162">
        <f t="shared" si="2034"/>
        <v>0.55859999999999999</v>
      </c>
      <c r="K2791" s="162">
        <f t="shared" si="2035"/>
        <v>0.55289999999999995</v>
      </c>
      <c r="L2791" s="162">
        <f t="shared" si="2036"/>
        <v>0.54719999999999991</v>
      </c>
      <c r="M2791" s="141"/>
      <c r="N2791" s="99">
        <f>H2791*M2791</f>
        <v>0</v>
      </c>
      <c r="O2791" s="217">
        <f>I2791*M2791</f>
        <v>0</v>
      </c>
      <c r="P2791" s="246">
        <f>J2791*M2791</f>
        <v>0</v>
      </c>
      <c r="Q2791" s="246">
        <f>K2791*M2791</f>
        <v>0</v>
      </c>
      <c r="R2791" s="246">
        <f>L2791*M2791</f>
        <v>0</v>
      </c>
      <c r="S2791" s="30" t="s">
        <v>5</v>
      </c>
      <c r="T2791" s="100"/>
    </row>
    <row r="2792" spans="1:27" s="56" customFormat="1" ht="69.95" hidden="1" customHeight="1" outlineLevel="1" thickBot="1" x14ac:dyDescent="0.25">
      <c r="A2792" s="688" t="s">
        <v>10874</v>
      </c>
      <c r="B2792" s="683" t="s">
        <v>22</v>
      </c>
      <c r="C2792" s="748" t="s">
        <v>10875</v>
      </c>
      <c r="D2792" s="899" t="s">
        <v>10873</v>
      </c>
      <c r="E2792" s="677"/>
      <c r="F2792" s="673" t="s">
        <v>4</v>
      </c>
      <c r="G2792" s="692">
        <v>1.5</v>
      </c>
      <c r="H2792" s="692">
        <v>0.87</v>
      </c>
      <c r="I2792" s="692">
        <v>0.85</v>
      </c>
      <c r="J2792" s="676">
        <f t="shared" ref="J2792" si="2040">I2792*0.98</f>
        <v>0.83299999999999996</v>
      </c>
      <c r="K2792" s="676">
        <f t="shared" ref="K2792" si="2041">I2792*0.97</f>
        <v>0.82450000000000001</v>
      </c>
      <c r="L2792" s="676">
        <f t="shared" ref="L2792" si="2042">I2792*0.96</f>
        <v>0.81599999999999995</v>
      </c>
      <c r="M2792" s="677"/>
      <c r="N2792" s="692">
        <f>H2792*M2792</f>
        <v>0</v>
      </c>
      <c r="O2792" s="678">
        <f>I2792*M2792</f>
        <v>0</v>
      </c>
      <c r="P2792" s="679">
        <f>J2792*M2792</f>
        <v>0</v>
      </c>
      <c r="Q2792" s="679">
        <f>K2792*M2792</f>
        <v>0</v>
      </c>
      <c r="R2792" s="679">
        <f>L2792*M2792</f>
        <v>0</v>
      </c>
      <c r="S2792" s="682" t="s">
        <v>5</v>
      </c>
      <c r="T2792" s="100" t="s">
        <v>1702</v>
      </c>
    </row>
    <row r="2793" spans="1:27" s="56" customFormat="1" ht="69.95" hidden="1" customHeight="1" outlineLevel="1" thickBot="1" x14ac:dyDescent="0.25">
      <c r="A2793" s="644" t="s">
        <v>5398</v>
      </c>
      <c r="B2793" s="138" t="s">
        <v>22</v>
      </c>
      <c r="C2793" s="156"/>
      <c r="D2793" s="487" t="s">
        <v>1613</v>
      </c>
      <c r="E2793" s="2"/>
      <c r="F2793" s="138" t="s">
        <v>4</v>
      </c>
      <c r="G2793" s="90">
        <v>1.5</v>
      </c>
      <c r="H2793" s="90">
        <v>0.98</v>
      </c>
      <c r="I2793" s="90">
        <v>0.95</v>
      </c>
      <c r="J2793" s="161">
        <f t="shared" si="2034"/>
        <v>0.93099999999999994</v>
      </c>
      <c r="K2793" s="161">
        <f t="shared" si="2035"/>
        <v>0.92149999999999999</v>
      </c>
      <c r="L2793" s="161">
        <f t="shared" si="2036"/>
        <v>0.91199999999999992</v>
      </c>
      <c r="M2793" s="14"/>
      <c r="N2793" s="175">
        <f>H2793*M2793</f>
        <v>0</v>
      </c>
      <c r="O2793" s="217">
        <f>I2793*M2793</f>
        <v>0</v>
      </c>
      <c r="P2793" s="246">
        <f>J2793*M2793</f>
        <v>0</v>
      </c>
      <c r="Q2793" s="246">
        <f>K2793*M2793</f>
        <v>0</v>
      </c>
      <c r="R2793" s="246">
        <f>L2793*M2793</f>
        <v>0</v>
      </c>
      <c r="S2793" s="13" t="s">
        <v>5</v>
      </c>
    </row>
    <row r="2794" spans="1:27" ht="20.100000000000001" customHeight="1" collapsed="1" thickBot="1" x14ac:dyDescent="0.25">
      <c r="A2794" s="384" t="s">
        <v>3295</v>
      </c>
      <c r="B2794" s="601"/>
      <c r="C2794" s="368"/>
      <c r="D2794" s="369"/>
      <c r="E2794" s="369"/>
      <c r="F2794" s="369"/>
      <c r="G2794" s="370"/>
      <c r="H2794" s="370"/>
      <c r="I2794" s="370"/>
      <c r="J2794" s="370"/>
      <c r="K2794" s="370"/>
      <c r="L2794" s="370"/>
      <c r="M2794" s="370"/>
      <c r="N2794" s="370"/>
      <c r="O2794" s="370"/>
      <c r="P2794" s="370"/>
      <c r="Q2794" s="370"/>
      <c r="R2794" s="370"/>
      <c r="S2794" s="371"/>
      <c r="U2794" s="56"/>
    </row>
    <row r="2795" spans="1:27" ht="20.100000000000001" hidden="1" customHeight="1" outlineLevel="1" thickBot="1" x14ac:dyDescent="0.25">
      <c r="A2795" s="3" t="s">
        <v>3737</v>
      </c>
      <c r="B2795" s="3" t="s">
        <v>33</v>
      </c>
      <c r="C2795" s="3"/>
      <c r="D2795" s="3" t="s">
        <v>17</v>
      </c>
      <c r="E2795" s="4" t="s">
        <v>2746</v>
      </c>
      <c r="F2795" s="84" t="s">
        <v>31</v>
      </c>
      <c r="G2795" s="85" t="s">
        <v>487</v>
      </c>
      <c r="H2795" s="3" t="s">
        <v>488</v>
      </c>
      <c r="I2795" s="3" t="s">
        <v>495</v>
      </c>
      <c r="J2795" s="123">
        <v>-0.02</v>
      </c>
      <c r="K2795" s="123">
        <v>-0.03</v>
      </c>
      <c r="L2795" s="123">
        <v>-0.04</v>
      </c>
      <c r="M2795" s="3" t="s">
        <v>18</v>
      </c>
      <c r="N2795" s="3" t="s">
        <v>8</v>
      </c>
      <c r="O2795" s="3" t="s">
        <v>486</v>
      </c>
      <c r="P2795" s="124" t="s">
        <v>1924</v>
      </c>
      <c r="Q2795" s="124" t="s">
        <v>1930</v>
      </c>
      <c r="R2795" s="124" t="s">
        <v>1931</v>
      </c>
      <c r="S2795" s="3" t="s">
        <v>34</v>
      </c>
      <c r="U2795" s="56"/>
    </row>
    <row r="2796" spans="1:27" s="56" customFormat="1" ht="69.95" hidden="1" customHeight="1" outlineLevel="1" thickBot="1" x14ac:dyDescent="0.25">
      <c r="A2796" s="644" t="s">
        <v>8804</v>
      </c>
      <c r="B2796" s="86" t="s">
        <v>22</v>
      </c>
      <c r="C2796" s="222"/>
      <c r="D2796" s="69" t="s">
        <v>8802</v>
      </c>
      <c r="E2796" s="86"/>
      <c r="F2796" s="82" t="s">
        <v>4</v>
      </c>
      <c r="G2796" s="86">
        <v>0.8</v>
      </c>
      <c r="H2796" s="98">
        <v>0.36</v>
      </c>
      <c r="I2796" s="98">
        <v>0.35</v>
      </c>
      <c r="J2796" s="162">
        <f t="shared" ref="J2796:J2820" si="2043">I2796*0.98</f>
        <v>0.34299999999999997</v>
      </c>
      <c r="K2796" s="162">
        <f t="shared" ref="K2796:K2820" si="2044">I2796*0.97</f>
        <v>0.33949999999999997</v>
      </c>
      <c r="L2796" s="162">
        <f t="shared" ref="L2796:L2820" si="2045">I2796*0.96</f>
        <v>0.33599999999999997</v>
      </c>
      <c r="M2796" s="141"/>
      <c r="N2796" s="98">
        <f>H2796*M2796</f>
        <v>0</v>
      </c>
      <c r="O2796" s="217">
        <f>I2796*M2796</f>
        <v>0</v>
      </c>
      <c r="P2796" s="246">
        <f>J2796*M2796</f>
        <v>0</v>
      </c>
      <c r="Q2796" s="246">
        <f>K2796*M2796</f>
        <v>0</v>
      </c>
      <c r="R2796" s="246">
        <f>L2796*M2796</f>
        <v>0</v>
      </c>
      <c r="S2796" s="30" t="s">
        <v>5</v>
      </c>
      <c r="T2796" s="100"/>
      <c r="AA2796" s="434"/>
    </row>
    <row r="2797" spans="1:27" s="56" customFormat="1" ht="69.95" hidden="1" customHeight="1" outlineLevel="1" thickBot="1" x14ac:dyDescent="0.25">
      <c r="A2797" s="644" t="s">
        <v>7173</v>
      </c>
      <c r="B2797" s="86" t="s">
        <v>22</v>
      </c>
      <c r="C2797" s="115" t="s">
        <v>2267</v>
      </c>
      <c r="D2797" s="69" t="s">
        <v>7293</v>
      </c>
      <c r="E2797" s="86"/>
      <c r="F2797" s="82" t="s">
        <v>4</v>
      </c>
      <c r="G2797" s="86">
        <v>0.8</v>
      </c>
      <c r="H2797" s="98">
        <v>0.47</v>
      </c>
      <c r="I2797" s="98">
        <v>0.45</v>
      </c>
      <c r="J2797" s="162">
        <f t="shared" si="2043"/>
        <v>0.441</v>
      </c>
      <c r="K2797" s="162">
        <f t="shared" si="2044"/>
        <v>0.4365</v>
      </c>
      <c r="L2797" s="162">
        <f t="shared" si="2045"/>
        <v>0.432</v>
      </c>
      <c r="M2797" s="152"/>
      <c r="N2797" s="98">
        <f>H2797*M2797</f>
        <v>0</v>
      </c>
      <c r="O2797" s="217">
        <f>I2797*M2797</f>
        <v>0</v>
      </c>
      <c r="P2797" s="246">
        <f>J2797*M2797</f>
        <v>0</v>
      </c>
      <c r="Q2797" s="246">
        <f>K2797*M2797</f>
        <v>0</v>
      </c>
      <c r="R2797" s="246">
        <f>L2797*M2797</f>
        <v>0</v>
      </c>
      <c r="S2797" s="30" t="s">
        <v>5</v>
      </c>
      <c r="T2797" s="100"/>
      <c r="AA2797" s="434"/>
    </row>
    <row r="2798" spans="1:27" s="56" customFormat="1" ht="69.95" hidden="1" customHeight="1" outlineLevel="1" thickBot="1" x14ac:dyDescent="0.25">
      <c r="A2798" s="644" t="s">
        <v>8805</v>
      </c>
      <c r="B2798" s="86" t="s">
        <v>22</v>
      </c>
      <c r="C2798" s="222"/>
      <c r="D2798" s="69" t="s">
        <v>8803</v>
      </c>
      <c r="E2798" s="86"/>
      <c r="F2798" s="82" t="s">
        <v>4</v>
      </c>
      <c r="G2798" s="86">
        <v>0.95</v>
      </c>
      <c r="H2798" s="98">
        <v>0.52</v>
      </c>
      <c r="I2798" s="98">
        <v>0.5</v>
      </c>
      <c r="J2798" s="162">
        <f t="shared" si="2043"/>
        <v>0.49</v>
      </c>
      <c r="K2798" s="162">
        <f t="shared" si="2044"/>
        <v>0.48499999999999999</v>
      </c>
      <c r="L2798" s="162">
        <f t="shared" si="2045"/>
        <v>0.48</v>
      </c>
      <c r="M2798" s="141"/>
      <c r="N2798" s="98">
        <f>H2798*M2798</f>
        <v>0</v>
      </c>
      <c r="O2798" s="217">
        <f>I2798*M2798</f>
        <v>0</v>
      </c>
      <c r="P2798" s="246">
        <f>J2798*M2798</f>
        <v>0</v>
      </c>
      <c r="Q2798" s="246">
        <f>K2798*M2798</f>
        <v>0</v>
      </c>
      <c r="R2798" s="246">
        <f>L2798*M2798</f>
        <v>0</v>
      </c>
      <c r="S2798" s="30" t="s">
        <v>5</v>
      </c>
      <c r="T2798" s="100"/>
      <c r="AA2798" s="434"/>
    </row>
    <row r="2799" spans="1:27" s="56" customFormat="1" ht="69.95" hidden="1" customHeight="1" outlineLevel="1" thickBot="1" x14ac:dyDescent="0.25">
      <c r="A2799" s="644" t="s">
        <v>7342</v>
      </c>
      <c r="B2799" s="86" t="s">
        <v>22</v>
      </c>
      <c r="C2799" s="222"/>
      <c r="D2799" s="69" t="s">
        <v>8745</v>
      </c>
      <c r="E2799" s="86"/>
      <c r="F2799" s="82" t="s">
        <v>4</v>
      </c>
      <c r="G2799" s="86">
        <v>1.25</v>
      </c>
      <c r="H2799" s="98">
        <v>0.56999999999999995</v>
      </c>
      <c r="I2799" s="98">
        <v>0.55000000000000004</v>
      </c>
      <c r="J2799" s="162">
        <f t="shared" si="2043"/>
        <v>0.53900000000000003</v>
      </c>
      <c r="K2799" s="162">
        <f t="shared" si="2044"/>
        <v>0.53349999999999997</v>
      </c>
      <c r="L2799" s="162">
        <f t="shared" si="2045"/>
        <v>0.52800000000000002</v>
      </c>
      <c r="M2799" s="141"/>
      <c r="N2799" s="98">
        <f>H2799*M2799</f>
        <v>0</v>
      </c>
      <c r="O2799" s="217">
        <f>I2799*M2799</f>
        <v>0</v>
      </c>
      <c r="P2799" s="246">
        <f>J2799*M2799</f>
        <v>0</v>
      </c>
      <c r="Q2799" s="246">
        <f>K2799*M2799</f>
        <v>0</v>
      </c>
      <c r="R2799" s="246">
        <f>L2799*M2799</f>
        <v>0</v>
      </c>
      <c r="S2799" s="30" t="s">
        <v>5</v>
      </c>
      <c r="T2799" s="100"/>
      <c r="AA2799" s="434"/>
    </row>
    <row r="2800" spans="1:27" s="56" customFormat="1" ht="69.95" hidden="1" customHeight="1" outlineLevel="1" thickBot="1" x14ac:dyDescent="0.25">
      <c r="A2800" s="644" t="s">
        <v>5399</v>
      </c>
      <c r="B2800" s="86" t="s">
        <v>22</v>
      </c>
      <c r="C2800" s="222"/>
      <c r="D2800" s="69" t="s">
        <v>3417</v>
      </c>
      <c r="E2800" s="86"/>
      <c r="F2800" s="82" t="s">
        <v>4</v>
      </c>
      <c r="G2800" s="86">
        <v>1.4</v>
      </c>
      <c r="H2800" s="98">
        <v>0.67</v>
      </c>
      <c r="I2800" s="98">
        <v>0.65</v>
      </c>
      <c r="J2800" s="162">
        <f t="shared" si="2043"/>
        <v>0.63700000000000001</v>
      </c>
      <c r="K2800" s="162">
        <f t="shared" si="2044"/>
        <v>0.63049999999999995</v>
      </c>
      <c r="L2800" s="162">
        <f t="shared" si="2045"/>
        <v>0.624</v>
      </c>
      <c r="M2800" s="141"/>
      <c r="N2800" s="98">
        <f>H2800*M2800</f>
        <v>0</v>
      </c>
      <c r="O2800" s="217">
        <f>I2800*M2800</f>
        <v>0</v>
      </c>
      <c r="P2800" s="246">
        <f>J2800*M2800</f>
        <v>0</v>
      </c>
      <c r="Q2800" s="246">
        <f>K2800*M2800</f>
        <v>0</v>
      </c>
      <c r="R2800" s="246">
        <f>L2800*M2800</f>
        <v>0</v>
      </c>
      <c r="S2800" s="30" t="s">
        <v>5</v>
      </c>
      <c r="T2800" s="100"/>
      <c r="AA2800" s="434"/>
    </row>
    <row r="2801" spans="1:27" s="56" customFormat="1" ht="69.95" hidden="1" customHeight="1" outlineLevel="1" thickBot="1" x14ac:dyDescent="0.25">
      <c r="A2801" s="644" t="s">
        <v>5400</v>
      </c>
      <c r="B2801" s="86" t="s">
        <v>22</v>
      </c>
      <c r="C2801" s="222"/>
      <c r="D2801" s="69" t="s">
        <v>7292</v>
      </c>
      <c r="E2801" s="86"/>
      <c r="F2801" s="82" t="s">
        <v>4</v>
      </c>
      <c r="G2801" s="86">
        <v>1.5</v>
      </c>
      <c r="H2801" s="98">
        <v>0.85</v>
      </c>
      <c r="I2801" s="98">
        <v>0.8</v>
      </c>
      <c r="J2801" s="162">
        <f t="shared" si="2043"/>
        <v>0.78400000000000003</v>
      </c>
      <c r="K2801" s="162">
        <f t="shared" si="2044"/>
        <v>0.77600000000000002</v>
      </c>
      <c r="L2801" s="162">
        <f t="shared" si="2045"/>
        <v>0.76800000000000002</v>
      </c>
      <c r="M2801" s="141"/>
      <c r="N2801" s="98">
        <f>H2801*M2801</f>
        <v>0</v>
      </c>
      <c r="O2801" s="217">
        <f>I2801*M2801</f>
        <v>0</v>
      </c>
      <c r="P2801" s="246">
        <f>J2801*M2801</f>
        <v>0</v>
      </c>
      <c r="Q2801" s="246">
        <f>K2801*M2801</f>
        <v>0</v>
      </c>
      <c r="R2801" s="246">
        <f>L2801*M2801</f>
        <v>0</v>
      </c>
      <c r="S2801" s="30" t="s">
        <v>5</v>
      </c>
      <c r="T2801" s="100"/>
      <c r="AA2801" s="434"/>
    </row>
    <row r="2802" spans="1:27" s="56" customFormat="1" ht="69.95" hidden="1" customHeight="1" outlineLevel="1" thickBot="1" x14ac:dyDescent="0.25">
      <c r="A2802" s="644" t="s">
        <v>5401</v>
      </c>
      <c r="B2802" s="86" t="s">
        <v>22</v>
      </c>
      <c r="C2802" s="222"/>
      <c r="D2802" s="69" t="s">
        <v>3352</v>
      </c>
      <c r="E2802" s="86"/>
      <c r="F2802" s="82" t="s">
        <v>4</v>
      </c>
      <c r="G2802" s="86">
        <v>1.6</v>
      </c>
      <c r="H2802" s="98">
        <v>0.95</v>
      </c>
      <c r="I2802" s="98">
        <v>0.9</v>
      </c>
      <c r="J2802" s="162">
        <f t="shared" ref="J2802:J2803" si="2046">I2802*0.98</f>
        <v>0.88200000000000001</v>
      </c>
      <c r="K2802" s="162">
        <f t="shared" ref="K2802:K2803" si="2047">I2802*0.97</f>
        <v>0.873</v>
      </c>
      <c r="L2802" s="162">
        <f t="shared" ref="L2802:L2803" si="2048">I2802*0.96</f>
        <v>0.86399999999999999</v>
      </c>
      <c r="M2802" s="141"/>
      <c r="N2802" s="98">
        <f>H2802*M2802</f>
        <v>0</v>
      </c>
      <c r="O2802" s="217">
        <f>I2802*M2802</f>
        <v>0</v>
      </c>
      <c r="P2802" s="246">
        <f>J2802*M2802</f>
        <v>0</v>
      </c>
      <c r="Q2802" s="246">
        <f>K2802*M2802</f>
        <v>0</v>
      </c>
      <c r="R2802" s="246">
        <f>L2802*M2802</f>
        <v>0</v>
      </c>
      <c r="S2802" s="30" t="s">
        <v>5</v>
      </c>
      <c r="T2802" s="100"/>
      <c r="AA2802" s="434"/>
    </row>
    <row r="2803" spans="1:27" s="56" customFormat="1" ht="69.95" hidden="1" customHeight="1" outlineLevel="1" thickBot="1" x14ac:dyDescent="0.25">
      <c r="A2803" s="644" t="s">
        <v>7288</v>
      </c>
      <c r="B2803" s="86" t="s">
        <v>22</v>
      </c>
      <c r="C2803" s="222"/>
      <c r="D2803" s="69" t="s">
        <v>3361</v>
      </c>
      <c r="E2803" s="64"/>
      <c r="F2803" s="64" t="s">
        <v>4</v>
      </c>
      <c r="G2803" s="86">
        <v>2</v>
      </c>
      <c r="H2803" s="98">
        <v>1.2</v>
      </c>
      <c r="I2803" s="98">
        <v>1.1499999999999999</v>
      </c>
      <c r="J2803" s="162">
        <f t="shared" si="2046"/>
        <v>1.127</v>
      </c>
      <c r="K2803" s="162">
        <f t="shared" si="2047"/>
        <v>1.1154999999999999</v>
      </c>
      <c r="L2803" s="162">
        <f t="shared" si="2048"/>
        <v>1.1039999999999999</v>
      </c>
      <c r="M2803" s="152"/>
      <c r="N2803" s="98">
        <f>H2803*M2803</f>
        <v>0</v>
      </c>
      <c r="O2803" s="217">
        <f>I2803*M2803</f>
        <v>0</v>
      </c>
      <c r="P2803" s="246">
        <f>J2803*M2803</f>
        <v>0</v>
      </c>
      <c r="Q2803" s="246">
        <f>K2803*M2803</f>
        <v>0</v>
      </c>
      <c r="R2803" s="246">
        <f>L2803*M2803</f>
        <v>0</v>
      </c>
      <c r="S2803" s="30" t="s">
        <v>5</v>
      </c>
      <c r="T2803" s="100"/>
      <c r="AA2803" s="434"/>
    </row>
    <row r="2804" spans="1:27" s="56" customFormat="1" ht="69.95" hidden="1" customHeight="1" outlineLevel="1" thickBot="1" x14ac:dyDescent="0.25">
      <c r="A2804" s="644" t="s">
        <v>5402</v>
      </c>
      <c r="B2804" s="86" t="s">
        <v>22</v>
      </c>
      <c r="C2804" s="222"/>
      <c r="D2804" s="69" t="s">
        <v>3226</v>
      </c>
      <c r="E2804" s="64"/>
      <c r="F2804" s="64" t="s">
        <v>4</v>
      </c>
      <c r="G2804" s="86">
        <v>3</v>
      </c>
      <c r="H2804" s="98">
        <v>1.55</v>
      </c>
      <c r="I2804" s="98">
        <v>1.5</v>
      </c>
      <c r="J2804" s="162">
        <f t="shared" si="2043"/>
        <v>1.47</v>
      </c>
      <c r="K2804" s="162">
        <f t="shared" si="2044"/>
        <v>1.4550000000000001</v>
      </c>
      <c r="L2804" s="162">
        <f t="shared" si="2045"/>
        <v>1.44</v>
      </c>
      <c r="M2804" s="152"/>
      <c r="N2804" s="98">
        <f>H2804*M2804</f>
        <v>0</v>
      </c>
      <c r="O2804" s="217">
        <f>I2804*M2804</f>
        <v>0</v>
      </c>
      <c r="P2804" s="246">
        <f>J2804*M2804</f>
        <v>0</v>
      </c>
      <c r="Q2804" s="246">
        <f>K2804*M2804</f>
        <v>0</v>
      </c>
      <c r="R2804" s="246">
        <f>L2804*M2804</f>
        <v>0</v>
      </c>
      <c r="S2804" s="30" t="s">
        <v>5</v>
      </c>
      <c r="T2804" s="100"/>
      <c r="AA2804" s="434"/>
    </row>
    <row r="2805" spans="1:27" s="56" customFormat="1" ht="69.95" hidden="1" customHeight="1" outlineLevel="1" thickBot="1" x14ac:dyDescent="0.25">
      <c r="A2805" s="644" t="s">
        <v>7174</v>
      </c>
      <c r="B2805" s="86" t="s">
        <v>22</v>
      </c>
      <c r="C2805" s="222" t="s">
        <v>2893</v>
      </c>
      <c r="D2805" s="69" t="s">
        <v>7289</v>
      </c>
      <c r="E2805" s="86"/>
      <c r="F2805" s="82" t="s">
        <v>4</v>
      </c>
      <c r="G2805" s="86">
        <v>3.5</v>
      </c>
      <c r="H2805" s="98">
        <v>1.75</v>
      </c>
      <c r="I2805" s="98">
        <v>1.7</v>
      </c>
      <c r="J2805" s="162">
        <f t="shared" si="2043"/>
        <v>1.6659999999999999</v>
      </c>
      <c r="K2805" s="162">
        <f t="shared" si="2044"/>
        <v>1.649</v>
      </c>
      <c r="L2805" s="162">
        <f t="shared" si="2045"/>
        <v>1.6319999999999999</v>
      </c>
      <c r="M2805" s="141"/>
      <c r="N2805" s="98">
        <f>H2805*M2805</f>
        <v>0</v>
      </c>
      <c r="O2805" s="217">
        <f>I2805*M2805</f>
        <v>0</v>
      </c>
      <c r="P2805" s="246">
        <f>J2805*M2805</f>
        <v>0</v>
      </c>
      <c r="Q2805" s="246">
        <f>K2805*M2805</f>
        <v>0</v>
      </c>
      <c r="R2805" s="246">
        <f>L2805*M2805</f>
        <v>0</v>
      </c>
      <c r="S2805" s="30" t="s">
        <v>5</v>
      </c>
      <c r="T2805" s="100"/>
      <c r="AA2805" s="434"/>
    </row>
    <row r="2806" spans="1:27" s="56" customFormat="1" ht="69.95" hidden="1" customHeight="1" outlineLevel="1" thickBot="1" x14ac:dyDescent="0.25">
      <c r="A2806" s="644" t="s">
        <v>5403</v>
      </c>
      <c r="B2806" s="86" t="s">
        <v>22</v>
      </c>
      <c r="C2806" s="222"/>
      <c r="D2806" s="69" t="s">
        <v>3225</v>
      </c>
      <c r="E2806" s="64"/>
      <c r="F2806" s="82" t="s">
        <v>4</v>
      </c>
      <c r="G2806" s="86">
        <v>4</v>
      </c>
      <c r="H2806" s="98">
        <v>2.2000000000000002</v>
      </c>
      <c r="I2806" s="98">
        <v>2.15</v>
      </c>
      <c r="J2806" s="162">
        <f t="shared" si="2043"/>
        <v>2.1069999999999998</v>
      </c>
      <c r="K2806" s="162">
        <f t="shared" si="2044"/>
        <v>2.0854999999999997</v>
      </c>
      <c r="L2806" s="162">
        <f t="shared" si="2045"/>
        <v>2.0640000000000001</v>
      </c>
      <c r="M2806" s="152"/>
      <c r="N2806" s="98">
        <f>H2806*M2806</f>
        <v>0</v>
      </c>
      <c r="O2806" s="217">
        <f>I2806*M2806</f>
        <v>0</v>
      </c>
      <c r="P2806" s="246">
        <f>J2806*M2806</f>
        <v>0</v>
      </c>
      <c r="Q2806" s="246">
        <f>K2806*M2806</f>
        <v>0</v>
      </c>
      <c r="R2806" s="246">
        <f>L2806*M2806</f>
        <v>0</v>
      </c>
      <c r="S2806" s="30" t="s">
        <v>5</v>
      </c>
      <c r="T2806" s="100"/>
      <c r="AA2806" s="434"/>
    </row>
    <row r="2807" spans="1:27" s="56" customFormat="1" ht="69.95" hidden="1" customHeight="1" outlineLevel="1" thickBot="1" x14ac:dyDescent="0.25">
      <c r="A2807" s="644" t="s">
        <v>5404</v>
      </c>
      <c r="B2807" s="86" t="s">
        <v>22</v>
      </c>
      <c r="C2807" s="222"/>
      <c r="D2807" s="69" t="s">
        <v>7290</v>
      </c>
      <c r="E2807" s="86"/>
      <c r="F2807" s="64" t="s">
        <v>4</v>
      </c>
      <c r="G2807" s="86">
        <v>4</v>
      </c>
      <c r="H2807" s="98">
        <v>2.2000000000000002</v>
      </c>
      <c r="I2807" s="98">
        <v>2.1</v>
      </c>
      <c r="J2807" s="162">
        <f t="shared" si="2043"/>
        <v>2.0579999999999998</v>
      </c>
      <c r="K2807" s="162">
        <f t="shared" si="2044"/>
        <v>2.0369999999999999</v>
      </c>
      <c r="L2807" s="162">
        <f t="shared" si="2045"/>
        <v>2.016</v>
      </c>
      <c r="M2807" s="141"/>
      <c r="N2807" s="98">
        <f>H2807*M2807</f>
        <v>0</v>
      </c>
      <c r="O2807" s="217">
        <f>I2807*M2807</f>
        <v>0</v>
      </c>
      <c r="P2807" s="246">
        <f>J2807*M2807</f>
        <v>0</v>
      </c>
      <c r="Q2807" s="246">
        <f>K2807*M2807</f>
        <v>0</v>
      </c>
      <c r="R2807" s="246">
        <f>L2807*M2807</f>
        <v>0</v>
      </c>
      <c r="S2807" s="30" t="s">
        <v>5</v>
      </c>
      <c r="T2807" s="100"/>
      <c r="AA2807" s="434"/>
    </row>
    <row r="2808" spans="1:27" s="56" customFormat="1" ht="69.95" hidden="1" customHeight="1" outlineLevel="1" thickBot="1" x14ac:dyDescent="0.25">
      <c r="A2808" s="644" t="s">
        <v>5405</v>
      </c>
      <c r="B2808" s="86" t="s">
        <v>22</v>
      </c>
      <c r="C2808" s="222"/>
      <c r="D2808" s="69" t="s">
        <v>3227</v>
      </c>
      <c r="E2808" s="64"/>
      <c r="F2808" s="64" t="s">
        <v>4</v>
      </c>
      <c r="G2808" s="86">
        <v>5</v>
      </c>
      <c r="H2808" s="98">
        <v>2.9</v>
      </c>
      <c r="I2808" s="98">
        <v>2.8</v>
      </c>
      <c r="J2808" s="162">
        <f t="shared" si="2043"/>
        <v>2.7439999999999998</v>
      </c>
      <c r="K2808" s="162">
        <f t="shared" si="2044"/>
        <v>2.7159999999999997</v>
      </c>
      <c r="L2808" s="162">
        <f t="shared" si="2045"/>
        <v>2.6879999999999997</v>
      </c>
      <c r="M2808" s="152"/>
      <c r="N2808" s="98">
        <f>H2808*M2808</f>
        <v>0</v>
      </c>
      <c r="O2808" s="217">
        <f>I2808*M2808</f>
        <v>0</v>
      </c>
      <c r="P2808" s="246">
        <f>J2808*M2808</f>
        <v>0</v>
      </c>
      <c r="Q2808" s="246">
        <f>K2808*M2808</f>
        <v>0</v>
      </c>
      <c r="R2808" s="246">
        <f>L2808*M2808</f>
        <v>0</v>
      </c>
      <c r="S2808" s="30" t="s">
        <v>5</v>
      </c>
      <c r="T2808" s="100"/>
      <c r="AA2808" s="434"/>
    </row>
    <row r="2809" spans="1:27" s="56" customFormat="1" ht="69.95" hidden="1" customHeight="1" outlineLevel="1" thickBot="1" x14ac:dyDescent="0.25">
      <c r="A2809" s="644" t="s">
        <v>5406</v>
      </c>
      <c r="B2809" s="86" t="s">
        <v>22</v>
      </c>
      <c r="C2809" s="222"/>
      <c r="D2809" s="69" t="s">
        <v>8275</v>
      </c>
      <c r="E2809" s="64"/>
      <c r="F2809" s="64" t="s">
        <v>4</v>
      </c>
      <c r="G2809" s="86">
        <v>5.5</v>
      </c>
      <c r="H2809" s="98">
        <v>2.65</v>
      </c>
      <c r="I2809" s="98">
        <v>2.5499999999999998</v>
      </c>
      <c r="J2809" s="162">
        <f t="shared" si="2043"/>
        <v>2.4989999999999997</v>
      </c>
      <c r="K2809" s="162">
        <f t="shared" si="2044"/>
        <v>2.4734999999999996</v>
      </c>
      <c r="L2809" s="162">
        <f t="shared" si="2045"/>
        <v>2.448</v>
      </c>
      <c r="M2809" s="152"/>
      <c r="N2809" s="98">
        <f>H2809*M2809</f>
        <v>0</v>
      </c>
      <c r="O2809" s="217">
        <f>I2809*M2809</f>
        <v>0</v>
      </c>
      <c r="P2809" s="246">
        <f>J2809*M2809</f>
        <v>0</v>
      </c>
      <c r="Q2809" s="246">
        <f>K2809*M2809</f>
        <v>0</v>
      </c>
      <c r="R2809" s="246">
        <f>L2809*M2809</f>
        <v>0</v>
      </c>
      <c r="S2809" s="30" t="s">
        <v>5</v>
      </c>
      <c r="T2809" s="100"/>
      <c r="AA2809" s="434"/>
    </row>
    <row r="2810" spans="1:27" s="56" customFormat="1" ht="69.95" hidden="1" customHeight="1" outlineLevel="1" thickBot="1" x14ac:dyDescent="0.25">
      <c r="A2810" s="644" t="s">
        <v>5407</v>
      </c>
      <c r="B2810" s="86" t="s">
        <v>22</v>
      </c>
      <c r="C2810" s="222"/>
      <c r="D2810" s="69" t="s">
        <v>2072</v>
      </c>
      <c r="E2810" s="64"/>
      <c r="F2810" s="64" t="s">
        <v>4</v>
      </c>
      <c r="G2810" s="86">
        <v>6</v>
      </c>
      <c r="H2810" s="98">
        <v>3.7</v>
      </c>
      <c r="I2810" s="98">
        <v>3.6</v>
      </c>
      <c r="J2810" s="162">
        <f t="shared" si="2043"/>
        <v>3.528</v>
      </c>
      <c r="K2810" s="162">
        <f t="shared" si="2044"/>
        <v>3.492</v>
      </c>
      <c r="L2810" s="162">
        <f t="shared" si="2045"/>
        <v>3.456</v>
      </c>
      <c r="M2810" s="152"/>
      <c r="N2810" s="98">
        <f>H2810*M2810</f>
        <v>0</v>
      </c>
      <c r="O2810" s="217">
        <f>I2810*M2810</f>
        <v>0</v>
      </c>
      <c r="P2810" s="246">
        <f>J2810*M2810</f>
        <v>0</v>
      </c>
      <c r="Q2810" s="246">
        <f>K2810*M2810</f>
        <v>0</v>
      </c>
      <c r="R2810" s="246">
        <f>L2810*M2810</f>
        <v>0</v>
      </c>
      <c r="S2810" s="30" t="s">
        <v>5</v>
      </c>
      <c r="T2810" s="100"/>
      <c r="AA2810" s="434"/>
    </row>
    <row r="2811" spans="1:27" s="56" customFormat="1" ht="69.95" hidden="1" customHeight="1" outlineLevel="1" thickBot="1" x14ac:dyDescent="0.25">
      <c r="A2811" s="644" t="s">
        <v>5408</v>
      </c>
      <c r="B2811" s="86" t="s">
        <v>22</v>
      </c>
      <c r="C2811" s="222"/>
      <c r="D2811" s="69" t="s">
        <v>7291</v>
      </c>
      <c r="E2811" s="64"/>
      <c r="F2811" s="64" t="s">
        <v>4</v>
      </c>
      <c r="G2811" s="86">
        <v>5.5</v>
      </c>
      <c r="H2811" s="98">
        <v>3.2</v>
      </c>
      <c r="I2811" s="98">
        <v>3.1</v>
      </c>
      <c r="J2811" s="162">
        <f t="shared" si="2043"/>
        <v>3.0379999999999998</v>
      </c>
      <c r="K2811" s="162">
        <f t="shared" si="2044"/>
        <v>3.0070000000000001</v>
      </c>
      <c r="L2811" s="162">
        <f t="shared" si="2045"/>
        <v>2.976</v>
      </c>
      <c r="M2811" s="141"/>
      <c r="N2811" s="98">
        <f>H2811*M2811</f>
        <v>0</v>
      </c>
      <c r="O2811" s="217">
        <f>I2811*M2811</f>
        <v>0</v>
      </c>
      <c r="P2811" s="246">
        <f>J2811*M2811</f>
        <v>0</v>
      </c>
      <c r="Q2811" s="246">
        <f>K2811*M2811</f>
        <v>0</v>
      </c>
      <c r="R2811" s="246">
        <f>L2811*M2811</f>
        <v>0</v>
      </c>
      <c r="S2811" s="30" t="s">
        <v>5</v>
      </c>
      <c r="T2811" s="100"/>
      <c r="U2811"/>
    </row>
    <row r="2812" spans="1:27" s="56" customFormat="1" ht="69.95" hidden="1" customHeight="1" outlineLevel="1" thickBot="1" x14ac:dyDescent="0.25">
      <c r="A2812" s="644" t="s">
        <v>9809</v>
      </c>
      <c r="B2812" s="86" t="s">
        <v>22</v>
      </c>
      <c r="C2812" s="222" t="s">
        <v>9810</v>
      </c>
      <c r="D2812" s="298" t="s">
        <v>9812</v>
      </c>
      <c r="E2812" s="64"/>
      <c r="F2812" s="64" t="s">
        <v>4</v>
      </c>
      <c r="G2812" s="867">
        <v>1</v>
      </c>
      <c r="H2812" s="98">
        <v>0.7</v>
      </c>
      <c r="I2812" s="98">
        <v>0.65</v>
      </c>
      <c r="J2812" s="162">
        <f t="shared" ref="J2812" si="2049">I2812*0.98</f>
        <v>0.63700000000000001</v>
      </c>
      <c r="K2812" s="162">
        <f t="shared" ref="K2812" si="2050">I2812*0.97</f>
        <v>0.63049999999999995</v>
      </c>
      <c r="L2812" s="162">
        <f t="shared" ref="L2812" si="2051">I2812*0.96</f>
        <v>0.624</v>
      </c>
      <c r="M2812" s="141"/>
      <c r="N2812" s="98">
        <f>H2812*M2812</f>
        <v>0</v>
      </c>
      <c r="O2812" s="217">
        <f>I2812*M2812</f>
        <v>0</v>
      </c>
      <c r="P2812" s="246">
        <f>J2812*M2812</f>
        <v>0</v>
      </c>
      <c r="Q2812" s="246">
        <f>K2812*M2812</f>
        <v>0</v>
      </c>
      <c r="R2812" s="246">
        <f>L2812*M2812</f>
        <v>0</v>
      </c>
      <c r="S2812" s="30" t="s">
        <v>5</v>
      </c>
      <c r="T2812" s="100"/>
    </row>
    <row r="2813" spans="1:27" s="56" customFormat="1" ht="69.95" hidden="1" customHeight="1" outlineLevel="1" thickBot="1" x14ac:dyDescent="0.25">
      <c r="A2813" s="644" t="s">
        <v>9814</v>
      </c>
      <c r="B2813" s="86" t="s">
        <v>22</v>
      </c>
      <c r="C2813" s="222" t="s">
        <v>9811</v>
      </c>
      <c r="D2813" s="298" t="s">
        <v>9813</v>
      </c>
      <c r="E2813" s="64"/>
      <c r="F2813" s="64" t="s">
        <v>4</v>
      </c>
      <c r="G2813" s="86">
        <v>1.5</v>
      </c>
      <c r="H2813" s="98">
        <v>0.9</v>
      </c>
      <c r="I2813" s="98">
        <v>0.85</v>
      </c>
      <c r="J2813" s="162">
        <f t="shared" ref="J2813" si="2052">I2813*0.98</f>
        <v>0.83299999999999996</v>
      </c>
      <c r="K2813" s="162">
        <f t="shared" ref="K2813" si="2053">I2813*0.97</f>
        <v>0.82450000000000001</v>
      </c>
      <c r="L2813" s="162">
        <f t="shared" ref="L2813" si="2054">I2813*0.96</f>
        <v>0.81599999999999995</v>
      </c>
      <c r="M2813" s="141"/>
      <c r="N2813" s="98">
        <f>H2813*M2813</f>
        <v>0</v>
      </c>
      <c r="O2813" s="217">
        <f>I2813*M2813</f>
        <v>0</v>
      </c>
      <c r="P2813" s="246">
        <f>J2813*M2813</f>
        <v>0</v>
      </c>
      <c r="Q2813" s="246">
        <f>K2813*M2813</f>
        <v>0</v>
      </c>
      <c r="R2813" s="246">
        <f>L2813*M2813</f>
        <v>0</v>
      </c>
      <c r="S2813" s="30" t="s">
        <v>5</v>
      </c>
      <c r="T2813" s="100"/>
    </row>
    <row r="2814" spans="1:27" s="56" customFormat="1" ht="69.95" hidden="1" customHeight="1" outlineLevel="1" thickBot="1" x14ac:dyDescent="0.25">
      <c r="A2814" s="644" t="s">
        <v>9864</v>
      </c>
      <c r="B2814" s="86" t="s">
        <v>22</v>
      </c>
      <c r="C2814" s="222"/>
      <c r="D2814" s="298" t="s">
        <v>9865</v>
      </c>
      <c r="E2814" s="64"/>
      <c r="F2814" s="64" t="s">
        <v>4</v>
      </c>
      <c r="G2814" s="86">
        <v>3.2</v>
      </c>
      <c r="H2814" s="98">
        <v>2.15</v>
      </c>
      <c r="I2814" s="98">
        <v>2.0699999999999998</v>
      </c>
      <c r="J2814" s="162">
        <f t="shared" ref="J2814" si="2055">I2814*0.98</f>
        <v>2.0286</v>
      </c>
      <c r="K2814" s="162">
        <f t="shared" ref="K2814" si="2056">I2814*0.97</f>
        <v>2.0078999999999998</v>
      </c>
      <c r="L2814" s="162">
        <f t="shared" ref="L2814" si="2057">I2814*0.96</f>
        <v>1.9871999999999999</v>
      </c>
      <c r="M2814" s="141"/>
      <c r="N2814" s="98">
        <f>H2814*M2814</f>
        <v>0</v>
      </c>
      <c r="O2814" s="217">
        <f>I2814*M2814</f>
        <v>0</v>
      </c>
      <c r="P2814" s="246">
        <f>J2814*M2814</f>
        <v>0</v>
      </c>
      <c r="Q2814" s="246">
        <f>K2814*M2814</f>
        <v>0</v>
      </c>
      <c r="R2814" s="246">
        <f>L2814*M2814</f>
        <v>0</v>
      </c>
      <c r="S2814" s="30" t="s">
        <v>5</v>
      </c>
      <c r="T2814" s="100"/>
    </row>
    <row r="2815" spans="1:27" s="56" customFormat="1" ht="69.95" hidden="1" customHeight="1" outlineLevel="1" thickBot="1" x14ac:dyDescent="0.25">
      <c r="A2815" s="644" t="s">
        <v>9866</v>
      </c>
      <c r="B2815" s="86" t="s">
        <v>22</v>
      </c>
      <c r="C2815" s="222"/>
      <c r="D2815" s="298" t="s">
        <v>9869</v>
      </c>
      <c r="E2815" s="64"/>
      <c r="F2815" s="64" t="s">
        <v>4</v>
      </c>
      <c r="G2815" s="86">
        <v>4.75</v>
      </c>
      <c r="H2815" s="98">
        <v>2.85</v>
      </c>
      <c r="I2815" s="98">
        <v>2.75</v>
      </c>
      <c r="J2815" s="162">
        <f t="shared" ref="J2815:J2817" si="2058">I2815*0.98</f>
        <v>2.6949999999999998</v>
      </c>
      <c r="K2815" s="162">
        <f t="shared" ref="K2815:K2817" si="2059">I2815*0.97</f>
        <v>2.6675</v>
      </c>
      <c r="L2815" s="162">
        <f t="shared" ref="L2815:L2817" si="2060">I2815*0.96</f>
        <v>2.6399999999999997</v>
      </c>
      <c r="M2815" s="141"/>
      <c r="N2815" s="98">
        <f>H2815*M2815</f>
        <v>0</v>
      </c>
      <c r="O2815" s="217">
        <f>I2815*M2815</f>
        <v>0</v>
      </c>
      <c r="P2815" s="246">
        <f>J2815*M2815</f>
        <v>0</v>
      </c>
      <c r="Q2815" s="246">
        <f>K2815*M2815</f>
        <v>0</v>
      </c>
      <c r="R2815" s="246">
        <f>L2815*M2815</f>
        <v>0</v>
      </c>
      <c r="S2815" s="30" t="s">
        <v>5</v>
      </c>
      <c r="T2815" s="100"/>
    </row>
    <row r="2816" spans="1:27" s="56" customFormat="1" ht="69.95" hidden="1" customHeight="1" outlineLevel="1" thickBot="1" x14ac:dyDescent="0.25">
      <c r="A2816" s="644" t="s">
        <v>9867</v>
      </c>
      <c r="B2816" s="86" t="s">
        <v>22</v>
      </c>
      <c r="C2816" s="222"/>
      <c r="D2816" s="298" t="s">
        <v>9870</v>
      </c>
      <c r="E2816" s="64"/>
      <c r="F2816" s="64" t="s">
        <v>4</v>
      </c>
      <c r="G2816" s="86">
        <v>6.3</v>
      </c>
      <c r="H2816" s="98">
        <v>3.85</v>
      </c>
      <c r="I2816" s="98">
        <v>3.75</v>
      </c>
      <c r="J2816" s="162">
        <f t="shared" si="2058"/>
        <v>3.6749999999999998</v>
      </c>
      <c r="K2816" s="162">
        <f t="shared" si="2059"/>
        <v>3.6374999999999997</v>
      </c>
      <c r="L2816" s="162">
        <f t="shared" si="2060"/>
        <v>3.5999999999999996</v>
      </c>
      <c r="M2816" s="141"/>
      <c r="N2816" s="98">
        <f>H2816*M2816</f>
        <v>0</v>
      </c>
      <c r="O2816" s="217">
        <f>I2816*M2816</f>
        <v>0</v>
      </c>
      <c r="P2816" s="246">
        <f>J2816*M2816</f>
        <v>0</v>
      </c>
      <c r="Q2816" s="246">
        <f>K2816*M2816</f>
        <v>0</v>
      </c>
      <c r="R2816" s="246">
        <f>L2816*M2816</f>
        <v>0</v>
      </c>
      <c r="S2816" s="30" t="s">
        <v>5</v>
      </c>
      <c r="T2816" s="100"/>
    </row>
    <row r="2817" spans="1:21" s="56" customFormat="1" ht="69.95" hidden="1" customHeight="1" outlineLevel="1" thickBot="1" x14ac:dyDescent="0.25">
      <c r="A2817" s="644" t="s">
        <v>9868</v>
      </c>
      <c r="B2817" s="86" t="s">
        <v>22</v>
      </c>
      <c r="C2817" s="222"/>
      <c r="D2817" s="298" t="s">
        <v>9871</v>
      </c>
      <c r="E2817" s="64"/>
      <c r="F2817" s="64" t="s">
        <v>4</v>
      </c>
      <c r="G2817" s="86">
        <v>9.4</v>
      </c>
      <c r="H2817" s="98">
        <v>5.6</v>
      </c>
      <c r="I2817" s="98">
        <v>5.4</v>
      </c>
      <c r="J2817" s="162">
        <f t="shared" si="2058"/>
        <v>5.2919999999999998</v>
      </c>
      <c r="K2817" s="162">
        <f t="shared" si="2059"/>
        <v>5.2380000000000004</v>
      </c>
      <c r="L2817" s="162">
        <f t="shared" si="2060"/>
        <v>5.1840000000000002</v>
      </c>
      <c r="M2817" s="141"/>
      <c r="N2817" s="98">
        <f>H2817*M2817</f>
        <v>0</v>
      </c>
      <c r="O2817" s="217">
        <f>I2817*M2817</f>
        <v>0</v>
      </c>
      <c r="P2817" s="246">
        <f>J2817*M2817</f>
        <v>0</v>
      </c>
      <c r="Q2817" s="246">
        <f>K2817*M2817</f>
        <v>0</v>
      </c>
      <c r="R2817" s="246">
        <f>L2817*M2817</f>
        <v>0</v>
      </c>
      <c r="S2817" s="30" t="s">
        <v>5</v>
      </c>
      <c r="T2817" s="100"/>
    </row>
    <row r="2818" spans="1:21" ht="69.95" hidden="1" customHeight="1" outlineLevel="1" thickBot="1" x14ac:dyDescent="0.25">
      <c r="A2818" s="688" t="s">
        <v>5409</v>
      </c>
      <c r="B2818" s="677" t="s">
        <v>22</v>
      </c>
      <c r="C2818" s="752"/>
      <c r="D2818" s="694" t="s">
        <v>1852</v>
      </c>
      <c r="E2818" s="670"/>
      <c r="F2818" s="670" t="s">
        <v>4</v>
      </c>
      <c r="G2818" s="677">
        <v>37</v>
      </c>
      <c r="H2818" s="674">
        <v>33.299999999999997</v>
      </c>
      <c r="I2818" s="674">
        <v>32.799999999999997</v>
      </c>
      <c r="J2818" s="676">
        <f t="shared" si="2043"/>
        <v>32.143999999999998</v>
      </c>
      <c r="K2818" s="676">
        <f t="shared" si="2044"/>
        <v>31.815999999999995</v>
      </c>
      <c r="L2818" s="676">
        <f t="shared" si="2045"/>
        <v>31.487999999999996</v>
      </c>
      <c r="M2818" s="677"/>
      <c r="N2818" s="674">
        <f>H2818*M2818</f>
        <v>0</v>
      </c>
      <c r="O2818" s="678">
        <f>I2818*M2818</f>
        <v>0</v>
      </c>
      <c r="P2818" s="679">
        <f>J2818*M2818</f>
        <v>0</v>
      </c>
      <c r="Q2818" s="679">
        <f>K2818*M2818</f>
        <v>0</v>
      </c>
      <c r="R2818" s="679">
        <f>L2818*M2818</f>
        <v>0</v>
      </c>
      <c r="S2818" s="682" t="s">
        <v>5</v>
      </c>
      <c r="T2818" s="100" t="s">
        <v>1702</v>
      </c>
      <c r="U2818" s="56"/>
    </row>
    <row r="2819" spans="1:21" s="56" customFormat="1" ht="69.95" hidden="1" customHeight="1" outlineLevel="1" thickBot="1" x14ac:dyDescent="0.25">
      <c r="A2819" s="644" t="s">
        <v>5410</v>
      </c>
      <c r="B2819" s="86" t="s">
        <v>22</v>
      </c>
      <c r="C2819" s="222"/>
      <c r="D2819" s="69" t="s">
        <v>2214</v>
      </c>
      <c r="E2819" s="64"/>
      <c r="F2819" s="64" t="s">
        <v>4</v>
      </c>
      <c r="G2819" s="86">
        <v>2.5</v>
      </c>
      <c r="H2819" s="98">
        <v>1.55</v>
      </c>
      <c r="I2819" s="98">
        <v>1.5</v>
      </c>
      <c r="J2819" s="162">
        <f t="shared" si="2043"/>
        <v>1.47</v>
      </c>
      <c r="K2819" s="162">
        <f t="shared" si="2044"/>
        <v>1.4550000000000001</v>
      </c>
      <c r="L2819" s="162">
        <f t="shared" si="2045"/>
        <v>1.44</v>
      </c>
      <c r="M2819" s="141"/>
      <c r="N2819" s="98">
        <f>H2819*M2819</f>
        <v>0</v>
      </c>
      <c r="O2819" s="217">
        <f>I2819*M2819</f>
        <v>0</v>
      </c>
      <c r="P2819" s="246">
        <f>J2819*M2819</f>
        <v>0</v>
      </c>
      <c r="Q2819" s="246">
        <f>K2819*M2819</f>
        <v>0</v>
      </c>
      <c r="R2819" s="246">
        <f>L2819*M2819</f>
        <v>0</v>
      </c>
      <c r="S2819" s="30" t="s">
        <v>5</v>
      </c>
      <c r="T2819" s="100"/>
    </row>
    <row r="2820" spans="1:21" s="56" customFormat="1" ht="69.95" hidden="1" customHeight="1" outlineLevel="1" thickBot="1" x14ac:dyDescent="0.25">
      <c r="A2820" s="644" t="s">
        <v>5411</v>
      </c>
      <c r="B2820" s="86" t="s">
        <v>22</v>
      </c>
      <c r="C2820" s="222"/>
      <c r="D2820" s="69" t="s">
        <v>2215</v>
      </c>
      <c r="E2820" s="64"/>
      <c r="F2820" s="64" t="s">
        <v>4</v>
      </c>
      <c r="G2820" s="86">
        <v>1.5</v>
      </c>
      <c r="H2820" s="98">
        <v>0.72</v>
      </c>
      <c r="I2820" s="98">
        <v>0.7</v>
      </c>
      <c r="J2820" s="162">
        <f t="shared" si="2043"/>
        <v>0.68599999999999994</v>
      </c>
      <c r="K2820" s="162">
        <f t="shared" si="2044"/>
        <v>0.67899999999999994</v>
      </c>
      <c r="L2820" s="162">
        <f t="shared" si="2045"/>
        <v>0.67199999999999993</v>
      </c>
      <c r="M2820" s="141"/>
      <c r="N2820" s="98">
        <f>H2820*M2820</f>
        <v>0</v>
      </c>
      <c r="O2820" s="217">
        <f>I2820*M2820</f>
        <v>0</v>
      </c>
      <c r="P2820" s="246">
        <f>J2820*M2820</f>
        <v>0</v>
      </c>
      <c r="Q2820" s="246">
        <f>K2820*M2820</f>
        <v>0</v>
      </c>
      <c r="R2820" s="246">
        <f>L2820*M2820</f>
        <v>0</v>
      </c>
      <c r="S2820" s="30" t="s">
        <v>5</v>
      </c>
      <c r="T2820" s="100"/>
    </row>
    <row r="2821" spans="1:21" s="56" customFormat="1" ht="69.95" hidden="1" customHeight="1" outlineLevel="1" thickBot="1" x14ac:dyDescent="0.25">
      <c r="A2821" s="644" t="s">
        <v>5412</v>
      </c>
      <c r="B2821" s="86" t="s">
        <v>22</v>
      </c>
      <c r="C2821" s="222"/>
      <c r="D2821" s="69" t="s">
        <v>1782</v>
      </c>
      <c r="E2821" s="64"/>
      <c r="F2821" s="64" t="s">
        <v>4</v>
      </c>
      <c r="G2821" s="86">
        <v>2</v>
      </c>
      <c r="H2821" s="98">
        <v>1.05</v>
      </c>
      <c r="I2821" s="98">
        <v>1</v>
      </c>
      <c r="J2821" s="162">
        <f t="shared" ref="J2821:J2841" si="2061">I2821*0.98</f>
        <v>0.98</v>
      </c>
      <c r="K2821" s="162">
        <f t="shared" ref="K2821:K2841" si="2062">I2821*0.97</f>
        <v>0.97</v>
      </c>
      <c r="L2821" s="162">
        <f t="shared" ref="L2821:L2841" si="2063">I2821*0.96</f>
        <v>0.96</v>
      </c>
      <c r="M2821" s="14"/>
      <c r="N2821" s="98">
        <f>H2821*M2821</f>
        <v>0</v>
      </c>
      <c r="O2821" s="217">
        <f>I2821*M2821</f>
        <v>0</v>
      </c>
      <c r="P2821" s="246">
        <f>J2821*M2821</f>
        <v>0</v>
      </c>
      <c r="Q2821" s="246">
        <f>K2821*M2821</f>
        <v>0</v>
      </c>
      <c r="R2821" s="246">
        <f>L2821*M2821</f>
        <v>0</v>
      </c>
      <c r="S2821" s="30" t="s">
        <v>5</v>
      </c>
      <c r="T2821" s="100"/>
    </row>
    <row r="2822" spans="1:21" s="56" customFormat="1" ht="69.95" hidden="1" customHeight="1" outlineLevel="1" thickBot="1" x14ac:dyDescent="0.25">
      <c r="A2822" s="644" t="s">
        <v>5413</v>
      </c>
      <c r="B2822" s="86" t="s">
        <v>22</v>
      </c>
      <c r="C2822" s="222"/>
      <c r="D2822" s="69" t="s">
        <v>1783</v>
      </c>
      <c r="E2822" s="64"/>
      <c r="F2822" s="64" t="s">
        <v>4</v>
      </c>
      <c r="G2822" s="86">
        <v>2</v>
      </c>
      <c r="H2822" s="98">
        <v>1.05</v>
      </c>
      <c r="I2822" s="98">
        <v>1</v>
      </c>
      <c r="J2822" s="162">
        <f t="shared" si="2061"/>
        <v>0.98</v>
      </c>
      <c r="K2822" s="162">
        <f t="shared" si="2062"/>
        <v>0.97</v>
      </c>
      <c r="L2822" s="162">
        <f t="shared" si="2063"/>
        <v>0.96</v>
      </c>
      <c r="M2822" s="14"/>
      <c r="N2822" s="98">
        <f>H2822*M2822</f>
        <v>0</v>
      </c>
      <c r="O2822" s="217">
        <f>I2822*M2822</f>
        <v>0</v>
      </c>
      <c r="P2822" s="246">
        <f>J2822*M2822</f>
        <v>0</v>
      </c>
      <c r="Q2822" s="246">
        <f>K2822*M2822</f>
        <v>0</v>
      </c>
      <c r="R2822" s="246">
        <f>L2822*M2822</f>
        <v>0</v>
      </c>
      <c r="S2822" s="30" t="s">
        <v>5</v>
      </c>
      <c r="T2822" s="100"/>
    </row>
    <row r="2823" spans="1:21" s="56" customFormat="1" ht="69.95" hidden="1" customHeight="1" outlineLevel="1" thickBot="1" x14ac:dyDescent="0.25">
      <c r="A2823" s="644" t="s">
        <v>10432</v>
      </c>
      <c r="B2823" s="86" t="s">
        <v>22</v>
      </c>
      <c r="C2823" s="222"/>
      <c r="D2823" s="69" t="s">
        <v>1795</v>
      </c>
      <c r="E2823" s="64"/>
      <c r="F2823" s="64" t="s">
        <v>4</v>
      </c>
      <c r="G2823" s="86">
        <v>1</v>
      </c>
      <c r="H2823" s="98">
        <v>0.56000000000000005</v>
      </c>
      <c r="I2823" s="98">
        <v>0.54</v>
      </c>
      <c r="J2823" s="162">
        <f t="shared" si="2061"/>
        <v>0.5292</v>
      </c>
      <c r="K2823" s="162">
        <f t="shared" si="2062"/>
        <v>0.52380000000000004</v>
      </c>
      <c r="L2823" s="162">
        <f t="shared" si="2063"/>
        <v>0.51839999999999997</v>
      </c>
      <c r="M2823" s="141"/>
      <c r="N2823" s="98">
        <f>H2823*M2823</f>
        <v>0</v>
      </c>
      <c r="O2823" s="217">
        <f>I2823*M2823</f>
        <v>0</v>
      </c>
      <c r="P2823" s="246">
        <f>J2823*M2823</f>
        <v>0</v>
      </c>
      <c r="Q2823" s="246">
        <f>K2823*M2823</f>
        <v>0</v>
      </c>
      <c r="R2823" s="246">
        <f>L2823*M2823</f>
        <v>0</v>
      </c>
      <c r="S2823" s="30" t="s">
        <v>5</v>
      </c>
      <c r="T2823" s="100"/>
    </row>
    <row r="2824" spans="1:21" s="56" customFormat="1" ht="69.95" hidden="1" customHeight="1" outlineLevel="1" thickBot="1" x14ac:dyDescent="0.25">
      <c r="A2824" s="644" t="s">
        <v>5414</v>
      </c>
      <c r="B2824" s="86" t="s">
        <v>22</v>
      </c>
      <c r="C2824" s="222"/>
      <c r="D2824" s="69" t="s">
        <v>1784</v>
      </c>
      <c r="E2824" s="64"/>
      <c r="F2824" s="64" t="s">
        <v>4</v>
      </c>
      <c r="G2824" s="86">
        <v>1.3</v>
      </c>
      <c r="H2824" s="98">
        <v>0.77</v>
      </c>
      <c r="I2824" s="98">
        <v>0.75</v>
      </c>
      <c r="J2824" s="162">
        <f t="shared" si="2061"/>
        <v>0.73499999999999999</v>
      </c>
      <c r="K2824" s="162">
        <f t="shared" si="2062"/>
        <v>0.72750000000000004</v>
      </c>
      <c r="L2824" s="162">
        <f t="shared" si="2063"/>
        <v>0.72</v>
      </c>
      <c r="M2824" s="141"/>
      <c r="N2824" s="98">
        <f>H2824*M2824</f>
        <v>0</v>
      </c>
      <c r="O2824" s="217">
        <f>I2824*M2824</f>
        <v>0</v>
      </c>
      <c r="P2824" s="246">
        <f>J2824*M2824</f>
        <v>0</v>
      </c>
      <c r="Q2824" s="246">
        <f>K2824*M2824</f>
        <v>0</v>
      </c>
      <c r="R2824" s="246">
        <f>L2824*M2824</f>
        <v>0</v>
      </c>
      <c r="S2824" s="30" t="s">
        <v>5</v>
      </c>
      <c r="T2824" s="100"/>
    </row>
    <row r="2825" spans="1:21" s="56" customFormat="1" ht="69.95" hidden="1" customHeight="1" outlineLevel="1" thickBot="1" x14ac:dyDescent="0.25">
      <c r="A2825" s="644" t="s">
        <v>5415</v>
      </c>
      <c r="B2825" s="86" t="s">
        <v>22</v>
      </c>
      <c r="C2825" s="222"/>
      <c r="D2825" s="69" t="s">
        <v>1785</v>
      </c>
      <c r="E2825" s="64"/>
      <c r="F2825" s="64" t="s">
        <v>4</v>
      </c>
      <c r="G2825" s="86">
        <v>1.8</v>
      </c>
      <c r="H2825" s="98">
        <v>1.2</v>
      </c>
      <c r="I2825" s="98">
        <v>1.1499999999999999</v>
      </c>
      <c r="J2825" s="162">
        <f t="shared" si="2061"/>
        <v>1.127</v>
      </c>
      <c r="K2825" s="162">
        <f t="shared" si="2062"/>
        <v>1.1154999999999999</v>
      </c>
      <c r="L2825" s="162">
        <f t="shared" si="2063"/>
        <v>1.1039999999999999</v>
      </c>
      <c r="M2825" s="141"/>
      <c r="N2825" s="98">
        <f>H2825*M2825</f>
        <v>0</v>
      </c>
      <c r="O2825" s="217">
        <f>I2825*M2825</f>
        <v>0</v>
      </c>
      <c r="P2825" s="246">
        <f>J2825*M2825</f>
        <v>0</v>
      </c>
      <c r="Q2825" s="246">
        <f>K2825*M2825</f>
        <v>0</v>
      </c>
      <c r="R2825" s="246">
        <f>L2825*M2825</f>
        <v>0</v>
      </c>
      <c r="S2825" s="30" t="s">
        <v>5</v>
      </c>
      <c r="T2825" s="100"/>
    </row>
    <row r="2826" spans="1:21" s="56" customFormat="1" ht="69.95" hidden="1" customHeight="1" outlineLevel="1" thickBot="1" x14ac:dyDescent="0.25">
      <c r="A2826" s="644" t="s">
        <v>10433</v>
      </c>
      <c r="B2826" s="86" t="s">
        <v>22</v>
      </c>
      <c r="C2826" s="222"/>
      <c r="D2826" s="69" t="s">
        <v>1786</v>
      </c>
      <c r="E2826" s="64"/>
      <c r="F2826" s="64" t="s">
        <v>4</v>
      </c>
      <c r="G2826" s="86">
        <v>2.7</v>
      </c>
      <c r="H2826" s="98">
        <v>1.85</v>
      </c>
      <c r="I2826" s="98">
        <v>1.8</v>
      </c>
      <c r="J2826" s="162">
        <f t="shared" si="2061"/>
        <v>1.764</v>
      </c>
      <c r="K2826" s="162">
        <f t="shared" si="2062"/>
        <v>1.746</v>
      </c>
      <c r="L2826" s="162">
        <f t="shared" si="2063"/>
        <v>1.728</v>
      </c>
      <c r="M2826" s="141"/>
      <c r="N2826" s="98">
        <f>H2826*M2826</f>
        <v>0</v>
      </c>
      <c r="O2826" s="217">
        <f>I2826*M2826</f>
        <v>0</v>
      </c>
      <c r="P2826" s="246">
        <f>J2826*M2826</f>
        <v>0</v>
      </c>
      <c r="Q2826" s="246">
        <f>K2826*M2826</f>
        <v>0</v>
      </c>
      <c r="R2826" s="246">
        <f>L2826*M2826</f>
        <v>0</v>
      </c>
      <c r="S2826" s="30" t="s">
        <v>5</v>
      </c>
      <c r="T2826" s="100"/>
    </row>
    <row r="2827" spans="1:21" s="56" customFormat="1" ht="69.95" hidden="1" customHeight="1" outlineLevel="1" thickBot="1" x14ac:dyDescent="0.25">
      <c r="A2827" s="644" t="s">
        <v>5416</v>
      </c>
      <c r="B2827" s="86" t="s">
        <v>22</v>
      </c>
      <c r="C2827" s="222"/>
      <c r="D2827" s="69" t="s">
        <v>1787</v>
      </c>
      <c r="E2827" s="64"/>
      <c r="F2827" s="64" t="s">
        <v>4</v>
      </c>
      <c r="G2827" s="86">
        <v>3.5</v>
      </c>
      <c r="H2827" s="98">
        <v>2.5</v>
      </c>
      <c r="I2827" s="98">
        <v>2.4500000000000002</v>
      </c>
      <c r="J2827" s="162">
        <f t="shared" si="2061"/>
        <v>2.4010000000000002</v>
      </c>
      <c r="K2827" s="162">
        <f t="shared" si="2062"/>
        <v>2.3765000000000001</v>
      </c>
      <c r="L2827" s="162">
        <f t="shared" si="2063"/>
        <v>2.3519999999999999</v>
      </c>
      <c r="M2827" s="141"/>
      <c r="N2827" s="98">
        <f>H2827*M2827</f>
        <v>0</v>
      </c>
      <c r="O2827" s="217">
        <f>I2827*M2827</f>
        <v>0</v>
      </c>
      <c r="P2827" s="246">
        <f>J2827*M2827</f>
        <v>0</v>
      </c>
      <c r="Q2827" s="246">
        <f>K2827*M2827</f>
        <v>0</v>
      </c>
      <c r="R2827" s="246">
        <f>L2827*M2827</f>
        <v>0</v>
      </c>
      <c r="S2827" s="30" t="s">
        <v>5</v>
      </c>
      <c r="T2827" s="100"/>
    </row>
    <row r="2828" spans="1:21" s="56" customFormat="1" ht="69.95" hidden="1" customHeight="1" outlineLevel="1" thickBot="1" x14ac:dyDescent="0.25">
      <c r="A2828" s="644" t="s">
        <v>10434</v>
      </c>
      <c r="B2828" s="86" t="s">
        <v>22</v>
      </c>
      <c r="C2828" s="222"/>
      <c r="D2828" s="69" t="s">
        <v>1788</v>
      </c>
      <c r="E2828" s="64"/>
      <c r="F2828" s="64" t="s">
        <v>4</v>
      </c>
      <c r="G2828" s="86">
        <v>5</v>
      </c>
      <c r="H2828" s="98">
        <v>3.1</v>
      </c>
      <c r="I2828" s="98">
        <v>3</v>
      </c>
      <c r="J2828" s="162">
        <f t="shared" si="2061"/>
        <v>2.94</v>
      </c>
      <c r="K2828" s="162">
        <f t="shared" si="2062"/>
        <v>2.91</v>
      </c>
      <c r="L2828" s="162">
        <f t="shared" si="2063"/>
        <v>2.88</v>
      </c>
      <c r="M2828" s="141"/>
      <c r="N2828" s="98">
        <f>H2828*M2828</f>
        <v>0</v>
      </c>
      <c r="O2828" s="217">
        <f>I2828*M2828</f>
        <v>0</v>
      </c>
      <c r="P2828" s="246">
        <f>J2828*M2828</f>
        <v>0</v>
      </c>
      <c r="Q2828" s="246">
        <f>K2828*M2828</f>
        <v>0</v>
      </c>
      <c r="R2828" s="246">
        <f>L2828*M2828</f>
        <v>0</v>
      </c>
      <c r="S2828" s="30" t="s">
        <v>5</v>
      </c>
      <c r="T2828" s="100"/>
    </row>
    <row r="2829" spans="1:21" s="56" customFormat="1" ht="69.95" hidden="1" customHeight="1" outlineLevel="1" thickBot="1" x14ac:dyDescent="0.25">
      <c r="A2829" s="644" t="s">
        <v>6943</v>
      </c>
      <c r="B2829" s="86" t="s">
        <v>22</v>
      </c>
      <c r="C2829" s="193" t="s">
        <v>2332</v>
      </c>
      <c r="D2829" s="69" t="s">
        <v>1863</v>
      </c>
      <c r="E2829" s="236"/>
      <c r="F2829" s="64" t="s">
        <v>4</v>
      </c>
      <c r="G2829" s="86">
        <v>5</v>
      </c>
      <c r="H2829" s="98">
        <v>2.6</v>
      </c>
      <c r="I2829" s="98">
        <v>2.5</v>
      </c>
      <c r="J2829" s="162">
        <f t="shared" si="2061"/>
        <v>2.4500000000000002</v>
      </c>
      <c r="K2829" s="162">
        <f t="shared" si="2062"/>
        <v>2.4249999999999998</v>
      </c>
      <c r="L2829" s="162">
        <f t="shared" si="2063"/>
        <v>2.4</v>
      </c>
      <c r="M2829" s="141"/>
      <c r="N2829" s="98">
        <f>H2829*M2829</f>
        <v>0</v>
      </c>
      <c r="O2829" s="217">
        <f>I2829*M2829</f>
        <v>0</v>
      </c>
      <c r="P2829" s="246">
        <f>J2829*M2829</f>
        <v>0</v>
      </c>
      <c r="Q2829" s="246">
        <f>K2829*M2829</f>
        <v>0</v>
      </c>
      <c r="R2829" s="246">
        <f>L2829*M2829</f>
        <v>0</v>
      </c>
      <c r="S2829" s="30" t="s">
        <v>5</v>
      </c>
      <c r="T2829" s="100"/>
    </row>
    <row r="2830" spans="1:21" s="56" customFormat="1" ht="69.95" hidden="1" customHeight="1" outlineLevel="1" thickBot="1" x14ac:dyDescent="0.25">
      <c r="A2830" s="644" t="s">
        <v>5417</v>
      </c>
      <c r="B2830" s="86" t="s">
        <v>22</v>
      </c>
      <c r="C2830" s="279"/>
      <c r="D2830" s="69" t="s">
        <v>1864</v>
      </c>
      <c r="E2830" s="236"/>
      <c r="F2830" s="64" t="s">
        <v>4</v>
      </c>
      <c r="G2830" s="86">
        <v>14</v>
      </c>
      <c r="H2830" s="98">
        <v>9.6999999999999993</v>
      </c>
      <c r="I2830" s="98">
        <v>9.5</v>
      </c>
      <c r="J2830" s="161">
        <f t="shared" si="2061"/>
        <v>9.31</v>
      </c>
      <c r="K2830" s="161">
        <f t="shared" si="2062"/>
        <v>9.2149999999999999</v>
      </c>
      <c r="L2830" s="161">
        <f t="shared" si="2063"/>
        <v>9.1199999999999992</v>
      </c>
      <c r="M2830" s="14"/>
      <c r="N2830" s="98">
        <f>H2830*M2830</f>
        <v>0</v>
      </c>
      <c r="O2830" s="217">
        <f>I2830*M2830</f>
        <v>0</v>
      </c>
      <c r="P2830" s="246">
        <f>J2830*M2830</f>
        <v>0</v>
      </c>
      <c r="Q2830" s="246">
        <f>K2830*M2830</f>
        <v>0</v>
      </c>
      <c r="R2830" s="246">
        <f>L2830*M2830</f>
        <v>0</v>
      </c>
      <c r="S2830" s="30" t="s">
        <v>5</v>
      </c>
      <c r="T2830" s="100"/>
    </row>
    <row r="2831" spans="1:21" s="56" customFormat="1" ht="69.95" hidden="1" customHeight="1" outlineLevel="1" thickBot="1" x14ac:dyDescent="0.25">
      <c r="A2831" s="644" t="s">
        <v>5418</v>
      </c>
      <c r="B2831" s="86" t="s">
        <v>22</v>
      </c>
      <c r="C2831" s="279"/>
      <c r="D2831" s="69" t="s">
        <v>1865</v>
      </c>
      <c r="E2831" s="236"/>
      <c r="F2831" s="64" t="s">
        <v>4</v>
      </c>
      <c r="G2831" s="86">
        <v>16</v>
      </c>
      <c r="H2831" s="98">
        <v>11</v>
      </c>
      <c r="I2831" s="98">
        <v>10.7</v>
      </c>
      <c r="J2831" s="161">
        <f t="shared" si="2061"/>
        <v>10.485999999999999</v>
      </c>
      <c r="K2831" s="161">
        <f t="shared" si="2062"/>
        <v>10.379</v>
      </c>
      <c r="L2831" s="161">
        <f t="shared" si="2063"/>
        <v>10.271999999999998</v>
      </c>
      <c r="M2831" s="14"/>
      <c r="N2831" s="98">
        <f>H2831*M2831</f>
        <v>0</v>
      </c>
      <c r="O2831" s="217">
        <f>I2831*M2831</f>
        <v>0</v>
      </c>
      <c r="P2831" s="246">
        <f>J2831*M2831</f>
        <v>0</v>
      </c>
      <c r="Q2831" s="246">
        <f>K2831*M2831</f>
        <v>0</v>
      </c>
      <c r="R2831" s="246">
        <f>L2831*M2831</f>
        <v>0</v>
      </c>
      <c r="S2831" s="30" t="s">
        <v>5</v>
      </c>
      <c r="T2831" s="100"/>
    </row>
    <row r="2832" spans="1:21" s="56" customFormat="1" ht="69.95" hidden="1" customHeight="1" outlineLevel="1" thickBot="1" x14ac:dyDescent="0.25">
      <c r="A2832" s="644" t="s">
        <v>5419</v>
      </c>
      <c r="B2832" s="86" t="s">
        <v>22</v>
      </c>
      <c r="C2832" s="279"/>
      <c r="D2832" s="69" t="s">
        <v>362</v>
      </c>
      <c r="E2832" s="64"/>
      <c r="F2832" s="86" t="s">
        <v>4</v>
      </c>
      <c r="G2832" s="86">
        <v>2.5</v>
      </c>
      <c r="H2832" s="98">
        <v>1.7</v>
      </c>
      <c r="I2832" s="98">
        <v>1.65</v>
      </c>
      <c r="J2832" s="162">
        <f t="shared" si="2061"/>
        <v>1.617</v>
      </c>
      <c r="K2832" s="162">
        <f t="shared" si="2062"/>
        <v>1.6004999999999998</v>
      </c>
      <c r="L2832" s="162">
        <f t="shared" si="2063"/>
        <v>1.5839999999999999</v>
      </c>
      <c r="M2832" s="141"/>
      <c r="N2832" s="98">
        <f>H2832*M2832</f>
        <v>0</v>
      </c>
      <c r="O2832" s="217">
        <f>I2832*M2832</f>
        <v>0</v>
      </c>
      <c r="P2832" s="246">
        <f>J2832*M2832</f>
        <v>0</v>
      </c>
      <c r="Q2832" s="246">
        <f>K2832*M2832</f>
        <v>0</v>
      </c>
      <c r="R2832" s="246">
        <f>L2832*M2832</f>
        <v>0</v>
      </c>
      <c r="S2832" s="30" t="s">
        <v>5</v>
      </c>
      <c r="T2832" s="100"/>
    </row>
    <row r="2833" spans="1:21" s="56" customFormat="1" ht="69.95" hidden="1" customHeight="1" outlineLevel="1" thickBot="1" x14ac:dyDescent="0.25">
      <c r="A2833" s="644" t="s">
        <v>5420</v>
      </c>
      <c r="B2833" s="86" t="s">
        <v>22</v>
      </c>
      <c r="C2833" s="279"/>
      <c r="D2833" s="69" t="s">
        <v>302</v>
      </c>
      <c r="E2833" s="64"/>
      <c r="F2833" s="86" t="s">
        <v>4</v>
      </c>
      <c r="G2833" s="86">
        <v>3</v>
      </c>
      <c r="H2833" s="98">
        <v>1.95</v>
      </c>
      <c r="I2833" s="98">
        <v>1.9</v>
      </c>
      <c r="J2833" s="162">
        <f t="shared" si="2061"/>
        <v>1.8619999999999999</v>
      </c>
      <c r="K2833" s="162">
        <f t="shared" si="2062"/>
        <v>1.843</v>
      </c>
      <c r="L2833" s="162">
        <f t="shared" si="2063"/>
        <v>1.8239999999999998</v>
      </c>
      <c r="M2833" s="140"/>
      <c r="N2833" s="98">
        <f>H2833*M2833</f>
        <v>0</v>
      </c>
      <c r="O2833" s="217">
        <f>I2833*M2833</f>
        <v>0</v>
      </c>
      <c r="P2833" s="246">
        <f>J2833*M2833</f>
        <v>0</v>
      </c>
      <c r="Q2833" s="246">
        <f>K2833*M2833</f>
        <v>0</v>
      </c>
      <c r="R2833" s="246">
        <f>L2833*M2833</f>
        <v>0</v>
      </c>
      <c r="S2833" s="30" t="s">
        <v>5</v>
      </c>
      <c r="T2833" s="100"/>
    </row>
    <row r="2834" spans="1:21" s="56" customFormat="1" ht="69.95" hidden="1" customHeight="1" outlineLevel="1" thickBot="1" x14ac:dyDescent="0.25">
      <c r="A2834" s="644" t="s">
        <v>5421</v>
      </c>
      <c r="B2834" s="86" t="s">
        <v>22</v>
      </c>
      <c r="C2834" s="279"/>
      <c r="D2834" s="69" t="s">
        <v>3335</v>
      </c>
      <c r="E2834" s="64"/>
      <c r="F2834" s="86" t="s">
        <v>4</v>
      </c>
      <c r="G2834" s="86">
        <v>3</v>
      </c>
      <c r="H2834" s="98">
        <v>1.95</v>
      </c>
      <c r="I2834" s="98">
        <v>1.9</v>
      </c>
      <c r="J2834" s="162">
        <f t="shared" ref="J2834" si="2064">I2834*0.98</f>
        <v>1.8619999999999999</v>
      </c>
      <c r="K2834" s="162">
        <f t="shared" ref="K2834" si="2065">I2834*0.97</f>
        <v>1.843</v>
      </c>
      <c r="L2834" s="162">
        <f t="shared" ref="L2834" si="2066">I2834*0.96</f>
        <v>1.8239999999999998</v>
      </c>
      <c r="M2834" s="141"/>
      <c r="N2834" s="98">
        <f>H2834*M2834</f>
        <v>0</v>
      </c>
      <c r="O2834" s="217">
        <f>I2834*M2834</f>
        <v>0</v>
      </c>
      <c r="P2834" s="246">
        <f>J2834*M2834</f>
        <v>0</v>
      </c>
      <c r="Q2834" s="246">
        <f>K2834*M2834</f>
        <v>0</v>
      </c>
      <c r="R2834" s="246">
        <f>L2834*M2834</f>
        <v>0</v>
      </c>
      <c r="S2834" s="30" t="s">
        <v>5</v>
      </c>
      <c r="T2834" s="100"/>
    </row>
    <row r="2835" spans="1:21" s="56" customFormat="1" ht="69.95" hidden="1" customHeight="1" outlineLevel="1" thickBot="1" x14ac:dyDescent="0.25">
      <c r="A2835" s="644" t="s">
        <v>5422</v>
      </c>
      <c r="B2835" s="86" t="s">
        <v>22</v>
      </c>
      <c r="C2835" s="279"/>
      <c r="D2835" s="69" t="s">
        <v>382</v>
      </c>
      <c r="E2835" s="64"/>
      <c r="F2835" s="64" t="s">
        <v>4</v>
      </c>
      <c r="G2835" s="86">
        <v>3.5</v>
      </c>
      <c r="H2835" s="98">
        <v>2.25</v>
      </c>
      <c r="I2835" s="98">
        <v>2.25</v>
      </c>
      <c r="J2835" s="162">
        <f t="shared" si="2061"/>
        <v>2.2050000000000001</v>
      </c>
      <c r="K2835" s="162">
        <f t="shared" si="2062"/>
        <v>2.1825000000000001</v>
      </c>
      <c r="L2835" s="162">
        <f t="shared" si="2063"/>
        <v>2.16</v>
      </c>
      <c r="M2835" s="141"/>
      <c r="N2835" s="98">
        <f>H2835*M2835</f>
        <v>0</v>
      </c>
      <c r="O2835" s="217">
        <f>I2835*M2835</f>
        <v>0</v>
      </c>
      <c r="P2835" s="246">
        <f>J2835*M2835</f>
        <v>0</v>
      </c>
      <c r="Q2835" s="246">
        <f>K2835*M2835</f>
        <v>0</v>
      </c>
      <c r="R2835" s="246">
        <f>L2835*M2835</f>
        <v>0</v>
      </c>
      <c r="S2835" s="30" t="s">
        <v>5</v>
      </c>
      <c r="T2835" s="100"/>
    </row>
    <row r="2836" spans="1:21" s="56" customFormat="1" ht="69.95" hidden="1" customHeight="1" outlineLevel="1" thickBot="1" x14ac:dyDescent="0.25">
      <c r="A2836" s="644" t="s">
        <v>5423</v>
      </c>
      <c r="B2836" s="86" t="s">
        <v>22</v>
      </c>
      <c r="C2836" s="279"/>
      <c r="D2836" s="69" t="s">
        <v>1222</v>
      </c>
      <c r="E2836" s="64"/>
      <c r="F2836" s="64" t="s">
        <v>4</v>
      </c>
      <c r="G2836" s="86">
        <v>4</v>
      </c>
      <c r="H2836" s="98">
        <v>2.5</v>
      </c>
      <c r="I2836" s="98">
        <v>2.4</v>
      </c>
      <c r="J2836" s="162">
        <f t="shared" si="2061"/>
        <v>2.3519999999999999</v>
      </c>
      <c r="K2836" s="162">
        <f t="shared" si="2062"/>
        <v>2.3279999999999998</v>
      </c>
      <c r="L2836" s="162">
        <f t="shared" si="2063"/>
        <v>2.3039999999999998</v>
      </c>
      <c r="M2836" s="141"/>
      <c r="N2836" s="98">
        <f>H2836*M2836</f>
        <v>0</v>
      </c>
      <c r="O2836" s="217">
        <f>I2836*M2836</f>
        <v>0</v>
      </c>
      <c r="P2836" s="246">
        <f>J2836*M2836</f>
        <v>0</v>
      </c>
      <c r="Q2836" s="246">
        <f>K2836*M2836</f>
        <v>0</v>
      </c>
      <c r="R2836" s="246">
        <f>L2836*M2836</f>
        <v>0</v>
      </c>
      <c r="S2836" s="30" t="s">
        <v>5</v>
      </c>
      <c r="T2836" s="100"/>
    </row>
    <row r="2837" spans="1:21" s="56" customFormat="1" ht="69.95" hidden="1" customHeight="1" outlineLevel="1" thickBot="1" x14ac:dyDescent="0.25">
      <c r="A2837" s="644" t="s">
        <v>5424</v>
      </c>
      <c r="B2837" s="86" t="s">
        <v>22</v>
      </c>
      <c r="C2837" s="279"/>
      <c r="D2837" s="69" t="s">
        <v>305</v>
      </c>
      <c r="E2837" s="64"/>
      <c r="F2837" s="64" t="s">
        <v>4</v>
      </c>
      <c r="G2837" s="86">
        <v>4</v>
      </c>
      <c r="H2837" s="98">
        <v>2.5</v>
      </c>
      <c r="I2837" s="98">
        <v>2.4</v>
      </c>
      <c r="J2837" s="162">
        <f t="shared" si="2061"/>
        <v>2.3519999999999999</v>
      </c>
      <c r="K2837" s="162">
        <f t="shared" si="2062"/>
        <v>2.3279999999999998</v>
      </c>
      <c r="L2837" s="162">
        <f t="shared" si="2063"/>
        <v>2.3039999999999998</v>
      </c>
      <c r="M2837" s="140"/>
      <c r="N2837" s="98">
        <f>H2837*M2837</f>
        <v>0</v>
      </c>
      <c r="O2837" s="217">
        <f>I2837*M2837</f>
        <v>0</v>
      </c>
      <c r="P2837" s="246">
        <f>J2837*M2837</f>
        <v>0</v>
      </c>
      <c r="Q2837" s="246">
        <f>K2837*M2837</f>
        <v>0</v>
      </c>
      <c r="R2837" s="246">
        <f>L2837*M2837</f>
        <v>0</v>
      </c>
      <c r="S2837" s="30" t="s">
        <v>5</v>
      </c>
      <c r="T2837" s="100"/>
    </row>
    <row r="2838" spans="1:21" s="56" customFormat="1" ht="69.95" hidden="1" customHeight="1" outlineLevel="1" thickBot="1" x14ac:dyDescent="0.25">
      <c r="A2838" s="644" t="s">
        <v>5425</v>
      </c>
      <c r="B2838" s="86" t="s">
        <v>22</v>
      </c>
      <c r="C2838" s="279"/>
      <c r="D2838" s="69" t="s">
        <v>303</v>
      </c>
      <c r="E2838" s="64"/>
      <c r="F2838" s="64" t="s">
        <v>4</v>
      </c>
      <c r="G2838" s="86">
        <v>5</v>
      </c>
      <c r="H2838" s="98">
        <v>2.7</v>
      </c>
      <c r="I2838" s="98">
        <v>2.6</v>
      </c>
      <c r="J2838" s="162">
        <f t="shared" si="2061"/>
        <v>2.548</v>
      </c>
      <c r="K2838" s="162">
        <f t="shared" si="2062"/>
        <v>2.5219999999999998</v>
      </c>
      <c r="L2838" s="162">
        <f t="shared" si="2063"/>
        <v>2.496</v>
      </c>
      <c r="M2838" s="141"/>
      <c r="N2838" s="98">
        <f>H2838*M2838</f>
        <v>0</v>
      </c>
      <c r="O2838" s="217">
        <f>I2838*M2838</f>
        <v>0</v>
      </c>
      <c r="P2838" s="246">
        <f>J2838*M2838</f>
        <v>0</v>
      </c>
      <c r="Q2838" s="246">
        <f>K2838*M2838</f>
        <v>0</v>
      </c>
      <c r="R2838" s="246">
        <f>L2838*M2838</f>
        <v>0</v>
      </c>
      <c r="S2838" s="30" t="s">
        <v>5</v>
      </c>
      <c r="T2838" s="100"/>
    </row>
    <row r="2839" spans="1:21" s="56" customFormat="1" ht="69.95" hidden="1" customHeight="1" outlineLevel="1" thickBot="1" x14ac:dyDescent="0.25">
      <c r="A2839" s="644" t="s">
        <v>5426</v>
      </c>
      <c r="B2839" s="86" t="s">
        <v>22</v>
      </c>
      <c r="C2839" s="279"/>
      <c r="D2839" s="69" t="s">
        <v>306</v>
      </c>
      <c r="E2839" s="64"/>
      <c r="F2839" s="64" t="s">
        <v>4</v>
      </c>
      <c r="G2839" s="86">
        <v>5</v>
      </c>
      <c r="H2839" s="98">
        <v>2.7</v>
      </c>
      <c r="I2839" s="98">
        <v>2.6</v>
      </c>
      <c r="J2839" s="162">
        <f t="shared" si="2061"/>
        <v>2.548</v>
      </c>
      <c r="K2839" s="162">
        <f t="shared" si="2062"/>
        <v>2.5219999999999998</v>
      </c>
      <c r="L2839" s="162">
        <f t="shared" si="2063"/>
        <v>2.496</v>
      </c>
      <c r="M2839" s="141"/>
      <c r="N2839" s="98">
        <f>H2839*M2839</f>
        <v>0</v>
      </c>
      <c r="O2839" s="217">
        <f>I2839*M2839</f>
        <v>0</v>
      </c>
      <c r="P2839" s="246">
        <f>J2839*M2839</f>
        <v>0</v>
      </c>
      <c r="Q2839" s="246">
        <f>K2839*M2839</f>
        <v>0</v>
      </c>
      <c r="R2839" s="246">
        <f>L2839*M2839</f>
        <v>0</v>
      </c>
      <c r="S2839" s="30" t="s">
        <v>5</v>
      </c>
      <c r="T2839" s="100"/>
    </row>
    <row r="2840" spans="1:21" s="56" customFormat="1" ht="69.95" hidden="1" customHeight="1" outlineLevel="1" thickBot="1" x14ac:dyDescent="0.25">
      <c r="A2840" s="644" t="s">
        <v>8720</v>
      </c>
      <c r="B2840" s="86" t="s">
        <v>22</v>
      </c>
      <c r="C2840" s="279"/>
      <c r="D2840" s="69" t="s">
        <v>304</v>
      </c>
      <c r="E2840" s="64"/>
      <c r="F2840" s="64" t="s">
        <v>4</v>
      </c>
      <c r="G2840" s="86">
        <v>6</v>
      </c>
      <c r="H2840" s="98">
        <v>2.9</v>
      </c>
      <c r="I2840" s="98">
        <v>2.8</v>
      </c>
      <c r="J2840" s="162">
        <f t="shared" si="2061"/>
        <v>2.7439999999999998</v>
      </c>
      <c r="K2840" s="162">
        <f t="shared" si="2062"/>
        <v>2.7159999999999997</v>
      </c>
      <c r="L2840" s="162">
        <f t="shared" si="2063"/>
        <v>2.6879999999999997</v>
      </c>
      <c r="M2840" s="141"/>
      <c r="N2840" s="98">
        <f>H2840*M2840</f>
        <v>0</v>
      </c>
      <c r="O2840" s="217">
        <f>I2840*M2840</f>
        <v>0</v>
      </c>
      <c r="P2840" s="246">
        <f>J2840*M2840</f>
        <v>0</v>
      </c>
      <c r="Q2840" s="246">
        <f>K2840*M2840</f>
        <v>0</v>
      </c>
      <c r="R2840" s="246">
        <f>L2840*M2840</f>
        <v>0</v>
      </c>
      <c r="S2840" s="30" t="s">
        <v>5</v>
      </c>
      <c r="T2840" s="100"/>
    </row>
    <row r="2841" spans="1:21" s="56" customFormat="1" ht="69.95" hidden="1" customHeight="1" outlineLevel="1" thickBot="1" x14ac:dyDescent="0.25">
      <c r="A2841" s="644" t="s">
        <v>5427</v>
      </c>
      <c r="B2841" s="86" t="s">
        <v>22</v>
      </c>
      <c r="C2841" s="279"/>
      <c r="D2841" s="69" t="s">
        <v>2895</v>
      </c>
      <c r="E2841" s="64"/>
      <c r="F2841" s="64" t="s">
        <v>4</v>
      </c>
      <c r="G2841" s="86">
        <v>6</v>
      </c>
      <c r="H2841" s="98">
        <v>2.9</v>
      </c>
      <c r="I2841" s="98">
        <v>2.8</v>
      </c>
      <c r="J2841" s="162">
        <f t="shared" si="2061"/>
        <v>2.7439999999999998</v>
      </c>
      <c r="K2841" s="162">
        <f t="shared" si="2062"/>
        <v>2.7159999999999997</v>
      </c>
      <c r="L2841" s="162">
        <f t="shared" si="2063"/>
        <v>2.6879999999999997</v>
      </c>
      <c r="M2841" s="141"/>
      <c r="N2841" s="98">
        <f>H2841*M2841</f>
        <v>0</v>
      </c>
      <c r="O2841" s="217">
        <f>I2841*M2841</f>
        <v>0</v>
      </c>
      <c r="P2841" s="246">
        <f>J2841*M2841</f>
        <v>0</v>
      </c>
      <c r="Q2841" s="246">
        <f>K2841*M2841</f>
        <v>0</v>
      </c>
      <c r="R2841" s="246">
        <f>L2841*M2841</f>
        <v>0</v>
      </c>
      <c r="S2841" s="30" t="s">
        <v>5</v>
      </c>
      <c r="T2841" s="100"/>
    </row>
    <row r="2842" spans="1:21" ht="20.100000000000001" customHeight="1" collapsed="1" thickBot="1" x14ac:dyDescent="0.25">
      <c r="A2842" s="384" t="s">
        <v>3296</v>
      </c>
      <c r="B2842" s="601"/>
      <c r="C2842" s="368"/>
      <c r="D2842" s="369"/>
      <c r="E2842" s="369"/>
      <c r="F2842" s="369"/>
      <c r="G2842" s="370"/>
      <c r="H2842" s="370"/>
      <c r="I2842" s="370"/>
      <c r="J2842" s="370"/>
      <c r="K2842" s="370"/>
      <c r="L2842" s="370"/>
      <c r="M2842" s="370"/>
      <c r="N2842" s="370"/>
      <c r="O2842" s="370"/>
      <c r="P2842" s="370"/>
      <c r="Q2842" s="370"/>
      <c r="R2842" s="370"/>
      <c r="S2842" s="371"/>
      <c r="U2842" s="56"/>
    </row>
    <row r="2843" spans="1:21" ht="20.100000000000001" hidden="1" customHeight="1" outlineLevel="1" thickBot="1" x14ac:dyDescent="0.25">
      <c r="A2843" s="3" t="s">
        <v>3737</v>
      </c>
      <c r="B2843" s="3" t="s">
        <v>33</v>
      </c>
      <c r="C2843" s="3"/>
      <c r="D2843" s="3" t="s">
        <v>17</v>
      </c>
      <c r="E2843" s="405" t="s">
        <v>2746</v>
      </c>
      <c r="F2843" s="84" t="s">
        <v>31</v>
      </c>
      <c r="G2843" s="85" t="s">
        <v>487</v>
      </c>
      <c r="H2843" s="3" t="s">
        <v>488</v>
      </c>
      <c r="I2843" s="3" t="s">
        <v>495</v>
      </c>
      <c r="J2843" s="123">
        <v>-0.02</v>
      </c>
      <c r="K2843" s="123">
        <v>-0.03</v>
      </c>
      <c r="L2843" s="123">
        <v>-0.04</v>
      </c>
      <c r="M2843" s="3" t="s">
        <v>18</v>
      </c>
      <c r="N2843" s="3" t="s">
        <v>8</v>
      </c>
      <c r="O2843" s="3" t="s">
        <v>486</v>
      </c>
      <c r="P2843" s="124" t="s">
        <v>1924</v>
      </c>
      <c r="Q2843" s="124" t="s">
        <v>1930</v>
      </c>
      <c r="R2843" s="124" t="s">
        <v>1931</v>
      </c>
      <c r="S2843" s="3" t="s">
        <v>34</v>
      </c>
      <c r="U2843" s="56"/>
    </row>
    <row r="2844" spans="1:21" s="56" customFormat="1" ht="69.95" hidden="1" customHeight="1" outlineLevel="1" thickBot="1" x14ac:dyDescent="0.25">
      <c r="A2844" s="644" t="s">
        <v>6930</v>
      </c>
      <c r="B2844" s="89" t="s">
        <v>22</v>
      </c>
      <c r="C2844" s="154" t="s">
        <v>3045</v>
      </c>
      <c r="D2844" s="109" t="s">
        <v>3044</v>
      </c>
      <c r="E2844" s="86"/>
      <c r="F2844" s="82" t="s">
        <v>4</v>
      </c>
      <c r="G2844" s="89">
        <v>1.8</v>
      </c>
      <c r="H2844" s="99">
        <v>1.2</v>
      </c>
      <c r="I2844" s="99">
        <v>1.1499999999999999</v>
      </c>
      <c r="J2844" s="162">
        <f t="shared" ref="J2844:J2846" si="2067">I2844*0.98</f>
        <v>1.127</v>
      </c>
      <c r="K2844" s="162">
        <f t="shared" ref="K2844:K2846" si="2068">I2844*0.97</f>
        <v>1.1154999999999999</v>
      </c>
      <c r="L2844" s="162">
        <f t="shared" ref="L2844:L2846" si="2069">I2844*0.96</f>
        <v>1.1039999999999999</v>
      </c>
      <c r="M2844" s="141"/>
      <c r="N2844" s="99">
        <f>H2844*M2844</f>
        <v>0</v>
      </c>
      <c r="O2844" s="217">
        <f>I2844*M2844</f>
        <v>0</v>
      </c>
      <c r="P2844" s="246">
        <f>J2844*M2844</f>
        <v>0</v>
      </c>
      <c r="Q2844" s="246">
        <f>K2844*M2844</f>
        <v>0</v>
      </c>
      <c r="R2844" s="246">
        <f>L2844*M2844</f>
        <v>0</v>
      </c>
      <c r="S2844" s="30" t="s">
        <v>5</v>
      </c>
      <c r="T2844" s="100"/>
    </row>
    <row r="2845" spans="1:21" s="56" customFormat="1" ht="69.95" hidden="1" customHeight="1" outlineLevel="1" thickBot="1" x14ac:dyDescent="0.25">
      <c r="A2845" s="644" t="s">
        <v>6887</v>
      </c>
      <c r="B2845" s="89" t="s">
        <v>22</v>
      </c>
      <c r="C2845" s="154" t="s">
        <v>3046</v>
      </c>
      <c r="D2845" s="109" t="s">
        <v>5619</v>
      </c>
      <c r="E2845" s="86"/>
      <c r="F2845" s="82" t="s">
        <v>4</v>
      </c>
      <c r="G2845" s="89">
        <v>2</v>
      </c>
      <c r="H2845" s="99">
        <v>1.3</v>
      </c>
      <c r="I2845" s="99">
        <v>1.25</v>
      </c>
      <c r="J2845" s="162">
        <f t="shared" si="2067"/>
        <v>1.2250000000000001</v>
      </c>
      <c r="K2845" s="162">
        <f t="shared" si="2068"/>
        <v>1.2124999999999999</v>
      </c>
      <c r="L2845" s="162">
        <f t="shared" si="2069"/>
        <v>1.2</v>
      </c>
      <c r="M2845" s="141"/>
      <c r="N2845" s="99">
        <f>H2845*M2845</f>
        <v>0</v>
      </c>
      <c r="O2845" s="217">
        <f>I2845*M2845</f>
        <v>0</v>
      </c>
      <c r="P2845" s="246">
        <f>J2845*M2845</f>
        <v>0</v>
      </c>
      <c r="Q2845" s="246">
        <f>K2845*M2845</f>
        <v>0</v>
      </c>
      <c r="R2845" s="246">
        <f>L2845*M2845</f>
        <v>0</v>
      </c>
      <c r="S2845" s="30" t="s">
        <v>5</v>
      </c>
      <c r="T2845" s="100"/>
      <c r="U2845"/>
    </row>
    <row r="2846" spans="1:21" s="56" customFormat="1" ht="69.95" hidden="1" customHeight="1" outlineLevel="1" thickBot="1" x14ac:dyDescent="0.25">
      <c r="A2846" s="644" t="s">
        <v>6888</v>
      </c>
      <c r="B2846" s="86" t="s">
        <v>22</v>
      </c>
      <c r="C2846" s="222" t="s">
        <v>3047</v>
      </c>
      <c r="D2846" s="109" t="s">
        <v>5620</v>
      </c>
      <c r="E2846" s="86"/>
      <c r="F2846" s="82" t="s">
        <v>4</v>
      </c>
      <c r="G2846" s="86">
        <v>2</v>
      </c>
      <c r="H2846" s="98">
        <v>1.3</v>
      </c>
      <c r="I2846" s="98">
        <v>1.25</v>
      </c>
      <c r="J2846" s="162">
        <f t="shared" si="2067"/>
        <v>1.2250000000000001</v>
      </c>
      <c r="K2846" s="162">
        <f t="shared" si="2068"/>
        <v>1.2124999999999999</v>
      </c>
      <c r="L2846" s="162">
        <f t="shared" si="2069"/>
        <v>1.2</v>
      </c>
      <c r="M2846" s="141"/>
      <c r="N2846" s="98">
        <f>H2846*M2846</f>
        <v>0</v>
      </c>
      <c r="O2846" s="217">
        <f>I2846*M2846</f>
        <v>0</v>
      </c>
      <c r="P2846" s="217">
        <f>J2846*M2846</f>
        <v>0</v>
      </c>
      <c r="Q2846" s="217">
        <f>K2846*M2846</f>
        <v>0</v>
      </c>
      <c r="R2846" s="217">
        <f>L2846*M2846</f>
        <v>0</v>
      </c>
      <c r="S2846" s="30" t="s">
        <v>5</v>
      </c>
      <c r="T2846" s="100"/>
      <c r="U2846"/>
    </row>
    <row r="2847" spans="1:21" s="56" customFormat="1" ht="69.95" hidden="1" customHeight="1" outlineLevel="1" thickBot="1" x14ac:dyDescent="0.25">
      <c r="A2847" s="644" t="s">
        <v>6911</v>
      </c>
      <c r="B2847" s="89" t="s">
        <v>22</v>
      </c>
      <c r="C2847" s="154" t="s">
        <v>6912</v>
      </c>
      <c r="D2847" s="580" t="s">
        <v>6910</v>
      </c>
      <c r="E2847" s="89"/>
      <c r="F2847" s="82" t="s">
        <v>4</v>
      </c>
      <c r="G2847" s="89">
        <v>2.5</v>
      </c>
      <c r="H2847" s="99">
        <v>1.8</v>
      </c>
      <c r="I2847" s="99">
        <v>1.75</v>
      </c>
      <c r="J2847" s="174">
        <f t="shared" ref="J2847:J2848" si="2070">I2847*0.98</f>
        <v>1.7149999999999999</v>
      </c>
      <c r="K2847" s="174">
        <f t="shared" ref="K2847:K2848" si="2071">I2847*0.97</f>
        <v>1.6975</v>
      </c>
      <c r="L2847" s="174">
        <f t="shared" ref="L2847:L2848" si="2072">I2847*0.96</f>
        <v>1.68</v>
      </c>
      <c r="M2847" s="152"/>
      <c r="N2847" s="99">
        <f>H2847*M2847</f>
        <v>0</v>
      </c>
      <c r="O2847" s="216">
        <f>I2847*M2847</f>
        <v>0</v>
      </c>
      <c r="P2847" s="249">
        <f>J2847*M2847</f>
        <v>0</v>
      </c>
      <c r="Q2847" s="249">
        <f>K2847*M2847</f>
        <v>0</v>
      </c>
      <c r="R2847" s="249">
        <f>L2847*M2847</f>
        <v>0</v>
      </c>
      <c r="S2847" s="102" t="s">
        <v>5</v>
      </c>
      <c r="T2847" s="100"/>
    </row>
    <row r="2848" spans="1:21" s="56" customFormat="1" ht="69.95" hidden="1" customHeight="1" outlineLevel="1" thickBot="1" x14ac:dyDescent="0.25">
      <c r="A2848" s="644" t="s">
        <v>6913</v>
      </c>
      <c r="B2848" s="89" t="s">
        <v>22</v>
      </c>
      <c r="C2848" s="154" t="s">
        <v>6914</v>
      </c>
      <c r="D2848" s="109" t="s">
        <v>6915</v>
      </c>
      <c r="E2848" s="86"/>
      <c r="F2848" s="82" t="s">
        <v>4</v>
      </c>
      <c r="G2848" s="89">
        <v>2.2000000000000002</v>
      </c>
      <c r="H2848" s="99">
        <v>1.65</v>
      </c>
      <c r="I2848" s="99">
        <v>1.6</v>
      </c>
      <c r="J2848" s="162">
        <f t="shared" si="2070"/>
        <v>1.5680000000000001</v>
      </c>
      <c r="K2848" s="162">
        <f t="shared" si="2071"/>
        <v>1.552</v>
      </c>
      <c r="L2848" s="162">
        <f t="shared" si="2072"/>
        <v>1.536</v>
      </c>
      <c r="M2848" s="141"/>
      <c r="N2848" s="99">
        <f>H2848*M2848</f>
        <v>0</v>
      </c>
      <c r="O2848" s="217">
        <f>I2848*M2848</f>
        <v>0</v>
      </c>
      <c r="P2848" s="246">
        <f>J2848*M2848</f>
        <v>0</v>
      </c>
      <c r="Q2848" s="246">
        <f>K2848*M2848</f>
        <v>0</v>
      </c>
      <c r="R2848" s="246">
        <f>L2848*M2848</f>
        <v>0</v>
      </c>
      <c r="S2848" s="30" t="s">
        <v>5</v>
      </c>
      <c r="T2848" s="100"/>
      <c r="U2848"/>
    </row>
    <row r="2849" spans="1:21" s="56" customFormat="1" ht="69.95" hidden="1" customHeight="1" outlineLevel="1" thickBot="1" x14ac:dyDescent="0.25">
      <c r="A2849" s="644" t="s">
        <v>6916</v>
      </c>
      <c r="B2849" s="89" t="s">
        <v>22</v>
      </c>
      <c r="C2849" s="154" t="s">
        <v>6917</v>
      </c>
      <c r="D2849" s="109" t="s">
        <v>6918</v>
      </c>
      <c r="E2849" s="86"/>
      <c r="F2849" s="82" t="s">
        <v>4</v>
      </c>
      <c r="G2849" s="89">
        <v>2.2999999999999998</v>
      </c>
      <c r="H2849" s="99">
        <v>1.7</v>
      </c>
      <c r="I2849" s="99">
        <v>1.7</v>
      </c>
      <c r="J2849" s="162">
        <f t="shared" ref="J2849" si="2073">I2849*0.98</f>
        <v>1.6659999999999999</v>
      </c>
      <c r="K2849" s="162">
        <f t="shared" ref="K2849" si="2074">I2849*0.97</f>
        <v>1.649</v>
      </c>
      <c r="L2849" s="162">
        <f t="shared" ref="L2849" si="2075">I2849*0.96</f>
        <v>1.6319999999999999</v>
      </c>
      <c r="M2849" s="141"/>
      <c r="N2849" s="99">
        <f>H2849*M2849</f>
        <v>0</v>
      </c>
      <c r="O2849" s="217">
        <f>I2849*M2849</f>
        <v>0</v>
      </c>
      <c r="P2849" s="246">
        <f>J2849*M2849</f>
        <v>0</v>
      </c>
      <c r="Q2849" s="246">
        <f>K2849*M2849</f>
        <v>0</v>
      </c>
      <c r="R2849" s="246">
        <f>L2849*M2849</f>
        <v>0</v>
      </c>
      <c r="S2849" s="30" t="s">
        <v>5</v>
      </c>
      <c r="T2849" s="100"/>
      <c r="U2849"/>
    </row>
    <row r="2850" spans="1:21" ht="20.100000000000001" customHeight="1" collapsed="1" thickBot="1" x14ac:dyDescent="0.25">
      <c r="A2850" s="384" t="s">
        <v>2825</v>
      </c>
      <c r="B2850" s="601"/>
      <c r="C2850" s="368"/>
      <c r="D2850" s="383"/>
      <c r="E2850" s="370"/>
      <c r="F2850" s="370"/>
      <c r="G2850" s="385"/>
      <c r="H2850" s="385"/>
      <c r="I2850" s="385"/>
      <c r="J2850" s="385"/>
      <c r="K2850" s="385"/>
      <c r="L2850" s="385"/>
      <c r="M2850" s="385"/>
      <c r="N2850" s="385"/>
      <c r="O2850" s="385"/>
      <c r="P2850" s="385"/>
      <c r="Q2850" s="385"/>
      <c r="R2850" s="385"/>
      <c r="S2850" s="386"/>
      <c r="U2850" s="56"/>
    </row>
    <row r="2851" spans="1:21" ht="20.100000000000001" hidden="1" customHeight="1" outlineLevel="1" thickBot="1" x14ac:dyDescent="0.25">
      <c r="A2851" s="3" t="s">
        <v>3737</v>
      </c>
      <c r="B2851" s="3" t="s">
        <v>33</v>
      </c>
      <c r="C2851" s="616"/>
      <c r="D2851" s="613" t="s">
        <v>17</v>
      </c>
      <c r="E2851" s="405" t="s">
        <v>2746</v>
      </c>
      <c r="F2851" s="84" t="s">
        <v>31</v>
      </c>
      <c r="G2851" s="85" t="s">
        <v>487</v>
      </c>
      <c r="H2851" s="3" t="s">
        <v>488</v>
      </c>
      <c r="I2851" s="3" t="s">
        <v>495</v>
      </c>
      <c r="J2851" s="123">
        <v>-0.02</v>
      </c>
      <c r="K2851" s="123">
        <v>-0.03</v>
      </c>
      <c r="L2851" s="123">
        <v>-0.04</v>
      </c>
      <c r="M2851" s="3" t="s">
        <v>18</v>
      </c>
      <c r="N2851" s="3" t="s">
        <v>8</v>
      </c>
      <c r="O2851" s="3" t="s">
        <v>486</v>
      </c>
      <c r="P2851" s="124" t="s">
        <v>1924</v>
      </c>
      <c r="Q2851" s="124" t="s">
        <v>1930</v>
      </c>
      <c r="R2851" s="124" t="s">
        <v>1931</v>
      </c>
      <c r="S2851" s="3" t="s">
        <v>34</v>
      </c>
      <c r="U2851" s="56"/>
    </row>
    <row r="2852" spans="1:21" s="56" customFormat="1" ht="69.95" hidden="1" customHeight="1" outlineLevel="1" thickBot="1" x14ac:dyDescent="0.25">
      <c r="A2852" s="644" t="s">
        <v>5428</v>
      </c>
      <c r="B2852" s="334" t="s">
        <v>421</v>
      </c>
      <c r="C2852" s="499"/>
      <c r="D2852" s="500" t="s">
        <v>422</v>
      </c>
      <c r="E2852" s="501"/>
      <c r="F2852" s="91" t="s">
        <v>4</v>
      </c>
      <c r="G2852" s="398">
        <v>5</v>
      </c>
      <c r="H2852" s="335">
        <v>3.1</v>
      </c>
      <c r="I2852" s="335">
        <v>3</v>
      </c>
      <c r="J2852" s="161">
        <f t="shared" ref="J2852:J2879" si="2076">I2852*0.98</f>
        <v>2.94</v>
      </c>
      <c r="K2852" s="161">
        <f t="shared" ref="K2852:K2879" si="2077">I2852*0.97</f>
        <v>2.91</v>
      </c>
      <c r="L2852" s="161">
        <f t="shared" ref="L2852:L2879" si="2078">I2852*0.96</f>
        <v>2.88</v>
      </c>
      <c r="M2852" s="88"/>
      <c r="N2852" s="65">
        <f>H2852*M2852</f>
        <v>0</v>
      </c>
      <c r="O2852" s="217">
        <f>I2852*M2852</f>
        <v>0</v>
      </c>
      <c r="P2852" s="246">
        <f>J2852*M2852</f>
        <v>0</v>
      </c>
      <c r="Q2852" s="246">
        <f>K2852*M2852</f>
        <v>0</v>
      </c>
      <c r="R2852" s="246">
        <f>L2852*M2852</f>
        <v>0</v>
      </c>
      <c r="S2852" s="13" t="s">
        <v>5</v>
      </c>
    </row>
    <row r="2853" spans="1:21" s="56" customFormat="1" ht="69.95" hidden="1" customHeight="1" outlineLevel="1" thickBot="1" x14ac:dyDescent="0.25">
      <c r="A2853" s="644" t="s">
        <v>9836</v>
      </c>
      <c r="B2853" s="64" t="s">
        <v>421</v>
      </c>
      <c r="C2853" s="115" t="s">
        <v>9838</v>
      </c>
      <c r="D2853" s="69" t="s">
        <v>9837</v>
      </c>
      <c r="E2853" s="232"/>
      <c r="F2853" s="82" t="s">
        <v>4</v>
      </c>
      <c r="G2853" s="86">
        <v>2</v>
      </c>
      <c r="H2853" s="98">
        <v>1.2</v>
      </c>
      <c r="I2853" s="98">
        <v>1.1499999999999999</v>
      </c>
      <c r="J2853" s="162">
        <f t="shared" si="2076"/>
        <v>1.127</v>
      </c>
      <c r="K2853" s="162">
        <f t="shared" si="2077"/>
        <v>1.1154999999999999</v>
      </c>
      <c r="L2853" s="162">
        <f t="shared" si="2078"/>
        <v>1.1039999999999999</v>
      </c>
      <c r="M2853" s="152"/>
      <c r="N2853" s="98">
        <f>H2853*M2853</f>
        <v>0</v>
      </c>
      <c r="O2853" s="217">
        <f>I2853*M2853</f>
        <v>0</v>
      </c>
      <c r="P2853" s="246">
        <f>J2853*M2853</f>
        <v>0</v>
      </c>
      <c r="Q2853" s="246">
        <f>K2853*M2853</f>
        <v>0</v>
      </c>
      <c r="R2853" s="246">
        <f>L2853*M2853</f>
        <v>0</v>
      </c>
      <c r="S2853" s="30" t="s">
        <v>5</v>
      </c>
      <c r="T2853" s="100"/>
    </row>
    <row r="2854" spans="1:21" s="56" customFormat="1" ht="69.95" hidden="1" customHeight="1" outlineLevel="1" thickBot="1" x14ac:dyDescent="0.25">
      <c r="A2854" s="644" t="s">
        <v>5642</v>
      </c>
      <c r="B2854" s="64" t="s">
        <v>421</v>
      </c>
      <c r="C2854" s="541" t="s">
        <v>5643</v>
      </c>
      <c r="D2854" s="109" t="s">
        <v>5644</v>
      </c>
      <c r="E2854" s="86"/>
      <c r="F2854" s="82" t="s">
        <v>4</v>
      </c>
      <c r="G2854" s="89">
        <v>10</v>
      </c>
      <c r="H2854" s="99">
        <v>6.3</v>
      </c>
      <c r="I2854" s="99">
        <v>6.1</v>
      </c>
      <c r="J2854" s="162">
        <f t="shared" ref="J2854" si="2079">I2854*0.98</f>
        <v>5.9779999999999998</v>
      </c>
      <c r="K2854" s="162">
        <f t="shared" ref="K2854" si="2080">I2854*0.97</f>
        <v>5.9169999999999998</v>
      </c>
      <c r="L2854" s="162">
        <f t="shared" ref="L2854" si="2081">I2854*0.96</f>
        <v>5.8559999999999999</v>
      </c>
      <c r="M2854" s="141"/>
      <c r="N2854" s="99">
        <f>H2854*M2854</f>
        <v>0</v>
      </c>
      <c r="O2854" s="217">
        <f>I2854*M2854</f>
        <v>0</v>
      </c>
      <c r="P2854" s="246">
        <f>J2854*M2854</f>
        <v>0</v>
      </c>
      <c r="Q2854" s="246">
        <f>K2854*M2854</f>
        <v>0</v>
      </c>
      <c r="R2854" s="246">
        <f>L2854*M2854</f>
        <v>0</v>
      </c>
      <c r="S2854" s="30" t="s">
        <v>5</v>
      </c>
      <c r="T2854" s="100"/>
    </row>
    <row r="2855" spans="1:21" s="56" customFormat="1" ht="69.95" hidden="1" customHeight="1" outlineLevel="1" thickBot="1" x14ac:dyDescent="0.25">
      <c r="A2855" s="644" t="s">
        <v>5429</v>
      </c>
      <c r="B2855" s="64" t="s">
        <v>421</v>
      </c>
      <c r="C2855" s="115" t="s">
        <v>6828</v>
      </c>
      <c r="D2855" s="69" t="s">
        <v>10202</v>
      </c>
      <c r="E2855" s="232"/>
      <c r="F2855" s="82" t="s">
        <v>4</v>
      </c>
      <c r="G2855" s="86">
        <v>9</v>
      </c>
      <c r="H2855" s="98">
        <v>5.6</v>
      </c>
      <c r="I2855" s="98">
        <v>5.4</v>
      </c>
      <c r="J2855" s="162">
        <f t="shared" ref="J2855" si="2082">I2855*0.98</f>
        <v>5.2919999999999998</v>
      </c>
      <c r="K2855" s="162">
        <f t="shared" ref="K2855" si="2083">I2855*0.97</f>
        <v>5.2380000000000004</v>
      </c>
      <c r="L2855" s="162">
        <f t="shared" ref="L2855" si="2084">I2855*0.96</f>
        <v>5.1840000000000002</v>
      </c>
      <c r="M2855" s="141"/>
      <c r="N2855" s="99">
        <f>H2855*M2855</f>
        <v>0</v>
      </c>
      <c r="O2855" s="216">
        <f>I2855*M2855</f>
        <v>0</v>
      </c>
      <c r="P2855" s="246">
        <f>J2855*M2855</f>
        <v>0</v>
      </c>
      <c r="Q2855" s="246">
        <f>K2855*M2855</f>
        <v>0</v>
      </c>
      <c r="R2855" s="246">
        <f>L2855*M2855</f>
        <v>0</v>
      </c>
      <c r="S2855" s="30" t="s">
        <v>5</v>
      </c>
      <c r="T2855" s="100"/>
    </row>
    <row r="2856" spans="1:21" s="56" customFormat="1" ht="69.95" hidden="1" customHeight="1" outlineLevel="1" thickBot="1" x14ac:dyDescent="0.25">
      <c r="A2856" s="688" t="s">
        <v>10200</v>
      </c>
      <c r="B2856" s="670" t="s">
        <v>421</v>
      </c>
      <c r="C2856" s="668" t="s">
        <v>10201</v>
      </c>
      <c r="D2856" s="694" t="s">
        <v>10211</v>
      </c>
      <c r="E2856" s="672"/>
      <c r="F2856" s="673" t="s">
        <v>4</v>
      </c>
      <c r="G2856" s="677">
        <v>11</v>
      </c>
      <c r="H2856" s="674">
        <v>6.6</v>
      </c>
      <c r="I2856" s="674">
        <v>6.4</v>
      </c>
      <c r="J2856" s="676">
        <f t="shared" ref="J2856" si="2085">I2856*0.98</f>
        <v>6.2720000000000002</v>
      </c>
      <c r="K2856" s="676">
        <f t="shared" ref="K2856" si="2086">I2856*0.97</f>
        <v>6.2080000000000002</v>
      </c>
      <c r="L2856" s="676">
        <f t="shared" ref="L2856" si="2087">I2856*0.96</f>
        <v>6.1440000000000001</v>
      </c>
      <c r="M2856" s="677"/>
      <c r="N2856" s="692">
        <f>H2856*M2856</f>
        <v>0</v>
      </c>
      <c r="O2856" s="891">
        <f>I2856*M2856</f>
        <v>0</v>
      </c>
      <c r="P2856" s="679">
        <f>J2856*M2856</f>
        <v>0</v>
      </c>
      <c r="Q2856" s="679">
        <f>K2856*M2856</f>
        <v>0</v>
      </c>
      <c r="R2856" s="679">
        <f>L2856*M2856</f>
        <v>0</v>
      </c>
      <c r="S2856" s="682" t="s">
        <v>5</v>
      </c>
      <c r="T2856" s="100" t="s">
        <v>1702</v>
      </c>
    </row>
    <row r="2857" spans="1:21" s="56" customFormat="1" ht="69.95" hidden="1" customHeight="1" outlineLevel="1" thickBot="1" x14ac:dyDescent="0.25">
      <c r="A2857" s="644" t="s">
        <v>5430</v>
      </c>
      <c r="B2857" s="64" t="s">
        <v>5637</v>
      </c>
      <c r="C2857" s="115" t="s">
        <v>6838</v>
      </c>
      <c r="D2857" s="69" t="s">
        <v>10203</v>
      </c>
      <c r="E2857" s="232"/>
      <c r="F2857" s="64" t="s">
        <v>4</v>
      </c>
      <c r="G2857" s="86">
        <v>17</v>
      </c>
      <c r="H2857" s="98">
        <v>11.3</v>
      </c>
      <c r="I2857" s="98">
        <v>11</v>
      </c>
      <c r="J2857" s="162">
        <f t="shared" si="2076"/>
        <v>10.78</v>
      </c>
      <c r="K2857" s="162">
        <f t="shared" si="2077"/>
        <v>10.67</v>
      </c>
      <c r="L2857" s="162">
        <f t="shared" si="2078"/>
        <v>10.559999999999999</v>
      </c>
      <c r="M2857" s="141"/>
      <c r="N2857" s="98">
        <f>H2857*M2857</f>
        <v>0</v>
      </c>
      <c r="O2857" s="217">
        <f>I2857*M2857</f>
        <v>0</v>
      </c>
      <c r="P2857" s="217">
        <f>J2857*M2857</f>
        <v>0</v>
      </c>
      <c r="Q2857" s="217">
        <f>K2857*M2857</f>
        <v>0</v>
      </c>
      <c r="R2857" s="217">
        <f>L2857*M2857</f>
        <v>0</v>
      </c>
      <c r="S2857" s="30" t="s">
        <v>5</v>
      </c>
      <c r="T2857" s="100"/>
    </row>
    <row r="2858" spans="1:21" s="56" customFormat="1" ht="69.95" hidden="1" customHeight="1" outlineLevel="1" thickBot="1" x14ac:dyDescent="0.25">
      <c r="A2858" s="650" t="s">
        <v>8495</v>
      </c>
      <c r="B2858" s="82" t="s">
        <v>421</v>
      </c>
      <c r="C2858" s="279"/>
      <c r="D2858" s="67" t="s">
        <v>8496</v>
      </c>
      <c r="E2858" s="182"/>
      <c r="F2858" s="82" t="s">
        <v>4</v>
      </c>
      <c r="G2858" s="89">
        <v>5</v>
      </c>
      <c r="H2858" s="99">
        <v>2.6</v>
      </c>
      <c r="I2858" s="99">
        <v>2.5</v>
      </c>
      <c r="J2858" s="174">
        <f t="shared" ref="J2858" si="2088">I2858*0.98</f>
        <v>2.4500000000000002</v>
      </c>
      <c r="K2858" s="174">
        <f t="shared" ref="K2858" si="2089">I2858*0.97</f>
        <v>2.4249999999999998</v>
      </c>
      <c r="L2858" s="174">
        <f t="shared" ref="L2858" si="2090">I2858*0.96</f>
        <v>2.4</v>
      </c>
      <c r="M2858" s="718"/>
      <c r="N2858" s="99">
        <f>H2858*M2858</f>
        <v>0</v>
      </c>
      <c r="O2858" s="216">
        <f>I2858*M2858</f>
        <v>0</v>
      </c>
      <c r="P2858" s="249">
        <f>J2858*M2858</f>
        <v>0</v>
      </c>
      <c r="Q2858" s="249">
        <f>K2858*M2858</f>
        <v>0</v>
      </c>
      <c r="R2858" s="249">
        <f>L2858*M2858</f>
        <v>0</v>
      </c>
      <c r="S2858" s="102" t="s">
        <v>5</v>
      </c>
      <c r="T2858" s="100"/>
    </row>
    <row r="2859" spans="1:21" s="56" customFormat="1" ht="69.95" hidden="1" customHeight="1" outlineLevel="1" thickBot="1" x14ac:dyDescent="0.25">
      <c r="A2859" s="644" t="s">
        <v>5621</v>
      </c>
      <c r="B2859" s="64" t="s">
        <v>421</v>
      </c>
      <c r="C2859" s="541" t="s">
        <v>5622</v>
      </c>
      <c r="D2859" s="109" t="s">
        <v>5638</v>
      </c>
      <c r="E2859" s="86"/>
      <c r="F2859" s="82" t="s">
        <v>4</v>
      </c>
      <c r="G2859" s="89">
        <v>8</v>
      </c>
      <c r="H2859" s="99">
        <v>4.7</v>
      </c>
      <c r="I2859" s="99">
        <v>4.5999999999999996</v>
      </c>
      <c r="J2859" s="162">
        <f t="shared" ref="J2859" si="2091">I2859*0.98</f>
        <v>4.508</v>
      </c>
      <c r="K2859" s="162">
        <f t="shared" ref="K2859" si="2092">I2859*0.97</f>
        <v>4.4619999999999997</v>
      </c>
      <c r="L2859" s="162">
        <f t="shared" ref="L2859" si="2093">I2859*0.96</f>
        <v>4.4159999999999995</v>
      </c>
      <c r="M2859" s="141"/>
      <c r="N2859" s="99">
        <f>H2859*M2859</f>
        <v>0</v>
      </c>
      <c r="O2859" s="217">
        <f>I2859*M2859</f>
        <v>0</v>
      </c>
      <c r="P2859" s="246">
        <f>J2859*M2859</f>
        <v>0</v>
      </c>
      <c r="Q2859" s="246">
        <f>K2859*M2859</f>
        <v>0</v>
      </c>
      <c r="R2859" s="246">
        <f>L2859*M2859</f>
        <v>0</v>
      </c>
      <c r="S2859" s="30" t="s">
        <v>5</v>
      </c>
      <c r="T2859" s="100"/>
    </row>
    <row r="2860" spans="1:21" s="56" customFormat="1" ht="69.95" hidden="1" customHeight="1" outlineLevel="1" thickBot="1" x14ac:dyDescent="0.25">
      <c r="A2860" s="644" t="s">
        <v>5639</v>
      </c>
      <c r="B2860" s="64" t="s">
        <v>421</v>
      </c>
      <c r="C2860" s="541" t="s">
        <v>5640</v>
      </c>
      <c r="D2860" s="109" t="s">
        <v>5641</v>
      </c>
      <c r="E2860" s="86"/>
      <c r="F2860" s="82" t="s">
        <v>4</v>
      </c>
      <c r="G2860" s="89">
        <v>9</v>
      </c>
      <c r="H2860" s="99">
        <v>5.3</v>
      </c>
      <c r="I2860" s="99">
        <v>5.0999999999999996</v>
      </c>
      <c r="J2860" s="162">
        <f t="shared" ref="J2860:J2861" si="2094">I2860*0.98</f>
        <v>4.9979999999999993</v>
      </c>
      <c r="K2860" s="162">
        <f t="shared" ref="K2860:K2861" si="2095">I2860*0.97</f>
        <v>4.9469999999999992</v>
      </c>
      <c r="L2860" s="162">
        <f t="shared" ref="L2860:L2861" si="2096">I2860*0.96</f>
        <v>4.8959999999999999</v>
      </c>
      <c r="M2860" s="141"/>
      <c r="N2860" s="99">
        <f>H2860*M2860</f>
        <v>0</v>
      </c>
      <c r="O2860" s="217">
        <f>I2860*M2860</f>
        <v>0</v>
      </c>
      <c r="P2860" s="246">
        <f>J2860*M2860</f>
        <v>0</v>
      </c>
      <c r="Q2860" s="246">
        <f>K2860*M2860</f>
        <v>0</v>
      </c>
      <c r="R2860" s="246">
        <f>L2860*M2860</f>
        <v>0</v>
      </c>
      <c r="S2860" s="30" t="s">
        <v>5</v>
      </c>
      <c r="T2860" s="100"/>
    </row>
    <row r="2861" spans="1:21" s="56" customFormat="1" ht="69.95" hidden="1" customHeight="1" outlineLevel="1" thickBot="1" x14ac:dyDescent="0.25">
      <c r="A2861" s="644" t="s">
        <v>6946</v>
      </c>
      <c r="B2861" s="64" t="s">
        <v>3519</v>
      </c>
      <c r="C2861" s="541" t="s">
        <v>6944</v>
      </c>
      <c r="D2861" s="109" t="s">
        <v>6945</v>
      </c>
      <c r="E2861" s="86"/>
      <c r="F2861" s="82" t="s">
        <v>4</v>
      </c>
      <c r="G2861" s="89">
        <v>9</v>
      </c>
      <c r="H2861" s="99">
        <v>6</v>
      </c>
      <c r="I2861" s="99">
        <v>5.8</v>
      </c>
      <c r="J2861" s="162">
        <f t="shared" si="2094"/>
        <v>5.6840000000000002</v>
      </c>
      <c r="K2861" s="162">
        <f t="shared" si="2095"/>
        <v>5.6259999999999994</v>
      </c>
      <c r="L2861" s="162">
        <f t="shared" si="2096"/>
        <v>5.5679999999999996</v>
      </c>
      <c r="M2861" s="141"/>
      <c r="N2861" s="99">
        <f>H2861*M2861</f>
        <v>0</v>
      </c>
      <c r="O2861" s="217">
        <f>I2861*M2861</f>
        <v>0</v>
      </c>
      <c r="P2861" s="246">
        <f>J2861*M2861</f>
        <v>0</v>
      </c>
      <c r="Q2861" s="246">
        <f>K2861*M2861</f>
        <v>0</v>
      </c>
      <c r="R2861" s="246">
        <f>L2861*M2861</f>
        <v>0</v>
      </c>
      <c r="S2861" s="30" t="s">
        <v>5</v>
      </c>
      <c r="T2861" s="100"/>
    </row>
    <row r="2862" spans="1:21" s="56" customFormat="1" ht="69.95" hidden="1" customHeight="1" outlineLevel="1" thickBot="1" x14ac:dyDescent="0.25">
      <c r="A2862" s="644" t="s">
        <v>5434</v>
      </c>
      <c r="B2862" s="64" t="s">
        <v>3519</v>
      </c>
      <c r="C2862" s="541" t="s">
        <v>3520</v>
      </c>
      <c r="D2862" s="109" t="s">
        <v>5663</v>
      </c>
      <c r="E2862" s="86"/>
      <c r="F2862" s="82" t="s">
        <v>4</v>
      </c>
      <c r="G2862" s="89">
        <v>10</v>
      </c>
      <c r="H2862" s="99">
        <v>6.7</v>
      </c>
      <c r="I2862" s="99">
        <v>6.5</v>
      </c>
      <c r="J2862" s="162">
        <f t="shared" si="2076"/>
        <v>6.37</v>
      </c>
      <c r="K2862" s="162">
        <f t="shared" si="2077"/>
        <v>6.3049999999999997</v>
      </c>
      <c r="L2862" s="162">
        <f t="shared" si="2078"/>
        <v>6.24</v>
      </c>
      <c r="M2862" s="141"/>
      <c r="N2862" s="99">
        <f>H2862*M2862</f>
        <v>0</v>
      </c>
      <c r="O2862" s="217">
        <f>I2862*M2862</f>
        <v>0</v>
      </c>
      <c r="P2862" s="246">
        <f>J2862*M2862</f>
        <v>0</v>
      </c>
      <c r="Q2862" s="246">
        <f>K2862*M2862</f>
        <v>0</v>
      </c>
      <c r="R2862" s="246">
        <f>L2862*M2862</f>
        <v>0</v>
      </c>
      <c r="S2862" s="30" t="s">
        <v>5</v>
      </c>
      <c r="T2862" s="100"/>
    </row>
    <row r="2863" spans="1:21" s="56" customFormat="1" ht="69.95" hidden="1" customHeight="1" outlineLevel="1" thickBot="1" x14ac:dyDescent="0.25">
      <c r="A2863" s="644" t="s">
        <v>5435</v>
      </c>
      <c r="B2863" s="2" t="s">
        <v>23</v>
      </c>
      <c r="C2863" s="150" t="s">
        <v>1328</v>
      </c>
      <c r="D2863" s="186" t="s">
        <v>16</v>
      </c>
      <c r="E2863" s="2"/>
      <c r="F2863" s="2" t="s">
        <v>4</v>
      </c>
      <c r="G2863" s="2">
        <v>1</v>
      </c>
      <c r="H2863" s="139">
        <v>0.55000000000000004</v>
      </c>
      <c r="I2863" s="139">
        <v>0.5</v>
      </c>
      <c r="J2863" s="161">
        <f t="shared" si="2076"/>
        <v>0.49</v>
      </c>
      <c r="K2863" s="161">
        <f t="shared" si="2077"/>
        <v>0.48499999999999999</v>
      </c>
      <c r="L2863" s="161">
        <f t="shared" si="2078"/>
        <v>0.48</v>
      </c>
      <c r="M2863" s="14"/>
      <c r="N2863" s="175">
        <f>H2863*M2863</f>
        <v>0</v>
      </c>
      <c r="O2863" s="217">
        <f>I2863*M2863</f>
        <v>0</v>
      </c>
      <c r="P2863" s="246">
        <f>J2863*M2863</f>
        <v>0</v>
      </c>
      <c r="Q2863" s="246">
        <f>K2863*M2863</f>
        <v>0</v>
      </c>
      <c r="R2863" s="246">
        <f>L2863*M2863</f>
        <v>0</v>
      </c>
      <c r="S2863" s="13" t="s">
        <v>5</v>
      </c>
    </row>
    <row r="2864" spans="1:21" s="56" customFormat="1" ht="69.95" hidden="1" customHeight="1" outlineLevel="1" thickBot="1" x14ac:dyDescent="0.25">
      <c r="A2864" s="644" t="s">
        <v>5436</v>
      </c>
      <c r="B2864" s="2" t="s">
        <v>23</v>
      </c>
      <c r="C2864" s="150" t="s">
        <v>1329</v>
      </c>
      <c r="D2864" s="186" t="s">
        <v>37</v>
      </c>
      <c r="E2864" s="2"/>
      <c r="F2864" s="2" t="s">
        <v>4</v>
      </c>
      <c r="G2864" s="2">
        <v>1</v>
      </c>
      <c r="H2864" s="139">
        <v>0.55000000000000004</v>
      </c>
      <c r="I2864" s="139">
        <v>0.5</v>
      </c>
      <c r="J2864" s="161">
        <f t="shared" si="2076"/>
        <v>0.49</v>
      </c>
      <c r="K2864" s="161">
        <f t="shared" si="2077"/>
        <v>0.48499999999999999</v>
      </c>
      <c r="L2864" s="161">
        <f t="shared" si="2078"/>
        <v>0.48</v>
      </c>
      <c r="M2864" s="14"/>
      <c r="N2864" s="175">
        <f>H2864*M2864</f>
        <v>0</v>
      </c>
      <c r="O2864" s="217">
        <f>I2864*M2864</f>
        <v>0</v>
      </c>
      <c r="P2864" s="246">
        <f>J2864*M2864</f>
        <v>0</v>
      </c>
      <c r="Q2864" s="246">
        <f>K2864*M2864</f>
        <v>0</v>
      </c>
      <c r="R2864" s="246">
        <f>L2864*M2864</f>
        <v>0</v>
      </c>
      <c r="S2864" s="13" t="s">
        <v>5</v>
      </c>
    </row>
    <row r="2865" spans="1:20" s="56" customFormat="1" ht="69.95" hidden="1" customHeight="1" outlineLevel="1" thickBot="1" x14ac:dyDescent="0.25">
      <c r="A2865" s="644" t="s">
        <v>5431</v>
      </c>
      <c r="B2865" s="2" t="s">
        <v>23</v>
      </c>
      <c r="C2865" s="150" t="s">
        <v>1330</v>
      </c>
      <c r="D2865" s="56" t="s">
        <v>1</v>
      </c>
      <c r="E2865" s="2"/>
      <c r="F2865" s="390" t="s">
        <v>4</v>
      </c>
      <c r="G2865" s="390">
        <v>1</v>
      </c>
      <c r="H2865" s="139">
        <v>0.55000000000000004</v>
      </c>
      <c r="I2865" s="139">
        <v>0.5</v>
      </c>
      <c r="J2865" s="161">
        <f t="shared" si="2076"/>
        <v>0.49</v>
      </c>
      <c r="K2865" s="161">
        <f t="shared" si="2077"/>
        <v>0.48499999999999999</v>
      </c>
      <c r="L2865" s="161">
        <f t="shared" si="2078"/>
        <v>0.48</v>
      </c>
      <c r="M2865" s="14"/>
      <c r="N2865" s="175">
        <f>H2865*M2865</f>
        <v>0</v>
      </c>
      <c r="O2865" s="217">
        <f>I2865*M2865</f>
        <v>0</v>
      </c>
      <c r="P2865" s="246">
        <f>J2865*M2865</f>
        <v>0</v>
      </c>
      <c r="Q2865" s="246">
        <f>K2865*M2865</f>
        <v>0</v>
      </c>
      <c r="R2865" s="246">
        <f>L2865*M2865</f>
        <v>0</v>
      </c>
      <c r="S2865" s="13" t="s">
        <v>5</v>
      </c>
    </row>
    <row r="2866" spans="1:20" s="56" customFormat="1" ht="69.95" hidden="1" customHeight="1" outlineLevel="1" thickBot="1" x14ac:dyDescent="0.25">
      <c r="A2866" s="644" t="s">
        <v>5437</v>
      </c>
      <c r="B2866" s="2" t="s">
        <v>23</v>
      </c>
      <c r="C2866" s="150" t="s">
        <v>1331</v>
      </c>
      <c r="D2866" s="186" t="s">
        <v>6</v>
      </c>
      <c r="E2866" s="2"/>
      <c r="F2866" s="2" t="s">
        <v>4</v>
      </c>
      <c r="G2866" s="2">
        <v>1</v>
      </c>
      <c r="H2866" s="139">
        <v>0.55000000000000004</v>
      </c>
      <c r="I2866" s="139">
        <v>0.5</v>
      </c>
      <c r="J2866" s="161">
        <f t="shared" si="2076"/>
        <v>0.49</v>
      </c>
      <c r="K2866" s="161">
        <f t="shared" si="2077"/>
        <v>0.48499999999999999</v>
      </c>
      <c r="L2866" s="161">
        <f t="shared" si="2078"/>
        <v>0.48</v>
      </c>
      <c r="M2866" s="14"/>
      <c r="N2866" s="65">
        <f>H2866*M2866</f>
        <v>0</v>
      </c>
      <c r="O2866" s="217">
        <f>I2866*M2866</f>
        <v>0</v>
      </c>
      <c r="P2866" s="246">
        <f>J2866*M2866</f>
        <v>0</v>
      </c>
      <c r="Q2866" s="246">
        <f>K2866*M2866</f>
        <v>0</v>
      </c>
      <c r="R2866" s="246">
        <f>L2866*M2866</f>
        <v>0</v>
      </c>
      <c r="S2866" s="13" t="s">
        <v>5</v>
      </c>
    </row>
    <row r="2867" spans="1:20" s="56" customFormat="1" ht="69.95" hidden="1" customHeight="1" outlineLevel="1" thickBot="1" x14ac:dyDescent="0.25">
      <c r="A2867" s="644" t="s">
        <v>5438</v>
      </c>
      <c r="B2867" s="2" t="s">
        <v>23</v>
      </c>
      <c r="C2867" s="150" t="s">
        <v>2010</v>
      </c>
      <c r="D2867" s="186" t="s">
        <v>2982</v>
      </c>
      <c r="E2867" s="7"/>
      <c r="F2867" s="7" t="s">
        <v>4</v>
      </c>
      <c r="G2867" s="2">
        <v>2</v>
      </c>
      <c r="H2867" s="139">
        <v>0.85</v>
      </c>
      <c r="I2867" s="139">
        <v>0.8</v>
      </c>
      <c r="J2867" s="161">
        <f t="shared" si="2076"/>
        <v>0.78400000000000003</v>
      </c>
      <c r="K2867" s="161">
        <f t="shared" si="2077"/>
        <v>0.77600000000000002</v>
      </c>
      <c r="L2867" s="161">
        <f t="shared" si="2078"/>
        <v>0.76800000000000002</v>
      </c>
      <c r="M2867" s="15"/>
      <c r="N2867" s="139">
        <f>H2867*M2867</f>
        <v>0</v>
      </c>
      <c r="O2867" s="221">
        <f>I2867*M2867</f>
        <v>0</v>
      </c>
      <c r="P2867" s="248">
        <f>J2867*M2867</f>
        <v>0</v>
      </c>
      <c r="Q2867" s="248">
        <f>K2867*M2867</f>
        <v>0</v>
      </c>
      <c r="R2867" s="248">
        <f>L2867*M2867</f>
        <v>0</v>
      </c>
      <c r="S2867" s="134" t="s">
        <v>5</v>
      </c>
      <c r="T2867" s="100"/>
    </row>
    <row r="2868" spans="1:20" s="56" customFormat="1" ht="69.95" hidden="1" customHeight="1" outlineLevel="1" thickBot="1" x14ac:dyDescent="0.25">
      <c r="A2868" s="644" t="s">
        <v>5439</v>
      </c>
      <c r="B2868" s="2" t="s">
        <v>23</v>
      </c>
      <c r="C2868" s="150" t="s">
        <v>2018</v>
      </c>
      <c r="D2868" s="186" t="s">
        <v>2983</v>
      </c>
      <c r="E2868" s="7"/>
      <c r="F2868" s="7" t="s">
        <v>4</v>
      </c>
      <c r="G2868" s="2">
        <v>2</v>
      </c>
      <c r="H2868" s="139">
        <v>0.95</v>
      </c>
      <c r="I2868" s="139">
        <v>0.9</v>
      </c>
      <c r="J2868" s="161">
        <f t="shared" ref="J2868" si="2097">I2868*0.98</f>
        <v>0.88200000000000001</v>
      </c>
      <c r="K2868" s="161">
        <f t="shared" ref="K2868" si="2098">I2868*0.97</f>
        <v>0.873</v>
      </c>
      <c r="L2868" s="161">
        <f t="shared" ref="L2868" si="2099">I2868*0.96</f>
        <v>0.86399999999999999</v>
      </c>
      <c r="M2868" s="15"/>
      <c r="N2868" s="139">
        <f>H2868*M2868</f>
        <v>0</v>
      </c>
      <c r="O2868" s="221">
        <f>I2868*M2868</f>
        <v>0</v>
      </c>
      <c r="P2868" s="248">
        <f>J2868*M2868</f>
        <v>0</v>
      </c>
      <c r="Q2868" s="248">
        <f>K2868*M2868</f>
        <v>0</v>
      </c>
      <c r="R2868" s="248">
        <f>L2868*M2868</f>
        <v>0</v>
      </c>
      <c r="S2868" s="134" t="s">
        <v>5</v>
      </c>
      <c r="T2868" s="100"/>
    </row>
    <row r="2869" spans="1:20" s="56" customFormat="1" ht="69.95" hidden="1" customHeight="1" outlineLevel="1" thickBot="1" x14ac:dyDescent="0.25">
      <c r="A2869" s="644" t="s">
        <v>5432</v>
      </c>
      <c r="B2869" s="86" t="s">
        <v>23</v>
      </c>
      <c r="C2869" s="193" t="s">
        <v>2978</v>
      </c>
      <c r="D2869" s="69" t="s">
        <v>2984</v>
      </c>
      <c r="E2869" s="64"/>
      <c r="F2869" s="64" t="s">
        <v>4</v>
      </c>
      <c r="G2869" s="86">
        <v>1</v>
      </c>
      <c r="H2869" s="98">
        <v>0.36</v>
      </c>
      <c r="I2869" s="98">
        <v>0.35</v>
      </c>
      <c r="J2869" s="162">
        <f t="shared" si="2076"/>
        <v>0.34299999999999997</v>
      </c>
      <c r="K2869" s="162">
        <f t="shared" si="2077"/>
        <v>0.33949999999999997</v>
      </c>
      <c r="L2869" s="162">
        <f t="shared" si="2078"/>
        <v>0.33599999999999997</v>
      </c>
      <c r="M2869" s="141"/>
      <c r="N2869" s="98">
        <f>H2869*M2869</f>
        <v>0</v>
      </c>
      <c r="O2869" s="217">
        <f>I2869*M2869</f>
        <v>0</v>
      </c>
      <c r="P2869" s="246">
        <f>J2869*M2869</f>
        <v>0</v>
      </c>
      <c r="Q2869" s="246">
        <f>K2869*M2869</f>
        <v>0</v>
      </c>
      <c r="R2869" s="246">
        <f>L2869*M2869</f>
        <v>0</v>
      </c>
      <c r="S2869" s="30" t="s">
        <v>5</v>
      </c>
      <c r="T2869" s="100"/>
    </row>
    <row r="2870" spans="1:20" s="56" customFormat="1" ht="69.95" hidden="1" customHeight="1" outlineLevel="1" thickBot="1" x14ac:dyDescent="0.25">
      <c r="A2870" s="644" t="s">
        <v>5440</v>
      </c>
      <c r="B2870" s="86" t="s">
        <v>23</v>
      </c>
      <c r="C2870" s="541" t="s">
        <v>3074</v>
      </c>
      <c r="D2870" s="69" t="s">
        <v>1361</v>
      </c>
      <c r="E2870" s="64"/>
      <c r="F2870" s="64" t="s">
        <v>4</v>
      </c>
      <c r="G2870" s="86">
        <v>2</v>
      </c>
      <c r="H2870" s="98">
        <v>1.3</v>
      </c>
      <c r="I2870" s="98">
        <v>1.25</v>
      </c>
      <c r="J2870" s="162">
        <f t="shared" ref="J2870" si="2100">I2870*0.98</f>
        <v>1.2250000000000001</v>
      </c>
      <c r="K2870" s="162">
        <f t="shared" ref="K2870" si="2101">I2870*0.97</f>
        <v>1.2124999999999999</v>
      </c>
      <c r="L2870" s="162">
        <f t="shared" ref="L2870" si="2102">I2870*0.96</f>
        <v>1.2</v>
      </c>
      <c r="M2870" s="141"/>
      <c r="N2870" s="98">
        <f>H2870*M2870</f>
        <v>0</v>
      </c>
      <c r="O2870" s="217">
        <f>I2870*M2870</f>
        <v>0</v>
      </c>
      <c r="P2870" s="246">
        <f>J2870*M2870</f>
        <v>0</v>
      </c>
      <c r="Q2870" s="246">
        <f>K2870*M2870</f>
        <v>0</v>
      </c>
      <c r="R2870" s="246">
        <f>L2870*M2870</f>
        <v>0</v>
      </c>
      <c r="S2870" s="30" t="s">
        <v>5</v>
      </c>
      <c r="T2870" s="100"/>
    </row>
    <row r="2871" spans="1:20" s="56" customFormat="1" ht="69.95" hidden="1" customHeight="1" outlineLevel="1" thickBot="1" x14ac:dyDescent="0.25">
      <c r="A2871" s="644" t="s">
        <v>6857</v>
      </c>
      <c r="B2871" s="64" t="s">
        <v>23</v>
      </c>
      <c r="C2871" s="279"/>
      <c r="D2871" s="69" t="s">
        <v>2976</v>
      </c>
      <c r="E2871" s="86"/>
      <c r="F2871" s="86" t="s">
        <v>4</v>
      </c>
      <c r="G2871" s="199">
        <v>2</v>
      </c>
      <c r="H2871" s="130">
        <v>1.1000000000000001</v>
      </c>
      <c r="I2871" s="130">
        <v>1</v>
      </c>
      <c r="J2871" s="162">
        <f t="shared" si="2076"/>
        <v>0.98</v>
      </c>
      <c r="K2871" s="162">
        <f t="shared" si="2077"/>
        <v>0.97</v>
      </c>
      <c r="L2871" s="162">
        <f t="shared" si="2078"/>
        <v>0.96</v>
      </c>
      <c r="M2871" s="318"/>
      <c r="N2871" s="98">
        <f>H2871*M2871</f>
        <v>0</v>
      </c>
      <c r="O2871" s="217">
        <f>I2871*M2871</f>
        <v>0</v>
      </c>
      <c r="P2871" s="246">
        <f>J2871*M2871</f>
        <v>0</v>
      </c>
      <c r="Q2871" s="246">
        <f>K2871*M2871</f>
        <v>0</v>
      </c>
      <c r="R2871" s="246">
        <f>L2871*M2871</f>
        <v>0</v>
      </c>
      <c r="S2871" s="30" t="s">
        <v>5</v>
      </c>
      <c r="T2871" s="100"/>
    </row>
    <row r="2872" spans="1:20" s="56" customFormat="1" ht="69.95" hidden="1" customHeight="1" outlineLevel="1" thickBot="1" x14ac:dyDescent="0.25">
      <c r="A2872" s="644" t="s">
        <v>5441</v>
      </c>
      <c r="B2872" s="64" t="s">
        <v>23</v>
      </c>
      <c r="C2872" s="193" t="s">
        <v>2916</v>
      </c>
      <c r="D2872" s="69" t="s">
        <v>2915</v>
      </c>
      <c r="E2872" s="86"/>
      <c r="F2872" s="64" t="s">
        <v>4</v>
      </c>
      <c r="G2872" s="199">
        <v>1.5</v>
      </c>
      <c r="H2872" s="130">
        <v>0.85</v>
      </c>
      <c r="I2872" s="130">
        <v>0.8</v>
      </c>
      <c r="J2872" s="162">
        <f t="shared" ref="J2872" si="2103">I2872*0.98</f>
        <v>0.78400000000000003</v>
      </c>
      <c r="K2872" s="162">
        <f t="shared" ref="K2872" si="2104">I2872*0.97</f>
        <v>0.77600000000000002</v>
      </c>
      <c r="L2872" s="162">
        <f t="shared" ref="L2872" si="2105">I2872*0.96</f>
        <v>0.76800000000000002</v>
      </c>
      <c r="M2872" s="318"/>
      <c r="N2872" s="98">
        <f>H2872*M2872</f>
        <v>0</v>
      </c>
      <c r="O2872" s="217">
        <f>I2872*M2872</f>
        <v>0</v>
      </c>
      <c r="P2872" s="246">
        <f>J2872*M2872</f>
        <v>0</v>
      </c>
      <c r="Q2872" s="246">
        <f>K2872*M2872</f>
        <v>0</v>
      </c>
      <c r="R2872" s="246">
        <f>L2872*M2872</f>
        <v>0</v>
      </c>
      <c r="S2872" s="30" t="s">
        <v>5</v>
      </c>
      <c r="T2872" s="100"/>
    </row>
    <row r="2873" spans="1:20" s="56" customFormat="1" ht="69.95" hidden="1" customHeight="1" outlineLevel="1" thickBot="1" x14ac:dyDescent="0.25">
      <c r="A2873" s="644" t="s">
        <v>5442</v>
      </c>
      <c r="B2873" s="82" t="s">
        <v>23</v>
      </c>
      <c r="C2873" s="425"/>
      <c r="D2873" s="191" t="s">
        <v>1319</v>
      </c>
      <c r="E2873" s="86"/>
      <c r="F2873" s="64" t="s">
        <v>4</v>
      </c>
      <c r="G2873" s="86">
        <v>1.2</v>
      </c>
      <c r="H2873" s="265">
        <v>0.67</v>
      </c>
      <c r="I2873" s="265">
        <v>0.65</v>
      </c>
      <c r="J2873" s="162">
        <f t="shared" si="2076"/>
        <v>0.63700000000000001</v>
      </c>
      <c r="K2873" s="162">
        <f t="shared" si="2077"/>
        <v>0.63049999999999995</v>
      </c>
      <c r="L2873" s="162">
        <f t="shared" si="2078"/>
        <v>0.624</v>
      </c>
      <c r="M2873" s="141"/>
      <c r="N2873" s="265">
        <f>H2873*M2873</f>
        <v>0</v>
      </c>
      <c r="O2873" s="217">
        <f>I2873*M2873</f>
        <v>0</v>
      </c>
      <c r="P2873" s="246">
        <f>J2873*M2873</f>
        <v>0</v>
      </c>
      <c r="Q2873" s="246">
        <f>K2873*M2873</f>
        <v>0</v>
      </c>
      <c r="R2873" s="246">
        <f>L2873*M2873</f>
        <v>0</v>
      </c>
      <c r="S2873" s="30" t="s">
        <v>5</v>
      </c>
      <c r="T2873" s="100"/>
    </row>
    <row r="2874" spans="1:20" s="56" customFormat="1" ht="69.95" hidden="1" customHeight="1" outlineLevel="1" thickBot="1" x14ac:dyDescent="0.25">
      <c r="A2874" s="644" t="s">
        <v>5443</v>
      </c>
      <c r="B2874" s="64" t="s">
        <v>47</v>
      </c>
      <c r="C2874" s="115" t="s">
        <v>3016</v>
      </c>
      <c r="D2874" s="69" t="s">
        <v>3015</v>
      </c>
      <c r="E2874" s="64"/>
      <c r="F2874" s="86" t="s">
        <v>4</v>
      </c>
      <c r="G2874" s="86">
        <v>2</v>
      </c>
      <c r="H2874" s="98">
        <v>1</v>
      </c>
      <c r="I2874" s="98">
        <v>0.95</v>
      </c>
      <c r="J2874" s="162">
        <f t="shared" ref="J2874" si="2106">I2874*0.98</f>
        <v>0.93099999999999994</v>
      </c>
      <c r="K2874" s="162">
        <f t="shared" ref="K2874" si="2107">I2874*0.97</f>
        <v>0.92149999999999999</v>
      </c>
      <c r="L2874" s="162">
        <f t="shared" ref="L2874" si="2108">I2874*0.96</f>
        <v>0.91199999999999992</v>
      </c>
      <c r="M2874" s="141"/>
      <c r="N2874" s="98">
        <f>H2874*M2874</f>
        <v>0</v>
      </c>
      <c r="O2874" s="217">
        <f>I2874*M2874</f>
        <v>0</v>
      </c>
      <c r="P2874" s="246">
        <f>J2874*M2874</f>
        <v>0</v>
      </c>
      <c r="Q2874" s="246">
        <f>K2874*M2874</f>
        <v>0</v>
      </c>
      <c r="R2874" s="246">
        <f>L2874*M2874</f>
        <v>0</v>
      </c>
      <c r="S2874" s="30" t="s">
        <v>5</v>
      </c>
      <c r="T2874" s="100"/>
    </row>
    <row r="2875" spans="1:20" s="56" customFormat="1" ht="69.95" hidden="1" customHeight="1" outlineLevel="1" thickBot="1" x14ac:dyDescent="0.25">
      <c r="A2875" s="644" t="s">
        <v>5444</v>
      </c>
      <c r="B2875" s="7" t="s">
        <v>47</v>
      </c>
      <c r="C2875" s="131"/>
      <c r="D2875" s="186" t="s">
        <v>1362</v>
      </c>
      <c r="E2875" s="2"/>
      <c r="F2875" s="2" t="s">
        <v>4</v>
      </c>
      <c r="G2875" s="2">
        <v>0.5</v>
      </c>
      <c r="H2875" s="139">
        <v>0.23</v>
      </c>
      <c r="I2875" s="139">
        <v>0.22</v>
      </c>
      <c r="J2875" s="161">
        <f t="shared" si="2076"/>
        <v>0.21559999999999999</v>
      </c>
      <c r="K2875" s="161">
        <f t="shared" si="2077"/>
        <v>0.21340000000000001</v>
      </c>
      <c r="L2875" s="161">
        <f t="shared" si="2078"/>
        <v>0.2112</v>
      </c>
      <c r="M2875" s="14"/>
      <c r="N2875" s="65">
        <f>H2875*M2875</f>
        <v>0</v>
      </c>
      <c r="O2875" s="217">
        <f>I2875*M2875</f>
        <v>0</v>
      </c>
      <c r="P2875" s="246">
        <f>J2875*M2875</f>
        <v>0</v>
      </c>
      <c r="Q2875" s="246">
        <f>K2875*M2875</f>
        <v>0</v>
      </c>
      <c r="R2875" s="246">
        <f>L2875*M2875</f>
        <v>0</v>
      </c>
      <c r="S2875" s="13" t="s">
        <v>5</v>
      </c>
    </row>
    <row r="2876" spans="1:20" s="56" customFormat="1" ht="69.95" hidden="1" customHeight="1" outlineLevel="1" thickBot="1" x14ac:dyDescent="0.25">
      <c r="A2876" s="644" t="s">
        <v>5445</v>
      </c>
      <c r="B2876" s="64" t="s">
        <v>47</v>
      </c>
      <c r="C2876" s="115" t="s">
        <v>6929</v>
      </c>
      <c r="D2876" s="69" t="s">
        <v>1363</v>
      </c>
      <c r="E2876" s="86"/>
      <c r="F2876" s="64" t="s">
        <v>4</v>
      </c>
      <c r="G2876" s="86">
        <v>0.6</v>
      </c>
      <c r="H2876" s="98">
        <v>0.4</v>
      </c>
      <c r="I2876" s="98">
        <v>0.39</v>
      </c>
      <c r="J2876" s="162">
        <f t="shared" si="2076"/>
        <v>0.38219999999999998</v>
      </c>
      <c r="K2876" s="162">
        <f t="shared" si="2077"/>
        <v>0.37830000000000003</v>
      </c>
      <c r="L2876" s="162">
        <f t="shared" si="2078"/>
        <v>0.37440000000000001</v>
      </c>
      <c r="M2876" s="141"/>
      <c r="N2876" s="98">
        <f>H2876*M2876</f>
        <v>0</v>
      </c>
      <c r="O2876" s="217">
        <f>I2876*M2876</f>
        <v>0</v>
      </c>
      <c r="P2876" s="246">
        <f>J2876*M2876</f>
        <v>0</v>
      </c>
      <c r="Q2876" s="246">
        <f>K2876*M2876</f>
        <v>0</v>
      </c>
      <c r="R2876" s="246">
        <f>L2876*M2876</f>
        <v>0</v>
      </c>
      <c r="S2876" s="30" t="s">
        <v>5</v>
      </c>
      <c r="T2876" s="100"/>
    </row>
    <row r="2877" spans="1:20" s="56" customFormat="1" ht="69.95" hidden="1" customHeight="1" outlineLevel="1" thickBot="1" x14ac:dyDescent="0.25">
      <c r="A2877" s="644" t="s">
        <v>5446</v>
      </c>
      <c r="B2877" s="64" t="s">
        <v>59</v>
      </c>
      <c r="C2877" s="115"/>
      <c r="D2877" s="69" t="s">
        <v>10798</v>
      </c>
      <c r="E2877" s="64"/>
      <c r="F2877" s="64" t="s">
        <v>4</v>
      </c>
      <c r="G2877" s="86">
        <v>0.1</v>
      </c>
      <c r="H2877" s="354">
        <v>0.06</v>
      </c>
      <c r="I2877" s="354">
        <v>5.5E-2</v>
      </c>
      <c r="J2877" s="162">
        <f t="shared" si="2076"/>
        <v>5.3899999999999997E-2</v>
      </c>
      <c r="K2877" s="162">
        <f t="shared" si="2077"/>
        <v>5.3350000000000002E-2</v>
      </c>
      <c r="L2877" s="162">
        <f t="shared" si="2078"/>
        <v>5.28E-2</v>
      </c>
      <c r="M2877" s="141"/>
      <c r="N2877" s="98">
        <f>H2877*M2877</f>
        <v>0</v>
      </c>
      <c r="O2877" s="217">
        <f>I2877*M2877</f>
        <v>0</v>
      </c>
      <c r="P2877" s="246">
        <f>J2877*M2877</f>
        <v>0</v>
      </c>
      <c r="Q2877" s="246">
        <f>K2877*M2877</f>
        <v>0</v>
      </c>
      <c r="R2877" s="246">
        <f>L2877*M2877</f>
        <v>0</v>
      </c>
      <c r="S2877" s="30" t="s">
        <v>5</v>
      </c>
      <c r="T2877" s="100"/>
    </row>
    <row r="2878" spans="1:20" s="56" customFormat="1" ht="69.95" hidden="1" customHeight="1" outlineLevel="1" thickBot="1" x14ac:dyDescent="0.25">
      <c r="A2878" s="644" t="s">
        <v>6979</v>
      </c>
      <c r="B2878" s="441" t="s">
        <v>64</v>
      </c>
      <c r="C2878" s="541" t="s">
        <v>6978</v>
      </c>
      <c r="D2878" s="442" t="s">
        <v>6980</v>
      </c>
      <c r="E2878" s="64"/>
      <c r="F2878" s="86" t="s">
        <v>4</v>
      </c>
      <c r="G2878" s="199">
        <v>2.5</v>
      </c>
      <c r="H2878" s="130">
        <v>1.2</v>
      </c>
      <c r="I2878" s="130">
        <v>1.1499999999999999</v>
      </c>
      <c r="J2878" s="162">
        <f t="shared" ref="J2878" si="2109">I2878*0.98</f>
        <v>1.127</v>
      </c>
      <c r="K2878" s="162">
        <f t="shared" ref="K2878" si="2110">I2878*0.97</f>
        <v>1.1154999999999999</v>
      </c>
      <c r="L2878" s="162">
        <f t="shared" ref="L2878" si="2111">I2878*0.96</f>
        <v>1.1039999999999999</v>
      </c>
      <c r="M2878" s="141"/>
      <c r="N2878" s="98">
        <f>H2878*M2878</f>
        <v>0</v>
      </c>
      <c r="O2878" s="217">
        <f>I2878*M2878</f>
        <v>0</v>
      </c>
      <c r="P2878" s="246">
        <f>J2878*M2878</f>
        <v>0</v>
      </c>
      <c r="Q2878" s="246">
        <f>K2878*M2878</f>
        <v>0</v>
      </c>
      <c r="R2878" s="246">
        <f>L2878*M2878</f>
        <v>0</v>
      </c>
      <c r="S2878" s="30" t="s">
        <v>5</v>
      </c>
      <c r="T2878" s="100"/>
    </row>
    <row r="2879" spans="1:20" s="56" customFormat="1" ht="69.95" hidden="1" customHeight="1" outlineLevel="1" thickBot="1" x14ac:dyDescent="0.25">
      <c r="A2879" s="644" t="s">
        <v>5447</v>
      </c>
      <c r="B2879" s="441" t="s">
        <v>64</v>
      </c>
      <c r="C2879" s="541" t="s">
        <v>7701</v>
      </c>
      <c r="D2879" s="442" t="s">
        <v>7700</v>
      </c>
      <c r="E2879" s="64"/>
      <c r="F2879" s="86" t="s">
        <v>4</v>
      </c>
      <c r="G2879" s="199">
        <v>2.5</v>
      </c>
      <c r="H2879" s="130">
        <v>1.2</v>
      </c>
      <c r="I2879" s="130">
        <v>1.1499999999999999</v>
      </c>
      <c r="J2879" s="162">
        <f t="shared" si="2076"/>
        <v>1.127</v>
      </c>
      <c r="K2879" s="162">
        <f t="shared" si="2077"/>
        <v>1.1154999999999999</v>
      </c>
      <c r="L2879" s="162">
        <f t="shared" si="2078"/>
        <v>1.1039999999999999</v>
      </c>
      <c r="M2879" s="141"/>
      <c r="N2879" s="98">
        <f>H2879*M2879</f>
        <v>0</v>
      </c>
      <c r="O2879" s="217">
        <f>I2879*M2879</f>
        <v>0</v>
      </c>
      <c r="P2879" s="246">
        <f>J2879*M2879</f>
        <v>0</v>
      </c>
      <c r="Q2879" s="246">
        <f>K2879*M2879</f>
        <v>0</v>
      </c>
      <c r="R2879" s="246">
        <f>L2879*M2879</f>
        <v>0</v>
      </c>
      <c r="S2879" s="30" t="s">
        <v>5</v>
      </c>
      <c r="T2879" s="100"/>
    </row>
    <row r="2880" spans="1:20" s="56" customFormat="1" ht="69.95" hidden="1" customHeight="1" outlineLevel="1" thickBot="1" x14ac:dyDescent="0.25">
      <c r="A2880" s="644" t="s">
        <v>5448</v>
      </c>
      <c r="B2880" s="441" t="s">
        <v>64</v>
      </c>
      <c r="C2880" s="541" t="s">
        <v>7159</v>
      </c>
      <c r="D2880" s="442" t="s">
        <v>7158</v>
      </c>
      <c r="E2880" s="64"/>
      <c r="F2880" s="86" t="s">
        <v>4</v>
      </c>
      <c r="G2880" s="199">
        <v>3</v>
      </c>
      <c r="H2880" s="130">
        <v>1.8</v>
      </c>
      <c r="I2880" s="130">
        <v>1.6</v>
      </c>
      <c r="J2880" s="162">
        <f t="shared" ref="J2880:J2934" si="2112">I2880*0.98</f>
        <v>1.5680000000000001</v>
      </c>
      <c r="K2880" s="162">
        <f t="shared" ref="K2880:K2934" si="2113">I2880*0.97</f>
        <v>1.552</v>
      </c>
      <c r="L2880" s="162">
        <f t="shared" ref="L2880:L2934" si="2114">I2880*0.96</f>
        <v>1.536</v>
      </c>
      <c r="M2880" s="141"/>
      <c r="N2880" s="98">
        <f>H2880*M2880</f>
        <v>0</v>
      </c>
      <c r="O2880" s="217">
        <f>I2880*M2880</f>
        <v>0</v>
      </c>
      <c r="P2880" s="246">
        <f>J2880*M2880</f>
        <v>0</v>
      </c>
      <c r="Q2880" s="246">
        <f>K2880*M2880</f>
        <v>0</v>
      </c>
      <c r="R2880" s="246">
        <f>L2880*M2880</f>
        <v>0</v>
      </c>
      <c r="S2880" s="30" t="s">
        <v>5</v>
      </c>
      <c r="T2880" s="100"/>
    </row>
    <row r="2881" spans="1:20" s="56" customFormat="1" ht="69.95" hidden="1" customHeight="1" outlineLevel="1" thickBot="1" x14ac:dyDescent="0.25">
      <c r="A2881" s="644" t="s">
        <v>7704</v>
      </c>
      <c r="B2881" s="441" t="s">
        <v>64</v>
      </c>
      <c r="C2881" s="541" t="s">
        <v>7703</v>
      </c>
      <c r="D2881" s="442" t="s">
        <v>7702</v>
      </c>
      <c r="E2881" s="64"/>
      <c r="F2881" s="86" t="s">
        <v>4</v>
      </c>
      <c r="G2881" s="199">
        <v>3</v>
      </c>
      <c r="H2881" s="130">
        <v>1.65</v>
      </c>
      <c r="I2881" s="130">
        <v>1.6</v>
      </c>
      <c r="J2881" s="162">
        <f t="shared" ref="J2881" si="2115">I2881*0.98</f>
        <v>1.5680000000000001</v>
      </c>
      <c r="K2881" s="162">
        <f t="shared" ref="K2881" si="2116">I2881*0.97</f>
        <v>1.552</v>
      </c>
      <c r="L2881" s="162">
        <f t="shared" ref="L2881" si="2117">I2881*0.96</f>
        <v>1.536</v>
      </c>
      <c r="M2881" s="141"/>
      <c r="N2881" s="98">
        <f>H2881*M2881</f>
        <v>0</v>
      </c>
      <c r="O2881" s="217">
        <f>I2881*M2881</f>
        <v>0</v>
      </c>
      <c r="P2881" s="246">
        <f>J2881*M2881</f>
        <v>0</v>
      </c>
      <c r="Q2881" s="246">
        <f>K2881*M2881</f>
        <v>0</v>
      </c>
      <c r="R2881" s="246">
        <f>L2881*M2881</f>
        <v>0</v>
      </c>
      <c r="S2881" s="30" t="s">
        <v>5</v>
      </c>
      <c r="T2881" s="100"/>
    </row>
    <row r="2882" spans="1:20" s="56" customFormat="1" ht="69.95" hidden="1" customHeight="1" outlineLevel="1" thickBot="1" x14ac:dyDescent="0.25">
      <c r="A2882" s="644" t="s">
        <v>6936</v>
      </c>
      <c r="B2882" s="441" t="s">
        <v>64</v>
      </c>
      <c r="C2882" s="541" t="s">
        <v>6934</v>
      </c>
      <c r="D2882" s="442" t="s">
        <v>6935</v>
      </c>
      <c r="E2882" s="64"/>
      <c r="F2882" s="86" t="s">
        <v>4</v>
      </c>
      <c r="G2882" s="199">
        <v>3</v>
      </c>
      <c r="H2882" s="130">
        <v>1.85</v>
      </c>
      <c r="I2882" s="130">
        <v>1.8</v>
      </c>
      <c r="J2882" s="162">
        <f t="shared" ref="J2882" si="2118">I2882*0.98</f>
        <v>1.764</v>
      </c>
      <c r="K2882" s="162">
        <f t="shared" ref="K2882" si="2119">I2882*0.97</f>
        <v>1.746</v>
      </c>
      <c r="L2882" s="162">
        <f t="shared" ref="L2882" si="2120">I2882*0.96</f>
        <v>1.728</v>
      </c>
      <c r="M2882" s="141"/>
      <c r="N2882" s="98">
        <f>H2882*M2882</f>
        <v>0</v>
      </c>
      <c r="O2882" s="217">
        <f>I2882*M2882</f>
        <v>0</v>
      </c>
      <c r="P2882" s="246">
        <f>J2882*M2882</f>
        <v>0</v>
      </c>
      <c r="Q2882" s="246">
        <f>K2882*M2882</f>
        <v>0</v>
      </c>
      <c r="R2882" s="246">
        <f>L2882*M2882</f>
        <v>0</v>
      </c>
      <c r="S2882" s="30" t="s">
        <v>5</v>
      </c>
      <c r="T2882" s="100"/>
    </row>
    <row r="2883" spans="1:20" s="56" customFormat="1" ht="69.95" hidden="1" customHeight="1" outlineLevel="1" thickBot="1" x14ac:dyDescent="0.25">
      <c r="A2883" s="644" t="s">
        <v>5449</v>
      </c>
      <c r="B2883" s="441" t="s">
        <v>64</v>
      </c>
      <c r="C2883" s="193" t="s">
        <v>5334</v>
      </c>
      <c r="D2883" s="442" t="s">
        <v>5335</v>
      </c>
      <c r="E2883" s="64"/>
      <c r="F2883" s="64" t="s">
        <v>4</v>
      </c>
      <c r="G2883" s="199">
        <v>5</v>
      </c>
      <c r="H2883" s="130">
        <v>3.4</v>
      </c>
      <c r="I2883" s="130">
        <v>3.3</v>
      </c>
      <c r="J2883" s="162">
        <f t="shared" ref="J2883" si="2121">I2883*0.98</f>
        <v>3.234</v>
      </c>
      <c r="K2883" s="162">
        <f t="shared" ref="K2883" si="2122">I2883*0.97</f>
        <v>3.2009999999999996</v>
      </c>
      <c r="L2883" s="162">
        <f t="shared" ref="L2883" si="2123">I2883*0.96</f>
        <v>3.1679999999999997</v>
      </c>
      <c r="M2883" s="152"/>
      <c r="N2883" s="98">
        <f>H2883*M2883</f>
        <v>0</v>
      </c>
      <c r="O2883" s="217">
        <f>I2883*M2883</f>
        <v>0</v>
      </c>
      <c r="P2883" s="246">
        <f>J2883*M2883</f>
        <v>0</v>
      </c>
      <c r="Q2883" s="246">
        <f>K2883*M2883</f>
        <v>0</v>
      </c>
      <c r="R2883" s="246">
        <f>L2883*M2883</f>
        <v>0</v>
      </c>
      <c r="S2883" s="30" t="s">
        <v>5</v>
      </c>
      <c r="T2883" s="100"/>
    </row>
    <row r="2884" spans="1:20" s="56" customFormat="1" ht="69.95" hidden="1" customHeight="1" outlineLevel="1" thickBot="1" x14ac:dyDescent="0.25">
      <c r="A2884" s="644" t="s">
        <v>5450</v>
      </c>
      <c r="B2884" s="441" t="s">
        <v>64</v>
      </c>
      <c r="C2884" s="193" t="s">
        <v>3391</v>
      </c>
      <c r="D2884" s="442" t="s">
        <v>3392</v>
      </c>
      <c r="E2884" s="64"/>
      <c r="F2884" s="64" t="s">
        <v>4</v>
      </c>
      <c r="G2884" s="199">
        <v>17</v>
      </c>
      <c r="H2884" s="130">
        <v>11</v>
      </c>
      <c r="I2884" s="130">
        <v>10.8</v>
      </c>
      <c r="J2884" s="162">
        <f t="shared" ref="J2884" si="2124">I2884*0.98</f>
        <v>10.584</v>
      </c>
      <c r="K2884" s="162">
        <f t="shared" ref="K2884" si="2125">I2884*0.97</f>
        <v>10.476000000000001</v>
      </c>
      <c r="L2884" s="162">
        <f t="shared" ref="L2884" si="2126">I2884*0.96</f>
        <v>10.368</v>
      </c>
      <c r="M2884" s="152"/>
      <c r="N2884" s="98">
        <f>H2884*M2884</f>
        <v>0</v>
      </c>
      <c r="O2884" s="217">
        <f>I2884*M2884</f>
        <v>0</v>
      </c>
      <c r="P2884" s="246">
        <f>J2884*M2884</f>
        <v>0</v>
      </c>
      <c r="Q2884" s="246">
        <f>K2884*M2884</f>
        <v>0</v>
      </c>
      <c r="R2884" s="246">
        <f>L2884*M2884</f>
        <v>0</v>
      </c>
      <c r="S2884" s="30" t="s">
        <v>5</v>
      </c>
      <c r="T2884" s="100"/>
    </row>
    <row r="2885" spans="1:20" s="56" customFormat="1" ht="69.95" hidden="1" customHeight="1" outlineLevel="1" thickBot="1" x14ac:dyDescent="0.25">
      <c r="A2885" s="644" t="s">
        <v>5451</v>
      </c>
      <c r="B2885" s="441" t="s">
        <v>64</v>
      </c>
      <c r="C2885" s="193" t="s">
        <v>3394</v>
      </c>
      <c r="D2885" s="442" t="s">
        <v>3393</v>
      </c>
      <c r="E2885" s="64"/>
      <c r="F2885" s="64" t="s">
        <v>4</v>
      </c>
      <c r="G2885" s="199">
        <v>15</v>
      </c>
      <c r="H2885" s="130">
        <v>9.4</v>
      </c>
      <c r="I2885" s="130">
        <v>9.1999999999999993</v>
      </c>
      <c r="J2885" s="162">
        <f t="shared" ref="J2885" si="2127">I2885*0.98</f>
        <v>9.016</v>
      </c>
      <c r="K2885" s="162">
        <f t="shared" ref="K2885" si="2128">I2885*0.97</f>
        <v>8.9239999999999995</v>
      </c>
      <c r="L2885" s="162">
        <f t="shared" ref="L2885" si="2129">I2885*0.96</f>
        <v>8.831999999999999</v>
      </c>
      <c r="M2885" s="152"/>
      <c r="N2885" s="98">
        <f>H2885*M2885</f>
        <v>0</v>
      </c>
      <c r="O2885" s="217">
        <f>I2885*M2885</f>
        <v>0</v>
      </c>
      <c r="P2885" s="246">
        <f>J2885*M2885</f>
        <v>0</v>
      </c>
      <c r="Q2885" s="246">
        <f>K2885*M2885</f>
        <v>0</v>
      </c>
      <c r="R2885" s="246">
        <f>L2885*M2885</f>
        <v>0</v>
      </c>
      <c r="S2885" s="30" t="s">
        <v>5</v>
      </c>
      <c r="T2885" s="100"/>
    </row>
    <row r="2886" spans="1:20" s="56" customFormat="1" ht="69.95" hidden="1" customHeight="1" outlineLevel="1" thickBot="1" x14ac:dyDescent="0.25">
      <c r="A2886" s="644" t="s">
        <v>5452</v>
      </c>
      <c r="B2886" s="441" t="s">
        <v>64</v>
      </c>
      <c r="C2886" s="541" t="s">
        <v>5337</v>
      </c>
      <c r="D2886" s="442" t="s">
        <v>6827</v>
      </c>
      <c r="E2886" s="64"/>
      <c r="F2886" s="64" t="s">
        <v>4</v>
      </c>
      <c r="G2886" s="199">
        <v>7</v>
      </c>
      <c r="H2886" s="130">
        <v>4.75</v>
      </c>
      <c r="I2886" s="130">
        <v>4.6500000000000004</v>
      </c>
      <c r="J2886" s="162">
        <f t="shared" si="2112"/>
        <v>4.5570000000000004</v>
      </c>
      <c r="K2886" s="162">
        <f t="shared" si="2113"/>
        <v>4.5105000000000004</v>
      </c>
      <c r="L2886" s="162">
        <f t="shared" si="2114"/>
        <v>4.4640000000000004</v>
      </c>
      <c r="M2886" s="141"/>
      <c r="N2886" s="98">
        <f>H2886*M2886</f>
        <v>0</v>
      </c>
      <c r="O2886" s="217">
        <f>I2886*M2886</f>
        <v>0</v>
      </c>
      <c r="P2886" s="246">
        <f>J2886*M2886</f>
        <v>0</v>
      </c>
      <c r="Q2886" s="246">
        <f>K2886*M2886</f>
        <v>0</v>
      </c>
      <c r="R2886" s="246">
        <f>L2886*M2886</f>
        <v>0</v>
      </c>
      <c r="S2886" s="30" t="s">
        <v>5</v>
      </c>
      <c r="T2886" s="100"/>
    </row>
    <row r="2887" spans="1:20" s="56" customFormat="1" ht="69.95" hidden="1" customHeight="1" outlineLevel="1" thickBot="1" x14ac:dyDescent="0.25">
      <c r="A2887" s="644" t="s">
        <v>5433</v>
      </c>
      <c r="B2887" s="441" t="s">
        <v>64</v>
      </c>
      <c r="C2887" s="541" t="s">
        <v>5336</v>
      </c>
      <c r="D2887" s="442" t="s">
        <v>5338</v>
      </c>
      <c r="E2887" s="64"/>
      <c r="F2887" s="64" t="s">
        <v>4</v>
      </c>
      <c r="G2887" s="199">
        <v>7</v>
      </c>
      <c r="H2887" s="130">
        <v>4.75</v>
      </c>
      <c r="I2887" s="130">
        <v>4.6500000000000004</v>
      </c>
      <c r="J2887" s="162">
        <f t="shared" ref="J2887:J2888" si="2130">I2887*0.98</f>
        <v>4.5570000000000004</v>
      </c>
      <c r="K2887" s="162">
        <f t="shared" ref="K2887:K2888" si="2131">I2887*0.97</f>
        <v>4.5105000000000004</v>
      </c>
      <c r="L2887" s="162">
        <f t="shared" ref="L2887:L2888" si="2132">I2887*0.96</f>
        <v>4.4640000000000004</v>
      </c>
      <c r="M2887" s="141"/>
      <c r="N2887" s="98">
        <f>H2887*M2887</f>
        <v>0</v>
      </c>
      <c r="O2887" s="217">
        <f>I2887*M2887</f>
        <v>0</v>
      </c>
      <c r="P2887" s="246">
        <f>J2887*M2887</f>
        <v>0</v>
      </c>
      <c r="Q2887" s="246">
        <f>K2887*M2887</f>
        <v>0</v>
      </c>
      <c r="R2887" s="246">
        <f>L2887*M2887</f>
        <v>0</v>
      </c>
      <c r="S2887" s="30" t="s">
        <v>5</v>
      </c>
      <c r="T2887" s="100"/>
    </row>
    <row r="2888" spans="1:20" s="56" customFormat="1" ht="69.95" hidden="1" customHeight="1" outlineLevel="1" thickBot="1" x14ac:dyDescent="0.25">
      <c r="A2888" s="644" t="s">
        <v>8586</v>
      </c>
      <c r="B2888" s="441" t="s">
        <v>64</v>
      </c>
      <c r="C2888" s="193" t="s">
        <v>8587</v>
      </c>
      <c r="D2888" s="442" t="s">
        <v>8588</v>
      </c>
      <c r="E2888" s="64"/>
      <c r="F2888" s="64" t="s">
        <v>4</v>
      </c>
      <c r="G2888" s="199">
        <v>18</v>
      </c>
      <c r="H2888" s="130">
        <v>11.5</v>
      </c>
      <c r="I2888" s="130">
        <v>11.2</v>
      </c>
      <c r="J2888" s="162">
        <f t="shared" si="2130"/>
        <v>10.975999999999999</v>
      </c>
      <c r="K2888" s="162">
        <f t="shared" si="2131"/>
        <v>10.863999999999999</v>
      </c>
      <c r="L2888" s="162">
        <f t="shared" si="2132"/>
        <v>10.751999999999999</v>
      </c>
      <c r="M2888" s="152"/>
      <c r="N2888" s="98">
        <f>H2888*M2888</f>
        <v>0</v>
      </c>
      <c r="O2888" s="217">
        <f>I2888*M2888</f>
        <v>0</v>
      </c>
      <c r="P2888" s="246">
        <f>J2888*M2888</f>
        <v>0</v>
      </c>
      <c r="Q2888" s="246">
        <f>K2888*M2888</f>
        <v>0</v>
      </c>
      <c r="R2888" s="246">
        <f>L2888*M2888</f>
        <v>0</v>
      </c>
      <c r="S2888" s="30" t="s">
        <v>5</v>
      </c>
      <c r="T2888" s="100"/>
    </row>
    <row r="2889" spans="1:20" s="56" customFormat="1" ht="69.95" hidden="1" customHeight="1" outlineLevel="1" thickBot="1" x14ac:dyDescent="0.25">
      <c r="A2889" s="688" t="s">
        <v>5453</v>
      </c>
      <c r="B2889" s="916" t="s">
        <v>64</v>
      </c>
      <c r="C2889" s="693" t="s">
        <v>9258</v>
      </c>
      <c r="D2889" s="917" t="s">
        <v>3387</v>
      </c>
      <c r="E2889" s="672"/>
      <c r="F2889" s="670" t="s">
        <v>4</v>
      </c>
      <c r="G2889" s="918">
        <v>8</v>
      </c>
      <c r="H2889" s="859">
        <v>5.4</v>
      </c>
      <c r="I2889" s="859">
        <v>5.2</v>
      </c>
      <c r="J2889" s="676">
        <f t="shared" si="2112"/>
        <v>5.0960000000000001</v>
      </c>
      <c r="K2889" s="676">
        <f t="shared" si="2113"/>
        <v>5.0439999999999996</v>
      </c>
      <c r="L2889" s="676">
        <f t="shared" si="2114"/>
        <v>4.992</v>
      </c>
      <c r="M2889" s="677"/>
      <c r="N2889" s="692">
        <f>H2889*M2889</f>
        <v>0</v>
      </c>
      <c r="O2889" s="891">
        <f>I2889*M2889</f>
        <v>0</v>
      </c>
      <c r="P2889" s="679">
        <f>J2889*M2889</f>
        <v>0</v>
      </c>
      <c r="Q2889" s="679">
        <f>K2889*M2889</f>
        <v>0</v>
      </c>
      <c r="R2889" s="679">
        <f>L2889*M2889</f>
        <v>0</v>
      </c>
      <c r="S2889" s="892" t="s">
        <v>5</v>
      </c>
      <c r="T2889" s="100" t="s">
        <v>1702</v>
      </c>
    </row>
    <row r="2890" spans="1:20" s="56" customFormat="1" ht="69.95" hidden="1" customHeight="1" outlineLevel="1" thickBot="1" x14ac:dyDescent="0.25">
      <c r="A2890" s="644" t="s">
        <v>5454</v>
      </c>
      <c r="B2890" s="441" t="s">
        <v>64</v>
      </c>
      <c r="C2890" s="193" t="s">
        <v>4913</v>
      </c>
      <c r="D2890" s="442" t="s">
        <v>371</v>
      </c>
      <c r="E2890" s="64"/>
      <c r="F2890" s="86" t="s">
        <v>4</v>
      </c>
      <c r="G2890" s="199">
        <v>5</v>
      </c>
      <c r="H2890" s="130">
        <v>2.9</v>
      </c>
      <c r="I2890" s="130">
        <v>2.8</v>
      </c>
      <c r="J2890" s="162">
        <f t="shared" si="2112"/>
        <v>2.7439999999999998</v>
      </c>
      <c r="K2890" s="162">
        <f t="shared" si="2113"/>
        <v>2.7159999999999997</v>
      </c>
      <c r="L2890" s="162">
        <f t="shared" si="2114"/>
        <v>2.6879999999999997</v>
      </c>
      <c r="M2890" s="141"/>
      <c r="N2890" s="98">
        <f>H2890*M2890</f>
        <v>0</v>
      </c>
      <c r="O2890" s="217">
        <f>I2890*M2890</f>
        <v>0</v>
      </c>
      <c r="P2890" s="246">
        <f>J2890*M2890</f>
        <v>0</v>
      </c>
      <c r="Q2890" s="246">
        <f>K2890*M2890</f>
        <v>0</v>
      </c>
      <c r="R2890" s="246">
        <f>L2890*M2890</f>
        <v>0</v>
      </c>
      <c r="S2890" s="30" t="s">
        <v>5</v>
      </c>
      <c r="T2890" s="100"/>
    </row>
    <row r="2891" spans="1:20" s="56" customFormat="1" ht="69.95" hidden="1" customHeight="1" outlineLevel="1" thickBot="1" x14ac:dyDescent="0.25">
      <c r="A2891" s="644" t="s">
        <v>5455</v>
      </c>
      <c r="B2891" s="441" t="s">
        <v>64</v>
      </c>
      <c r="C2891" s="193" t="s">
        <v>3079</v>
      </c>
      <c r="D2891" s="442" t="s">
        <v>660</v>
      </c>
      <c r="E2891" s="232"/>
      <c r="F2891" s="86" t="s">
        <v>4</v>
      </c>
      <c r="G2891" s="199">
        <v>6</v>
      </c>
      <c r="H2891" s="130">
        <v>3.3</v>
      </c>
      <c r="I2891" s="130">
        <v>3.2</v>
      </c>
      <c r="J2891" s="162">
        <f t="shared" si="2112"/>
        <v>3.1360000000000001</v>
      </c>
      <c r="K2891" s="162">
        <f t="shared" si="2113"/>
        <v>3.1040000000000001</v>
      </c>
      <c r="L2891" s="162">
        <f t="shared" si="2114"/>
        <v>3.0720000000000001</v>
      </c>
      <c r="M2891" s="318"/>
      <c r="N2891" s="98">
        <f>H2891*M2891</f>
        <v>0</v>
      </c>
      <c r="O2891" s="217">
        <f>I2891*M2891</f>
        <v>0</v>
      </c>
      <c r="P2891" s="246">
        <f>J2891*M2891</f>
        <v>0</v>
      </c>
      <c r="Q2891" s="246">
        <f>K2891*M2891</f>
        <v>0</v>
      </c>
      <c r="R2891" s="246">
        <f>L2891*M2891</f>
        <v>0</v>
      </c>
      <c r="S2891" s="30" t="s">
        <v>5</v>
      </c>
      <c r="T2891" s="100"/>
    </row>
    <row r="2892" spans="1:20" s="56" customFormat="1" ht="69.95" hidden="1" customHeight="1" outlineLevel="1" thickBot="1" x14ac:dyDescent="0.25">
      <c r="A2892" s="644" t="s">
        <v>5456</v>
      </c>
      <c r="B2892" s="504" t="s">
        <v>64</v>
      </c>
      <c r="C2892" s="193" t="s">
        <v>2017</v>
      </c>
      <c r="D2892" s="505" t="s">
        <v>3282</v>
      </c>
      <c r="E2892" s="64"/>
      <c r="F2892" s="64" t="s">
        <v>4</v>
      </c>
      <c r="G2892" s="255">
        <v>9</v>
      </c>
      <c r="H2892" s="272">
        <v>5.7</v>
      </c>
      <c r="I2892" s="272">
        <v>5.5</v>
      </c>
      <c r="J2892" s="161">
        <f t="shared" si="2112"/>
        <v>5.39</v>
      </c>
      <c r="K2892" s="161">
        <f t="shared" si="2113"/>
        <v>5.335</v>
      </c>
      <c r="L2892" s="161">
        <f t="shared" si="2114"/>
        <v>5.2799999999999994</v>
      </c>
      <c r="M2892" s="27"/>
      <c r="N2892" s="65">
        <f>H2892*M2892</f>
        <v>0</v>
      </c>
      <c r="O2892" s="217">
        <f>I2892*M2892</f>
        <v>0</v>
      </c>
      <c r="P2892" s="246">
        <f>J2892*M2892</f>
        <v>0</v>
      </c>
      <c r="Q2892" s="246">
        <f>K2892*M2892</f>
        <v>0</v>
      </c>
      <c r="R2892" s="246">
        <f>L2892*M2892</f>
        <v>0</v>
      </c>
      <c r="S2892" s="13" t="s">
        <v>5</v>
      </c>
    </row>
    <row r="2893" spans="1:20" s="56" customFormat="1" ht="69.95" hidden="1" customHeight="1" outlineLevel="1" thickBot="1" x14ac:dyDescent="0.25">
      <c r="A2893" s="644" t="s">
        <v>5457</v>
      </c>
      <c r="B2893" s="441" t="s">
        <v>64</v>
      </c>
      <c r="C2893" s="193" t="s">
        <v>2206</v>
      </c>
      <c r="D2893" s="442" t="s">
        <v>485</v>
      </c>
      <c r="E2893" s="64"/>
      <c r="F2893" s="64" t="s">
        <v>4</v>
      </c>
      <c r="G2893" s="199">
        <v>8</v>
      </c>
      <c r="H2893" s="130">
        <v>4.6500000000000004</v>
      </c>
      <c r="I2893" s="130">
        <v>4.55</v>
      </c>
      <c r="J2893" s="162">
        <f t="shared" si="2112"/>
        <v>4.4589999999999996</v>
      </c>
      <c r="K2893" s="162">
        <f t="shared" si="2113"/>
        <v>4.4135</v>
      </c>
      <c r="L2893" s="162">
        <f t="shared" si="2114"/>
        <v>4.3679999999999994</v>
      </c>
      <c r="M2893" s="140"/>
      <c r="N2893" s="98">
        <f>H2893*M2893</f>
        <v>0</v>
      </c>
      <c r="O2893" s="217">
        <f>I2893*M2893</f>
        <v>0</v>
      </c>
      <c r="P2893" s="246">
        <f>J2893*M2893</f>
        <v>0</v>
      </c>
      <c r="Q2893" s="246">
        <f>K2893*M2893</f>
        <v>0</v>
      </c>
      <c r="R2893" s="246">
        <f>L2893*M2893</f>
        <v>0</v>
      </c>
      <c r="S2893" s="30" t="s">
        <v>5</v>
      </c>
      <c r="T2893" s="100"/>
    </row>
    <row r="2894" spans="1:20" s="56" customFormat="1" ht="69.95" hidden="1" customHeight="1" outlineLevel="1" thickBot="1" x14ac:dyDescent="0.25">
      <c r="A2894" s="644" t="s">
        <v>5458</v>
      </c>
      <c r="B2894" s="504" t="s">
        <v>64</v>
      </c>
      <c r="C2894" s="279"/>
      <c r="D2894" s="505" t="s">
        <v>626</v>
      </c>
      <c r="E2894" s="64"/>
      <c r="F2894" s="7" t="s">
        <v>4</v>
      </c>
      <c r="G2894" s="255">
        <v>17</v>
      </c>
      <c r="H2894" s="272">
        <v>12.4</v>
      </c>
      <c r="I2894" s="272">
        <v>12</v>
      </c>
      <c r="J2894" s="161">
        <f t="shared" si="2112"/>
        <v>11.76</v>
      </c>
      <c r="K2894" s="161">
        <f t="shared" si="2113"/>
        <v>11.64</v>
      </c>
      <c r="L2894" s="161">
        <f t="shared" si="2114"/>
        <v>11.52</v>
      </c>
      <c r="M2894" s="27"/>
      <c r="N2894" s="65">
        <f>H2894*M2894</f>
        <v>0</v>
      </c>
      <c r="O2894" s="217">
        <f>I2894*M2894</f>
        <v>0</v>
      </c>
      <c r="P2894" s="246">
        <f>J2894*M2894</f>
        <v>0</v>
      </c>
      <c r="Q2894" s="246">
        <f>K2894*M2894</f>
        <v>0</v>
      </c>
      <c r="R2894" s="246">
        <f>L2894*M2894</f>
        <v>0</v>
      </c>
      <c r="S2894" s="13" t="s">
        <v>5</v>
      </c>
    </row>
    <row r="2895" spans="1:20" s="56" customFormat="1" ht="69.95" hidden="1" customHeight="1" outlineLevel="1" thickBot="1" x14ac:dyDescent="0.25">
      <c r="A2895" s="644" t="s">
        <v>5459</v>
      </c>
      <c r="B2895" s="441" t="s">
        <v>64</v>
      </c>
      <c r="C2895" s="193" t="s">
        <v>3030</v>
      </c>
      <c r="D2895" s="442" t="s">
        <v>3029</v>
      </c>
      <c r="E2895" s="64"/>
      <c r="F2895" s="64" t="s">
        <v>4</v>
      </c>
      <c r="G2895" s="199">
        <v>5</v>
      </c>
      <c r="H2895" s="130">
        <v>3.1</v>
      </c>
      <c r="I2895" s="130">
        <v>3</v>
      </c>
      <c r="J2895" s="162">
        <f t="shared" ref="J2895" si="2133">I2895*0.98</f>
        <v>2.94</v>
      </c>
      <c r="K2895" s="162">
        <f t="shared" ref="K2895" si="2134">I2895*0.97</f>
        <v>2.91</v>
      </c>
      <c r="L2895" s="162">
        <f t="shared" ref="L2895" si="2135">I2895*0.96</f>
        <v>2.88</v>
      </c>
      <c r="M2895" s="141"/>
      <c r="N2895" s="98">
        <f>H2895*M2895</f>
        <v>0</v>
      </c>
      <c r="O2895" s="217">
        <f>I2895*M2895</f>
        <v>0</v>
      </c>
      <c r="P2895" s="246">
        <f>J2895*M2895</f>
        <v>0</v>
      </c>
      <c r="Q2895" s="246">
        <f>K2895*M2895</f>
        <v>0</v>
      </c>
      <c r="R2895" s="246">
        <f>L2895*M2895</f>
        <v>0</v>
      </c>
      <c r="S2895" s="30" t="s">
        <v>5</v>
      </c>
      <c r="T2895" s="100"/>
    </row>
    <row r="2896" spans="1:20" s="56" customFormat="1" ht="69.95" hidden="1" customHeight="1" outlineLevel="1" thickBot="1" x14ac:dyDescent="0.25">
      <c r="A2896" s="644" t="s">
        <v>5460</v>
      </c>
      <c r="B2896" s="441" t="s">
        <v>64</v>
      </c>
      <c r="C2896" s="193" t="s">
        <v>3086</v>
      </c>
      <c r="D2896" s="442" t="s">
        <v>3087</v>
      </c>
      <c r="E2896" s="64"/>
      <c r="F2896" s="64" t="s">
        <v>4</v>
      </c>
      <c r="G2896" s="199">
        <v>9</v>
      </c>
      <c r="H2896" s="130">
        <v>5.4</v>
      </c>
      <c r="I2896" s="130">
        <v>5.2</v>
      </c>
      <c r="J2896" s="162">
        <f t="shared" ref="J2896" si="2136">I2896*0.98</f>
        <v>5.0960000000000001</v>
      </c>
      <c r="K2896" s="162">
        <f t="shared" ref="K2896" si="2137">I2896*0.97</f>
        <v>5.0439999999999996</v>
      </c>
      <c r="L2896" s="162">
        <f t="shared" ref="L2896" si="2138">I2896*0.96</f>
        <v>4.992</v>
      </c>
      <c r="M2896" s="141"/>
      <c r="N2896" s="98">
        <f>H2896*M2896</f>
        <v>0</v>
      </c>
      <c r="O2896" s="217">
        <f>I2896*M2896</f>
        <v>0</v>
      </c>
      <c r="P2896" s="246">
        <f>J2896*M2896</f>
        <v>0</v>
      </c>
      <c r="Q2896" s="246">
        <f>K2896*M2896</f>
        <v>0</v>
      </c>
      <c r="R2896" s="246">
        <f>L2896*M2896</f>
        <v>0</v>
      </c>
      <c r="S2896" s="30" t="s">
        <v>5</v>
      </c>
      <c r="T2896" s="100"/>
    </row>
    <row r="2897" spans="1:20" s="56" customFormat="1" ht="69.95" hidden="1" customHeight="1" outlineLevel="1" thickBot="1" x14ac:dyDescent="0.25">
      <c r="A2897" s="644" t="s">
        <v>5461</v>
      </c>
      <c r="B2897" s="441" t="s">
        <v>64</v>
      </c>
      <c r="C2897" s="193" t="s">
        <v>3332</v>
      </c>
      <c r="D2897" s="442" t="s">
        <v>6768</v>
      </c>
      <c r="E2897" s="64"/>
      <c r="F2897" s="86" t="s">
        <v>4</v>
      </c>
      <c r="G2897" s="199">
        <v>4</v>
      </c>
      <c r="H2897" s="130">
        <v>2.1</v>
      </c>
      <c r="I2897" s="130">
        <v>2</v>
      </c>
      <c r="J2897" s="162">
        <f t="shared" ref="J2897" si="2139">I2897*0.98</f>
        <v>1.96</v>
      </c>
      <c r="K2897" s="162">
        <f t="shared" ref="K2897" si="2140">I2897*0.97</f>
        <v>1.94</v>
      </c>
      <c r="L2897" s="162">
        <f t="shared" ref="L2897" si="2141">I2897*0.96</f>
        <v>1.92</v>
      </c>
      <c r="M2897" s="152"/>
      <c r="N2897" s="98">
        <f>H2897*M2897</f>
        <v>0</v>
      </c>
      <c r="O2897" s="217">
        <f>I2897*M2897</f>
        <v>0</v>
      </c>
      <c r="P2897" s="246">
        <f>J2897*M2897</f>
        <v>0</v>
      </c>
      <c r="Q2897" s="246">
        <f>K2897*M2897</f>
        <v>0</v>
      </c>
      <c r="R2897" s="246">
        <f>L2897*M2897</f>
        <v>0</v>
      </c>
      <c r="S2897" s="30" t="s">
        <v>5</v>
      </c>
      <c r="T2897" s="100"/>
    </row>
    <row r="2898" spans="1:20" s="56" customFormat="1" ht="69.95" hidden="1" customHeight="1" outlineLevel="1" thickBot="1" x14ac:dyDescent="0.25">
      <c r="A2898" s="644" t="s">
        <v>5462</v>
      </c>
      <c r="B2898" s="441" t="s">
        <v>64</v>
      </c>
      <c r="C2898" s="193" t="s">
        <v>3421</v>
      </c>
      <c r="D2898" s="442" t="s">
        <v>3420</v>
      </c>
      <c r="E2898" s="64"/>
      <c r="F2898" s="86" t="s">
        <v>4</v>
      </c>
      <c r="G2898" s="199">
        <v>11</v>
      </c>
      <c r="H2898" s="130">
        <v>7.2</v>
      </c>
      <c r="I2898" s="130">
        <v>7</v>
      </c>
      <c r="J2898" s="162">
        <f t="shared" ref="J2898" si="2142">I2898*0.98</f>
        <v>6.8599999999999994</v>
      </c>
      <c r="K2898" s="162">
        <f t="shared" ref="K2898" si="2143">I2898*0.97</f>
        <v>6.79</v>
      </c>
      <c r="L2898" s="162">
        <f t="shared" ref="L2898" si="2144">I2898*0.96</f>
        <v>6.72</v>
      </c>
      <c r="M2898" s="152"/>
      <c r="N2898" s="98">
        <f>H2898*M2898</f>
        <v>0</v>
      </c>
      <c r="O2898" s="217">
        <f>I2898*M2898</f>
        <v>0</v>
      </c>
      <c r="P2898" s="246">
        <f>J2898*M2898</f>
        <v>0</v>
      </c>
      <c r="Q2898" s="246">
        <f>K2898*M2898</f>
        <v>0</v>
      </c>
      <c r="R2898" s="246">
        <f>L2898*M2898</f>
        <v>0</v>
      </c>
      <c r="S2898" s="30" t="s">
        <v>5</v>
      </c>
      <c r="T2898" s="100"/>
    </row>
    <row r="2899" spans="1:20" s="56" customFormat="1" ht="69.95" hidden="1" customHeight="1" outlineLevel="1" thickBot="1" x14ac:dyDescent="0.25">
      <c r="A2899" s="644" t="s">
        <v>5463</v>
      </c>
      <c r="B2899" s="64" t="s">
        <v>120</v>
      </c>
      <c r="C2899" s="193" t="s">
        <v>1990</v>
      </c>
      <c r="D2899" s="69" t="s">
        <v>1989</v>
      </c>
      <c r="E2899" s="64"/>
      <c r="F2899" s="86" t="s">
        <v>4</v>
      </c>
      <c r="G2899" s="86">
        <v>6</v>
      </c>
      <c r="H2899" s="98">
        <v>3.9</v>
      </c>
      <c r="I2899" s="98">
        <v>3.8</v>
      </c>
      <c r="J2899" s="162">
        <f t="shared" ref="J2899" si="2145">I2899*0.98</f>
        <v>3.7239999999999998</v>
      </c>
      <c r="K2899" s="162">
        <f t="shared" ref="K2899" si="2146">I2899*0.97</f>
        <v>3.6859999999999999</v>
      </c>
      <c r="L2899" s="162">
        <f t="shared" ref="L2899" si="2147">I2899*0.96</f>
        <v>3.6479999999999997</v>
      </c>
      <c r="M2899" s="141"/>
      <c r="N2899" s="98">
        <f>H2899*M2899</f>
        <v>0</v>
      </c>
      <c r="O2899" s="217">
        <f>I2899*M2899</f>
        <v>0</v>
      </c>
      <c r="P2899" s="246">
        <f>J2899*M2899</f>
        <v>0</v>
      </c>
      <c r="Q2899" s="246">
        <f>K2899*M2899</f>
        <v>0</v>
      </c>
      <c r="R2899" s="246">
        <f>L2899*M2899</f>
        <v>0</v>
      </c>
      <c r="S2899" s="30" t="s">
        <v>5</v>
      </c>
      <c r="T2899" s="100"/>
    </row>
    <row r="2900" spans="1:20" s="56" customFormat="1" ht="69.95" hidden="1" customHeight="1" outlineLevel="1" thickBot="1" x14ac:dyDescent="0.25">
      <c r="A2900" s="644" t="s">
        <v>5464</v>
      </c>
      <c r="B2900" s="64" t="s">
        <v>120</v>
      </c>
      <c r="C2900" s="193"/>
      <c r="D2900" s="69" t="s">
        <v>1819</v>
      </c>
      <c r="E2900" s="64"/>
      <c r="F2900" s="86" t="s">
        <v>4</v>
      </c>
      <c r="G2900" s="86">
        <v>8</v>
      </c>
      <c r="H2900" s="98">
        <v>5.6</v>
      </c>
      <c r="I2900" s="98">
        <v>5.4</v>
      </c>
      <c r="J2900" s="162">
        <f t="shared" si="2112"/>
        <v>5.2919999999999998</v>
      </c>
      <c r="K2900" s="162">
        <f t="shared" si="2113"/>
        <v>5.2380000000000004</v>
      </c>
      <c r="L2900" s="162">
        <f t="shared" si="2114"/>
        <v>5.1840000000000002</v>
      </c>
      <c r="M2900" s="14"/>
      <c r="N2900" s="98">
        <f>H2900*M2900</f>
        <v>0</v>
      </c>
      <c r="O2900" s="217">
        <f>I2900*M2900</f>
        <v>0</v>
      </c>
      <c r="P2900" s="246">
        <f>J2900*M2900</f>
        <v>0</v>
      </c>
      <c r="Q2900" s="246">
        <f>K2900*M2900</f>
        <v>0</v>
      </c>
      <c r="R2900" s="246">
        <f>L2900*M2900</f>
        <v>0</v>
      </c>
      <c r="S2900" s="30" t="s">
        <v>5</v>
      </c>
      <c r="T2900" s="100"/>
    </row>
    <row r="2901" spans="1:20" s="56" customFormat="1" ht="69.95" hidden="1" customHeight="1" outlineLevel="1" thickBot="1" x14ac:dyDescent="0.25">
      <c r="A2901" s="644" t="s">
        <v>10236</v>
      </c>
      <c r="B2901" s="64" t="s">
        <v>120</v>
      </c>
      <c r="C2901" s="193" t="s">
        <v>10235</v>
      </c>
      <c r="D2901" s="69" t="s">
        <v>10237</v>
      </c>
      <c r="E2901" s="86"/>
      <c r="F2901" s="86" t="s">
        <v>4</v>
      </c>
      <c r="G2901" s="86">
        <v>6</v>
      </c>
      <c r="H2901" s="98">
        <v>3.7</v>
      </c>
      <c r="I2901" s="98">
        <v>3.6</v>
      </c>
      <c r="J2901" s="162">
        <f t="shared" si="2112"/>
        <v>3.528</v>
      </c>
      <c r="K2901" s="162">
        <f t="shared" si="2113"/>
        <v>3.492</v>
      </c>
      <c r="L2901" s="162">
        <f t="shared" si="2114"/>
        <v>3.456</v>
      </c>
      <c r="M2901" s="140"/>
      <c r="N2901" s="98">
        <f>H2901*M2901</f>
        <v>0</v>
      </c>
      <c r="O2901" s="217">
        <f>I2901*M2901</f>
        <v>0</v>
      </c>
      <c r="P2901" s="246">
        <f>J2901*M2901</f>
        <v>0</v>
      </c>
      <c r="Q2901" s="246">
        <f>K2901*M2901</f>
        <v>0</v>
      </c>
      <c r="R2901" s="246">
        <f>L2901*M2901</f>
        <v>0</v>
      </c>
      <c r="S2901" s="30"/>
      <c r="T2901" s="100"/>
    </row>
    <row r="2902" spans="1:20" s="56" customFormat="1" ht="69.95" hidden="1" customHeight="1" outlineLevel="1" thickBot="1" x14ac:dyDescent="0.25">
      <c r="A2902" s="644" t="s">
        <v>5465</v>
      </c>
      <c r="B2902" s="64" t="s">
        <v>328</v>
      </c>
      <c r="C2902" s="193" t="s">
        <v>2341</v>
      </c>
      <c r="D2902" s="69" t="s">
        <v>330</v>
      </c>
      <c r="E2902" s="86"/>
      <c r="F2902" s="86" t="s">
        <v>4</v>
      </c>
      <c r="G2902" s="86">
        <v>3</v>
      </c>
      <c r="H2902" s="98">
        <v>1.55</v>
      </c>
      <c r="I2902" s="98">
        <v>1.5</v>
      </c>
      <c r="J2902" s="162">
        <f t="shared" si="2112"/>
        <v>1.47</v>
      </c>
      <c r="K2902" s="162">
        <f t="shared" si="2113"/>
        <v>1.4550000000000001</v>
      </c>
      <c r="L2902" s="162">
        <f t="shared" si="2114"/>
        <v>1.44</v>
      </c>
      <c r="M2902" s="140"/>
      <c r="N2902" s="98">
        <f>H2902*M2902</f>
        <v>0</v>
      </c>
      <c r="O2902" s="217">
        <f>I2902*M2902</f>
        <v>0</v>
      </c>
      <c r="P2902" s="246">
        <f>J2902*M2902</f>
        <v>0</v>
      </c>
      <c r="Q2902" s="246">
        <f>K2902*M2902</f>
        <v>0</v>
      </c>
      <c r="R2902" s="246">
        <f>L2902*M2902</f>
        <v>0</v>
      </c>
      <c r="S2902" s="30" t="s">
        <v>5</v>
      </c>
      <c r="T2902" s="100"/>
    </row>
    <row r="2903" spans="1:20" s="56" customFormat="1" ht="69.95" hidden="1" customHeight="1" outlineLevel="1" thickBot="1" x14ac:dyDescent="0.25">
      <c r="A2903" s="644" t="s">
        <v>5466</v>
      </c>
      <c r="B2903" s="64" t="s">
        <v>328</v>
      </c>
      <c r="C2903" s="193" t="s">
        <v>2061</v>
      </c>
      <c r="D2903" s="69" t="s">
        <v>1813</v>
      </c>
      <c r="E2903" s="64"/>
      <c r="F2903" s="86" t="s">
        <v>4</v>
      </c>
      <c r="G2903" s="86">
        <v>8</v>
      </c>
      <c r="H2903" s="98">
        <v>5.7</v>
      </c>
      <c r="I2903" s="98">
        <v>5.5</v>
      </c>
      <c r="J2903" s="162">
        <f t="shared" si="2112"/>
        <v>5.39</v>
      </c>
      <c r="K2903" s="162">
        <f t="shared" si="2113"/>
        <v>5.335</v>
      </c>
      <c r="L2903" s="162">
        <f t="shared" si="2114"/>
        <v>5.2799999999999994</v>
      </c>
      <c r="M2903" s="152"/>
      <c r="N2903" s="98">
        <f>H2903*M2903</f>
        <v>0</v>
      </c>
      <c r="O2903" s="217">
        <f>I2903*M2903</f>
        <v>0</v>
      </c>
      <c r="P2903" s="246">
        <f>J2903*M2903</f>
        <v>0</v>
      </c>
      <c r="Q2903" s="246">
        <f>K2903*M2903</f>
        <v>0</v>
      </c>
      <c r="R2903" s="246">
        <f>L2903*M2903</f>
        <v>0</v>
      </c>
      <c r="S2903" s="30" t="s">
        <v>5</v>
      </c>
      <c r="T2903" s="100"/>
    </row>
    <row r="2904" spans="1:20" s="56" customFormat="1" ht="69.95" hidden="1" customHeight="1" outlineLevel="1" thickBot="1" x14ac:dyDescent="0.25">
      <c r="A2904" s="644" t="s">
        <v>5467</v>
      </c>
      <c r="B2904" s="64" t="s">
        <v>328</v>
      </c>
      <c r="C2904" s="279"/>
      <c r="D2904" s="69" t="s">
        <v>1814</v>
      </c>
      <c r="E2904" s="64"/>
      <c r="F2904" s="64" t="s">
        <v>4</v>
      </c>
      <c r="G2904" s="86">
        <v>10</v>
      </c>
      <c r="H2904" s="98">
        <v>6.2</v>
      </c>
      <c r="I2904" s="98">
        <v>6</v>
      </c>
      <c r="J2904" s="162">
        <f t="shared" si="2112"/>
        <v>5.88</v>
      </c>
      <c r="K2904" s="162">
        <f t="shared" si="2113"/>
        <v>5.82</v>
      </c>
      <c r="L2904" s="162">
        <f t="shared" si="2114"/>
        <v>5.76</v>
      </c>
      <c r="M2904" s="141"/>
      <c r="N2904" s="98">
        <f>H2904*M2904</f>
        <v>0</v>
      </c>
      <c r="O2904" s="217">
        <f>I2904*M2904</f>
        <v>0</v>
      </c>
      <c r="P2904" s="246">
        <f>J2904*M2904</f>
        <v>0</v>
      </c>
      <c r="Q2904" s="246">
        <f>K2904*M2904</f>
        <v>0</v>
      </c>
      <c r="R2904" s="246">
        <f>L2904*M2904</f>
        <v>0</v>
      </c>
      <c r="S2904" s="30" t="s">
        <v>5</v>
      </c>
      <c r="T2904" s="100"/>
    </row>
    <row r="2905" spans="1:20" s="56" customFormat="1" ht="69.95" hidden="1" customHeight="1" outlineLevel="1" thickBot="1" x14ac:dyDescent="0.25">
      <c r="A2905" s="644" t="s">
        <v>5468</v>
      </c>
      <c r="B2905" s="64" t="s">
        <v>328</v>
      </c>
      <c r="C2905" s="279"/>
      <c r="D2905" s="69" t="s">
        <v>1827</v>
      </c>
      <c r="E2905" s="64"/>
      <c r="F2905" s="64" t="s">
        <v>4</v>
      </c>
      <c r="G2905" s="86">
        <v>12</v>
      </c>
      <c r="H2905" s="98">
        <v>7.2</v>
      </c>
      <c r="I2905" s="98">
        <v>7</v>
      </c>
      <c r="J2905" s="162">
        <f t="shared" si="2112"/>
        <v>6.8599999999999994</v>
      </c>
      <c r="K2905" s="162">
        <f t="shared" si="2113"/>
        <v>6.79</v>
      </c>
      <c r="L2905" s="162">
        <f t="shared" si="2114"/>
        <v>6.72</v>
      </c>
      <c r="M2905" s="141"/>
      <c r="N2905" s="98">
        <f>H2905*M2905</f>
        <v>0</v>
      </c>
      <c r="O2905" s="217">
        <f>I2905*M2905</f>
        <v>0</v>
      </c>
      <c r="P2905" s="246">
        <f>J2905*M2905</f>
        <v>0</v>
      </c>
      <c r="Q2905" s="246">
        <f>K2905*M2905</f>
        <v>0</v>
      </c>
      <c r="R2905" s="246">
        <f>L2905*M2905</f>
        <v>0</v>
      </c>
      <c r="S2905" s="30" t="s">
        <v>5</v>
      </c>
      <c r="T2905" s="100"/>
    </row>
    <row r="2906" spans="1:20" s="56" customFormat="1" ht="69.95" hidden="1" customHeight="1" outlineLevel="1" thickBot="1" x14ac:dyDescent="0.25">
      <c r="A2906" s="644" t="s">
        <v>5469</v>
      </c>
      <c r="B2906" s="7" t="s">
        <v>20</v>
      </c>
      <c r="C2906" s="131"/>
      <c r="D2906" s="186" t="s">
        <v>118</v>
      </c>
      <c r="E2906" s="7"/>
      <c r="F2906" s="91" t="s">
        <v>4</v>
      </c>
      <c r="G2906" s="2">
        <v>0.5</v>
      </c>
      <c r="H2906" s="139">
        <v>0.2</v>
      </c>
      <c r="I2906" s="139">
        <v>0.15</v>
      </c>
      <c r="J2906" s="161">
        <f t="shared" si="2112"/>
        <v>0.14699999999999999</v>
      </c>
      <c r="K2906" s="161">
        <f t="shared" si="2113"/>
        <v>0.14549999999999999</v>
      </c>
      <c r="L2906" s="161">
        <f t="shared" si="2114"/>
        <v>0.14399999999999999</v>
      </c>
      <c r="M2906" s="14"/>
      <c r="N2906" s="139">
        <f>H2906*M2906</f>
        <v>0</v>
      </c>
      <c r="O2906" s="217">
        <f>I2906*M2906</f>
        <v>0</v>
      </c>
      <c r="P2906" s="246">
        <f>J2906*M2906</f>
        <v>0</v>
      </c>
      <c r="Q2906" s="246">
        <f>K2906*M2906</f>
        <v>0</v>
      </c>
      <c r="R2906" s="246">
        <f>L2906*M2906</f>
        <v>0</v>
      </c>
      <c r="S2906" s="12" t="s">
        <v>5</v>
      </c>
    </row>
    <row r="2907" spans="1:20" s="56" customFormat="1" ht="69.95" hidden="1" customHeight="1" outlineLevel="1" thickBot="1" x14ac:dyDescent="0.25">
      <c r="A2907" s="644" t="s">
        <v>5470</v>
      </c>
      <c r="B2907" s="64" t="s">
        <v>20</v>
      </c>
      <c r="C2907" s="115" t="s">
        <v>2009</v>
      </c>
      <c r="D2907" s="69" t="s">
        <v>2979</v>
      </c>
      <c r="E2907" s="64"/>
      <c r="F2907" s="64" t="s">
        <v>4</v>
      </c>
      <c r="G2907" s="86">
        <v>1</v>
      </c>
      <c r="H2907" s="98">
        <v>0.43</v>
      </c>
      <c r="I2907" s="98">
        <v>0.42</v>
      </c>
      <c r="J2907" s="162">
        <f t="shared" ref="J2907" si="2148">I2907*0.98</f>
        <v>0.41159999999999997</v>
      </c>
      <c r="K2907" s="162">
        <f t="shared" ref="K2907" si="2149">I2907*0.97</f>
        <v>0.40739999999999998</v>
      </c>
      <c r="L2907" s="162">
        <f t="shared" ref="L2907" si="2150">I2907*0.96</f>
        <v>0.40319999999999995</v>
      </c>
      <c r="M2907" s="152"/>
      <c r="N2907" s="98">
        <f>H2907*M2907</f>
        <v>0</v>
      </c>
      <c r="O2907" s="217">
        <f>I2907*M2907</f>
        <v>0</v>
      </c>
      <c r="P2907" s="246">
        <f>J2907*M2907</f>
        <v>0</v>
      </c>
      <c r="Q2907" s="246">
        <f>K2907*M2907</f>
        <v>0</v>
      </c>
      <c r="R2907" s="246">
        <f>L2907*M2907</f>
        <v>0</v>
      </c>
      <c r="S2907" s="30" t="s">
        <v>5</v>
      </c>
      <c r="T2907" s="100"/>
    </row>
    <row r="2908" spans="1:20" s="56" customFormat="1" ht="69.95" hidden="1" customHeight="1" outlineLevel="1" thickBot="1" x14ac:dyDescent="0.25">
      <c r="A2908" s="644" t="s">
        <v>5471</v>
      </c>
      <c r="B2908" s="64" t="s">
        <v>20</v>
      </c>
      <c r="C2908" s="115" t="s">
        <v>2980</v>
      </c>
      <c r="D2908" s="69" t="s">
        <v>2981</v>
      </c>
      <c r="E2908" s="64"/>
      <c r="F2908" s="64" t="s">
        <v>4</v>
      </c>
      <c r="G2908" s="86">
        <v>1</v>
      </c>
      <c r="H2908" s="98">
        <v>0.43</v>
      </c>
      <c r="I2908" s="98">
        <v>0.42</v>
      </c>
      <c r="J2908" s="162">
        <f t="shared" ref="J2908:J2909" si="2151">I2908*0.98</f>
        <v>0.41159999999999997</v>
      </c>
      <c r="K2908" s="162">
        <f t="shared" ref="K2908:K2909" si="2152">I2908*0.97</f>
        <v>0.40739999999999998</v>
      </c>
      <c r="L2908" s="162">
        <f t="shared" ref="L2908:L2909" si="2153">I2908*0.96</f>
        <v>0.40319999999999995</v>
      </c>
      <c r="M2908" s="152"/>
      <c r="N2908" s="98">
        <f>H2908*M2908</f>
        <v>0</v>
      </c>
      <c r="O2908" s="217">
        <f>I2908*M2908</f>
        <v>0</v>
      </c>
      <c r="P2908" s="246">
        <f>J2908*M2908</f>
        <v>0</v>
      </c>
      <c r="Q2908" s="246">
        <f>K2908*M2908</f>
        <v>0</v>
      </c>
      <c r="R2908" s="246">
        <f>L2908*M2908</f>
        <v>0</v>
      </c>
      <c r="S2908" s="30" t="s">
        <v>5</v>
      </c>
      <c r="T2908" s="100"/>
    </row>
    <row r="2909" spans="1:20" s="56" customFormat="1" ht="69.95" hidden="1" customHeight="1" outlineLevel="1" thickBot="1" x14ac:dyDescent="0.25">
      <c r="A2909" s="644" t="s">
        <v>5472</v>
      </c>
      <c r="B2909" s="64" t="s">
        <v>20</v>
      </c>
      <c r="C2909" s="115" t="s">
        <v>3353</v>
      </c>
      <c r="D2909" s="69" t="s">
        <v>3355</v>
      </c>
      <c r="E2909" s="64"/>
      <c r="F2909" s="64" t="s">
        <v>4</v>
      </c>
      <c r="G2909" s="86">
        <v>0.2</v>
      </c>
      <c r="H2909" s="354">
        <v>0.11</v>
      </c>
      <c r="I2909" s="354">
        <v>0.1</v>
      </c>
      <c r="J2909" s="162">
        <f t="shared" si="2151"/>
        <v>9.8000000000000004E-2</v>
      </c>
      <c r="K2909" s="162">
        <f t="shared" si="2152"/>
        <v>9.7000000000000003E-2</v>
      </c>
      <c r="L2909" s="162">
        <f t="shared" si="2153"/>
        <v>9.6000000000000002E-2</v>
      </c>
      <c r="M2909" s="152"/>
      <c r="N2909" s="98">
        <f>H2909*M2909</f>
        <v>0</v>
      </c>
      <c r="O2909" s="217">
        <f>I2909*M2909</f>
        <v>0</v>
      </c>
      <c r="P2909" s="246">
        <f>J2909*M2909</f>
        <v>0</v>
      </c>
      <c r="Q2909" s="246">
        <f>K2909*M2909</f>
        <v>0</v>
      </c>
      <c r="R2909" s="246">
        <f>L2909*M2909</f>
        <v>0</v>
      </c>
      <c r="S2909" s="30" t="s">
        <v>5</v>
      </c>
      <c r="T2909" s="100"/>
    </row>
    <row r="2910" spans="1:20" s="56" customFormat="1" ht="69.95" hidden="1" customHeight="1" outlineLevel="1" thickBot="1" x14ac:dyDescent="0.25">
      <c r="A2910" s="644" t="s">
        <v>5473</v>
      </c>
      <c r="B2910" s="64" t="s">
        <v>20</v>
      </c>
      <c r="C2910" s="115" t="s">
        <v>3354</v>
      </c>
      <c r="D2910" s="69" t="s">
        <v>3356</v>
      </c>
      <c r="E2910" s="64"/>
      <c r="F2910" s="64" t="s">
        <v>4</v>
      </c>
      <c r="G2910" s="86">
        <v>0.2</v>
      </c>
      <c r="H2910" s="354">
        <v>0.125</v>
      </c>
      <c r="I2910" s="354">
        <v>0.115</v>
      </c>
      <c r="J2910" s="162">
        <f t="shared" ref="J2910" si="2154">I2910*0.98</f>
        <v>0.11270000000000001</v>
      </c>
      <c r="K2910" s="162">
        <f t="shared" ref="K2910" si="2155">I2910*0.97</f>
        <v>0.11155</v>
      </c>
      <c r="L2910" s="162">
        <f t="shared" ref="L2910" si="2156">I2910*0.96</f>
        <v>0.1104</v>
      </c>
      <c r="M2910" s="152"/>
      <c r="N2910" s="98">
        <f>H2910*M2910</f>
        <v>0</v>
      </c>
      <c r="O2910" s="217">
        <f>I2910*M2910</f>
        <v>0</v>
      </c>
      <c r="P2910" s="246">
        <f>J2910*M2910</f>
        <v>0</v>
      </c>
      <c r="Q2910" s="246">
        <f>K2910*M2910</f>
        <v>0</v>
      </c>
      <c r="R2910" s="246">
        <f>L2910*M2910</f>
        <v>0</v>
      </c>
      <c r="S2910" s="30" t="s">
        <v>5</v>
      </c>
      <c r="T2910" s="100"/>
    </row>
    <row r="2911" spans="1:20" s="56" customFormat="1" ht="69.95" hidden="1" customHeight="1" outlineLevel="1" thickBot="1" x14ac:dyDescent="0.25">
      <c r="A2911" s="644" t="s">
        <v>5474</v>
      </c>
      <c r="B2911" s="64" t="s">
        <v>20</v>
      </c>
      <c r="C2911" s="115" t="s">
        <v>3338</v>
      </c>
      <c r="D2911" s="69" t="s">
        <v>3339</v>
      </c>
      <c r="E2911" s="64"/>
      <c r="F2911" s="64" t="s">
        <v>4</v>
      </c>
      <c r="G2911" s="86">
        <v>0.4</v>
      </c>
      <c r="H2911" s="98">
        <v>0.23</v>
      </c>
      <c r="I2911" s="98">
        <v>0.22</v>
      </c>
      <c r="J2911" s="162">
        <f t="shared" ref="J2911" si="2157">I2911*0.98</f>
        <v>0.21559999999999999</v>
      </c>
      <c r="K2911" s="162">
        <f t="shared" ref="K2911" si="2158">I2911*0.97</f>
        <v>0.21340000000000001</v>
      </c>
      <c r="L2911" s="162">
        <f t="shared" ref="L2911" si="2159">I2911*0.96</f>
        <v>0.2112</v>
      </c>
      <c r="M2911" s="152"/>
      <c r="N2911" s="98">
        <f>H2911*M2911</f>
        <v>0</v>
      </c>
      <c r="O2911" s="217">
        <f>I2911*M2911</f>
        <v>0</v>
      </c>
      <c r="P2911" s="246">
        <f>J2911*M2911</f>
        <v>0</v>
      </c>
      <c r="Q2911" s="246">
        <f>K2911*M2911</f>
        <v>0</v>
      </c>
      <c r="R2911" s="246">
        <f>L2911*M2911</f>
        <v>0</v>
      </c>
      <c r="S2911" s="30" t="s">
        <v>5</v>
      </c>
      <c r="T2911" s="100"/>
    </row>
    <row r="2912" spans="1:20" s="56" customFormat="1" ht="69.95" hidden="1" customHeight="1" outlineLevel="1" thickBot="1" x14ac:dyDescent="0.25">
      <c r="A2912" s="644" t="s">
        <v>5475</v>
      </c>
      <c r="B2912" s="7" t="s">
        <v>319</v>
      </c>
      <c r="C2912" s="193" t="s">
        <v>1724</v>
      </c>
      <c r="D2912" s="186" t="s">
        <v>1717</v>
      </c>
      <c r="E2912" s="243"/>
      <c r="F2912" s="7" t="s">
        <v>4</v>
      </c>
      <c r="G2912" s="2">
        <v>0.7</v>
      </c>
      <c r="H2912" s="139">
        <v>0.4</v>
      </c>
      <c r="I2912" s="139">
        <v>0.35</v>
      </c>
      <c r="J2912" s="161">
        <f t="shared" si="2112"/>
        <v>0.34299999999999997</v>
      </c>
      <c r="K2912" s="161">
        <f t="shared" si="2113"/>
        <v>0.33949999999999997</v>
      </c>
      <c r="L2912" s="161">
        <f t="shared" si="2114"/>
        <v>0.33599999999999997</v>
      </c>
      <c r="M2912" s="14"/>
      <c r="N2912" s="139">
        <f>H2912*M2912</f>
        <v>0</v>
      </c>
      <c r="O2912" s="217">
        <f>I2912*M2912</f>
        <v>0</v>
      </c>
      <c r="P2912" s="246">
        <f>J2912*M2912</f>
        <v>0</v>
      </c>
      <c r="Q2912" s="246">
        <f>K2912*M2912</f>
        <v>0</v>
      </c>
      <c r="R2912" s="246">
        <f>L2912*M2912</f>
        <v>0</v>
      </c>
      <c r="S2912" s="12" t="s">
        <v>5</v>
      </c>
    </row>
    <row r="2913" spans="1:20" s="56" customFormat="1" ht="69.95" hidden="1" customHeight="1" outlineLevel="1" thickBot="1" x14ac:dyDescent="0.25">
      <c r="A2913" s="644" t="s">
        <v>5476</v>
      </c>
      <c r="B2913" s="7" t="s">
        <v>319</v>
      </c>
      <c r="C2913" s="193" t="s">
        <v>1725</v>
      </c>
      <c r="D2913" s="186" t="s">
        <v>3276</v>
      </c>
      <c r="E2913" s="243"/>
      <c r="F2913" s="7" t="s">
        <v>4</v>
      </c>
      <c r="G2913" s="2">
        <v>0.7</v>
      </c>
      <c r="H2913" s="139">
        <v>0.4</v>
      </c>
      <c r="I2913" s="139">
        <v>0.35</v>
      </c>
      <c r="J2913" s="161">
        <f t="shared" si="2112"/>
        <v>0.34299999999999997</v>
      </c>
      <c r="K2913" s="161">
        <f t="shared" si="2113"/>
        <v>0.33949999999999997</v>
      </c>
      <c r="L2913" s="161">
        <f t="shared" si="2114"/>
        <v>0.33599999999999997</v>
      </c>
      <c r="M2913" s="14"/>
      <c r="N2913" s="139">
        <f>H2913*M2913</f>
        <v>0</v>
      </c>
      <c r="O2913" s="217">
        <f>I2913*M2913</f>
        <v>0</v>
      </c>
      <c r="P2913" s="246">
        <f>J2913*M2913</f>
        <v>0</v>
      </c>
      <c r="Q2913" s="246">
        <f>K2913*M2913</f>
        <v>0</v>
      </c>
      <c r="R2913" s="246">
        <f>L2913*M2913</f>
        <v>0</v>
      </c>
      <c r="S2913" s="13" t="s">
        <v>5</v>
      </c>
    </row>
    <row r="2914" spans="1:20" s="56" customFormat="1" ht="69.95" hidden="1" customHeight="1" outlineLevel="1" thickBot="1" x14ac:dyDescent="0.25">
      <c r="A2914" s="644" t="s">
        <v>5477</v>
      </c>
      <c r="B2914" s="64" t="s">
        <v>319</v>
      </c>
      <c r="C2914" s="541" t="s">
        <v>3270</v>
      </c>
      <c r="D2914" s="69" t="s">
        <v>3271</v>
      </c>
      <c r="E2914" s="232"/>
      <c r="F2914" s="64" t="s">
        <v>4</v>
      </c>
      <c r="G2914" s="86">
        <v>1</v>
      </c>
      <c r="H2914" s="98">
        <v>0.55000000000000004</v>
      </c>
      <c r="I2914" s="98">
        <v>0.5</v>
      </c>
      <c r="J2914" s="162">
        <f t="shared" si="2112"/>
        <v>0.49</v>
      </c>
      <c r="K2914" s="162">
        <f t="shared" si="2113"/>
        <v>0.48499999999999999</v>
      </c>
      <c r="L2914" s="162">
        <f t="shared" si="2114"/>
        <v>0.48</v>
      </c>
      <c r="M2914" s="141"/>
      <c r="N2914" s="98">
        <f>H2914*M2914</f>
        <v>0</v>
      </c>
      <c r="O2914" s="217">
        <f>I2914*M2914</f>
        <v>0</v>
      </c>
      <c r="P2914" s="246">
        <f>J2914*M2914</f>
        <v>0</v>
      </c>
      <c r="Q2914" s="246">
        <f>K2914*M2914</f>
        <v>0</v>
      </c>
      <c r="R2914" s="246">
        <f>L2914*M2914</f>
        <v>0</v>
      </c>
      <c r="S2914" s="28" t="s">
        <v>5</v>
      </c>
      <c r="T2914" s="100"/>
    </row>
    <row r="2915" spans="1:20" s="56" customFormat="1" ht="69.95" hidden="1" customHeight="1" outlineLevel="1" thickBot="1" x14ac:dyDescent="0.25">
      <c r="A2915" s="644" t="s">
        <v>5478</v>
      </c>
      <c r="B2915" s="7" t="s">
        <v>319</v>
      </c>
      <c r="C2915" s="193" t="s">
        <v>1726</v>
      </c>
      <c r="D2915" s="186" t="s">
        <v>1711</v>
      </c>
      <c r="E2915" s="243"/>
      <c r="F2915" s="7" t="s">
        <v>4</v>
      </c>
      <c r="G2915" s="2">
        <v>0.7</v>
      </c>
      <c r="H2915" s="139">
        <v>0.4</v>
      </c>
      <c r="I2915" s="139">
        <v>0.35</v>
      </c>
      <c r="J2915" s="161">
        <f t="shared" si="2112"/>
        <v>0.34299999999999997</v>
      </c>
      <c r="K2915" s="161">
        <f t="shared" si="2113"/>
        <v>0.33949999999999997</v>
      </c>
      <c r="L2915" s="161">
        <f t="shared" si="2114"/>
        <v>0.33599999999999997</v>
      </c>
      <c r="M2915" s="14"/>
      <c r="N2915" s="139">
        <f>H2915*M2915</f>
        <v>0</v>
      </c>
      <c r="O2915" s="217">
        <f>I2915*M2915</f>
        <v>0</v>
      </c>
      <c r="P2915" s="246">
        <f>J2915*M2915</f>
        <v>0</v>
      </c>
      <c r="Q2915" s="246">
        <f>K2915*M2915</f>
        <v>0</v>
      </c>
      <c r="R2915" s="246">
        <f>L2915*M2915</f>
        <v>0</v>
      </c>
      <c r="S2915" s="13" t="s">
        <v>5</v>
      </c>
    </row>
    <row r="2916" spans="1:20" s="56" customFormat="1" ht="69.95" hidden="1" customHeight="1" outlineLevel="1" thickBot="1" x14ac:dyDescent="0.25">
      <c r="A2916" s="644" t="s">
        <v>5479</v>
      </c>
      <c r="B2916" s="7" t="s">
        <v>319</v>
      </c>
      <c r="C2916" s="193" t="s">
        <v>1727</v>
      </c>
      <c r="D2916" s="186" t="s">
        <v>3277</v>
      </c>
      <c r="E2916" s="25"/>
      <c r="F2916" s="7" t="s">
        <v>4</v>
      </c>
      <c r="G2916" s="2">
        <v>0.7</v>
      </c>
      <c r="H2916" s="139">
        <v>0.4</v>
      </c>
      <c r="I2916" s="139">
        <v>0.35</v>
      </c>
      <c r="J2916" s="161">
        <f t="shared" si="2112"/>
        <v>0.34299999999999997</v>
      </c>
      <c r="K2916" s="161">
        <f t="shared" si="2113"/>
        <v>0.33949999999999997</v>
      </c>
      <c r="L2916" s="161">
        <f t="shared" si="2114"/>
        <v>0.33599999999999997</v>
      </c>
      <c r="M2916" s="14"/>
      <c r="N2916" s="139">
        <f>H2916*M2916</f>
        <v>0</v>
      </c>
      <c r="O2916" s="217">
        <f>I2916*M2916</f>
        <v>0</v>
      </c>
      <c r="P2916" s="246">
        <f>J2916*M2916</f>
        <v>0</v>
      </c>
      <c r="Q2916" s="246">
        <f>K2916*M2916</f>
        <v>0</v>
      </c>
      <c r="R2916" s="246">
        <f>L2916*M2916</f>
        <v>0</v>
      </c>
      <c r="S2916" s="12" t="s">
        <v>5</v>
      </c>
    </row>
    <row r="2917" spans="1:20" s="56" customFormat="1" ht="69.95" hidden="1" customHeight="1" outlineLevel="1" thickBot="1" x14ac:dyDescent="0.25">
      <c r="A2917" s="644" t="s">
        <v>5480</v>
      </c>
      <c r="B2917" s="7" t="s">
        <v>319</v>
      </c>
      <c r="C2917" s="193" t="s">
        <v>1730</v>
      </c>
      <c r="D2917" s="186" t="s">
        <v>1712</v>
      </c>
      <c r="E2917" s="243"/>
      <c r="F2917" s="7" t="s">
        <v>4</v>
      </c>
      <c r="G2917" s="2">
        <v>0.7</v>
      </c>
      <c r="H2917" s="139">
        <v>0.4</v>
      </c>
      <c r="I2917" s="139">
        <v>0.35</v>
      </c>
      <c r="J2917" s="161">
        <f t="shared" si="2112"/>
        <v>0.34299999999999997</v>
      </c>
      <c r="K2917" s="161">
        <f t="shared" si="2113"/>
        <v>0.33949999999999997</v>
      </c>
      <c r="L2917" s="161">
        <f t="shared" si="2114"/>
        <v>0.33599999999999997</v>
      </c>
      <c r="M2917" s="14"/>
      <c r="N2917" s="139">
        <f>H2917*M2917</f>
        <v>0</v>
      </c>
      <c r="O2917" s="217">
        <f>I2917*M2917</f>
        <v>0</v>
      </c>
      <c r="P2917" s="246">
        <f>J2917*M2917</f>
        <v>0</v>
      </c>
      <c r="Q2917" s="246">
        <f>K2917*M2917</f>
        <v>0</v>
      </c>
      <c r="R2917" s="246">
        <f>L2917*M2917</f>
        <v>0</v>
      </c>
      <c r="S2917" s="13" t="s">
        <v>5</v>
      </c>
    </row>
    <row r="2918" spans="1:20" s="56" customFormat="1" ht="69.95" hidden="1" customHeight="1" outlineLevel="1" thickBot="1" x14ac:dyDescent="0.25">
      <c r="A2918" s="644" t="s">
        <v>5481</v>
      </c>
      <c r="B2918" s="7" t="s">
        <v>319</v>
      </c>
      <c r="C2918" s="193" t="s">
        <v>1731</v>
      </c>
      <c r="D2918" s="186" t="s">
        <v>3278</v>
      </c>
      <c r="E2918" s="243"/>
      <c r="F2918" s="7" t="s">
        <v>4</v>
      </c>
      <c r="G2918" s="2">
        <v>0.7</v>
      </c>
      <c r="H2918" s="139">
        <v>0.45</v>
      </c>
      <c r="I2918" s="139">
        <v>0.4</v>
      </c>
      <c r="J2918" s="161">
        <f t="shared" si="2112"/>
        <v>0.39200000000000002</v>
      </c>
      <c r="K2918" s="161">
        <f t="shared" si="2113"/>
        <v>0.38800000000000001</v>
      </c>
      <c r="L2918" s="161">
        <f t="shared" si="2114"/>
        <v>0.38400000000000001</v>
      </c>
      <c r="M2918" s="14"/>
      <c r="N2918" s="139">
        <f>H2918*M2918</f>
        <v>0</v>
      </c>
      <c r="O2918" s="217">
        <f>I2918*M2918</f>
        <v>0</v>
      </c>
      <c r="P2918" s="246">
        <f>J2918*M2918</f>
        <v>0</v>
      </c>
      <c r="Q2918" s="246">
        <f>K2918*M2918</f>
        <v>0</v>
      </c>
      <c r="R2918" s="246">
        <f>L2918*M2918</f>
        <v>0</v>
      </c>
      <c r="S2918" s="12" t="s">
        <v>5</v>
      </c>
    </row>
    <row r="2919" spans="1:20" s="56" customFormat="1" ht="69.95" hidden="1" customHeight="1" outlineLevel="1" thickBot="1" x14ac:dyDescent="0.25">
      <c r="A2919" s="644" t="s">
        <v>5482</v>
      </c>
      <c r="B2919" s="7" t="s">
        <v>319</v>
      </c>
      <c r="C2919" s="193" t="s">
        <v>1732</v>
      </c>
      <c r="D2919" s="186" t="s">
        <v>1718</v>
      </c>
      <c r="E2919" s="243"/>
      <c r="F2919" s="7" t="s">
        <v>4</v>
      </c>
      <c r="G2919" s="2">
        <v>0.7</v>
      </c>
      <c r="H2919" s="139">
        <v>0.4</v>
      </c>
      <c r="I2919" s="139">
        <v>0.35</v>
      </c>
      <c r="J2919" s="161">
        <f t="shared" si="2112"/>
        <v>0.34299999999999997</v>
      </c>
      <c r="K2919" s="161">
        <f t="shared" si="2113"/>
        <v>0.33949999999999997</v>
      </c>
      <c r="L2919" s="161">
        <f t="shared" si="2114"/>
        <v>0.33599999999999997</v>
      </c>
      <c r="M2919" s="14"/>
      <c r="N2919" s="139">
        <f>H2919*M2919</f>
        <v>0</v>
      </c>
      <c r="O2919" s="217">
        <f>I2919*M2919</f>
        <v>0</v>
      </c>
      <c r="P2919" s="246">
        <f>J2919*M2919</f>
        <v>0</v>
      </c>
      <c r="Q2919" s="246">
        <f>K2919*M2919</f>
        <v>0</v>
      </c>
      <c r="R2919" s="246">
        <f>L2919*M2919</f>
        <v>0</v>
      </c>
      <c r="S2919" s="12" t="s">
        <v>5</v>
      </c>
    </row>
    <row r="2920" spans="1:20" s="56" customFormat="1" ht="69.95" hidden="1" customHeight="1" outlineLevel="1" thickBot="1" x14ac:dyDescent="0.25">
      <c r="A2920" s="644" t="s">
        <v>5483</v>
      </c>
      <c r="B2920" s="7" t="s">
        <v>319</v>
      </c>
      <c r="C2920" s="193" t="s">
        <v>1733</v>
      </c>
      <c r="D2920" s="186" t="s">
        <v>7319</v>
      </c>
      <c r="E2920" s="243"/>
      <c r="F2920" s="7" t="s">
        <v>4</v>
      </c>
      <c r="G2920" s="2">
        <v>0.7</v>
      </c>
      <c r="H2920" s="139">
        <v>0.4</v>
      </c>
      <c r="I2920" s="139">
        <v>0.35</v>
      </c>
      <c r="J2920" s="161">
        <f t="shared" si="2112"/>
        <v>0.34299999999999997</v>
      </c>
      <c r="K2920" s="161">
        <f t="shared" si="2113"/>
        <v>0.33949999999999997</v>
      </c>
      <c r="L2920" s="161">
        <f t="shared" si="2114"/>
        <v>0.33599999999999997</v>
      </c>
      <c r="M2920" s="14"/>
      <c r="N2920" s="139">
        <f>H2920*M2920</f>
        <v>0</v>
      </c>
      <c r="O2920" s="217">
        <f>I2920*M2920</f>
        <v>0</v>
      </c>
      <c r="P2920" s="246">
        <f>J2920*M2920</f>
        <v>0</v>
      </c>
      <c r="Q2920" s="246">
        <f>K2920*M2920</f>
        <v>0</v>
      </c>
      <c r="R2920" s="246">
        <f>L2920*M2920</f>
        <v>0</v>
      </c>
      <c r="S2920" s="13" t="s">
        <v>5</v>
      </c>
    </row>
    <row r="2921" spans="1:20" s="56" customFormat="1" ht="69.95" hidden="1" customHeight="1" outlineLevel="1" thickBot="1" x14ac:dyDescent="0.25">
      <c r="A2921" s="644" t="s">
        <v>5484</v>
      </c>
      <c r="B2921" s="7" t="s">
        <v>319</v>
      </c>
      <c r="C2921" s="193" t="s">
        <v>1734</v>
      </c>
      <c r="D2921" s="186" t="s">
        <v>1713</v>
      </c>
      <c r="E2921" s="243"/>
      <c r="F2921" s="7" t="s">
        <v>4</v>
      </c>
      <c r="G2921" s="2">
        <v>0.7</v>
      </c>
      <c r="H2921" s="139">
        <v>0.4</v>
      </c>
      <c r="I2921" s="139">
        <v>0.35</v>
      </c>
      <c r="J2921" s="161">
        <f t="shared" si="2112"/>
        <v>0.34299999999999997</v>
      </c>
      <c r="K2921" s="161">
        <f t="shared" si="2113"/>
        <v>0.33949999999999997</v>
      </c>
      <c r="L2921" s="161">
        <f t="shared" si="2114"/>
        <v>0.33599999999999997</v>
      </c>
      <c r="M2921" s="14"/>
      <c r="N2921" s="139">
        <f>H2921*M2921</f>
        <v>0</v>
      </c>
      <c r="O2921" s="217">
        <f>I2921*M2921</f>
        <v>0</v>
      </c>
      <c r="P2921" s="246">
        <f>J2921*M2921</f>
        <v>0</v>
      </c>
      <c r="Q2921" s="246">
        <f>K2921*M2921</f>
        <v>0</v>
      </c>
      <c r="R2921" s="246">
        <f>L2921*M2921</f>
        <v>0</v>
      </c>
      <c r="S2921" s="13" t="s">
        <v>5</v>
      </c>
    </row>
    <row r="2922" spans="1:20" s="56" customFormat="1" ht="69.95" hidden="1" customHeight="1" outlineLevel="1" thickBot="1" x14ac:dyDescent="0.25">
      <c r="A2922" s="644" t="s">
        <v>5485</v>
      </c>
      <c r="B2922" s="7" t="s">
        <v>319</v>
      </c>
      <c r="C2922" s="193" t="s">
        <v>1735</v>
      </c>
      <c r="D2922" s="186" t="s">
        <v>3279</v>
      </c>
      <c r="E2922" s="243"/>
      <c r="F2922" s="7" t="s">
        <v>4</v>
      </c>
      <c r="G2922" s="2">
        <v>0.7</v>
      </c>
      <c r="H2922" s="139">
        <v>0.4</v>
      </c>
      <c r="I2922" s="139">
        <v>0.35</v>
      </c>
      <c r="J2922" s="161">
        <f t="shared" si="2112"/>
        <v>0.34299999999999997</v>
      </c>
      <c r="K2922" s="161">
        <f t="shared" si="2113"/>
        <v>0.33949999999999997</v>
      </c>
      <c r="L2922" s="161">
        <f t="shared" si="2114"/>
        <v>0.33599999999999997</v>
      </c>
      <c r="M2922" s="14"/>
      <c r="N2922" s="139">
        <f>H2922*M2922</f>
        <v>0</v>
      </c>
      <c r="O2922" s="217">
        <f>I2922*M2922</f>
        <v>0</v>
      </c>
      <c r="P2922" s="246">
        <f>J2922*M2922</f>
        <v>0</v>
      </c>
      <c r="Q2922" s="246">
        <f>K2922*M2922</f>
        <v>0</v>
      </c>
      <c r="R2922" s="246">
        <f>L2922*M2922</f>
        <v>0</v>
      </c>
      <c r="S2922" s="12" t="s">
        <v>5</v>
      </c>
    </row>
    <row r="2923" spans="1:20" s="56" customFormat="1" ht="69.95" hidden="1" customHeight="1" outlineLevel="1" thickBot="1" x14ac:dyDescent="0.25">
      <c r="A2923" s="644" t="s">
        <v>5486</v>
      </c>
      <c r="B2923" s="64" t="s">
        <v>319</v>
      </c>
      <c r="C2923" s="541" t="s">
        <v>3269</v>
      </c>
      <c r="D2923" s="69" t="s">
        <v>3268</v>
      </c>
      <c r="E2923" s="232"/>
      <c r="F2923" s="64" t="s">
        <v>4</v>
      </c>
      <c r="G2923" s="86">
        <v>1</v>
      </c>
      <c r="H2923" s="98">
        <v>0.55000000000000004</v>
      </c>
      <c r="I2923" s="98">
        <v>0.5</v>
      </c>
      <c r="J2923" s="162">
        <f t="shared" ref="J2923" si="2160">I2923*0.98</f>
        <v>0.49</v>
      </c>
      <c r="K2923" s="162">
        <f t="shared" ref="K2923" si="2161">I2923*0.97</f>
        <v>0.48499999999999999</v>
      </c>
      <c r="L2923" s="162">
        <f t="shared" ref="L2923" si="2162">I2923*0.96</f>
        <v>0.48</v>
      </c>
      <c r="M2923" s="141"/>
      <c r="N2923" s="98">
        <f>H2923*M2923</f>
        <v>0</v>
      </c>
      <c r="O2923" s="217">
        <f>I2923*M2923</f>
        <v>0</v>
      </c>
      <c r="P2923" s="246">
        <f>J2923*M2923</f>
        <v>0</v>
      </c>
      <c r="Q2923" s="246">
        <f>K2923*M2923</f>
        <v>0</v>
      </c>
      <c r="R2923" s="246">
        <f>L2923*M2923</f>
        <v>0</v>
      </c>
      <c r="S2923" s="28" t="s">
        <v>5</v>
      </c>
      <c r="T2923" s="100"/>
    </row>
    <row r="2924" spans="1:20" s="56" customFormat="1" ht="69.95" hidden="1" customHeight="1" outlineLevel="1" thickBot="1" x14ac:dyDescent="0.25">
      <c r="A2924" s="644" t="s">
        <v>5487</v>
      </c>
      <c r="B2924" s="7" t="s">
        <v>319</v>
      </c>
      <c r="C2924" s="193" t="s">
        <v>1736</v>
      </c>
      <c r="D2924" s="186" t="s">
        <v>1719</v>
      </c>
      <c r="E2924" s="243"/>
      <c r="F2924" s="7" t="s">
        <v>4</v>
      </c>
      <c r="G2924" s="2">
        <v>0.7</v>
      </c>
      <c r="H2924" s="139">
        <v>0.4</v>
      </c>
      <c r="I2924" s="139">
        <v>0.35</v>
      </c>
      <c r="J2924" s="161">
        <f t="shared" si="2112"/>
        <v>0.34299999999999997</v>
      </c>
      <c r="K2924" s="161">
        <f t="shared" si="2113"/>
        <v>0.33949999999999997</v>
      </c>
      <c r="L2924" s="161">
        <f t="shared" si="2114"/>
        <v>0.33599999999999997</v>
      </c>
      <c r="M2924" s="14"/>
      <c r="N2924" s="139">
        <f>H2924*M2924</f>
        <v>0</v>
      </c>
      <c r="O2924" s="217">
        <f>I2924*M2924</f>
        <v>0</v>
      </c>
      <c r="P2924" s="246">
        <f>J2924*M2924</f>
        <v>0</v>
      </c>
      <c r="Q2924" s="246">
        <f>K2924*M2924</f>
        <v>0</v>
      </c>
      <c r="R2924" s="246">
        <f>L2924*M2924</f>
        <v>0</v>
      </c>
      <c r="S2924" s="12" t="s">
        <v>5</v>
      </c>
    </row>
    <row r="2925" spans="1:20" s="56" customFormat="1" ht="69.95" hidden="1" customHeight="1" outlineLevel="1" thickBot="1" x14ac:dyDescent="0.25">
      <c r="A2925" s="644" t="s">
        <v>5488</v>
      </c>
      <c r="B2925" s="7" t="s">
        <v>319</v>
      </c>
      <c r="C2925" s="193" t="s">
        <v>1737</v>
      </c>
      <c r="D2925" s="186" t="s">
        <v>1720</v>
      </c>
      <c r="E2925" s="243"/>
      <c r="F2925" s="7" t="s">
        <v>4</v>
      </c>
      <c r="G2925" s="2">
        <v>0.7</v>
      </c>
      <c r="H2925" s="139">
        <v>0.4</v>
      </c>
      <c r="I2925" s="139">
        <v>0.35</v>
      </c>
      <c r="J2925" s="161">
        <f t="shared" si="2112"/>
        <v>0.34299999999999997</v>
      </c>
      <c r="K2925" s="161">
        <f t="shared" si="2113"/>
        <v>0.33949999999999997</v>
      </c>
      <c r="L2925" s="161">
        <f t="shared" si="2114"/>
        <v>0.33599999999999997</v>
      </c>
      <c r="M2925" s="14"/>
      <c r="N2925" s="139">
        <f>H2925*M2925</f>
        <v>0</v>
      </c>
      <c r="O2925" s="217">
        <f>I2925*M2925</f>
        <v>0</v>
      </c>
      <c r="P2925" s="246">
        <f>J2925*M2925</f>
        <v>0</v>
      </c>
      <c r="Q2925" s="246">
        <f>K2925*M2925</f>
        <v>0</v>
      </c>
      <c r="R2925" s="246">
        <f>L2925*M2925</f>
        <v>0</v>
      </c>
      <c r="S2925" s="12" t="s">
        <v>5</v>
      </c>
    </row>
    <row r="2926" spans="1:20" s="56" customFormat="1" ht="69.95" hidden="1" customHeight="1" outlineLevel="1" thickBot="1" x14ac:dyDescent="0.25">
      <c r="A2926" s="644" t="s">
        <v>7318</v>
      </c>
      <c r="B2926" s="7" t="s">
        <v>319</v>
      </c>
      <c r="C2926" s="193" t="s">
        <v>7317</v>
      </c>
      <c r="D2926" s="186" t="s">
        <v>7316</v>
      </c>
      <c r="E2926" s="243"/>
      <c r="F2926" s="7" t="s">
        <v>4</v>
      </c>
      <c r="G2926" s="2">
        <v>0.7</v>
      </c>
      <c r="H2926" s="139">
        <v>0.4</v>
      </c>
      <c r="I2926" s="139">
        <v>0.35</v>
      </c>
      <c r="J2926" s="161">
        <f t="shared" ref="J2926" si="2163">I2926*0.98</f>
        <v>0.34299999999999997</v>
      </c>
      <c r="K2926" s="161">
        <f t="shared" ref="K2926" si="2164">I2926*0.97</f>
        <v>0.33949999999999997</v>
      </c>
      <c r="L2926" s="161">
        <f t="shared" ref="L2926" si="2165">I2926*0.96</f>
        <v>0.33599999999999997</v>
      </c>
      <c r="M2926" s="14"/>
      <c r="N2926" s="139">
        <f>H2926*M2926</f>
        <v>0</v>
      </c>
      <c r="O2926" s="217">
        <f>I2926*M2926</f>
        <v>0</v>
      </c>
      <c r="P2926" s="246">
        <f>J2926*M2926</f>
        <v>0</v>
      </c>
      <c r="Q2926" s="246">
        <f>K2926*M2926</f>
        <v>0</v>
      </c>
      <c r="R2926" s="246">
        <f>L2926*M2926</f>
        <v>0</v>
      </c>
      <c r="S2926" s="12" t="s">
        <v>5</v>
      </c>
    </row>
    <row r="2927" spans="1:20" s="56" customFormat="1" ht="69.95" hidden="1" customHeight="1" outlineLevel="1" thickBot="1" x14ac:dyDescent="0.25">
      <c r="A2927" s="644" t="s">
        <v>5489</v>
      </c>
      <c r="B2927" s="7" t="s">
        <v>319</v>
      </c>
      <c r="C2927" s="193" t="s">
        <v>1738</v>
      </c>
      <c r="D2927" s="186" t="s">
        <v>1721</v>
      </c>
      <c r="E2927" s="243"/>
      <c r="F2927" s="7" t="s">
        <v>4</v>
      </c>
      <c r="G2927" s="2">
        <v>0.7</v>
      </c>
      <c r="H2927" s="139">
        <v>0.4</v>
      </c>
      <c r="I2927" s="139">
        <v>0.35</v>
      </c>
      <c r="J2927" s="161">
        <f t="shared" si="2112"/>
        <v>0.34299999999999997</v>
      </c>
      <c r="K2927" s="161">
        <f t="shared" si="2113"/>
        <v>0.33949999999999997</v>
      </c>
      <c r="L2927" s="161">
        <f t="shared" si="2114"/>
        <v>0.33599999999999997</v>
      </c>
      <c r="M2927" s="14"/>
      <c r="N2927" s="139">
        <f>H2927*M2927</f>
        <v>0</v>
      </c>
      <c r="O2927" s="217">
        <f>I2927*M2927</f>
        <v>0</v>
      </c>
      <c r="P2927" s="246">
        <f>J2927*M2927</f>
        <v>0</v>
      </c>
      <c r="Q2927" s="246">
        <f>K2927*M2927</f>
        <v>0</v>
      </c>
      <c r="R2927" s="246">
        <f>L2927*M2927</f>
        <v>0</v>
      </c>
      <c r="S2927" s="12" t="s">
        <v>5</v>
      </c>
    </row>
    <row r="2928" spans="1:20" s="56" customFormat="1" ht="69.95" hidden="1" customHeight="1" outlineLevel="1" thickBot="1" x14ac:dyDescent="0.25">
      <c r="A2928" s="644" t="s">
        <v>5490</v>
      </c>
      <c r="B2928" s="7" t="s">
        <v>319</v>
      </c>
      <c r="C2928" s="193" t="s">
        <v>1739</v>
      </c>
      <c r="D2928" s="186" t="s">
        <v>1722</v>
      </c>
      <c r="E2928" s="243"/>
      <c r="F2928" s="7" t="s">
        <v>4</v>
      </c>
      <c r="G2928" s="2">
        <v>0.8</v>
      </c>
      <c r="H2928" s="139">
        <v>0.5</v>
      </c>
      <c r="I2928" s="139">
        <v>0.45</v>
      </c>
      <c r="J2928" s="161">
        <f t="shared" si="2112"/>
        <v>0.441</v>
      </c>
      <c r="K2928" s="161">
        <f t="shared" si="2113"/>
        <v>0.4365</v>
      </c>
      <c r="L2928" s="161">
        <f t="shared" si="2114"/>
        <v>0.432</v>
      </c>
      <c r="M2928" s="14"/>
      <c r="N2928" s="139">
        <f>H2928*M2928</f>
        <v>0</v>
      </c>
      <c r="O2928" s="217">
        <f>I2928*M2928</f>
        <v>0</v>
      </c>
      <c r="P2928" s="246">
        <f>J2928*M2928</f>
        <v>0</v>
      </c>
      <c r="Q2928" s="246">
        <f>K2928*M2928</f>
        <v>0</v>
      </c>
      <c r="R2928" s="246">
        <f>L2928*M2928</f>
        <v>0</v>
      </c>
      <c r="S2928" s="13" t="s">
        <v>5</v>
      </c>
    </row>
    <row r="2929" spans="1:24" s="56" customFormat="1" ht="69.95" hidden="1" customHeight="1" outlineLevel="1" thickBot="1" x14ac:dyDescent="0.25">
      <c r="A2929" s="644" t="s">
        <v>5491</v>
      </c>
      <c r="B2929" s="7" t="s">
        <v>319</v>
      </c>
      <c r="C2929" s="193" t="s">
        <v>1740</v>
      </c>
      <c r="D2929" s="186" t="s">
        <v>1723</v>
      </c>
      <c r="E2929" s="243"/>
      <c r="F2929" s="7" t="s">
        <v>4</v>
      </c>
      <c r="G2929" s="2">
        <v>0.8</v>
      </c>
      <c r="H2929" s="139">
        <v>0.5</v>
      </c>
      <c r="I2929" s="139">
        <v>0.45</v>
      </c>
      <c r="J2929" s="161">
        <f t="shared" si="2112"/>
        <v>0.441</v>
      </c>
      <c r="K2929" s="161">
        <f t="shared" si="2113"/>
        <v>0.4365</v>
      </c>
      <c r="L2929" s="161">
        <f t="shared" si="2114"/>
        <v>0.432</v>
      </c>
      <c r="M2929" s="14"/>
      <c r="N2929" s="139">
        <f>H2929*M2929</f>
        <v>0</v>
      </c>
      <c r="O2929" s="217">
        <f>I2929*M2929</f>
        <v>0</v>
      </c>
      <c r="P2929" s="246">
        <f>J2929*M2929</f>
        <v>0</v>
      </c>
      <c r="Q2929" s="246">
        <f>K2929*M2929</f>
        <v>0</v>
      </c>
      <c r="R2929" s="246">
        <f>L2929*M2929</f>
        <v>0</v>
      </c>
      <c r="S2929" s="13" t="s">
        <v>5</v>
      </c>
    </row>
    <row r="2930" spans="1:24" s="56" customFormat="1" ht="69.95" hidden="1" customHeight="1" outlineLevel="1" thickBot="1" x14ac:dyDescent="0.25">
      <c r="A2930" s="644" t="s">
        <v>5492</v>
      </c>
      <c r="B2930" s="7" t="s">
        <v>319</v>
      </c>
      <c r="C2930" s="193" t="s">
        <v>1741</v>
      </c>
      <c r="D2930" s="186" t="s">
        <v>1716</v>
      </c>
      <c r="E2930" s="243"/>
      <c r="F2930" s="7" t="s">
        <v>4</v>
      </c>
      <c r="G2930" s="2">
        <v>0.8</v>
      </c>
      <c r="H2930" s="139">
        <v>0.5</v>
      </c>
      <c r="I2930" s="139">
        <v>0.45</v>
      </c>
      <c r="J2930" s="161">
        <f t="shared" si="2112"/>
        <v>0.441</v>
      </c>
      <c r="K2930" s="161">
        <f t="shared" si="2113"/>
        <v>0.4365</v>
      </c>
      <c r="L2930" s="161">
        <f t="shared" si="2114"/>
        <v>0.432</v>
      </c>
      <c r="M2930" s="14"/>
      <c r="N2930" s="139">
        <f>H2930*M2930</f>
        <v>0</v>
      </c>
      <c r="O2930" s="217">
        <f>I2930*M2930</f>
        <v>0</v>
      </c>
      <c r="P2930" s="246">
        <f>J2930*M2930</f>
        <v>0</v>
      </c>
      <c r="Q2930" s="246">
        <f>K2930*M2930</f>
        <v>0</v>
      </c>
      <c r="R2930" s="246">
        <f>L2930*M2930</f>
        <v>0</v>
      </c>
      <c r="S2930" s="13" t="s">
        <v>5</v>
      </c>
    </row>
    <row r="2931" spans="1:24" s="56" customFormat="1" ht="69.95" hidden="1" customHeight="1" outlineLevel="1" thickBot="1" x14ac:dyDescent="0.25">
      <c r="A2931" s="644" t="s">
        <v>5493</v>
      </c>
      <c r="B2931" s="7" t="s">
        <v>319</v>
      </c>
      <c r="C2931" s="193" t="s">
        <v>1742</v>
      </c>
      <c r="D2931" s="186" t="s">
        <v>1714</v>
      </c>
      <c r="E2931" s="243"/>
      <c r="F2931" s="7" t="s">
        <v>4</v>
      </c>
      <c r="G2931" s="2">
        <v>1</v>
      </c>
      <c r="H2931" s="139">
        <v>0.65</v>
      </c>
      <c r="I2931" s="139">
        <v>0.6</v>
      </c>
      <c r="J2931" s="161">
        <f t="shared" si="2112"/>
        <v>0.58799999999999997</v>
      </c>
      <c r="K2931" s="161">
        <f t="shared" si="2113"/>
        <v>0.58199999999999996</v>
      </c>
      <c r="L2931" s="161">
        <f t="shared" si="2114"/>
        <v>0.57599999999999996</v>
      </c>
      <c r="M2931" s="14"/>
      <c r="N2931" s="139">
        <f>H2931*M2931</f>
        <v>0</v>
      </c>
      <c r="O2931" s="217">
        <f>I2931*M2931</f>
        <v>0</v>
      </c>
      <c r="P2931" s="246">
        <f>J2931*M2931</f>
        <v>0</v>
      </c>
      <c r="Q2931" s="246">
        <f>K2931*M2931</f>
        <v>0</v>
      </c>
      <c r="R2931" s="246">
        <f>L2931*M2931</f>
        <v>0</v>
      </c>
      <c r="S2931" s="13" t="s">
        <v>5</v>
      </c>
    </row>
    <row r="2932" spans="1:24" s="56" customFormat="1" ht="69.95" hidden="1" customHeight="1" outlineLevel="1" thickBot="1" x14ac:dyDescent="0.25">
      <c r="A2932" s="644" t="s">
        <v>5494</v>
      </c>
      <c r="B2932" s="7" t="s">
        <v>319</v>
      </c>
      <c r="C2932" s="193" t="s">
        <v>1743</v>
      </c>
      <c r="D2932" s="186" t="s">
        <v>1715</v>
      </c>
      <c r="E2932" s="243"/>
      <c r="F2932" s="7" t="s">
        <v>4</v>
      </c>
      <c r="G2932" s="2">
        <v>1</v>
      </c>
      <c r="H2932" s="139">
        <v>0.65</v>
      </c>
      <c r="I2932" s="139">
        <v>0.6</v>
      </c>
      <c r="J2932" s="161">
        <f t="shared" si="2112"/>
        <v>0.58799999999999997</v>
      </c>
      <c r="K2932" s="161">
        <f t="shared" si="2113"/>
        <v>0.58199999999999996</v>
      </c>
      <c r="L2932" s="161">
        <f t="shared" si="2114"/>
        <v>0.57599999999999996</v>
      </c>
      <c r="M2932" s="14"/>
      <c r="N2932" s="139">
        <f>H2932*M2932</f>
        <v>0</v>
      </c>
      <c r="O2932" s="217">
        <f>I2932*M2932</f>
        <v>0</v>
      </c>
      <c r="P2932" s="246">
        <f>J2932*M2932</f>
        <v>0</v>
      </c>
      <c r="Q2932" s="246">
        <f>K2932*M2932</f>
        <v>0</v>
      </c>
      <c r="R2932" s="246">
        <f>L2932*M2932</f>
        <v>0</v>
      </c>
      <c r="S2932" s="13" t="s">
        <v>5</v>
      </c>
    </row>
    <row r="2933" spans="1:24" s="56" customFormat="1" ht="69.95" hidden="1" customHeight="1" outlineLevel="1" thickBot="1" x14ac:dyDescent="0.25">
      <c r="A2933" s="644" t="s">
        <v>5495</v>
      </c>
      <c r="B2933" s="7" t="s">
        <v>349</v>
      </c>
      <c r="C2933" s="303"/>
      <c r="D2933" s="186" t="s">
        <v>350</v>
      </c>
      <c r="E2933" s="7"/>
      <c r="F2933" s="7" t="s">
        <v>4</v>
      </c>
      <c r="G2933" s="2">
        <v>12</v>
      </c>
      <c r="H2933" s="139">
        <v>7.2</v>
      </c>
      <c r="I2933" s="139">
        <v>7</v>
      </c>
      <c r="J2933" s="161">
        <f t="shared" si="2112"/>
        <v>6.8599999999999994</v>
      </c>
      <c r="K2933" s="161">
        <f t="shared" si="2113"/>
        <v>6.79</v>
      </c>
      <c r="L2933" s="161">
        <f t="shared" si="2114"/>
        <v>6.72</v>
      </c>
      <c r="M2933" s="14"/>
      <c r="N2933" s="139">
        <f>H2933*M2933</f>
        <v>0</v>
      </c>
      <c r="O2933" s="217">
        <f>I2933*M2933</f>
        <v>0</v>
      </c>
      <c r="P2933" s="246">
        <f>J2933*M2933</f>
        <v>0</v>
      </c>
      <c r="Q2933" s="246">
        <f>K2933*M2933</f>
        <v>0</v>
      </c>
      <c r="R2933" s="246">
        <f>L2933*M2933</f>
        <v>0</v>
      </c>
      <c r="S2933" s="12" t="s">
        <v>5</v>
      </c>
    </row>
    <row r="2934" spans="1:24" s="56" customFormat="1" ht="69.95" hidden="1" customHeight="1" outlineLevel="1" thickBot="1" x14ac:dyDescent="0.25">
      <c r="A2934" s="797" t="s">
        <v>5496</v>
      </c>
      <c r="B2934" s="836" t="s">
        <v>1858</v>
      </c>
      <c r="C2934" s="837"/>
      <c r="D2934" s="838" t="s">
        <v>10329</v>
      </c>
      <c r="E2934" s="776"/>
      <c r="F2934" s="836" t="s">
        <v>4</v>
      </c>
      <c r="G2934" s="798">
        <v>0.2</v>
      </c>
      <c r="H2934" s="779">
        <v>0.09</v>
      </c>
      <c r="I2934" s="778">
        <v>0.08</v>
      </c>
      <c r="J2934" s="839">
        <f t="shared" si="2112"/>
        <v>7.8399999999999997E-2</v>
      </c>
      <c r="K2934" s="839">
        <f t="shared" si="2113"/>
        <v>7.7600000000000002E-2</v>
      </c>
      <c r="L2934" s="839">
        <f t="shared" si="2114"/>
        <v>7.6799999999999993E-2</v>
      </c>
      <c r="M2934" s="750"/>
      <c r="N2934" s="840">
        <f>H2934*M2934</f>
        <v>0</v>
      </c>
      <c r="O2934" s="759">
        <f>I2934*M2934</f>
        <v>0</v>
      </c>
      <c r="P2934" s="759">
        <f>J2934*M2934</f>
        <v>0</v>
      </c>
      <c r="Q2934" s="759">
        <f>K2934*M2934</f>
        <v>0</v>
      </c>
      <c r="R2934" s="759">
        <f>L2934*M2934</f>
        <v>0</v>
      </c>
      <c r="S2934" s="821" t="s">
        <v>5</v>
      </c>
      <c r="T2934" s="119" t="s">
        <v>10254</v>
      </c>
      <c r="U2934"/>
    </row>
    <row r="2935" spans="1:24" ht="20.100000000000001" customHeight="1" collapsed="1" thickBot="1" x14ac:dyDescent="0.25">
      <c r="A2935" s="384" t="s">
        <v>2826</v>
      </c>
      <c r="B2935" s="601"/>
      <c r="C2935" s="368"/>
      <c r="D2935" s="369"/>
      <c r="E2935" s="369"/>
      <c r="F2935" s="369"/>
      <c r="G2935" s="370"/>
      <c r="H2935" s="370"/>
      <c r="I2935" s="370"/>
      <c r="J2935" s="370"/>
      <c r="K2935" s="370"/>
      <c r="L2935" s="370"/>
      <c r="M2935" s="749"/>
      <c r="N2935" s="370"/>
      <c r="O2935" s="370"/>
      <c r="P2935" s="370"/>
      <c r="Q2935" s="370"/>
      <c r="R2935" s="370"/>
      <c r="S2935" s="371"/>
      <c r="U2935" s="56"/>
    </row>
    <row r="2936" spans="1:24" ht="20.100000000000001" hidden="1" customHeight="1" outlineLevel="1" thickBot="1" x14ac:dyDescent="0.25">
      <c r="A2936" s="3" t="s">
        <v>3737</v>
      </c>
      <c r="B2936" s="3" t="s">
        <v>33</v>
      </c>
      <c r="C2936" s="3"/>
      <c r="D2936" s="3" t="s">
        <v>17</v>
      </c>
      <c r="E2936" s="3" t="s">
        <v>2746</v>
      </c>
      <c r="F2936" s="84" t="s">
        <v>31</v>
      </c>
      <c r="G2936" s="85" t="s">
        <v>487</v>
      </c>
      <c r="H2936" s="3" t="s">
        <v>488</v>
      </c>
      <c r="I2936" s="3" t="s">
        <v>495</v>
      </c>
      <c r="J2936" s="123">
        <v>-0.02</v>
      </c>
      <c r="K2936" s="123">
        <v>-0.03</v>
      </c>
      <c r="L2936" s="123">
        <v>-0.04</v>
      </c>
      <c r="M2936" s="3" t="s">
        <v>18</v>
      </c>
      <c r="N2936" s="3" t="s">
        <v>8</v>
      </c>
      <c r="O2936" s="3" t="s">
        <v>486</v>
      </c>
      <c r="P2936" s="124" t="s">
        <v>1924</v>
      </c>
      <c r="Q2936" s="124" t="s">
        <v>1930</v>
      </c>
      <c r="R2936" s="124" t="s">
        <v>1931</v>
      </c>
      <c r="S2936" s="3" t="s">
        <v>34</v>
      </c>
      <c r="U2936" s="56"/>
    </row>
    <row r="2937" spans="1:24" s="56" customFormat="1" ht="69.95" hidden="1" customHeight="1" outlineLevel="1" thickBot="1" x14ac:dyDescent="0.25">
      <c r="A2937" s="644" t="s">
        <v>7070</v>
      </c>
      <c r="B2937" s="64" t="s">
        <v>472</v>
      </c>
      <c r="C2937" s="64" t="s">
        <v>7071</v>
      </c>
      <c r="D2937" s="108" t="s">
        <v>7072</v>
      </c>
      <c r="E2937" s="115"/>
      <c r="F2937" s="64" t="s">
        <v>4</v>
      </c>
      <c r="G2937" s="86">
        <v>7.5</v>
      </c>
      <c r="H2937" s="98">
        <v>5.0999999999999996</v>
      </c>
      <c r="I2937" s="98">
        <v>4.95</v>
      </c>
      <c r="J2937" s="162">
        <f t="shared" ref="J2937:J2938" si="2166">I2937*0.98</f>
        <v>4.851</v>
      </c>
      <c r="K2937" s="162">
        <f t="shared" ref="K2937:K2938" si="2167">I2937*0.97</f>
        <v>4.8014999999999999</v>
      </c>
      <c r="L2937" s="162">
        <f t="shared" ref="L2937:L2938" si="2168">I2937*0.96</f>
        <v>4.7519999999999998</v>
      </c>
      <c r="M2937" s="141"/>
      <c r="N2937" s="209">
        <f>H2937*M2937</f>
        <v>0</v>
      </c>
      <c r="O2937" s="217">
        <f>I2937*M2937</f>
        <v>0</v>
      </c>
      <c r="P2937" s="217">
        <f>J2937*M2937</f>
        <v>0</v>
      </c>
      <c r="Q2937" s="217">
        <f>K2937*M2937</f>
        <v>0</v>
      </c>
      <c r="R2937" s="217">
        <f>L2937*M2937</f>
        <v>0</v>
      </c>
      <c r="S2937" s="30" t="s">
        <v>5</v>
      </c>
      <c r="T2937" s="100"/>
      <c r="W2937" s="497"/>
      <c r="X2937" s="497"/>
    </row>
    <row r="2938" spans="1:24" s="56" customFormat="1" ht="69.95" hidden="1" customHeight="1" outlineLevel="1" thickBot="1" x14ac:dyDescent="0.25">
      <c r="A2938" s="644" t="s">
        <v>7073</v>
      </c>
      <c r="B2938" s="64" t="s">
        <v>472</v>
      </c>
      <c r="C2938" s="64" t="s">
        <v>7074</v>
      </c>
      <c r="D2938" s="108" t="s">
        <v>7075</v>
      </c>
      <c r="E2938" s="115"/>
      <c r="F2938" s="64" t="s">
        <v>4</v>
      </c>
      <c r="G2938" s="86">
        <v>8</v>
      </c>
      <c r="H2938" s="98">
        <v>5.65</v>
      </c>
      <c r="I2938" s="98">
        <v>5.5</v>
      </c>
      <c r="J2938" s="162">
        <f t="shared" si="2166"/>
        <v>5.39</v>
      </c>
      <c r="K2938" s="162">
        <f t="shared" si="2167"/>
        <v>5.335</v>
      </c>
      <c r="L2938" s="162">
        <f t="shared" si="2168"/>
        <v>5.2799999999999994</v>
      </c>
      <c r="M2938" s="141"/>
      <c r="N2938" s="209">
        <f>H2938*M2938</f>
        <v>0</v>
      </c>
      <c r="O2938" s="217">
        <f>I2938*M2938</f>
        <v>0</v>
      </c>
      <c r="P2938" s="217">
        <f>J2938*M2938</f>
        <v>0</v>
      </c>
      <c r="Q2938" s="217">
        <f>K2938*M2938</f>
        <v>0</v>
      </c>
      <c r="R2938" s="217">
        <f>L2938*M2938</f>
        <v>0</v>
      </c>
      <c r="S2938" s="30" t="s">
        <v>5</v>
      </c>
      <c r="T2938" s="100"/>
      <c r="W2938" s="497"/>
      <c r="X2938" s="497"/>
    </row>
    <row r="2939" spans="1:24" s="56" customFormat="1" ht="69.95" hidden="1" customHeight="1" outlineLevel="1" thickBot="1" x14ac:dyDescent="0.25">
      <c r="A2939" s="644" t="s">
        <v>7076</v>
      </c>
      <c r="B2939" s="64" t="s">
        <v>472</v>
      </c>
      <c r="C2939" s="64" t="s">
        <v>7077</v>
      </c>
      <c r="D2939" s="108" t="s">
        <v>7078</v>
      </c>
      <c r="E2939" s="115"/>
      <c r="F2939" s="64" t="s">
        <v>4</v>
      </c>
      <c r="G2939" s="86">
        <v>8</v>
      </c>
      <c r="H2939" s="98">
        <v>5.65</v>
      </c>
      <c r="I2939" s="98">
        <v>5.5</v>
      </c>
      <c r="J2939" s="162">
        <f t="shared" ref="J2939:J2940" si="2169">I2939*0.98</f>
        <v>5.39</v>
      </c>
      <c r="K2939" s="162">
        <f t="shared" ref="K2939:K2940" si="2170">I2939*0.97</f>
        <v>5.335</v>
      </c>
      <c r="L2939" s="162">
        <f t="shared" ref="L2939:L2940" si="2171">I2939*0.96</f>
        <v>5.2799999999999994</v>
      </c>
      <c r="M2939" s="141"/>
      <c r="N2939" s="209">
        <f>H2939*M2939</f>
        <v>0</v>
      </c>
      <c r="O2939" s="217">
        <f>I2939*M2939</f>
        <v>0</v>
      </c>
      <c r="P2939" s="217">
        <f>J2939*M2939</f>
        <v>0</v>
      </c>
      <c r="Q2939" s="217">
        <f>K2939*M2939</f>
        <v>0</v>
      </c>
      <c r="R2939" s="217">
        <f>L2939*M2939</f>
        <v>0</v>
      </c>
      <c r="S2939" s="30" t="s">
        <v>5</v>
      </c>
      <c r="T2939" s="100"/>
      <c r="W2939" s="497"/>
      <c r="X2939" s="497"/>
    </row>
    <row r="2940" spans="1:24" s="56" customFormat="1" ht="69.95" hidden="1" customHeight="1" outlineLevel="1" thickBot="1" x14ac:dyDescent="0.25">
      <c r="A2940" s="644" t="s">
        <v>7079</v>
      </c>
      <c r="B2940" s="64" t="s">
        <v>472</v>
      </c>
      <c r="C2940" s="64" t="s">
        <v>7080</v>
      </c>
      <c r="D2940" s="108" t="s">
        <v>7081</v>
      </c>
      <c r="E2940" s="115"/>
      <c r="F2940" s="64" t="s">
        <v>4</v>
      </c>
      <c r="G2940" s="86">
        <v>8.5</v>
      </c>
      <c r="H2940" s="98">
        <v>5.95</v>
      </c>
      <c r="I2940" s="98">
        <v>5.8</v>
      </c>
      <c r="J2940" s="162">
        <f t="shared" si="2169"/>
        <v>5.6840000000000002</v>
      </c>
      <c r="K2940" s="162">
        <f t="shared" si="2170"/>
        <v>5.6259999999999994</v>
      </c>
      <c r="L2940" s="162">
        <f t="shared" si="2171"/>
        <v>5.5679999999999996</v>
      </c>
      <c r="M2940" s="141"/>
      <c r="N2940" s="209">
        <f>H2940*M2940</f>
        <v>0</v>
      </c>
      <c r="O2940" s="217">
        <f>I2940*M2940</f>
        <v>0</v>
      </c>
      <c r="P2940" s="217">
        <f>J2940*M2940</f>
        <v>0</v>
      </c>
      <c r="Q2940" s="217">
        <f>K2940*M2940</f>
        <v>0</v>
      </c>
      <c r="R2940" s="217">
        <f>L2940*M2940</f>
        <v>0</v>
      </c>
      <c r="S2940" s="30" t="s">
        <v>5</v>
      </c>
      <c r="T2940" s="100"/>
      <c r="W2940" s="497"/>
      <c r="X2940" s="497"/>
    </row>
    <row r="2941" spans="1:24" s="56" customFormat="1" ht="69.95" hidden="1" customHeight="1" outlineLevel="1" thickBot="1" x14ac:dyDescent="0.25">
      <c r="A2941" s="644" t="s">
        <v>5497</v>
      </c>
      <c r="B2941" s="64" t="s">
        <v>472</v>
      </c>
      <c r="C2941" s="86"/>
      <c r="D2941" s="53" t="s">
        <v>474</v>
      </c>
      <c r="E2941" s="178"/>
      <c r="F2941" s="64" t="s">
        <v>4</v>
      </c>
      <c r="G2941" s="86">
        <v>5.5</v>
      </c>
      <c r="H2941" s="98">
        <v>3.3</v>
      </c>
      <c r="I2941" s="98">
        <v>3.2</v>
      </c>
      <c r="J2941" s="162">
        <f t="shared" ref="J2941:J2969" si="2172">I2941*0.98</f>
        <v>3.1360000000000001</v>
      </c>
      <c r="K2941" s="162">
        <f t="shared" ref="K2941:K2969" si="2173">I2941*0.97</f>
        <v>3.1040000000000001</v>
      </c>
      <c r="L2941" s="162">
        <f t="shared" ref="L2941:L2969" si="2174">I2941*0.96</f>
        <v>3.0720000000000001</v>
      </c>
      <c r="M2941" s="141"/>
      <c r="N2941" s="209">
        <f>H2941*M2941</f>
        <v>0</v>
      </c>
      <c r="O2941" s="217">
        <f>I2941*M2941</f>
        <v>0</v>
      </c>
      <c r="P2941" s="246">
        <f>J2941*M2941</f>
        <v>0</v>
      </c>
      <c r="Q2941" s="246">
        <f>K2941*M2941</f>
        <v>0</v>
      </c>
      <c r="R2941" s="246">
        <f>L2941*M2941</f>
        <v>0</v>
      </c>
      <c r="S2941" s="30" t="s">
        <v>5</v>
      </c>
      <c r="T2941" s="100"/>
    </row>
    <row r="2942" spans="1:24" s="56" customFormat="1" ht="69.95" hidden="1" customHeight="1" outlineLevel="1" thickBot="1" x14ac:dyDescent="0.25">
      <c r="A2942" s="644" t="s">
        <v>5498</v>
      </c>
      <c r="B2942" s="64" t="s">
        <v>472</v>
      </c>
      <c r="C2942" s="86"/>
      <c r="D2942" s="53" t="s">
        <v>475</v>
      </c>
      <c r="E2942" s="178"/>
      <c r="F2942" s="64" t="s">
        <v>4</v>
      </c>
      <c r="G2942" s="86">
        <v>5.5</v>
      </c>
      <c r="H2942" s="98">
        <v>3.3</v>
      </c>
      <c r="I2942" s="98">
        <v>3.2</v>
      </c>
      <c r="J2942" s="162">
        <f t="shared" si="2172"/>
        <v>3.1360000000000001</v>
      </c>
      <c r="K2942" s="162">
        <f t="shared" si="2173"/>
        <v>3.1040000000000001</v>
      </c>
      <c r="L2942" s="162">
        <f t="shared" si="2174"/>
        <v>3.0720000000000001</v>
      </c>
      <c r="M2942" s="141"/>
      <c r="N2942" s="209">
        <f>H2942*M2942</f>
        <v>0</v>
      </c>
      <c r="O2942" s="217">
        <f>I2942*M2942</f>
        <v>0</v>
      </c>
      <c r="P2942" s="246">
        <f>J2942*M2942</f>
        <v>0</v>
      </c>
      <c r="Q2942" s="246">
        <f>K2942*M2942</f>
        <v>0</v>
      </c>
      <c r="R2942" s="246">
        <f>L2942*M2942</f>
        <v>0</v>
      </c>
      <c r="S2942" s="30" t="s">
        <v>5</v>
      </c>
      <c r="T2942" s="100"/>
    </row>
    <row r="2943" spans="1:24" s="56" customFormat="1" ht="69.95" hidden="1" customHeight="1" outlineLevel="1" thickBot="1" x14ac:dyDescent="0.25">
      <c r="A2943" s="644" t="s">
        <v>5499</v>
      </c>
      <c r="B2943" s="64" t="s">
        <v>472</v>
      </c>
      <c r="C2943" s="86"/>
      <c r="D2943" s="53" t="s">
        <v>476</v>
      </c>
      <c r="E2943" s="178"/>
      <c r="F2943" s="64" t="s">
        <v>4</v>
      </c>
      <c r="G2943" s="86">
        <v>6</v>
      </c>
      <c r="H2943" s="98">
        <v>3.7</v>
      </c>
      <c r="I2943" s="98">
        <v>3.6</v>
      </c>
      <c r="J2943" s="162">
        <f t="shared" si="2172"/>
        <v>3.528</v>
      </c>
      <c r="K2943" s="162">
        <f t="shared" si="2173"/>
        <v>3.492</v>
      </c>
      <c r="L2943" s="162">
        <f t="shared" si="2174"/>
        <v>3.456</v>
      </c>
      <c r="M2943" s="141"/>
      <c r="N2943" s="209">
        <f>H2943*M2943</f>
        <v>0</v>
      </c>
      <c r="O2943" s="217">
        <f>I2943*M2943</f>
        <v>0</v>
      </c>
      <c r="P2943" s="246">
        <f>J2943*M2943</f>
        <v>0</v>
      </c>
      <c r="Q2943" s="246">
        <f>K2943*M2943</f>
        <v>0</v>
      </c>
      <c r="R2943" s="246">
        <f>L2943*M2943</f>
        <v>0</v>
      </c>
      <c r="S2943" s="30" t="s">
        <v>5</v>
      </c>
      <c r="T2943" s="100"/>
    </row>
    <row r="2944" spans="1:24" s="56" customFormat="1" ht="69.95" hidden="1" customHeight="1" outlineLevel="1" thickBot="1" x14ac:dyDescent="0.25">
      <c r="A2944" s="644" t="s">
        <v>5500</v>
      </c>
      <c r="B2944" s="64" t="s">
        <v>472</v>
      </c>
      <c r="C2944" s="86"/>
      <c r="D2944" s="53" t="s">
        <v>477</v>
      </c>
      <c r="E2944" s="178"/>
      <c r="F2944" s="64" t="s">
        <v>4</v>
      </c>
      <c r="G2944" s="86">
        <v>6</v>
      </c>
      <c r="H2944" s="98">
        <v>3.7</v>
      </c>
      <c r="I2944" s="98">
        <v>3.6</v>
      </c>
      <c r="J2944" s="162">
        <f t="shared" si="2172"/>
        <v>3.528</v>
      </c>
      <c r="K2944" s="162">
        <f t="shared" si="2173"/>
        <v>3.492</v>
      </c>
      <c r="L2944" s="162">
        <f t="shared" si="2174"/>
        <v>3.456</v>
      </c>
      <c r="M2944" s="140"/>
      <c r="N2944" s="209">
        <f>H2944*M2944</f>
        <v>0</v>
      </c>
      <c r="O2944" s="217">
        <f>I2944*M2944</f>
        <v>0</v>
      </c>
      <c r="P2944" s="246">
        <f>J2944*M2944</f>
        <v>0</v>
      </c>
      <c r="Q2944" s="246">
        <f>K2944*M2944</f>
        <v>0</v>
      </c>
      <c r="R2944" s="246">
        <f>L2944*M2944</f>
        <v>0</v>
      </c>
      <c r="S2944" s="30" t="s">
        <v>5</v>
      </c>
      <c r="T2944" s="100"/>
    </row>
    <row r="2945" spans="1:24" s="56" customFormat="1" ht="69.95" hidden="1" customHeight="1" outlineLevel="1" thickBot="1" x14ac:dyDescent="0.25">
      <c r="A2945" s="644" t="s">
        <v>5501</v>
      </c>
      <c r="B2945" s="64" t="s">
        <v>472</v>
      </c>
      <c r="C2945" s="86"/>
      <c r="D2945" s="53" t="s">
        <v>478</v>
      </c>
      <c r="E2945" s="178"/>
      <c r="F2945" s="64" t="s">
        <v>4</v>
      </c>
      <c r="G2945" s="86">
        <v>7</v>
      </c>
      <c r="H2945" s="98">
        <v>4.3</v>
      </c>
      <c r="I2945" s="98">
        <v>4.2</v>
      </c>
      <c r="J2945" s="162">
        <f t="shared" si="2172"/>
        <v>4.1159999999999997</v>
      </c>
      <c r="K2945" s="162">
        <f t="shared" si="2173"/>
        <v>4.0739999999999998</v>
      </c>
      <c r="L2945" s="162">
        <f t="shared" si="2174"/>
        <v>4.032</v>
      </c>
      <c r="M2945" s="140"/>
      <c r="N2945" s="209">
        <f>H2945*M2945</f>
        <v>0</v>
      </c>
      <c r="O2945" s="217">
        <f>I2945*M2945</f>
        <v>0</v>
      </c>
      <c r="P2945" s="246">
        <f>J2945*M2945</f>
        <v>0</v>
      </c>
      <c r="Q2945" s="246">
        <f>K2945*M2945</f>
        <v>0</v>
      </c>
      <c r="R2945" s="246">
        <f>L2945*M2945</f>
        <v>0</v>
      </c>
      <c r="S2945" s="30" t="s">
        <v>5</v>
      </c>
      <c r="T2945" s="100"/>
    </row>
    <row r="2946" spans="1:24" s="56" customFormat="1" ht="69.95" hidden="1" customHeight="1" outlineLevel="1" thickBot="1" x14ac:dyDescent="0.25">
      <c r="A2946" s="644" t="s">
        <v>5502</v>
      </c>
      <c r="B2946" s="64" t="s">
        <v>472</v>
      </c>
      <c r="C2946" s="86"/>
      <c r="D2946" s="53" t="s">
        <v>479</v>
      </c>
      <c r="E2946" s="178"/>
      <c r="F2946" s="64" t="s">
        <v>4</v>
      </c>
      <c r="G2946" s="86">
        <v>7</v>
      </c>
      <c r="H2946" s="98">
        <v>4.3</v>
      </c>
      <c r="I2946" s="98">
        <v>4.2</v>
      </c>
      <c r="J2946" s="162">
        <f t="shared" si="2172"/>
        <v>4.1159999999999997</v>
      </c>
      <c r="K2946" s="162">
        <f t="shared" si="2173"/>
        <v>4.0739999999999998</v>
      </c>
      <c r="L2946" s="162">
        <f t="shared" si="2174"/>
        <v>4.032</v>
      </c>
      <c r="M2946" s="141"/>
      <c r="N2946" s="209">
        <f>H2946*M2946</f>
        <v>0</v>
      </c>
      <c r="O2946" s="217">
        <f>I2946*M2946</f>
        <v>0</v>
      </c>
      <c r="P2946" s="246">
        <f>J2946*M2946</f>
        <v>0</v>
      </c>
      <c r="Q2946" s="246">
        <f>K2946*M2946</f>
        <v>0</v>
      </c>
      <c r="R2946" s="246">
        <f>L2946*M2946</f>
        <v>0</v>
      </c>
      <c r="S2946" s="30" t="s">
        <v>5</v>
      </c>
      <c r="T2946" s="100"/>
    </row>
    <row r="2947" spans="1:24" s="56" customFormat="1" ht="69.95" hidden="1" customHeight="1" outlineLevel="1" thickBot="1" x14ac:dyDescent="0.25">
      <c r="A2947" s="644" t="s">
        <v>9692</v>
      </c>
      <c r="B2947" s="64" t="s">
        <v>472</v>
      </c>
      <c r="C2947" s="86"/>
      <c r="D2947" s="93" t="s">
        <v>9711</v>
      </c>
      <c r="E2947" s="178"/>
      <c r="F2947" s="64" t="s">
        <v>4</v>
      </c>
      <c r="G2947" s="86">
        <v>5</v>
      </c>
      <c r="H2947" s="98">
        <v>3.2</v>
      </c>
      <c r="I2947" s="98">
        <v>3.1</v>
      </c>
      <c r="J2947" s="162">
        <f t="shared" ref="J2947" si="2175">I2947*0.98</f>
        <v>3.0379999999999998</v>
      </c>
      <c r="K2947" s="162">
        <f t="shared" ref="K2947" si="2176">I2947*0.97</f>
        <v>3.0070000000000001</v>
      </c>
      <c r="L2947" s="162">
        <f t="shared" ref="L2947" si="2177">I2947*0.96</f>
        <v>2.976</v>
      </c>
      <c r="M2947" s="141"/>
      <c r="N2947" s="209">
        <f>H2947*M2947</f>
        <v>0</v>
      </c>
      <c r="O2947" s="217">
        <f>I2947*M2947</f>
        <v>0</v>
      </c>
      <c r="P2947" s="246">
        <f>J2947*M2947</f>
        <v>0</v>
      </c>
      <c r="Q2947" s="246">
        <f>K2947*M2947</f>
        <v>0</v>
      </c>
      <c r="R2947" s="246">
        <f>L2947*M2947</f>
        <v>0</v>
      </c>
      <c r="S2947" s="30" t="s">
        <v>5</v>
      </c>
      <c r="T2947" s="100"/>
    </row>
    <row r="2948" spans="1:24" s="56" customFormat="1" ht="69.95" hidden="1" customHeight="1" outlineLevel="1" thickBot="1" x14ac:dyDescent="0.25">
      <c r="A2948" s="644" t="s">
        <v>10390</v>
      </c>
      <c r="B2948" s="64" t="s">
        <v>472</v>
      </c>
      <c r="C2948" s="86"/>
      <c r="D2948" s="93" t="s">
        <v>10391</v>
      </c>
      <c r="E2948" s="178"/>
      <c r="F2948" s="64" t="s">
        <v>4</v>
      </c>
      <c r="G2948" s="86">
        <v>7</v>
      </c>
      <c r="H2948" s="98">
        <v>4.45</v>
      </c>
      <c r="I2948" s="98">
        <v>4.3499999999999996</v>
      </c>
      <c r="J2948" s="162">
        <f t="shared" ref="J2948" si="2178">I2948*0.98</f>
        <v>4.2629999999999999</v>
      </c>
      <c r="K2948" s="162">
        <f t="shared" ref="K2948" si="2179">I2948*0.97</f>
        <v>4.2194999999999991</v>
      </c>
      <c r="L2948" s="162">
        <f t="shared" ref="L2948" si="2180">I2948*0.96</f>
        <v>4.1759999999999993</v>
      </c>
      <c r="M2948" s="141"/>
      <c r="N2948" s="209">
        <f>H2948*M2948</f>
        <v>0</v>
      </c>
      <c r="O2948" s="217">
        <f>I2948*M2948</f>
        <v>0</v>
      </c>
      <c r="P2948" s="246">
        <f>J2948*M2948</f>
        <v>0</v>
      </c>
      <c r="Q2948" s="246">
        <f>K2948*M2948</f>
        <v>0</v>
      </c>
      <c r="R2948" s="246">
        <f>L2948*M2948</f>
        <v>0</v>
      </c>
      <c r="S2948" s="30" t="s">
        <v>5</v>
      </c>
      <c r="T2948" s="100"/>
    </row>
    <row r="2949" spans="1:24" s="56" customFormat="1" ht="69.95" hidden="1" customHeight="1" outlineLevel="1" thickBot="1" x14ac:dyDescent="0.25">
      <c r="A2949" s="644" t="s">
        <v>7014</v>
      </c>
      <c r="B2949" s="64" t="s">
        <v>472</v>
      </c>
      <c r="C2949" s="86" t="s">
        <v>7015</v>
      </c>
      <c r="D2949" s="53" t="s">
        <v>7019</v>
      </c>
      <c r="E2949" s="178"/>
      <c r="F2949" s="64" t="s">
        <v>4</v>
      </c>
      <c r="G2949" s="86">
        <v>12</v>
      </c>
      <c r="H2949" s="98">
        <v>8.1999999999999993</v>
      </c>
      <c r="I2949" s="98">
        <v>8</v>
      </c>
      <c r="J2949" s="162">
        <f t="shared" ref="J2949" si="2181">I2949*0.98</f>
        <v>7.84</v>
      </c>
      <c r="K2949" s="162">
        <f t="shared" ref="K2949" si="2182">I2949*0.97</f>
        <v>7.76</v>
      </c>
      <c r="L2949" s="162">
        <f t="shared" ref="L2949" si="2183">I2949*0.96</f>
        <v>7.68</v>
      </c>
      <c r="M2949" s="141"/>
      <c r="N2949" s="209">
        <f>H2949*M2949</f>
        <v>0</v>
      </c>
      <c r="O2949" s="217">
        <f>I2949*M2949</f>
        <v>0</v>
      </c>
      <c r="P2949" s="246">
        <f>J2949*M2949</f>
        <v>0</v>
      </c>
      <c r="Q2949" s="246">
        <f>K2949*M2949</f>
        <v>0</v>
      </c>
      <c r="R2949" s="246">
        <f>L2949*M2949</f>
        <v>0</v>
      </c>
      <c r="S2949" s="30" t="s">
        <v>5</v>
      </c>
      <c r="T2949" s="100"/>
    </row>
    <row r="2950" spans="1:24" s="56" customFormat="1" ht="69.95" hidden="1" customHeight="1" outlineLevel="1" thickBot="1" x14ac:dyDescent="0.25">
      <c r="A2950" s="644" t="s">
        <v>7017</v>
      </c>
      <c r="B2950" s="64" t="s">
        <v>472</v>
      </c>
      <c r="C2950" s="86" t="s">
        <v>7018</v>
      </c>
      <c r="D2950" s="53" t="s">
        <v>7016</v>
      </c>
      <c r="E2950" s="178"/>
      <c r="F2950" s="64" t="s">
        <v>4</v>
      </c>
      <c r="G2950" s="86">
        <v>12</v>
      </c>
      <c r="H2950" s="98">
        <v>8.1999999999999993</v>
      </c>
      <c r="I2950" s="98">
        <v>8</v>
      </c>
      <c r="J2950" s="162">
        <f t="shared" ref="J2950" si="2184">I2950*0.98</f>
        <v>7.84</v>
      </c>
      <c r="K2950" s="162">
        <f t="shared" ref="K2950" si="2185">I2950*0.97</f>
        <v>7.76</v>
      </c>
      <c r="L2950" s="162">
        <f t="shared" ref="L2950" si="2186">I2950*0.96</f>
        <v>7.68</v>
      </c>
      <c r="M2950" s="141"/>
      <c r="N2950" s="209">
        <f>H2950*M2950</f>
        <v>0</v>
      </c>
      <c r="O2950" s="217">
        <f>I2950*M2950</f>
        <v>0</v>
      </c>
      <c r="P2950" s="246">
        <f>J2950*M2950</f>
        <v>0</v>
      </c>
      <c r="Q2950" s="246">
        <f>K2950*M2950</f>
        <v>0</v>
      </c>
      <c r="R2950" s="246">
        <f>L2950*M2950</f>
        <v>0</v>
      </c>
      <c r="S2950" s="30" t="s">
        <v>5</v>
      </c>
      <c r="T2950" s="100"/>
    </row>
    <row r="2951" spans="1:24" s="56" customFormat="1" ht="69.95" hidden="1" customHeight="1" outlineLevel="1" thickBot="1" x14ac:dyDescent="0.25">
      <c r="A2951" s="644" t="s">
        <v>5503</v>
      </c>
      <c r="B2951" s="64" t="s">
        <v>514</v>
      </c>
      <c r="C2951" s="86"/>
      <c r="D2951" s="53" t="s">
        <v>515</v>
      </c>
      <c r="E2951" s="115"/>
      <c r="F2951" s="64" t="s">
        <v>4</v>
      </c>
      <c r="G2951" s="86">
        <v>9</v>
      </c>
      <c r="H2951" s="98">
        <v>6.7</v>
      </c>
      <c r="I2951" s="107">
        <v>6.5</v>
      </c>
      <c r="J2951" s="162">
        <f t="shared" si="2172"/>
        <v>6.37</v>
      </c>
      <c r="K2951" s="162">
        <f t="shared" si="2173"/>
        <v>6.3049999999999997</v>
      </c>
      <c r="L2951" s="162">
        <f t="shared" si="2174"/>
        <v>6.24</v>
      </c>
      <c r="M2951" s="15"/>
      <c r="N2951" s="209">
        <f>H2951*M2951</f>
        <v>0</v>
      </c>
      <c r="O2951" s="217">
        <f>I2951*M2951</f>
        <v>0</v>
      </c>
      <c r="P2951" s="246">
        <f>J2951*M2951</f>
        <v>0</v>
      </c>
      <c r="Q2951" s="246">
        <f>K2951*M2951</f>
        <v>0</v>
      </c>
      <c r="R2951" s="246">
        <f>L2951*M2951</f>
        <v>0</v>
      </c>
      <c r="S2951" s="30" t="s">
        <v>5</v>
      </c>
      <c r="T2951" s="100"/>
    </row>
    <row r="2952" spans="1:24" s="56" customFormat="1" ht="69.95" hidden="1" customHeight="1" outlineLevel="1" thickBot="1" x14ac:dyDescent="0.25">
      <c r="A2952" s="644" t="s">
        <v>5504</v>
      </c>
      <c r="B2952" s="64" t="s">
        <v>514</v>
      </c>
      <c r="C2952" s="86"/>
      <c r="D2952" s="53" t="s">
        <v>516</v>
      </c>
      <c r="E2952" s="115"/>
      <c r="F2952" s="64" t="s">
        <v>4</v>
      </c>
      <c r="G2952" s="86">
        <v>10</v>
      </c>
      <c r="H2952" s="98">
        <v>7.4</v>
      </c>
      <c r="I2952" s="107">
        <v>7.2</v>
      </c>
      <c r="J2952" s="162">
        <f t="shared" si="2172"/>
        <v>7.056</v>
      </c>
      <c r="K2952" s="162">
        <f t="shared" si="2173"/>
        <v>6.984</v>
      </c>
      <c r="L2952" s="162">
        <f t="shared" si="2174"/>
        <v>6.9119999999999999</v>
      </c>
      <c r="M2952" s="15"/>
      <c r="N2952" s="209">
        <f>H2952*M2952</f>
        <v>0</v>
      </c>
      <c r="O2952" s="217">
        <f>I2952*M2952</f>
        <v>0</v>
      </c>
      <c r="P2952" s="246">
        <f>J2952*M2952</f>
        <v>0</v>
      </c>
      <c r="Q2952" s="246">
        <f>K2952*M2952</f>
        <v>0</v>
      </c>
      <c r="R2952" s="246">
        <f>L2952*M2952</f>
        <v>0</v>
      </c>
      <c r="S2952" s="30" t="s">
        <v>5</v>
      </c>
      <c r="T2952" s="100"/>
    </row>
    <row r="2953" spans="1:24" s="56" customFormat="1" ht="69.95" hidden="1" customHeight="1" outlineLevel="1" thickBot="1" x14ac:dyDescent="0.25">
      <c r="A2953" s="644" t="s">
        <v>5505</v>
      </c>
      <c r="B2953" s="64" t="s">
        <v>514</v>
      </c>
      <c r="C2953" s="86"/>
      <c r="D2953" s="53" t="s">
        <v>1311</v>
      </c>
      <c r="E2953" s="115"/>
      <c r="F2953" s="64" t="s">
        <v>4</v>
      </c>
      <c r="G2953" s="86">
        <v>14</v>
      </c>
      <c r="H2953" s="98">
        <v>9.6999999999999993</v>
      </c>
      <c r="I2953" s="107">
        <v>9.5</v>
      </c>
      <c r="J2953" s="162">
        <f t="shared" si="2172"/>
        <v>9.31</v>
      </c>
      <c r="K2953" s="162">
        <f t="shared" si="2173"/>
        <v>9.2149999999999999</v>
      </c>
      <c r="L2953" s="162">
        <f t="shared" si="2174"/>
        <v>9.1199999999999992</v>
      </c>
      <c r="M2953" s="15"/>
      <c r="N2953" s="209">
        <f>H2953*M2953</f>
        <v>0</v>
      </c>
      <c r="O2953" s="217">
        <f>I2953*M2953</f>
        <v>0</v>
      </c>
      <c r="P2953" s="246">
        <f>J2953*M2953</f>
        <v>0</v>
      </c>
      <c r="Q2953" s="246">
        <f>K2953*M2953</f>
        <v>0</v>
      </c>
      <c r="R2953" s="246">
        <f>L2953*M2953</f>
        <v>0</v>
      </c>
      <c r="S2953" s="30" t="s">
        <v>5</v>
      </c>
      <c r="T2953" s="100"/>
    </row>
    <row r="2954" spans="1:24" s="56" customFormat="1" ht="69.95" hidden="1" customHeight="1" outlineLevel="1" thickBot="1" x14ac:dyDescent="0.25">
      <c r="A2954" s="644" t="s">
        <v>5506</v>
      </c>
      <c r="B2954" s="64" t="s">
        <v>473</v>
      </c>
      <c r="C2954" s="86"/>
      <c r="D2954" s="489" t="s">
        <v>3262</v>
      </c>
      <c r="E2954" s="115"/>
      <c r="F2954" s="64" t="s">
        <v>4</v>
      </c>
      <c r="G2954" s="86">
        <v>4</v>
      </c>
      <c r="H2954" s="98">
        <v>2.2000000000000002</v>
      </c>
      <c r="I2954" s="98">
        <v>2.15</v>
      </c>
      <c r="J2954" s="162">
        <f t="shared" ref="J2954" si="2187">I2954*0.98</f>
        <v>2.1069999999999998</v>
      </c>
      <c r="K2954" s="162">
        <f t="shared" ref="K2954" si="2188">I2954*0.97</f>
        <v>2.0854999999999997</v>
      </c>
      <c r="L2954" s="162">
        <f t="shared" ref="L2954" si="2189">I2954*0.96</f>
        <v>2.0640000000000001</v>
      </c>
      <c r="M2954" s="141"/>
      <c r="N2954" s="209">
        <f>H2954*M2954</f>
        <v>0</v>
      </c>
      <c r="O2954" s="217">
        <f>I2954*M2954</f>
        <v>0</v>
      </c>
      <c r="P2954" s="246">
        <f>J2954*M2954</f>
        <v>0</v>
      </c>
      <c r="Q2954" s="246">
        <f>K2954*M2954</f>
        <v>0</v>
      </c>
      <c r="R2954" s="246">
        <f>L2954*M2954</f>
        <v>0</v>
      </c>
      <c r="S2954" s="30" t="s">
        <v>5</v>
      </c>
      <c r="T2954" s="100"/>
      <c r="W2954" s="497"/>
      <c r="X2954" s="497"/>
    </row>
    <row r="2955" spans="1:24" s="56" customFormat="1" ht="69.95" hidden="1" customHeight="1" outlineLevel="1" thickBot="1" x14ac:dyDescent="0.25">
      <c r="A2955" s="644" t="s">
        <v>10595</v>
      </c>
      <c r="B2955" s="64" t="s">
        <v>473</v>
      </c>
      <c r="C2955" s="86"/>
      <c r="D2955" s="93" t="s">
        <v>10594</v>
      </c>
      <c r="E2955" s="178"/>
      <c r="F2955" s="64" t="s">
        <v>4</v>
      </c>
      <c r="G2955" s="86">
        <v>3</v>
      </c>
      <c r="H2955" s="98">
        <v>1.7</v>
      </c>
      <c r="I2955" s="98">
        <v>1.65</v>
      </c>
      <c r="J2955" s="162">
        <f t="shared" ref="J2955" si="2190">I2955*0.98</f>
        <v>1.617</v>
      </c>
      <c r="K2955" s="162">
        <f t="shared" ref="K2955" si="2191">I2955*0.97</f>
        <v>1.6004999999999998</v>
      </c>
      <c r="L2955" s="162">
        <f t="shared" ref="L2955" si="2192">I2955*0.96</f>
        <v>1.5839999999999999</v>
      </c>
      <c r="M2955" s="141"/>
      <c r="N2955" s="209">
        <f>H2955*M2955</f>
        <v>0</v>
      </c>
      <c r="O2955" s="217">
        <f>I2955*M2955</f>
        <v>0</v>
      </c>
      <c r="P2955" s="246">
        <f>J2955*M2955</f>
        <v>0</v>
      </c>
      <c r="Q2955" s="246">
        <f>K2955*M2955</f>
        <v>0</v>
      </c>
      <c r="R2955" s="246">
        <f>L2955*M2955</f>
        <v>0</v>
      </c>
      <c r="S2955" s="30" t="s">
        <v>5</v>
      </c>
      <c r="T2955" s="100"/>
    </row>
    <row r="2956" spans="1:24" s="56" customFormat="1" ht="69.95" hidden="1" customHeight="1" outlineLevel="1" thickBot="1" x14ac:dyDescent="0.25">
      <c r="A2956" s="644" t="s">
        <v>10690</v>
      </c>
      <c r="B2956" s="64" t="s">
        <v>473</v>
      </c>
      <c r="C2956" s="86"/>
      <c r="D2956" s="93" t="s">
        <v>10691</v>
      </c>
      <c r="E2956" s="178"/>
      <c r="F2956" s="64" t="s">
        <v>4</v>
      </c>
      <c r="G2956" s="86">
        <v>3.5</v>
      </c>
      <c r="H2956" s="98">
        <v>1.9</v>
      </c>
      <c r="I2956" s="98">
        <v>1.85</v>
      </c>
      <c r="J2956" s="162">
        <f t="shared" ref="J2956" si="2193">I2956*0.98</f>
        <v>1.8129999999999999</v>
      </c>
      <c r="K2956" s="162">
        <f t="shared" ref="K2956" si="2194">I2956*0.97</f>
        <v>1.7945</v>
      </c>
      <c r="L2956" s="162">
        <f t="shared" ref="L2956" si="2195">I2956*0.96</f>
        <v>1.776</v>
      </c>
      <c r="M2956" s="141"/>
      <c r="N2956" s="209">
        <f>H2956*M2956</f>
        <v>0</v>
      </c>
      <c r="O2956" s="217">
        <f>I2956*M2956</f>
        <v>0</v>
      </c>
      <c r="P2956" s="246">
        <f>J2956*M2956</f>
        <v>0</v>
      </c>
      <c r="Q2956" s="246">
        <f>K2956*M2956</f>
        <v>0</v>
      </c>
      <c r="R2956" s="246">
        <f>L2956*M2956</f>
        <v>0</v>
      </c>
      <c r="S2956" s="30" t="s">
        <v>5</v>
      </c>
      <c r="T2956" s="100"/>
    </row>
    <row r="2957" spans="1:24" s="56" customFormat="1" ht="69.95" hidden="1" customHeight="1" outlineLevel="1" thickBot="1" x14ac:dyDescent="0.25">
      <c r="A2957" s="644" t="s">
        <v>10793</v>
      </c>
      <c r="B2957" s="64" t="s">
        <v>473</v>
      </c>
      <c r="C2957" s="86"/>
      <c r="D2957" s="93" t="s">
        <v>10792</v>
      </c>
      <c r="E2957" s="178"/>
      <c r="F2957" s="64" t="s">
        <v>4</v>
      </c>
      <c r="G2957" s="86">
        <v>4.5</v>
      </c>
      <c r="H2957" s="98">
        <v>2.7</v>
      </c>
      <c r="I2957" s="98">
        <v>2.6</v>
      </c>
      <c r="J2957" s="162">
        <f t="shared" ref="J2957" si="2196">I2957*0.98</f>
        <v>2.548</v>
      </c>
      <c r="K2957" s="162">
        <f t="shared" ref="K2957" si="2197">I2957*0.97</f>
        <v>2.5219999999999998</v>
      </c>
      <c r="L2957" s="162">
        <f t="shared" ref="L2957" si="2198">I2957*0.96</f>
        <v>2.496</v>
      </c>
      <c r="M2957" s="141"/>
      <c r="N2957" s="209">
        <f>H2957*M2957</f>
        <v>0</v>
      </c>
      <c r="O2957" s="217">
        <f>I2957*M2957</f>
        <v>0</v>
      </c>
      <c r="P2957" s="246">
        <f>J2957*M2957</f>
        <v>0</v>
      </c>
      <c r="Q2957" s="246">
        <f>K2957*M2957</f>
        <v>0</v>
      </c>
      <c r="R2957" s="246">
        <f>L2957*M2957</f>
        <v>0</v>
      </c>
      <c r="S2957" s="30" t="s">
        <v>5</v>
      </c>
      <c r="T2957" s="100"/>
    </row>
    <row r="2958" spans="1:24" s="56" customFormat="1" ht="69.95" hidden="1" customHeight="1" outlineLevel="1" thickBot="1" x14ac:dyDescent="0.25">
      <c r="A2958" s="644" t="s">
        <v>10796</v>
      </c>
      <c r="B2958" s="64" t="s">
        <v>473</v>
      </c>
      <c r="C2958" s="86"/>
      <c r="D2958" s="93" t="s">
        <v>10794</v>
      </c>
      <c r="E2958" s="178"/>
      <c r="F2958" s="64" t="s">
        <v>4</v>
      </c>
      <c r="G2958" s="86">
        <v>5.5</v>
      </c>
      <c r="H2958" s="98">
        <v>3.2</v>
      </c>
      <c r="I2958" s="98">
        <v>3.1</v>
      </c>
      <c r="J2958" s="162">
        <f t="shared" ref="J2958:J2959" si="2199">I2958*0.98</f>
        <v>3.0379999999999998</v>
      </c>
      <c r="K2958" s="162">
        <f t="shared" ref="K2958:K2959" si="2200">I2958*0.97</f>
        <v>3.0070000000000001</v>
      </c>
      <c r="L2958" s="162">
        <f t="shared" ref="L2958:L2959" si="2201">I2958*0.96</f>
        <v>2.976</v>
      </c>
      <c r="M2958" s="141"/>
      <c r="N2958" s="209">
        <f>H2958*M2958</f>
        <v>0</v>
      </c>
      <c r="O2958" s="217">
        <f>I2958*M2958</f>
        <v>0</v>
      </c>
      <c r="P2958" s="246">
        <f>J2958*M2958</f>
        <v>0</v>
      </c>
      <c r="Q2958" s="246">
        <f>K2958*M2958</f>
        <v>0</v>
      </c>
      <c r="R2958" s="246">
        <f>L2958*M2958</f>
        <v>0</v>
      </c>
      <c r="S2958" s="30" t="s">
        <v>5</v>
      </c>
      <c r="T2958" s="100"/>
    </row>
    <row r="2959" spans="1:24" s="56" customFormat="1" ht="69.95" hidden="1" customHeight="1" outlineLevel="1" thickBot="1" x14ac:dyDescent="0.25">
      <c r="A2959" s="644" t="s">
        <v>10797</v>
      </c>
      <c r="B2959" s="64" t="s">
        <v>473</v>
      </c>
      <c r="C2959" s="86"/>
      <c r="D2959" s="93" t="s">
        <v>10795</v>
      </c>
      <c r="E2959" s="178"/>
      <c r="F2959" s="64" t="s">
        <v>4</v>
      </c>
      <c r="G2959" s="86">
        <v>6.5</v>
      </c>
      <c r="H2959" s="98">
        <v>4.05</v>
      </c>
      <c r="I2959" s="98">
        <v>3.95</v>
      </c>
      <c r="J2959" s="162">
        <f t="shared" si="2199"/>
        <v>3.871</v>
      </c>
      <c r="K2959" s="162">
        <f t="shared" si="2200"/>
        <v>3.8315000000000001</v>
      </c>
      <c r="L2959" s="162">
        <f t="shared" si="2201"/>
        <v>3.7919999999999998</v>
      </c>
      <c r="M2959" s="141"/>
      <c r="N2959" s="209">
        <f>H2959*M2959</f>
        <v>0</v>
      </c>
      <c r="O2959" s="217">
        <f>I2959*M2959</f>
        <v>0</v>
      </c>
      <c r="P2959" s="246">
        <f>J2959*M2959</f>
        <v>0</v>
      </c>
      <c r="Q2959" s="246">
        <f>K2959*M2959</f>
        <v>0</v>
      </c>
      <c r="R2959" s="246">
        <f>L2959*M2959</f>
        <v>0</v>
      </c>
      <c r="S2959" s="30" t="s">
        <v>5</v>
      </c>
      <c r="T2959" s="100"/>
    </row>
    <row r="2960" spans="1:24" s="56" customFormat="1" ht="69.95" hidden="1" customHeight="1" outlineLevel="1" thickBot="1" x14ac:dyDescent="0.25">
      <c r="A2960" s="644" t="s">
        <v>9693</v>
      </c>
      <c r="B2960" s="64" t="s">
        <v>473</v>
      </c>
      <c r="C2960" s="86"/>
      <c r="D2960" s="93" t="s">
        <v>9695</v>
      </c>
      <c r="E2960" s="178"/>
      <c r="F2960" s="64" t="s">
        <v>4</v>
      </c>
      <c r="G2960" s="86">
        <v>4</v>
      </c>
      <c r="H2960" s="98">
        <v>2.7</v>
      </c>
      <c r="I2960" s="98">
        <v>2.6</v>
      </c>
      <c r="J2960" s="162">
        <f t="shared" ref="J2960" si="2202">I2960*0.98</f>
        <v>2.548</v>
      </c>
      <c r="K2960" s="162">
        <f t="shared" ref="K2960" si="2203">I2960*0.97</f>
        <v>2.5219999999999998</v>
      </c>
      <c r="L2960" s="162">
        <f t="shared" ref="L2960" si="2204">I2960*0.96</f>
        <v>2.496</v>
      </c>
      <c r="M2960" s="141"/>
      <c r="N2960" s="209">
        <f>H2960*M2960</f>
        <v>0</v>
      </c>
      <c r="O2960" s="217">
        <f>I2960*M2960</f>
        <v>0</v>
      </c>
      <c r="P2960" s="246">
        <f>J2960*M2960</f>
        <v>0</v>
      </c>
      <c r="Q2960" s="246">
        <f>K2960*M2960</f>
        <v>0</v>
      </c>
      <c r="R2960" s="246">
        <f>L2960*M2960</f>
        <v>0</v>
      </c>
      <c r="S2960" s="30" t="s">
        <v>5</v>
      </c>
      <c r="T2960" s="100"/>
    </row>
    <row r="2961" spans="1:24" s="56" customFormat="1" ht="69.95" hidden="1" customHeight="1" outlineLevel="1" thickBot="1" x14ac:dyDescent="0.25">
      <c r="A2961" s="644" t="s">
        <v>9694</v>
      </c>
      <c r="B2961" s="64" t="s">
        <v>473</v>
      </c>
      <c r="C2961" s="86"/>
      <c r="D2961" s="93" t="s">
        <v>9696</v>
      </c>
      <c r="E2961" s="178"/>
      <c r="F2961" s="64" t="s">
        <v>4</v>
      </c>
      <c r="G2961" s="86">
        <v>5</v>
      </c>
      <c r="H2961" s="98">
        <v>3.4</v>
      </c>
      <c r="I2961" s="98">
        <v>3.3</v>
      </c>
      <c r="J2961" s="162">
        <f t="shared" ref="J2961" si="2205">I2961*0.98</f>
        <v>3.234</v>
      </c>
      <c r="K2961" s="162">
        <f t="shared" ref="K2961" si="2206">I2961*0.97</f>
        <v>3.2009999999999996</v>
      </c>
      <c r="L2961" s="162">
        <f t="shared" ref="L2961" si="2207">I2961*0.96</f>
        <v>3.1679999999999997</v>
      </c>
      <c r="M2961" s="141"/>
      <c r="N2961" s="209">
        <f>H2961*M2961</f>
        <v>0</v>
      </c>
      <c r="O2961" s="217">
        <f>I2961*M2961</f>
        <v>0</v>
      </c>
      <c r="P2961" s="246">
        <f>J2961*M2961</f>
        <v>0</v>
      </c>
      <c r="Q2961" s="246">
        <f>K2961*M2961</f>
        <v>0</v>
      </c>
      <c r="R2961" s="246">
        <f>L2961*M2961</f>
        <v>0</v>
      </c>
      <c r="S2961" s="30" t="s">
        <v>5</v>
      </c>
      <c r="T2961" s="100"/>
    </row>
    <row r="2962" spans="1:24" s="56" customFormat="1" ht="69.95" hidden="1" customHeight="1" outlineLevel="1" thickBot="1" x14ac:dyDescent="0.25">
      <c r="A2962" s="644" t="s">
        <v>5507</v>
      </c>
      <c r="B2962" s="64" t="s">
        <v>473</v>
      </c>
      <c r="C2962" s="86"/>
      <c r="D2962" s="171" t="s">
        <v>480</v>
      </c>
      <c r="E2962" s="115"/>
      <c r="F2962" s="64" t="s">
        <v>4</v>
      </c>
      <c r="G2962" s="86">
        <v>25</v>
      </c>
      <c r="H2962" s="98">
        <v>18</v>
      </c>
      <c r="I2962" s="98">
        <v>17.7</v>
      </c>
      <c r="J2962" s="161">
        <f t="shared" si="2172"/>
        <v>17.346</v>
      </c>
      <c r="K2962" s="161">
        <f t="shared" si="2173"/>
        <v>17.169</v>
      </c>
      <c r="L2962" s="161">
        <f t="shared" si="2174"/>
        <v>16.991999999999997</v>
      </c>
      <c r="M2962" s="14"/>
      <c r="N2962" s="209">
        <f>H2962*M2962</f>
        <v>0</v>
      </c>
      <c r="O2962" s="217">
        <f>I2962*M2962</f>
        <v>0</v>
      </c>
      <c r="P2962" s="246">
        <f>J2962*M2962</f>
        <v>0</v>
      </c>
      <c r="Q2962" s="246">
        <f>K2962*M2962</f>
        <v>0</v>
      </c>
      <c r="R2962" s="246">
        <f>L2962*M2962</f>
        <v>0</v>
      </c>
      <c r="S2962" s="30" t="s">
        <v>5</v>
      </c>
      <c r="T2962" s="100"/>
    </row>
    <row r="2963" spans="1:24" s="56" customFormat="1" ht="69.95" hidden="1" customHeight="1" outlineLevel="1" thickBot="1" x14ac:dyDescent="0.25">
      <c r="A2963" s="644" t="s">
        <v>5508</v>
      </c>
      <c r="B2963" s="64" t="s">
        <v>473</v>
      </c>
      <c r="C2963" s="86"/>
      <c r="D2963" s="171" t="s">
        <v>1776</v>
      </c>
      <c r="E2963" s="128"/>
      <c r="F2963" s="64" t="s">
        <v>4</v>
      </c>
      <c r="G2963" s="86">
        <v>26</v>
      </c>
      <c r="H2963" s="98">
        <v>20.5</v>
      </c>
      <c r="I2963" s="98">
        <v>20</v>
      </c>
      <c r="J2963" s="161">
        <f t="shared" si="2172"/>
        <v>19.600000000000001</v>
      </c>
      <c r="K2963" s="161">
        <f t="shared" si="2173"/>
        <v>19.399999999999999</v>
      </c>
      <c r="L2963" s="161">
        <f t="shared" si="2174"/>
        <v>19.2</v>
      </c>
      <c r="M2963" s="14"/>
      <c r="N2963" s="209">
        <f>H2963*M2963</f>
        <v>0</v>
      </c>
      <c r="O2963" s="217">
        <f>I2963*M2963</f>
        <v>0</v>
      </c>
      <c r="P2963" s="246">
        <f>J2963*M2963</f>
        <v>0</v>
      </c>
      <c r="Q2963" s="246">
        <f>K2963*M2963</f>
        <v>0</v>
      </c>
      <c r="R2963" s="246">
        <f>L2963*M2963</f>
        <v>0</v>
      </c>
      <c r="S2963" s="30" t="s">
        <v>5</v>
      </c>
      <c r="T2963" s="100"/>
    </row>
    <row r="2964" spans="1:24" s="56" customFormat="1" ht="69.95" hidden="1" customHeight="1" outlineLevel="1" thickBot="1" x14ac:dyDescent="0.25">
      <c r="A2964" s="644" t="s">
        <v>5509</v>
      </c>
      <c r="B2964" s="64" t="s">
        <v>473</v>
      </c>
      <c r="C2964" s="86"/>
      <c r="D2964" s="171" t="s">
        <v>1777</v>
      </c>
      <c r="E2964" s="115"/>
      <c r="F2964" s="64" t="s">
        <v>4</v>
      </c>
      <c r="G2964" s="86">
        <v>36</v>
      </c>
      <c r="H2964" s="98">
        <v>28.5</v>
      </c>
      <c r="I2964" s="98">
        <v>28</v>
      </c>
      <c r="J2964" s="161">
        <f t="shared" si="2172"/>
        <v>27.439999999999998</v>
      </c>
      <c r="K2964" s="161">
        <f t="shared" si="2173"/>
        <v>27.16</v>
      </c>
      <c r="L2964" s="161">
        <f t="shared" si="2174"/>
        <v>26.88</v>
      </c>
      <c r="M2964" s="14"/>
      <c r="N2964" s="209">
        <f>H2964*M2964</f>
        <v>0</v>
      </c>
      <c r="O2964" s="217">
        <f>I2964*M2964</f>
        <v>0</v>
      </c>
      <c r="P2964" s="246">
        <f>J2964*M2964</f>
        <v>0</v>
      </c>
      <c r="Q2964" s="246">
        <f>K2964*M2964</f>
        <v>0</v>
      </c>
      <c r="R2964" s="246">
        <f>L2964*M2964</f>
        <v>0</v>
      </c>
      <c r="S2964" s="30" t="s">
        <v>5</v>
      </c>
      <c r="T2964" s="100"/>
    </row>
    <row r="2965" spans="1:24" s="56" customFormat="1" ht="69.95" hidden="1" customHeight="1" outlineLevel="1" thickBot="1" x14ac:dyDescent="0.25">
      <c r="A2965" s="644" t="s">
        <v>5510</v>
      </c>
      <c r="B2965" s="64" t="s">
        <v>473</v>
      </c>
      <c r="C2965" s="86"/>
      <c r="D2965" s="171" t="s">
        <v>1778</v>
      </c>
      <c r="E2965" s="128"/>
      <c r="F2965" s="64" t="s">
        <v>4</v>
      </c>
      <c r="G2965" s="86">
        <v>41</v>
      </c>
      <c r="H2965" s="98">
        <v>32.5</v>
      </c>
      <c r="I2965" s="98">
        <v>32</v>
      </c>
      <c r="J2965" s="161">
        <f t="shared" si="2172"/>
        <v>31.36</v>
      </c>
      <c r="K2965" s="161">
        <f t="shared" si="2173"/>
        <v>31.04</v>
      </c>
      <c r="L2965" s="161">
        <f t="shared" si="2174"/>
        <v>30.72</v>
      </c>
      <c r="M2965" s="14"/>
      <c r="N2965" s="209">
        <f>H2965*M2965</f>
        <v>0</v>
      </c>
      <c r="O2965" s="217">
        <f>I2965*M2965</f>
        <v>0</v>
      </c>
      <c r="P2965" s="246">
        <f>J2965*M2965</f>
        <v>0</v>
      </c>
      <c r="Q2965" s="246">
        <f>K2965*M2965</f>
        <v>0</v>
      </c>
      <c r="R2965" s="246">
        <f>L2965*M2965</f>
        <v>0</v>
      </c>
      <c r="S2965" s="30" t="s">
        <v>5</v>
      </c>
      <c r="T2965" s="100"/>
    </row>
    <row r="2966" spans="1:24" s="56" customFormat="1" ht="69.95" hidden="1" customHeight="1" outlineLevel="1" thickBot="1" x14ac:dyDescent="0.25">
      <c r="A2966" s="797" t="s">
        <v>5511</v>
      </c>
      <c r="B2966" s="729" t="s">
        <v>1834</v>
      </c>
      <c r="C2966" s="750"/>
      <c r="D2966" s="843" t="s">
        <v>10348</v>
      </c>
      <c r="E2966" s="831"/>
      <c r="F2966" s="729" t="s">
        <v>4</v>
      </c>
      <c r="G2966" s="750">
        <v>4</v>
      </c>
      <c r="H2966" s="730">
        <v>3.3</v>
      </c>
      <c r="I2966" s="783">
        <v>3.2</v>
      </c>
      <c r="J2966" s="732">
        <f t="shared" si="2172"/>
        <v>3.1360000000000001</v>
      </c>
      <c r="K2966" s="732">
        <f t="shared" si="2173"/>
        <v>3.1040000000000001</v>
      </c>
      <c r="L2966" s="732">
        <f t="shared" si="2174"/>
        <v>3.0720000000000001</v>
      </c>
      <c r="M2966" s="750"/>
      <c r="N2966" s="818">
        <f>H2966*M2966</f>
        <v>0</v>
      </c>
      <c r="O2966" s="731">
        <f>I2966*M2966</f>
        <v>0</v>
      </c>
      <c r="P2966" s="759">
        <f>J2966*M2966</f>
        <v>0</v>
      </c>
      <c r="Q2966" s="759">
        <f>K2966*M2966</f>
        <v>0</v>
      </c>
      <c r="R2966" s="759">
        <f>L2966*M2966</f>
        <v>0</v>
      </c>
      <c r="S2966" s="780" t="s">
        <v>5</v>
      </c>
      <c r="T2966" s="170" t="s">
        <v>10254</v>
      </c>
      <c r="W2966" s="497"/>
      <c r="X2966" s="497"/>
    </row>
    <row r="2967" spans="1:24" s="56" customFormat="1" ht="69.95" hidden="1" customHeight="1" outlineLevel="1" thickBot="1" x14ac:dyDescent="0.25">
      <c r="A2967" s="644" t="s">
        <v>5512</v>
      </c>
      <c r="B2967" s="64" t="s">
        <v>23</v>
      </c>
      <c r="C2967" s="64" t="s">
        <v>2151</v>
      </c>
      <c r="D2967" s="53" t="s">
        <v>46</v>
      </c>
      <c r="E2967" s="193"/>
      <c r="F2967" s="64" t="s">
        <v>4</v>
      </c>
      <c r="G2967" s="199">
        <v>0.4</v>
      </c>
      <c r="H2967" s="130">
        <v>0.19</v>
      </c>
      <c r="I2967" s="130">
        <v>0.18</v>
      </c>
      <c r="J2967" s="162">
        <f t="shared" si="2172"/>
        <v>0.1764</v>
      </c>
      <c r="K2967" s="162">
        <f t="shared" si="2173"/>
        <v>0.17459999999999998</v>
      </c>
      <c r="L2967" s="162">
        <f t="shared" si="2174"/>
        <v>0.17279999999999998</v>
      </c>
      <c r="M2967" s="141"/>
      <c r="N2967" s="210">
        <f>H2967*M2967</f>
        <v>0</v>
      </c>
      <c r="O2967" s="217">
        <f>I2967*M2967</f>
        <v>0</v>
      </c>
      <c r="P2967" s="246">
        <f>J2967*M2967</f>
        <v>0</v>
      </c>
      <c r="Q2967" s="246">
        <f>K2967*M2967</f>
        <v>0</v>
      </c>
      <c r="R2967" s="246">
        <f>L2967*M2967</f>
        <v>0</v>
      </c>
      <c r="S2967" s="30" t="s">
        <v>5</v>
      </c>
      <c r="T2967" s="100"/>
    </row>
    <row r="2968" spans="1:24" s="56" customFormat="1" ht="69.95" hidden="1" customHeight="1" outlineLevel="1" thickBot="1" x14ac:dyDescent="0.25">
      <c r="A2968" s="64"/>
      <c r="B2968" s="64" t="s">
        <v>23</v>
      </c>
      <c r="C2968" s="199"/>
      <c r="D2968" s="53" t="s">
        <v>1857</v>
      </c>
      <c r="E2968" s="193"/>
      <c r="F2968" s="64" t="s">
        <v>4</v>
      </c>
      <c r="G2968" s="199">
        <v>1</v>
      </c>
      <c r="H2968" s="130">
        <v>0.5</v>
      </c>
      <c r="I2968" s="130">
        <v>0.48</v>
      </c>
      <c r="J2968" s="161">
        <f t="shared" si="2172"/>
        <v>0.47039999999999998</v>
      </c>
      <c r="K2968" s="161">
        <f t="shared" si="2173"/>
        <v>0.46559999999999996</v>
      </c>
      <c r="L2968" s="161">
        <f t="shared" si="2174"/>
        <v>0.46079999999999999</v>
      </c>
      <c r="M2968" s="14"/>
      <c r="N2968" s="210">
        <f>H2968*M2968</f>
        <v>0</v>
      </c>
      <c r="O2968" s="217">
        <f>I2968*M2968</f>
        <v>0</v>
      </c>
      <c r="P2968" s="246">
        <f>J2968*M2968</f>
        <v>0</v>
      </c>
      <c r="Q2968" s="246">
        <f>K2968*M2968</f>
        <v>0</v>
      </c>
      <c r="R2968" s="246">
        <f>L2968*M2968</f>
        <v>0</v>
      </c>
      <c r="S2968" s="30" t="s">
        <v>5</v>
      </c>
      <c r="T2968" s="100"/>
      <c r="U2968" s="191"/>
    </row>
    <row r="2969" spans="1:24" s="56" customFormat="1" ht="69.95" hidden="1" customHeight="1" outlineLevel="1" thickBot="1" x14ac:dyDescent="0.25">
      <c r="A2969" s="644" t="s">
        <v>6853</v>
      </c>
      <c r="B2969" s="64" t="s">
        <v>23</v>
      </c>
      <c r="C2969" s="64" t="s">
        <v>6854</v>
      </c>
      <c r="D2969" s="53" t="s">
        <v>6855</v>
      </c>
      <c r="E2969" s="193"/>
      <c r="F2969" s="82" t="s">
        <v>4</v>
      </c>
      <c r="G2969" s="199">
        <v>1</v>
      </c>
      <c r="H2969" s="130">
        <v>0.42</v>
      </c>
      <c r="I2969" s="130">
        <v>0.4</v>
      </c>
      <c r="J2969" s="162">
        <f t="shared" si="2172"/>
        <v>0.39200000000000002</v>
      </c>
      <c r="K2969" s="162">
        <f t="shared" si="2173"/>
        <v>0.38800000000000001</v>
      </c>
      <c r="L2969" s="162">
        <f t="shared" si="2174"/>
        <v>0.38400000000000001</v>
      </c>
      <c r="M2969" s="152"/>
      <c r="N2969" s="210">
        <f>H2969*M2969</f>
        <v>0</v>
      </c>
      <c r="O2969" s="217">
        <f>I2969*M2969</f>
        <v>0</v>
      </c>
      <c r="P2969" s="246">
        <f>J2969*M2969</f>
        <v>0</v>
      </c>
      <c r="Q2969" s="246">
        <f>K2969*M2969</f>
        <v>0</v>
      </c>
      <c r="R2969" s="246">
        <f>L2969*M2969</f>
        <v>0</v>
      </c>
      <c r="S2969" s="30" t="s">
        <v>5</v>
      </c>
      <c r="T2969" s="100"/>
    </row>
    <row r="2970" spans="1:24" s="56" customFormat="1" ht="69.95" hidden="1" customHeight="1" outlineLevel="1" thickBot="1" x14ac:dyDescent="0.25">
      <c r="A2970" s="644" t="s">
        <v>5513</v>
      </c>
      <c r="B2970" s="64" t="s">
        <v>23</v>
      </c>
      <c r="C2970" s="64" t="s">
        <v>3273</v>
      </c>
      <c r="D2970" s="53" t="s">
        <v>3272</v>
      </c>
      <c r="E2970" s="193"/>
      <c r="F2970" s="82" t="s">
        <v>4</v>
      </c>
      <c r="G2970" s="199">
        <v>1</v>
      </c>
      <c r="H2970" s="130">
        <v>0.43</v>
      </c>
      <c r="I2970" s="130">
        <v>0.42</v>
      </c>
      <c r="J2970" s="162">
        <f t="shared" ref="J2970:J2971" si="2208">I2970*0.98</f>
        <v>0.41159999999999997</v>
      </c>
      <c r="K2970" s="162">
        <f t="shared" ref="K2970:K2971" si="2209">I2970*0.97</f>
        <v>0.40739999999999998</v>
      </c>
      <c r="L2970" s="162">
        <f t="shared" ref="L2970:L2971" si="2210">I2970*0.96</f>
        <v>0.40319999999999995</v>
      </c>
      <c r="M2970" s="152"/>
      <c r="N2970" s="210">
        <f>H2970*M2970</f>
        <v>0</v>
      </c>
      <c r="O2970" s="217">
        <f>I2970*M2970</f>
        <v>0</v>
      </c>
      <c r="P2970" s="246">
        <f>J2970*M2970</f>
        <v>0</v>
      </c>
      <c r="Q2970" s="246">
        <f>K2970*M2970</f>
        <v>0</v>
      </c>
      <c r="R2970" s="246">
        <f>L2970*M2970</f>
        <v>0</v>
      </c>
      <c r="S2970" s="30" t="s">
        <v>5</v>
      </c>
      <c r="T2970" s="100"/>
    </row>
    <row r="2971" spans="1:24" s="56" customFormat="1" ht="69.95" hidden="1" customHeight="1" outlineLevel="1" thickBot="1" x14ac:dyDescent="0.25">
      <c r="A2971" s="644" t="s">
        <v>9654</v>
      </c>
      <c r="B2971" s="64" t="s">
        <v>23</v>
      </c>
      <c r="C2971" s="86"/>
      <c r="D2971" s="96" t="s">
        <v>9653</v>
      </c>
      <c r="E2971" s="193"/>
      <c r="F2971" s="82" t="s">
        <v>4</v>
      </c>
      <c r="G2971" s="89">
        <v>4</v>
      </c>
      <c r="H2971" s="99">
        <v>2.1</v>
      </c>
      <c r="I2971" s="99">
        <v>2</v>
      </c>
      <c r="J2971" s="162">
        <f t="shared" si="2208"/>
        <v>1.96</v>
      </c>
      <c r="K2971" s="162">
        <f t="shared" si="2209"/>
        <v>1.94</v>
      </c>
      <c r="L2971" s="162">
        <f t="shared" si="2210"/>
        <v>1.92</v>
      </c>
      <c r="M2971" s="141"/>
      <c r="N2971" s="209">
        <f>H2971*M2971</f>
        <v>0</v>
      </c>
      <c r="O2971" s="217">
        <f>I2971*M2971</f>
        <v>0</v>
      </c>
      <c r="P2971" s="246">
        <f>J2971*M2971</f>
        <v>0</v>
      </c>
      <c r="Q2971" s="246">
        <f>K2971*M2971</f>
        <v>0</v>
      </c>
      <c r="R2971" s="246">
        <f>L2971*M2971</f>
        <v>0</v>
      </c>
      <c r="S2971" s="30" t="s">
        <v>5</v>
      </c>
      <c r="T2971" s="100"/>
      <c r="U2971"/>
    </row>
    <row r="2972" spans="1:24" s="56" customFormat="1" ht="69.95" hidden="1" customHeight="1" outlineLevel="1" thickBot="1" x14ac:dyDescent="0.25">
      <c r="A2972" s="644" t="s">
        <v>9727</v>
      </c>
      <c r="B2972" s="64" t="s">
        <v>23</v>
      </c>
      <c r="C2972" s="86"/>
      <c r="D2972" s="96" t="s">
        <v>9728</v>
      </c>
      <c r="E2972" s="193"/>
      <c r="F2972" s="82" t="s">
        <v>4</v>
      </c>
      <c r="G2972" s="89">
        <v>20</v>
      </c>
      <c r="H2972" s="99">
        <v>12.3</v>
      </c>
      <c r="I2972" s="99">
        <v>12</v>
      </c>
      <c r="J2972" s="162">
        <f t="shared" ref="J2972" si="2211">I2972*0.98</f>
        <v>11.76</v>
      </c>
      <c r="K2972" s="162">
        <f t="shared" ref="K2972" si="2212">I2972*0.97</f>
        <v>11.64</v>
      </c>
      <c r="L2972" s="162">
        <f t="shared" ref="L2972" si="2213">I2972*0.96</f>
        <v>11.52</v>
      </c>
      <c r="M2972" s="141"/>
      <c r="N2972" s="209">
        <f>H2972*M2972</f>
        <v>0</v>
      </c>
      <c r="O2972" s="217">
        <f>I2972*M2972</f>
        <v>0</v>
      </c>
      <c r="P2972" s="246">
        <f>J2972*M2972</f>
        <v>0</v>
      </c>
      <c r="Q2972" s="246">
        <f>K2972*M2972</f>
        <v>0</v>
      </c>
      <c r="R2972" s="246">
        <f>L2972*M2972</f>
        <v>0</v>
      </c>
      <c r="S2972" s="30" t="s">
        <v>5</v>
      </c>
      <c r="T2972" s="100"/>
      <c r="U2972"/>
    </row>
    <row r="2973" spans="1:24" ht="24.95" customHeight="1" collapsed="1" thickBot="1" x14ac:dyDescent="0.25">
      <c r="A2973" s="361" t="s">
        <v>30</v>
      </c>
      <c r="B2973" s="362"/>
      <c r="C2973" s="362"/>
      <c r="D2973" s="363"/>
      <c r="E2973" s="363"/>
      <c r="F2973" s="363"/>
      <c r="G2973" s="364"/>
      <c r="H2973" s="364"/>
      <c r="I2973" s="364"/>
      <c r="J2973" s="364"/>
      <c r="K2973" s="364"/>
      <c r="L2973" s="364"/>
      <c r="M2973" s="364"/>
      <c r="N2973" s="364"/>
      <c r="O2973" s="364"/>
      <c r="P2973" s="364"/>
      <c r="Q2973" s="364"/>
      <c r="R2973" s="364"/>
      <c r="S2973" s="365"/>
      <c r="U2973" s="56"/>
    </row>
    <row r="2974" spans="1:24" ht="20.100000000000001" hidden="1" customHeight="1" outlineLevel="1" thickBot="1" x14ac:dyDescent="0.25">
      <c r="A2974" s="3" t="s">
        <v>3737</v>
      </c>
      <c r="B2974" s="3" t="s">
        <v>33</v>
      </c>
      <c r="C2974" s="3"/>
      <c r="D2974" s="3" t="s">
        <v>17</v>
      </c>
      <c r="E2974" s="3" t="s">
        <v>2746</v>
      </c>
      <c r="F2974" s="84" t="s">
        <v>31</v>
      </c>
      <c r="G2974" s="85" t="s">
        <v>487</v>
      </c>
      <c r="H2974" s="3" t="s">
        <v>488</v>
      </c>
      <c r="I2974" s="3" t="s">
        <v>495</v>
      </c>
      <c r="J2974" s="123">
        <v>-0.02</v>
      </c>
      <c r="K2974" s="123">
        <v>-0.03</v>
      </c>
      <c r="L2974" s="123">
        <v>-0.04</v>
      </c>
      <c r="M2974" s="3" t="s">
        <v>18</v>
      </c>
      <c r="N2974" s="3" t="s">
        <v>8</v>
      </c>
      <c r="O2974" s="3" t="s">
        <v>486</v>
      </c>
      <c r="P2974" s="124" t="s">
        <v>1924</v>
      </c>
      <c r="Q2974" s="124" t="s">
        <v>1930</v>
      </c>
      <c r="R2974" s="124" t="s">
        <v>1931</v>
      </c>
      <c r="S2974" s="3" t="s">
        <v>34</v>
      </c>
      <c r="U2974" s="56"/>
    </row>
    <row r="2975" spans="1:24" s="56" customFormat="1" ht="69.95" hidden="1" customHeight="1" outlineLevel="1" thickBot="1" x14ac:dyDescent="0.25">
      <c r="A2975" s="688" t="s">
        <v>9496</v>
      </c>
      <c r="B2975" s="673" t="s">
        <v>30</v>
      </c>
      <c r="C2975" s="673"/>
      <c r="D2975" s="671" t="s">
        <v>9495</v>
      </c>
      <c r="E2975" s="673"/>
      <c r="F2975" s="673" t="s">
        <v>4</v>
      </c>
      <c r="G2975" s="717">
        <v>0.3</v>
      </c>
      <c r="H2975" s="869">
        <v>0.18</v>
      </c>
      <c r="I2975" s="869">
        <v>0.17</v>
      </c>
      <c r="J2975" s="676">
        <f t="shared" ref="J2975" si="2214">I2975*0.98</f>
        <v>0.1666</v>
      </c>
      <c r="K2975" s="676">
        <f t="shared" ref="K2975" si="2215">I2975*0.97</f>
        <v>0.16490000000000002</v>
      </c>
      <c r="L2975" s="676">
        <f t="shared" ref="L2975" si="2216">I2975*0.96</f>
        <v>0.16320000000000001</v>
      </c>
      <c r="M2975" s="683"/>
      <c r="N2975" s="674">
        <f>H2975*M2975</f>
        <v>0</v>
      </c>
      <c r="O2975" s="678">
        <f>I2975*M2975</f>
        <v>0</v>
      </c>
      <c r="P2975" s="679">
        <f>J2975*M2975</f>
        <v>0</v>
      </c>
      <c r="Q2975" s="679">
        <f>K2975*M2975</f>
        <v>0</v>
      </c>
      <c r="R2975" s="679">
        <f>L2975*M2975</f>
        <v>0</v>
      </c>
      <c r="S2975" s="680" t="s">
        <v>5</v>
      </c>
      <c r="T2975" s="100" t="s">
        <v>1702</v>
      </c>
    </row>
    <row r="2976" spans="1:24" s="56" customFormat="1" ht="69.95" hidden="1" customHeight="1" outlineLevel="1" thickBot="1" x14ac:dyDescent="0.25">
      <c r="A2976" s="688" t="s">
        <v>9498</v>
      </c>
      <c r="B2976" s="673" t="s">
        <v>30</v>
      </c>
      <c r="C2976" s="673"/>
      <c r="D2976" s="671" t="s">
        <v>9497</v>
      </c>
      <c r="E2976" s="673"/>
      <c r="F2976" s="673" t="s">
        <v>4</v>
      </c>
      <c r="G2976" s="717">
        <v>0.5</v>
      </c>
      <c r="H2976" s="869">
        <v>0.28000000000000003</v>
      </c>
      <c r="I2976" s="869">
        <v>0.27</v>
      </c>
      <c r="J2976" s="676">
        <f t="shared" ref="J2976" si="2217">I2976*0.98</f>
        <v>0.2646</v>
      </c>
      <c r="K2976" s="676">
        <f t="shared" ref="K2976" si="2218">I2976*0.97</f>
        <v>0.26190000000000002</v>
      </c>
      <c r="L2976" s="676">
        <f t="shared" ref="L2976" si="2219">I2976*0.96</f>
        <v>0.25919999999999999</v>
      </c>
      <c r="M2976" s="683"/>
      <c r="N2976" s="674">
        <f>H2976*M2976</f>
        <v>0</v>
      </c>
      <c r="O2976" s="678">
        <f>I2976*M2976</f>
        <v>0</v>
      </c>
      <c r="P2976" s="679">
        <f>J2976*M2976</f>
        <v>0</v>
      </c>
      <c r="Q2976" s="679">
        <f>K2976*M2976</f>
        <v>0</v>
      </c>
      <c r="R2976" s="679">
        <f>L2976*M2976</f>
        <v>0</v>
      </c>
      <c r="S2976" s="680" t="s">
        <v>5</v>
      </c>
      <c r="T2976" s="100" t="s">
        <v>1702</v>
      </c>
    </row>
    <row r="2977" spans="1:21" s="56" customFormat="1" ht="69.95" hidden="1" customHeight="1" outlineLevel="1" thickBot="1" x14ac:dyDescent="0.25">
      <c r="A2977" s="688" t="s">
        <v>8874</v>
      </c>
      <c r="B2977" s="673" t="s">
        <v>30</v>
      </c>
      <c r="C2977" s="673"/>
      <c r="D2977" s="671" t="s">
        <v>8873</v>
      </c>
      <c r="E2977" s="673"/>
      <c r="F2977" s="673" t="s">
        <v>4</v>
      </c>
      <c r="G2977" s="717">
        <v>0.35</v>
      </c>
      <c r="H2977" s="869">
        <v>0.19</v>
      </c>
      <c r="I2977" s="869">
        <v>0.18</v>
      </c>
      <c r="J2977" s="676">
        <f t="shared" ref="J2977" si="2220">I2977*0.98</f>
        <v>0.1764</v>
      </c>
      <c r="K2977" s="676">
        <f t="shared" ref="K2977" si="2221">I2977*0.97</f>
        <v>0.17459999999999998</v>
      </c>
      <c r="L2977" s="676">
        <f t="shared" ref="L2977" si="2222">I2977*0.96</f>
        <v>0.17279999999999998</v>
      </c>
      <c r="M2977" s="683"/>
      <c r="N2977" s="674">
        <f>H2977*M2977</f>
        <v>0</v>
      </c>
      <c r="O2977" s="678">
        <f>I2977*M2977</f>
        <v>0</v>
      </c>
      <c r="P2977" s="679">
        <f>J2977*M2977</f>
        <v>0</v>
      </c>
      <c r="Q2977" s="679">
        <f>K2977*M2977</f>
        <v>0</v>
      </c>
      <c r="R2977" s="679">
        <f>L2977*M2977</f>
        <v>0</v>
      </c>
      <c r="S2977" s="680" t="s">
        <v>5</v>
      </c>
      <c r="T2977" s="100" t="s">
        <v>1702</v>
      </c>
    </row>
    <row r="2978" spans="1:21" s="56" customFormat="1" ht="69.95" hidden="1" customHeight="1" outlineLevel="1" thickBot="1" x14ac:dyDescent="0.25">
      <c r="A2978" s="688" t="s">
        <v>8876</v>
      </c>
      <c r="B2978" s="673" t="s">
        <v>30</v>
      </c>
      <c r="C2978" s="673"/>
      <c r="D2978" s="671" t="s">
        <v>8875</v>
      </c>
      <c r="E2978" s="673"/>
      <c r="F2978" s="673" t="s">
        <v>4</v>
      </c>
      <c r="G2978" s="717">
        <v>0.5</v>
      </c>
      <c r="H2978" s="869">
        <v>0.28999999999999998</v>
      </c>
      <c r="I2978" s="869">
        <v>0.28000000000000003</v>
      </c>
      <c r="J2978" s="676">
        <f t="shared" ref="J2978:J2979" si="2223">I2978*0.98</f>
        <v>0.27440000000000003</v>
      </c>
      <c r="K2978" s="676">
        <f t="shared" ref="K2978:K2979" si="2224">I2978*0.97</f>
        <v>0.27160000000000001</v>
      </c>
      <c r="L2978" s="676">
        <f t="shared" ref="L2978:L2979" si="2225">I2978*0.96</f>
        <v>0.26880000000000004</v>
      </c>
      <c r="M2978" s="683"/>
      <c r="N2978" s="674">
        <f>H2978*M2978</f>
        <v>0</v>
      </c>
      <c r="O2978" s="678">
        <f>I2978*M2978</f>
        <v>0</v>
      </c>
      <c r="P2978" s="679">
        <f>J2978*M2978</f>
        <v>0</v>
      </c>
      <c r="Q2978" s="679">
        <f>K2978*M2978</f>
        <v>0</v>
      </c>
      <c r="R2978" s="679">
        <f>L2978*M2978</f>
        <v>0</v>
      </c>
      <c r="S2978" s="680" t="s">
        <v>5</v>
      </c>
      <c r="T2978" s="100" t="s">
        <v>1702</v>
      </c>
    </row>
    <row r="2979" spans="1:21" s="56" customFormat="1" ht="69.95" hidden="1" customHeight="1" outlineLevel="1" thickBot="1" x14ac:dyDescent="0.25">
      <c r="A2979" s="644" t="s">
        <v>10497</v>
      </c>
      <c r="B2979" s="64" t="s">
        <v>30</v>
      </c>
      <c r="C2979" s="64"/>
      <c r="D2979" s="53" t="s">
        <v>10499</v>
      </c>
      <c r="E2979" s="64"/>
      <c r="F2979" s="82" t="s">
        <v>4</v>
      </c>
      <c r="G2979" s="128">
        <v>0.8</v>
      </c>
      <c r="H2979" s="107">
        <v>0.47</v>
      </c>
      <c r="I2979" s="107">
        <v>0.46</v>
      </c>
      <c r="J2979" s="162">
        <f t="shared" si="2223"/>
        <v>0.45080000000000003</v>
      </c>
      <c r="K2979" s="162">
        <f t="shared" si="2224"/>
        <v>0.44619999999999999</v>
      </c>
      <c r="L2979" s="162">
        <f t="shared" si="2225"/>
        <v>0.44159999999999999</v>
      </c>
      <c r="M2979" s="141"/>
      <c r="N2979" s="98">
        <f>H2979*M2979</f>
        <v>0</v>
      </c>
      <c r="O2979" s="217">
        <f>I2979*M2979</f>
        <v>0</v>
      </c>
      <c r="P2979" s="246">
        <f>J2979*M2979</f>
        <v>0</v>
      </c>
      <c r="Q2979" s="246">
        <f>K2979*M2979</f>
        <v>0</v>
      </c>
      <c r="R2979" s="246">
        <f>L2979*M2979</f>
        <v>0</v>
      </c>
      <c r="S2979" s="28" t="s">
        <v>5</v>
      </c>
      <c r="T2979" s="100"/>
    </row>
    <row r="2980" spans="1:21" s="56" customFormat="1" ht="69.95" hidden="1" customHeight="1" outlineLevel="1" thickBot="1" x14ac:dyDescent="0.25">
      <c r="A2980" s="644" t="s">
        <v>10500</v>
      </c>
      <c r="B2980" s="64" t="s">
        <v>30</v>
      </c>
      <c r="C2980" s="64"/>
      <c r="D2980" s="53" t="s">
        <v>10501</v>
      </c>
      <c r="E2980" s="64"/>
      <c r="F2980" s="82" t="s">
        <v>4</v>
      </c>
      <c r="G2980" s="128">
        <v>1</v>
      </c>
      <c r="H2980" s="107">
        <v>0.57999999999999996</v>
      </c>
      <c r="I2980" s="107">
        <v>0.56000000000000005</v>
      </c>
      <c r="J2980" s="162">
        <f t="shared" ref="J2980" si="2226">I2980*0.98</f>
        <v>0.54880000000000007</v>
      </c>
      <c r="K2980" s="162">
        <f t="shared" ref="K2980" si="2227">I2980*0.97</f>
        <v>0.54320000000000002</v>
      </c>
      <c r="L2980" s="162">
        <f t="shared" ref="L2980" si="2228">I2980*0.96</f>
        <v>0.53760000000000008</v>
      </c>
      <c r="M2980" s="141"/>
      <c r="N2980" s="98">
        <f>H2980*M2980</f>
        <v>0</v>
      </c>
      <c r="O2980" s="217">
        <f>I2980*M2980</f>
        <v>0</v>
      </c>
      <c r="P2980" s="246">
        <f>J2980*M2980</f>
        <v>0</v>
      </c>
      <c r="Q2980" s="246">
        <f>K2980*M2980</f>
        <v>0</v>
      </c>
      <c r="R2980" s="246">
        <f>L2980*M2980</f>
        <v>0</v>
      </c>
      <c r="S2980" s="28" t="s">
        <v>5</v>
      </c>
      <c r="T2980" s="100"/>
    </row>
    <row r="2981" spans="1:21" s="56" customFormat="1" ht="69.95" hidden="1" customHeight="1" outlineLevel="1" thickBot="1" x14ac:dyDescent="0.25">
      <c r="A2981" s="644" t="s">
        <v>8503</v>
      </c>
      <c r="B2981" s="64" t="s">
        <v>30</v>
      </c>
      <c r="C2981" s="64"/>
      <c r="D2981" s="53" t="s">
        <v>9937</v>
      </c>
      <c r="E2981" s="64"/>
      <c r="F2981" s="64" t="s">
        <v>4</v>
      </c>
      <c r="G2981" s="128">
        <v>0.3</v>
      </c>
      <c r="H2981" s="107">
        <v>0.2</v>
      </c>
      <c r="I2981" s="107">
        <v>0.19</v>
      </c>
      <c r="J2981" s="162">
        <f t="shared" ref="J2981:J2983" si="2229">I2981*0.98</f>
        <v>0.1862</v>
      </c>
      <c r="K2981" s="162">
        <f t="shared" ref="K2981:K2983" si="2230">I2981*0.97</f>
        <v>0.18429999999999999</v>
      </c>
      <c r="L2981" s="162">
        <f t="shared" ref="L2981:L2983" si="2231">I2981*0.96</f>
        <v>0.18240000000000001</v>
      </c>
      <c r="M2981" s="718"/>
      <c r="N2981" s="98">
        <f>H2981*M2981</f>
        <v>0</v>
      </c>
      <c r="O2981" s="217">
        <f>I2981*M2981</f>
        <v>0</v>
      </c>
      <c r="P2981" s="246">
        <f>J2981*M2981</f>
        <v>0</v>
      </c>
      <c r="Q2981" s="246">
        <f>K2981*M2981</f>
        <v>0</v>
      </c>
      <c r="R2981" s="246">
        <f>L2981*M2981</f>
        <v>0</v>
      </c>
      <c r="S2981" s="28" t="s">
        <v>5</v>
      </c>
      <c r="T2981" s="100"/>
    </row>
    <row r="2982" spans="1:21" s="56" customFormat="1" ht="69.95" hidden="1" customHeight="1" outlineLevel="1" thickBot="1" x14ac:dyDescent="0.25">
      <c r="A2982" s="644" t="s">
        <v>10324</v>
      </c>
      <c r="B2982" s="64" t="s">
        <v>30</v>
      </c>
      <c r="C2982" s="64"/>
      <c r="D2982" s="53" t="s">
        <v>9937</v>
      </c>
      <c r="E2982" s="64"/>
      <c r="F2982" s="64" t="s">
        <v>4</v>
      </c>
      <c r="G2982" s="128">
        <v>0.3</v>
      </c>
      <c r="H2982" s="107">
        <v>0.18</v>
      </c>
      <c r="I2982" s="107">
        <v>0.17</v>
      </c>
      <c r="J2982" s="162">
        <f t="shared" si="2229"/>
        <v>0.1666</v>
      </c>
      <c r="K2982" s="162">
        <f t="shared" si="2230"/>
        <v>0.16490000000000002</v>
      </c>
      <c r="L2982" s="162">
        <f t="shared" si="2231"/>
        <v>0.16320000000000001</v>
      </c>
      <c r="M2982" s="718"/>
      <c r="N2982" s="98">
        <f>H2982*M2982</f>
        <v>0</v>
      </c>
      <c r="O2982" s="217">
        <f>I2982*M2982</f>
        <v>0</v>
      </c>
      <c r="P2982" s="246">
        <f>J2982*M2982</f>
        <v>0</v>
      </c>
      <c r="Q2982" s="246">
        <f>K2982*M2982</f>
        <v>0</v>
      </c>
      <c r="R2982" s="246">
        <f>L2982*M2982</f>
        <v>0</v>
      </c>
      <c r="S2982" s="28" t="s">
        <v>5</v>
      </c>
      <c r="T2982" s="100"/>
    </row>
    <row r="2983" spans="1:21" s="56" customFormat="1" ht="69.95" hidden="1" customHeight="1" outlineLevel="1" thickBot="1" x14ac:dyDescent="0.25">
      <c r="A2983" s="644" t="s">
        <v>8504</v>
      </c>
      <c r="B2983" s="64" t="s">
        <v>30</v>
      </c>
      <c r="C2983" s="64"/>
      <c r="D2983" s="53" t="s">
        <v>9938</v>
      </c>
      <c r="E2983" s="64"/>
      <c r="F2983" s="64" t="s">
        <v>4</v>
      </c>
      <c r="G2983" s="128">
        <v>0.5</v>
      </c>
      <c r="H2983" s="107">
        <v>0.3</v>
      </c>
      <c r="I2983" s="107">
        <v>0.28999999999999998</v>
      </c>
      <c r="J2983" s="162">
        <f t="shared" si="2229"/>
        <v>0.28419999999999995</v>
      </c>
      <c r="K2983" s="162">
        <f t="shared" si="2230"/>
        <v>0.28129999999999999</v>
      </c>
      <c r="L2983" s="162">
        <f t="shared" si="2231"/>
        <v>0.27839999999999998</v>
      </c>
      <c r="M2983" s="718"/>
      <c r="N2983" s="98">
        <f>H2983*M2983</f>
        <v>0</v>
      </c>
      <c r="O2983" s="217">
        <f>I2983*M2983</f>
        <v>0</v>
      </c>
      <c r="P2983" s="246">
        <f>J2983*M2983</f>
        <v>0</v>
      </c>
      <c r="Q2983" s="246">
        <f>K2983*M2983</f>
        <v>0</v>
      </c>
      <c r="R2983" s="246">
        <f>L2983*M2983</f>
        <v>0</v>
      </c>
      <c r="S2983" s="28" t="s">
        <v>5</v>
      </c>
      <c r="T2983" s="100"/>
    </row>
    <row r="2984" spans="1:21" s="56" customFormat="1" ht="69.95" hidden="1" customHeight="1" outlineLevel="1" thickBot="1" x14ac:dyDescent="0.25">
      <c r="A2984" s="644" t="s">
        <v>6845</v>
      </c>
      <c r="B2984" s="64" t="s">
        <v>30</v>
      </c>
      <c r="C2984" s="64"/>
      <c r="D2984" s="53" t="s">
        <v>6847</v>
      </c>
      <c r="E2984" s="64"/>
      <c r="F2984" s="64" t="s">
        <v>4</v>
      </c>
      <c r="G2984" s="128">
        <v>0.3</v>
      </c>
      <c r="H2984" s="107">
        <v>0.2</v>
      </c>
      <c r="I2984" s="162">
        <v>0.19500000000000001</v>
      </c>
      <c r="J2984" s="162">
        <f t="shared" ref="J2984:J2987" si="2232">I2984*0.98</f>
        <v>0.19109999999999999</v>
      </c>
      <c r="K2984" s="162">
        <f t="shared" ref="K2984:K2987" si="2233">I2984*0.97</f>
        <v>0.18915000000000001</v>
      </c>
      <c r="L2984" s="162">
        <f t="shared" ref="L2984:L2987" si="2234">I2984*0.96</f>
        <v>0.18720000000000001</v>
      </c>
      <c r="M2984" s="153"/>
      <c r="N2984" s="98">
        <f>H2984*M2984</f>
        <v>0</v>
      </c>
      <c r="O2984" s="217">
        <f>I2984*M2984</f>
        <v>0</v>
      </c>
      <c r="P2984" s="246">
        <f>J2984*M2984</f>
        <v>0</v>
      </c>
      <c r="Q2984" s="246">
        <f>K2984*M2984</f>
        <v>0</v>
      </c>
      <c r="R2984" s="246">
        <f>L2984*M2984</f>
        <v>0</v>
      </c>
      <c r="S2984" s="28" t="s">
        <v>5</v>
      </c>
      <c r="T2984" s="100"/>
    </row>
    <row r="2985" spans="1:21" s="56" customFormat="1" ht="69.95" hidden="1" customHeight="1" outlineLevel="1" thickBot="1" x14ac:dyDescent="0.25">
      <c r="A2985" s="644" t="s">
        <v>6846</v>
      </c>
      <c r="B2985" s="64" t="s">
        <v>30</v>
      </c>
      <c r="C2985" s="64"/>
      <c r="D2985" s="53" t="s">
        <v>6848</v>
      </c>
      <c r="E2985" s="64"/>
      <c r="F2985" s="64" t="s">
        <v>4</v>
      </c>
      <c r="G2985" s="128">
        <v>0.5</v>
      </c>
      <c r="H2985" s="107">
        <v>0.31</v>
      </c>
      <c r="I2985" s="162">
        <v>0.29499999999999998</v>
      </c>
      <c r="J2985" s="162">
        <f t="shared" si="2232"/>
        <v>0.28909999999999997</v>
      </c>
      <c r="K2985" s="162">
        <f t="shared" si="2233"/>
        <v>0.28614999999999996</v>
      </c>
      <c r="L2985" s="162">
        <f t="shared" si="2234"/>
        <v>0.28319999999999995</v>
      </c>
      <c r="M2985" s="153"/>
      <c r="N2985" s="98">
        <f>H2985*M2985</f>
        <v>0</v>
      </c>
      <c r="O2985" s="217">
        <f>I2985*M2985</f>
        <v>0</v>
      </c>
      <c r="P2985" s="246">
        <f>J2985*M2985</f>
        <v>0</v>
      </c>
      <c r="Q2985" s="246">
        <f>K2985*M2985</f>
        <v>0</v>
      </c>
      <c r="R2985" s="246">
        <f>L2985*M2985</f>
        <v>0</v>
      </c>
      <c r="S2985" s="28" t="s">
        <v>5</v>
      </c>
      <c r="T2985" s="100"/>
    </row>
    <row r="2986" spans="1:21" s="56" customFormat="1" ht="69.95" hidden="1" customHeight="1" outlineLevel="1" thickBot="1" x14ac:dyDescent="0.25">
      <c r="A2986" s="644" t="s">
        <v>10128</v>
      </c>
      <c r="B2986" s="64" t="s">
        <v>30</v>
      </c>
      <c r="C2986" s="64"/>
      <c r="D2986" s="53" t="s">
        <v>10129</v>
      </c>
      <c r="E2986" s="64"/>
      <c r="F2986" s="64" t="s">
        <v>4</v>
      </c>
      <c r="G2986" s="128">
        <v>0.8</v>
      </c>
      <c r="H2986" s="107">
        <v>0.43</v>
      </c>
      <c r="I2986" s="162">
        <v>0.42</v>
      </c>
      <c r="J2986" s="162">
        <f t="shared" ref="J2986" si="2235">I2986*0.98</f>
        <v>0.41159999999999997</v>
      </c>
      <c r="K2986" s="162">
        <f t="shared" ref="K2986" si="2236">I2986*0.97</f>
        <v>0.40739999999999998</v>
      </c>
      <c r="L2986" s="162">
        <f t="shared" ref="L2986" si="2237">I2986*0.96</f>
        <v>0.40319999999999995</v>
      </c>
      <c r="M2986" s="153"/>
      <c r="N2986" s="98">
        <f>H2986*M2986</f>
        <v>0</v>
      </c>
      <c r="O2986" s="217">
        <f>I2986*M2986</f>
        <v>0</v>
      </c>
      <c r="P2986" s="246">
        <f>J2986*M2986</f>
        <v>0</v>
      </c>
      <c r="Q2986" s="246">
        <f>K2986*M2986</f>
        <v>0</v>
      </c>
      <c r="R2986" s="246">
        <f>L2986*M2986</f>
        <v>0</v>
      </c>
      <c r="S2986" s="28" t="s">
        <v>5</v>
      </c>
      <c r="T2986" s="100"/>
    </row>
    <row r="2987" spans="1:21" s="56" customFormat="1" ht="69.95" hidden="1" customHeight="1" outlineLevel="1" thickBot="1" x14ac:dyDescent="0.25">
      <c r="A2987" s="644" t="s">
        <v>8505</v>
      </c>
      <c r="B2987" s="64" t="s">
        <v>30</v>
      </c>
      <c r="C2987" s="64"/>
      <c r="D2987" s="53" t="s">
        <v>8878</v>
      </c>
      <c r="E2987" s="64"/>
      <c r="F2987" s="64" t="s">
        <v>4</v>
      </c>
      <c r="G2987" s="128">
        <v>1</v>
      </c>
      <c r="H2987" s="107">
        <v>0.65</v>
      </c>
      <c r="I2987" s="107">
        <v>0.63</v>
      </c>
      <c r="J2987" s="162">
        <f t="shared" si="2232"/>
        <v>0.61739999999999995</v>
      </c>
      <c r="K2987" s="162">
        <f t="shared" si="2233"/>
        <v>0.61109999999999998</v>
      </c>
      <c r="L2987" s="162">
        <f t="shared" si="2234"/>
        <v>0.6048</v>
      </c>
      <c r="M2987" s="718"/>
      <c r="N2987" s="98">
        <f>H2987*M2987</f>
        <v>0</v>
      </c>
      <c r="O2987" s="217">
        <f>I2987*M2987</f>
        <v>0</v>
      </c>
      <c r="P2987" s="246">
        <f>J2987*M2987</f>
        <v>0</v>
      </c>
      <c r="Q2987" s="246">
        <f>K2987*M2987</f>
        <v>0</v>
      </c>
      <c r="R2987" s="246">
        <f>L2987*M2987</f>
        <v>0</v>
      </c>
      <c r="S2987" s="28" t="s">
        <v>5</v>
      </c>
      <c r="T2987" s="100"/>
    </row>
    <row r="2988" spans="1:21" s="56" customFormat="1" ht="69.95" hidden="1" customHeight="1" outlineLevel="1" thickBot="1" x14ac:dyDescent="0.25">
      <c r="A2988" s="644" t="s">
        <v>8505</v>
      </c>
      <c r="B2988" s="64" t="s">
        <v>30</v>
      </c>
      <c r="C2988" s="64"/>
      <c r="D2988" s="53" t="s">
        <v>8877</v>
      </c>
      <c r="E2988" s="64"/>
      <c r="F2988" s="64" t="s">
        <v>4</v>
      </c>
      <c r="G2988" s="128">
        <v>1.2</v>
      </c>
      <c r="H2988" s="107">
        <v>0.75</v>
      </c>
      <c r="I2988" s="107">
        <v>0.73</v>
      </c>
      <c r="J2988" s="162">
        <f t="shared" ref="J2988" si="2238">I2988*0.98</f>
        <v>0.71539999999999992</v>
      </c>
      <c r="K2988" s="162">
        <f t="shared" ref="K2988" si="2239">I2988*0.97</f>
        <v>0.70809999999999995</v>
      </c>
      <c r="L2988" s="162">
        <f t="shared" ref="L2988" si="2240">I2988*0.96</f>
        <v>0.70079999999999998</v>
      </c>
      <c r="M2988" s="718"/>
      <c r="N2988" s="98">
        <f>H2988*M2988</f>
        <v>0</v>
      </c>
      <c r="O2988" s="217">
        <f>I2988*M2988</f>
        <v>0</v>
      </c>
      <c r="P2988" s="246">
        <f>J2988*M2988</f>
        <v>0</v>
      </c>
      <c r="Q2988" s="246">
        <f>K2988*M2988</f>
        <v>0</v>
      </c>
      <c r="R2988" s="246">
        <f>L2988*M2988</f>
        <v>0</v>
      </c>
      <c r="S2988" s="28" t="s">
        <v>5</v>
      </c>
      <c r="T2988" s="100"/>
    </row>
    <row r="2989" spans="1:21" s="56" customFormat="1" ht="69.95" hidden="1" customHeight="1" outlineLevel="1" thickBot="1" x14ac:dyDescent="0.25">
      <c r="A2989" s="644" t="s">
        <v>5516</v>
      </c>
      <c r="B2989" s="64" t="s">
        <v>30</v>
      </c>
      <c r="C2989" s="64"/>
      <c r="D2989" s="53" t="s">
        <v>372</v>
      </c>
      <c r="E2989" s="64"/>
      <c r="F2989" s="64" t="s">
        <v>4</v>
      </c>
      <c r="G2989" s="299">
        <v>4</v>
      </c>
      <c r="H2989" s="86">
        <v>2.4</v>
      </c>
      <c r="I2989" s="86">
        <v>2.2999999999999998</v>
      </c>
      <c r="J2989" s="162">
        <f t="shared" ref="J2989" si="2241">I2989*0.98</f>
        <v>2.254</v>
      </c>
      <c r="K2989" s="162">
        <f t="shared" ref="K2989" si="2242">I2989*0.97</f>
        <v>2.2309999999999999</v>
      </c>
      <c r="L2989" s="162">
        <f t="shared" ref="L2989" si="2243">I2989*0.96</f>
        <v>2.2079999999999997</v>
      </c>
      <c r="M2989" s="141"/>
      <c r="N2989" s="276">
        <f>H2989*M2989</f>
        <v>0</v>
      </c>
      <c r="O2989" s="246">
        <f>I2989*M2989</f>
        <v>0</v>
      </c>
      <c r="P2989" s="246">
        <f>J2989*M2989</f>
        <v>0</v>
      </c>
      <c r="Q2989" s="246">
        <f>K2989*M2989</f>
        <v>0</v>
      </c>
      <c r="R2989" s="246">
        <f>L2989*M2989</f>
        <v>0</v>
      </c>
      <c r="S2989" s="28" t="s">
        <v>5</v>
      </c>
      <c r="T2989" s="100"/>
      <c r="U2989"/>
    </row>
    <row r="2990" spans="1:21" ht="24.95" customHeight="1" thickBot="1" x14ac:dyDescent="0.25">
      <c r="A2990" s="876" t="s">
        <v>2828</v>
      </c>
      <c r="B2990" s="877"/>
      <c r="C2990" s="877"/>
      <c r="D2990" s="878"/>
      <c r="E2990" s="878"/>
      <c r="F2990" s="878"/>
      <c r="G2990" s="879"/>
      <c r="H2990" s="879"/>
      <c r="I2990" s="879"/>
      <c r="J2990" s="879"/>
      <c r="K2990" s="879"/>
      <c r="L2990" s="879"/>
      <c r="M2990" s="879"/>
      <c r="N2990" s="625"/>
      <c r="O2990" s="625"/>
      <c r="P2990" s="625"/>
      <c r="Q2990" s="625"/>
      <c r="R2990" s="625"/>
      <c r="S2990" s="626"/>
    </row>
    <row r="2991" spans="1:21" ht="20.100000000000001" customHeight="1" collapsed="1" thickBot="1" x14ac:dyDescent="0.25">
      <c r="A2991" s="384" t="s">
        <v>2827</v>
      </c>
      <c r="B2991" s="601"/>
      <c r="C2991" s="368"/>
      <c r="D2991" s="369"/>
      <c r="E2991" s="369"/>
      <c r="F2991" s="369"/>
      <c r="G2991" s="370"/>
      <c r="H2991" s="370"/>
      <c r="I2991" s="370"/>
      <c r="J2991" s="370"/>
      <c r="K2991" s="370"/>
      <c r="L2991" s="370"/>
      <c r="M2991" s="370"/>
      <c r="N2991" s="370"/>
      <c r="O2991" s="370"/>
      <c r="P2991" s="370"/>
      <c r="Q2991" s="370"/>
      <c r="R2991" s="370"/>
      <c r="S2991" s="371"/>
      <c r="U2991" s="56"/>
    </row>
    <row r="2992" spans="1:21" ht="20.100000000000001" hidden="1" customHeight="1" outlineLevel="1" thickBot="1" x14ac:dyDescent="0.25">
      <c r="A2992" s="4" t="s">
        <v>3737</v>
      </c>
      <c r="B2992" s="4" t="s">
        <v>33</v>
      </c>
      <c r="C2992" s="4"/>
      <c r="D2992" s="4" t="s">
        <v>17</v>
      </c>
      <c r="E2992" s="4" t="s">
        <v>2746</v>
      </c>
      <c r="F2992" s="35" t="s">
        <v>31</v>
      </c>
      <c r="G2992" s="39" t="s">
        <v>487</v>
      </c>
      <c r="H2992" s="4" t="s">
        <v>488</v>
      </c>
      <c r="I2992" s="4" t="s">
        <v>495</v>
      </c>
      <c r="J2992" s="135">
        <v>-0.02</v>
      </c>
      <c r="K2992" s="135">
        <v>-0.03</v>
      </c>
      <c r="L2992" s="135">
        <v>-0.04</v>
      </c>
      <c r="M2992" s="4" t="s">
        <v>18</v>
      </c>
      <c r="N2992" s="4" t="s">
        <v>8</v>
      </c>
      <c r="O2992" s="4" t="s">
        <v>486</v>
      </c>
      <c r="P2992" s="29" t="s">
        <v>1924</v>
      </c>
      <c r="Q2992" s="29" t="s">
        <v>1930</v>
      </c>
      <c r="R2992" s="29" t="s">
        <v>1931</v>
      </c>
      <c r="S2992" s="4" t="s">
        <v>34</v>
      </c>
      <c r="U2992" s="56"/>
    </row>
    <row r="2993" spans="1:20" s="56" customFormat="1" ht="69.95" hidden="1" customHeight="1" outlineLevel="1" thickBot="1" x14ac:dyDescent="0.25">
      <c r="A2993" s="650" t="s">
        <v>7497</v>
      </c>
      <c r="B2993" s="82" t="s">
        <v>7456</v>
      </c>
      <c r="C2993" s="82" t="s">
        <v>7498</v>
      </c>
      <c r="D2993" s="477" t="s">
        <v>7499</v>
      </c>
      <c r="E2993" s="89"/>
      <c r="F2993" s="89" t="s">
        <v>4</v>
      </c>
      <c r="G2993" s="89">
        <v>9</v>
      </c>
      <c r="H2993" s="173">
        <v>5.85</v>
      </c>
      <c r="I2993" s="99">
        <v>5.7</v>
      </c>
      <c r="J2993" s="174">
        <f t="shared" ref="J2993" si="2244">I2993*0.98</f>
        <v>5.5860000000000003</v>
      </c>
      <c r="K2993" s="174">
        <f t="shared" ref="K2993" si="2245">I2993*0.97</f>
        <v>5.5289999999999999</v>
      </c>
      <c r="L2993" s="174">
        <f t="shared" ref="L2993" si="2246">I2993*0.96</f>
        <v>5.4719999999999995</v>
      </c>
      <c r="M2993" s="152"/>
      <c r="N2993" s="173">
        <f>H2993*M2993</f>
        <v>0</v>
      </c>
      <c r="O2993" s="216">
        <f>I2993*M2993</f>
        <v>0</v>
      </c>
      <c r="P2993" s="216">
        <f>J2993*M2993</f>
        <v>0</v>
      </c>
      <c r="Q2993" s="216">
        <f>K2993*M2993</f>
        <v>0</v>
      </c>
      <c r="R2993" s="216">
        <f>L2993*M2993</f>
        <v>0</v>
      </c>
      <c r="S2993" s="102" t="s">
        <v>5</v>
      </c>
      <c r="T2993" s="100"/>
    </row>
    <row r="2994" spans="1:20" s="56" customFormat="1" ht="69.95" hidden="1" customHeight="1" outlineLevel="1" thickBot="1" x14ac:dyDescent="0.25">
      <c r="A2994" s="650" t="s">
        <v>7500</v>
      </c>
      <c r="B2994" s="82" t="s">
        <v>7501</v>
      </c>
      <c r="C2994" s="661" t="s">
        <v>7502</v>
      </c>
      <c r="D2994" s="477" t="s">
        <v>7503</v>
      </c>
      <c r="E2994" s="89"/>
      <c r="F2994" s="89" t="s">
        <v>4</v>
      </c>
      <c r="G2994" s="89">
        <v>16</v>
      </c>
      <c r="H2994" s="173">
        <v>11.7</v>
      </c>
      <c r="I2994" s="99">
        <v>11.5</v>
      </c>
      <c r="J2994" s="174">
        <f t="shared" ref="J2994" si="2247">I2994*0.98</f>
        <v>11.27</v>
      </c>
      <c r="K2994" s="174">
        <f t="shared" ref="K2994" si="2248">I2994*0.97</f>
        <v>11.154999999999999</v>
      </c>
      <c r="L2994" s="174">
        <f t="shared" ref="L2994" si="2249">I2994*0.96</f>
        <v>11.04</v>
      </c>
      <c r="M2994" s="152"/>
      <c r="N2994" s="173">
        <f>H2994*M2994</f>
        <v>0</v>
      </c>
      <c r="O2994" s="216">
        <f>I2994*M2994</f>
        <v>0</v>
      </c>
      <c r="P2994" s="216">
        <f>J2994*M2994</f>
        <v>0</v>
      </c>
      <c r="Q2994" s="216">
        <f>K2994*M2994</f>
        <v>0</v>
      </c>
      <c r="R2994" s="216">
        <f>L2994*M2994</f>
        <v>0</v>
      </c>
      <c r="S2994" s="102" t="s">
        <v>5</v>
      </c>
      <c r="T2994" s="100"/>
    </row>
    <row r="2995" spans="1:20" s="56" customFormat="1" ht="69.95" hidden="1" customHeight="1" outlineLevel="1" thickBot="1" x14ac:dyDescent="0.25">
      <c r="A2995" s="650" t="s">
        <v>5517</v>
      </c>
      <c r="B2995" s="82" t="s">
        <v>282</v>
      </c>
      <c r="C2995" s="89"/>
      <c r="D2995" s="279" t="s">
        <v>770</v>
      </c>
      <c r="E2995" s="89"/>
      <c r="F2995" s="89" t="s">
        <v>4</v>
      </c>
      <c r="G2995" s="89">
        <v>3.5</v>
      </c>
      <c r="H2995" s="173">
        <v>2.2999999999999998</v>
      </c>
      <c r="I2995" s="99">
        <v>2.2000000000000002</v>
      </c>
      <c r="J2995" s="174">
        <f t="shared" ref="J2995:J3020" si="2250">I2995*0.98</f>
        <v>2.1560000000000001</v>
      </c>
      <c r="K2995" s="174">
        <f t="shared" ref="K2995:K3020" si="2251">I2995*0.97</f>
        <v>2.1339999999999999</v>
      </c>
      <c r="L2995" s="174">
        <f t="shared" ref="L2995:L3020" si="2252">I2995*0.96</f>
        <v>2.1120000000000001</v>
      </c>
      <c r="M2995" s="579"/>
      <c r="N2995" s="173">
        <f>H2995*M2995</f>
        <v>0</v>
      </c>
      <c r="O2995" s="216">
        <f>I2995*M2995</f>
        <v>0</v>
      </c>
      <c r="P2995" s="249">
        <f>J2995*M2995</f>
        <v>0</v>
      </c>
      <c r="Q2995" s="249">
        <f>K2995*M2995</f>
        <v>0</v>
      </c>
      <c r="R2995" s="249">
        <f>L2995*M2995</f>
        <v>0</v>
      </c>
      <c r="S2995" s="125" t="s">
        <v>5</v>
      </c>
      <c r="T2995" s="100"/>
    </row>
    <row r="2996" spans="1:20" s="56" customFormat="1" ht="69.95" hidden="1" customHeight="1" outlineLevel="1" thickBot="1" x14ac:dyDescent="0.25">
      <c r="A2996" s="644" t="s">
        <v>5518</v>
      </c>
      <c r="B2996" s="55" t="s">
        <v>282</v>
      </c>
      <c r="C2996" s="230"/>
      <c r="D2996" s="306" t="s">
        <v>771</v>
      </c>
      <c r="E2996" s="230"/>
      <c r="F2996" s="230" t="s">
        <v>4</v>
      </c>
      <c r="G2996" s="230">
        <v>19</v>
      </c>
      <c r="H2996" s="295">
        <v>14.8</v>
      </c>
      <c r="I2996" s="175">
        <v>14.5</v>
      </c>
      <c r="J2996" s="161">
        <f t="shared" si="2250"/>
        <v>14.209999999999999</v>
      </c>
      <c r="K2996" s="161">
        <f t="shared" si="2251"/>
        <v>14.065</v>
      </c>
      <c r="L2996" s="161">
        <f t="shared" si="2252"/>
        <v>13.92</v>
      </c>
      <c r="M2996" s="14"/>
      <c r="N2996" s="218">
        <f>H2996*M2996</f>
        <v>0</v>
      </c>
      <c r="O2996" s="217">
        <f>I2996*M2996</f>
        <v>0</v>
      </c>
      <c r="P2996" s="246">
        <f>J2996*M2996</f>
        <v>0</v>
      </c>
      <c r="Q2996" s="246">
        <f>K2996*M2996</f>
        <v>0</v>
      </c>
      <c r="R2996" s="246">
        <f>L2996*M2996</f>
        <v>0</v>
      </c>
      <c r="S2996" s="12" t="s">
        <v>5</v>
      </c>
    </row>
    <row r="2997" spans="1:20" s="56" customFormat="1" ht="69.95" hidden="1" customHeight="1" outlineLevel="1" thickBot="1" x14ac:dyDescent="0.25">
      <c r="A2997" s="644" t="s">
        <v>5519</v>
      </c>
      <c r="B2997" s="55" t="s">
        <v>282</v>
      </c>
      <c r="C2997" s="230"/>
      <c r="D2997" s="306" t="s">
        <v>772</v>
      </c>
      <c r="E2997" s="230"/>
      <c r="F2997" s="230" t="s">
        <v>4</v>
      </c>
      <c r="G2997" s="230">
        <v>19</v>
      </c>
      <c r="H2997" s="295">
        <v>14.8</v>
      </c>
      <c r="I2997" s="175">
        <v>14.5</v>
      </c>
      <c r="J2997" s="161">
        <f t="shared" si="2250"/>
        <v>14.209999999999999</v>
      </c>
      <c r="K2997" s="161">
        <f t="shared" si="2251"/>
        <v>14.065</v>
      </c>
      <c r="L2997" s="161">
        <f t="shared" si="2252"/>
        <v>13.92</v>
      </c>
      <c r="M2997" s="14"/>
      <c r="N2997" s="218">
        <f>H2997*M2997</f>
        <v>0</v>
      </c>
      <c r="O2997" s="217">
        <f>I2997*M2997</f>
        <v>0</v>
      </c>
      <c r="P2997" s="246">
        <f>J2997*M2997</f>
        <v>0</v>
      </c>
      <c r="Q2997" s="246">
        <f>K2997*M2997</f>
        <v>0</v>
      </c>
      <c r="R2997" s="246">
        <f>L2997*M2997</f>
        <v>0</v>
      </c>
      <c r="S2997" s="12" t="s">
        <v>5</v>
      </c>
    </row>
    <row r="2998" spans="1:20" s="56" customFormat="1" ht="69.95" hidden="1" customHeight="1" outlineLevel="1" thickBot="1" x14ac:dyDescent="0.25">
      <c r="A2998" s="644" t="s">
        <v>5520</v>
      </c>
      <c r="B2998" s="55" t="s">
        <v>282</v>
      </c>
      <c r="C2998" s="457"/>
      <c r="D2998" s="279" t="s">
        <v>773</v>
      </c>
      <c r="E2998" s="230"/>
      <c r="F2998" s="457" t="s">
        <v>4</v>
      </c>
      <c r="G2998" s="230">
        <v>3.5</v>
      </c>
      <c r="H2998" s="295">
        <v>2.4</v>
      </c>
      <c r="I2998" s="175">
        <v>2.2999999999999998</v>
      </c>
      <c r="J2998" s="161">
        <f t="shared" si="2250"/>
        <v>2.254</v>
      </c>
      <c r="K2998" s="161">
        <f t="shared" si="2251"/>
        <v>2.2309999999999999</v>
      </c>
      <c r="L2998" s="161">
        <f t="shared" si="2252"/>
        <v>2.2079999999999997</v>
      </c>
      <c r="M2998" s="14"/>
      <c r="N2998" s="295">
        <f>H2998*M2998</f>
        <v>0</v>
      </c>
      <c r="O2998" s="217">
        <f>I2998*M2998</f>
        <v>0</v>
      </c>
      <c r="P2998" s="246">
        <f>J2998*M2998</f>
        <v>0</v>
      </c>
      <c r="Q2998" s="246">
        <f>K2998*M2998</f>
        <v>0</v>
      </c>
      <c r="R2998" s="246">
        <f>L2998*M2998</f>
        <v>0</v>
      </c>
      <c r="S2998" s="12" t="s">
        <v>5</v>
      </c>
    </row>
    <row r="2999" spans="1:20" s="56" customFormat="1" ht="69.95" hidden="1" customHeight="1" outlineLevel="1" thickBot="1" x14ac:dyDescent="0.25">
      <c r="A2999" s="644" t="s">
        <v>5521</v>
      </c>
      <c r="B2999" s="55" t="s">
        <v>282</v>
      </c>
      <c r="C2999" s="230"/>
      <c r="D2999" s="306" t="s">
        <v>774</v>
      </c>
      <c r="E2999" s="230"/>
      <c r="F2999" s="230" t="s">
        <v>4</v>
      </c>
      <c r="G2999" s="230">
        <v>3.5</v>
      </c>
      <c r="H2999" s="295">
        <v>2.2999999999999998</v>
      </c>
      <c r="I2999" s="175">
        <v>2.2000000000000002</v>
      </c>
      <c r="J2999" s="161">
        <f t="shared" si="2250"/>
        <v>2.1560000000000001</v>
      </c>
      <c r="K2999" s="161">
        <f t="shared" si="2251"/>
        <v>2.1339999999999999</v>
      </c>
      <c r="L2999" s="161">
        <f t="shared" si="2252"/>
        <v>2.1120000000000001</v>
      </c>
      <c r="M2999" s="14"/>
      <c r="N2999" s="218">
        <f>H2999*M2999</f>
        <v>0</v>
      </c>
      <c r="O2999" s="217">
        <f>I2999*M2999</f>
        <v>0</v>
      </c>
      <c r="P2999" s="246">
        <f>J2999*M2999</f>
        <v>0</v>
      </c>
      <c r="Q2999" s="246">
        <f>K2999*M2999</f>
        <v>0</v>
      </c>
      <c r="R2999" s="246">
        <f>L2999*M2999</f>
        <v>0</v>
      </c>
      <c r="S2999" s="12" t="s">
        <v>5</v>
      </c>
    </row>
    <row r="3000" spans="1:20" s="56" customFormat="1" ht="69.95" hidden="1" customHeight="1" outlineLevel="1" thickBot="1" x14ac:dyDescent="0.25">
      <c r="A3000" s="644" t="s">
        <v>5522</v>
      </c>
      <c r="B3000" s="55" t="s">
        <v>282</v>
      </c>
      <c r="C3000" s="230"/>
      <c r="D3000" s="306" t="s">
        <v>775</v>
      </c>
      <c r="E3000" s="230"/>
      <c r="F3000" s="230" t="s">
        <v>4</v>
      </c>
      <c r="G3000" s="230">
        <v>3.5</v>
      </c>
      <c r="H3000" s="295">
        <v>2.2999999999999998</v>
      </c>
      <c r="I3000" s="175">
        <v>2.2000000000000002</v>
      </c>
      <c r="J3000" s="161">
        <f t="shared" si="2250"/>
        <v>2.1560000000000001</v>
      </c>
      <c r="K3000" s="161">
        <f t="shared" si="2251"/>
        <v>2.1339999999999999</v>
      </c>
      <c r="L3000" s="161">
        <f t="shared" si="2252"/>
        <v>2.1120000000000001</v>
      </c>
      <c r="M3000" s="14"/>
      <c r="N3000" s="218">
        <f>H3000*M3000</f>
        <v>0</v>
      </c>
      <c r="O3000" s="217">
        <f>I3000*M3000</f>
        <v>0</v>
      </c>
      <c r="P3000" s="246">
        <f>J3000*M3000</f>
        <v>0</v>
      </c>
      <c r="Q3000" s="246">
        <f>K3000*M3000</f>
        <v>0</v>
      </c>
      <c r="R3000" s="246">
        <f>L3000*M3000</f>
        <v>0</v>
      </c>
      <c r="S3000" s="12" t="s">
        <v>5</v>
      </c>
    </row>
    <row r="3001" spans="1:20" s="56" customFormat="1" ht="69.95" hidden="1" customHeight="1" outlineLevel="1" thickBot="1" x14ac:dyDescent="0.25">
      <c r="A3001" s="644" t="s">
        <v>5523</v>
      </c>
      <c r="B3001" s="55" t="s">
        <v>282</v>
      </c>
      <c r="C3001" s="230"/>
      <c r="D3001" s="306" t="s">
        <v>776</v>
      </c>
      <c r="E3001" s="230"/>
      <c r="F3001" s="230" t="s">
        <v>4</v>
      </c>
      <c r="G3001" s="230">
        <v>3.5</v>
      </c>
      <c r="H3001" s="295">
        <v>2.2999999999999998</v>
      </c>
      <c r="I3001" s="175">
        <v>2.2000000000000002</v>
      </c>
      <c r="J3001" s="161">
        <f t="shared" si="2250"/>
        <v>2.1560000000000001</v>
      </c>
      <c r="K3001" s="161">
        <f t="shared" si="2251"/>
        <v>2.1339999999999999</v>
      </c>
      <c r="L3001" s="161">
        <f t="shared" si="2252"/>
        <v>2.1120000000000001</v>
      </c>
      <c r="M3001" s="14"/>
      <c r="N3001" s="218">
        <f>H3001*M3001</f>
        <v>0</v>
      </c>
      <c r="O3001" s="217">
        <f>I3001*M3001</f>
        <v>0</v>
      </c>
      <c r="P3001" s="246">
        <f>J3001*M3001</f>
        <v>0</v>
      </c>
      <c r="Q3001" s="246">
        <f>K3001*M3001</f>
        <v>0</v>
      </c>
      <c r="R3001" s="246">
        <f>L3001*M3001</f>
        <v>0</v>
      </c>
      <c r="S3001" s="12" t="s">
        <v>5</v>
      </c>
    </row>
    <row r="3002" spans="1:20" s="56" customFormat="1" ht="69.95" hidden="1" customHeight="1" outlineLevel="1" thickBot="1" x14ac:dyDescent="0.25">
      <c r="A3002" s="644" t="s">
        <v>5524</v>
      </c>
      <c r="B3002" s="55" t="s">
        <v>282</v>
      </c>
      <c r="C3002" s="230"/>
      <c r="D3002" s="306" t="s">
        <v>777</v>
      </c>
      <c r="E3002" s="230"/>
      <c r="F3002" s="230" t="s">
        <v>4</v>
      </c>
      <c r="G3002" s="230">
        <v>19</v>
      </c>
      <c r="H3002" s="295">
        <v>14.8</v>
      </c>
      <c r="I3002" s="175">
        <v>14.5</v>
      </c>
      <c r="J3002" s="161">
        <f t="shared" si="2250"/>
        <v>14.209999999999999</v>
      </c>
      <c r="K3002" s="161">
        <f t="shared" si="2251"/>
        <v>14.065</v>
      </c>
      <c r="L3002" s="161">
        <f t="shared" si="2252"/>
        <v>13.92</v>
      </c>
      <c r="M3002" s="14"/>
      <c r="N3002" s="218">
        <f>H3002*M3002</f>
        <v>0</v>
      </c>
      <c r="O3002" s="217">
        <f>I3002*M3002</f>
        <v>0</v>
      </c>
      <c r="P3002" s="246">
        <f>J3002*M3002</f>
        <v>0</v>
      </c>
      <c r="Q3002" s="246">
        <f>K3002*M3002</f>
        <v>0</v>
      </c>
      <c r="R3002" s="246">
        <f>L3002*M3002</f>
        <v>0</v>
      </c>
      <c r="S3002" s="12" t="s">
        <v>5</v>
      </c>
    </row>
    <row r="3003" spans="1:20" s="56" customFormat="1" ht="69.95" hidden="1" customHeight="1" outlineLevel="1" thickBot="1" x14ac:dyDescent="0.25">
      <c r="A3003" s="644" t="s">
        <v>5525</v>
      </c>
      <c r="B3003" s="55" t="s">
        <v>282</v>
      </c>
      <c r="C3003" s="230"/>
      <c r="D3003" s="306" t="s">
        <v>778</v>
      </c>
      <c r="E3003" s="230"/>
      <c r="F3003" s="230" t="s">
        <v>4</v>
      </c>
      <c r="G3003" s="230">
        <v>19</v>
      </c>
      <c r="H3003" s="295">
        <v>14.8</v>
      </c>
      <c r="I3003" s="175">
        <v>14.5</v>
      </c>
      <c r="J3003" s="161">
        <f t="shared" si="2250"/>
        <v>14.209999999999999</v>
      </c>
      <c r="K3003" s="161">
        <f t="shared" si="2251"/>
        <v>14.065</v>
      </c>
      <c r="L3003" s="161">
        <f t="shared" si="2252"/>
        <v>13.92</v>
      </c>
      <c r="M3003" s="14"/>
      <c r="N3003" s="218">
        <f>H3003*M3003</f>
        <v>0</v>
      </c>
      <c r="O3003" s="217">
        <f>I3003*M3003</f>
        <v>0</v>
      </c>
      <c r="P3003" s="246">
        <f>J3003*M3003</f>
        <v>0</v>
      </c>
      <c r="Q3003" s="246">
        <f>K3003*M3003</f>
        <v>0</v>
      </c>
      <c r="R3003" s="246">
        <f>L3003*M3003</f>
        <v>0</v>
      </c>
      <c r="S3003" s="12" t="s">
        <v>5</v>
      </c>
    </row>
    <row r="3004" spans="1:20" s="56" customFormat="1" ht="69.95" hidden="1" customHeight="1" outlineLevel="1" thickBot="1" x14ac:dyDescent="0.25">
      <c r="A3004" s="644" t="s">
        <v>5526</v>
      </c>
      <c r="B3004" s="55" t="s">
        <v>282</v>
      </c>
      <c r="C3004" s="230"/>
      <c r="D3004" s="306" t="s">
        <v>779</v>
      </c>
      <c r="E3004" s="230"/>
      <c r="F3004" s="230" t="s">
        <v>4</v>
      </c>
      <c r="G3004" s="230">
        <v>19</v>
      </c>
      <c r="H3004" s="295">
        <v>14.8</v>
      </c>
      <c r="I3004" s="175">
        <v>14.5</v>
      </c>
      <c r="J3004" s="161">
        <f t="shared" si="2250"/>
        <v>14.209999999999999</v>
      </c>
      <c r="K3004" s="161">
        <f t="shared" si="2251"/>
        <v>14.065</v>
      </c>
      <c r="L3004" s="161">
        <f t="shared" si="2252"/>
        <v>13.92</v>
      </c>
      <c r="M3004" s="14"/>
      <c r="N3004" s="218">
        <f>H3004*M3004</f>
        <v>0</v>
      </c>
      <c r="O3004" s="217">
        <f>I3004*M3004</f>
        <v>0</v>
      </c>
      <c r="P3004" s="246">
        <f>J3004*M3004</f>
        <v>0</v>
      </c>
      <c r="Q3004" s="246">
        <f>K3004*M3004</f>
        <v>0</v>
      </c>
      <c r="R3004" s="246">
        <f>L3004*M3004</f>
        <v>0</v>
      </c>
      <c r="S3004" s="12" t="s">
        <v>5</v>
      </c>
    </row>
    <row r="3005" spans="1:20" s="56" customFormat="1" ht="69.95" hidden="1" customHeight="1" outlineLevel="1" thickBot="1" x14ac:dyDescent="0.25">
      <c r="A3005" s="644" t="s">
        <v>5527</v>
      </c>
      <c r="B3005" s="55" t="s">
        <v>282</v>
      </c>
      <c r="C3005" s="58"/>
      <c r="D3005" s="306" t="s">
        <v>765</v>
      </c>
      <c r="E3005" s="25"/>
      <c r="F3005" s="230" t="s">
        <v>4</v>
      </c>
      <c r="G3005" s="230">
        <v>5</v>
      </c>
      <c r="H3005" s="218">
        <v>3.95</v>
      </c>
      <c r="I3005" s="65">
        <v>3.85</v>
      </c>
      <c r="J3005" s="161">
        <f t="shared" si="2250"/>
        <v>3.7730000000000001</v>
      </c>
      <c r="K3005" s="161">
        <f t="shared" si="2251"/>
        <v>3.7345000000000002</v>
      </c>
      <c r="L3005" s="161">
        <f t="shared" si="2252"/>
        <v>3.6959999999999997</v>
      </c>
      <c r="M3005" s="14"/>
      <c r="N3005" s="218">
        <f>H3005*M3005</f>
        <v>0</v>
      </c>
      <c r="O3005" s="217">
        <f>I3005*M3005</f>
        <v>0</v>
      </c>
      <c r="P3005" s="246">
        <f>J3005*M3005</f>
        <v>0</v>
      </c>
      <c r="Q3005" s="246">
        <f>K3005*M3005</f>
        <v>0</v>
      </c>
      <c r="R3005" s="246">
        <f>L3005*M3005</f>
        <v>0</v>
      </c>
      <c r="S3005" s="12" t="s">
        <v>5</v>
      </c>
    </row>
    <row r="3006" spans="1:20" s="56" customFormat="1" ht="69.95" hidden="1" customHeight="1" outlineLevel="1" thickBot="1" x14ac:dyDescent="0.25">
      <c r="A3006" s="644" t="s">
        <v>5528</v>
      </c>
      <c r="B3006" s="55" t="s">
        <v>282</v>
      </c>
      <c r="C3006" s="58"/>
      <c r="D3006" s="306" t="s">
        <v>766</v>
      </c>
      <c r="E3006" s="25"/>
      <c r="F3006" s="230" t="s">
        <v>4</v>
      </c>
      <c r="G3006" s="230">
        <v>5</v>
      </c>
      <c r="H3006" s="218">
        <v>3.95</v>
      </c>
      <c r="I3006" s="65">
        <v>3.85</v>
      </c>
      <c r="J3006" s="161">
        <f t="shared" si="2250"/>
        <v>3.7730000000000001</v>
      </c>
      <c r="K3006" s="161">
        <f t="shared" si="2251"/>
        <v>3.7345000000000002</v>
      </c>
      <c r="L3006" s="161">
        <f t="shared" si="2252"/>
        <v>3.6959999999999997</v>
      </c>
      <c r="M3006" s="14"/>
      <c r="N3006" s="218">
        <f>H3006*M3006</f>
        <v>0</v>
      </c>
      <c r="O3006" s="217">
        <f>I3006*M3006</f>
        <v>0</v>
      </c>
      <c r="P3006" s="246">
        <f>J3006*M3006</f>
        <v>0</v>
      </c>
      <c r="Q3006" s="246">
        <f>K3006*M3006</f>
        <v>0</v>
      </c>
      <c r="R3006" s="246">
        <f>L3006*M3006</f>
        <v>0</v>
      </c>
      <c r="S3006" s="12" t="s">
        <v>5</v>
      </c>
    </row>
    <row r="3007" spans="1:20" s="56" customFormat="1" ht="69.95" hidden="1" customHeight="1" outlineLevel="1" thickBot="1" x14ac:dyDescent="0.25">
      <c r="A3007" s="644" t="s">
        <v>5529</v>
      </c>
      <c r="B3007" s="55" t="s">
        <v>282</v>
      </c>
      <c r="C3007" s="58"/>
      <c r="D3007" s="306" t="s">
        <v>767</v>
      </c>
      <c r="E3007" s="25"/>
      <c r="F3007" s="230" t="s">
        <v>4</v>
      </c>
      <c r="G3007" s="230">
        <v>5</v>
      </c>
      <c r="H3007" s="218">
        <v>3.95</v>
      </c>
      <c r="I3007" s="65">
        <v>3.85</v>
      </c>
      <c r="J3007" s="161">
        <f t="shared" si="2250"/>
        <v>3.7730000000000001</v>
      </c>
      <c r="K3007" s="161">
        <f t="shared" si="2251"/>
        <v>3.7345000000000002</v>
      </c>
      <c r="L3007" s="161">
        <f t="shared" si="2252"/>
        <v>3.6959999999999997</v>
      </c>
      <c r="M3007" s="14"/>
      <c r="N3007" s="218">
        <f>H3007*M3007</f>
        <v>0</v>
      </c>
      <c r="O3007" s="217">
        <f>I3007*M3007</f>
        <v>0</v>
      </c>
      <c r="P3007" s="246">
        <f>J3007*M3007</f>
        <v>0</v>
      </c>
      <c r="Q3007" s="246">
        <f>K3007*M3007</f>
        <v>0</v>
      </c>
      <c r="R3007" s="246">
        <f>L3007*M3007</f>
        <v>0</v>
      </c>
      <c r="S3007" s="12" t="s">
        <v>5</v>
      </c>
    </row>
    <row r="3008" spans="1:20" s="56" customFormat="1" ht="69.95" hidden="1" customHeight="1" outlineLevel="1" thickBot="1" x14ac:dyDescent="0.25">
      <c r="A3008" s="644" t="s">
        <v>5530</v>
      </c>
      <c r="B3008" s="55" t="s">
        <v>282</v>
      </c>
      <c r="C3008" s="58"/>
      <c r="D3008" s="306" t="s">
        <v>768</v>
      </c>
      <c r="E3008" s="25"/>
      <c r="F3008" s="230" t="s">
        <v>4</v>
      </c>
      <c r="G3008" s="230">
        <v>5</v>
      </c>
      <c r="H3008" s="218">
        <v>3.95</v>
      </c>
      <c r="I3008" s="65">
        <v>3.85</v>
      </c>
      <c r="J3008" s="161">
        <f t="shared" si="2250"/>
        <v>3.7730000000000001</v>
      </c>
      <c r="K3008" s="161">
        <f t="shared" si="2251"/>
        <v>3.7345000000000002</v>
      </c>
      <c r="L3008" s="161">
        <f t="shared" si="2252"/>
        <v>3.6959999999999997</v>
      </c>
      <c r="M3008" s="14"/>
      <c r="N3008" s="218">
        <f>H3008*M3008</f>
        <v>0</v>
      </c>
      <c r="O3008" s="217">
        <f>I3008*M3008</f>
        <v>0</v>
      </c>
      <c r="P3008" s="246">
        <f>J3008*M3008</f>
        <v>0</v>
      </c>
      <c r="Q3008" s="246">
        <f>K3008*M3008</f>
        <v>0</v>
      </c>
      <c r="R3008" s="246">
        <f>L3008*M3008</f>
        <v>0</v>
      </c>
      <c r="S3008" s="12" t="s">
        <v>5</v>
      </c>
    </row>
    <row r="3009" spans="1:21" s="56" customFormat="1" ht="69.95" hidden="1" customHeight="1" outlineLevel="1" thickBot="1" x14ac:dyDescent="0.25">
      <c r="A3009" s="644" t="s">
        <v>5531</v>
      </c>
      <c r="B3009" s="55" t="s">
        <v>282</v>
      </c>
      <c r="C3009" s="58"/>
      <c r="D3009" s="306" t="s">
        <v>260</v>
      </c>
      <c r="E3009" s="25"/>
      <c r="F3009" s="230" t="s">
        <v>4</v>
      </c>
      <c r="G3009" s="230">
        <v>3.2</v>
      </c>
      <c r="H3009" s="218">
        <v>2.2999999999999998</v>
      </c>
      <c r="I3009" s="65">
        <v>2.2000000000000002</v>
      </c>
      <c r="J3009" s="161">
        <f t="shared" si="2250"/>
        <v>2.1560000000000001</v>
      </c>
      <c r="K3009" s="161">
        <f t="shared" si="2251"/>
        <v>2.1339999999999999</v>
      </c>
      <c r="L3009" s="161">
        <f t="shared" si="2252"/>
        <v>2.1120000000000001</v>
      </c>
      <c r="M3009" s="14"/>
      <c r="N3009" s="218">
        <f>H3009*M3009</f>
        <v>0</v>
      </c>
      <c r="O3009" s="217">
        <f>I3009*M3009</f>
        <v>0</v>
      </c>
      <c r="P3009" s="246">
        <f>J3009*M3009</f>
        <v>0</v>
      </c>
      <c r="Q3009" s="246">
        <f>K3009*M3009</f>
        <v>0</v>
      </c>
      <c r="R3009" s="246">
        <f>L3009*M3009</f>
        <v>0</v>
      </c>
      <c r="S3009" s="12" t="s">
        <v>5</v>
      </c>
    </row>
    <row r="3010" spans="1:21" s="56" customFormat="1" ht="69.95" hidden="1" customHeight="1" outlineLevel="1" thickBot="1" x14ac:dyDescent="0.25">
      <c r="A3010" s="644" t="s">
        <v>5532</v>
      </c>
      <c r="B3010" s="55" t="s">
        <v>282</v>
      </c>
      <c r="C3010" s="58"/>
      <c r="D3010" s="306" t="s">
        <v>261</v>
      </c>
      <c r="E3010" s="230"/>
      <c r="F3010" s="230" t="s">
        <v>4</v>
      </c>
      <c r="G3010" s="230">
        <v>12</v>
      </c>
      <c r="H3010" s="218">
        <v>9</v>
      </c>
      <c r="I3010" s="65">
        <v>8.8000000000000007</v>
      </c>
      <c r="J3010" s="161">
        <f t="shared" si="2250"/>
        <v>8.6240000000000006</v>
      </c>
      <c r="K3010" s="161">
        <f t="shared" si="2251"/>
        <v>8.5359999999999996</v>
      </c>
      <c r="L3010" s="161">
        <f t="shared" si="2252"/>
        <v>8.4480000000000004</v>
      </c>
      <c r="M3010" s="14"/>
      <c r="N3010" s="218">
        <f>H3010*M3010</f>
        <v>0</v>
      </c>
      <c r="O3010" s="217">
        <f>I3010*M3010</f>
        <v>0</v>
      </c>
      <c r="P3010" s="246">
        <f>J3010*M3010</f>
        <v>0</v>
      </c>
      <c r="Q3010" s="246">
        <f>K3010*M3010</f>
        <v>0</v>
      </c>
      <c r="R3010" s="246">
        <f>L3010*M3010</f>
        <v>0</v>
      </c>
      <c r="S3010" s="12" t="s">
        <v>5</v>
      </c>
    </row>
    <row r="3011" spans="1:21" s="56" customFormat="1" ht="69.95" hidden="1" customHeight="1" outlineLevel="1" thickBot="1" x14ac:dyDescent="0.25">
      <c r="A3011" s="644" t="s">
        <v>5533</v>
      </c>
      <c r="B3011" s="55" t="s">
        <v>282</v>
      </c>
      <c r="C3011" s="58"/>
      <c r="D3011" s="306" t="s">
        <v>262</v>
      </c>
      <c r="E3011" s="144"/>
      <c r="F3011" s="230" t="s">
        <v>4</v>
      </c>
      <c r="G3011" s="230">
        <v>12</v>
      </c>
      <c r="H3011" s="218">
        <v>9</v>
      </c>
      <c r="I3011" s="65">
        <v>8.8000000000000007</v>
      </c>
      <c r="J3011" s="161">
        <f t="shared" si="2250"/>
        <v>8.6240000000000006</v>
      </c>
      <c r="K3011" s="161">
        <f t="shared" si="2251"/>
        <v>8.5359999999999996</v>
      </c>
      <c r="L3011" s="161">
        <f t="shared" si="2252"/>
        <v>8.4480000000000004</v>
      </c>
      <c r="M3011" s="14"/>
      <c r="N3011" s="218">
        <f>H3011*M3011</f>
        <v>0</v>
      </c>
      <c r="O3011" s="217">
        <f>I3011*M3011</f>
        <v>0</v>
      </c>
      <c r="P3011" s="246">
        <f>J3011*M3011</f>
        <v>0</v>
      </c>
      <c r="Q3011" s="246">
        <f>K3011*M3011</f>
        <v>0</v>
      </c>
      <c r="R3011" s="246">
        <f>L3011*M3011</f>
        <v>0</v>
      </c>
      <c r="S3011" s="12" t="s">
        <v>5</v>
      </c>
    </row>
    <row r="3012" spans="1:21" s="56" customFormat="1" ht="69.95" hidden="1" customHeight="1" outlineLevel="1" thickBot="1" x14ac:dyDescent="0.25">
      <c r="A3012" s="644" t="s">
        <v>5534</v>
      </c>
      <c r="B3012" s="55" t="s">
        <v>282</v>
      </c>
      <c r="C3012" s="58"/>
      <c r="D3012" s="306" t="s">
        <v>263</v>
      </c>
      <c r="E3012" s="230"/>
      <c r="F3012" s="230" t="s">
        <v>4</v>
      </c>
      <c r="G3012" s="230">
        <v>12</v>
      </c>
      <c r="H3012" s="218">
        <v>9</v>
      </c>
      <c r="I3012" s="65">
        <v>8.8000000000000007</v>
      </c>
      <c r="J3012" s="161">
        <f t="shared" si="2250"/>
        <v>8.6240000000000006</v>
      </c>
      <c r="K3012" s="161">
        <f t="shared" si="2251"/>
        <v>8.5359999999999996</v>
      </c>
      <c r="L3012" s="161">
        <f t="shared" si="2252"/>
        <v>8.4480000000000004</v>
      </c>
      <c r="M3012" s="14"/>
      <c r="N3012" s="218">
        <f>H3012*M3012</f>
        <v>0</v>
      </c>
      <c r="O3012" s="217">
        <f>I3012*M3012</f>
        <v>0</v>
      </c>
      <c r="P3012" s="246">
        <f>J3012*M3012</f>
        <v>0</v>
      </c>
      <c r="Q3012" s="246">
        <f>K3012*M3012</f>
        <v>0</v>
      </c>
      <c r="R3012" s="246">
        <f>L3012*M3012</f>
        <v>0</v>
      </c>
      <c r="S3012" s="12" t="s">
        <v>5</v>
      </c>
    </row>
    <row r="3013" spans="1:21" s="56" customFormat="1" ht="69.95" hidden="1" customHeight="1" outlineLevel="1" thickBot="1" x14ac:dyDescent="0.25">
      <c r="A3013" s="644" t="s">
        <v>5535</v>
      </c>
      <c r="B3013" s="55" t="s">
        <v>282</v>
      </c>
      <c r="C3013" s="58"/>
      <c r="D3013" s="306" t="s">
        <v>264</v>
      </c>
      <c r="E3013" s="230"/>
      <c r="F3013" s="230" t="s">
        <v>4</v>
      </c>
      <c r="G3013" s="230">
        <v>12</v>
      </c>
      <c r="H3013" s="218">
        <v>9</v>
      </c>
      <c r="I3013" s="65">
        <v>8.8000000000000007</v>
      </c>
      <c r="J3013" s="161">
        <f t="shared" si="2250"/>
        <v>8.6240000000000006</v>
      </c>
      <c r="K3013" s="161">
        <f t="shared" si="2251"/>
        <v>8.5359999999999996</v>
      </c>
      <c r="L3013" s="161">
        <f t="shared" si="2252"/>
        <v>8.4480000000000004</v>
      </c>
      <c r="M3013" s="14"/>
      <c r="N3013" s="218">
        <f>H3013*M3013</f>
        <v>0</v>
      </c>
      <c r="O3013" s="217">
        <f>I3013*M3013</f>
        <v>0</v>
      </c>
      <c r="P3013" s="246">
        <f>J3013*M3013</f>
        <v>0</v>
      </c>
      <c r="Q3013" s="246">
        <f>K3013*M3013</f>
        <v>0</v>
      </c>
      <c r="R3013" s="246">
        <f>L3013*M3013</f>
        <v>0</v>
      </c>
      <c r="S3013" s="12" t="s">
        <v>5</v>
      </c>
    </row>
    <row r="3014" spans="1:21" s="56" customFormat="1" ht="69.95" hidden="1" customHeight="1" outlineLevel="1" thickBot="1" x14ac:dyDescent="0.25">
      <c r="A3014" s="644" t="s">
        <v>5536</v>
      </c>
      <c r="B3014" s="64" t="s">
        <v>282</v>
      </c>
      <c r="C3014" s="195"/>
      <c r="D3014" s="306" t="s">
        <v>253</v>
      </c>
      <c r="E3014" s="232"/>
      <c r="F3014" s="86" t="s">
        <v>4</v>
      </c>
      <c r="G3014" s="86">
        <v>3.5</v>
      </c>
      <c r="H3014" s="183">
        <v>2.2999999999999998</v>
      </c>
      <c r="I3014" s="98">
        <v>2.2000000000000002</v>
      </c>
      <c r="J3014" s="162">
        <f t="shared" si="2250"/>
        <v>2.1560000000000001</v>
      </c>
      <c r="K3014" s="162">
        <f t="shared" si="2251"/>
        <v>2.1339999999999999</v>
      </c>
      <c r="L3014" s="162">
        <f t="shared" si="2252"/>
        <v>2.1120000000000001</v>
      </c>
      <c r="M3014" s="141"/>
      <c r="N3014" s="183">
        <f>H3014*M3014</f>
        <v>0</v>
      </c>
      <c r="O3014" s="217">
        <f>I3014*M3014</f>
        <v>0</v>
      </c>
      <c r="P3014" s="246">
        <f>J3014*M3014</f>
        <v>0</v>
      </c>
      <c r="Q3014" s="246">
        <f>K3014*M3014</f>
        <v>0</v>
      </c>
      <c r="R3014" s="246">
        <f>L3014*M3014</f>
        <v>0</v>
      </c>
      <c r="S3014" s="28" t="s">
        <v>5</v>
      </c>
      <c r="T3014" s="100"/>
    </row>
    <row r="3015" spans="1:21" s="56" customFormat="1" ht="69.95" hidden="1" customHeight="1" outlineLevel="1" thickBot="1" x14ac:dyDescent="0.25">
      <c r="A3015" s="644" t="s">
        <v>5537</v>
      </c>
      <c r="B3015" s="64" t="s">
        <v>282</v>
      </c>
      <c r="C3015" s="195"/>
      <c r="D3015" s="306" t="s">
        <v>254</v>
      </c>
      <c r="E3015" s="86"/>
      <c r="F3015" s="86" t="s">
        <v>4</v>
      </c>
      <c r="G3015" s="86">
        <v>3.5</v>
      </c>
      <c r="H3015" s="183">
        <v>2.2000000000000002</v>
      </c>
      <c r="I3015" s="98">
        <v>2.1</v>
      </c>
      <c r="J3015" s="162">
        <f t="shared" si="2250"/>
        <v>2.0579999999999998</v>
      </c>
      <c r="K3015" s="162">
        <f t="shared" si="2251"/>
        <v>2.0369999999999999</v>
      </c>
      <c r="L3015" s="162">
        <f t="shared" si="2252"/>
        <v>2.016</v>
      </c>
      <c r="M3015" s="141"/>
      <c r="N3015" s="183">
        <f>H3015*M3015</f>
        <v>0</v>
      </c>
      <c r="O3015" s="217">
        <f>I3015*M3015</f>
        <v>0</v>
      </c>
      <c r="P3015" s="246">
        <f>J3015*M3015</f>
        <v>0</v>
      </c>
      <c r="Q3015" s="246">
        <f>K3015*M3015</f>
        <v>0</v>
      </c>
      <c r="R3015" s="246">
        <f>L3015*M3015</f>
        <v>0</v>
      </c>
      <c r="S3015" s="28" t="s">
        <v>5</v>
      </c>
      <c r="T3015" s="100"/>
    </row>
    <row r="3016" spans="1:21" s="56" customFormat="1" ht="69.95" hidden="1" customHeight="1" outlineLevel="1" thickBot="1" x14ac:dyDescent="0.25">
      <c r="A3016" s="644" t="s">
        <v>5538</v>
      </c>
      <c r="B3016" s="64" t="s">
        <v>282</v>
      </c>
      <c r="C3016" s="195"/>
      <c r="D3016" s="306" t="s">
        <v>255</v>
      </c>
      <c r="E3016" s="86"/>
      <c r="F3016" s="86" t="s">
        <v>4</v>
      </c>
      <c r="G3016" s="86">
        <v>3.5</v>
      </c>
      <c r="H3016" s="183">
        <v>2.2000000000000002</v>
      </c>
      <c r="I3016" s="98">
        <v>2.1</v>
      </c>
      <c r="J3016" s="162">
        <f t="shared" si="2250"/>
        <v>2.0579999999999998</v>
      </c>
      <c r="K3016" s="162">
        <f t="shared" si="2251"/>
        <v>2.0369999999999999</v>
      </c>
      <c r="L3016" s="162">
        <f t="shared" si="2252"/>
        <v>2.016</v>
      </c>
      <c r="M3016" s="141"/>
      <c r="N3016" s="183">
        <f>H3016*M3016</f>
        <v>0</v>
      </c>
      <c r="O3016" s="217">
        <f>I3016*M3016</f>
        <v>0</v>
      </c>
      <c r="P3016" s="246">
        <f>J3016*M3016</f>
        <v>0</v>
      </c>
      <c r="Q3016" s="246">
        <f>K3016*M3016</f>
        <v>0</v>
      </c>
      <c r="R3016" s="246">
        <f>L3016*M3016</f>
        <v>0</v>
      </c>
      <c r="S3016" s="28" t="s">
        <v>5</v>
      </c>
      <c r="T3016" s="100"/>
    </row>
    <row r="3017" spans="1:21" s="56" customFormat="1" ht="69.95" hidden="1" customHeight="1" outlineLevel="1" thickBot="1" x14ac:dyDescent="0.25">
      <c r="A3017" s="644" t="s">
        <v>5539</v>
      </c>
      <c r="B3017" s="64" t="s">
        <v>282</v>
      </c>
      <c r="C3017" s="195"/>
      <c r="D3017" s="306" t="s">
        <v>265</v>
      </c>
      <c r="E3017" s="86"/>
      <c r="F3017" s="86" t="s">
        <v>4</v>
      </c>
      <c r="G3017" s="86">
        <v>3.5</v>
      </c>
      <c r="H3017" s="183">
        <v>2.2000000000000002</v>
      </c>
      <c r="I3017" s="98">
        <v>2.1</v>
      </c>
      <c r="J3017" s="162">
        <f t="shared" si="2250"/>
        <v>2.0579999999999998</v>
      </c>
      <c r="K3017" s="162">
        <f t="shared" si="2251"/>
        <v>2.0369999999999999</v>
      </c>
      <c r="L3017" s="162">
        <f t="shared" si="2252"/>
        <v>2.016</v>
      </c>
      <c r="M3017" s="141"/>
      <c r="N3017" s="183">
        <f>H3017*M3017</f>
        <v>0</v>
      </c>
      <c r="O3017" s="217">
        <f>I3017*M3017</f>
        <v>0</v>
      </c>
      <c r="P3017" s="246">
        <f>J3017*M3017</f>
        <v>0</v>
      </c>
      <c r="Q3017" s="246">
        <f>K3017*M3017</f>
        <v>0</v>
      </c>
      <c r="R3017" s="246">
        <f>L3017*M3017</f>
        <v>0</v>
      </c>
      <c r="S3017" s="28" t="s">
        <v>5</v>
      </c>
      <c r="T3017" s="100"/>
    </row>
    <row r="3018" spans="1:21" s="56" customFormat="1" ht="69.95" hidden="1" customHeight="1" outlineLevel="1" thickBot="1" x14ac:dyDescent="0.25">
      <c r="A3018" s="644" t="s">
        <v>5540</v>
      </c>
      <c r="B3018" s="55" t="s">
        <v>282</v>
      </c>
      <c r="C3018" s="58"/>
      <c r="D3018" s="306" t="s">
        <v>256</v>
      </c>
      <c r="E3018" s="230"/>
      <c r="F3018" s="230" t="s">
        <v>4</v>
      </c>
      <c r="G3018" s="230">
        <v>12</v>
      </c>
      <c r="H3018" s="218">
        <v>9</v>
      </c>
      <c r="I3018" s="65">
        <v>8.8000000000000007</v>
      </c>
      <c r="J3018" s="161">
        <f t="shared" si="2250"/>
        <v>8.6240000000000006</v>
      </c>
      <c r="K3018" s="161">
        <f t="shared" si="2251"/>
        <v>8.5359999999999996</v>
      </c>
      <c r="L3018" s="161">
        <f t="shared" si="2252"/>
        <v>8.4480000000000004</v>
      </c>
      <c r="M3018" s="14"/>
      <c r="N3018" s="218">
        <f>H3018*M3018</f>
        <v>0</v>
      </c>
      <c r="O3018" s="217">
        <f>I3018*M3018</f>
        <v>0</v>
      </c>
      <c r="P3018" s="246">
        <f>J3018*M3018</f>
        <v>0</v>
      </c>
      <c r="Q3018" s="246">
        <f>K3018*M3018</f>
        <v>0</v>
      </c>
      <c r="R3018" s="246">
        <f>L3018*M3018</f>
        <v>0</v>
      </c>
      <c r="S3018" s="12" t="s">
        <v>5</v>
      </c>
    </row>
    <row r="3019" spans="1:21" s="56" customFormat="1" ht="69.95" hidden="1" customHeight="1" outlineLevel="1" thickBot="1" x14ac:dyDescent="0.25">
      <c r="A3019" s="644" t="s">
        <v>5541</v>
      </c>
      <c r="B3019" s="55" t="s">
        <v>282</v>
      </c>
      <c r="C3019" s="58"/>
      <c r="D3019" s="306" t="s">
        <v>257</v>
      </c>
      <c r="E3019" s="230"/>
      <c r="F3019" s="230" t="s">
        <v>4</v>
      </c>
      <c r="G3019" s="230">
        <v>12</v>
      </c>
      <c r="H3019" s="218">
        <v>9</v>
      </c>
      <c r="I3019" s="65">
        <v>8.8000000000000007</v>
      </c>
      <c r="J3019" s="161">
        <f t="shared" si="2250"/>
        <v>8.6240000000000006</v>
      </c>
      <c r="K3019" s="161">
        <f t="shared" si="2251"/>
        <v>8.5359999999999996</v>
      </c>
      <c r="L3019" s="161">
        <f t="shared" si="2252"/>
        <v>8.4480000000000004</v>
      </c>
      <c r="M3019" s="14"/>
      <c r="N3019" s="218">
        <f>H3019*M3019</f>
        <v>0</v>
      </c>
      <c r="O3019" s="217">
        <f>I3019*M3019</f>
        <v>0</v>
      </c>
      <c r="P3019" s="246">
        <f>J3019*M3019</f>
        <v>0</v>
      </c>
      <c r="Q3019" s="246">
        <f>K3019*M3019</f>
        <v>0</v>
      </c>
      <c r="R3019" s="246">
        <f>L3019*M3019</f>
        <v>0</v>
      </c>
      <c r="S3019" s="12" t="s">
        <v>5</v>
      </c>
    </row>
    <row r="3020" spans="1:21" s="56" customFormat="1" ht="69.95" hidden="1" customHeight="1" outlineLevel="1" thickBot="1" x14ac:dyDescent="0.25">
      <c r="A3020" s="644" t="s">
        <v>5542</v>
      </c>
      <c r="B3020" s="55" t="s">
        <v>282</v>
      </c>
      <c r="C3020" s="58"/>
      <c r="D3020" s="306" t="s">
        <v>315</v>
      </c>
      <c r="E3020" s="230"/>
      <c r="F3020" s="230" t="s">
        <v>4</v>
      </c>
      <c r="G3020" s="230">
        <v>19</v>
      </c>
      <c r="H3020" s="218">
        <v>13.8</v>
      </c>
      <c r="I3020" s="65">
        <v>13.5</v>
      </c>
      <c r="J3020" s="161">
        <f t="shared" si="2250"/>
        <v>13.23</v>
      </c>
      <c r="K3020" s="161">
        <f t="shared" si="2251"/>
        <v>13.094999999999999</v>
      </c>
      <c r="L3020" s="161">
        <f t="shared" si="2252"/>
        <v>12.959999999999999</v>
      </c>
      <c r="M3020" s="14"/>
      <c r="N3020" s="218">
        <f>H3020*M3020</f>
        <v>0</v>
      </c>
      <c r="O3020" s="217">
        <f>I3020*M3020</f>
        <v>0</v>
      </c>
      <c r="P3020" s="246">
        <f>J3020*M3020</f>
        <v>0</v>
      </c>
      <c r="Q3020" s="246">
        <f>K3020*M3020</f>
        <v>0</v>
      </c>
      <c r="R3020" s="246">
        <f>L3020*M3020</f>
        <v>0</v>
      </c>
      <c r="S3020" s="12" t="s">
        <v>5</v>
      </c>
    </row>
    <row r="3021" spans="1:21" s="56" customFormat="1" ht="69.95" hidden="1" customHeight="1" outlineLevel="1" thickBot="1" x14ac:dyDescent="0.25">
      <c r="A3021" s="644" t="s">
        <v>5543</v>
      </c>
      <c r="B3021" s="55" t="s">
        <v>282</v>
      </c>
      <c r="C3021" s="58"/>
      <c r="D3021" s="306" t="s">
        <v>316</v>
      </c>
      <c r="E3021" s="230"/>
      <c r="F3021" s="230" t="s">
        <v>4</v>
      </c>
      <c r="G3021" s="230">
        <v>19</v>
      </c>
      <c r="H3021" s="218">
        <v>13.8</v>
      </c>
      <c r="I3021" s="65">
        <v>13.5</v>
      </c>
      <c r="J3021" s="161">
        <f t="shared" ref="J3021:J3022" si="2253">I3021*0.98</f>
        <v>13.23</v>
      </c>
      <c r="K3021" s="161">
        <f t="shared" ref="K3021:K3022" si="2254">I3021*0.97</f>
        <v>13.094999999999999</v>
      </c>
      <c r="L3021" s="161">
        <f t="shared" ref="L3021:L3022" si="2255">I3021*0.96</f>
        <v>12.959999999999999</v>
      </c>
      <c r="M3021" s="14"/>
      <c r="N3021" s="218">
        <f>H3021*M3021</f>
        <v>0</v>
      </c>
      <c r="O3021" s="217">
        <f>I3021*M3021</f>
        <v>0</v>
      </c>
      <c r="P3021" s="246">
        <f>J3021*M3021</f>
        <v>0</v>
      </c>
      <c r="Q3021" s="246">
        <f>K3021*M3021</f>
        <v>0</v>
      </c>
      <c r="R3021" s="246">
        <f>L3021*M3021</f>
        <v>0</v>
      </c>
      <c r="S3021" s="12" t="s">
        <v>5</v>
      </c>
    </row>
    <row r="3022" spans="1:21" s="56" customFormat="1" ht="69.95" hidden="1" customHeight="1" outlineLevel="1" thickBot="1" x14ac:dyDescent="0.25">
      <c r="A3022" s="644" t="s">
        <v>5544</v>
      </c>
      <c r="B3022" s="55" t="s">
        <v>282</v>
      </c>
      <c r="C3022" s="58"/>
      <c r="D3022" s="306" t="s">
        <v>317</v>
      </c>
      <c r="E3022" s="230"/>
      <c r="F3022" s="230" t="s">
        <v>4</v>
      </c>
      <c r="G3022" s="230">
        <v>19</v>
      </c>
      <c r="H3022" s="218">
        <v>13.8</v>
      </c>
      <c r="I3022" s="65">
        <v>13.5</v>
      </c>
      <c r="J3022" s="161">
        <f t="shared" si="2253"/>
        <v>13.23</v>
      </c>
      <c r="K3022" s="161">
        <f t="shared" si="2254"/>
        <v>13.094999999999999</v>
      </c>
      <c r="L3022" s="161">
        <f t="shared" si="2255"/>
        <v>12.959999999999999</v>
      </c>
      <c r="M3022" s="14"/>
      <c r="N3022" s="218">
        <f>H3022*M3022</f>
        <v>0</v>
      </c>
      <c r="O3022" s="217">
        <f>I3022*M3022</f>
        <v>0</v>
      </c>
      <c r="P3022" s="246">
        <f>J3022*M3022</f>
        <v>0</v>
      </c>
      <c r="Q3022" s="246">
        <f>K3022*M3022</f>
        <v>0</v>
      </c>
      <c r="R3022" s="246">
        <f>L3022*M3022</f>
        <v>0</v>
      </c>
      <c r="S3022" s="12" t="s">
        <v>5</v>
      </c>
    </row>
    <row r="3023" spans="1:21" ht="20.100000000000001" customHeight="1" collapsed="1" thickBot="1" x14ac:dyDescent="0.25">
      <c r="A3023" s="384" t="s">
        <v>2829</v>
      </c>
      <c r="B3023" s="601"/>
      <c r="C3023" s="368"/>
      <c r="D3023" s="370"/>
      <c r="E3023" s="370"/>
      <c r="F3023" s="370"/>
      <c r="G3023" s="385"/>
      <c r="H3023" s="385"/>
      <c r="I3023" s="385"/>
      <c r="J3023" s="385"/>
      <c r="K3023" s="385"/>
      <c r="L3023" s="385"/>
      <c r="M3023" s="385"/>
      <c r="N3023" s="385"/>
      <c r="O3023" s="385"/>
      <c r="P3023" s="385"/>
      <c r="Q3023" s="385"/>
      <c r="R3023" s="385"/>
      <c r="S3023" s="386"/>
      <c r="U3023" s="56"/>
    </row>
    <row r="3024" spans="1:21" ht="20.100000000000001" hidden="1" customHeight="1" outlineLevel="1" thickBot="1" x14ac:dyDescent="0.25">
      <c r="A3024" s="3" t="s">
        <v>3737</v>
      </c>
      <c r="B3024" s="3" t="s">
        <v>33</v>
      </c>
      <c r="C3024" s="3"/>
      <c r="D3024" s="3" t="s">
        <v>17</v>
      </c>
      <c r="E3024" s="4" t="s">
        <v>2746</v>
      </c>
      <c r="F3024" s="84" t="s">
        <v>31</v>
      </c>
      <c r="G3024" s="85" t="s">
        <v>487</v>
      </c>
      <c r="H3024" s="3" t="s">
        <v>488</v>
      </c>
      <c r="I3024" s="3" t="s">
        <v>495</v>
      </c>
      <c r="J3024" s="123">
        <v>-0.02</v>
      </c>
      <c r="K3024" s="123">
        <v>-0.03</v>
      </c>
      <c r="L3024" s="123">
        <v>-0.04</v>
      </c>
      <c r="M3024" s="3" t="s">
        <v>18</v>
      </c>
      <c r="N3024" s="3" t="s">
        <v>8</v>
      </c>
      <c r="O3024" s="3" t="s">
        <v>486</v>
      </c>
      <c r="P3024" s="124" t="s">
        <v>1924</v>
      </c>
      <c r="Q3024" s="124" t="s">
        <v>1930</v>
      </c>
      <c r="R3024" s="124" t="s">
        <v>1931</v>
      </c>
      <c r="S3024" s="3" t="s">
        <v>34</v>
      </c>
      <c r="U3024" s="56"/>
    </row>
    <row r="3025" spans="1:20" s="56" customFormat="1" ht="69.95" hidden="1" customHeight="1" outlineLevel="1" thickBot="1" x14ac:dyDescent="0.25">
      <c r="A3025" s="644" t="s">
        <v>5545</v>
      </c>
      <c r="B3025" s="64" t="s">
        <v>19</v>
      </c>
      <c r="C3025" s="195"/>
      <c r="D3025" s="503" t="s">
        <v>2222</v>
      </c>
      <c r="E3025" s="30"/>
      <c r="F3025" s="64" t="s">
        <v>4</v>
      </c>
      <c r="G3025" s="98">
        <v>3</v>
      </c>
      <c r="H3025" s="183">
        <v>2.1</v>
      </c>
      <c r="I3025" s="98">
        <v>2</v>
      </c>
      <c r="J3025" s="162">
        <f t="shared" ref="J3025" si="2256">I3025*0.98</f>
        <v>1.96</v>
      </c>
      <c r="K3025" s="162">
        <f t="shared" ref="K3025" si="2257">I3025*0.97</f>
        <v>1.94</v>
      </c>
      <c r="L3025" s="162">
        <f t="shared" ref="L3025" si="2258">I3025*0.96</f>
        <v>1.92</v>
      </c>
      <c r="M3025" s="141"/>
      <c r="N3025" s="98">
        <f>H3025*M3025</f>
        <v>0</v>
      </c>
      <c r="O3025" s="217">
        <f>I3025*M3025</f>
        <v>0</v>
      </c>
      <c r="P3025" s="246">
        <f>J3025*M3025</f>
        <v>0</v>
      </c>
      <c r="Q3025" s="246">
        <f>K3025*M3025</f>
        <v>0</v>
      </c>
      <c r="R3025" s="246">
        <f>L3025*M3025</f>
        <v>0</v>
      </c>
      <c r="S3025" s="28" t="s">
        <v>5</v>
      </c>
      <c r="T3025" s="100"/>
    </row>
    <row r="3026" spans="1:20" s="56" customFormat="1" ht="69.95" hidden="1" customHeight="1" outlineLevel="1" thickBot="1" x14ac:dyDescent="0.25">
      <c r="A3026" s="644" t="s">
        <v>5545</v>
      </c>
      <c r="B3026" s="64" t="s">
        <v>19</v>
      </c>
      <c r="C3026" s="195"/>
      <c r="D3026" s="503" t="s">
        <v>2223</v>
      </c>
      <c r="E3026" s="30"/>
      <c r="F3026" s="64" t="s">
        <v>4</v>
      </c>
      <c r="G3026" s="98">
        <v>3</v>
      </c>
      <c r="H3026" s="183">
        <v>2</v>
      </c>
      <c r="I3026" s="205">
        <v>1.9</v>
      </c>
      <c r="J3026" s="162">
        <f t="shared" ref="J3026" si="2259">I3026*0.98</f>
        <v>1.8619999999999999</v>
      </c>
      <c r="K3026" s="162">
        <f t="shared" ref="K3026" si="2260">I3026*0.97</f>
        <v>1.843</v>
      </c>
      <c r="L3026" s="162">
        <f t="shared" ref="L3026" si="2261">I3026*0.96</f>
        <v>1.8239999999999998</v>
      </c>
      <c r="M3026" s="141"/>
      <c r="N3026" s="98">
        <f>H3026*M3026</f>
        <v>0</v>
      </c>
      <c r="O3026" s="217">
        <f>I3026*M3026</f>
        <v>0</v>
      </c>
      <c r="P3026" s="246">
        <f>J3026*M3026</f>
        <v>0</v>
      </c>
      <c r="Q3026" s="246">
        <f>K3026*M3026</f>
        <v>0</v>
      </c>
      <c r="R3026" s="246">
        <f>L3026*M3026</f>
        <v>0</v>
      </c>
      <c r="S3026" s="28" t="s">
        <v>5</v>
      </c>
      <c r="T3026" s="100"/>
    </row>
    <row r="3027" spans="1:20" s="56" customFormat="1" ht="69.95" hidden="1" customHeight="1" outlineLevel="1" thickBot="1" x14ac:dyDescent="0.25">
      <c r="A3027" s="644" t="s">
        <v>5546</v>
      </c>
      <c r="B3027" s="64" t="s">
        <v>19</v>
      </c>
      <c r="C3027" s="195"/>
      <c r="D3027" s="503" t="s">
        <v>119</v>
      </c>
      <c r="E3027" s="30"/>
      <c r="F3027" s="64" t="s">
        <v>4</v>
      </c>
      <c r="G3027" s="98">
        <f t="shared" ref="G3027" si="2262">H3027*1.2</f>
        <v>4.68</v>
      </c>
      <c r="H3027" s="183">
        <v>3.9</v>
      </c>
      <c r="I3027" s="98">
        <v>3.8</v>
      </c>
      <c r="J3027" s="162">
        <f t="shared" ref="J3027:J3042" si="2263">I3027*0.98</f>
        <v>3.7239999999999998</v>
      </c>
      <c r="K3027" s="162">
        <f t="shared" ref="K3027:K3042" si="2264">I3027*0.97</f>
        <v>3.6859999999999999</v>
      </c>
      <c r="L3027" s="162">
        <f t="shared" ref="L3027:L3042" si="2265">I3027*0.96</f>
        <v>3.6479999999999997</v>
      </c>
      <c r="M3027" s="141"/>
      <c r="N3027" s="98">
        <f>H3027*M3027</f>
        <v>0</v>
      </c>
      <c r="O3027" s="217">
        <f>I3027*M3027</f>
        <v>0</v>
      </c>
      <c r="P3027" s="246">
        <f>J3027*M3027</f>
        <v>0</v>
      </c>
      <c r="Q3027" s="246">
        <f>K3027*M3027</f>
        <v>0</v>
      </c>
      <c r="R3027" s="246">
        <f>L3027*M3027</f>
        <v>0</v>
      </c>
      <c r="S3027" s="28" t="s">
        <v>5</v>
      </c>
      <c r="T3027" s="100"/>
    </row>
    <row r="3028" spans="1:20" s="56" customFormat="1" ht="69.95" hidden="1" customHeight="1" outlineLevel="1" thickBot="1" x14ac:dyDescent="0.25">
      <c r="A3028" s="644" t="s">
        <v>5547</v>
      </c>
      <c r="B3028" s="86" t="s">
        <v>19</v>
      </c>
      <c r="C3028" s="195"/>
      <c r="D3028" s="503" t="s">
        <v>1751</v>
      </c>
      <c r="E3028" s="64"/>
      <c r="F3028" s="64" t="s">
        <v>4</v>
      </c>
      <c r="G3028" s="98">
        <f>H3028*1.2</f>
        <v>13.56</v>
      </c>
      <c r="H3028" s="183">
        <v>11.3</v>
      </c>
      <c r="I3028" s="98">
        <v>11</v>
      </c>
      <c r="J3028" s="161">
        <f t="shared" si="2263"/>
        <v>10.78</v>
      </c>
      <c r="K3028" s="161">
        <f t="shared" si="2264"/>
        <v>10.67</v>
      </c>
      <c r="L3028" s="161">
        <f t="shared" si="2265"/>
        <v>10.559999999999999</v>
      </c>
      <c r="M3028" s="14"/>
      <c r="N3028" s="98">
        <f>H3028*M3028</f>
        <v>0</v>
      </c>
      <c r="O3028" s="217">
        <f>I3028*M3028</f>
        <v>0</v>
      </c>
      <c r="P3028" s="246">
        <f>J3028*M3028</f>
        <v>0</v>
      </c>
      <c r="Q3028" s="246">
        <f>K3028*M3028</f>
        <v>0</v>
      </c>
      <c r="R3028" s="246">
        <f>L3028*M3028</f>
        <v>0</v>
      </c>
      <c r="S3028" s="28" t="s">
        <v>5</v>
      </c>
      <c r="T3028" s="100"/>
    </row>
    <row r="3029" spans="1:20" s="56" customFormat="1" ht="69.95" hidden="1" customHeight="1" outlineLevel="1" thickBot="1" x14ac:dyDescent="0.25">
      <c r="A3029" s="644" t="s">
        <v>5548</v>
      </c>
      <c r="B3029" s="7" t="s">
        <v>9</v>
      </c>
      <c r="C3029" s="31"/>
      <c r="D3029" s="418" t="s">
        <v>2202</v>
      </c>
      <c r="E3029" s="7"/>
      <c r="F3029" s="7" t="s">
        <v>4</v>
      </c>
      <c r="G3029" s="139">
        <v>6.5</v>
      </c>
      <c r="H3029" s="206">
        <v>5</v>
      </c>
      <c r="I3029" s="139">
        <v>4.8</v>
      </c>
      <c r="J3029" s="161">
        <f t="shared" ref="J3029" si="2266">I3029*0.98</f>
        <v>4.7039999999999997</v>
      </c>
      <c r="K3029" s="161">
        <f t="shared" ref="K3029" si="2267">I3029*0.97</f>
        <v>4.6559999999999997</v>
      </c>
      <c r="L3029" s="161">
        <f t="shared" ref="L3029" si="2268">I3029*0.96</f>
        <v>4.6079999999999997</v>
      </c>
      <c r="M3029" s="141"/>
      <c r="N3029" s="98">
        <f>H3029*M3029</f>
        <v>0</v>
      </c>
      <c r="O3029" s="217">
        <f>I3029*M3029</f>
        <v>0</v>
      </c>
      <c r="P3029" s="246">
        <f>J3029*M3029</f>
        <v>0</v>
      </c>
      <c r="Q3029" s="246">
        <f>K3029*M3029</f>
        <v>0</v>
      </c>
      <c r="R3029" s="246">
        <f>L3029*M3029</f>
        <v>0</v>
      </c>
      <c r="S3029" s="28" t="s">
        <v>5</v>
      </c>
      <c r="T3029" s="100"/>
    </row>
    <row r="3030" spans="1:20" s="56" customFormat="1" ht="69.95" hidden="1" customHeight="1" outlineLevel="1" thickBot="1" x14ac:dyDescent="0.25">
      <c r="A3030" s="644" t="s">
        <v>5549</v>
      </c>
      <c r="B3030" s="7" t="s">
        <v>9</v>
      </c>
      <c r="C3030" s="31"/>
      <c r="D3030" s="525" t="s">
        <v>782</v>
      </c>
      <c r="E3030" s="421"/>
      <c r="F3030" s="7" t="s">
        <v>4</v>
      </c>
      <c r="G3030" s="65">
        <f>H3030*1.2</f>
        <v>2.4</v>
      </c>
      <c r="H3030" s="176">
        <v>2</v>
      </c>
      <c r="I3030" s="127">
        <v>1.9</v>
      </c>
      <c r="J3030" s="161">
        <f t="shared" si="2263"/>
        <v>1.8619999999999999</v>
      </c>
      <c r="K3030" s="161">
        <f t="shared" si="2264"/>
        <v>1.843</v>
      </c>
      <c r="L3030" s="161">
        <f t="shared" si="2265"/>
        <v>1.8239999999999998</v>
      </c>
      <c r="M3030" s="14"/>
      <c r="N3030" s="65">
        <f>H3030*M3030</f>
        <v>0</v>
      </c>
      <c r="O3030" s="217">
        <f>I3030*M3030</f>
        <v>0</v>
      </c>
      <c r="P3030" s="246">
        <f>J3030*M3030</f>
        <v>0</v>
      </c>
      <c r="Q3030" s="246">
        <f>K3030*M3030</f>
        <v>0</v>
      </c>
      <c r="R3030" s="246">
        <f>L3030*M3030</f>
        <v>0</v>
      </c>
      <c r="S3030" s="12" t="s">
        <v>5</v>
      </c>
    </row>
    <row r="3031" spans="1:20" s="56" customFormat="1" ht="69.95" hidden="1" customHeight="1" outlineLevel="1" thickBot="1" x14ac:dyDescent="0.25">
      <c r="A3031" s="644" t="s">
        <v>5550</v>
      </c>
      <c r="B3031" s="64" t="s">
        <v>9</v>
      </c>
      <c r="C3031" s="171"/>
      <c r="D3031" s="525" t="s">
        <v>785</v>
      </c>
      <c r="E3031" s="421"/>
      <c r="F3031" s="7" t="s">
        <v>4</v>
      </c>
      <c r="G3031" s="65">
        <f>H3031*1.2</f>
        <v>11.04</v>
      </c>
      <c r="H3031" s="526">
        <v>9.1999999999999993</v>
      </c>
      <c r="I3031" s="204">
        <v>9</v>
      </c>
      <c r="J3031" s="161">
        <f t="shared" si="2263"/>
        <v>8.82</v>
      </c>
      <c r="K3031" s="161">
        <f t="shared" si="2264"/>
        <v>8.73</v>
      </c>
      <c r="L3031" s="161">
        <f t="shared" si="2265"/>
        <v>8.64</v>
      </c>
      <c r="M3031" s="14"/>
      <c r="N3031" s="65">
        <f>H3031*M3031</f>
        <v>0</v>
      </c>
      <c r="O3031" s="217">
        <f>I3031*M3031</f>
        <v>0</v>
      </c>
      <c r="P3031" s="246">
        <f>J3031*M3031</f>
        <v>0</v>
      </c>
      <c r="Q3031" s="246">
        <f>K3031*M3031</f>
        <v>0</v>
      </c>
      <c r="R3031" s="246">
        <f>L3031*M3031</f>
        <v>0</v>
      </c>
      <c r="S3031" s="12" t="s">
        <v>5</v>
      </c>
      <c r="T3031" s="170" t="s">
        <v>723</v>
      </c>
    </row>
    <row r="3032" spans="1:20" s="56" customFormat="1" ht="69.95" hidden="1" customHeight="1" outlineLevel="1" thickBot="1" x14ac:dyDescent="0.25">
      <c r="A3032" s="644" t="s">
        <v>5551</v>
      </c>
      <c r="B3032" s="7" t="s">
        <v>9</v>
      </c>
      <c r="C3032" s="91"/>
      <c r="D3032" s="279" t="s">
        <v>769</v>
      </c>
      <c r="E3032" s="64"/>
      <c r="F3032" s="7" t="s">
        <v>4</v>
      </c>
      <c r="G3032" s="65">
        <f>H3032*1.2</f>
        <v>8.4</v>
      </c>
      <c r="H3032" s="206">
        <v>7</v>
      </c>
      <c r="I3032" s="139">
        <v>6.8</v>
      </c>
      <c r="J3032" s="161">
        <f t="shared" si="2263"/>
        <v>6.6639999999999997</v>
      </c>
      <c r="K3032" s="161">
        <f t="shared" si="2264"/>
        <v>6.5960000000000001</v>
      </c>
      <c r="L3032" s="161">
        <f t="shared" si="2265"/>
        <v>6.5279999999999996</v>
      </c>
      <c r="M3032" s="14"/>
      <c r="N3032" s="65">
        <f>H3032*M3032</f>
        <v>0</v>
      </c>
      <c r="O3032" s="217">
        <f>I3032*M3032</f>
        <v>0</v>
      </c>
      <c r="P3032" s="246">
        <f>J3032*M3032</f>
        <v>0</v>
      </c>
      <c r="Q3032" s="246">
        <f>K3032*M3032</f>
        <v>0</v>
      </c>
      <c r="R3032" s="246">
        <f>L3032*M3032</f>
        <v>0</v>
      </c>
      <c r="S3032" s="12" t="s">
        <v>5</v>
      </c>
    </row>
    <row r="3033" spans="1:20" s="56" customFormat="1" ht="69.95" hidden="1" customHeight="1" outlineLevel="1" thickBot="1" x14ac:dyDescent="0.25">
      <c r="A3033" s="644" t="s">
        <v>5552</v>
      </c>
      <c r="B3033" s="7" t="s">
        <v>9</v>
      </c>
      <c r="C3033" s="31"/>
      <c r="D3033" s="279" t="s">
        <v>1869</v>
      </c>
      <c r="E3033" s="2"/>
      <c r="F3033" s="7" t="s">
        <v>4</v>
      </c>
      <c r="G3033" s="65">
        <v>4.8</v>
      </c>
      <c r="H3033" s="206">
        <v>3.7</v>
      </c>
      <c r="I3033" s="139">
        <v>3.6</v>
      </c>
      <c r="J3033" s="161">
        <f t="shared" si="2263"/>
        <v>3.528</v>
      </c>
      <c r="K3033" s="161">
        <f t="shared" si="2264"/>
        <v>3.492</v>
      </c>
      <c r="L3033" s="161">
        <f t="shared" si="2265"/>
        <v>3.456</v>
      </c>
      <c r="M3033" s="14"/>
      <c r="N3033" s="65">
        <f>H3033*M3033</f>
        <v>0</v>
      </c>
      <c r="O3033" s="217">
        <f>I3033*M3033</f>
        <v>0</v>
      </c>
      <c r="P3033" s="246">
        <f>J3033*M3033</f>
        <v>0</v>
      </c>
      <c r="Q3033" s="246">
        <f>K3033*M3033</f>
        <v>0</v>
      </c>
      <c r="R3033" s="246">
        <f>L3033*M3033</f>
        <v>0</v>
      </c>
      <c r="S3033" s="12" t="s">
        <v>5</v>
      </c>
    </row>
    <row r="3034" spans="1:20" s="56" customFormat="1" ht="69.95" hidden="1" customHeight="1" outlineLevel="1" thickBot="1" x14ac:dyDescent="0.25">
      <c r="A3034" s="644" t="s">
        <v>10745</v>
      </c>
      <c r="B3034" s="64" t="s">
        <v>9</v>
      </c>
      <c r="C3034" s="171"/>
      <c r="D3034" s="525" t="s">
        <v>10746</v>
      </c>
      <c r="E3034" s="421"/>
      <c r="F3034" s="7" t="s">
        <v>4</v>
      </c>
      <c r="G3034" s="65">
        <f>H3034*1.2</f>
        <v>3.5999999999999996</v>
      </c>
      <c r="H3034" s="176">
        <v>3</v>
      </c>
      <c r="I3034" s="127">
        <v>2.9</v>
      </c>
      <c r="J3034" s="161">
        <f t="shared" ref="J3034" si="2269">I3034*0.98</f>
        <v>2.8420000000000001</v>
      </c>
      <c r="K3034" s="161">
        <f t="shared" ref="K3034" si="2270">I3034*0.97</f>
        <v>2.8129999999999997</v>
      </c>
      <c r="L3034" s="161">
        <f t="shared" ref="L3034" si="2271">I3034*0.96</f>
        <v>2.7839999999999998</v>
      </c>
      <c r="M3034" s="14"/>
      <c r="N3034" s="65">
        <f>H3034*M3034</f>
        <v>0</v>
      </c>
      <c r="O3034" s="217">
        <f>I3034*M3034</f>
        <v>0</v>
      </c>
      <c r="P3034" s="246">
        <f>J3034*M3034</f>
        <v>0</v>
      </c>
      <c r="Q3034" s="246">
        <f>K3034*M3034</f>
        <v>0</v>
      </c>
      <c r="R3034" s="246">
        <f>L3034*M3034</f>
        <v>0</v>
      </c>
      <c r="S3034" s="12" t="s">
        <v>5</v>
      </c>
      <c r="T3034" s="170"/>
    </row>
    <row r="3035" spans="1:20" s="56" customFormat="1" ht="69.95" hidden="1" customHeight="1" outlineLevel="1" thickBot="1" x14ac:dyDescent="0.25">
      <c r="A3035" s="644" t="s">
        <v>5553</v>
      </c>
      <c r="B3035" s="7" t="s">
        <v>9</v>
      </c>
      <c r="C3035" s="31"/>
      <c r="D3035" s="279" t="s">
        <v>1861</v>
      </c>
      <c r="E3035" s="55"/>
      <c r="F3035" s="7" t="s">
        <v>4</v>
      </c>
      <c r="G3035" s="65">
        <v>5</v>
      </c>
      <c r="H3035" s="206">
        <v>3.9</v>
      </c>
      <c r="I3035" s="139">
        <v>3.8</v>
      </c>
      <c r="J3035" s="161">
        <f t="shared" ref="J3035" si="2272">I3035*0.98</f>
        <v>3.7239999999999998</v>
      </c>
      <c r="K3035" s="161">
        <f t="shared" ref="K3035" si="2273">I3035*0.97</f>
        <v>3.6859999999999999</v>
      </c>
      <c r="L3035" s="161">
        <f t="shared" ref="L3035" si="2274">I3035*0.96</f>
        <v>3.6479999999999997</v>
      </c>
      <c r="M3035" s="14"/>
      <c r="N3035" s="65">
        <f>H3035*M3035</f>
        <v>0</v>
      </c>
      <c r="O3035" s="217">
        <f>I3035*M3035</f>
        <v>0</v>
      </c>
      <c r="P3035" s="246">
        <f>J3035*M3035</f>
        <v>0</v>
      </c>
      <c r="Q3035" s="246">
        <f>K3035*M3035</f>
        <v>0</v>
      </c>
      <c r="R3035" s="246">
        <f>L3035*M3035</f>
        <v>0</v>
      </c>
      <c r="S3035" s="12" t="s">
        <v>5</v>
      </c>
    </row>
    <row r="3036" spans="1:20" s="56" customFormat="1" ht="69.95" hidden="1" customHeight="1" outlineLevel="1" thickBot="1" x14ac:dyDescent="0.25">
      <c r="A3036" s="644" t="s">
        <v>5554</v>
      </c>
      <c r="B3036" s="7" t="s">
        <v>9</v>
      </c>
      <c r="C3036" s="31"/>
      <c r="D3036" s="279" t="s">
        <v>283</v>
      </c>
      <c r="E3036" s="55"/>
      <c r="F3036" s="7" t="s">
        <v>4</v>
      </c>
      <c r="G3036" s="65">
        <v>9</v>
      </c>
      <c r="H3036" s="206">
        <v>7.2</v>
      </c>
      <c r="I3036" s="139">
        <v>7</v>
      </c>
      <c r="J3036" s="161">
        <f t="shared" si="2263"/>
        <v>6.8599999999999994</v>
      </c>
      <c r="K3036" s="161">
        <f t="shared" si="2264"/>
        <v>6.79</v>
      </c>
      <c r="L3036" s="161">
        <f t="shared" si="2265"/>
        <v>6.72</v>
      </c>
      <c r="M3036" s="14"/>
      <c r="N3036" s="65">
        <f>H3036*M3036</f>
        <v>0</v>
      </c>
      <c r="O3036" s="217">
        <f>I3036*M3036</f>
        <v>0</v>
      </c>
      <c r="P3036" s="246">
        <f>J3036*M3036</f>
        <v>0</v>
      </c>
      <c r="Q3036" s="246">
        <f>K3036*M3036</f>
        <v>0</v>
      </c>
      <c r="R3036" s="246">
        <f>L3036*M3036</f>
        <v>0</v>
      </c>
      <c r="S3036" s="12" t="s">
        <v>5</v>
      </c>
    </row>
    <row r="3037" spans="1:20" s="56" customFormat="1" ht="69.95" hidden="1" customHeight="1" outlineLevel="1" thickBot="1" x14ac:dyDescent="0.25">
      <c r="A3037" s="644" t="s">
        <v>5555</v>
      </c>
      <c r="B3037" s="7" t="s">
        <v>9</v>
      </c>
      <c r="C3037" s="31"/>
      <c r="D3037" s="279" t="s">
        <v>284</v>
      </c>
      <c r="E3037" s="55"/>
      <c r="F3037" s="7" t="s">
        <v>4</v>
      </c>
      <c r="G3037" s="65">
        <v>6</v>
      </c>
      <c r="H3037" s="206">
        <v>4.4000000000000004</v>
      </c>
      <c r="I3037" s="139">
        <v>4.4000000000000004</v>
      </c>
      <c r="J3037" s="161">
        <f t="shared" si="2263"/>
        <v>4.3120000000000003</v>
      </c>
      <c r="K3037" s="161">
        <f t="shared" si="2264"/>
        <v>4.2679999999999998</v>
      </c>
      <c r="L3037" s="161">
        <f t="shared" si="2265"/>
        <v>4.2240000000000002</v>
      </c>
      <c r="M3037" s="14"/>
      <c r="N3037" s="65">
        <f>H3037*M3037</f>
        <v>0</v>
      </c>
      <c r="O3037" s="217">
        <f>I3037*M3037</f>
        <v>0</v>
      </c>
      <c r="P3037" s="246">
        <f>J3037*M3037</f>
        <v>0</v>
      </c>
      <c r="Q3037" s="246">
        <f>K3037*M3037</f>
        <v>0</v>
      </c>
      <c r="R3037" s="246">
        <f>L3037*M3037</f>
        <v>0</v>
      </c>
      <c r="S3037" s="12" t="s">
        <v>5</v>
      </c>
    </row>
    <row r="3038" spans="1:20" s="56" customFormat="1" ht="69.95" hidden="1" customHeight="1" outlineLevel="1" thickBot="1" x14ac:dyDescent="0.25">
      <c r="A3038" s="644" t="s">
        <v>5556</v>
      </c>
      <c r="B3038" s="7" t="s">
        <v>9</v>
      </c>
      <c r="C3038" s="31"/>
      <c r="D3038" s="279" t="s">
        <v>1862</v>
      </c>
      <c r="E3038" s="55"/>
      <c r="F3038" s="7" t="s">
        <v>4</v>
      </c>
      <c r="G3038" s="65">
        <v>11</v>
      </c>
      <c r="H3038" s="206">
        <v>8</v>
      </c>
      <c r="I3038" s="139">
        <v>7.8</v>
      </c>
      <c r="J3038" s="161">
        <f t="shared" si="2263"/>
        <v>7.6440000000000001</v>
      </c>
      <c r="K3038" s="161">
        <f t="shared" si="2264"/>
        <v>7.5659999999999998</v>
      </c>
      <c r="L3038" s="161">
        <f t="shared" si="2265"/>
        <v>7.4879999999999995</v>
      </c>
      <c r="M3038" s="14"/>
      <c r="N3038" s="65">
        <f>H3038*M3038</f>
        <v>0</v>
      </c>
      <c r="O3038" s="217">
        <f>I3038*M3038</f>
        <v>0</v>
      </c>
      <c r="P3038" s="246">
        <f>J3038*M3038</f>
        <v>0</v>
      </c>
      <c r="Q3038" s="246">
        <f>K3038*M3038</f>
        <v>0</v>
      </c>
      <c r="R3038" s="246">
        <f>L3038*M3038</f>
        <v>0</v>
      </c>
      <c r="S3038" s="12" t="s">
        <v>5</v>
      </c>
    </row>
    <row r="3039" spans="1:20" s="56" customFormat="1" ht="69.95" hidden="1" customHeight="1" outlineLevel="1" thickBot="1" x14ac:dyDescent="0.25">
      <c r="A3039" s="644" t="s">
        <v>5557</v>
      </c>
      <c r="B3039" s="7" t="s">
        <v>9</v>
      </c>
      <c r="C3039" s="31"/>
      <c r="D3039" s="279" t="s">
        <v>512</v>
      </c>
      <c r="E3039" s="64"/>
      <c r="F3039" s="7" t="s">
        <v>4</v>
      </c>
      <c r="G3039" s="65">
        <v>9</v>
      </c>
      <c r="H3039" s="206">
        <v>7.1</v>
      </c>
      <c r="I3039" s="139">
        <v>6.9</v>
      </c>
      <c r="J3039" s="161">
        <f t="shared" si="2263"/>
        <v>6.7620000000000005</v>
      </c>
      <c r="K3039" s="161">
        <f t="shared" si="2264"/>
        <v>6.6930000000000005</v>
      </c>
      <c r="L3039" s="161">
        <f t="shared" si="2265"/>
        <v>6.6239999999999997</v>
      </c>
      <c r="M3039" s="14"/>
      <c r="N3039" s="65">
        <f>H3039*M3039</f>
        <v>0</v>
      </c>
      <c r="O3039" s="217">
        <f>I3039*M3039</f>
        <v>0</v>
      </c>
      <c r="P3039" s="246">
        <f>J3039*M3039</f>
        <v>0</v>
      </c>
      <c r="Q3039" s="246">
        <f>K3039*M3039</f>
        <v>0</v>
      </c>
      <c r="R3039" s="246">
        <f>L3039*M3039</f>
        <v>0</v>
      </c>
      <c r="S3039" s="12" t="s">
        <v>5</v>
      </c>
    </row>
    <row r="3040" spans="1:20" s="56" customFormat="1" ht="69.95" hidden="1" customHeight="1" outlineLevel="1" thickBot="1" x14ac:dyDescent="0.25">
      <c r="A3040" s="644" t="s">
        <v>5558</v>
      </c>
      <c r="B3040" s="64" t="s">
        <v>9</v>
      </c>
      <c r="C3040" s="171"/>
      <c r="D3040" s="279" t="s">
        <v>285</v>
      </c>
      <c r="E3040" s="64"/>
      <c r="F3040" s="64" t="s">
        <v>4</v>
      </c>
      <c r="G3040" s="98">
        <v>10</v>
      </c>
      <c r="H3040" s="183">
        <v>7.6</v>
      </c>
      <c r="I3040" s="98">
        <v>7.4</v>
      </c>
      <c r="J3040" s="162">
        <f t="shared" si="2263"/>
        <v>7.2519999999999998</v>
      </c>
      <c r="K3040" s="162">
        <f t="shared" si="2264"/>
        <v>7.1779999999999999</v>
      </c>
      <c r="L3040" s="162">
        <f t="shared" si="2265"/>
        <v>7.1040000000000001</v>
      </c>
      <c r="M3040" s="141"/>
      <c r="N3040" s="98">
        <f>H3040*M3040</f>
        <v>0</v>
      </c>
      <c r="O3040" s="217">
        <f>I3040*M3040</f>
        <v>0</v>
      </c>
      <c r="P3040" s="246">
        <f>J3040*M3040</f>
        <v>0</v>
      </c>
      <c r="Q3040" s="246">
        <f>K3040*M3040</f>
        <v>0</v>
      </c>
      <c r="R3040" s="246">
        <f>L3040*M3040</f>
        <v>0</v>
      </c>
      <c r="S3040" s="28" t="s">
        <v>5</v>
      </c>
      <c r="T3040" s="100"/>
    </row>
    <row r="3041" spans="1:21" s="56" customFormat="1" ht="69.95" hidden="1" customHeight="1" outlineLevel="1" thickBot="1" x14ac:dyDescent="0.25">
      <c r="A3041" s="644" t="s">
        <v>5559</v>
      </c>
      <c r="B3041" s="7" t="s">
        <v>9</v>
      </c>
      <c r="C3041" s="31"/>
      <c r="D3041" s="525" t="s">
        <v>1759</v>
      </c>
      <c r="E3041" s="421"/>
      <c r="F3041" s="7" t="s">
        <v>4</v>
      </c>
      <c r="G3041" s="65">
        <f>H3041*1.2</f>
        <v>5.88</v>
      </c>
      <c r="H3041" s="176">
        <v>4.9000000000000004</v>
      </c>
      <c r="I3041" s="127">
        <v>4.8</v>
      </c>
      <c r="J3041" s="161">
        <f t="shared" si="2263"/>
        <v>4.7039999999999997</v>
      </c>
      <c r="K3041" s="161">
        <f t="shared" si="2264"/>
        <v>4.6559999999999997</v>
      </c>
      <c r="L3041" s="161">
        <f t="shared" si="2265"/>
        <v>4.6079999999999997</v>
      </c>
      <c r="M3041" s="14"/>
      <c r="N3041" s="65">
        <f>H3041*M3041</f>
        <v>0</v>
      </c>
      <c r="O3041" s="217">
        <f>I3041*M3041</f>
        <v>0</v>
      </c>
      <c r="P3041" s="246">
        <f>J3041*M3041</f>
        <v>0</v>
      </c>
      <c r="Q3041" s="246">
        <f>K3041*M3041</f>
        <v>0</v>
      </c>
      <c r="R3041" s="246">
        <f>L3041*M3041</f>
        <v>0</v>
      </c>
      <c r="S3041" s="12" t="s">
        <v>5</v>
      </c>
    </row>
    <row r="3042" spans="1:21" s="56" customFormat="1" ht="69.95" hidden="1" customHeight="1" outlineLevel="1" thickBot="1" x14ac:dyDescent="0.25">
      <c r="A3042" s="644" t="s">
        <v>5560</v>
      </c>
      <c r="B3042" s="7" t="s">
        <v>9</v>
      </c>
      <c r="C3042" s="31"/>
      <c r="D3042" s="279" t="s">
        <v>2941</v>
      </c>
      <c r="E3042" s="55"/>
      <c r="F3042" s="7" t="s">
        <v>4</v>
      </c>
      <c r="G3042" s="65">
        <f>H3042*1.2</f>
        <v>7.56</v>
      </c>
      <c r="H3042" s="206">
        <v>6.3</v>
      </c>
      <c r="I3042" s="139">
        <v>6.3</v>
      </c>
      <c r="J3042" s="161">
        <f t="shared" si="2263"/>
        <v>6.1739999999999995</v>
      </c>
      <c r="K3042" s="161">
        <f t="shared" si="2264"/>
        <v>6.1109999999999998</v>
      </c>
      <c r="L3042" s="161">
        <f t="shared" si="2265"/>
        <v>6.048</v>
      </c>
      <c r="M3042" s="14"/>
      <c r="N3042" s="65">
        <f>H3042*M3042</f>
        <v>0</v>
      </c>
      <c r="O3042" s="217">
        <f>I3042*M3042</f>
        <v>0</v>
      </c>
      <c r="P3042" s="246">
        <f>J3042*M3042</f>
        <v>0</v>
      </c>
      <c r="Q3042" s="246">
        <f>K3042*M3042</f>
        <v>0</v>
      </c>
      <c r="R3042" s="246">
        <f>L3042*M3042</f>
        <v>0</v>
      </c>
      <c r="S3042" s="12" t="s">
        <v>5</v>
      </c>
    </row>
    <row r="3043" spans="1:21" s="56" customFormat="1" ht="69.95" hidden="1" customHeight="1" outlineLevel="1" thickBot="1" x14ac:dyDescent="0.25">
      <c r="A3043" s="644" t="s">
        <v>5561</v>
      </c>
      <c r="B3043" s="7" t="s">
        <v>9</v>
      </c>
      <c r="C3043" s="31"/>
      <c r="D3043" s="279" t="s">
        <v>3390</v>
      </c>
      <c r="E3043" s="55"/>
      <c r="F3043" s="7" t="s">
        <v>4</v>
      </c>
      <c r="G3043" s="65">
        <v>18</v>
      </c>
      <c r="H3043" s="206">
        <v>14.3</v>
      </c>
      <c r="I3043" s="139">
        <v>14</v>
      </c>
      <c r="J3043" s="161">
        <f t="shared" ref="J3043" si="2275">I3043*0.98</f>
        <v>13.719999999999999</v>
      </c>
      <c r="K3043" s="161">
        <f t="shared" ref="K3043" si="2276">I3043*0.97</f>
        <v>13.58</v>
      </c>
      <c r="L3043" s="161">
        <f t="shared" ref="L3043" si="2277">I3043*0.96</f>
        <v>13.44</v>
      </c>
      <c r="M3043" s="14"/>
      <c r="N3043" s="65">
        <f>H3043*M3043</f>
        <v>0</v>
      </c>
      <c r="O3043" s="217">
        <f>I3043*M3043</f>
        <v>0</v>
      </c>
      <c r="P3043" s="246">
        <f>J3043*M3043</f>
        <v>0</v>
      </c>
      <c r="Q3043" s="246">
        <f>K3043*M3043</f>
        <v>0</v>
      </c>
      <c r="R3043" s="246">
        <f>L3043*M3043</f>
        <v>0</v>
      </c>
      <c r="S3043" s="12" t="s">
        <v>5</v>
      </c>
    </row>
    <row r="3044" spans="1:21" s="56" customFormat="1" ht="69.95" hidden="1" customHeight="1" outlineLevel="1" thickBot="1" x14ac:dyDescent="0.25">
      <c r="A3044" s="644" t="s">
        <v>5562</v>
      </c>
      <c r="B3044" s="64" t="s">
        <v>9</v>
      </c>
      <c r="C3044" s="82"/>
      <c r="D3044" s="279" t="s">
        <v>286</v>
      </c>
      <c r="E3044" s="64"/>
      <c r="F3044" s="2" t="s">
        <v>4</v>
      </c>
      <c r="G3044" s="98">
        <v>4.5</v>
      </c>
      <c r="H3044" s="183">
        <v>3.3</v>
      </c>
      <c r="I3044" s="98">
        <v>3.2</v>
      </c>
      <c r="J3044" s="162">
        <f t="shared" ref="J3044:J3051" si="2278">I3044*0.98</f>
        <v>3.1360000000000001</v>
      </c>
      <c r="K3044" s="162">
        <f t="shared" ref="K3044:K3051" si="2279">I3044*0.97</f>
        <v>3.1040000000000001</v>
      </c>
      <c r="L3044" s="162">
        <f t="shared" ref="L3044:L3051" si="2280">I3044*0.96</f>
        <v>3.0720000000000001</v>
      </c>
      <c r="M3044" s="141"/>
      <c r="N3044" s="98">
        <f>H3044*M3044</f>
        <v>0</v>
      </c>
      <c r="O3044" s="217">
        <f>I3044*M3044</f>
        <v>0</v>
      </c>
      <c r="P3044" s="246">
        <f>J3044*M3044</f>
        <v>0</v>
      </c>
      <c r="Q3044" s="246">
        <f>K3044*M3044</f>
        <v>0</v>
      </c>
      <c r="R3044" s="246">
        <f>L3044*M3044</f>
        <v>0</v>
      </c>
      <c r="S3044" s="28" t="s">
        <v>5</v>
      </c>
      <c r="T3044" s="100"/>
    </row>
    <row r="3045" spans="1:21" s="56" customFormat="1" ht="69.95" hidden="1" customHeight="1" outlineLevel="1" thickBot="1" x14ac:dyDescent="0.25">
      <c r="A3045" s="644" t="s">
        <v>5563</v>
      </c>
      <c r="B3045" s="64" t="s">
        <v>9</v>
      </c>
      <c r="C3045" s="171"/>
      <c r="D3045" s="279" t="s">
        <v>199</v>
      </c>
      <c r="E3045" s="64"/>
      <c r="F3045" s="64" t="s">
        <v>4</v>
      </c>
      <c r="G3045" s="98">
        <v>8</v>
      </c>
      <c r="H3045" s="223">
        <v>6.1</v>
      </c>
      <c r="I3045" s="107">
        <v>5.9</v>
      </c>
      <c r="J3045" s="161">
        <f t="shared" si="2278"/>
        <v>5.782</v>
      </c>
      <c r="K3045" s="161">
        <f t="shared" si="2279"/>
        <v>5.7229999999999999</v>
      </c>
      <c r="L3045" s="161">
        <f t="shared" si="2280"/>
        <v>5.6639999999999997</v>
      </c>
      <c r="M3045" s="14"/>
      <c r="N3045" s="98">
        <f>H3045*M3045</f>
        <v>0</v>
      </c>
      <c r="O3045" s="217">
        <f>I3045*M3045</f>
        <v>0</v>
      </c>
      <c r="P3045" s="246">
        <f>J3045*M3045</f>
        <v>0</v>
      </c>
      <c r="Q3045" s="246">
        <f>K3045*M3045</f>
        <v>0</v>
      </c>
      <c r="R3045" s="246">
        <f>L3045*M3045</f>
        <v>0</v>
      </c>
      <c r="S3045" s="28" t="s">
        <v>5</v>
      </c>
      <c r="T3045" s="100"/>
    </row>
    <row r="3046" spans="1:21" s="56" customFormat="1" ht="69.95" hidden="1" customHeight="1" outlineLevel="1" thickBot="1" x14ac:dyDescent="0.25">
      <c r="A3046" s="644" t="s">
        <v>5564</v>
      </c>
      <c r="B3046" s="7" t="s">
        <v>9</v>
      </c>
      <c r="C3046" s="91"/>
      <c r="D3046" s="477" t="s">
        <v>2995</v>
      </c>
      <c r="E3046" s="7"/>
      <c r="F3046" s="91" t="s">
        <v>4</v>
      </c>
      <c r="G3046" s="65">
        <f t="shared" ref="G3046:G3047" si="2281">H3046*1.2</f>
        <v>6.24</v>
      </c>
      <c r="H3046" s="206">
        <v>5.2</v>
      </c>
      <c r="I3046" s="139">
        <v>5.2</v>
      </c>
      <c r="J3046" s="161">
        <f t="shared" si="2278"/>
        <v>5.0960000000000001</v>
      </c>
      <c r="K3046" s="161">
        <f t="shared" si="2279"/>
        <v>5.0439999999999996</v>
      </c>
      <c r="L3046" s="161">
        <f t="shared" si="2280"/>
        <v>4.992</v>
      </c>
      <c r="M3046" s="14"/>
      <c r="N3046" s="65">
        <f>H3046*M3046</f>
        <v>0</v>
      </c>
      <c r="O3046" s="217">
        <f>I3046*M3046</f>
        <v>0</v>
      </c>
      <c r="P3046" s="246">
        <f>J3046*M3046</f>
        <v>0</v>
      </c>
      <c r="Q3046" s="246">
        <f>K3046*M3046</f>
        <v>0</v>
      </c>
      <c r="R3046" s="246">
        <f>L3046*M3046</f>
        <v>0</v>
      </c>
      <c r="S3046" s="12" t="s">
        <v>5</v>
      </c>
    </row>
    <row r="3047" spans="1:21" s="56" customFormat="1" ht="69.95" hidden="1" customHeight="1" outlineLevel="1" thickBot="1" x14ac:dyDescent="0.25">
      <c r="A3047" s="644" t="s">
        <v>5565</v>
      </c>
      <c r="B3047" s="7" t="s">
        <v>9</v>
      </c>
      <c r="C3047" s="91"/>
      <c r="D3047" s="477" t="s">
        <v>2996</v>
      </c>
      <c r="E3047" s="7"/>
      <c r="F3047" s="91" t="s">
        <v>4</v>
      </c>
      <c r="G3047" s="65">
        <f t="shared" si="2281"/>
        <v>6.24</v>
      </c>
      <c r="H3047" s="206">
        <v>5.2</v>
      </c>
      <c r="I3047" s="139">
        <v>5.2</v>
      </c>
      <c r="J3047" s="161">
        <f t="shared" si="2278"/>
        <v>5.0960000000000001</v>
      </c>
      <c r="K3047" s="161">
        <f t="shared" si="2279"/>
        <v>5.0439999999999996</v>
      </c>
      <c r="L3047" s="161">
        <f t="shared" si="2280"/>
        <v>4.992</v>
      </c>
      <c r="M3047" s="14"/>
      <c r="N3047" s="65">
        <f>H3047*M3047</f>
        <v>0</v>
      </c>
      <c r="O3047" s="217">
        <f>I3047*M3047</f>
        <v>0</v>
      </c>
      <c r="P3047" s="246">
        <f>J3047*M3047</f>
        <v>0</v>
      </c>
      <c r="Q3047" s="246">
        <f>K3047*M3047</f>
        <v>0</v>
      </c>
      <c r="R3047" s="246">
        <f>L3047*M3047</f>
        <v>0</v>
      </c>
      <c r="S3047" s="12" t="s">
        <v>5</v>
      </c>
    </row>
    <row r="3048" spans="1:21" s="56" customFormat="1" ht="69.95" hidden="1" customHeight="1" outlineLevel="1" thickBot="1" x14ac:dyDescent="0.25">
      <c r="A3048" s="644" t="s">
        <v>5566</v>
      </c>
      <c r="B3048" s="7" t="s">
        <v>9</v>
      </c>
      <c r="C3048" s="31"/>
      <c r="D3048" s="279" t="s">
        <v>2997</v>
      </c>
      <c r="E3048" s="7"/>
      <c r="F3048" s="7" t="s">
        <v>4</v>
      </c>
      <c r="G3048" s="65">
        <v>9</v>
      </c>
      <c r="H3048" s="206">
        <v>7.2</v>
      </c>
      <c r="I3048" s="139">
        <v>7.05</v>
      </c>
      <c r="J3048" s="161">
        <f t="shared" si="2278"/>
        <v>6.9089999999999998</v>
      </c>
      <c r="K3048" s="161">
        <f t="shared" si="2279"/>
        <v>6.8384999999999998</v>
      </c>
      <c r="L3048" s="161">
        <f t="shared" si="2280"/>
        <v>6.7679999999999998</v>
      </c>
      <c r="M3048" s="14"/>
      <c r="N3048" s="65">
        <f>H3048*M3048</f>
        <v>0</v>
      </c>
      <c r="O3048" s="217">
        <f>I3048*M3048</f>
        <v>0</v>
      </c>
      <c r="P3048" s="246">
        <f>J3048*M3048</f>
        <v>0</v>
      </c>
      <c r="Q3048" s="246">
        <f>K3048*M3048</f>
        <v>0</v>
      </c>
      <c r="R3048" s="246">
        <f>L3048*M3048</f>
        <v>0</v>
      </c>
      <c r="S3048" s="12" t="s">
        <v>5</v>
      </c>
    </row>
    <row r="3049" spans="1:21" s="56" customFormat="1" ht="69.95" hidden="1" customHeight="1" outlineLevel="1" thickBot="1" x14ac:dyDescent="0.25">
      <c r="A3049" s="644" t="s">
        <v>5567</v>
      </c>
      <c r="B3049" s="7" t="s">
        <v>9</v>
      </c>
      <c r="C3049" s="31"/>
      <c r="D3049" s="279" t="s">
        <v>2998</v>
      </c>
      <c r="E3049" s="7"/>
      <c r="F3049" s="7" t="s">
        <v>4</v>
      </c>
      <c r="G3049" s="65">
        <v>9</v>
      </c>
      <c r="H3049" s="206">
        <v>7.2</v>
      </c>
      <c r="I3049" s="139">
        <v>7.05</v>
      </c>
      <c r="J3049" s="161">
        <f t="shared" si="2278"/>
        <v>6.9089999999999998</v>
      </c>
      <c r="K3049" s="161">
        <f t="shared" si="2279"/>
        <v>6.8384999999999998</v>
      </c>
      <c r="L3049" s="161">
        <f t="shared" si="2280"/>
        <v>6.7679999999999998</v>
      </c>
      <c r="M3049" s="14"/>
      <c r="N3049" s="65">
        <f>H3049*M3049</f>
        <v>0</v>
      </c>
      <c r="O3049" s="217">
        <f>I3049*M3049</f>
        <v>0</v>
      </c>
      <c r="P3049" s="246">
        <f>J3049*M3049</f>
        <v>0</v>
      </c>
      <c r="Q3049" s="246">
        <f>K3049*M3049</f>
        <v>0</v>
      </c>
      <c r="R3049" s="246">
        <f>L3049*M3049</f>
        <v>0</v>
      </c>
      <c r="S3049" s="12" t="s">
        <v>5</v>
      </c>
    </row>
    <row r="3050" spans="1:21" s="56" customFormat="1" ht="69.95" hidden="1" customHeight="1" outlineLevel="1" thickBot="1" x14ac:dyDescent="0.25">
      <c r="A3050" s="644" t="s">
        <v>6919</v>
      </c>
      <c r="B3050" s="64" t="s">
        <v>73</v>
      </c>
      <c r="C3050" s="171"/>
      <c r="D3050" s="279" t="s">
        <v>6920</v>
      </c>
      <c r="E3050" s="64"/>
      <c r="F3050" s="82" t="s">
        <v>4</v>
      </c>
      <c r="G3050" s="98">
        <v>11</v>
      </c>
      <c r="H3050" s="183">
        <v>7.7</v>
      </c>
      <c r="I3050" s="98">
        <v>7.5</v>
      </c>
      <c r="J3050" s="162">
        <f t="shared" ref="J3050" si="2282">I3050*0.98</f>
        <v>7.35</v>
      </c>
      <c r="K3050" s="162">
        <f t="shared" ref="K3050" si="2283">I3050*0.97</f>
        <v>7.2749999999999995</v>
      </c>
      <c r="L3050" s="162">
        <f t="shared" ref="L3050" si="2284">I3050*0.96</f>
        <v>7.1999999999999993</v>
      </c>
      <c r="M3050" s="141"/>
      <c r="N3050" s="98">
        <f>H3050*M3050</f>
        <v>0</v>
      </c>
      <c r="O3050" s="217">
        <f>I3050*M3050</f>
        <v>0</v>
      </c>
      <c r="P3050" s="246">
        <f>J3050*M3050</f>
        <v>0</v>
      </c>
      <c r="Q3050" s="246">
        <f>K3050*M3050</f>
        <v>0</v>
      </c>
      <c r="R3050" s="246">
        <f>L3050*M3050</f>
        <v>0</v>
      </c>
      <c r="S3050" s="28" t="s">
        <v>5</v>
      </c>
      <c r="T3050" s="100"/>
    </row>
    <row r="3051" spans="1:21" s="56" customFormat="1" ht="69.95" hidden="1" customHeight="1" outlineLevel="1" thickBot="1" x14ac:dyDescent="0.25">
      <c r="A3051" s="644" t="s">
        <v>9976</v>
      </c>
      <c r="B3051" s="64" t="s">
        <v>73</v>
      </c>
      <c r="C3051" s="171"/>
      <c r="D3051" s="279" t="s">
        <v>1922</v>
      </c>
      <c r="E3051" s="64"/>
      <c r="F3051" s="82" t="s">
        <v>4</v>
      </c>
      <c r="G3051" s="98">
        <v>5</v>
      </c>
      <c r="H3051" s="183">
        <v>3</v>
      </c>
      <c r="I3051" s="98">
        <v>2.9</v>
      </c>
      <c r="J3051" s="162">
        <f t="shared" si="2278"/>
        <v>2.8420000000000001</v>
      </c>
      <c r="K3051" s="162">
        <f t="shared" si="2279"/>
        <v>2.8129999999999997</v>
      </c>
      <c r="L3051" s="162">
        <f t="shared" si="2280"/>
        <v>2.7839999999999998</v>
      </c>
      <c r="M3051" s="141"/>
      <c r="N3051" s="98">
        <f>H3051*M3051</f>
        <v>0</v>
      </c>
      <c r="O3051" s="217">
        <f>I3051*M3051</f>
        <v>0</v>
      </c>
      <c r="P3051" s="246">
        <f>J3051*M3051</f>
        <v>0</v>
      </c>
      <c r="Q3051" s="246">
        <f>K3051*M3051</f>
        <v>0</v>
      </c>
      <c r="R3051" s="246">
        <f>L3051*M3051</f>
        <v>0</v>
      </c>
      <c r="S3051" s="28" t="s">
        <v>5</v>
      </c>
      <c r="T3051" s="100"/>
    </row>
    <row r="3052" spans="1:21" s="56" customFormat="1" ht="69.95" hidden="1" customHeight="1" outlineLevel="1" thickBot="1" x14ac:dyDescent="0.25">
      <c r="A3052" s="644" t="s">
        <v>9995</v>
      </c>
      <c r="B3052" s="64" t="s">
        <v>1729</v>
      </c>
      <c r="C3052" s="171"/>
      <c r="D3052" s="279" t="s">
        <v>9996</v>
      </c>
      <c r="E3052" s="64"/>
      <c r="F3052" s="82" t="s">
        <v>4</v>
      </c>
      <c r="G3052" s="98">
        <v>30</v>
      </c>
      <c r="H3052" s="183">
        <v>22.8</v>
      </c>
      <c r="I3052" s="98">
        <v>22.3</v>
      </c>
      <c r="J3052" s="162">
        <f t="shared" ref="J3052" si="2285">I3052*0.98</f>
        <v>21.853999999999999</v>
      </c>
      <c r="K3052" s="162">
        <f t="shared" ref="K3052" si="2286">I3052*0.97</f>
        <v>21.631</v>
      </c>
      <c r="L3052" s="162">
        <f t="shared" ref="L3052" si="2287">I3052*0.96</f>
        <v>21.408000000000001</v>
      </c>
      <c r="M3052" s="141"/>
      <c r="N3052" s="98">
        <f>H3052*M3052</f>
        <v>0</v>
      </c>
      <c r="O3052" s="217">
        <f>I3052*M3052</f>
        <v>0</v>
      </c>
      <c r="P3052" s="246">
        <f>J3052*M3052</f>
        <v>0</v>
      </c>
      <c r="Q3052" s="246">
        <f>K3052*M3052</f>
        <v>0</v>
      </c>
      <c r="R3052" s="246">
        <f>L3052*M3052</f>
        <v>0</v>
      </c>
      <c r="S3052" s="28" t="s">
        <v>5</v>
      </c>
      <c r="T3052" s="100"/>
    </row>
    <row r="3053" spans="1:21" ht="24.95" customHeight="1" collapsed="1" thickBot="1" x14ac:dyDescent="0.25">
      <c r="A3053" s="361" t="s">
        <v>2830</v>
      </c>
      <c r="B3053" s="362"/>
      <c r="C3053" s="362"/>
      <c r="D3053" s="363"/>
      <c r="E3053" s="363"/>
      <c r="F3053" s="363"/>
      <c r="G3053" s="364"/>
      <c r="H3053" s="364"/>
      <c r="I3053" s="364"/>
      <c r="J3053" s="364"/>
      <c r="K3053" s="364"/>
      <c r="L3053" s="364"/>
      <c r="M3053" s="364"/>
      <c r="N3053" s="364"/>
      <c r="O3053" s="364"/>
      <c r="P3053" s="364"/>
      <c r="Q3053" s="364"/>
      <c r="R3053" s="364"/>
      <c r="S3053" s="365"/>
      <c r="U3053" s="56"/>
    </row>
    <row r="3054" spans="1:21" ht="20.100000000000001" hidden="1" customHeight="1" outlineLevel="1" thickBot="1" x14ac:dyDescent="0.25">
      <c r="A3054" s="3" t="s">
        <v>3737</v>
      </c>
      <c r="B3054" s="3" t="s">
        <v>33</v>
      </c>
      <c r="C3054" s="3"/>
      <c r="D3054" s="3" t="s">
        <v>17</v>
      </c>
      <c r="E3054" s="3" t="s">
        <v>2746</v>
      </c>
      <c r="F3054" s="84" t="s">
        <v>31</v>
      </c>
      <c r="G3054" s="85" t="s">
        <v>487</v>
      </c>
      <c r="H3054" s="3" t="s">
        <v>488</v>
      </c>
      <c r="I3054" s="3" t="s">
        <v>495</v>
      </c>
      <c r="J3054" s="123">
        <v>-0.02</v>
      </c>
      <c r="K3054" s="123">
        <v>-0.03</v>
      </c>
      <c r="L3054" s="123">
        <v>-0.04</v>
      </c>
      <c r="M3054" s="3" t="s">
        <v>18</v>
      </c>
      <c r="N3054" s="3" t="s">
        <v>8</v>
      </c>
      <c r="O3054" s="3" t="s">
        <v>486</v>
      </c>
      <c r="P3054" s="124" t="s">
        <v>1924</v>
      </c>
      <c r="Q3054" s="124" t="s">
        <v>1930</v>
      </c>
      <c r="R3054" s="124" t="s">
        <v>1931</v>
      </c>
      <c r="S3054" s="3" t="s">
        <v>34</v>
      </c>
      <c r="U3054" s="56"/>
    </row>
    <row r="3055" spans="1:21" s="56" customFormat="1" ht="69.95" hidden="1" customHeight="1" outlineLevel="1" thickBot="1" x14ac:dyDescent="0.25">
      <c r="A3055" s="644" t="s">
        <v>5568</v>
      </c>
      <c r="B3055" s="64" t="s">
        <v>57</v>
      </c>
      <c r="C3055" s="104"/>
      <c r="D3055" s="581" t="s">
        <v>3289</v>
      </c>
      <c r="E3055" s="128"/>
      <c r="F3055" s="64" t="s">
        <v>4</v>
      </c>
      <c r="G3055" s="86">
        <v>15</v>
      </c>
      <c r="H3055" s="276">
        <v>9.5</v>
      </c>
      <c r="I3055" s="276">
        <v>9.3000000000000007</v>
      </c>
      <c r="J3055" s="162">
        <f t="shared" ref="J3055:J3059" si="2288">I3055*0.98</f>
        <v>9.1140000000000008</v>
      </c>
      <c r="K3055" s="162">
        <f t="shared" ref="K3055:K3059" si="2289">I3055*0.97</f>
        <v>9.0210000000000008</v>
      </c>
      <c r="L3055" s="162">
        <f t="shared" ref="L3055:L3059" si="2290">I3055*0.96</f>
        <v>8.9280000000000008</v>
      </c>
      <c r="M3055" s="318"/>
      <c r="N3055" s="276">
        <f>H3055*M3055</f>
        <v>0</v>
      </c>
      <c r="O3055" s="217">
        <f>I3055*M3055</f>
        <v>0</v>
      </c>
      <c r="P3055" s="246">
        <f>J3055*M3055</f>
        <v>0</v>
      </c>
      <c r="Q3055" s="246">
        <f>K3055*M3055</f>
        <v>0</v>
      </c>
      <c r="R3055" s="246">
        <f>L3055*M3055</f>
        <v>0</v>
      </c>
      <c r="S3055" s="28" t="s">
        <v>5</v>
      </c>
      <c r="T3055" s="100"/>
    </row>
    <row r="3056" spans="1:21" s="56" customFormat="1" ht="69.95" hidden="1" customHeight="1" outlineLevel="1" thickBot="1" x14ac:dyDescent="0.25">
      <c r="A3056" s="644" t="s">
        <v>5569</v>
      </c>
      <c r="B3056" s="64" t="s">
        <v>57</v>
      </c>
      <c r="C3056" s="104"/>
      <c r="D3056" s="581" t="s">
        <v>3310</v>
      </c>
      <c r="E3056" s="128"/>
      <c r="F3056" s="64" t="s">
        <v>4</v>
      </c>
      <c r="G3056" s="86">
        <v>20</v>
      </c>
      <c r="H3056" s="276">
        <v>14</v>
      </c>
      <c r="I3056" s="276">
        <v>13.7</v>
      </c>
      <c r="J3056" s="162">
        <f t="shared" ref="J3056" si="2291">I3056*0.98</f>
        <v>13.425999999999998</v>
      </c>
      <c r="K3056" s="162">
        <f t="shared" ref="K3056" si="2292">I3056*0.97</f>
        <v>13.289</v>
      </c>
      <c r="L3056" s="162">
        <f t="shared" ref="L3056" si="2293">I3056*0.96</f>
        <v>13.151999999999999</v>
      </c>
      <c r="M3056" s="318"/>
      <c r="N3056" s="276">
        <f>H3056*M3056</f>
        <v>0</v>
      </c>
      <c r="O3056" s="217">
        <f>I3056*M3056</f>
        <v>0</v>
      </c>
      <c r="P3056" s="246">
        <f>J3056*M3056</f>
        <v>0</v>
      </c>
      <c r="Q3056" s="246">
        <f>K3056*M3056</f>
        <v>0</v>
      </c>
      <c r="R3056" s="246">
        <f>L3056*M3056</f>
        <v>0</v>
      </c>
      <c r="S3056" s="28" t="s">
        <v>5</v>
      </c>
      <c r="T3056" s="100"/>
    </row>
    <row r="3057" spans="1:21" s="56" customFormat="1" ht="69.95" hidden="1" customHeight="1" outlineLevel="1" thickBot="1" x14ac:dyDescent="0.25">
      <c r="A3057" s="644" t="s">
        <v>5570</v>
      </c>
      <c r="B3057" s="64" t="s">
        <v>1880</v>
      </c>
      <c r="C3057" s="86"/>
      <c r="D3057" s="53" t="s">
        <v>1881</v>
      </c>
      <c r="E3057" s="128"/>
      <c r="F3057" s="64" t="s">
        <v>4</v>
      </c>
      <c r="G3057" s="86">
        <v>22</v>
      </c>
      <c r="H3057" s="98">
        <v>15.3</v>
      </c>
      <c r="I3057" s="98">
        <v>15</v>
      </c>
      <c r="J3057" s="161">
        <f t="shared" si="2288"/>
        <v>14.7</v>
      </c>
      <c r="K3057" s="161">
        <f t="shared" si="2289"/>
        <v>14.549999999999999</v>
      </c>
      <c r="L3057" s="161">
        <f t="shared" si="2290"/>
        <v>14.399999999999999</v>
      </c>
      <c r="M3057" s="14"/>
      <c r="N3057" s="98">
        <f>H3057*M3057</f>
        <v>0</v>
      </c>
      <c r="O3057" s="217">
        <f>I3057*M3057</f>
        <v>0</v>
      </c>
      <c r="P3057" s="246">
        <f>J3057*M3057</f>
        <v>0</v>
      </c>
      <c r="Q3057" s="246">
        <f>K3057*M3057</f>
        <v>0</v>
      </c>
      <c r="R3057" s="246">
        <f>L3057*M3057</f>
        <v>0</v>
      </c>
      <c r="S3057" s="30" t="s">
        <v>5</v>
      </c>
      <c r="T3057" s="100"/>
    </row>
    <row r="3058" spans="1:21" s="56" customFormat="1" ht="69.95" hidden="1" customHeight="1" outlineLevel="1" thickBot="1" x14ac:dyDescent="0.25">
      <c r="A3058" s="644" t="s">
        <v>5571</v>
      </c>
      <c r="B3058" s="64" t="s">
        <v>1880</v>
      </c>
      <c r="C3058" s="86"/>
      <c r="D3058" s="53" t="s">
        <v>1888</v>
      </c>
      <c r="E3058" s="128"/>
      <c r="F3058" s="64" t="s">
        <v>4</v>
      </c>
      <c r="G3058" s="86">
        <v>12</v>
      </c>
      <c r="H3058" s="98">
        <v>7.5</v>
      </c>
      <c r="I3058" s="98">
        <v>7.3</v>
      </c>
      <c r="J3058" s="162">
        <f t="shared" si="2288"/>
        <v>7.1539999999999999</v>
      </c>
      <c r="K3058" s="162">
        <f t="shared" si="2289"/>
        <v>7.0809999999999995</v>
      </c>
      <c r="L3058" s="162">
        <f t="shared" si="2290"/>
        <v>7.008</v>
      </c>
      <c r="M3058" s="141"/>
      <c r="N3058" s="98">
        <f>H3058*M3058</f>
        <v>0</v>
      </c>
      <c r="O3058" s="217">
        <f>I3058*M3058</f>
        <v>0</v>
      </c>
      <c r="P3058" s="246">
        <f>J3058*M3058</f>
        <v>0</v>
      </c>
      <c r="Q3058" s="246">
        <f>K3058*M3058</f>
        <v>0</v>
      </c>
      <c r="R3058" s="246">
        <f>L3058*M3058</f>
        <v>0</v>
      </c>
      <c r="S3058" s="30" t="s">
        <v>5</v>
      </c>
      <c r="T3058" s="100"/>
    </row>
    <row r="3059" spans="1:21" s="56" customFormat="1" ht="69.95" hidden="1" customHeight="1" outlineLevel="1" thickBot="1" x14ac:dyDescent="0.25">
      <c r="A3059" s="644" t="s">
        <v>5572</v>
      </c>
      <c r="B3059" s="64" t="s">
        <v>1880</v>
      </c>
      <c r="C3059" s="86"/>
      <c r="D3059" s="53" t="s">
        <v>1889</v>
      </c>
      <c r="E3059" s="128"/>
      <c r="F3059" s="64" t="s">
        <v>4</v>
      </c>
      <c r="G3059" s="86">
        <v>17</v>
      </c>
      <c r="H3059" s="98">
        <v>11</v>
      </c>
      <c r="I3059" s="98">
        <v>10.7</v>
      </c>
      <c r="J3059" s="162">
        <f t="shared" si="2288"/>
        <v>10.485999999999999</v>
      </c>
      <c r="K3059" s="162">
        <f t="shared" si="2289"/>
        <v>10.379</v>
      </c>
      <c r="L3059" s="162">
        <f t="shared" si="2290"/>
        <v>10.271999999999998</v>
      </c>
      <c r="M3059" s="141"/>
      <c r="N3059" s="98">
        <f>H3059*M3059</f>
        <v>0</v>
      </c>
      <c r="O3059" s="217">
        <f>I3059*M3059</f>
        <v>0</v>
      </c>
      <c r="P3059" s="246">
        <f>J3059*M3059</f>
        <v>0</v>
      </c>
      <c r="Q3059" s="246">
        <f>K3059*M3059</f>
        <v>0</v>
      </c>
      <c r="R3059" s="246">
        <f>L3059*M3059</f>
        <v>0</v>
      </c>
      <c r="S3059" s="30" t="s">
        <v>5</v>
      </c>
      <c r="T3059" s="100"/>
    </row>
    <row r="3060" spans="1:21" ht="24.95" customHeight="1" collapsed="1" thickBot="1" x14ac:dyDescent="0.25">
      <c r="A3060" s="361" t="s">
        <v>2831</v>
      </c>
      <c r="B3060" s="362"/>
      <c r="C3060" s="362"/>
      <c r="D3060" s="363"/>
      <c r="E3060" s="363"/>
      <c r="F3060" s="363"/>
      <c r="G3060" s="364"/>
      <c r="H3060" s="364"/>
      <c r="I3060" s="364"/>
      <c r="J3060" s="364"/>
      <c r="K3060" s="364"/>
      <c r="L3060" s="364"/>
      <c r="M3060" s="364"/>
      <c r="N3060" s="364"/>
      <c r="O3060" s="364"/>
      <c r="P3060" s="364"/>
      <c r="Q3060" s="364"/>
      <c r="R3060" s="364"/>
      <c r="S3060" s="365"/>
      <c r="U3060" s="56"/>
    </row>
    <row r="3061" spans="1:21" ht="20.100000000000001" hidden="1" customHeight="1" outlineLevel="1" thickBot="1" x14ac:dyDescent="0.25">
      <c r="A3061" s="3" t="s">
        <v>3737</v>
      </c>
      <c r="B3061" s="3" t="s">
        <v>33</v>
      </c>
      <c r="C3061" s="3"/>
      <c r="D3061" s="3" t="s">
        <v>17</v>
      </c>
      <c r="E3061" s="3" t="s">
        <v>2746</v>
      </c>
      <c r="F3061" s="84" t="s">
        <v>31</v>
      </c>
      <c r="G3061" s="85" t="s">
        <v>487</v>
      </c>
      <c r="H3061" s="3" t="s">
        <v>488</v>
      </c>
      <c r="I3061" s="3" t="s">
        <v>495</v>
      </c>
      <c r="J3061" s="123">
        <v>-0.02</v>
      </c>
      <c r="K3061" s="123">
        <v>-0.03</v>
      </c>
      <c r="L3061" s="123">
        <v>-0.04</v>
      </c>
      <c r="M3061" s="3" t="s">
        <v>18</v>
      </c>
      <c r="N3061" s="3" t="s">
        <v>8</v>
      </c>
      <c r="O3061" s="3" t="s">
        <v>486</v>
      </c>
      <c r="P3061" s="124" t="s">
        <v>1924</v>
      </c>
      <c r="Q3061" s="124" t="s">
        <v>1930</v>
      </c>
      <c r="R3061" s="124" t="s">
        <v>1931</v>
      </c>
      <c r="S3061" s="3" t="s">
        <v>34</v>
      </c>
      <c r="U3061" s="56"/>
    </row>
    <row r="3062" spans="1:21" s="56" customFormat="1" ht="69.95" hidden="1" customHeight="1" outlineLevel="1" thickBot="1" x14ac:dyDescent="0.25">
      <c r="A3062" s="644" t="s">
        <v>8753</v>
      </c>
      <c r="B3062" s="64" t="s">
        <v>123</v>
      </c>
      <c r="C3062" s="64"/>
      <c r="D3062" s="412" t="s">
        <v>8835</v>
      </c>
      <c r="E3062" s="64"/>
      <c r="F3062" s="64" t="s">
        <v>4</v>
      </c>
      <c r="G3062" s="86">
        <v>5</v>
      </c>
      <c r="H3062" s="98">
        <v>2.7</v>
      </c>
      <c r="I3062" s="107">
        <v>2.6</v>
      </c>
      <c r="J3062" s="162">
        <f t="shared" ref="J3062:J3068" si="2294">I3062*0.98</f>
        <v>2.548</v>
      </c>
      <c r="K3062" s="162">
        <f t="shared" ref="K3062:K3068" si="2295">I3062*0.97</f>
        <v>2.5219999999999998</v>
      </c>
      <c r="L3062" s="162">
        <f t="shared" ref="L3062:L3068" si="2296">I3062*0.96</f>
        <v>2.496</v>
      </c>
      <c r="M3062" s="141"/>
      <c r="N3062" s="98">
        <f>H3062*M3062</f>
        <v>0</v>
      </c>
      <c r="O3062" s="217">
        <f>I3062*M3062</f>
        <v>0</v>
      </c>
      <c r="P3062" s="246">
        <f>J3062*M3062</f>
        <v>0</v>
      </c>
      <c r="Q3062" s="246">
        <f>K3062*M3062</f>
        <v>0</v>
      </c>
      <c r="R3062" s="246">
        <f>L3062*M3062</f>
        <v>0</v>
      </c>
      <c r="S3062" s="28" t="s">
        <v>5</v>
      </c>
      <c r="T3062" s="100"/>
    </row>
    <row r="3063" spans="1:21" s="56" customFormat="1" ht="69.95" hidden="1" customHeight="1" outlineLevel="1" thickBot="1" x14ac:dyDescent="0.25">
      <c r="A3063" s="644" t="s">
        <v>5573</v>
      </c>
      <c r="B3063" s="64" t="s">
        <v>123</v>
      </c>
      <c r="C3063" s="64" t="s">
        <v>2392</v>
      </c>
      <c r="D3063" s="306" t="s">
        <v>2393</v>
      </c>
      <c r="E3063" s="286"/>
      <c r="F3063" s="64" t="s">
        <v>4</v>
      </c>
      <c r="G3063" s="86">
        <v>7</v>
      </c>
      <c r="H3063" s="98">
        <v>4.9000000000000004</v>
      </c>
      <c r="I3063" s="98">
        <v>4.8</v>
      </c>
      <c r="J3063" s="162">
        <f t="shared" ref="J3063" si="2297">I3063*0.98</f>
        <v>4.7039999999999997</v>
      </c>
      <c r="K3063" s="162">
        <f t="shared" ref="K3063" si="2298">I3063*0.97</f>
        <v>4.6559999999999997</v>
      </c>
      <c r="L3063" s="162">
        <f t="shared" ref="L3063" si="2299">I3063*0.96</f>
        <v>4.6079999999999997</v>
      </c>
      <c r="M3063" s="141"/>
      <c r="N3063" s="98">
        <f>H3063*M3063</f>
        <v>0</v>
      </c>
      <c r="O3063" s="217">
        <f>I3063*M3063</f>
        <v>0</v>
      </c>
      <c r="P3063" s="246">
        <f>J3063*M3063</f>
        <v>0</v>
      </c>
      <c r="Q3063" s="246">
        <f>K3063*M3063</f>
        <v>0</v>
      </c>
      <c r="R3063" s="246">
        <f>L3063*M3063</f>
        <v>0</v>
      </c>
      <c r="S3063" s="28" t="s">
        <v>5</v>
      </c>
      <c r="T3063" s="100"/>
    </row>
    <row r="3064" spans="1:21" s="56" customFormat="1" ht="69.95" hidden="1" customHeight="1" outlineLevel="1" thickBot="1" x14ac:dyDescent="0.25">
      <c r="A3064" s="644" t="s">
        <v>5574</v>
      </c>
      <c r="B3064" s="271" t="s">
        <v>509</v>
      </c>
      <c r="C3064" s="171"/>
      <c r="D3064" s="306" t="s">
        <v>358</v>
      </c>
      <c r="E3064" s="64"/>
      <c r="F3064" s="64" t="s">
        <v>4</v>
      </c>
      <c r="G3064" s="86">
        <v>9</v>
      </c>
      <c r="H3064" s="98">
        <v>6</v>
      </c>
      <c r="I3064" s="98">
        <v>5.8</v>
      </c>
      <c r="J3064" s="162">
        <f t="shared" si="2294"/>
        <v>5.6840000000000002</v>
      </c>
      <c r="K3064" s="162">
        <f t="shared" si="2295"/>
        <v>5.6259999999999994</v>
      </c>
      <c r="L3064" s="162">
        <f t="shared" si="2296"/>
        <v>5.5679999999999996</v>
      </c>
      <c r="M3064" s="15"/>
      <c r="N3064" s="98">
        <f>H3064*M3064</f>
        <v>0</v>
      </c>
      <c r="O3064" s="217">
        <f>I3064*M3064</f>
        <v>0</v>
      </c>
      <c r="P3064" s="246">
        <f>J3064*M3064</f>
        <v>0</v>
      </c>
      <c r="Q3064" s="246">
        <f>K3064*M3064</f>
        <v>0</v>
      </c>
      <c r="R3064" s="246">
        <f>L3064*M3064</f>
        <v>0</v>
      </c>
      <c r="S3064" s="28" t="s">
        <v>5</v>
      </c>
      <c r="T3064" s="100"/>
    </row>
    <row r="3065" spans="1:21" s="56" customFormat="1" ht="69.95" hidden="1" customHeight="1" outlineLevel="1" thickBot="1" x14ac:dyDescent="0.25">
      <c r="A3065" s="644" t="s">
        <v>6843</v>
      </c>
      <c r="B3065" s="64" t="s">
        <v>124</v>
      </c>
      <c r="C3065" s="86"/>
      <c r="D3065" s="306" t="s">
        <v>604</v>
      </c>
      <c r="E3065" s="64"/>
      <c r="F3065" s="64" t="s">
        <v>4</v>
      </c>
      <c r="G3065" s="199">
        <v>4</v>
      </c>
      <c r="H3065" s="98">
        <v>2.5</v>
      </c>
      <c r="I3065" s="98">
        <v>2.4</v>
      </c>
      <c r="J3065" s="162">
        <f t="shared" si="2294"/>
        <v>2.3519999999999999</v>
      </c>
      <c r="K3065" s="162">
        <f t="shared" si="2295"/>
        <v>2.3279999999999998</v>
      </c>
      <c r="L3065" s="162">
        <f t="shared" si="2296"/>
        <v>2.3039999999999998</v>
      </c>
      <c r="M3065" s="141"/>
      <c r="N3065" s="98">
        <f>H3065*M3065</f>
        <v>0</v>
      </c>
      <c r="O3065" s="217">
        <f>I3065*M3065</f>
        <v>0</v>
      </c>
      <c r="P3065" s="246">
        <f>J3065*M3065</f>
        <v>0</v>
      </c>
      <c r="Q3065" s="246">
        <f>K3065*M3065</f>
        <v>0</v>
      </c>
      <c r="R3065" s="246">
        <f>L3065*M3065</f>
        <v>0</v>
      </c>
      <c r="S3065" s="28" t="s">
        <v>5</v>
      </c>
      <c r="T3065" s="100"/>
    </row>
    <row r="3066" spans="1:21" s="56" customFormat="1" ht="69.95" hidden="1" customHeight="1" outlineLevel="1" thickBot="1" x14ac:dyDescent="0.25">
      <c r="A3066" s="644" t="s">
        <v>8754</v>
      </c>
      <c r="B3066" s="64" t="s">
        <v>124</v>
      </c>
      <c r="C3066" s="64"/>
      <c r="D3066" s="412" t="s">
        <v>8836</v>
      </c>
      <c r="E3066" s="64"/>
      <c r="F3066" s="64" t="s">
        <v>4</v>
      </c>
      <c r="G3066" s="86">
        <v>6</v>
      </c>
      <c r="H3066" s="98">
        <v>3.7</v>
      </c>
      <c r="I3066" s="107">
        <v>3.6</v>
      </c>
      <c r="J3066" s="162">
        <f t="shared" si="2294"/>
        <v>3.528</v>
      </c>
      <c r="K3066" s="162">
        <f t="shared" si="2295"/>
        <v>3.492</v>
      </c>
      <c r="L3066" s="162">
        <f t="shared" si="2296"/>
        <v>3.456</v>
      </c>
      <c r="M3066" s="141"/>
      <c r="N3066" s="98">
        <f>H3066*M3066</f>
        <v>0</v>
      </c>
      <c r="O3066" s="217">
        <f>I3066*M3066</f>
        <v>0</v>
      </c>
      <c r="P3066" s="246">
        <f>J3066*M3066</f>
        <v>0</v>
      </c>
      <c r="Q3066" s="246">
        <f>K3066*M3066</f>
        <v>0</v>
      </c>
      <c r="R3066" s="246">
        <f>L3066*M3066</f>
        <v>0</v>
      </c>
      <c r="S3066" s="28" t="s">
        <v>5</v>
      </c>
      <c r="T3066" s="170"/>
    </row>
    <row r="3067" spans="1:21" s="56" customFormat="1" ht="69.95" hidden="1" customHeight="1" outlineLevel="1" thickBot="1" x14ac:dyDescent="0.25">
      <c r="A3067" s="644" t="s">
        <v>9979</v>
      </c>
      <c r="B3067" s="64" t="s">
        <v>124</v>
      </c>
      <c r="C3067" s="86"/>
      <c r="D3067" s="306" t="s">
        <v>10018</v>
      </c>
      <c r="E3067" s="64"/>
      <c r="F3067" s="64" t="s">
        <v>4</v>
      </c>
      <c r="G3067" s="199">
        <v>4</v>
      </c>
      <c r="H3067" s="98">
        <v>2.35</v>
      </c>
      <c r="I3067" s="98">
        <v>2.25</v>
      </c>
      <c r="J3067" s="162">
        <f t="shared" ref="J3067" si="2300">I3067*0.98</f>
        <v>2.2050000000000001</v>
      </c>
      <c r="K3067" s="162">
        <f t="shared" ref="K3067" si="2301">I3067*0.97</f>
        <v>2.1825000000000001</v>
      </c>
      <c r="L3067" s="162">
        <f t="shared" ref="L3067" si="2302">I3067*0.96</f>
        <v>2.16</v>
      </c>
      <c r="M3067" s="141"/>
      <c r="N3067" s="98">
        <f>H3067*M3067</f>
        <v>0</v>
      </c>
      <c r="O3067" s="217">
        <f>I3067*M3067</f>
        <v>0</v>
      </c>
      <c r="P3067" s="246">
        <f>J3067*M3067</f>
        <v>0</v>
      </c>
      <c r="Q3067" s="246">
        <f>K3067*M3067</f>
        <v>0</v>
      </c>
      <c r="R3067" s="246">
        <f>L3067*M3067</f>
        <v>0</v>
      </c>
      <c r="S3067" s="28" t="s">
        <v>5</v>
      </c>
      <c r="T3067" s="100"/>
    </row>
    <row r="3068" spans="1:21" s="56" customFormat="1" ht="69.95" hidden="1" customHeight="1" outlineLevel="1" thickBot="1" x14ac:dyDescent="0.25">
      <c r="A3068" s="644" t="s">
        <v>8867</v>
      </c>
      <c r="B3068" s="64" t="s">
        <v>124</v>
      </c>
      <c r="C3068" s="64" t="s">
        <v>8866</v>
      </c>
      <c r="D3068" s="412" t="s">
        <v>9130</v>
      </c>
      <c r="E3068" s="64"/>
      <c r="F3068" s="64" t="s">
        <v>4</v>
      </c>
      <c r="G3068" s="199">
        <v>5</v>
      </c>
      <c r="H3068" s="98">
        <v>3.3</v>
      </c>
      <c r="I3068" s="107">
        <v>3.2</v>
      </c>
      <c r="J3068" s="162">
        <f t="shared" si="2294"/>
        <v>3.1360000000000001</v>
      </c>
      <c r="K3068" s="162">
        <f t="shared" si="2295"/>
        <v>3.1040000000000001</v>
      </c>
      <c r="L3068" s="162">
        <f t="shared" si="2296"/>
        <v>3.0720000000000001</v>
      </c>
      <c r="M3068" s="152"/>
      <c r="N3068" s="98">
        <f>H3068*M3068</f>
        <v>0</v>
      </c>
      <c r="O3068" s="217">
        <f>I3068*M3068</f>
        <v>0</v>
      </c>
      <c r="P3068" s="246">
        <f>J3068*M3068</f>
        <v>0</v>
      </c>
      <c r="Q3068" s="246">
        <f>K3068*M3068</f>
        <v>0</v>
      </c>
      <c r="R3068" s="246">
        <f>L3068*M3068</f>
        <v>0</v>
      </c>
      <c r="S3068" s="28" t="s">
        <v>5</v>
      </c>
      <c r="T3068" s="170"/>
    </row>
    <row r="3069" spans="1:21" s="56" customFormat="1" ht="69.95" hidden="1" customHeight="1" outlineLevel="1" thickBot="1" x14ac:dyDescent="0.25">
      <c r="A3069" s="644" t="s">
        <v>8934</v>
      </c>
      <c r="B3069" s="64" t="s">
        <v>124</v>
      </c>
      <c r="C3069" s="64"/>
      <c r="D3069" s="412" t="s">
        <v>9207</v>
      </c>
      <c r="E3069" s="64"/>
      <c r="F3069" s="64" t="s">
        <v>4</v>
      </c>
      <c r="G3069" s="199">
        <v>3.5</v>
      </c>
      <c r="H3069" s="98">
        <v>2.2000000000000002</v>
      </c>
      <c r="I3069" s="107">
        <v>2.15</v>
      </c>
      <c r="J3069" s="162">
        <f t="shared" ref="J3069:J3070" si="2303">I3069*0.98</f>
        <v>2.1069999999999998</v>
      </c>
      <c r="K3069" s="162">
        <f t="shared" ref="K3069:K3070" si="2304">I3069*0.97</f>
        <v>2.0854999999999997</v>
      </c>
      <c r="L3069" s="162">
        <f t="shared" ref="L3069:L3070" si="2305">I3069*0.96</f>
        <v>2.0640000000000001</v>
      </c>
      <c r="M3069" s="152"/>
      <c r="N3069" s="98">
        <f>H3069*M3069</f>
        <v>0</v>
      </c>
      <c r="O3069" s="217">
        <f>I3069*M3069</f>
        <v>0</v>
      </c>
      <c r="P3069" s="246">
        <f>J3069*M3069</f>
        <v>0</v>
      </c>
      <c r="Q3069" s="246">
        <f>K3069*M3069</f>
        <v>0</v>
      </c>
      <c r="R3069" s="246">
        <f>L3069*M3069</f>
        <v>0</v>
      </c>
      <c r="S3069" s="28" t="s">
        <v>5</v>
      </c>
      <c r="T3069" s="100"/>
    </row>
    <row r="3070" spans="1:21" s="56" customFormat="1" ht="69.95" hidden="1" customHeight="1" outlineLevel="1" thickBot="1" x14ac:dyDescent="0.25">
      <c r="A3070" s="644" t="s">
        <v>10392</v>
      </c>
      <c r="B3070" s="64" t="s">
        <v>124</v>
      </c>
      <c r="C3070" s="86"/>
      <c r="D3070" s="306" t="s">
        <v>10403</v>
      </c>
      <c r="E3070" s="64"/>
      <c r="F3070" s="64" t="s">
        <v>4</v>
      </c>
      <c r="G3070" s="199">
        <v>3.5</v>
      </c>
      <c r="H3070" s="98">
        <v>2.2999999999999998</v>
      </c>
      <c r="I3070" s="98">
        <v>2.2000000000000002</v>
      </c>
      <c r="J3070" s="162">
        <f t="shared" si="2303"/>
        <v>2.1560000000000001</v>
      </c>
      <c r="K3070" s="162">
        <f t="shared" si="2304"/>
        <v>2.1339999999999999</v>
      </c>
      <c r="L3070" s="162">
        <f t="shared" si="2305"/>
        <v>2.1120000000000001</v>
      </c>
      <c r="M3070" s="141"/>
      <c r="N3070" s="98">
        <f>H3070*M3070</f>
        <v>0</v>
      </c>
      <c r="O3070" s="217">
        <f>I3070*M3070</f>
        <v>0</v>
      </c>
      <c r="P3070" s="246">
        <f>J3070*M3070</f>
        <v>0</v>
      </c>
      <c r="Q3070" s="246">
        <f>K3070*M3070</f>
        <v>0</v>
      </c>
      <c r="R3070" s="246">
        <f>L3070*M3070</f>
        <v>0</v>
      </c>
      <c r="S3070" s="28" t="s">
        <v>5</v>
      </c>
      <c r="T3070" s="100"/>
    </row>
    <row r="3071" spans="1:21" s="56" customFormat="1" ht="69.95" hidden="1" customHeight="1" outlineLevel="1" thickBot="1" x14ac:dyDescent="0.25">
      <c r="A3071" s="644" t="s">
        <v>9109</v>
      </c>
      <c r="B3071" s="64" t="s">
        <v>125</v>
      </c>
      <c r="C3071" s="199"/>
      <c r="D3071" s="412" t="s">
        <v>9110</v>
      </c>
      <c r="E3071" s="64"/>
      <c r="F3071" s="242" t="s">
        <v>4</v>
      </c>
      <c r="G3071" s="86">
        <v>5.5</v>
      </c>
      <c r="H3071" s="98">
        <v>3.35</v>
      </c>
      <c r="I3071" s="98">
        <v>3.25</v>
      </c>
      <c r="J3071" s="162">
        <f t="shared" ref="J3071" si="2306">I3071*0.98</f>
        <v>3.1850000000000001</v>
      </c>
      <c r="K3071" s="162">
        <f t="shared" ref="K3071" si="2307">I3071*0.97</f>
        <v>3.1524999999999999</v>
      </c>
      <c r="L3071" s="162">
        <f t="shared" ref="L3071" si="2308">I3071*0.96</f>
        <v>3.12</v>
      </c>
      <c r="M3071" s="141"/>
      <c r="N3071" s="98">
        <f>H3071*M3071</f>
        <v>0</v>
      </c>
      <c r="O3071" s="217">
        <f>I3071*M3071</f>
        <v>0</v>
      </c>
      <c r="P3071" s="246">
        <f>J3071*M3071</f>
        <v>0</v>
      </c>
      <c r="Q3071" s="246">
        <f>K3071*M3071</f>
        <v>0</v>
      </c>
      <c r="R3071" s="246">
        <f>L3071*M3071</f>
        <v>0</v>
      </c>
      <c r="S3071" s="28" t="s">
        <v>5</v>
      </c>
      <c r="T3071" s="100"/>
    </row>
    <row r="3072" spans="1:21" s="56" customFormat="1" ht="69.95" hidden="1" customHeight="1" outlineLevel="1" thickBot="1" x14ac:dyDescent="0.25">
      <c r="A3072" s="644" t="s">
        <v>9131</v>
      </c>
      <c r="B3072" s="64" t="s">
        <v>125</v>
      </c>
      <c r="C3072" s="199"/>
      <c r="D3072" s="412" t="s">
        <v>9132</v>
      </c>
      <c r="E3072" s="64"/>
      <c r="F3072" s="242" t="s">
        <v>4</v>
      </c>
      <c r="G3072" s="86">
        <v>7</v>
      </c>
      <c r="H3072" s="98">
        <v>4.4000000000000004</v>
      </c>
      <c r="I3072" s="98">
        <v>4.3</v>
      </c>
      <c r="J3072" s="162">
        <f t="shared" ref="J3072" si="2309">I3072*0.98</f>
        <v>4.2139999999999995</v>
      </c>
      <c r="K3072" s="162">
        <f t="shared" ref="K3072" si="2310">I3072*0.97</f>
        <v>4.1709999999999994</v>
      </c>
      <c r="L3072" s="162">
        <f t="shared" ref="L3072" si="2311">I3072*0.96</f>
        <v>4.1280000000000001</v>
      </c>
      <c r="M3072" s="141"/>
      <c r="N3072" s="98">
        <f>H3072*M3072</f>
        <v>0</v>
      </c>
      <c r="O3072" s="217">
        <f>I3072*M3072</f>
        <v>0</v>
      </c>
      <c r="P3072" s="246">
        <f>J3072*M3072</f>
        <v>0</v>
      </c>
      <c r="Q3072" s="246">
        <f>K3072*M3072</f>
        <v>0</v>
      </c>
      <c r="R3072" s="246">
        <f>L3072*M3072</f>
        <v>0</v>
      </c>
      <c r="S3072" s="28" t="s">
        <v>5</v>
      </c>
      <c r="T3072" s="100"/>
    </row>
    <row r="3073" spans="1:20" s="56" customFormat="1" ht="69.95" hidden="1" customHeight="1" outlineLevel="1" thickBot="1" x14ac:dyDescent="0.25">
      <c r="A3073" s="644" t="s">
        <v>9136</v>
      </c>
      <c r="B3073" s="64" t="s">
        <v>125</v>
      </c>
      <c r="C3073" s="199"/>
      <c r="D3073" s="412" t="s">
        <v>9137</v>
      </c>
      <c r="E3073" s="64"/>
      <c r="F3073" s="242" t="s">
        <v>4</v>
      </c>
      <c r="G3073" s="86">
        <v>8</v>
      </c>
      <c r="H3073" s="98">
        <v>5</v>
      </c>
      <c r="I3073" s="98">
        <v>4.9000000000000004</v>
      </c>
      <c r="J3073" s="162">
        <f t="shared" ref="J3073" si="2312">I3073*0.98</f>
        <v>4.8020000000000005</v>
      </c>
      <c r="K3073" s="162">
        <f t="shared" ref="K3073" si="2313">I3073*0.97</f>
        <v>4.7530000000000001</v>
      </c>
      <c r="L3073" s="162">
        <f t="shared" ref="L3073" si="2314">I3073*0.96</f>
        <v>4.7039999999999997</v>
      </c>
      <c r="M3073" s="141"/>
      <c r="N3073" s="98">
        <f>H3073*M3073</f>
        <v>0</v>
      </c>
      <c r="O3073" s="217">
        <f>I3073*M3073</f>
        <v>0</v>
      </c>
      <c r="P3073" s="246">
        <f>J3073*M3073</f>
        <v>0</v>
      </c>
      <c r="Q3073" s="246">
        <f>K3073*M3073</f>
        <v>0</v>
      </c>
      <c r="R3073" s="246">
        <f>L3073*M3073</f>
        <v>0</v>
      </c>
      <c r="S3073" s="28" t="s">
        <v>5</v>
      </c>
      <c r="T3073" s="100"/>
    </row>
    <row r="3074" spans="1:20" s="56" customFormat="1" ht="69.95" hidden="1" customHeight="1" outlineLevel="1" thickBot="1" x14ac:dyDescent="0.25">
      <c r="A3074" s="688" t="s">
        <v>5575</v>
      </c>
      <c r="B3074" s="670" t="s">
        <v>125</v>
      </c>
      <c r="C3074" s="858"/>
      <c r="D3074" s="690" t="s">
        <v>503</v>
      </c>
      <c r="E3074" s="670"/>
      <c r="F3074" s="670" t="s">
        <v>4</v>
      </c>
      <c r="G3074" s="677">
        <v>2</v>
      </c>
      <c r="H3074" s="674">
        <v>1.25</v>
      </c>
      <c r="I3074" s="674">
        <v>1.2</v>
      </c>
      <c r="J3074" s="676">
        <f t="shared" ref="J3074:J3083" si="2315">I3074*0.98</f>
        <v>1.1759999999999999</v>
      </c>
      <c r="K3074" s="676">
        <f t="shared" ref="K3074:K3083" si="2316">I3074*0.97</f>
        <v>1.1639999999999999</v>
      </c>
      <c r="L3074" s="676">
        <f t="shared" ref="L3074:L3083" si="2317">I3074*0.96</f>
        <v>1.1519999999999999</v>
      </c>
      <c r="M3074" s="677"/>
      <c r="N3074" s="674">
        <f>H3074*M3074</f>
        <v>0</v>
      </c>
      <c r="O3074" s="678">
        <f>I3074*M3074</f>
        <v>0</v>
      </c>
      <c r="P3074" s="679">
        <f>J3074*M3074</f>
        <v>0</v>
      </c>
      <c r="Q3074" s="679">
        <f>K3074*M3074</f>
        <v>0</v>
      </c>
      <c r="R3074" s="679">
        <f>L3074*M3074</f>
        <v>0</v>
      </c>
      <c r="S3074" s="680" t="s">
        <v>5</v>
      </c>
      <c r="T3074" s="100" t="s">
        <v>1702</v>
      </c>
    </row>
    <row r="3075" spans="1:20" s="56" customFormat="1" ht="69.95" hidden="1" customHeight="1" outlineLevel="1" thickBot="1" x14ac:dyDescent="0.25">
      <c r="A3075" s="688" t="s">
        <v>5576</v>
      </c>
      <c r="B3075" s="670" t="s">
        <v>125</v>
      </c>
      <c r="C3075" s="858"/>
      <c r="D3075" s="690" t="s">
        <v>784</v>
      </c>
      <c r="E3075" s="670"/>
      <c r="F3075" s="670" t="s">
        <v>4</v>
      </c>
      <c r="G3075" s="677">
        <v>2</v>
      </c>
      <c r="H3075" s="675">
        <v>1.1499999999999999</v>
      </c>
      <c r="I3075" s="851">
        <v>1.1000000000000001</v>
      </c>
      <c r="J3075" s="676">
        <f t="shared" si="2315"/>
        <v>1.0780000000000001</v>
      </c>
      <c r="K3075" s="676">
        <f t="shared" si="2316"/>
        <v>1.0669999999999999</v>
      </c>
      <c r="L3075" s="676">
        <f t="shared" si="2317"/>
        <v>1.056</v>
      </c>
      <c r="M3075" s="677"/>
      <c r="N3075" s="674">
        <f>H3075*M3075</f>
        <v>0</v>
      </c>
      <c r="O3075" s="678">
        <f>I3075*M3075</f>
        <v>0</v>
      </c>
      <c r="P3075" s="679">
        <f>J3075*M3075</f>
        <v>0</v>
      </c>
      <c r="Q3075" s="679">
        <f>K3075*M3075</f>
        <v>0</v>
      </c>
      <c r="R3075" s="679">
        <f>L3075*M3075</f>
        <v>0</v>
      </c>
      <c r="S3075" s="680" t="s">
        <v>5</v>
      </c>
      <c r="T3075" s="170" t="s">
        <v>723</v>
      </c>
    </row>
    <row r="3076" spans="1:20" s="56" customFormat="1" ht="69.95" hidden="1" customHeight="1" outlineLevel="1" thickBot="1" x14ac:dyDescent="0.25">
      <c r="A3076" s="688" t="s">
        <v>8077</v>
      </c>
      <c r="B3076" s="670" t="s">
        <v>125</v>
      </c>
      <c r="C3076" s="858"/>
      <c r="D3076" s="690" t="s">
        <v>8078</v>
      </c>
      <c r="E3076" s="670"/>
      <c r="F3076" s="754" t="s">
        <v>4</v>
      </c>
      <c r="G3076" s="677">
        <v>2</v>
      </c>
      <c r="H3076" s="674">
        <v>1.1499999999999999</v>
      </c>
      <c r="I3076" s="674">
        <v>1.1000000000000001</v>
      </c>
      <c r="J3076" s="676">
        <f t="shared" ref="J3076" si="2318">I3076*0.98</f>
        <v>1.0780000000000001</v>
      </c>
      <c r="K3076" s="676">
        <f t="shared" ref="K3076" si="2319">I3076*0.97</f>
        <v>1.0669999999999999</v>
      </c>
      <c r="L3076" s="676">
        <f t="shared" ref="L3076" si="2320">I3076*0.96</f>
        <v>1.056</v>
      </c>
      <c r="M3076" s="677"/>
      <c r="N3076" s="674">
        <f>H3076*M3076</f>
        <v>0</v>
      </c>
      <c r="O3076" s="678">
        <f>I3076*M3076</f>
        <v>0</v>
      </c>
      <c r="P3076" s="679">
        <f>J3076*M3076</f>
        <v>0</v>
      </c>
      <c r="Q3076" s="679">
        <f>K3076*M3076</f>
        <v>0</v>
      </c>
      <c r="R3076" s="679">
        <f>L3076*M3076</f>
        <v>0</v>
      </c>
      <c r="S3076" s="680" t="s">
        <v>5</v>
      </c>
      <c r="T3076" s="100" t="s">
        <v>1702</v>
      </c>
    </row>
    <row r="3077" spans="1:20" s="56" customFormat="1" ht="69.95" hidden="1" customHeight="1" outlineLevel="1" thickBot="1" x14ac:dyDescent="0.25">
      <c r="A3077" s="644" t="s">
        <v>5577</v>
      </c>
      <c r="B3077" s="64" t="s">
        <v>125</v>
      </c>
      <c r="C3077" s="86"/>
      <c r="D3077" s="306" t="s">
        <v>1637</v>
      </c>
      <c r="E3077" s="64"/>
      <c r="F3077" s="242" t="s">
        <v>4</v>
      </c>
      <c r="G3077" s="199">
        <v>14</v>
      </c>
      <c r="H3077" s="98">
        <v>10.7</v>
      </c>
      <c r="I3077" s="98">
        <v>10.5</v>
      </c>
      <c r="J3077" s="161">
        <f t="shared" si="2315"/>
        <v>10.29</v>
      </c>
      <c r="K3077" s="161">
        <f t="shared" si="2316"/>
        <v>10.185</v>
      </c>
      <c r="L3077" s="161">
        <f t="shared" si="2317"/>
        <v>10.08</v>
      </c>
      <c r="M3077" s="14"/>
      <c r="N3077" s="98">
        <f>H3077*M3077</f>
        <v>0</v>
      </c>
      <c r="O3077" s="217">
        <f>I3077*M3077</f>
        <v>0</v>
      </c>
      <c r="P3077" s="246">
        <f>J3077*M3077</f>
        <v>0</v>
      </c>
      <c r="Q3077" s="246">
        <f>K3077*M3077</f>
        <v>0</v>
      </c>
      <c r="R3077" s="246">
        <f>L3077*M3077</f>
        <v>0</v>
      </c>
      <c r="S3077" s="28" t="s">
        <v>5</v>
      </c>
      <c r="T3077" s="100"/>
    </row>
    <row r="3078" spans="1:20" s="56" customFormat="1" ht="69.95" hidden="1" customHeight="1" outlineLevel="1" thickBot="1" x14ac:dyDescent="0.25">
      <c r="A3078" s="644" t="s">
        <v>8736</v>
      </c>
      <c r="B3078" s="199" t="s">
        <v>125</v>
      </c>
      <c r="C3078" s="199"/>
      <c r="D3078" s="412" t="s">
        <v>8737</v>
      </c>
      <c r="E3078" s="64"/>
      <c r="F3078" s="242" t="s">
        <v>4</v>
      </c>
      <c r="G3078" s="199">
        <v>5</v>
      </c>
      <c r="H3078" s="98">
        <v>3.05</v>
      </c>
      <c r="I3078" s="98">
        <v>2.95</v>
      </c>
      <c r="J3078" s="162">
        <f t="shared" si="2315"/>
        <v>2.891</v>
      </c>
      <c r="K3078" s="162">
        <f t="shared" si="2316"/>
        <v>2.8614999999999999</v>
      </c>
      <c r="L3078" s="162">
        <f t="shared" si="2317"/>
        <v>2.8319999999999999</v>
      </c>
      <c r="M3078" s="152"/>
      <c r="N3078" s="98">
        <f>H3078*M3078</f>
        <v>0</v>
      </c>
      <c r="O3078" s="217">
        <f>I3078*M3078</f>
        <v>0</v>
      </c>
      <c r="P3078" s="246">
        <f>J3078*M3078</f>
        <v>0</v>
      </c>
      <c r="Q3078" s="246">
        <f>K3078*M3078</f>
        <v>0</v>
      </c>
      <c r="R3078" s="246">
        <f>L3078*M3078</f>
        <v>0</v>
      </c>
      <c r="S3078" s="28" t="s">
        <v>5</v>
      </c>
      <c r="T3078" s="100"/>
    </row>
    <row r="3079" spans="1:20" s="56" customFormat="1" ht="69.95" hidden="1" customHeight="1" outlineLevel="1" thickBot="1" x14ac:dyDescent="0.25">
      <c r="A3079" s="644" t="s">
        <v>8738</v>
      </c>
      <c r="B3079" s="64" t="s">
        <v>324</v>
      </c>
      <c r="C3079" s="171"/>
      <c r="D3079" s="306" t="s">
        <v>8739</v>
      </c>
      <c r="E3079" s="64"/>
      <c r="F3079" s="64" t="s">
        <v>4</v>
      </c>
      <c r="G3079" s="86">
        <v>25</v>
      </c>
      <c r="H3079" s="107">
        <v>19</v>
      </c>
      <c r="I3079" s="107">
        <v>18.600000000000001</v>
      </c>
      <c r="J3079" s="162">
        <f t="shared" si="2315"/>
        <v>18.228000000000002</v>
      </c>
      <c r="K3079" s="162">
        <f t="shared" si="2316"/>
        <v>18.042000000000002</v>
      </c>
      <c r="L3079" s="162">
        <f t="shared" si="2317"/>
        <v>17.856000000000002</v>
      </c>
      <c r="M3079" s="401"/>
      <c r="N3079" s="98">
        <f>H3079*M3079</f>
        <v>0</v>
      </c>
      <c r="O3079" s="217">
        <f>I3079*M3079</f>
        <v>0</v>
      </c>
      <c r="P3079" s="246">
        <f>J3079*M3079</f>
        <v>0</v>
      </c>
      <c r="Q3079" s="246">
        <f>K3079*M3079</f>
        <v>0</v>
      </c>
      <c r="R3079" s="246">
        <f>L3079*M3079</f>
        <v>0</v>
      </c>
      <c r="S3079" s="28" t="s">
        <v>5</v>
      </c>
      <c r="T3079" s="100"/>
    </row>
    <row r="3080" spans="1:20" s="56" customFormat="1" ht="69.95" hidden="1" customHeight="1" outlineLevel="1" thickBot="1" x14ac:dyDescent="0.25">
      <c r="A3080" s="644" t="s">
        <v>5578</v>
      </c>
      <c r="B3080" s="86" t="s">
        <v>127</v>
      </c>
      <c r="C3080" s="86"/>
      <c r="D3080" s="507" t="s">
        <v>1149</v>
      </c>
      <c r="E3080" s="508"/>
      <c r="F3080" s="508" t="s">
        <v>4</v>
      </c>
      <c r="G3080" s="508">
        <v>15</v>
      </c>
      <c r="H3080" s="509">
        <v>10</v>
      </c>
      <c r="I3080" s="509">
        <v>9.8000000000000007</v>
      </c>
      <c r="J3080" s="162">
        <f t="shared" si="2315"/>
        <v>9.604000000000001</v>
      </c>
      <c r="K3080" s="162">
        <f t="shared" si="2316"/>
        <v>9.5060000000000002</v>
      </c>
      <c r="L3080" s="162">
        <f t="shared" si="2317"/>
        <v>9.4079999999999995</v>
      </c>
      <c r="M3080" s="152"/>
      <c r="N3080" s="509">
        <f>H3080*M3080</f>
        <v>0</v>
      </c>
      <c r="O3080" s="217">
        <f>I3080*M3080</f>
        <v>0</v>
      </c>
      <c r="P3080" s="246">
        <f>J3080*M3080</f>
        <v>0</v>
      </c>
      <c r="Q3080" s="246">
        <f>K3080*M3080</f>
        <v>0</v>
      </c>
      <c r="R3080" s="246">
        <f>L3080*M3080</f>
        <v>0</v>
      </c>
      <c r="S3080" s="30" t="s">
        <v>5</v>
      </c>
      <c r="T3080" s="100"/>
    </row>
    <row r="3081" spans="1:20" s="56" customFormat="1" ht="69.95" hidden="1" customHeight="1" outlineLevel="1" thickBot="1" x14ac:dyDescent="0.25">
      <c r="A3081" s="644" t="s">
        <v>5579</v>
      </c>
      <c r="B3081" s="64" t="s">
        <v>127</v>
      </c>
      <c r="C3081" s="86"/>
      <c r="D3081" s="507" t="s">
        <v>2035</v>
      </c>
      <c r="E3081" s="508"/>
      <c r="F3081" s="508" t="s">
        <v>4</v>
      </c>
      <c r="G3081" s="508">
        <v>13</v>
      </c>
      <c r="H3081" s="509">
        <v>8.1</v>
      </c>
      <c r="I3081" s="509">
        <v>7.9</v>
      </c>
      <c r="J3081" s="162">
        <f t="shared" ref="J3081" si="2321">I3081*0.98</f>
        <v>7.742</v>
      </c>
      <c r="K3081" s="162">
        <f t="shared" ref="K3081" si="2322">I3081*0.97</f>
        <v>7.6630000000000003</v>
      </c>
      <c r="L3081" s="162">
        <f t="shared" ref="L3081" si="2323">I3081*0.96</f>
        <v>7.5839999999999996</v>
      </c>
      <c r="M3081" s="15"/>
      <c r="N3081" s="509">
        <f>H3081*M3081</f>
        <v>0</v>
      </c>
      <c r="O3081" s="217">
        <f>I3081*M3081</f>
        <v>0</v>
      </c>
      <c r="P3081" s="246">
        <f>J3081*M3081</f>
        <v>0</v>
      </c>
      <c r="Q3081" s="246">
        <f>K3081*M3081</f>
        <v>0</v>
      </c>
      <c r="R3081" s="246">
        <f>L3081*M3081</f>
        <v>0</v>
      </c>
      <c r="S3081" s="30" t="s">
        <v>5</v>
      </c>
      <c r="T3081" s="100"/>
    </row>
    <row r="3082" spans="1:20" s="56" customFormat="1" ht="69.95" hidden="1" customHeight="1" outlineLevel="1" thickBot="1" x14ac:dyDescent="0.25">
      <c r="A3082" s="644" t="s">
        <v>5580</v>
      </c>
      <c r="B3082" s="64" t="s">
        <v>521</v>
      </c>
      <c r="C3082" s="86"/>
      <c r="D3082" s="507" t="s">
        <v>3113</v>
      </c>
      <c r="E3082" s="508"/>
      <c r="F3082" s="508" t="s">
        <v>4</v>
      </c>
      <c r="G3082" s="508">
        <v>7</v>
      </c>
      <c r="H3082" s="509">
        <v>4.8499999999999996</v>
      </c>
      <c r="I3082" s="509">
        <v>4.75</v>
      </c>
      <c r="J3082" s="162">
        <f t="shared" ref="J3082" si="2324">I3082*0.98</f>
        <v>4.6550000000000002</v>
      </c>
      <c r="K3082" s="162">
        <f t="shared" ref="K3082" si="2325">I3082*0.97</f>
        <v>4.6074999999999999</v>
      </c>
      <c r="L3082" s="162">
        <f t="shared" ref="L3082" si="2326">I3082*0.96</f>
        <v>4.5599999999999996</v>
      </c>
      <c r="M3082" s="141"/>
      <c r="N3082" s="509">
        <f>H3082*M3082</f>
        <v>0</v>
      </c>
      <c r="O3082" s="217">
        <f>I3082*M3082</f>
        <v>0</v>
      </c>
      <c r="P3082" s="246">
        <f>J3082*M3082</f>
        <v>0</v>
      </c>
      <c r="Q3082" s="246">
        <f>K3082*M3082</f>
        <v>0</v>
      </c>
      <c r="R3082" s="246">
        <f>L3082*M3082</f>
        <v>0</v>
      </c>
      <c r="S3082" s="28" t="s">
        <v>5</v>
      </c>
      <c r="T3082" s="100"/>
    </row>
    <row r="3083" spans="1:20" s="56" customFormat="1" ht="69.95" hidden="1" customHeight="1" outlineLevel="1" thickBot="1" x14ac:dyDescent="0.25">
      <c r="A3083" s="644" t="s">
        <v>5581</v>
      </c>
      <c r="B3083" s="64" t="s">
        <v>521</v>
      </c>
      <c r="C3083" s="64" t="s">
        <v>2390</v>
      </c>
      <c r="D3083" s="507" t="s">
        <v>2391</v>
      </c>
      <c r="E3083" s="508"/>
      <c r="F3083" s="508" t="s">
        <v>4</v>
      </c>
      <c r="G3083" s="508">
        <v>10</v>
      </c>
      <c r="H3083" s="509">
        <v>6.5</v>
      </c>
      <c r="I3083" s="509">
        <v>6.3</v>
      </c>
      <c r="J3083" s="162">
        <f t="shared" si="2315"/>
        <v>6.1739999999999995</v>
      </c>
      <c r="K3083" s="162">
        <f t="shared" si="2316"/>
        <v>6.1109999999999998</v>
      </c>
      <c r="L3083" s="162">
        <f t="shared" si="2317"/>
        <v>6.048</v>
      </c>
      <c r="M3083" s="152"/>
      <c r="N3083" s="509">
        <f>H3083*M3083</f>
        <v>0</v>
      </c>
      <c r="O3083" s="217">
        <f>I3083*M3083</f>
        <v>0</v>
      </c>
      <c r="P3083" s="246">
        <f>J3083*M3083</f>
        <v>0</v>
      </c>
      <c r="Q3083" s="246">
        <f>K3083*M3083</f>
        <v>0</v>
      </c>
      <c r="R3083" s="246">
        <f>L3083*M3083</f>
        <v>0</v>
      </c>
      <c r="S3083" s="30" t="s">
        <v>5</v>
      </c>
      <c r="T3083" s="100"/>
    </row>
    <row r="3084" spans="1:20" s="56" customFormat="1" ht="69.95" hidden="1" customHeight="1" outlineLevel="1" thickBot="1" x14ac:dyDescent="0.25">
      <c r="A3084" s="644" t="s">
        <v>5582</v>
      </c>
      <c r="B3084" s="64" t="s">
        <v>128</v>
      </c>
      <c r="C3084" s="86"/>
      <c r="D3084" s="306" t="s">
        <v>520</v>
      </c>
      <c r="E3084" s="64"/>
      <c r="F3084" s="508" t="s">
        <v>4</v>
      </c>
      <c r="G3084" s="86">
        <v>13</v>
      </c>
      <c r="H3084" s="98">
        <v>7.5</v>
      </c>
      <c r="I3084" s="98">
        <v>7.3</v>
      </c>
      <c r="J3084" s="162">
        <f t="shared" ref="J3084:J3092" si="2327">I3084*0.98</f>
        <v>7.1539999999999999</v>
      </c>
      <c r="K3084" s="162">
        <f t="shared" ref="K3084:K3092" si="2328">I3084*0.97</f>
        <v>7.0809999999999995</v>
      </c>
      <c r="L3084" s="162">
        <f t="shared" ref="L3084:L3092" si="2329">I3084*0.96</f>
        <v>7.008</v>
      </c>
      <c r="M3084" s="718"/>
      <c r="N3084" s="98">
        <f>H3084*M3084</f>
        <v>0</v>
      </c>
      <c r="O3084" s="217">
        <f>I3084*M3084</f>
        <v>0</v>
      </c>
      <c r="P3084" s="246">
        <f>J3084*M3084</f>
        <v>0</v>
      </c>
      <c r="Q3084" s="246">
        <f>K3084*M3084</f>
        <v>0</v>
      </c>
      <c r="R3084" s="246">
        <f>L3084*M3084</f>
        <v>0</v>
      </c>
      <c r="S3084" s="30" t="s">
        <v>5</v>
      </c>
      <c r="T3084" s="100"/>
    </row>
    <row r="3085" spans="1:20" s="56" customFormat="1" ht="69.95" hidden="1" customHeight="1" outlineLevel="1" thickBot="1" x14ac:dyDescent="0.25">
      <c r="A3085" s="644" t="s">
        <v>5583</v>
      </c>
      <c r="B3085" s="64" t="s">
        <v>128</v>
      </c>
      <c r="C3085" s="64" t="s">
        <v>2068</v>
      </c>
      <c r="D3085" s="306" t="s">
        <v>2069</v>
      </c>
      <c r="E3085" s="508"/>
      <c r="F3085" s="508" t="s">
        <v>4</v>
      </c>
      <c r="G3085" s="508">
        <v>4</v>
      </c>
      <c r="H3085" s="107">
        <v>2.6</v>
      </c>
      <c r="I3085" s="107">
        <v>2.5</v>
      </c>
      <c r="J3085" s="162">
        <f t="shared" ref="J3085" si="2330">I3085*0.98</f>
        <v>2.4500000000000002</v>
      </c>
      <c r="K3085" s="162">
        <f t="shared" ref="K3085" si="2331">I3085*0.97</f>
        <v>2.4249999999999998</v>
      </c>
      <c r="L3085" s="162">
        <f t="shared" ref="L3085" si="2332">I3085*0.96</f>
        <v>2.4</v>
      </c>
      <c r="M3085" s="152"/>
      <c r="N3085" s="509">
        <f>H3085*M3085</f>
        <v>0</v>
      </c>
      <c r="O3085" s="217">
        <f>I3085*M3085</f>
        <v>0</v>
      </c>
      <c r="P3085" s="246">
        <f>J3085*M3085</f>
        <v>0</v>
      </c>
      <c r="Q3085" s="246">
        <f>K3085*M3085</f>
        <v>0</v>
      </c>
      <c r="R3085" s="246">
        <f>L3085*M3085</f>
        <v>0</v>
      </c>
      <c r="S3085" s="28" t="s">
        <v>5</v>
      </c>
      <c r="T3085" s="170" t="s">
        <v>723</v>
      </c>
    </row>
    <row r="3086" spans="1:20" s="56" customFormat="1" ht="69.95" hidden="1" customHeight="1" outlineLevel="1" thickBot="1" x14ac:dyDescent="0.25">
      <c r="A3086" s="644" t="s">
        <v>5584</v>
      </c>
      <c r="B3086" s="64" t="s">
        <v>130</v>
      </c>
      <c r="C3086" s="64"/>
      <c r="D3086" s="306" t="s">
        <v>2745</v>
      </c>
      <c r="E3086" s="64"/>
      <c r="F3086" s="64" t="s">
        <v>4</v>
      </c>
      <c r="G3086" s="86">
        <v>0.5</v>
      </c>
      <c r="H3086" s="98">
        <v>0.32</v>
      </c>
      <c r="I3086" s="98">
        <v>0.3</v>
      </c>
      <c r="J3086" s="162">
        <f t="shared" ref="J3086" si="2333">I3086*0.98</f>
        <v>0.29399999999999998</v>
      </c>
      <c r="K3086" s="162">
        <f t="shared" ref="K3086" si="2334">I3086*0.97</f>
        <v>0.29099999999999998</v>
      </c>
      <c r="L3086" s="162">
        <f t="shared" ref="L3086" si="2335">I3086*0.96</f>
        <v>0.28799999999999998</v>
      </c>
      <c r="M3086" s="401"/>
      <c r="N3086" s="98">
        <f>H3086*M3086</f>
        <v>0</v>
      </c>
      <c r="O3086" s="217">
        <f>I3086*M3086</f>
        <v>0</v>
      </c>
      <c r="P3086" s="246">
        <f>J3086*M3086</f>
        <v>0</v>
      </c>
      <c r="Q3086" s="246">
        <f>K3086*M3086</f>
        <v>0</v>
      </c>
      <c r="R3086" s="246">
        <f>L3086*M3086</f>
        <v>0</v>
      </c>
      <c r="S3086" s="30" t="s">
        <v>5</v>
      </c>
      <c r="T3086" s="100"/>
    </row>
    <row r="3087" spans="1:20" s="56" customFormat="1" ht="69.95" hidden="1" customHeight="1" outlineLevel="1" thickBot="1" x14ac:dyDescent="0.25">
      <c r="A3087" s="644" t="s">
        <v>5584</v>
      </c>
      <c r="B3087" s="64" t="s">
        <v>130</v>
      </c>
      <c r="C3087" s="64"/>
      <c r="D3087" s="306" t="s">
        <v>3261</v>
      </c>
      <c r="E3087" s="64"/>
      <c r="F3087" s="64" t="s">
        <v>4</v>
      </c>
      <c r="G3087" s="86">
        <v>0.5</v>
      </c>
      <c r="H3087" s="205">
        <v>0.2</v>
      </c>
      <c r="I3087" s="205">
        <v>0.2</v>
      </c>
      <c r="J3087" s="162">
        <f t="shared" ref="J3087" si="2336">I3087*0.98</f>
        <v>0.19600000000000001</v>
      </c>
      <c r="K3087" s="162">
        <f t="shared" ref="K3087" si="2337">I3087*0.97</f>
        <v>0.19400000000000001</v>
      </c>
      <c r="L3087" s="162">
        <f t="shared" ref="L3087" si="2338">I3087*0.96</f>
        <v>0.192</v>
      </c>
      <c r="M3087" s="141"/>
      <c r="N3087" s="98">
        <f>H3087*M3087</f>
        <v>0</v>
      </c>
      <c r="O3087" s="217">
        <f>I3087*M3087</f>
        <v>0</v>
      </c>
      <c r="P3087" s="246">
        <f>J3087*M3087</f>
        <v>0</v>
      </c>
      <c r="Q3087" s="246">
        <f>K3087*M3087</f>
        <v>0</v>
      </c>
      <c r="R3087" s="246">
        <f>L3087*M3087</f>
        <v>0</v>
      </c>
      <c r="S3087" s="30" t="s">
        <v>5</v>
      </c>
      <c r="T3087" s="100"/>
    </row>
    <row r="3088" spans="1:20" s="56" customFormat="1" ht="69.95" hidden="1" customHeight="1" outlineLevel="1" thickBot="1" x14ac:dyDescent="0.25">
      <c r="A3088" s="644" t="s">
        <v>5585</v>
      </c>
      <c r="B3088" s="7" t="s">
        <v>130</v>
      </c>
      <c r="C3088" s="7"/>
      <c r="D3088" s="506" t="s">
        <v>1615</v>
      </c>
      <c r="E3088" s="7"/>
      <c r="F3088" s="7" t="s">
        <v>4</v>
      </c>
      <c r="G3088" s="2">
        <v>1</v>
      </c>
      <c r="H3088" s="139">
        <v>0.65</v>
      </c>
      <c r="I3088" s="139">
        <v>0.6</v>
      </c>
      <c r="J3088" s="161">
        <f t="shared" si="2327"/>
        <v>0.58799999999999997</v>
      </c>
      <c r="K3088" s="161">
        <f t="shared" si="2328"/>
        <v>0.58199999999999996</v>
      </c>
      <c r="L3088" s="161">
        <f t="shared" si="2329"/>
        <v>0.57599999999999996</v>
      </c>
      <c r="M3088" s="359"/>
      <c r="N3088" s="65">
        <f>H3088*M3088</f>
        <v>0</v>
      </c>
      <c r="O3088" s="217">
        <f>I3088*M3088</f>
        <v>0</v>
      </c>
      <c r="P3088" s="246">
        <f>J3088*M3088</f>
        <v>0</v>
      </c>
      <c r="Q3088" s="246">
        <f>K3088*M3088</f>
        <v>0</v>
      </c>
      <c r="R3088" s="246">
        <f>L3088*M3088</f>
        <v>0</v>
      </c>
      <c r="S3088" s="13" t="s">
        <v>5</v>
      </c>
    </row>
    <row r="3089" spans="1:21" s="56" customFormat="1" ht="69.95" hidden="1" customHeight="1" outlineLevel="1" thickBot="1" x14ac:dyDescent="0.25">
      <c r="A3089" s="644" t="s">
        <v>5586</v>
      </c>
      <c r="B3089" s="7" t="s">
        <v>130</v>
      </c>
      <c r="C3089" s="7"/>
      <c r="D3089" s="506" t="s">
        <v>1614</v>
      </c>
      <c r="E3089" s="7"/>
      <c r="F3089" s="7" t="s">
        <v>4</v>
      </c>
      <c r="G3089" s="2">
        <v>1</v>
      </c>
      <c r="H3089" s="139">
        <v>0.65</v>
      </c>
      <c r="I3089" s="139">
        <v>0.6</v>
      </c>
      <c r="J3089" s="161">
        <f t="shared" si="2327"/>
        <v>0.58799999999999997</v>
      </c>
      <c r="K3089" s="161">
        <f t="shared" si="2328"/>
        <v>0.58199999999999996</v>
      </c>
      <c r="L3089" s="161">
        <f t="shared" si="2329"/>
        <v>0.57599999999999996</v>
      </c>
      <c r="M3089" s="359"/>
      <c r="N3089" s="65">
        <f>H3089*M3089</f>
        <v>0</v>
      </c>
      <c r="O3089" s="217">
        <f>I3089*M3089</f>
        <v>0</v>
      </c>
      <c r="P3089" s="246">
        <f>J3089*M3089</f>
        <v>0</v>
      </c>
      <c r="Q3089" s="246">
        <f>K3089*M3089</f>
        <v>0</v>
      </c>
      <c r="R3089" s="246">
        <f>L3089*M3089</f>
        <v>0</v>
      </c>
      <c r="S3089" s="13" t="s">
        <v>5</v>
      </c>
    </row>
    <row r="3090" spans="1:21" s="56" customFormat="1" ht="69.95" hidden="1" customHeight="1" outlineLevel="1" thickBot="1" x14ac:dyDescent="0.25">
      <c r="A3090" s="644" t="s">
        <v>5587</v>
      </c>
      <c r="B3090" s="7" t="s">
        <v>130</v>
      </c>
      <c r="C3090" s="7"/>
      <c r="D3090" s="506" t="s">
        <v>1616</v>
      </c>
      <c r="E3090" s="7"/>
      <c r="F3090" s="7" t="s">
        <v>4</v>
      </c>
      <c r="G3090" s="2">
        <v>1</v>
      </c>
      <c r="H3090" s="139">
        <v>0.65</v>
      </c>
      <c r="I3090" s="139">
        <v>0.6</v>
      </c>
      <c r="J3090" s="161">
        <f t="shared" si="2327"/>
        <v>0.58799999999999997</v>
      </c>
      <c r="K3090" s="161">
        <f t="shared" si="2328"/>
        <v>0.58199999999999996</v>
      </c>
      <c r="L3090" s="161">
        <f t="shared" si="2329"/>
        <v>0.57599999999999996</v>
      </c>
      <c r="M3090" s="359"/>
      <c r="N3090" s="65">
        <f>H3090*M3090</f>
        <v>0</v>
      </c>
      <c r="O3090" s="217">
        <f>I3090*M3090</f>
        <v>0</v>
      </c>
      <c r="P3090" s="246">
        <f>J3090*M3090</f>
        <v>0</v>
      </c>
      <c r="Q3090" s="246">
        <f>K3090*M3090</f>
        <v>0</v>
      </c>
      <c r="R3090" s="246">
        <f>L3090*M3090</f>
        <v>0</v>
      </c>
      <c r="S3090" s="13" t="s">
        <v>5</v>
      </c>
    </row>
    <row r="3091" spans="1:21" s="56" customFormat="1" ht="69.95" hidden="1" customHeight="1" outlineLevel="1" thickBot="1" x14ac:dyDescent="0.25">
      <c r="A3091" s="644" t="s">
        <v>5588</v>
      </c>
      <c r="B3091" s="7" t="s">
        <v>130</v>
      </c>
      <c r="C3091" s="7"/>
      <c r="D3091" s="506" t="s">
        <v>1617</v>
      </c>
      <c r="E3091" s="7"/>
      <c r="F3091" s="7" t="s">
        <v>4</v>
      </c>
      <c r="G3091" s="2">
        <v>1</v>
      </c>
      <c r="H3091" s="139">
        <v>0.65</v>
      </c>
      <c r="I3091" s="139">
        <v>0.6</v>
      </c>
      <c r="J3091" s="161">
        <f t="shared" si="2327"/>
        <v>0.58799999999999997</v>
      </c>
      <c r="K3091" s="161">
        <f t="shared" si="2328"/>
        <v>0.58199999999999996</v>
      </c>
      <c r="L3091" s="161">
        <f t="shared" si="2329"/>
        <v>0.57599999999999996</v>
      </c>
      <c r="M3091" s="359"/>
      <c r="N3091" s="65">
        <f>H3091*M3091</f>
        <v>0</v>
      </c>
      <c r="O3091" s="217">
        <f>I3091*M3091</f>
        <v>0</v>
      </c>
      <c r="P3091" s="246">
        <f>J3091*M3091</f>
        <v>0</v>
      </c>
      <c r="Q3091" s="246">
        <f>K3091*M3091</f>
        <v>0</v>
      </c>
      <c r="R3091" s="246">
        <f>L3091*M3091</f>
        <v>0</v>
      </c>
      <c r="S3091" s="13" t="s">
        <v>5</v>
      </c>
    </row>
    <row r="3092" spans="1:21" s="56" customFormat="1" ht="69.95" hidden="1" customHeight="1" outlineLevel="1" thickBot="1" x14ac:dyDescent="0.25">
      <c r="A3092" s="644" t="s">
        <v>5589</v>
      </c>
      <c r="B3092" s="7" t="s">
        <v>130</v>
      </c>
      <c r="C3092" s="7"/>
      <c r="D3092" s="506" t="s">
        <v>1618</v>
      </c>
      <c r="E3092" s="7"/>
      <c r="F3092" s="7" t="s">
        <v>4</v>
      </c>
      <c r="G3092" s="2">
        <v>1</v>
      </c>
      <c r="H3092" s="139">
        <v>0.65</v>
      </c>
      <c r="I3092" s="139">
        <v>0.6</v>
      </c>
      <c r="J3092" s="161">
        <f t="shared" si="2327"/>
        <v>0.58799999999999997</v>
      </c>
      <c r="K3092" s="161">
        <f t="shared" si="2328"/>
        <v>0.58199999999999996</v>
      </c>
      <c r="L3092" s="161">
        <f t="shared" si="2329"/>
        <v>0.57599999999999996</v>
      </c>
      <c r="M3092" s="359"/>
      <c r="N3092" s="65">
        <f>H3092*M3092</f>
        <v>0</v>
      </c>
      <c r="O3092" s="217">
        <f>I3092*M3092</f>
        <v>0</v>
      </c>
      <c r="P3092" s="246">
        <f>J3092*M3092</f>
        <v>0</v>
      </c>
      <c r="Q3092" s="246">
        <f>K3092*M3092</f>
        <v>0</v>
      </c>
      <c r="R3092" s="246">
        <f>L3092*M3092</f>
        <v>0</v>
      </c>
      <c r="S3092" s="13" t="s">
        <v>5</v>
      </c>
    </row>
    <row r="3093" spans="1:21" s="56" customFormat="1" ht="69.95" hidden="1" customHeight="1" outlineLevel="1" thickBot="1" x14ac:dyDescent="0.25">
      <c r="A3093" s="644" t="s">
        <v>8698</v>
      </c>
      <c r="B3093" s="64" t="s">
        <v>130</v>
      </c>
      <c r="C3093" s="86"/>
      <c r="D3093" s="306" t="s">
        <v>8699</v>
      </c>
      <c r="E3093" s="64"/>
      <c r="F3093" s="64" t="s">
        <v>4</v>
      </c>
      <c r="G3093" s="86">
        <v>11</v>
      </c>
      <c r="H3093" s="98">
        <v>7.2</v>
      </c>
      <c r="I3093" s="98">
        <v>7</v>
      </c>
      <c r="J3093" s="162">
        <f t="shared" ref="J3093" si="2339">I3093*0.98</f>
        <v>6.8599999999999994</v>
      </c>
      <c r="K3093" s="162">
        <f t="shared" ref="K3093" si="2340">I3093*0.97</f>
        <v>6.79</v>
      </c>
      <c r="L3093" s="162">
        <f t="shared" ref="L3093" si="2341">I3093*0.96</f>
        <v>6.72</v>
      </c>
      <c r="M3093" s="141"/>
      <c r="N3093" s="209">
        <f>H3093*M3093</f>
        <v>0</v>
      </c>
      <c r="O3093" s="217">
        <f>I3093*M3093</f>
        <v>0</v>
      </c>
      <c r="P3093" s="246">
        <f>J3093*M3093</f>
        <v>0</v>
      </c>
      <c r="Q3093" s="246">
        <f>K3093*M3093</f>
        <v>0</v>
      </c>
      <c r="R3093" s="246">
        <f>L3093*M3093</f>
        <v>0</v>
      </c>
      <c r="S3093" s="30" t="s">
        <v>5</v>
      </c>
      <c r="T3093" s="100"/>
    </row>
    <row r="3094" spans="1:21" s="56" customFormat="1" ht="69.95" hidden="1" customHeight="1" outlineLevel="1" thickBot="1" x14ac:dyDescent="0.25">
      <c r="A3094" s="644" t="s">
        <v>5590</v>
      </c>
      <c r="B3094" s="64" t="s">
        <v>131</v>
      </c>
      <c r="C3094" s="64"/>
      <c r="D3094" s="306" t="s">
        <v>598</v>
      </c>
      <c r="E3094" s="64"/>
      <c r="F3094" s="64" t="s">
        <v>4</v>
      </c>
      <c r="G3094" s="86">
        <v>4</v>
      </c>
      <c r="H3094" s="98">
        <v>2.4</v>
      </c>
      <c r="I3094" s="98">
        <v>2.2999999999999998</v>
      </c>
      <c r="J3094" s="162">
        <v>2.7439999999999998</v>
      </c>
      <c r="K3094" s="162">
        <v>2.7159999999999997</v>
      </c>
      <c r="L3094" s="162">
        <v>2.6879999999999997</v>
      </c>
      <c r="M3094" s="401"/>
      <c r="N3094" s="209">
        <f>H3094*M3094</f>
        <v>0</v>
      </c>
      <c r="O3094" s="217">
        <f>I3094*M3094</f>
        <v>0</v>
      </c>
      <c r="P3094" s="246">
        <f>J3094*M3094</f>
        <v>0</v>
      </c>
      <c r="Q3094" s="246">
        <f>K3094*M3094</f>
        <v>0</v>
      </c>
      <c r="R3094" s="246">
        <f>L3094*M3094</f>
        <v>0</v>
      </c>
      <c r="S3094" s="30" t="s">
        <v>5</v>
      </c>
      <c r="T3094" s="100"/>
    </row>
    <row r="3095" spans="1:21" s="56" customFormat="1" ht="69.95" hidden="1" customHeight="1" outlineLevel="1" thickBot="1" x14ac:dyDescent="0.25">
      <c r="A3095" s="644" t="s">
        <v>8447</v>
      </c>
      <c r="B3095" s="196" t="s">
        <v>131</v>
      </c>
      <c r="C3095" s="64"/>
      <c r="D3095" s="306" t="s">
        <v>8446</v>
      </c>
      <c r="E3095" s="64"/>
      <c r="F3095" s="64" t="s">
        <v>4</v>
      </c>
      <c r="G3095" s="86">
        <v>4</v>
      </c>
      <c r="H3095" s="98">
        <v>2</v>
      </c>
      <c r="I3095" s="98">
        <v>1.9</v>
      </c>
      <c r="J3095" s="162">
        <f t="shared" ref="J3095" si="2342">I3095*0.98</f>
        <v>1.8619999999999999</v>
      </c>
      <c r="K3095" s="162">
        <f t="shared" ref="K3095" si="2343">I3095*0.97</f>
        <v>1.843</v>
      </c>
      <c r="L3095" s="162">
        <f t="shared" ref="L3095" si="2344">I3095*0.96</f>
        <v>1.8239999999999998</v>
      </c>
      <c r="M3095" s="141"/>
      <c r="N3095" s="98">
        <f>H3095*M3095</f>
        <v>0</v>
      </c>
      <c r="O3095" s="217">
        <f>I3095*M3095</f>
        <v>0</v>
      </c>
      <c r="P3095" s="246">
        <f>J3095*M3095</f>
        <v>0</v>
      </c>
      <c r="Q3095" s="246">
        <f>K3095*M3095</f>
        <v>0</v>
      </c>
      <c r="R3095" s="246">
        <f>L3095*M3095</f>
        <v>0</v>
      </c>
      <c r="S3095" s="30" t="s">
        <v>5</v>
      </c>
      <c r="T3095" s="100"/>
    </row>
    <row r="3096" spans="1:21" s="56" customFormat="1" ht="69.95" hidden="1" customHeight="1" outlineLevel="1" thickBot="1" x14ac:dyDescent="0.25">
      <c r="A3096" s="644" t="s">
        <v>8445</v>
      </c>
      <c r="B3096" s="64" t="s">
        <v>131</v>
      </c>
      <c r="C3096" s="64"/>
      <c r="D3096" s="306" t="s">
        <v>599</v>
      </c>
      <c r="E3096" s="64"/>
      <c r="F3096" s="64" t="s">
        <v>4</v>
      </c>
      <c r="G3096" s="86">
        <v>4</v>
      </c>
      <c r="H3096" s="98">
        <v>2.4</v>
      </c>
      <c r="I3096" s="98">
        <v>2.2999999999999998</v>
      </c>
      <c r="J3096" s="162">
        <f t="shared" ref="J3096:J3098" si="2345">I3096*0.98</f>
        <v>2.254</v>
      </c>
      <c r="K3096" s="162">
        <f t="shared" ref="K3096:K3098" si="2346">I3096*0.97</f>
        <v>2.2309999999999999</v>
      </c>
      <c r="L3096" s="162">
        <f t="shared" ref="L3096:L3098" si="2347">I3096*0.96</f>
        <v>2.2079999999999997</v>
      </c>
      <c r="M3096" s="141"/>
      <c r="N3096" s="209">
        <f>H3096*M3096</f>
        <v>0</v>
      </c>
      <c r="O3096" s="217">
        <f>I3096*M3096</f>
        <v>0</v>
      </c>
      <c r="P3096" s="246">
        <f>J3096*M3096</f>
        <v>0</v>
      </c>
      <c r="Q3096" s="246">
        <f>K3096*M3096</f>
        <v>0</v>
      </c>
      <c r="R3096" s="246">
        <f>L3096*M3096</f>
        <v>0</v>
      </c>
      <c r="S3096" s="30" t="s">
        <v>5</v>
      </c>
      <c r="T3096" s="100"/>
    </row>
    <row r="3097" spans="1:21" s="56" customFormat="1" ht="69.95" hidden="1" customHeight="1" outlineLevel="1" thickBot="1" x14ac:dyDescent="0.25">
      <c r="A3097" s="644" t="s">
        <v>5591</v>
      </c>
      <c r="B3097" s="275" t="s">
        <v>10</v>
      </c>
      <c r="C3097" s="275"/>
      <c r="D3097" s="304" t="s">
        <v>526</v>
      </c>
      <c r="E3097" s="2"/>
      <c r="F3097" s="7" t="s">
        <v>4</v>
      </c>
      <c r="G3097" s="333">
        <v>1</v>
      </c>
      <c r="H3097" s="184">
        <v>0.75</v>
      </c>
      <c r="I3097" s="184">
        <v>0.7</v>
      </c>
      <c r="J3097" s="161">
        <f t="shared" si="2345"/>
        <v>0.68599999999999994</v>
      </c>
      <c r="K3097" s="161">
        <f t="shared" si="2346"/>
        <v>0.67899999999999994</v>
      </c>
      <c r="L3097" s="161">
        <f t="shared" si="2347"/>
        <v>0.67199999999999993</v>
      </c>
      <c r="M3097" s="359"/>
      <c r="N3097" s="244">
        <f>H3097*M3097</f>
        <v>0</v>
      </c>
      <c r="O3097" s="217">
        <f>I3097*M3097</f>
        <v>0</v>
      </c>
      <c r="P3097" s="246">
        <f>J3097*M3097</f>
        <v>0</v>
      </c>
      <c r="Q3097" s="246">
        <f>K3097*M3097</f>
        <v>0</v>
      </c>
      <c r="R3097" s="246">
        <f>L3097*M3097</f>
        <v>0</v>
      </c>
      <c r="S3097" s="13" t="s">
        <v>5</v>
      </c>
    </row>
    <row r="3098" spans="1:21" s="56" customFormat="1" ht="69.95" hidden="1" customHeight="1" outlineLevel="1" thickBot="1" x14ac:dyDescent="0.25">
      <c r="A3098" s="644" t="s">
        <v>5592</v>
      </c>
      <c r="B3098" s="64" t="s">
        <v>10</v>
      </c>
      <c r="C3098" s="64"/>
      <c r="D3098" s="306" t="s">
        <v>527</v>
      </c>
      <c r="E3098" s="2"/>
      <c r="F3098" s="7" t="s">
        <v>4</v>
      </c>
      <c r="G3098" s="333">
        <v>1</v>
      </c>
      <c r="H3098" s="184">
        <v>0.75</v>
      </c>
      <c r="I3098" s="184">
        <v>0.7</v>
      </c>
      <c r="J3098" s="161">
        <f t="shared" si="2345"/>
        <v>0.68599999999999994</v>
      </c>
      <c r="K3098" s="161">
        <f t="shared" si="2346"/>
        <v>0.67899999999999994</v>
      </c>
      <c r="L3098" s="161">
        <f t="shared" si="2347"/>
        <v>0.67199999999999993</v>
      </c>
      <c r="M3098" s="359"/>
      <c r="N3098" s="244">
        <f>H3098*M3098</f>
        <v>0</v>
      </c>
      <c r="O3098" s="217">
        <f>I3098*M3098</f>
        <v>0</v>
      </c>
      <c r="P3098" s="246">
        <f>J3098*M3098</f>
        <v>0</v>
      </c>
      <c r="Q3098" s="246">
        <f>K3098*M3098</f>
        <v>0</v>
      </c>
      <c r="R3098" s="246">
        <f>L3098*M3098</f>
        <v>0</v>
      </c>
      <c r="S3098" s="13" t="s">
        <v>5</v>
      </c>
    </row>
    <row r="3099" spans="1:21" s="56" customFormat="1" ht="69.95" hidden="1" customHeight="1" outlineLevel="1" thickBot="1" x14ac:dyDescent="0.25">
      <c r="A3099" s="644" t="s">
        <v>5593</v>
      </c>
      <c r="B3099" s="275" t="s">
        <v>10</v>
      </c>
      <c r="C3099" s="275"/>
      <c r="D3099" s="340" t="s">
        <v>528</v>
      </c>
      <c r="E3099" s="2"/>
      <c r="F3099" s="7" t="s">
        <v>4</v>
      </c>
      <c r="G3099" s="333">
        <v>1</v>
      </c>
      <c r="H3099" s="184">
        <v>0.75</v>
      </c>
      <c r="I3099" s="184">
        <v>0.7</v>
      </c>
      <c r="J3099" s="161">
        <f t="shared" ref="J3099:J3101" si="2348">I3099*0.98</f>
        <v>0.68599999999999994</v>
      </c>
      <c r="K3099" s="161">
        <f t="shared" ref="K3099:K3101" si="2349">I3099*0.97</f>
        <v>0.67899999999999994</v>
      </c>
      <c r="L3099" s="161">
        <f t="shared" ref="L3099:L3101" si="2350">I3099*0.96</f>
        <v>0.67199999999999993</v>
      </c>
      <c r="M3099" s="359"/>
      <c r="N3099" s="244">
        <f>H3099*M3099</f>
        <v>0</v>
      </c>
      <c r="O3099" s="217">
        <f>I3099*M3099</f>
        <v>0</v>
      </c>
      <c r="P3099" s="246">
        <f>J3099*M3099</f>
        <v>0</v>
      </c>
      <c r="Q3099" s="246">
        <f>K3099*M3099</f>
        <v>0</v>
      </c>
      <c r="R3099" s="246">
        <f>L3099*M3099</f>
        <v>0</v>
      </c>
      <c r="S3099" s="13" t="s">
        <v>5</v>
      </c>
    </row>
    <row r="3100" spans="1:21" s="56" customFormat="1" ht="69.95" hidden="1" customHeight="1" outlineLevel="1" thickBot="1" x14ac:dyDescent="0.25">
      <c r="A3100" s="644" t="s">
        <v>5594</v>
      </c>
      <c r="B3100" s="64" t="s">
        <v>10</v>
      </c>
      <c r="C3100" s="64"/>
      <c r="D3100" s="306" t="s">
        <v>529</v>
      </c>
      <c r="E3100" s="2"/>
      <c r="F3100" s="7" t="s">
        <v>4</v>
      </c>
      <c r="G3100" s="333">
        <v>1</v>
      </c>
      <c r="H3100" s="184">
        <v>0.75</v>
      </c>
      <c r="I3100" s="184">
        <v>0.7</v>
      </c>
      <c r="J3100" s="161">
        <f t="shared" si="2348"/>
        <v>0.68599999999999994</v>
      </c>
      <c r="K3100" s="161">
        <f t="shared" si="2349"/>
        <v>0.67899999999999994</v>
      </c>
      <c r="L3100" s="161">
        <f t="shared" si="2350"/>
        <v>0.67199999999999993</v>
      </c>
      <c r="M3100" s="359"/>
      <c r="N3100" s="244">
        <f>H3100*M3100</f>
        <v>0</v>
      </c>
      <c r="O3100" s="217">
        <f>I3100*M3100</f>
        <v>0</v>
      </c>
      <c r="P3100" s="246">
        <f>J3100*M3100</f>
        <v>0</v>
      </c>
      <c r="Q3100" s="246">
        <f>K3100*M3100</f>
        <v>0</v>
      </c>
      <c r="R3100" s="246">
        <f>L3100*M3100</f>
        <v>0</v>
      </c>
      <c r="S3100" s="13" t="s">
        <v>5</v>
      </c>
      <c r="U3100"/>
    </row>
    <row r="3101" spans="1:21" s="56" customFormat="1" ht="69.95" hidden="1" customHeight="1" outlineLevel="1" thickBot="1" x14ac:dyDescent="0.25">
      <c r="A3101" s="644" t="s">
        <v>5595</v>
      </c>
      <c r="B3101" s="275" t="s">
        <v>10</v>
      </c>
      <c r="C3101" s="275"/>
      <c r="D3101" s="340" t="s">
        <v>530</v>
      </c>
      <c r="E3101" s="59"/>
      <c r="F3101" s="202" t="s">
        <v>4</v>
      </c>
      <c r="G3101" s="330">
        <v>1</v>
      </c>
      <c r="H3101" s="498">
        <v>0.75</v>
      </c>
      <c r="I3101" s="498">
        <v>0.7</v>
      </c>
      <c r="J3101" s="258">
        <f t="shared" si="2348"/>
        <v>0.68599999999999994</v>
      </c>
      <c r="K3101" s="258">
        <f t="shared" si="2349"/>
        <v>0.67899999999999994</v>
      </c>
      <c r="L3101" s="258">
        <f t="shared" si="2350"/>
        <v>0.67199999999999993</v>
      </c>
      <c r="M3101" s="554"/>
      <c r="N3101" s="264">
        <f>H3101*M3101</f>
        <v>0</v>
      </c>
      <c r="O3101" s="246">
        <f>I3101*M3101</f>
        <v>0</v>
      </c>
      <c r="P3101" s="246">
        <f>J3101*M3101</f>
        <v>0</v>
      </c>
      <c r="Q3101" s="246">
        <f>K3101*M3101</f>
        <v>0</v>
      </c>
      <c r="R3101" s="246">
        <f>L3101*M3101</f>
        <v>0</v>
      </c>
      <c r="S3101" s="12" t="s">
        <v>5</v>
      </c>
      <c r="U3101"/>
    </row>
    <row r="3102" spans="1:21" ht="24.95" customHeight="1" collapsed="1" thickBot="1" x14ac:dyDescent="0.25">
      <c r="A3102" s="361" t="s">
        <v>7471</v>
      </c>
      <c r="B3102" s="362"/>
      <c r="C3102" s="362"/>
      <c r="D3102" s="363"/>
      <c r="E3102" s="363"/>
      <c r="F3102" s="363"/>
      <c r="G3102" s="364"/>
      <c r="H3102" s="364"/>
      <c r="I3102" s="364"/>
      <c r="J3102" s="364"/>
      <c r="K3102" s="364"/>
      <c r="L3102" s="364"/>
      <c r="M3102" s="364"/>
      <c r="N3102" s="364"/>
      <c r="O3102" s="364"/>
      <c r="P3102" s="364"/>
      <c r="Q3102" s="364"/>
      <c r="R3102" s="364"/>
      <c r="S3102" s="365"/>
    </row>
    <row r="3103" spans="1:21" ht="20.100000000000001" hidden="1" customHeight="1" outlineLevel="1" thickBot="1" x14ac:dyDescent="0.25">
      <c r="A3103" s="3" t="s">
        <v>3737</v>
      </c>
      <c r="B3103" s="3" t="s">
        <v>33</v>
      </c>
      <c r="C3103" s="616"/>
      <c r="D3103" s="3" t="s">
        <v>17</v>
      </c>
      <c r="E3103" s="4" t="s">
        <v>2746</v>
      </c>
      <c r="F3103" s="84" t="s">
        <v>31</v>
      </c>
      <c r="G3103" s="85" t="s">
        <v>487</v>
      </c>
      <c r="H3103" s="3" t="s">
        <v>488</v>
      </c>
      <c r="I3103" s="3" t="s">
        <v>495</v>
      </c>
      <c r="J3103" s="123">
        <v>-0.02</v>
      </c>
      <c r="K3103" s="123">
        <v>-0.03</v>
      </c>
      <c r="L3103" s="123">
        <v>-0.04</v>
      </c>
      <c r="M3103" s="3" t="s">
        <v>18</v>
      </c>
      <c r="N3103" s="3" t="s">
        <v>8</v>
      </c>
      <c r="O3103" s="3" t="s">
        <v>486</v>
      </c>
      <c r="P3103" s="124" t="s">
        <v>1924</v>
      </c>
      <c r="Q3103" s="124" t="s">
        <v>1930</v>
      </c>
      <c r="R3103" s="124" t="s">
        <v>1931</v>
      </c>
      <c r="S3103" s="3" t="s">
        <v>34</v>
      </c>
    </row>
    <row r="3104" spans="1:21" ht="69.95" hidden="1" customHeight="1" outlineLevel="1" thickBot="1" x14ac:dyDescent="0.25">
      <c r="A3104" s="688" t="s">
        <v>6834</v>
      </c>
      <c r="B3104" s="819" t="s">
        <v>6960</v>
      </c>
      <c r="C3104" s="885"/>
      <c r="D3104" s="886" t="s">
        <v>2754</v>
      </c>
      <c r="E3104" s="887"/>
      <c r="F3104" s="888" t="s">
        <v>4</v>
      </c>
      <c r="G3104" s="889">
        <v>12</v>
      </c>
      <c r="H3104" s="692">
        <v>8.6999999999999993</v>
      </c>
      <c r="I3104" s="692">
        <v>8.5</v>
      </c>
      <c r="J3104" s="676">
        <f t="shared" ref="J3104:J3108" si="2351">I3104*0.98</f>
        <v>8.33</v>
      </c>
      <c r="K3104" s="676">
        <f t="shared" ref="K3104:K3108" si="2352">I3104*0.97</f>
        <v>8.2449999999999992</v>
      </c>
      <c r="L3104" s="676">
        <f t="shared" ref="L3104:L3108" si="2353">I3104*0.96</f>
        <v>8.16</v>
      </c>
      <c r="M3104" s="683"/>
      <c r="N3104" s="890">
        <f>H3104*M3104</f>
        <v>0</v>
      </c>
      <c r="O3104" s="891">
        <f>I3104*M3104</f>
        <v>0</v>
      </c>
      <c r="P3104" s="679">
        <f>J3104*M3104</f>
        <v>0</v>
      </c>
      <c r="Q3104" s="679">
        <f>K3104*M3104</f>
        <v>0</v>
      </c>
      <c r="R3104" s="679">
        <f>L3104*M3104</f>
        <v>0</v>
      </c>
      <c r="S3104" s="892" t="s">
        <v>5</v>
      </c>
      <c r="T3104" s="100" t="s">
        <v>1702</v>
      </c>
    </row>
    <row r="3105" spans="1:20" ht="69.95" hidden="1" customHeight="1" outlineLevel="1" thickBot="1" x14ac:dyDescent="0.25">
      <c r="A3105" s="688" t="s">
        <v>6834</v>
      </c>
      <c r="B3105" s="819" t="s">
        <v>6960</v>
      </c>
      <c r="C3105" s="864"/>
      <c r="D3105" s="690" t="s">
        <v>2755</v>
      </c>
      <c r="E3105" s="672"/>
      <c r="F3105" s="888" t="s">
        <v>4</v>
      </c>
      <c r="G3105" s="751">
        <v>12</v>
      </c>
      <c r="H3105" s="692">
        <v>8.5</v>
      </c>
      <c r="I3105" s="906">
        <v>8.3000000000000007</v>
      </c>
      <c r="J3105" s="676">
        <f t="shared" si="2351"/>
        <v>8.1340000000000003</v>
      </c>
      <c r="K3105" s="676">
        <f t="shared" si="2352"/>
        <v>8.0510000000000002</v>
      </c>
      <c r="L3105" s="676">
        <f t="shared" si="2353"/>
        <v>7.968</v>
      </c>
      <c r="M3105" s="677"/>
      <c r="N3105" s="890">
        <f>H3105*M3105</f>
        <v>0</v>
      </c>
      <c r="O3105" s="891">
        <f>I3105*M3105</f>
        <v>0</v>
      </c>
      <c r="P3105" s="679">
        <f>J3105*M3105</f>
        <v>0</v>
      </c>
      <c r="Q3105" s="679">
        <f>K3105*M3105</f>
        <v>0</v>
      </c>
      <c r="R3105" s="679">
        <f>L3105*M3105</f>
        <v>0</v>
      </c>
      <c r="S3105" s="682" t="s">
        <v>5</v>
      </c>
      <c r="T3105" s="100" t="s">
        <v>1702</v>
      </c>
    </row>
    <row r="3106" spans="1:20" ht="69.95" hidden="1" customHeight="1" outlineLevel="1" thickBot="1" x14ac:dyDescent="0.25">
      <c r="A3106" s="797" t="s">
        <v>9314</v>
      </c>
      <c r="B3106" s="907" t="s">
        <v>6960</v>
      </c>
      <c r="C3106" s="908"/>
      <c r="D3106" s="796" t="s">
        <v>10904</v>
      </c>
      <c r="E3106" s="794"/>
      <c r="F3106" s="827" t="s">
        <v>4</v>
      </c>
      <c r="G3106" s="873">
        <v>10</v>
      </c>
      <c r="H3106" s="803">
        <v>8</v>
      </c>
      <c r="I3106" s="810">
        <v>7.8</v>
      </c>
      <c r="J3106" s="732">
        <f t="shared" ref="J3106" si="2354">I3106*0.98</f>
        <v>7.6440000000000001</v>
      </c>
      <c r="K3106" s="732">
        <f t="shared" si="2352"/>
        <v>7.5659999999999998</v>
      </c>
      <c r="L3106" s="732">
        <f t="shared" si="2353"/>
        <v>7.4879999999999995</v>
      </c>
      <c r="M3106" s="750"/>
      <c r="N3106" s="909">
        <f>H3106*M3106</f>
        <v>0</v>
      </c>
      <c r="O3106" s="812">
        <f>I3106*M3106</f>
        <v>0</v>
      </c>
      <c r="P3106" s="759">
        <f>J3106*M3106</f>
        <v>0</v>
      </c>
      <c r="Q3106" s="759">
        <f>K3106*M3106</f>
        <v>0</v>
      </c>
      <c r="R3106" s="759">
        <f>L3106*M3106</f>
        <v>0</v>
      </c>
      <c r="S3106" s="780" t="s">
        <v>5</v>
      </c>
      <c r="T3106" s="170" t="s">
        <v>723</v>
      </c>
    </row>
    <row r="3107" spans="1:20" ht="69.95" hidden="1" customHeight="1" outlineLevel="1" thickBot="1" x14ac:dyDescent="0.25">
      <c r="A3107" s="688" t="s">
        <v>6835</v>
      </c>
      <c r="B3107" s="819" t="s">
        <v>6960</v>
      </c>
      <c r="C3107" s="864"/>
      <c r="D3107" s="690" t="s">
        <v>2758</v>
      </c>
      <c r="E3107" s="672"/>
      <c r="F3107" s="888" t="s">
        <v>4</v>
      </c>
      <c r="G3107" s="751">
        <v>12</v>
      </c>
      <c r="H3107" s="692">
        <v>8.6999999999999993</v>
      </c>
      <c r="I3107" s="692">
        <v>8.5</v>
      </c>
      <c r="J3107" s="676">
        <f t="shared" si="2351"/>
        <v>8.33</v>
      </c>
      <c r="K3107" s="676">
        <f t="shared" si="2352"/>
        <v>8.2449999999999992</v>
      </c>
      <c r="L3107" s="676">
        <f t="shared" si="2353"/>
        <v>8.16</v>
      </c>
      <c r="M3107" s="677"/>
      <c r="N3107" s="890">
        <f>H3107*M3107</f>
        <v>0</v>
      </c>
      <c r="O3107" s="891">
        <f>I3107*M3107</f>
        <v>0</v>
      </c>
      <c r="P3107" s="679">
        <f>J3107*M3107</f>
        <v>0</v>
      </c>
      <c r="Q3107" s="679">
        <f>K3107*M3107</f>
        <v>0</v>
      </c>
      <c r="R3107" s="679">
        <f>L3107*M3107</f>
        <v>0</v>
      </c>
      <c r="S3107" s="682" t="s">
        <v>5</v>
      </c>
      <c r="T3107" s="100" t="s">
        <v>1702</v>
      </c>
    </row>
    <row r="3108" spans="1:20" ht="69.95" hidden="1" customHeight="1" outlineLevel="1" thickBot="1" x14ac:dyDescent="0.25">
      <c r="A3108" s="688" t="s">
        <v>6835</v>
      </c>
      <c r="B3108" s="819" t="s">
        <v>6960</v>
      </c>
      <c r="C3108" s="864"/>
      <c r="D3108" s="764" t="s">
        <v>6973</v>
      </c>
      <c r="E3108" s="672"/>
      <c r="F3108" s="888" t="s">
        <v>4</v>
      </c>
      <c r="G3108" s="751">
        <v>12</v>
      </c>
      <c r="H3108" s="692">
        <v>8.5</v>
      </c>
      <c r="I3108" s="906">
        <v>8.3000000000000007</v>
      </c>
      <c r="J3108" s="676">
        <f t="shared" si="2351"/>
        <v>8.1340000000000003</v>
      </c>
      <c r="K3108" s="676">
        <f t="shared" si="2352"/>
        <v>8.0510000000000002</v>
      </c>
      <c r="L3108" s="676">
        <f t="shared" si="2353"/>
        <v>7.968</v>
      </c>
      <c r="M3108" s="677"/>
      <c r="N3108" s="890">
        <f>H3108*M3108</f>
        <v>0</v>
      </c>
      <c r="O3108" s="891">
        <f>I3108*M3108</f>
        <v>0</v>
      </c>
      <c r="P3108" s="679">
        <f>J3108*M3108</f>
        <v>0</v>
      </c>
      <c r="Q3108" s="679">
        <f>K3108*M3108</f>
        <v>0</v>
      </c>
      <c r="R3108" s="679">
        <f>L3108*M3108</f>
        <v>0</v>
      </c>
      <c r="S3108" s="682" t="s">
        <v>5</v>
      </c>
      <c r="T3108" s="100" t="s">
        <v>1702</v>
      </c>
    </row>
    <row r="3109" spans="1:20" ht="69.95" hidden="1" customHeight="1" outlineLevel="1" thickBot="1" x14ac:dyDescent="0.25">
      <c r="A3109" s="688" t="s">
        <v>8870</v>
      </c>
      <c r="B3109" s="819" t="s">
        <v>6960</v>
      </c>
      <c r="C3109" s="864"/>
      <c r="D3109" s="690" t="s">
        <v>8871</v>
      </c>
      <c r="E3109" s="672"/>
      <c r="F3109" s="888" t="s">
        <v>4</v>
      </c>
      <c r="G3109" s="751">
        <v>12</v>
      </c>
      <c r="H3109" s="692">
        <v>8.6999999999999993</v>
      </c>
      <c r="I3109" s="692">
        <v>8.5</v>
      </c>
      <c r="J3109" s="676">
        <f t="shared" ref="J3109:J3110" si="2355">I3109*0.98</f>
        <v>8.33</v>
      </c>
      <c r="K3109" s="676">
        <f t="shared" ref="K3109:K3110" si="2356">I3109*0.97</f>
        <v>8.2449999999999992</v>
      </c>
      <c r="L3109" s="676">
        <f t="shared" ref="L3109:L3110" si="2357">I3109*0.96</f>
        <v>8.16</v>
      </c>
      <c r="M3109" s="677"/>
      <c r="N3109" s="890">
        <f>H3109*M3109</f>
        <v>0</v>
      </c>
      <c r="O3109" s="891">
        <f>I3109*M3109</f>
        <v>0</v>
      </c>
      <c r="P3109" s="679">
        <f>J3109*M3109</f>
        <v>0</v>
      </c>
      <c r="Q3109" s="679">
        <f>K3109*M3109</f>
        <v>0</v>
      </c>
      <c r="R3109" s="679">
        <f>L3109*M3109</f>
        <v>0</v>
      </c>
      <c r="S3109" s="682" t="s">
        <v>5</v>
      </c>
      <c r="T3109" s="100" t="s">
        <v>1702</v>
      </c>
    </row>
    <row r="3110" spans="1:20" ht="69.95" hidden="1" customHeight="1" outlineLevel="1" thickBot="1" x14ac:dyDescent="0.25">
      <c r="A3110" s="688" t="s">
        <v>8870</v>
      </c>
      <c r="B3110" s="819" t="s">
        <v>6960</v>
      </c>
      <c r="C3110" s="864"/>
      <c r="D3110" s="764" t="s">
        <v>8872</v>
      </c>
      <c r="E3110" s="672"/>
      <c r="F3110" s="888" t="s">
        <v>4</v>
      </c>
      <c r="G3110" s="751">
        <v>12</v>
      </c>
      <c r="H3110" s="692">
        <v>8.5</v>
      </c>
      <c r="I3110" s="906">
        <v>8.3000000000000007</v>
      </c>
      <c r="J3110" s="676">
        <f t="shared" si="2355"/>
        <v>8.1340000000000003</v>
      </c>
      <c r="K3110" s="676">
        <f t="shared" si="2356"/>
        <v>8.0510000000000002</v>
      </c>
      <c r="L3110" s="676">
        <f t="shared" si="2357"/>
        <v>7.968</v>
      </c>
      <c r="M3110" s="677"/>
      <c r="N3110" s="890">
        <f>H3110*M3110</f>
        <v>0</v>
      </c>
      <c r="O3110" s="891">
        <f>I3110*M3110</f>
        <v>0</v>
      </c>
      <c r="P3110" s="679">
        <f>J3110*M3110</f>
        <v>0</v>
      </c>
      <c r="Q3110" s="679">
        <f>K3110*M3110</f>
        <v>0</v>
      </c>
      <c r="R3110" s="679">
        <f>L3110*M3110</f>
        <v>0</v>
      </c>
      <c r="S3110" s="682" t="s">
        <v>5</v>
      </c>
      <c r="T3110" s="100" t="s">
        <v>1702</v>
      </c>
    </row>
    <row r="3111" spans="1:20" ht="69.95" hidden="1" customHeight="1" outlineLevel="1" thickBot="1" x14ac:dyDescent="0.25">
      <c r="A3111" s="688" t="s">
        <v>6836</v>
      </c>
      <c r="B3111" s="819" t="s">
        <v>6960</v>
      </c>
      <c r="C3111" s="864"/>
      <c r="D3111" s="690" t="s">
        <v>2756</v>
      </c>
      <c r="E3111" s="672"/>
      <c r="F3111" s="888" t="s">
        <v>4</v>
      </c>
      <c r="G3111" s="751">
        <v>12</v>
      </c>
      <c r="H3111" s="692">
        <v>8.6999999999999993</v>
      </c>
      <c r="I3111" s="692">
        <v>8.5</v>
      </c>
      <c r="J3111" s="676">
        <f>I3111*0.98</f>
        <v>8.33</v>
      </c>
      <c r="K3111" s="676">
        <f>I3111*0.97</f>
        <v>8.2449999999999992</v>
      </c>
      <c r="L3111" s="676">
        <f>I3111*0.96</f>
        <v>8.16</v>
      </c>
      <c r="M3111" s="677"/>
      <c r="N3111" s="890">
        <f>H3111*M3111</f>
        <v>0</v>
      </c>
      <c r="O3111" s="891">
        <f>I3111*M3111</f>
        <v>0</v>
      </c>
      <c r="P3111" s="679">
        <f>J3111*M3111</f>
        <v>0</v>
      </c>
      <c r="Q3111" s="679">
        <f>K3111*M3111</f>
        <v>0</v>
      </c>
      <c r="R3111" s="679">
        <f>L3111*M3111</f>
        <v>0</v>
      </c>
      <c r="S3111" s="682" t="s">
        <v>5</v>
      </c>
      <c r="T3111" s="100" t="s">
        <v>1702</v>
      </c>
    </row>
    <row r="3112" spans="1:20" ht="69.95" hidden="1" customHeight="1" outlineLevel="1" thickBot="1" x14ac:dyDescent="0.25">
      <c r="A3112" s="688" t="s">
        <v>6836</v>
      </c>
      <c r="B3112" s="819" t="s">
        <v>6960</v>
      </c>
      <c r="C3112" s="864"/>
      <c r="D3112" s="690" t="s">
        <v>2757</v>
      </c>
      <c r="E3112" s="672"/>
      <c r="F3112" s="888" t="s">
        <v>4</v>
      </c>
      <c r="G3112" s="751">
        <v>12</v>
      </c>
      <c r="H3112" s="692">
        <v>8.5</v>
      </c>
      <c r="I3112" s="906">
        <v>8.3000000000000007</v>
      </c>
      <c r="J3112" s="676">
        <f>I3112*0.98</f>
        <v>8.1340000000000003</v>
      </c>
      <c r="K3112" s="676">
        <f t="shared" ref="K3112:K3114" si="2358">I3112*0.97</f>
        <v>8.0510000000000002</v>
      </c>
      <c r="L3112" s="676">
        <f t="shared" ref="L3112:L3114" si="2359">I3112*0.96</f>
        <v>7.968</v>
      </c>
      <c r="M3112" s="677"/>
      <c r="N3112" s="890">
        <f>H3112*M3112</f>
        <v>0</v>
      </c>
      <c r="O3112" s="891">
        <f>I3112*M3112</f>
        <v>0</v>
      </c>
      <c r="P3112" s="679">
        <f>J3112*M3112</f>
        <v>0</v>
      </c>
      <c r="Q3112" s="679">
        <f>K3112*M3112</f>
        <v>0</v>
      </c>
      <c r="R3112" s="679">
        <f>L3112*M3112</f>
        <v>0</v>
      </c>
      <c r="S3112" s="682" t="s">
        <v>5</v>
      </c>
      <c r="T3112" s="100" t="s">
        <v>1702</v>
      </c>
    </row>
    <row r="3113" spans="1:20" ht="69.95" hidden="1" customHeight="1" outlineLevel="1" thickBot="1" x14ac:dyDescent="0.25">
      <c r="A3113" s="688" t="s">
        <v>6837</v>
      </c>
      <c r="B3113" s="819" t="s">
        <v>6960</v>
      </c>
      <c r="C3113" s="864"/>
      <c r="D3113" s="690" t="s">
        <v>2759</v>
      </c>
      <c r="E3113" s="672"/>
      <c r="F3113" s="888" t="s">
        <v>4</v>
      </c>
      <c r="G3113" s="751">
        <v>12</v>
      </c>
      <c r="H3113" s="692">
        <v>8.6999999999999993</v>
      </c>
      <c r="I3113" s="692">
        <v>8.5</v>
      </c>
      <c r="J3113" s="676">
        <f>I3113*0.98</f>
        <v>8.33</v>
      </c>
      <c r="K3113" s="676">
        <f>I3113*0.97</f>
        <v>8.2449999999999992</v>
      </c>
      <c r="L3113" s="676">
        <f>I3113*0.96</f>
        <v>8.16</v>
      </c>
      <c r="M3113" s="677"/>
      <c r="N3113" s="890">
        <f>H3113*M3113</f>
        <v>0</v>
      </c>
      <c r="O3113" s="891">
        <f>I3113*M3113</f>
        <v>0</v>
      </c>
      <c r="P3113" s="679">
        <f>J3113*M3113</f>
        <v>0</v>
      </c>
      <c r="Q3113" s="679">
        <f>K3113*M3113</f>
        <v>0</v>
      </c>
      <c r="R3113" s="679">
        <f>L3113*M3113</f>
        <v>0</v>
      </c>
      <c r="S3113" s="682" t="s">
        <v>5</v>
      </c>
      <c r="T3113" s="100" t="s">
        <v>1702</v>
      </c>
    </row>
    <row r="3114" spans="1:20" ht="69.95" hidden="1" customHeight="1" outlineLevel="1" thickBot="1" x14ac:dyDescent="0.25">
      <c r="A3114" s="688" t="s">
        <v>6837</v>
      </c>
      <c r="B3114" s="819" t="s">
        <v>6960</v>
      </c>
      <c r="C3114" s="669"/>
      <c r="D3114" s="690" t="s">
        <v>2760</v>
      </c>
      <c r="E3114" s="672"/>
      <c r="F3114" s="888" t="s">
        <v>4</v>
      </c>
      <c r="G3114" s="751">
        <v>12</v>
      </c>
      <c r="H3114" s="692">
        <v>8.5</v>
      </c>
      <c r="I3114" s="906">
        <v>8.3000000000000007</v>
      </c>
      <c r="J3114" s="676">
        <f t="shared" ref="J3114:J3140" si="2360">I3114*0.98</f>
        <v>8.1340000000000003</v>
      </c>
      <c r="K3114" s="676">
        <f t="shared" si="2358"/>
        <v>8.0510000000000002</v>
      </c>
      <c r="L3114" s="676">
        <f t="shared" si="2359"/>
        <v>7.968</v>
      </c>
      <c r="M3114" s="677"/>
      <c r="N3114" s="890">
        <f>H3114*M3114</f>
        <v>0</v>
      </c>
      <c r="O3114" s="891">
        <f>I3114*M3114</f>
        <v>0</v>
      </c>
      <c r="P3114" s="679">
        <f>J3114*M3114</f>
        <v>0</v>
      </c>
      <c r="Q3114" s="679">
        <f>K3114*M3114</f>
        <v>0</v>
      </c>
      <c r="R3114" s="679">
        <f>L3114*M3114</f>
        <v>0</v>
      </c>
      <c r="S3114" s="682" t="s">
        <v>5</v>
      </c>
      <c r="T3114" s="100" t="s">
        <v>1702</v>
      </c>
    </row>
    <row r="3115" spans="1:20" ht="69.95" hidden="1" customHeight="1" outlineLevel="1" thickBot="1" x14ac:dyDescent="0.25">
      <c r="A3115" s="688" t="s">
        <v>5599</v>
      </c>
      <c r="B3115" s="819" t="s">
        <v>6960</v>
      </c>
      <c r="C3115" s="864"/>
      <c r="D3115" s="690" t="s">
        <v>7157</v>
      </c>
      <c r="E3115" s="670"/>
      <c r="F3115" s="861" t="s">
        <v>4</v>
      </c>
      <c r="G3115" s="893">
        <v>10</v>
      </c>
      <c r="H3115" s="674">
        <v>8.6999999999999993</v>
      </c>
      <c r="I3115" s="692">
        <v>8.5</v>
      </c>
      <c r="J3115" s="676">
        <f>I3115*0.98</f>
        <v>8.33</v>
      </c>
      <c r="K3115" s="676">
        <f>I3115*0.97</f>
        <v>8.2449999999999992</v>
      </c>
      <c r="L3115" s="676">
        <f>I3115*0.96</f>
        <v>8.16</v>
      </c>
      <c r="M3115" s="677"/>
      <c r="N3115" s="686">
        <f>H3115*M3115</f>
        <v>0</v>
      </c>
      <c r="O3115" s="678">
        <f>I3115*M3115</f>
        <v>0</v>
      </c>
      <c r="P3115" s="679">
        <f>J3115*M3115</f>
        <v>0</v>
      </c>
      <c r="Q3115" s="679">
        <f>K3115*M3115</f>
        <v>0</v>
      </c>
      <c r="R3115" s="679">
        <f>L3115*M3115</f>
        <v>0</v>
      </c>
      <c r="S3115" s="865" t="s">
        <v>6961</v>
      </c>
      <c r="T3115" s="100" t="s">
        <v>1702</v>
      </c>
    </row>
    <row r="3116" spans="1:20" ht="69.95" hidden="1" customHeight="1" outlineLevel="1" thickBot="1" x14ac:dyDescent="0.25">
      <c r="A3116" s="688" t="s">
        <v>5600</v>
      </c>
      <c r="B3116" s="819" t="s">
        <v>6960</v>
      </c>
      <c r="C3116" s="864"/>
      <c r="D3116" s="764" t="s">
        <v>8939</v>
      </c>
      <c r="E3116" s="670"/>
      <c r="F3116" s="861" t="s">
        <v>4</v>
      </c>
      <c r="G3116" s="751">
        <v>15</v>
      </c>
      <c r="H3116" s="674">
        <v>10</v>
      </c>
      <c r="I3116" s="692">
        <v>9.8000000000000007</v>
      </c>
      <c r="J3116" s="676">
        <f t="shared" si="2360"/>
        <v>9.604000000000001</v>
      </c>
      <c r="K3116" s="676">
        <f t="shared" ref="K3116:K3140" si="2361">I3116*0.97</f>
        <v>9.5060000000000002</v>
      </c>
      <c r="L3116" s="676">
        <f t="shared" ref="L3116:L3140" si="2362">I3116*0.96</f>
        <v>9.4079999999999995</v>
      </c>
      <c r="M3116" s="677"/>
      <c r="N3116" s="686">
        <f>H3116*M3116</f>
        <v>0</v>
      </c>
      <c r="O3116" s="678">
        <f>I3116*M3116</f>
        <v>0</v>
      </c>
      <c r="P3116" s="679">
        <f>J3116*M3116</f>
        <v>0</v>
      </c>
      <c r="Q3116" s="679">
        <f>K3116*M3116</f>
        <v>0</v>
      </c>
      <c r="R3116" s="679">
        <f>L3116*M3116</f>
        <v>0</v>
      </c>
      <c r="S3116" s="865" t="s">
        <v>6961</v>
      </c>
      <c r="T3116" s="100" t="s">
        <v>1702</v>
      </c>
    </row>
    <row r="3117" spans="1:20" ht="69.95" hidden="1" customHeight="1" outlineLevel="1" thickBot="1" x14ac:dyDescent="0.25">
      <c r="A3117" s="688" t="s">
        <v>7247</v>
      </c>
      <c r="B3117" s="819" t="s">
        <v>6960</v>
      </c>
      <c r="C3117" s="864"/>
      <c r="D3117" s="690" t="s">
        <v>459</v>
      </c>
      <c r="E3117" s="670"/>
      <c r="F3117" s="888" t="s">
        <v>4</v>
      </c>
      <c r="G3117" s="751">
        <v>13</v>
      </c>
      <c r="H3117" s="674">
        <v>9.0500000000000007</v>
      </c>
      <c r="I3117" s="675">
        <v>8.9499999999999993</v>
      </c>
      <c r="J3117" s="676">
        <f t="shared" si="2360"/>
        <v>8.770999999999999</v>
      </c>
      <c r="K3117" s="676">
        <f t="shared" si="2361"/>
        <v>8.6814999999999998</v>
      </c>
      <c r="L3117" s="676">
        <f t="shared" si="2362"/>
        <v>8.5919999999999987</v>
      </c>
      <c r="M3117" s="677"/>
      <c r="N3117" s="686">
        <f>H3117*M3117</f>
        <v>0</v>
      </c>
      <c r="O3117" s="678">
        <f>I3117*M3117</f>
        <v>0</v>
      </c>
      <c r="P3117" s="679">
        <f>J3117*M3117</f>
        <v>0</v>
      </c>
      <c r="Q3117" s="679">
        <f>K3117*M3117</f>
        <v>0</v>
      </c>
      <c r="R3117" s="679">
        <f>L3117*M3117</f>
        <v>0</v>
      </c>
      <c r="S3117" s="892" t="s">
        <v>5</v>
      </c>
      <c r="T3117" s="100" t="s">
        <v>1702</v>
      </c>
    </row>
    <row r="3118" spans="1:20" ht="69.95" hidden="1" customHeight="1" outlineLevel="1" thickBot="1" x14ac:dyDescent="0.25">
      <c r="A3118" s="688" t="s">
        <v>5601</v>
      </c>
      <c r="B3118" s="819" t="s">
        <v>6960</v>
      </c>
      <c r="C3118" s="864"/>
      <c r="D3118" s="764" t="s">
        <v>10330</v>
      </c>
      <c r="E3118" s="670"/>
      <c r="F3118" s="888" t="s">
        <v>4</v>
      </c>
      <c r="G3118" s="751">
        <v>18</v>
      </c>
      <c r="H3118" s="674">
        <v>12.9</v>
      </c>
      <c r="I3118" s="674">
        <v>12.7</v>
      </c>
      <c r="J3118" s="676">
        <f t="shared" si="2360"/>
        <v>12.446</v>
      </c>
      <c r="K3118" s="676">
        <f t="shared" si="2361"/>
        <v>12.318999999999999</v>
      </c>
      <c r="L3118" s="676">
        <f t="shared" si="2362"/>
        <v>12.191999999999998</v>
      </c>
      <c r="M3118" s="677"/>
      <c r="N3118" s="686">
        <f>H3118*M3118</f>
        <v>0</v>
      </c>
      <c r="O3118" s="678">
        <f>I3118*M3118</f>
        <v>0</v>
      </c>
      <c r="P3118" s="679">
        <f>J3118*M3118</f>
        <v>0</v>
      </c>
      <c r="Q3118" s="679">
        <f>K3118*M3118</f>
        <v>0</v>
      </c>
      <c r="R3118" s="679">
        <f>L3118*M3118</f>
        <v>0</v>
      </c>
      <c r="S3118" s="682" t="s">
        <v>5</v>
      </c>
      <c r="T3118" s="100" t="s">
        <v>1702</v>
      </c>
    </row>
    <row r="3119" spans="1:20" ht="69.95" hidden="1" customHeight="1" outlineLevel="1" thickBot="1" x14ac:dyDescent="0.25">
      <c r="A3119" s="644" t="s">
        <v>5602</v>
      </c>
      <c r="B3119" s="342" t="s">
        <v>6960</v>
      </c>
      <c r="C3119" s="151"/>
      <c r="D3119" s="306" t="s">
        <v>327</v>
      </c>
      <c r="E3119" s="64"/>
      <c r="F3119" s="286" t="s">
        <v>4</v>
      </c>
      <c r="G3119" s="299">
        <v>13</v>
      </c>
      <c r="H3119" s="98">
        <v>8.9</v>
      </c>
      <c r="I3119" s="98">
        <v>8.6999999999999993</v>
      </c>
      <c r="J3119" s="98">
        <v>8.5</v>
      </c>
      <c r="K3119" s="98">
        <v>8.5</v>
      </c>
      <c r="L3119" s="98">
        <v>8.5</v>
      </c>
      <c r="M3119" s="141"/>
      <c r="N3119" s="209">
        <f>H3119*M3119</f>
        <v>0</v>
      </c>
      <c r="O3119" s="217">
        <f>I3119*M3119</f>
        <v>0</v>
      </c>
      <c r="P3119" s="246">
        <f>J3119*M3119</f>
        <v>0</v>
      </c>
      <c r="Q3119" s="246">
        <f>K3119*M3119</f>
        <v>0</v>
      </c>
      <c r="R3119" s="246">
        <f>L3119*M3119</f>
        <v>0</v>
      </c>
      <c r="S3119" s="30" t="s">
        <v>5</v>
      </c>
      <c r="T3119" s="119" t="s">
        <v>1911</v>
      </c>
    </row>
    <row r="3120" spans="1:20" ht="69.95" hidden="1" customHeight="1" outlineLevel="1" thickBot="1" x14ac:dyDescent="0.25">
      <c r="A3120" s="644" t="s">
        <v>5602</v>
      </c>
      <c r="B3120" s="342" t="s">
        <v>6960</v>
      </c>
      <c r="C3120" s="151"/>
      <c r="D3120" s="306" t="s">
        <v>7134</v>
      </c>
      <c r="E3120" s="64"/>
      <c r="F3120" s="286" t="s">
        <v>4</v>
      </c>
      <c r="G3120" s="299">
        <v>13</v>
      </c>
      <c r="H3120" s="98">
        <v>8.6999999999999993</v>
      </c>
      <c r="I3120" s="205">
        <v>8.5</v>
      </c>
      <c r="J3120" s="98">
        <v>8.3000000000000007</v>
      </c>
      <c r="K3120" s="98">
        <v>8.3000000000000007</v>
      </c>
      <c r="L3120" s="98">
        <v>8.3000000000000007</v>
      </c>
      <c r="M3120" s="141"/>
      <c r="N3120" s="209">
        <f>H3120*M3120</f>
        <v>0</v>
      </c>
      <c r="O3120" s="217">
        <f>I3120*M3120</f>
        <v>0</v>
      </c>
      <c r="P3120" s="246">
        <f>J3120*M3120</f>
        <v>0</v>
      </c>
      <c r="Q3120" s="246">
        <f>K3120*M3120</f>
        <v>0</v>
      </c>
      <c r="R3120" s="246">
        <f>L3120*M3120</f>
        <v>0</v>
      </c>
      <c r="S3120" s="30" t="s">
        <v>5</v>
      </c>
      <c r="T3120" s="119" t="s">
        <v>1911</v>
      </c>
    </row>
    <row r="3121" spans="1:20" ht="69.95" hidden="1" customHeight="1" outlineLevel="1" thickBot="1" x14ac:dyDescent="0.25">
      <c r="A3121" s="644" t="s">
        <v>5603</v>
      </c>
      <c r="B3121" s="64" t="s">
        <v>129</v>
      </c>
      <c r="C3121" s="151"/>
      <c r="D3121" s="412" t="s">
        <v>10736</v>
      </c>
      <c r="E3121" s="64"/>
      <c r="F3121" s="286" t="s">
        <v>4</v>
      </c>
      <c r="G3121" s="765">
        <v>27</v>
      </c>
      <c r="H3121" s="107">
        <v>25.5</v>
      </c>
      <c r="I3121" s="107">
        <v>25</v>
      </c>
      <c r="J3121" s="162">
        <f t="shared" ref="J3121" si="2363">I3121*0.98</f>
        <v>24.5</v>
      </c>
      <c r="K3121" s="162">
        <f t="shared" ref="K3121" si="2364">I3121*0.97</f>
        <v>24.25</v>
      </c>
      <c r="L3121" s="162">
        <f t="shared" ref="L3121" si="2365">I3121*0.96</f>
        <v>24</v>
      </c>
      <c r="M3121" s="152"/>
      <c r="N3121" s="209">
        <f>H3121*M3121</f>
        <v>0</v>
      </c>
      <c r="O3121" s="217">
        <f>I3121*M3121</f>
        <v>0</v>
      </c>
      <c r="P3121" s="246">
        <f>J3121*M3121</f>
        <v>0</v>
      </c>
      <c r="Q3121" s="246">
        <f>K3121*M3121</f>
        <v>0</v>
      </c>
      <c r="R3121" s="246">
        <f>L3121*M3121</f>
        <v>0</v>
      </c>
      <c r="S3121" s="30" t="s">
        <v>5</v>
      </c>
      <c r="T3121" s="100"/>
    </row>
    <row r="3122" spans="1:20" ht="69.95" hidden="1" customHeight="1" outlineLevel="1" thickBot="1" x14ac:dyDescent="0.25">
      <c r="A3122" s="644" t="s">
        <v>5604</v>
      </c>
      <c r="B3122" s="64" t="s">
        <v>129</v>
      </c>
      <c r="C3122" s="151"/>
      <c r="D3122" s="412" t="s">
        <v>10019</v>
      </c>
      <c r="E3122" s="64"/>
      <c r="F3122" s="286" t="s">
        <v>4</v>
      </c>
      <c r="G3122" s="765">
        <v>40</v>
      </c>
      <c r="H3122" s="107">
        <v>35.700000000000003</v>
      </c>
      <c r="I3122" s="107">
        <v>35.200000000000003</v>
      </c>
      <c r="J3122" s="162">
        <f t="shared" ref="J3122" si="2366">I3122*0.98</f>
        <v>34.496000000000002</v>
      </c>
      <c r="K3122" s="162">
        <f t="shared" ref="K3122" si="2367">I3122*0.97</f>
        <v>34.143999999999998</v>
      </c>
      <c r="L3122" s="162">
        <f t="shared" ref="L3122" si="2368">I3122*0.96</f>
        <v>33.792000000000002</v>
      </c>
      <c r="M3122" s="141"/>
      <c r="N3122" s="209">
        <f>H3122*M3122</f>
        <v>0</v>
      </c>
      <c r="O3122" s="217">
        <f>I3122*M3122</f>
        <v>0</v>
      </c>
      <c r="P3122" s="246">
        <f>J3122*M3122</f>
        <v>0</v>
      </c>
      <c r="Q3122" s="246">
        <f>K3122*M3122</f>
        <v>0</v>
      </c>
      <c r="R3122" s="246">
        <f>L3122*M3122</f>
        <v>0</v>
      </c>
      <c r="S3122" s="30" t="s">
        <v>5</v>
      </c>
      <c r="T3122" s="100"/>
    </row>
    <row r="3123" spans="1:20" ht="69.95" hidden="1" customHeight="1" outlineLevel="1" thickBot="1" x14ac:dyDescent="0.25">
      <c r="A3123" s="644" t="s">
        <v>8663</v>
      </c>
      <c r="B3123" s="64" t="s">
        <v>129</v>
      </c>
      <c r="C3123" s="201" t="s">
        <v>8664</v>
      </c>
      <c r="D3123" s="412" t="s">
        <v>8665</v>
      </c>
      <c r="E3123" s="64"/>
      <c r="F3123" s="64" t="s">
        <v>4</v>
      </c>
      <c r="G3123" s="299">
        <v>35</v>
      </c>
      <c r="H3123" s="107">
        <v>24.7</v>
      </c>
      <c r="I3123" s="107">
        <v>24.3</v>
      </c>
      <c r="J3123" s="162">
        <f t="shared" ref="J3123" si="2369">I3123*0.98</f>
        <v>23.814</v>
      </c>
      <c r="K3123" s="162">
        <f t="shared" ref="K3123" si="2370">I3123*0.97</f>
        <v>23.571000000000002</v>
      </c>
      <c r="L3123" s="162">
        <f t="shared" ref="L3123" si="2371">I3123*0.96</f>
        <v>23.327999999999999</v>
      </c>
      <c r="M3123" s="141"/>
      <c r="N3123" s="209">
        <f>H3123*M3123</f>
        <v>0</v>
      </c>
      <c r="O3123" s="217">
        <f>I3123*M3123</f>
        <v>0</v>
      </c>
      <c r="P3123" s="246">
        <f>J3123*M3123</f>
        <v>0</v>
      </c>
      <c r="Q3123" s="246">
        <f>K3123*M3123</f>
        <v>0</v>
      </c>
      <c r="R3123" s="246">
        <f>L3123*M3123</f>
        <v>0</v>
      </c>
      <c r="S3123" s="30" t="s">
        <v>5</v>
      </c>
      <c r="T3123" s="100"/>
    </row>
    <row r="3124" spans="1:20" ht="69.95" hidden="1" customHeight="1" outlineLevel="1" thickBot="1" x14ac:dyDescent="0.25">
      <c r="A3124" s="644" t="s">
        <v>8663</v>
      </c>
      <c r="B3124" s="64" t="s">
        <v>129</v>
      </c>
      <c r="C3124" s="201" t="s">
        <v>8664</v>
      </c>
      <c r="D3124" s="412" t="s">
        <v>8666</v>
      </c>
      <c r="E3124" s="64"/>
      <c r="F3124" s="64" t="s">
        <v>4</v>
      </c>
      <c r="G3124" s="299">
        <v>39</v>
      </c>
      <c r="H3124" s="107">
        <v>27.7</v>
      </c>
      <c r="I3124" s="107">
        <v>27.3</v>
      </c>
      <c r="J3124" s="162">
        <f t="shared" ref="J3124:J3125" si="2372">I3124*0.98</f>
        <v>26.754000000000001</v>
      </c>
      <c r="K3124" s="162">
        <f t="shared" ref="K3124:K3125" si="2373">I3124*0.97</f>
        <v>26.481000000000002</v>
      </c>
      <c r="L3124" s="162">
        <f t="shared" ref="L3124:L3125" si="2374">I3124*0.96</f>
        <v>26.207999999999998</v>
      </c>
      <c r="M3124" s="141"/>
      <c r="N3124" s="209">
        <f>H3124*M3124</f>
        <v>0</v>
      </c>
      <c r="O3124" s="217">
        <f>I3124*M3124</f>
        <v>0</v>
      </c>
      <c r="P3124" s="246">
        <f>J3124*M3124</f>
        <v>0</v>
      </c>
      <c r="Q3124" s="246">
        <f>K3124*M3124</f>
        <v>0</v>
      </c>
      <c r="R3124" s="246">
        <f>L3124*M3124</f>
        <v>0</v>
      </c>
      <c r="S3124" s="30" t="s">
        <v>5</v>
      </c>
      <c r="T3124" s="100"/>
    </row>
    <row r="3125" spans="1:20" ht="69.95" hidden="1" customHeight="1" outlineLevel="1" thickBot="1" x14ac:dyDescent="0.25">
      <c r="A3125" s="688" t="s">
        <v>10800</v>
      </c>
      <c r="B3125" s="670" t="s">
        <v>129</v>
      </c>
      <c r="C3125" s="854" t="s">
        <v>10801</v>
      </c>
      <c r="D3125" s="764" t="s">
        <v>10849</v>
      </c>
      <c r="E3125" s="670"/>
      <c r="F3125" s="670" t="s">
        <v>4</v>
      </c>
      <c r="G3125" s="751">
        <v>43</v>
      </c>
      <c r="H3125" s="675">
        <v>32.799999999999997</v>
      </c>
      <c r="I3125" s="675">
        <v>32.299999999999997</v>
      </c>
      <c r="J3125" s="676">
        <f t="shared" si="2372"/>
        <v>31.653999999999996</v>
      </c>
      <c r="K3125" s="676">
        <f t="shared" si="2373"/>
        <v>31.330999999999996</v>
      </c>
      <c r="L3125" s="676">
        <f t="shared" si="2374"/>
        <v>31.007999999999996</v>
      </c>
      <c r="M3125" s="677"/>
      <c r="N3125" s="686">
        <f>H3125*M3125</f>
        <v>0</v>
      </c>
      <c r="O3125" s="678">
        <f>I3125*M3125</f>
        <v>0</v>
      </c>
      <c r="P3125" s="679">
        <f>J3125*M3125</f>
        <v>0</v>
      </c>
      <c r="Q3125" s="679">
        <f>K3125*M3125</f>
        <v>0</v>
      </c>
      <c r="R3125" s="679">
        <f>L3125*M3125</f>
        <v>0</v>
      </c>
      <c r="S3125" s="682" t="s">
        <v>5</v>
      </c>
      <c r="T3125" s="100" t="s">
        <v>1702</v>
      </c>
    </row>
    <row r="3126" spans="1:20" ht="69.95" hidden="1" customHeight="1" outlineLevel="1" thickBot="1" x14ac:dyDescent="0.25">
      <c r="A3126" s="644" t="s">
        <v>7049</v>
      </c>
      <c r="B3126" s="64" t="s">
        <v>129</v>
      </c>
      <c r="C3126" s="201" t="s">
        <v>7186</v>
      </c>
      <c r="D3126" s="306" t="s">
        <v>7050</v>
      </c>
      <c r="E3126" s="64"/>
      <c r="F3126" s="64" t="s">
        <v>4</v>
      </c>
      <c r="G3126" s="299">
        <v>19</v>
      </c>
      <c r="H3126" s="107">
        <v>14.3</v>
      </c>
      <c r="I3126" s="107">
        <v>14</v>
      </c>
      <c r="J3126" s="162">
        <f t="shared" ref="J3126:J3127" si="2375">I3126*0.98</f>
        <v>13.719999999999999</v>
      </c>
      <c r="K3126" s="162">
        <f t="shared" ref="K3126:K3127" si="2376">I3126*0.97</f>
        <v>13.58</v>
      </c>
      <c r="L3126" s="162">
        <f t="shared" ref="L3126:L3127" si="2377">I3126*0.96</f>
        <v>13.44</v>
      </c>
      <c r="M3126" s="141"/>
      <c r="N3126" s="209">
        <f>H3126*M3126</f>
        <v>0</v>
      </c>
      <c r="O3126" s="217">
        <f>I3126*M3126</f>
        <v>0</v>
      </c>
      <c r="P3126" s="246">
        <f>J3126*M3126</f>
        <v>0</v>
      </c>
      <c r="Q3126" s="246">
        <f>K3126*M3126</f>
        <v>0</v>
      </c>
      <c r="R3126" s="246">
        <f>L3126*M3126</f>
        <v>0</v>
      </c>
      <c r="S3126" s="30" t="s">
        <v>5</v>
      </c>
      <c r="T3126" s="100"/>
    </row>
    <row r="3127" spans="1:20" ht="69.95" hidden="1" customHeight="1" outlineLevel="1" thickBot="1" x14ac:dyDescent="0.25">
      <c r="A3127" s="644" t="s">
        <v>9934</v>
      </c>
      <c r="B3127" s="64" t="s">
        <v>129</v>
      </c>
      <c r="C3127" s="201" t="s">
        <v>9933</v>
      </c>
      <c r="D3127" s="412" t="s">
        <v>9932</v>
      </c>
      <c r="E3127" s="64"/>
      <c r="F3127" s="64" t="s">
        <v>4</v>
      </c>
      <c r="G3127" s="765">
        <v>34</v>
      </c>
      <c r="H3127" s="107">
        <v>31</v>
      </c>
      <c r="I3127" s="107">
        <v>30.7</v>
      </c>
      <c r="J3127" s="162">
        <f t="shared" si="2375"/>
        <v>30.085999999999999</v>
      </c>
      <c r="K3127" s="162">
        <f t="shared" si="2376"/>
        <v>29.779</v>
      </c>
      <c r="L3127" s="162">
        <f t="shared" si="2377"/>
        <v>29.471999999999998</v>
      </c>
      <c r="M3127" s="141"/>
      <c r="N3127" s="209">
        <f>H3127*M3127</f>
        <v>0</v>
      </c>
      <c r="O3127" s="217">
        <f>I3127*M3127</f>
        <v>0</v>
      </c>
      <c r="P3127" s="246">
        <f>J3127*M3127</f>
        <v>0</v>
      </c>
      <c r="Q3127" s="246">
        <f>K3127*M3127</f>
        <v>0</v>
      </c>
      <c r="R3127" s="246">
        <f>L3127*M3127</f>
        <v>0</v>
      </c>
      <c r="S3127" s="30" t="s">
        <v>5</v>
      </c>
      <c r="T3127" s="100"/>
    </row>
    <row r="3128" spans="1:20" ht="69.95" hidden="1" customHeight="1" outlineLevel="1" thickBot="1" x14ac:dyDescent="0.25">
      <c r="A3128" s="688" t="s">
        <v>9945</v>
      </c>
      <c r="B3128" s="670" t="s">
        <v>129</v>
      </c>
      <c r="C3128" s="854" t="s">
        <v>9944</v>
      </c>
      <c r="D3128" s="764" t="s">
        <v>9946</v>
      </c>
      <c r="E3128" s="670"/>
      <c r="F3128" s="670" t="s">
        <v>4</v>
      </c>
      <c r="G3128" s="893">
        <v>46</v>
      </c>
      <c r="H3128" s="675">
        <v>42</v>
      </c>
      <c r="I3128" s="675">
        <v>41.5</v>
      </c>
      <c r="J3128" s="676">
        <f t="shared" ref="J3128" si="2378">I3128*0.98</f>
        <v>40.67</v>
      </c>
      <c r="K3128" s="676">
        <f t="shared" ref="K3128" si="2379">I3128*0.97</f>
        <v>40.254999999999995</v>
      </c>
      <c r="L3128" s="676">
        <f t="shared" ref="L3128" si="2380">I3128*0.96</f>
        <v>39.839999999999996</v>
      </c>
      <c r="M3128" s="677"/>
      <c r="N3128" s="686">
        <f>H3128*M3128</f>
        <v>0</v>
      </c>
      <c r="O3128" s="678">
        <f>I3128*M3128</f>
        <v>0</v>
      </c>
      <c r="P3128" s="679">
        <f>J3128*M3128</f>
        <v>0</v>
      </c>
      <c r="Q3128" s="679">
        <f>K3128*M3128</f>
        <v>0</v>
      </c>
      <c r="R3128" s="679">
        <f>L3128*M3128</f>
        <v>0</v>
      </c>
      <c r="S3128" s="682" t="s">
        <v>5</v>
      </c>
      <c r="T3128" s="100" t="s">
        <v>1702</v>
      </c>
    </row>
    <row r="3129" spans="1:20" ht="69.95" hidden="1" customHeight="1" outlineLevel="1" thickBot="1" x14ac:dyDescent="0.25">
      <c r="A3129" s="688" t="s">
        <v>9826</v>
      </c>
      <c r="B3129" s="670" t="s">
        <v>129</v>
      </c>
      <c r="C3129" s="854" t="s">
        <v>9825</v>
      </c>
      <c r="D3129" s="764" t="s">
        <v>9827</v>
      </c>
      <c r="E3129" s="670"/>
      <c r="F3129" s="670" t="s">
        <v>4</v>
      </c>
      <c r="G3129" s="893">
        <v>49</v>
      </c>
      <c r="H3129" s="675">
        <v>44</v>
      </c>
      <c r="I3129" s="675">
        <v>43.5</v>
      </c>
      <c r="J3129" s="676">
        <f t="shared" ref="J3129" si="2381">I3129*0.98</f>
        <v>42.63</v>
      </c>
      <c r="K3129" s="676">
        <f t="shared" ref="K3129" si="2382">I3129*0.97</f>
        <v>42.195</v>
      </c>
      <c r="L3129" s="676">
        <f t="shared" ref="L3129" si="2383">I3129*0.96</f>
        <v>41.76</v>
      </c>
      <c r="M3129" s="677"/>
      <c r="N3129" s="686">
        <f>H3129*M3129</f>
        <v>0</v>
      </c>
      <c r="O3129" s="678">
        <f>I3129*M3129</f>
        <v>0</v>
      </c>
      <c r="P3129" s="679">
        <f>J3129*M3129</f>
        <v>0</v>
      </c>
      <c r="Q3129" s="679">
        <f>K3129*M3129</f>
        <v>0</v>
      </c>
      <c r="R3129" s="679">
        <f>L3129*M3129</f>
        <v>0</v>
      </c>
      <c r="S3129" s="682" t="s">
        <v>5</v>
      </c>
      <c r="T3129" s="100" t="s">
        <v>1702</v>
      </c>
    </row>
    <row r="3130" spans="1:20" ht="69.95" hidden="1" customHeight="1" outlineLevel="1" thickBot="1" x14ac:dyDescent="0.25">
      <c r="A3130" s="644" t="s">
        <v>7457</v>
      </c>
      <c r="B3130" s="103" t="s">
        <v>7458</v>
      </c>
      <c r="C3130" s="128"/>
      <c r="D3130" s="412" t="s">
        <v>7460</v>
      </c>
      <c r="E3130" s="64"/>
      <c r="F3130" s="64" t="s">
        <v>4</v>
      </c>
      <c r="G3130" s="136">
        <v>17.5</v>
      </c>
      <c r="H3130" s="98">
        <v>13.5</v>
      </c>
      <c r="I3130" s="98">
        <v>13.3</v>
      </c>
      <c r="J3130" s="162">
        <f t="shared" ref="J3130" si="2384">I3130*0.98</f>
        <v>13.034000000000001</v>
      </c>
      <c r="K3130" s="162">
        <f t="shared" ref="K3130" si="2385">I3130*0.97</f>
        <v>12.901</v>
      </c>
      <c r="L3130" s="162">
        <f t="shared" ref="L3130" si="2386">I3130*0.96</f>
        <v>12.768000000000001</v>
      </c>
      <c r="M3130" s="152"/>
      <c r="N3130" s="209">
        <f>H3130*M3130</f>
        <v>0</v>
      </c>
      <c r="O3130" s="217">
        <f>I3130*M3130</f>
        <v>0</v>
      </c>
      <c r="P3130" s="246">
        <f>J3130*M3130</f>
        <v>0</v>
      </c>
      <c r="Q3130" s="246">
        <f>K3130*M3130</f>
        <v>0</v>
      </c>
      <c r="R3130" s="246">
        <f>L3130*M3130</f>
        <v>0</v>
      </c>
      <c r="S3130" s="30" t="s">
        <v>5</v>
      </c>
      <c r="T3130" s="100"/>
    </row>
    <row r="3131" spans="1:20" ht="69.95" hidden="1" customHeight="1" outlineLevel="1" thickBot="1" x14ac:dyDescent="0.25">
      <c r="A3131" s="644" t="s">
        <v>7459</v>
      </c>
      <c r="B3131" s="103" t="s">
        <v>7458</v>
      </c>
      <c r="C3131" s="128"/>
      <c r="D3131" s="412" t="s">
        <v>7461</v>
      </c>
      <c r="E3131" s="64"/>
      <c r="F3131" s="64" t="s">
        <v>4</v>
      </c>
      <c r="G3131" s="136">
        <v>13</v>
      </c>
      <c r="H3131" s="98">
        <v>9.4</v>
      </c>
      <c r="I3131" s="98">
        <v>9.1999999999999993</v>
      </c>
      <c r="J3131" s="162">
        <f t="shared" ref="J3131:J3132" si="2387">I3131*0.98</f>
        <v>9.016</v>
      </c>
      <c r="K3131" s="162">
        <f t="shared" ref="K3131:K3132" si="2388">I3131*0.97</f>
        <v>8.9239999999999995</v>
      </c>
      <c r="L3131" s="162">
        <f t="shared" ref="L3131:L3132" si="2389">I3131*0.96</f>
        <v>8.831999999999999</v>
      </c>
      <c r="M3131" s="152"/>
      <c r="N3131" s="209">
        <f>H3131*M3131</f>
        <v>0</v>
      </c>
      <c r="O3131" s="217">
        <f>I3131*M3131</f>
        <v>0</v>
      </c>
      <c r="P3131" s="246">
        <f>J3131*M3131</f>
        <v>0</v>
      </c>
      <c r="Q3131" s="246">
        <f>K3131*M3131</f>
        <v>0</v>
      </c>
      <c r="R3131" s="246">
        <f>L3131*M3131</f>
        <v>0</v>
      </c>
      <c r="S3131" s="30" t="s">
        <v>5</v>
      </c>
      <c r="T3131" s="100"/>
    </row>
    <row r="3132" spans="1:20" ht="69.95" hidden="1" customHeight="1" outlineLevel="1" thickBot="1" x14ac:dyDescent="0.25">
      <c r="A3132" s="644" t="s">
        <v>5605</v>
      </c>
      <c r="B3132" s="64" t="s">
        <v>146</v>
      </c>
      <c r="C3132" s="128"/>
      <c r="D3132" s="412" t="s">
        <v>2277</v>
      </c>
      <c r="E3132" s="64"/>
      <c r="F3132" s="64" t="s">
        <v>4</v>
      </c>
      <c r="G3132" s="136">
        <v>6</v>
      </c>
      <c r="H3132" s="98">
        <v>4.2</v>
      </c>
      <c r="I3132" s="98">
        <v>4.0999999999999996</v>
      </c>
      <c r="J3132" s="162">
        <f t="shared" si="2387"/>
        <v>4.0179999999999998</v>
      </c>
      <c r="K3132" s="162">
        <f t="shared" si="2388"/>
        <v>3.9769999999999994</v>
      </c>
      <c r="L3132" s="162">
        <f t="shared" si="2389"/>
        <v>3.9359999999999995</v>
      </c>
      <c r="M3132" s="141"/>
      <c r="N3132" s="209">
        <f>H3132*M3132</f>
        <v>0</v>
      </c>
      <c r="O3132" s="217">
        <f>I3132*M3132</f>
        <v>0</v>
      </c>
      <c r="P3132" s="246">
        <f>J3132*M3132</f>
        <v>0</v>
      </c>
      <c r="Q3132" s="246">
        <f>K3132*M3132</f>
        <v>0</v>
      </c>
      <c r="R3132" s="246">
        <f>L3132*M3132</f>
        <v>0</v>
      </c>
      <c r="S3132" s="30" t="s">
        <v>5</v>
      </c>
      <c r="T3132" s="100"/>
    </row>
    <row r="3133" spans="1:20" ht="69.95" hidden="1" customHeight="1" outlineLevel="1" thickBot="1" x14ac:dyDescent="0.25">
      <c r="A3133" s="644" t="s">
        <v>5605</v>
      </c>
      <c r="B3133" s="64" t="s">
        <v>146</v>
      </c>
      <c r="C3133" s="128"/>
      <c r="D3133" s="412" t="s">
        <v>2278</v>
      </c>
      <c r="E3133" s="64"/>
      <c r="F3133" s="64" t="s">
        <v>4</v>
      </c>
      <c r="G3133" s="136">
        <v>6</v>
      </c>
      <c r="H3133" s="98">
        <v>4.0999999999999996</v>
      </c>
      <c r="I3133" s="205">
        <v>3.9</v>
      </c>
      <c r="J3133" s="107">
        <v>3.9</v>
      </c>
      <c r="K3133" s="107">
        <v>3.9</v>
      </c>
      <c r="L3133" s="107">
        <v>3.9</v>
      </c>
      <c r="M3133" s="141"/>
      <c r="N3133" s="209">
        <f>H3133*M3133</f>
        <v>0</v>
      </c>
      <c r="O3133" s="217">
        <f>I3133*M3133</f>
        <v>0</v>
      </c>
      <c r="P3133" s="246">
        <f>J3133*M3133</f>
        <v>0</v>
      </c>
      <c r="Q3133" s="246">
        <f>K3133*M3133</f>
        <v>0</v>
      </c>
      <c r="R3133" s="246">
        <f>L3133*M3133</f>
        <v>0</v>
      </c>
      <c r="S3133" s="30" t="s">
        <v>5</v>
      </c>
      <c r="T3133" s="119" t="s">
        <v>1911</v>
      </c>
    </row>
    <row r="3134" spans="1:20" ht="69.95" hidden="1" customHeight="1" outlineLevel="1" thickBot="1" x14ac:dyDescent="0.25">
      <c r="A3134" s="644" t="s">
        <v>5606</v>
      </c>
      <c r="B3134" s="64" t="s">
        <v>146</v>
      </c>
      <c r="C3134" s="128"/>
      <c r="D3134" s="412" t="s">
        <v>1690</v>
      </c>
      <c r="E3134" s="64"/>
      <c r="F3134" s="64" t="s">
        <v>4</v>
      </c>
      <c r="G3134" s="842">
        <v>8.5</v>
      </c>
      <c r="H3134" s="98">
        <v>7.2</v>
      </c>
      <c r="I3134" s="98">
        <v>7</v>
      </c>
      <c r="J3134" s="162">
        <f t="shared" si="2360"/>
        <v>6.8599999999999994</v>
      </c>
      <c r="K3134" s="162">
        <f t="shared" si="2361"/>
        <v>6.79</v>
      </c>
      <c r="L3134" s="162">
        <f t="shared" si="2362"/>
        <v>6.72</v>
      </c>
      <c r="M3134" s="141"/>
      <c r="N3134" s="209">
        <f>H3134*M3134</f>
        <v>0</v>
      </c>
      <c r="O3134" s="217">
        <f>I3134*M3134</f>
        <v>0</v>
      </c>
      <c r="P3134" s="246">
        <f>J3134*M3134</f>
        <v>0</v>
      </c>
      <c r="Q3134" s="246">
        <f>K3134*M3134</f>
        <v>0</v>
      </c>
      <c r="R3134" s="246">
        <f>L3134*M3134</f>
        <v>0</v>
      </c>
      <c r="S3134" s="30" t="s">
        <v>5</v>
      </c>
      <c r="T3134" s="100"/>
    </row>
    <row r="3135" spans="1:20" ht="69.95" hidden="1" customHeight="1" outlineLevel="1" thickBot="1" x14ac:dyDescent="0.25">
      <c r="A3135" s="644" t="s">
        <v>5606</v>
      </c>
      <c r="B3135" s="64" t="s">
        <v>146</v>
      </c>
      <c r="C3135" s="128"/>
      <c r="D3135" s="412" t="s">
        <v>2152</v>
      </c>
      <c r="E3135" s="64"/>
      <c r="F3135" s="64" t="s">
        <v>4</v>
      </c>
      <c r="G3135" s="842">
        <v>8.5</v>
      </c>
      <c r="H3135" s="98">
        <v>7</v>
      </c>
      <c r="I3135" s="205">
        <v>6.8</v>
      </c>
      <c r="J3135" s="162">
        <v>6.8</v>
      </c>
      <c r="K3135" s="162">
        <v>6.8</v>
      </c>
      <c r="L3135" s="162">
        <v>6.8</v>
      </c>
      <c r="M3135" s="141"/>
      <c r="N3135" s="209">
        <f>H3135*M3135</f>
        <v>0</v>
      </c>
      <c r="O3135" s="217">
        <f>I3135*M3135</f>
        <v>0</v>
      </c>
      <c r="P3135" s="246">
        <f>J3135*M3135</f>
        <v>0</v>
      </c>
      <c r="Q3135" s="246">
        <f>K3135*M3135</f>
        <v>0</v>
      </c>
      <c r="R3135" s="246">
        <f>L3135*M3135</f>
        <v>0</v>
      </c>
      <c r="S3135" s="30" t="s">
        <v>5</v>
      </c>
      <c r="T3135" s="119" t="s">
        <v>1911</v>
      </c>
    </row>
    <row r="3136" spans="1:20" ht="69.95" hidden="1" customHeight="1" outlineLevel="1" thickBot="1" x14ac:dyDescent="0.25">
      <c r="A3136" s="644" t="s">
        <v>5607</v>
      </c>
      <c r="B3136" s="64" t="s">
        <v>146</v>
      </c>
      <c r="C3136" s="151"/>
      <c r="D3136" s="412" t="s">
        <v>2750</v>
      </c>
      <c r="E3136" s="64"/>
      <c r="F3136" s="286" t="s">
        <v>4</v>
      </c>
      <c r="G3136" s="842">
        <v>10.5</v>
      </c>
      <c r="H3136" s="98">
        <v>9.4</v>
      </c>
      <c r="I3136" s="98">
        <v>9.1999999999999993</v>
      </c>
      <c r="J3136" s="162">
        <f t="shared" si="2360"/>
        <v>9.016</v>
      </c>
      <c r="K3136" s="162">
        <f t="shared" si="2361"/>
        <v>8.9239999999999995</v>
      </c>
      <c r="L3136" s="162">
        <f t="shared" si="2362"/>
        <v>8.831999999999999</v>
      </c>
      <c r="M3136" s="141"/>
      <c r="N3136" s="209">
        <f>H3136*M3136</f>
        <v>0</v>
      </c>
      <c r="O3136" s="217">
        <f>I3136*M3136</f>
        <v>0</v>
      </c>
      <c r="P3136" s="246">
        <f>J3136*M3136</f>
        <v>0</v>
      </c>
      <c r="Q3136" s="246">
        <f>K3136*M3136</f>
        <v>0</v>
      </c>
      <c r="R3136" s="246">
        <f>L3136*M3136</f>
        <v>0</v>
      </c>
      <c r="S3136" s="30" t="s">
        <v>5</v>
      </c>
      <c r="T3136" s="100"/>
    </row>
    <row r="3137" spans="1:20" ht="69.95" hidden="1" customHeight="1" outlineLevel="1" thickBot="1" x14ac:dyDescent="0.25">
      <c r="A3137" s="644" t="s">
        <v>5607</v>
      </c>
      <c r="B3137" s="64" t="s">
        <v>146</v>
      </c>
      <c r="C3137" s="151"/>
      <c r="D3137" s="412" t="s">
        <v>2751</v>
      </c>
      <c r="E3137" s="232"/>
      <c r="F3137" s="286" t="s">
        <v>4</v>
      </c>
      <c r="G3137" s="842">
        <v>10.5</v>
      </c>
      <c r="H3137" s="98">
        <v>9.1999999999999993</v>
      </c>
      <c r="I3137" s="98">
        <v>9</v>
      </c>
      <c r="J3137" s="162">
        <f t="shared" si="2360"/>
        <v>8.82</v>
      </c>
      <c r="K3137" s="162">
        <f t="shared" si="2361"/>
        <v>8.73</v>
      </c>
      <c r="L3137" s="162">
        <f t="shared" si="2362"/>
        <v>8.64</v>
      </c>
      <c r="M3137" s="141"/>
      <c r="N3137" s="209">
        <f>H3137*M3137</f>
        <v>0</v>
      </c>
      <c r="O3137" s="217">
        <f>I3137*M3137</f>
        <v>0</v>
      </c>
      <c r="P3137" s="246">
        <f>J3137*M3137</f>
        <v>0</v>
      </c>
      <c r="Q3137" s="246">
        <f>K3137*M3137</f>
        <v>0</v>
      </c>
      <c r="R3137" s="246">
        <f>L3137*M3137</f>
        <v>0</v>
      </c>
      <c r="S3137" s="30" t="s">
        <v>5</v>
      </c>
      <c r="T3137" s="170" t="s">
        <v>723</v>
      </c>
    </row>
    <row r="3138" spans="1:20" ht="69.95" hidden="1" customHeight="1" outlineLevel="1" thickBot="1" x14ac:dyDescent="0.25">
      <c r="A3138" s="644" t="s">
        <v>6950</v>
      </c>
      <c r="B3138" s="64" t="s">
        <v>146</v>
      </c>
      <c r="C3138" s="151"/>
      <c r="D3138" s="412" t="s">
        <v>6951</v>
      </c>
      <c r="E3138" s="64"/>
      <c r="F3138" s="286" t="s">
        <v>4</v>
      </c>
      <c r="G3138" s="136">
        <v>13</v>
      </c>
      <c r="H3138" s="98">
        <v>9.85</v>
      </c>
      <c r="I3138" s="98">
        <v>9.65</v>
      </c>
      <c r="J3138" s="162">
        <f t="shared" ref="J3138" si="2390">I3138*0.98</f>
        <v>9.4570000000000007</v>
      </c>
      <c r="K3138" s="162">
        <f t="shared" ref="K3138" si="2391">I3138*0.97</f>
        <v>9.3605</v>
      </c>
      <c r="L3138" s="162">
        <f t="shared" ref="L3138" si="2392">I3138*0.96</f>
        <v>9.2639999999999993</v>
      </c>
      <c r="M3138" s="141"/>
      <c r="N3138" s="209">
        <f>H3138*M3138</f>
        <v>0</v>
      </c>
      <c r="O3138" s="217">
        <f>I3138*M3138</f>
        <v>0</v>
      </c>
      <c r="P3138" s="246">
        <f>J3138*M3138</f>
        <v>0</v>
      </c>
      <c r="Q3138" s="246">
        <f>K3138*M3138</f>
        <v>0</v>
      </c>
      <c r="R3138" s="246">
        <f>L3138*M3138</f>
        <v>0</v>
      </c>
      <c r="S3138" s="30" t="s">
        <v>5</v>
      </c>
      <c r="T3138" s="100"/>
    </row>
    <row r="3139" spans="1:20" ht="69.95" hidden="1" customHeight="1" outlineLevel="1" thickBot="1" x14ac:dyDescent="0.25">
      <c r="A3139" s="644" t="s">
        <v>5608</v>
      </c>
      <c r="B3139" s="64" t="s">
        <v>146</v>
      </c>
      <c r="C3139" s="151"/>
      <c r="D3139" s="412" t="s">
        <v>2752</v>
      </c>
      <c r="E3139" s="232"/>
      <c r="F3139" s="64" t="s">
        <v>4</v>
      </c>
      <c r="G3139" s="136">
        <v>24</v>
      </c>
      <c r="H3139" s="98">
        <v>18.8</v>
      </c>
      <c r="I3139" s="98">
        <v>18.5</v>
      </c>
      <c r="J3139" s="162">
        <f t="shared" si="2360"/>
        <v>18.13</v>
      </c>
      <c r="K3139" s="162">
        <f t="shared" si="2361"/>
        <v>17.945</v>
      </c>
      <c r="L3139" s="162">
        <f t="shared" si="2362"/>
        <v>17.759999999999998</v>
      </c>
      <c r="M3139" s="152"/>
      <c r="N3139" s="209">
        <f>H3139*M3139</f>
        <v>0</v>
      </c>
      <c r="O3139" s="217">
        <f>I3139*M3139</f>
        <v>0</v>
      </c>
      <c r="P3139" s="246">
        <f>J3139*M3139</f>
        <v>0</v>
      </c>
      <c r="Q3139" s="246">
        <f>K3139*M3139</f>
        <v>0</v>
      </c>
      <c r="R3139" s="246">
        <f>L3139*M3139</f>
        <v>0</v>
      </c>
      <c r="S3139" s="30" t="s">
        <v>5</v>
      </c>
      <c r="T3139" s="100"/>
    </row>
    <row r="3140" spans="1:20" ht="69.95" hidden="1" customHeight="1" outlineLevel="1" thickBot="1" x14ac:dyDescent="0.25">
      <c r="A3140" s="644" t="s">
        <v>5609</v>
      </c>
      <c r="B3140" s="64" t="s">
        <v>146</v>
      </c>
      <c r="C3140" s="151"/>
      <c r="D3140" s="412" t="s">
        <v>2753</v>
      </c>
      <c r="E3140" s="64"/>
      <c r="F3140" s="64" t="s">
        <v>4</v>
      </c>
      <c r="G3140" s="136">
        <v>24</v>
      </c>
      <c r="H3140" s="98">
        <v>18.8</v>
      </c>
      <c r="I3140" s="98">
        <v>18.5</v>
      </c>
      <c r="J3140" s="162">
        <f t="shared" si="2360"/>
        <v>18.13</v>
      </c>
      <c r="K3140" s="162">
        <f t="shared" si="2361"/>
        <v>17.945</v>
      </c>
      <c r="L3140" s="162">
        <f t="shared" si="2362"/>
        <v>17.759999999999998</v>
      </c>
      <c r="M3140" s="152"/>
      <c r="N3140" s="209">
        <f>H3140*M3140</f>
        <v>0</v>
      </c>
      <c r="O3140" s="217">
        <f>I3140*M3140</f>
        <v>0</v>
      </c>
      <c r="P3140" s="246">
        <f>J3140*M3140</f>
        <v>0</v>
      </c>
      <c r="Q3140" s="246">
        <f>K3140*M3140</f>
        <v>0</v>
      </c>
      <c r="R3140" s="246">
        <f>L3140*M3140</f>
        <v>0</v>
      </c>
      <c r="S3140" s="30" t="s">
        <v>5</v>
      </c>
      <c r="T3140" s="100"/>
    </row>
    <row r="3141" spans="1:20" ht="69.95" hidden="1" customHeight="1" outlineLevel="1" thickBot="1" x14ac:dyDescent="0.25">
      <c r="A3141" s="644" t="s">
        <v>9339</v>
      </c>
      <c r="B3141" s="64" t="s">
        <v>145</v>
      </c>
      <c r="C3141" s="128"/>
      <c r="D3141" s="412" t="s">
        <v>9340</v>
      </c>
      <c r="E3141" s="64"/>
      <c r="F3141" s="64" t="s">
        <v>4</v>
      </c>
      <c r="G3141" s="136">
        <v>13</v>
      </c>
      <c r="H3141" s="98">
        <v>9.4</v>
      </c>
      <c r="I3141" s="98">
        <v>9.1999999999999993</v>
      </c>
      <c r="J3141" s="162">
        <f t="shared" ref="J3141" si="2393">I3141*0.98</f>
        <v>9.016</v>
      </c>
      <c r="K3141" s="162">
        <f t="shared" ref="K3141" si="2394">I3141*0.97</f>
        <v>8.9239999999999995</v>
      </c>
      <c r="L3141" s="162">
        <f t="shared" ref="L3141" si="2395">I3141*0.96</f>
        <v>8.831999999999999</v>
      </c>
      <c r="M3141" s="14"/>
      <c r="N3141" s="209">
        <f>H3141*M3141</f>
        <v>0</v>
      </c>
      <c r="O3141" s="217">
        <f>I3141*M3141</f>
        <v>0</v>
      </c>
      <c r="P3141" s="246">
        <f>J3141*M3141</f>
        <v>0</v>
      </c>
      <c r="Q3141" s="246">
        <f>K3141*M3141</f>
        <v>0</v>
      </c>
      <c r="R3141" s="246">
        <f>L3141*M3141</f>
        <v>0</v>
      </c>
      <c r="S3141" s="30" t="s">
        <v>5</v>
      </c>
      <c r="T3141" s="100"/>
    </row>
    <row r="3142" spans="1:20" ht="69.95" hidden="1" customHeight="1" outlineLevel="1" thickBot="1" x14ac:dyDescent="0.25">
      <c r="A3142" s="644" t="s">
        <v>8884</v>
      </c>
      <c r="B3142" s="64" t="s">
        <v>145</v>
      </c>
      <c r="C3142" s="128" t="s">
        <v>8883</v>
      </c>
      <c r="D3142" s="412" t="s">
        <v>8882</v>
      </c>
      <c r="E3142" s="64"/>
      <c r="F3142" s="64" t="s">
        <v>4</v>
      </c>
      <c r="G3142" s="136">
        <v>8.5</v>
      </c>
      <c r="H3142" s="98">
        <v>5.4</v>
      </c>
      <c r="I3142" s="98">
        <v>5.2</v>
      </c>
      <c r="J3142" s="162">
        <f t="shared" ref="J3142:J3182" si="2396">I3142*0.98</f>
        <v>5.0960000000000001</v>
      </c>
      <c r="K3142" s="162">
        <f t="shared" ref="K3142:K3182" si="2397">I3142*0.97</f>
        <v>5.0439999999999996</v>
      </c>
      <c r="L3142" s="162">
        <f t="shared" ref="L3142:L3182" si="2398">I3142*0.96</f>
        <v>4.992</v>
      </c>
      <c r="M3142" s="14"/>
      <c r="N3142" s="209">
        <f>H3142*M3142</f>
        <v>0</v>
      </c>
      <c r="O3142" s="217">
        <f>I3142*M3142</f>
        <v>0</v>
      </c>
      <c r="P3142" s="246">
        <f>J3142*M3142</f>
        <v>0</v>
      </c>
      <c r="Q3142" s="246">
        <f>K3142*M3142</f>
        <v>0</v>
      </c>
      <c r="R3142" s="246">
        <f>L3142*M3142</f>
        <v>0</v>
      </c>
      <c r="S3142" s="30" t="s">
        <v>5</v>
      </c>
      <c r="T3142" s="100"/>
    </row>
    <row r="3143" spans="1:20" ht="69.95" hidden="1" customHeight="1" outlineLevel="1" thickBot="1" x14ac:dyDescent="0.25">
      <c r="A3143" s="644" t="s">
        <v>5610</v>
      </c>
      <c r="B3143" s="64" t="s">
        <v>145</v>
      </c>
      <c r="C3143" s="128" t="s">
        <v>2304</v>
      </c>
      <c r="D3143" s="412" t="s">
        <v>2305</v>
      </c>
      <c r="E3143" s="64"/>
      <c r="F3143" s="64" t="s">
        <v>4</v>
      </c>
      <c r="G3143" s="136">
        <v>7</v>
      </c>
      <c r="H3143" s="98">
        <v>4.7</v>
      </c>
      <c r="I3143" s="98">
        <v>4.5999999999999996</v>
      </c>
      <c r="J3143" s="162">
        <f t="shared" ref="J3143" si="2399">I3143*0.98</f>
        <v>4.508</v>
      </c>
      <c r="K3143" s="162">
        <f t="shared" ref="K3143" si="2400">I3143*0.97</f>
        <v>4.4619999999999997</v>
      </c>
      <c r="L3143" s="162">
        <f t="shared" ref="L3143" si="2401">I3143*0.96</f>
        <v>4.4159999999999995</v>
      </c>
      <c r="M3143" s="14"/>
      <c r="N3143" s="209">
        <f>H3143*M3143</f>
        <v>0</v>
      </c>
      <c r="O3143" s="217">
        <f>I3143*M3143</f>
        <v>0</v>
      </c>
      <c r="P3143" s="246">
        <f>J3143*M3143</f>
        <v>0</v>
      </c>
      <c r="Q3143" s="246">
        <f>K3143*M3143</f>
        <v>0</v>
      </c>
      <c r="R3143" s="246">
        <f>L3143*M3143</f>
        <v>0</v>
      </c>
      <c r="S3143" s="30" t="s">
        <v>5</v>
      </c>
      <c r="T3143" s="100"/>
    </row>
    <row r="3144" spans="1:20" ht="69.95" hidden="1" customHeight="1" outlineLevel="1" thickBot="1" x14ac:dyDescent="0.25">
      <c r="A3144" s="644" t="s">
        <v>4203</v>
      </c>
      <c r="B3144" s="64" t="s">
        <v>145</v>
      </c>
      <c r="C3144" s="128" t="s">
        <v>2306</v>
      </c>
      <c r="D3144" s="412" t="s">
        <v>2307</v>
      </c>
      <c r="E3144" s="64"/>
      <c r="F3144" s="64" t="s">
        <v>4</v>
      </c>
      <c r="G3144" s="136">
        <v>9</v>
      </c>
      <c r="H3144" s="98">
        <v>6.2</v>
      </c>
      <c r="I3144" s="98">
        <v>6</v>
      </c>
      <c r="J3144" s="162">
        <f t="shared" ref="J3144:J3145" si="2402">I3144*0.98</f>
        <v>5.88</v>
      </c>
      <c r="K3144" s="162">
        <f t="shared" ref="K3144:K3145" si="2403">I3144*0.97</f>
        <v>5.82</v>
      </c>
      <c r="L3144" s="162">
        <f t="shared" ref="L3144:L3145" si="2404">I3144*0.96</f>
        <v>5.76</v>
      </c>
      <c r="M3144" s="141"/>
      <c r="N3144" s="209">
        <f>H3144*M3144</f>
        <v>0</v>
      </c>
      <c r="O3144" s="217">
        <f>I3144*M3144</f>
        <v>0</v>
      </c>
      <c r="P3144" s="246">
        <f>J3144*M3144</f>
        <v>0</v>
      </c>
      <c r="Q3144" s="246">
        <f>K3144*M3144</f>
        <v>0</v>
      </c>
      <c r="R3144" s="246">
        <f>L3144*M3144</f>
        <v>0</v>
      </c>
      <c r="S3144" s="30" t="s">
        <v>5</v>
      </c>
      <c r="T3144" s="100"/>
    </row>
    <row r="3145" spans="1:20" ht="69.95" hidden="1" customHeight="1" outlineLevel="1" thickBot="1" x14ac:dyDescent="0.25">
      <c r="A3145" s="644" t="s">
        <v>4204</v>
      </c>
      <c r="B3145" s="64" t="s">
        <v>145</v>
      </c>
      <c r="C3145" s="128" t="s">
        <v>7296</v>
      </c>
      <c r="D3145" s="412" t="s">
        <v>7295</v>
      </c>
      <c r="E3145" s="64"/>
      <c r="F3145" s="64" t="s">
        <v>4</v>
      </c>
      <c r="G3145" s="136">
        <v>2</v>
      </c>
      <c r="H3145" s="98">
        <v>1.1499999999999999</v>
      </c>
      <c r="I3145" s="98">
        <v>1.1000000000000001</v>
      </c>
      <c r="J3145" s="162">
        <f t="shared" si="2402"/>
        <v>1.0780000000000001</v>
      </c>
      <c r="K3145" s="162">
        <f t="shared" si="2403"/>
        <v>1.0669999999999999</v>
      </c>
      <c r="L3145" s="162">
        <f t="shared" si="2404"/>
        <v>1.056</v>
      </c>
      <c r="M3145" s="141"/>
      <c r="N3145" s="209">
        <f>H3145*M3145</f>
        <v>0</v>
      </c>
      <c r="O3145" s="217">
        <f>I3145*M3145</f>
        <v>0</v>
      </c>
      <c r="P3145" s="246">
        <f>J3145*M3145</f>
        <v>0</v>
      </c>
      <c r="Q3145" s="246">
        <f>K3145*M3145</f>
        <v>0</v>
      </c>
      <c r="R3145" s="246">
        <f>L3145*M3145</f>
        <v>0</v>
      </c>
      <c r="S3145" s="30" t="s">
        <v>5</v>
      </c>
      <c r="T3145" s="100"/>
    </row>
    <row r="3146" spans="1:20" ht="69.95" hidden="1" customHeight="1" outlineLevel="1" thickBot="1" x14ac:dyDescent="0.25">
      <c r="A3146" s="644" t="s">
        <v>10117</v>
      </c>
      <c r="B3146" s="64" t="s">
        <v>145</v>
      </c>
      <c r="C3146" s="128" t="s">
        <v>10116</v>
      </c>
      <c r="D3146" s="412" t="s">
        <v>10115</v>
      </c>
      <c r="E3146" s="64"/>
      <c r="F3146" s="64" t="s">
        <v>4</v>
      </c>
      <c r="G3146" s="136">
        <v>19</v>
      </c>
      <c r="H3146" s="98">
        <v>14</v>
      </c>
      <c r="I3146" s="98">
        <v>13.7</v>
      </c>
      <c r="J3146" s="162">
        <f t="shared" ref="J3146" si="2405">I3146*0.98</f>
        <v>13.425999999999998</v>
      </c>
      <c r="K3146" s="162">
        <f t="shared" ref="K3146" si="2406">I3146*0.97</f>
        <v>13.289</v>
      </c>
      <c r="L3146" s="162">
        <f t="shared" ref="L3146" si="2407">I3146*0.96</f>
        <v>13.151999999999999</v>
      </c>
      <c r="M3146" s="141"/>
      <c r="N3146" s="209">
        <f>H3146*M3146</f>
        <v>0</v>
      </c>
      <c r="O3146" s="217">
        <f>I3146*M3146</f>
        <v>0</v>
      </c>
      <c r="P3146" s="246">
        <f>J3146*M3146</f>
        <v>0</v>
      </c>
      <c r="Q3146" s="246">
        <f>K3146*M3146</f>
        <v>0</v>
      </c>
      <c r="R3146" s="246">
        <f>L3146*M3146</f>
        <v>0</v>
      </c>
      <c r="S3146" s="30" t="s">
        <v>5</v>
      </c>
      <c r="T3146" s="100"/>
    </row>
    <row r="3147" spans="1:20" ht="69.95" hidden="1" customHeight="1" outlineLevel="1" thickBot="1" x14ac:dyDescent="0.25">
      <c r="A3147" s="688" t="s">
        <v>8821</v>
      </c>
      <c r="B3147" s="670" t="s">
        <v>145</v>
      </c>
      <c r="C3147" s="720"/>
      <c r="D3147" s="764" t="s">
        <v>8822</v>
      </c>
      <c r="E3147" s="670"/>
      <c r="F3147" s="670" t="s">
        <v>4</v>
      </c>
      <c r="G3147" s="689">
        <v>5</v>
      </c>
      <c r="H3147" s="674">
        <v>3.9</v>
      </c>
      <c r="I3147" s="674">
        <v>3.8</v>
      </c>
      <c r="J3147" s="676">
        <f t="shared" si="2396"/>
        <v>3.7239999999999998</v>
      </c>
      <c r="K3147" s="676">
        <f t="shared" si="2397"/>
        <v>3.6859999999999999</v>
      </c>
      <c r="L3147" s="676">
        <f t="shared" si="2398"/>
        <v>3.6479999999999997</v>
      </c>
      <c r="M3147" s="677"/>
      <c r="N3147" s="686">
        <f>H3147*M3147</f>
        <v>0</v>
      </c>
      <c r="O3147" s="678">
        <f>I3147*M3147</f>
        <v>0</v>
      </c>
      <c r="P3147" s="679">
        <f>J3147*M3147</f>
        <v>0</v>
      </c>
      <c r="Q3147" s="679">
        <f>K3147*M3147</f>
        <v>0</v>
      </c>
      <c r="R3147" s="679">
        <f>L3147*M3147</f>
        <v>0</v>
      </c>
      <c r="S3147" s="682" t="s">
        <v>5</v>
      </c>
      <c r="T3147" s="100" t="s">
        <v>1702</v>
      </c>
    </row>
    <row r="3148" spans="1:20" ht="69.95" hidden="1" customHeight="1" outlineLevel="1" thickBot="1" x14ac:dyDescent="0.25">
      <c r="A3148" s="644" t="s">
        <v>8785</v>
      </c>
      <c r="B3148" s="64" t="s">
        <v>145</v>
      </c>
      <c r="C3148" s="128"/>
      <c r="D3148" s="412" t="s">
        <v>8786</v>
      </c>
      <c r="E3148" s="64"/>
      <c r="F3148" s="64" t="s">
        <v>4</v>
      </c>
      <c r="G3148" s="136">
        <v>6.5</v>
      </c>
      <c r="H3148" s="98">
        <v>4.8</v>
      </c>
      <c r="I3148" s="98">
        <v>4.7</v>
      </c>
      <c r="J3148" s="162">
        <f t="shared" ref="J3148" si="2408">I3148*0.98</f>
        <v>4.6059999999999999</v>
      </c>
      <c r="K3148" s="162">
        <f t="shared" ref="K3148" si="2409">I3148*0.97</f>
        <v>4.5590000000000002</v>
      </c>
      <c r="L3148" s="162">
        <f t="shared" ref="L3148" si="2410">I3148*0.96</f>
        <v>4.5119999999999996</v>
      </c>
      <c r="M3148" s="141"/>
      <c r="N3148" s="209">
        <f>H3148*M3148</f>
        <v>0</v>
      </c>
      <c r="O3148" s="217">
        <f>I3148*M3148</f>
        <v>0</v>
      </c>
      <c r="P3148" s="246">
        <f>J3148*M3148</f>
        <v>0</v>
      </c>
      <c r="Q3148" s="246">
        <f>K3148*M3148</f>
        <v>0</v>
      </c>
      <c r="R3148" s="246">
        <f>L3148*M3148</f>
        <v>0</v>
      </c>
      <c r="S3148" s="30" t="s">
        <v>5</v>
      </c>
      <c r="T3148" s="100"/>
    </row>
    <row r="3149" spans="1:20" ht="69.95" hidden="1" customHeight="1" outlineLevel="1" thickBot="1" x14ac:dyDescent="0.25">
      <c r="A3149" s="644" t="s">
        <v>5611</v>
      </c>
      <c r="B3149" s="64" t="s">
        <v>145</v>
      </c>
      <c r="C3149" s="128"/>
      <c r="D3149" s="412" t="s">
        <v>1236</v>
      </c>
      <c r="E3149" s="64"/>
      <c r="F3149" s="64" t="s">
        <v>4</v>
      </c>
      <c r="G3149" s="136">
        <v>8</v>
      </c>
      <c r="H3149" s="98">
        <v>5.9</v>
      </c>
      <c r="I3149" s="98">
        <v>5.7</v>
      </c>
      <c r="J3149" s="162">
        <f t="shared" si="2396"/>
        <v>5.5860000000000003</v>
      </c>
      <c r="K3149" s="162">
        <f t="shared" si="2397"/>
        <v>5.5289999999999999</v>
      </c>
      <c r="L3149" s="162">
        <f t="shared" si="2398"/>
        <v>5.4719999999999995</v>
      </c>
      <c r="M3149" s="141"/>
      <c r="N3149" s="209">
        <f>H3149*M3149</f>
        <v>0</v>
      </c>
      <c r="O3149" s="217">
        <f>I3149*M3149</f>
        <v>0</v>
      </c>
      <c r="P3149" s="246">
        <f>J3149*M3149</f>
        <v>0</v>
      </c>
      <c r="Q3149" s="246">
        <f>K3149*M3149</f>
        <v>0</v>
      </c>
      <c r="R3149" s="246">
        <f>L3149*M3149</f>
        <v>0</v>
      </c>
      <c r="S3149" s="30" t="s">
        <v>5</v>
      </c>
      <c r="T3149" s="100"/>
    </row>
    <row r="3150" spans="1:20" ht="69.95" hidden="1" customHeight="1" outlineLevel="1" thickBot="1" x14ac:dyDescent="0.25">
      <c r="A3150" s="644" t="s">
        <v>8937</v>
      </c>
      <c r="B3150" s="64" t="s">
        <v>145</v>
      </c>
      <c r="C3150" s="128"/>
      <c r="D3150" s="412" t="s">
        <v>8938</v>
      </c>
      <c r="E3150" s="64"/>
      <c r="F3150" s="64" t="s">
        <v>4</v>
      </c>
      <c r="G3150" s="136">
        <v>5</v>
      </c>
      <c r="H3150" s="98">
        <v>3.1</v>
      </c>
      <c r="I3150" s="98">
        <v>3</v>
      </c>
      <c r="J3150" s="162">
        <f t="shared" si="2396"/>
        <v>2.94</v>
      </c>
      <c r="K3150" s="162">
        <f t="shared" si="2397"/>
        <v>2.91</v>
      </c>
      <c r="L3150" s="162">
        <f t="shared" si="2398"/>
        <v>2.88</v>
      </c>
      <c r="M3150" s="141"/>
      <c r="N3150" s="209">
        <f>H3150*M3150</f>
        <v>0</v>
      </c>
      <c r="O3150" s="217">
        <f>I3150*M3150</f>
        <v>0</v>
      </c>
      <c r="P3150" s="246">
        <f>J3150*M3150</f>
        <v>0</v>
      </c>
      <c r="Q3150" s="246">
        <f>K3150*M3150</f>
        <v>0</v>
      </c>
      <c r="R3150" s="246">
        <f>L3150*M3150</f>
        <v>0</v>
      </c>
      <c r="S3150" s="30" t="s">
        <v>5</v>
      </c>
      <c r="T3150" s="100"/>
    </row>
    <row r="3151" spans="1:20" ht="69.95" hidden="1" customHeight="1" outlineLevel="1" thickBot="1" x14ac:dyDescent="0.25">
      <c r="A3151" s="644" t="s">
        <v>8894</v>
      </c>
      <c r="B3151" s="64" t="s">
        <v>44</v>
      </c>
      <c r="C3151" s="128"/>
      <c r="D3151" s="306" t="s">
        <v>8895</v>
      </c>
      <c r="E3151" s="64"/>
      <c r="F3151" s="64" t="s">
        <v>4</v>
      </c>
      <c r="G3151" s="200">
        <v>2</v>
      </c>
      <c r="H3151" s="130">
        <v>1.25</v>
      </c>
      <c r="I3151" s="130">
        <v>1.2</v>
      </c>
      <c r="J3151" s="162">
        <f t="shared" ref="J3151" si="2411">I3151*0.98</f>
        <v>1.1759999999999999</v>
      </c>
      <c r="K3151" s="162">
        <f t="shared" ref="K3151" si="2412">I3151*0.97</f>
        <v>1.1639999999999999</v>
      </c>
      <c r="L3151" s="162">
        <f t="shared" ref="L3151" si="2413">I3151*0.96</f>
        <v>1.1519999999999999</v>
      </c>
      <c r="M3151" s="141"/>
      <c r="N3151" s="210">
        <f>H3151*M3151</f>
        <v>0</v>
      </c>
      <c r="O3151" s="217">
        <f>I3151*M3151</f>
        <v>0</v>
      </c>
      <c r="P3151" s="246">
        <f>J3151*M3151</f>
        <v>0</v>
      </c>
      <c r="Q3151" s="246">
        <f>K3151*M3151</f>
        <v>0</v>
      </c>
      <c r="R3151" s="246">
        <f>L3151*M3151</f>
        <v>0</v>
      </c>
      <c r="S3151" s="30" t="s">
        <v>5</v>
      </c>
      <c r="T3151" s="100"/>
    </row>
    <row r="3152" spans="1:20" ht="69.95" hidden="1" customHeight="1" outlineLevel="1" thickBot="1" x14ac:dyDescent="0.25">
      <c r="A3152" s="644" t="s">
        <v>5613</v>
      </c>
      <c r="B3152" s="64" t="s">
        <v>14</v>
      </c>
      <c r="C3152" s="128" t="s">
        <v>2295</v>
      </c>
      <c r="D3152" s="306" t="s">
        <v>1286</v>
      </c>
      <c r="E3152" s="64"/>
      <c r="F3152" s="64" t="s">
        <v>4</v>
      </c>
      <c r="G3152" s="283">
        <v>2.4</v>
      </c>
      <c r="H3152" s="130">
        <v>1.5</v>
      </c>
      <c r="I3152" s="130">
        <v>1.45</v>
      </c>
      <c r="J3152" s="162">
        <f t="shared" si="2396"/>
        <v>1.421</v>
      </c>
      <c r="K3152" s="162">
        <f t="shared" si="2397"/>
        <v>1.4064999999999999</v>
      </c>
      <c r="L3152" s="162">
        <f t="shared" si="2398"/>
        <v>1.3919999999999999</v>
      </c>
      <c r="M3152" s="140"/>
      <c r="N3152" s="210">
        <f>H3152*M3152</f>
        <v>0</v>
      </c>
      <c r="O3152" s="217">
        <f>I3152*M3152</f>
        <v>0</v>
      </c>
      <c r="P3152" s="246">
        <f>J3152*M3152</f>
        <v>0</v>
      </c>
      <c r="Q3152" s="246">
        <f>K3152*M3152</f>
        <v>0</v>
      </c>
      <c r="R3152" s="246">
        <f>L3152*M3152</f>
        <v>0</v>
      </c>
      <c r="S3152" s="30" t="s">
        <v>5</v>
      </c>
      <c r="T3152" s="100"/>
    </row>
    <row r="3153" spans="1:20" ht="69.95" hidden="1" customHeight="1" outlineLevel="1" thickBot="1" x14ac:dyDescent="0.25">
      <c r="A3153" s="644" t="s">
        <v>5613</v>
      </c>
      <c r="B3153" s="64" t="s">
        <v>14</v>
      </c>
      <c r="C3153" s="128" t="s">
        <v>2225</v>
      </c>
      <c r="D3153" s="306" t="s">
        <v>2226</v>
      </c>
      <c r="E3153" s="64"/>
      <c r="F3153" s="64" t="s">
        <v>4</v>
      </c>
      <c r="G3153" s="283">
        <v>2.4</v>
      </c>
      <c r="H3153" s="205">
        <v>1.45</v>
      </c>
      <c r="I3153" s="205">
        <v>1.4</v>
      </c>
      <c r="J3153" s="162">
        <f t="shared" si="2396"/>
        <v>1.3719999999999999</v>
      </c>
      <c r="K3153" s="162">
        <f t="shared" si="2397"/>
        <v>1.3579999999999999</v>
      </c>
      <c r="L3153" s="162">
        <f t="shared" si="2398"/>
        <v>1.3439999999999999</v>
      </c>
      <c r="M3153" s="140"/>
      <c r="N3153" s="210">
        <f>H3153*M3153</f>
        <v>0</v>
      </c>
      <c r="O3153" s="217">
        <f>I3153*M3153</f>
        <v>0</v>
      </c>
      <c r="P3153" s="246">
        <f>J3153*M3153</f>
        <v>0</v>
      </c>
      <c r="Q3153" s="246">
        <f>K3153*M3153</f>
        <v>0</v>
      </c>
      <c r="R3153" s="246">
        <f>L3153*M3153</f>
        <v>0</v>
      </c>
      <c r="S3153" s="30" t="s">
        <v>5</v>
      </c>
      <c r="T3153" s="170" t="s">
        <v>723</v>
      </c>
    </row>
    <row r="3154" spans="1:20" ht="69.95" hidden="1" customHeight="1" outlineLevel="1" thickBot="1" x14ac:dyDescent="0.25">
      <c r="A3154" s="644" t="s">
        <v>5614</v>
      </c>
      <c r="B3154" s="64" t="s">
        <v>14</v>
      </c>
      <c r="C3154" s="128" t="s">
        <v>2056</v>
      </c>
      <c r="D3154" s="306" t="s">
        <v>1287</v>
      </c>
      <c r="E3154" s="64"/>
      <c r="F3154" s="64" t="s">
        <v>4</v>
      </c>
      <c r="G3154" s="283">
        <v>3</v>
      </c>
      <c r="H3154" s="130">
        <v>1.8</v>
      </c>
      <c r="I3154" s="130">
        <v>1.75</v>
      </c>
      <c r="J3154" s="162">
        <f t="shared" si="2396"/>
        <v>1.7149999999999999</v>
      </c>
      <c r="K3154" s="162">
        <f t="shared" si="2397"/>
        <v>1.6975</v>
      </c>
      <c r="L3154" s="162">
        <f t="shared" si="2398"/>
        <v>1.68</v>
      </c>
      <c r="M3154" s="141"/>
      <c r="N3154" s="210">
        <f>H3154*M3154</f>
        <v>0</v>
      </c>
      <c r="O3154" s="217">
        <f>I3154*M3154</f>
        <v>0</v>
      </c>
      <c r="P3154" s="246">
        <f>J3154*M3154</f>
        <v>0</v>
      </c>
      <c r="Q3154" s="246">
        <f>K3154*M3154</f>
        <v>0</v>
      </c>
      <c r="R3154" s="246">
        <f>L3154*M3154</f>
        <v>0</v>
      </c>
      <c r="S3154" s="30" t="s">
        <v>5</v>
      </c>
      <c r="T3154" s="100"/>
    </row>
    <row r="3155" spans="1:20" ht="69.95" hidden="1" customHeight="1" outlineLevel="1" thickBot="1" x14ac:dyDescent="0.25">
      <c r="A3155" s="644" t="s">
        <v>5614</v>
      </c>
      <c r="B3155" s="64" t="s">
        <v>14</v>
      </c>
      <c r="C3155" s="128" t="s">
        <v>2056</v>
      </c>
      <c r="D3155" s="306" t="s">
        <v>2227</v>
      </c>
      <c r="E3155" s="64"/>
      <c r="F3155" s="64" t="s">
        <v>4</v>
      </c>
      <c r="G3155" s="283">
        <v>3</v>
      </c>
      <c r="H3155" s="205">
        <v>1.75</v>
      </c>
      <c r="I3155" s="205">
        <v>1.7</v>
      </c>
      <c r="J3155" s="162">
        <f t="shared" ref="J3155:J3160" si="2414">I3155*0.98</f>
        <v>1.6659999999999999</v>
      </c>
      <c r="K3155" s="162">
        <f t="shared" ref="K3155:K3160" si="2415">I3155*0.97</f>
        <v>1.649</v>
      </c>
      <c r="L3155" s="162">
        <f t="shared" ref="L3155:L3160" si="2416">I3155*0.96</f>
        <v>1.6319999999999999</v>
      </c>
      <c r="M3155" s="141"/>
      <c r="N3155" s="210">
        <f>H3155*M3155</f>
        <v>0</v>
      </c>
      <c r="O3155" s="217">
        <f>I3155*M3155</f>
        <v>0</v>
      </c>
      <c r="P3155" s="246">
        <f>J3155*M3155</f>
        <v>0</v>
      </c>
      <c r="Q3155" s="246">
        <f>K3155*M3155</f>
        <v>0</v>
      </c>
      <c r="R3155" s="246">
        <f>L3155*M3155</f>
        <v>0</v>
      </c>
      <c r="S3155" s="30" t="s">
        <v>5</v>
      </c>
      <c r="T3155" s="170" t="s">
        <v>723</v>
      </c>
    </row>
    <row r="3156" spans="1:20" ht="69.95" hidden="1" customHeight="1" outlineLevel="1" thickBot="1" x14ac:dyDescent="0.25">
      <c r="A3156" s="644" t="s">
        <v>5664</v>
      </c>
      <c r="B3156" s="64" t="s">
        <v>14</v>
      </c>
      <c r="C3156" s="128" t="s">
        <v>7464</v>
      </c>
      <c r="D3156" s="306" t="s">
        <v>7468</v>
      </c>
      <c r="E3156" s="64"/>
      <c r="F3156" s="64" t="s">
        <v>4</v>
      </c>
      <c r="G3156" s="283">
        <v>3</v>
      </c>
      <c r="H3156" s="130">
        <v>1.75</v>
      </c>
      <c r="I3156" s="130">
        <v>1.7</v>
      </c>
      <c r="J3156" s="162">
        <f t="shared" si="2414"/>
        <v>1.6659999999999999</v>
      </c>
      <c r="K3156" s="162">
        <f t="shared" si="2415"/>
        <v>1.649</v>
      </c>
      <c r="L3156" s="162">
        <f t="shared" si="2416"/>
        <v>1.6319999999999999</v>
      </c>
      <c r="M3156" s="141"/>
      <c r="N3156" s="210">
        <f>H3156*M3156</f>
        <v>0</v>
      </c>
      <c r="O3156" s="217">
        <f>I3156*M3156</f>
        <v>0</v>
      </c>
      <c r="P3156" s="246">
        <f>J3156*M3156</f>
        <v>0</v>
      </c>
      <c r="Q3156" s="246">
        <f>K3156*M3156</f>
        <v>0</v>
      </c>
      <c r="R3156" s="246">
        <f>L3156*M3156</f>
        <v>0</v>
      </c>
      <c r="S3156" s="30" t="s">
        <v>5</v>
      </c>
      <c r="T3156" s="100"/>
    </row>
    <row r="3157" spans="1:20" ht="69.95" hidden="1" customHeight="1" outlineLevel="1" thickBot="1" x14ac:dyDescent="0.25">
      <c r="A3157" s="644" t="s">
        <v>5665</v>
      </c>
      <c r="B3157" s="64" t="s">
        <v>1851</v>
      </c>
      <c r="C3157" s="128"/>
      <c r="D3157" s="412" t="s">
        <v>3521</v>
      </c>
      <c r="E3157" s="64"/>
      <c r="F3157" s="64" t="s">
        <v>4</v>
      </c>
      <c r="G3157" s="200">
        <v>15</v>
      </c>
      <c r="H3157" s="107">
        <v>11</v>
      </c>
      <c r="I3157" s="107">
        <v>10.7</v>
      </c>
      <c r="J3157" s="162">
        <f t="shared" ref="J3157" si="2417">I3157*0.98</f>
        <v>10.485999999999999</v>
      </c>
      <c r="K3157" s="162">
        <f t="shared" ref="K3157" si="2418">I3157*0.97</f>
        <v>10.379</v>
      </c>
      <c r="L3157" s="162">
        <f t="shared" ref="L3157" si="2419">I3157*0.96</f>
        <v>10.271999999999998</v>
      </c>
      <c r="M3157" s="141"/>
      <c r="N3157" s="130">
        <f>H3157*M3157</f>
        <v>0</v>
      </c>
      <c r="O3157" s="217">
        <f>I3157*M3157</f>
        <v>0</v>
      </c>
      <c r="P3157" s="246">
        <f>J3157*M3157</f>
        <v>0</v>
      </c>
      <c r="Q3157" s="246">
        <f>K3157*M3157</f>
        <v>0</v>
      </c>
      <c r="R3157" s="246">
        <f>L3157*M3157</f>
        <v>0</v>
      </c>
      <c r="S3157" s="30" t="s">
        <v>5</v>
      </c>
      <c r="T3157" s="100"/>
    </row>
    <row r="3158" spans="1:20" ht="69.95" hidden="1" customHeight="1" outlineLevel="1" thickBot="1" x14ac:dyDescent="0.25">
      <c r="A3158" s="644" t="s">
        <v>5666</v>
      </c>
      <c r="B3158" s="64" t="s">
        <v>1851</v>
      </c>
      <c r="C3158" s="128"/>
      <c r="D3158" s="412" t="s">
        <v>3522</v>
      </c>
      <c r="E3158" s="64"/>
      <c r="F3158" s="64" t="s">
        <v>4</v>
      </c>
      <c r="G3158" s="200">
        <v>55</v>
      </c>
      <c r="H3158" s="107">
        <v>50</v>
      </c>
      <c r="I3158" s="107">
        <v>49</v>
      </c>
      <c r="J3158" s="162">
        <f t="shared" si="2414"/>
        <v>48.019999999999996</v>
      </c>
      <c r="K3158" s="162">
        <f t="shared" si="2415"/>
        <v>47.53</v>
      </c>
      <c r="L3158" s="162">
        <f t="shared" si="2416"/>
        <v>47.04</v>
      </c>
      <c r="M3158" s="141"/>
      <c r="N3158" s="130">
        <f>H3158*M3158</f>
        <v>0</v>
      </c>
      <c r="O3158" s="217">
        <f>I3158*M3158</f>
        <v>0</v>
      </c>
      <c r="P3158" s="246">
        <f>J3158*M3158</f>
        <v>0</v>
      </c>
      <c r="Q3158" s="246">
        <f>K3158*M3158</f>
        <v>0</v>
      </c>
      <c r="R3158" s="246">
        <f>L3158*M3158</f>
        <v>0</v>
      </c>
      <c r="S3158" s="30" t="s">
        <v>5</v>
      </c>
      <c r="T3158" s="100"/>
    </row>
    <row r="3159" spans="1:20" ht="69.95" hidden="1" customHeight="1" outlineLevel="1" thickBot="1" x14ac:dyDescent="0.25">
      <c r="A3159" s="644" t="s">
        <v>5667</v>
      </c>
      <c r="B3159" s="64" t="s">
        <v>1851</v>
      </c>
      <c r="C3159" s="128"/>
      <c r="D3159" s="412" t="s">
        <v>3523</v>
      </c>
      <c r="E3159" s="64"/>
      <c r="F3159" s="64" t="s">
        <v>4</v>
      </c>
      <c r="G3159" s="200">
        <v>62</v>
      </c>
      <c r="H3159" s="107">
        <v>56</v>
      </c>
      <c r="I3159" s="107">
        <v>55</v>
      </c>
      <c r="J3159" s="162">
        <f t="shared" si="2414"/>
        <v>53.9</v>
      </c>
      <c r="K3159" s="162">
        <f t="shared" si="2415"/>
        <v>53.35</v>
      </c>
      <c r="L3159" s="162">
        <f t="shared" si="2416"/>
        <v>52.8</v>
      </c>
      <c r="M3159" s="141"/>
      <c r="N3159" s="130">
        <f>H3159*M3159</f>
        <v>0</v>
      </c>
      <c r="O3159" s="217">
        <f>I3159*M3159</f>
        <v>0</v>
      </c>
      <c r="P3159" s="246">
        <f>J3159*M3159</f>
        <v>0</v>
      </c>
      <c r="Q3159" s="246">
        <f>K3159*M3159</f>
        <v>0</v>
      </c>
      <c r="R3159" s="246">
        <f>L3159*M3159</f>
        <v>0</v>
      </c>
      <c r="S3159" s="30" t="s">
        <v>5</v>
      </c>
      <c r="T3159" s="100"/>
    </row>
    <row r="3160" spans="1:20" ht="69.95" hidden="1" customHeight="1" outlineLevel="1" thickBot="1" x14ac:dyDescent="0.25">
      <c r="A3160" s="644" t="s">
        <v>5668</v>
      </c>
      <c r="B3160" s="64" t="s">
        <v>1851</v>
      </c>
      <c r="C3160" s="128"/>
      <c r="D3160" s="412" t="s">
        <v>3524</v>
      </c>
      <c r="E3160" s="64"/>
      <c r="F3160" s="64" t="s">
        <v>4</v>
      </c>
      <c r="G3160" s="200">
        <v>62</v>
      </c>
      <c r="H3160" s="107">
        <v>56</v>
      </c>
      <c r="I3160" s="107">
        <v>55</v>
      </c>
      <c r="J3160" s="162">
        <f t="shared" si="2414"/>
        <v>53.9</v>
      </c>
      <c r="K3160" s="162">
        <f t="shared" si="2415"/>
        <v>53.35</v>
      </c>
      <c r="L3160" s="162">
        <f t="shared" si="2416"/>
        <v>52.8</v>
      </c>
      <c r="M3160" s="141"/>
      <c r="N3160" s="130">
        <f>H3160*M3160</f>
        <v>0</v>
      </c>
      <c r="O3160" s="217">
        <f>I3160*M3160</f>
        <v>0</v>
      </c>
      <c r="P3160" s="246">
        <f>J3160*M3160</f>
        <v>0</v>
      </c>
      <c r="Q3160" s="246">
        <f>K3160*M3160</f>
        <v>0</v>
      </c>
      <c r="R3160" s="246">
        <f>L3160*M3160</f>
        <v>0</v>
      </c>
      <c r="S3160" s="30" t="s">
        <v>5</v>
      </c>
      <c r="T3160" s="100"/>
    </row>
    <row r="3161" spans="1:20" ht="69.95" hidden="1" customHeight="1" outlineLevel="1" thickBot="1" x14ac:dyDescent="0.25">
      <c r="A3161" s="644" t="s">
        <v>6921</v>
      </c>
      <c r="B3161" s="64" t="s">
        <v>1851</v>
      </c>
      <c r="C3161" s="128"/>
      <c r="D3161" s="412" t="s">
        <v>6922</v>
      </c>
      <c r="E3161" s="64"/>
      <c r="F3161" s="64" t="s">
        <v>4</v>
      </c>
      <c r="G3161" s="136">
        <v>2.5</v>
      </c>
      <c r="H3161" s="98">
        <v>1.65</v>
      </c>
      <c r="I3161" s="276">
        <v>1.6</v>
      </c>
      <c r="J3161" s="162">
        <f t="shared" ref="J3161" si="2420">I3161*0.98</f>
        <v>1.5680000000000001</v>
      </c>
      <c r="K3161" s="162">
        <f t="shared" ref="K3161" si="2421">I3161*0.97</f>
        <v>1.552</v>
      </c>
      <c r="L3161" s="162">
        <f t="shared" ref="L3161" si="2422">I3161*0.96</f>
        <v>1.536</v>
      </c>
      <c r="M3161" s="141"/>
      <c r="N3161" s="209">
        <f>H3161*M3161</f>
        <v>0</v>
      </c>
      <c r="O3161" s="217">
        <f>I3161*M3161</f>
        <v>0</v>
      </c>
      <c r="P3161" s="246">
        <f>J3161*M3161</f>
        <v>0</v>
      </c>
      <c r="Q3161" s="246">
        <f>K3161*M3161</f>
        <v>0</v>
      </c>
      <c r="R3161" s="246">
        <f>L3161*M3161</f>
        <v>0</v>
      </c>
      <c r="S3161" s="30" t="s">
        <v>5</v>
      </c>
      <c r="T3161" s="100"/>
    </row>
    <row r="3162" spans="1:20" ht="69.95" hidden="1" customHeight="1" outlineLevel="1" thickBot="1" x14ac:dyDescent="0.25">
      <c r="A3162" s="644" t="s">
        <v>6926</v>
      </c>
      <c r="B3162" s="64" t="s">
        <v>1851</v>
      </c>
      <c r="C3162" s="128"/>
      <c r="D3162" s="412" t="s">
        <v>6923</v>
      </c>
      <c r="E3162" s="64"/>
      <c r="F3162" s="64" t="s">
        <v>4</v>
      </c>
      <c r="G3162" s="136">
        <v>4.5</v>
      </c>
      <c r="H3162" s="98">
        <v>3</v>
      </c>
      <c r="I3162" s="276">
        <v>2.95</v>
      </c>
      <c r="J3162" s="162">
        <f t="shared" ref="J3162:J3164" si="2423">I3162*0.98</f>
        <v>2.891</v>
      </c>
      <c r="K3162" s="162">
        <f t="shared" ref="K3162:K3164" si="2424">I3162*0.97</f>
        <v>2.8614999999999999</v>
      </c>
      <c r="L3162" s="162">
        <f t="shared" ref="L3162:L3164" si="2425">I3162*0.96</f>
        <v>2.8319999999999999</v>
      </c>
      <c r="M3162" s="141"/>
      <c r="N3162" s="209">
        <f>H3162*M3162</f>
        <v>0</v>
      </c>
      <c r="O3162" s="217">
        <f>I3162*M3162</f>
        <v>0</v>
      </c>
      <c r="P3162" s="246">
        <f>J3162*M3162</f>
        <v>0</v>
      </c>
      <c r="Q3162" s="246">
        <f>K3162*M3162</f>
        <v>0</v>
      </c>
      <c r="R3162" s="246">
        <f>L3162*M3162</f>
        <v>0</v>
      </c>
      <c r="S3162" s="30" t="s">
        <v>5</v>
      </c>
      <c r="T3162" s="100"/>
    </row>
    <row r="3163" spans="1:20" ht="69.95" hidden="1" customHeight="1" outlineLevel="1" thickBot="1" x14ac:dyDescent="0.25">
      <c r="A3163" s="644" t="s">
        <v>6927</v>
      </c>
      <c r="B3163" s="64" t="s">
        <v>1851</v>
      </c>
      <c r="C3163" s="128"/>
      <c r="D3163" s="412" t="s">
        <v>6924</v>
      </c>
      <c r="E3163" s="64"/>
      <c r="F3163" s="64" t="s">
        <v>4</v>
      </c>
      <c r="G3163" s="136">
        <v>6.8</v>
      </c>
      <c r="H3163" s="98">
        <v>4.45</v>
      </c>
      <c r="I3163" s="276">
        <v>4.3499999999999996</v>
      </c>
      <c r="J3163" s="162">
        <f t="shared" si="2423"/>
        <v>4.2629999999999999</v>
      </c>
      <c r="K3163" s="162">
        <f t="shared" si="2424"/>
        <v>4.2194999999999991</v>
      </c>
      <c r="L3163" s="162">
        <f t="shared" si="2425"/>
        <v>4.1759999999999993</v>
      </c>
      <c r="M3163" s="141"/>
      <c r="N3163" s="209">
        <f>H3163*M3163</f>
        <v>0</v>
      </c>
      <c r="O3163" s="217">
        <f>I3163*M3163</f>
        <v>0</v>
      </c>
      <c r="P3163" s="246">
        <f>J3163*M3163</f>
        <v>0</v>
      </c>
      <c r="Q3163" s="246">
        <f>K3163*M3163</f>
        <v>0</v>
      </c>
      <c r="R3163" s="246">
        <f>L3163*M3163</f>
        <v>0</v>
      </c>
      <c r="S3163" s="30" t="s">
        <v>5</v>
      </c>
      <c r="T3163" s="100"/>
    </row>
    <row r="3164" spans="1:20" ht="69.95" hidden="1" customHeight="1" outlineLevel="1" thickBot="1" x14ac:dyDescent="0.25">
      <c r="A3164" s="644" t="s">
        <v>6928</v>
      </c>
      <c r="B3164" s="64" t="s">
        <v>1851</v>
      </c>
      <c r="C3164" s="128"/>
      <c r="D3164" s="412" t="s">
        <v>6925</v>
      </c>
      <c r="E3164" s="64"/>
      <c r="F3164" s="64" t="s">
        <v>4</v>
      </c>
      <c r="G3164" s="136">
        <v>8.5</v>
      </c>
      <c r="H3164" s="98">
        <v>5.75</v>
      </c>
      <c r="I3164" s="276">
        <v>5.65</v>
      </c>
      <c r="J3164" s="162">
        <f t="shared" si="2423"/>
        <v>5.5369999999999999</v>
      </c>
      <c r="K3164" s="162">
        <f t="shared" si="2424"/>
        <v>5.4805000000000001</v>
      </c>
      <c r="L3164" s="162">
        <f t="shared" si="2425"/>
        <v>5.4240000000000004</v>
      </c>
      <c r="M3164" s="141"/>
      <c r="N3164" s="209">
        <f>H3164*M3164</f>
        <v>0</v>
      </c>
      <c r="O3164" s="217">
        <f>I3164*M3164</f>
        <v>0</v>
      </c>
      <c r="P3164" s="246">
        <f>J3164*M3164</f>
        <v>0</v>
      </c>
      <c r="Q3164" s="246">
        <f>K3164*M3164</f>
        <v>0</v>
      </c>
      <c r="R3164" s="246">
        <f>L3164*M3164</f>
        <v>0</v>
      </c>
      <c r="S3164" s="30" t="s">
        <v>5</v>
      </c>
      <c r="T3164" s="100"/>
    </row>
    <row r="3165" spans="1:20" ht="69.95" hidden="1" customHeight="1" outlineLevel="1" thickBot="1" x14ac:dyDescent="0.25">
      <c r="A3165" s="644" t="s">
        <v>5669</v>
      </c>
      <c r="B3165" s="64" t="s">
        <v>140</v>
      </c>
      <c r="C3165" s="128"/>
      <c r="D3165" s="306" t="s">
        <v>58</v>
      </c>
      <c r="E3165" s="64"/>
      <c r="F3165" s="64" t="s">
        <v>4</v>
      </c>
      <c r="G3165" s="200">
        <v>0.2</v>
      </c>
      <c r="H3165" s="728">
        <v>0.06</v>
      </c>
      <c r="I3165" s="728">
        <v>0.05</v>
      </c>
      <c r="J3165" s="162">
        <f t="shared" si="2396"/>
        <v>4.9000000000000002E-2</v>
      </c>
      <c r="K3165" s="162">
        <f t="shared" si="2397"/>
        <v>4.8500000000000001E-2</v>
      </c>
      <c r="L3165" s="162">
        <f t="shared" si="2398"/>
        <v>4.8000000000000001E-2</v>
      </c>
      <c r="M3165" s="141"/>
      <c r="N3165" s="210">
        <f>H3165*M3165</f>
        <v>0</v>
      </c>
      <c r="O3165" s="217">
        <f>I3165*M3165</f>
        <v>0</v>
      </c>
      <c r="P3165" s="246">
        <f>J3165*M3165</f>
        <v>0</v>
      </c>
      <c r="Q3165" s="246">
        <f>K3165*M3165</f>
        <v>0</v>
      </c>
      <c r="R3165" s="246">
        <f>L3165*M3165</f>
        <v>0</v>
      </c>
      <c r="S3165" s="30" t="s">
        <v>5</v>
      </c>
      <c r="T3165" s="100"/>
    </row>
    <row r="3166" spans="1:20" ht="69.95" hidden="1" customHeight="1" outlineLevel="1" thickBot="1" x14ac:dyDescent="0.25">
      <c r="A3166" s="644" t="s">
        <v>5669</v>
      </c>
      <c r="B3166" s="64" t="s">
        <v>140</v>
      </c>
      <c r="C3166" s="128"/>
      <c r="D3166" s="306" t="s">
        <v>592</v>
      </c>
      <c r="E3166" s="64"/>
      <c r="F3166" s="64" t="s">
        <v>4</v>
      </c>
      <c r="G3166" s="200">
        <v>0.2</v>
      </c>
      <c r="H3166" s="728">
        <v>0.05</v>
      </c>
      <c r="I3166" s="728">
        <v>4.7E-2</v>
      </c>
      <c r="J3166" s="162">
        <f t="shared" si="2396"/>
        <v>4.6059999999999997E-2</v>
      </c>
      <c r="K3166" s="162">
        <f t="shared" si="2397"/>
        <v>4.5589999999999999E-2</v>
      </c>
      <c r="L3166" s="162">
        <f t="shared" si="2398"/>
        <v>4.512E-2</v>
      </c>
      <c r="M3166" s="141"/>
      <c r="N3166" s="210">
        <f>H3166*M3166</f>
        <v>0</v>
      </c>
      <c r="O3166" s="217">
        <f>I3166*M3166</f>
        <v>0</v>
      </c>
      <c r="P3166" s="246">
        <f>J3166*M3166</f>
        <v>0</v>
      </c>
      <c r="Q3166" s="246">
        <f>K3166*M3166</f>
        <v>0</v>
      </c>
      <c r="R3166" s="246">
        <f>L3166*M3166</f>
        <v>0</v>
      </c>
      <c r="S3166" s="30" t="s">
        <v>5</v>
      </c>
      <c r="T3166" s="170" t="s">
        <v>723</v>
      </c>
    </row>
    <row r="3167" spans="1:20" ht="69.95" hidden="1" customHeight="1" outlineLevel="1" thickBot="1" x14ac:dyDescent="0.25">
      <c r="A3167" s="644" t="s">
        <v>5670</v>
      </c>
      <c r="B3167" s="64" t="s">
        <v>140</v>
      </c>
      <c r="C3167" s="128"/>
      <c r="D3167" s="306" t="s">
        <v>9633</v>
      </c>
      <c r="E3167" s="64"/>
      <c r="F3167" s="64" t="s">
        <v>4</v>
      </c>
      <c r="G3167" s="200">
        <v>0.2</v>
      </c>
      <c r="H3167" s="130">
        <v>0.12</v>
      </c>
      <c r="I3167" s="130">
        <v>0.11</v>
      </c>
      <c r="J3167" s="162">
        <f t="shared" si="2396"/>
        <v>0.10779999999999999</v>
      </c>
      <c r="K3167" s="162">
        <f t="shared" si="2397"/>
        <v>0.1067</v>
      </c>
      <c r="L3167" s="162">
        <f t="shared" si="2398"/>
        <v>0.1056</v>
      </c>
      <c r="M3167" s="152"/>
      <c r="N3167" s="210">
        <f>H3167*M3167</f>
        <v>0</v>
      </c>
      <c r="O3167" s="217">
        <f>I3167*M3167</f>
        <v>0</v>
      </c>
      <c r="P3167" s="246">
        <f>J3167*M3167</f>
        <v>0</v>
      </c>
      <c r="Q3167" s="246">
        <f>K3167*M3167</f>
        <v>0</v>
      </c>
      <c r="R3167" s="246">
        <f>L3167*M3167</f>
        <v>0</v>
      </c>
      <c r="S3167" s="30" t="s">
        <v>5</v>
      </c>
      <c r="T3167" s="100"/>
    </row>
    <row r="3168" spans="1:20" ht="69.95" hidden="1" customHeight="1" outlineLevel="1" thickBot="1" x14ac:dyDescent="0.25">
      <c r="A3168" s="644" t="s">
        <v>5670</v>
      </c>
      <c r="B3168" s="64" t="s">
        <v>140</v>
      </c>
      <c r="C3168" s="128"/>
      <c r="D3168" s="412" t="s">
        <v>9634</v>
      </c>
      <c r="E3168" s="64"/>
      <c r="F3168" s="64" t="s">
        <v>4</v>
      </c>
      <c r="G3168" s="200">
        <v>0.2</v>
      </c>
      <c r="H3168" s="130">
        <v>0.1</v>
      </c>
      <c r="I3168" s="728">
        <v>9.5000000000000001E-2</v>
      </c>
      <c r="J3168" s="162">
        <f t="shared" si="2396"/>
        <v>9.3100000000000002E-2</v>
      </c>
      <c r="K3168" s="162">
        <f t="shared" si="2397"/>
        <v>9.2149999999999996E-2</v>
      </c>
      <c r="L3168" s="162">
        <f t="shared" si="2398"/>
        <v>9.1200000000000003E-2</v>
      </c>
      <c r="M3168" s="152"/>
      <c r="N3168" s="210">
        <f>H3168*M3168</f>
        <v>0</v>
      </c>
      <c r="O3168" s="217">
        <f>I3168*M3168</f>
        <v>0</v>
      </c>
      <c r="P3168" s="246">
        <f>J3168*M3168</f>
        <v>0</v>
      </c>
      <c r="Q3168" s="246">
        <f>K3168*M3168</f>
        <v>0</v>
      </c>
      <c r="R3168" s="246">
        <f>L3168*M3168</f>
        <v>0</v>
      </c>
      <c r="S3168" s="30" t="s">
        <v>5</v>
      </c>
      <c r="T3168" s="100"/>
    </row>
    <row r="3169" spans="1:20" ht="69.95" hidden="1" customHeight="1" outlineLevel="1" thickBot="1" x14ac:dyDescent="0.25">
      <c r="A3169" s="644" t="s">
        <v>5671</v>
      </c>
      <c r="B3169" s="64" t="s">
        <v>140</v>
      </c>
      <c r="C3169" s="128"/>
      <c r="D3169" s="306" t="s">
        <v>10347</v>
      </c>
      <c r="E3169" s="64"/>
      <c r="F3169" s="64" t="s">
        <v>4</v>
      </c>
      <c r="G3169" s="200">
        <v>0.3</v>
      </c>
      <c r="H3169" s="130">
        <v>0.14000000000000001</v>
      </c>
      <c r="I3169" s="130">
        <v>0.13</v>
      </c>
      <c r="J3169" s="162">
        <f t="shared" si="2396"/>
        <v>0.12740000000000001</v>
      </c>
      <c r="K3169" s="162">
        <f t="shared" si="2397"/>
        <v>0.12609999999999999</v>
      </c>
      <c r="L3169" s="162">
        <f t="shared" si="2398"/>
        <v>0.12479999999999999</v>
      </c>
      <c r="M3169" s="152"/>
      <c r="N3169" s="210">
        <f>H3169*M3169</f>
        <v>0</v>
      </c>
      <c r="O3169" s="217">
        <f>I3169*M3169</f>
        <v>0</v>
      </c>
      <c r="P3169" s="246">
        <f>J3169*M3169</f>
        <v>0</v>
      </c>
      <c r="Q3169" s="246">
        <f>K3169*M3169</f>
        <v>0</v>
      </c>
      <c r="R3169" s="246">
        <f>L3169*M3169</f>
        <v>0</v>
      </c>
      <c r="S3169" s="30" t="s">
        <v>5</v>
      </c>
      <c r="T3169" s="100"/>
    </row>
    <row r="3170" spans="1:20" ht="69.95" hidden="1" customHeight="1" outlineLevel="1" thickBot="1" x14ac:dyDescent="0.25">
      <c r="A3170" s="644" t="s">
        <v>5672</v>
      </c>
      <c r="B3170" s="7" t="s">
        <v>140</v>
      </c>
      <c r="C3170" s="164"/>
      <c r="D3170" s="307" t="s">
        <v>71</v>
      </c>
      <c r="E3170" s="64"/>
      <c r="F3170" s="64" t="s">
        <v>4</v>
      </c>
      <c r="G3170" s="300">
        <v>0.5</v>
      </c>
      <c r="H3170" s="272">
        <v>0.19</v>
      </c>
      <c r="I3170" s="272">
        <v>0.18</v>
      </c>
      <c r="J3170" s="161">
        <f t="shared" si="2396"/>
        <v>0.1764</v>
      </c>
      <c r="K3170" s="161">
        <f t="shared" si="2397"/>
        <v>0.17459999999999998</v>
      </c>
      <c r="L3170" s="161">
        <f t="shared" si="2398"/>
        <v>0.17279999999999998</v>
      </c>
      <c r="M3170" s="15"/>
      <c r="N3170" s="259">
        <f>H3170*M3170</f>
        <v>0</v>
      </c>
      <c r="O3170" s="217">
        <f>I3170*M3170</f>
        <v>0</v>
      </c>
      <c r="P3170" s="246">
        <f>J3170*M3170</f>
        <v>0</v>
      </c>
      <c r="Q3170" s="246">
        <f>K3170*M3170</f>
        <v>0</v>
      </c>
      <c r="R3170" s="246">
        <f>L3170*M3170</f>
        <v>0</v>
      </c>
      <c r="S3170" s="13" t="s">
        <v>5</v>
      </c>
      <c r="T3170" s="56"/>
    </row>
    <row r="3171" spans="1:20" ht="69.95" hidden="1" customHeight="1" outlineLevel="1" thickBot="1" x14ac:dyDescent="0.25">
      <c r="A3171" s="644" t="s">
        <v>9674</v>
      </c>
      <c r="B3171" s="64" t="s">
        <v>140</v>
      </c>
      <c r="C3171" s="128"/>
      <c r="D3171" s="306" t="s">
        <v>9675</v>
      </c>
      <c r="E3171" s="64"/>
      <c r="F3171" s="64" t="s">
        <v>4</v>
      </c>
      <c r="G3171" s="200">
        <v>0.6</v>
      </c>
      <c r="H3171" s="130">
        <v>0.4</v>
      </c>
      <c r="I3171" s="130">
        <v>0.39</v>
      </c>
      <c r="J3171" s="162">
        <f t="shared" ref="J3171" si="2426">I3171*0.98</f>
        <v>0.38219999999999998</v>
      </c>
      <c r="K3171" s="162">
        <f t="shared" ref="K3171" si="2427">I3171*0.97</f>
        <v>0.37830000000000003</v>
      </c>
      <c r="L3171" s="162">
        <f t="shared" ref="L3171" si="2428">I3171*0.96</f>
        <v>0.37440000000000001</v>
      </c>
      <c r="M3171" s="152"/>
      <c r="N3171" s="210">
        <f>H3171*M3171</f>
        <v>0</v>
      </c>
      <c r="O3171" s="217">
        <f>I3171*M3171</f>
        <v>0</v>
      </c>
      <c r="P3171" s="246">
        <f>J3171*M3171</f>
        <v>0</v>
      </c>
      <c r="Q3171" s="246">
        <f>K3171*M3171</f>
        <v>0</v>
      </c>
      <c r="R3171" s="246">
        <f>L3171*M3171</f>
        <v>0</v>
      </c>
      <c r="S3171" s="30" t="s">
        <v>5</v>
      </c>
      <c r="T3171" s="100"/>
    </row>
    <row r="3172" spans="1:20" ht="69.95" hidden="1" customHeight="1" outlineLevel="1" thickBot="1" x14ac:dyDescent="0.25">
      <c r="A3172" s="644" t="s">
        <v>5673</v>
      </c>
      <c r="B3172" s="7" t="s">
        <v>140</v>
      </c>
      <c r="C3172" s="164"/>
      <c r="D3172" s="307" t="s">
        <v>70</v>
      </c>
      <c r="E3172" s="64"/>
      <c r="F3172" s="64" t="s">
        <v>4</v>
      </c>
      <c r="G3172" s="300">
        <v>0.5</v>
      </c>
      <c r="H3172" s="272">
        <v>0.3</v>
      </c>
      <c r="I3172" s="272">
        <v>0.28999999999999998</v>
      </c>
      <c r="J3172" s="161">
        <f t="shared" si="2396"/>
        <v>0.28419999999999995</v>
      </c>
      <c r="K3172" s="161">
        <f t="shared" si="2397"/>
        <v>0.28129999999999999</v>
      </c>
      <c r="L3172" s="161">
        <f t="shared" si="2398"/>
        <v>0.27839999999999998</v>
      </c>
      <c r="M3172" s="15"/>
      <c r="N3172" s="259">
        <f>H3172*M3172</f>
        <v>0</v>
      </c>
      <c r="O3172" s="217">
        <f>I3172*M3172</f>
        <v>0</v>
      </c>
      <c r="P3172" s="246">
        <f>J3172*M3172</f>
        <v>0</v>
      </c>
      <c r="Q3172" s="246">
        <f>K3172*M3172</f>
        <v>0</v>
      </c>
      <c r="R3172" s="246">
        <f>L3172*M3172</f>
        <v>0</v>
      </c>
      <c r="S3172" s="13" t="s">
        <v>5</v>
      </c>
      <c r="T3172" s="56"/>
    </row>
    <row r="3173" spans="1:20" ht="69.95" hidden="1" customHeight="1" outlineLevel="1" thickBot="1" x14ac:dyDescent="0.25">
      <c r="A3173" s="644" t="s">
        <v>5674</v>
      </c>
      <c r="B3173" s="82" t="s">
        <v>179</v>
      </c>
      <c r="C3173" s="97" t="s">
        <v>3283</v>
      </c>
      <c r="D3173" s="406" t="s">
        <v>3514</v>
      </c>
      <c r="E3173" s="86"/>
      <c r="F3173" s="64" t="s">
        <v>4</v>
      </c>
      <c r="G3173" s="355">
        <v>1.5</v>
      </c>
      <c r="H3173" s="219">
        <v>1</v>
      </c>
      <c r="I3173" s="219">
        <v>0.95</v>
      </c>
      <c r="J3173" s="162">
        <f t="shared" si="2396"/>
        <v>0.93099999999999994</v>
      </c>
      <c r="K3173" s="162">
        <f t="shared" si="2397"/>
        <v>0.92149999999999999</v>
      </c>
      <c r="L3173" s="162">
        <f t="shared" si="2398"/>
        <v>0.91199999999999992</v>
      </c>
      <c r="M3173" s="152"/>
      <c r="N3173" s="356">
        <f>H3173*M3173</f>
        <v>0</v>
      </c>
      <c r="O3173" s="217">
        <f>I3173*M3173</f>
        <v>0</v>
      </c>
      <c r="P3173" s="246">
        <f>J3173*M3173</f>
        <v>0</v>
      </c>
      <c r="Q3173" s="246">
        <f>K3173*M3173</f>
        <v>0</v>
      </c>
      <c r="R3173" s="246">
        <f>L3173*M3173</f>
        <v>0</v>
      </c>
      <c r="S3173" s="30" t="s">
        <v>5</v>
      </c>
      <c r="T3173" s="100"/>
    </row>
    <row r="3174" spans="1:20" ht="69.95" hidden="1" customHeight="1" outlineLevel="1" thickBot="1" x14ac:dyDescent="0.25">
      <c r="A3174" s="644" t="s">
        <v>5675</v>
      </c>
      <c r="B3174" s="64" t="s">
        <v>392</v>
      </c>
      <c r="C3174" s="115" t="s">
        <v>2300</v>
      </c>
      <c r="D3174" s="306" t="s">
        <v>1283</v>
      </c>
      <c r="E3174" s="30"/>
      <c r="F3174" s="64" t="s">
        <v>4</v>
      </c>
      <c r="G3174" s="299">
        <v>6</v>
      </c>
      <c r="H3174" s="98">
        <v>3.6</v>
      </c>
      <c r="I3174" s="98">
        <v>3.5</v>
      </c>
      <c r="J3174" s="162">
        <f t="shared" si="2396"/>
        <v>3.4299999999999997</v>
      </c>
      <c r="K3174" s="162">
        <f t="shared" si="2397"/>
        <v>3.395</v>
      </c>
      <c r="L3174" s="162">
        <f t="shared" si="2398"/>
        <v>3.36</v>
      </c>
      <c r="M3174" s="152"/>
      <c r="N3174" s="209">
        <f>H3174*M3174</f>
        <v>0</v>
      </c>
      <c r="O3174" s="217">
        <f>I3174*M3174</f>
        <v>0</v>
      </c>
      <c r="P3174" s="246">
        <f>J3174*M3174</f>
        <v>0</v>
      </c>
      <c r="Q3174" s="246">
        <f>K3174*M3174</f>
        <v>0</v>
      </c>
      <c r="R3174" s="246">
        <f>L3174*M3174</f>
        <v>0</v>
      </c>
      <c r="S3174" s="30" t="s">
        <v>5</v>
      </c>
      <c r="T3174" s="100"/>
    </row>
    <row r="3175" spans="1:20" ht="69.95" hidden="1" customHeight="1" outlineLevel="1" thickBot="1" x14ac:dyDescent="0.25">
      <c r="A3175" s="644" t="s">
        <v>5676</v>
      </c>
      <c r="B3175" s="64" t="s">
        <v>392</v>
      </c>
      <c r="C3175" s="115" t="s">
        <v>2301</v>
      </c>
      <c r="D3175" s="306" t="s">
        <v>1284</v>
      </c>
      <c r="E3175" s="30"/>
      <c r="F3175" s="64" t="s">
        <v>4</v>
      </c>
      <c r="G3175" s="299">
        <v>8</v>
      </c>
      <c r="H3175" s="98">
        <v>4.9000000000000004</v>
      </c>
      <c r="I3175" s="98">
        <v>4.8</v>
      </c>
      <c r="J3175" s="162">
        <f t="shared" si="2396"/>
        <v>4.7039999999999997</v>
      </c>
      <c r="K3175" s="162">
        <f t="shared" si="2397"/>
        <v>4.6559999999999997</v>
      </c>
      <c r="L3175" s="162">
        <f t="shared" si="2398"/>
        <v>4.6079999999999997</v>
      </c>
      <c r="M3175" s="152"/>
      <c r="N3175" s="209">
        <f>H3175*M3175</f>
        <v>0</v>
      </c>
      <c r="O3175" s="217">
        <f>I3175*M3175</f>
        <v>0</v>
      </c>
      <c r="P3175" s="246">
        <f>J3175*M3175</f>
        <v>0</v>
      </c>
      <c r="Q3175" s="246">
        <f>K3175*M3175</f>
        <v>0</v>
      </c>
      <c r="R3175" s="246">
        <f>L3175*M3175</f>
        <v>0</v>
      </c>
      <c r="S3175" s="30" t="s">
        <v>5</v>
      </c>
      <c r="T3175" s="100"/>
    </row>
    <row r="3176" spans="1:20" ht="69.95" hidden="1" customHeight="1" outlineLevel="1" thickBot="1" x14ac:dyDescent="0.25">
      <c r="A3176" s="644" t="s">
        <v>5677</v>
      </c>
      <c r="B3176" s="64" t="s">
        <v>392</v>
      </c>
      <c r="C3176" s="115" t="s">
        <v>2302</v>
      </c>
      <c r="D3176" s="306" t="s">
        <v>2303</v>
      </c>
      <c r="E3176" s="30"/>
      <c r="F3176" s="64" t="s">
        <v>4</v>
      </c>
      <c r="G3176" s="299">
        <v>7</v>
      </c>
      <c r="H3176" s="98">
        <v>4</v>
      </c>
      <c r="I3176" s="98">
        <v>3.9</v>
      </c>
      <c r="J3176" s="162">
        <f t="shared" si="2396"/>
        <v>3.8220000000000001</v>
      </c>
      <c r="K3176" s="162">
        <f t="shared" si="2397"/>
        <v>3.7829999999999999</v>
      </c>
      <c r="L3176" s="162">
        <f t="shared" si="2398"/>
        <v>3.7439999999999998</v>
      </c>
      <c r="M3176" s="152"/>
      <c r="N3176" s="209">
        <f>H3176*M3176</f>
        <v>0</v>
      </c>
      <c r="O3176" s="217">
        <f>I3176*M3176</f>
        <v>0</v>
      </c>
      <c r="P3176" s="246">
        <f>J3176*M3176</f>
        <v>0</v>
      </c>
      <c r="Q3176" s="246">
        <f>K3176*M3176</f>
        <v>0</v>
      </c>
      <c r="R3176" s="246">
        <f>L3176*M3176</f>
        <v>0</v>
      </c>
      <c r="S3176" s="30" t="s">
        <v>5</v>
      </c>
      <c r="T3176" s="100"/>
    </row>
    <row r="3177" spans="1:20" ht="69.95" hidden="1" customHeight="1" outlineLevel="1" thickBot="1" x14ac:dyDescent="0.25">
      <c r="A3177" s="644" t="s">
        <v>10395</v>
      </c>
      <c r="B3177" s="64" t="s">
        <v>392</v>
      </c>
      <c r="C3177" s="435" t="s">
        <v>10396</v>
      </c>
      <c r="D3177" s="306" t="s">
        <v>10397</v>
      </c>
      <c r="E3177" s="30"/>
      <c r="F3177" s="64" t="s">
        <v>4</v>
      </c>
      <c r="G3177" s="299">
        <v>15</v>
      </c>
      <c r="H3177" s="98">
        <v>9.6</v>
      </c>
      <c r="I3177" s="98">
        <v>9.4</v>
      </c>
      <c r="J3177" s="162">
        <f t="shared" ref="J3177" si="2429">I3177*0.98</f>
        <v>9.2119999999999997</v>
      </c>
      <c r="K3177" s="162">
        <f t="shared" ref="K3177" si="2430">I3177*0.97</f>
        <v>9.1180000000000003</v>
      </c>
      <c r="L3177" s="162">
        <f t="shared" ref="L3177" si="2431">I3177*0.96</f>
        <v>9.0239999999999991</v>
      </c>
      <c r="M3177" s="152"/>
      <c r="N3177" s="209">
        <f>H3177*M3177</f>
        <v>0</v>
      </c>
      <c r="O3177" s="217">
        <f>I3177*M3177</f>
        <v>0</v>
      </c>
      <c r="P3177" s="246">
        <f>J3177*M3177</f>
        <v>0</v>
      </c>
      <c r="Q3177" s="246">
        <f>K3177*M3177</f>
        <v>0</v>
      </c>
      <c r="R3177" s="246">
        <f>L3177*M3177</f>
        <v>0</v>
      </c>
      <c r="S3177" s="30" t="s">
        <v>5</v>
      </c>
      <c r="T3177" s="100"/>
    </row>
    <row r="3178" spans="1:20" ht="69.95" hidden="1" customHeight="1" outlineLevel="1" thickBot="1" x14ac:dyDescent="0.25">
      <c r="A3178" s="644" t="s">
        <v>6778</v>
      </c>
      <c r="B3178" s="64" t="s">
        <v>392</v>
      </c>
      <c r="C3178" s="435" t="s">
        <v>6776</v>
      </c>
      <c r="D3178" s="306" t="s">
        <v>6777</v>
      </c>
      <c r="E3178" s="30"/>
      <c r="F3178" s="64" t="s">
        <v>4</v>
      </c>
      <c r="G3178" s="299">
        <v>18</v>
      </c>
      <c r="H3178" s="98">
        <v>12.9</v>
      </c>
      <c r="I3178" s="98">
        <v>12.5</v>
      </c>
      <c r="J3178" s="162">
        <f t="shared" si="2396"/>
        <v>12.25</v>
      </c>
      <c r="K3178" s="162">
        <f t="shared" si="2397"/>
        <v>12.125</v>
      </c>
      <c r="L3178" s="162">
        <f t="shared" si="2398"/>
        <v>12</v>
      </c>
      <c r="M3178" s="152"/>
      <c r="N3178" s="209">
        <f>H3178*M3178</f>
        <v>0</v>
      </c>
      <c r="O3178" s="217">
        <f>I3178*M3178</f>
        <v>0</v>
      </c>
      <c r="P3178" s="246">
        <f>J3178*M3178</f>
        <v>0</v>
      </c>
      <c r="Q3178" s="246">
        <f>K3178*M3178</f>
        <v>0</v>
      </c>
      <c r="R3178" s="246">
        <f>L3178*M3178</f>
        <v>0</v>
      </c>
      <c r="S3178" s="30" t="s">
        <v>5</v>
      </c>
      <c r="T3178" s="100"/>
    </row>
    <row r="3179" spans="1:20" ht="69.95" hidden="1" customHeight="1" outlineLevel="1" thickBot="1" x14ac:dyDescent="0.25">
      <c r="A3179" s="644" t="s">
        <v>9245</v>
      </c>
      <c r="B3179" s="64" t="s">
        <v>392</v>
      </c>
      <c r="C3179" s="435" t="s">
        <v>9246</v>
      </c>
      <c r="D3179" s="306" t="s">
        <v>9247</v>
      </c>
      <c r="E3179" s="30"/>
      <c r="F3179" s="64" t="s">
        <v>4</v>
      </c>
      <c r="G3179" s="299">
        <v>12.5</v>
      </c>
      <c r="H3179" s="98">
        <v>8.4</v>
      </c>
      <c r="I3179" s="98">
        <v>8.1999999999999993</v>
      </c>
      <c r="J3179" s="162">
        <f t="shared" ref="J3179" si="2432">I3179*0.98</f>
        <v>8.0359999999999996</v>
      </c>
      <c r="K3179" s="162">
        <f t="shared" ref="K3179" si="2433">I3179*0.97</f>
        <v>7.9539999999999988</v>
      </c>
      <c r="L3179" s="162">
        <f t="shared" ref="L3179" si="2434">I3179*0.96</f>
        <v>7.871999999999999</v>
      </c>
      <c r="M3179" s="152"/>
      <c r="N3179" s="209">
        <f>H3179*M3179</f>
        <v>0</v>
      </c>
      <c r="O3179" s="217">
        <f>I3179*M3179</f>
        <v>0</v>
      </c>
      <c r="P3179" s="246">
        <f>J3179*M3179</f>
        <v>0</v>
      </c>
      <c r="Q3179" s="246">
        <f>K3179*M3179</f>
        <v>0</v>
      </c>
      <c r="R3179" s="246">
        <f>L3179*M3179</f>
        <v>0</v>
      </c>
      <c r="S3179" s="30" t="s">
        <v>5</v>
      </c>
      <c r="T3179" s="100"/>
    </row>
    <row r="3180" spans="1:20" ht="69.95" hidden="1" customHeight="1" outlineLevel="1" thickBot="1" x14ac:dyDescent="0.25">
      <c r="A3180" s="644" t="s">
        <v>5678</v>
      </c>
      <c r="B3180" s="64" t="s">
        <v>392</v>
      </c>
      <c r="C3180" s="115" t="s">
        <v>2299</v>
      </c>
      <c r="D3180" s="306" t="s">
        <v>3336</v>
      </c>
      <c r="E3180" s="30"/>
      <c r="F3180" s="64" t="s">
        <v>4</v>
      </c>
      <c r="G3180" s="299">
        <v>6</v>
      </c>
      <c r="H3180" s="98">
        <v>3.3</v>
      </c>
      <c r="I3180" s="98">
        <v>3.2</v>
      </c>
      <c r="J3180" s="162">
        <f t="shared" si="2396"/>
        <v>3.1360000000000001</v>
      </c>
      <c r="K3180" s="162">
        <f t="shared" si="2397"/>
        <v>3.1040000000000001</v>
      </c>
      <c r="L3180" s="162">
        <f t="shared" si="2398"/>
        <v>3.0720000000000001</v>
      </c>
      <c r="M3180" s="152"/>
      <c r="N3180" s="209">
        <f>H3180*M3180</f>
        <v>0</v>
      </c>
      <c r="O3180" s="217">
        <f>I3180*M3180</f>
        <v>0</v>
      </c>
      <c r="P3180" s="246">
        <f>J3180*M3180</f>
        <v>0</v>
      </c>
      <c r="Q3180" s="246">
        <f>K3180*M3180</f>
        <v>0</v>
      </c>
      <c r="R3180" s="246">
        <f>L3180*M3180</f>
        <v>0</v>
      </c>
      <c r="S3180" s="30" t="s">
        <v>5</v>
      </c>
      <c r="T3180" s="100"/>
    </row>
    <row r="3181" spans="1:20" ht="69.95" hidden="1" customHeight="1" outlineLevel="1" thickBot="1" x14ac:dyDescent="0.25">
      <c r="A3181" s="688" t="s">
        <v>10400</v>
      </c>
      <c r="B3181" s="670" t="s">
        <v>392</v>
      </c>
      <c r="C3181" s="668"/>
      <c r="D3181" s="690" t="s">
        <v>10399</v>
      </c>
      <c r="E3181" s="682"/>
      <c r="F3181" s="670" t="s">
        <v>4</v>
      </c>
      <c r="G3181" s="751">
        <v>4</v>
      </c>
      <c r="H3181" s="674">
        <v>2.5499999999999998</v>
      </c>
      <c r="I3181" s="674">
        <v>2.4500000000000002</v>
      </c>
      <c r="J3181" s="676">
        <f t="shared" si="2396"/>
        <v>2.4010000000000002</v>
      </c>
      <c r="K3181" s="676">
        <f t="shared" si="2397"/>
        <v>2.3765000000000001</v>
      </c>
      <c r="L3181" s="676">
        <f t="shared" si="2398"/>
        <v>2.3519999999999999</v>
      </c>
      <c r="M3181" s="683"/>
      <c r="N3181" s="686">
        <f>H3181*M3181</f>
        <v>0</v>
      </c>
      <c r="O3181" s="678">
        <f>I3181*M3181</f>
        <v>0</v>
      </c>
      <c r="P3181" s="679">
        <f>J3181*M3181</f>
        <v>0</v>
      </c>
      <c r="Q3181" s="679">
        <f>K3181*M3181</f>
        <v>0</v>
      </c>
      <c r="R3181" s="679">
        <f>L3181*M3181</f>
        <v>0</v>
      </c>
      <c r="S3181" s="682" t="s">
        <v>5</v>
      </c>
      <c r="T3181" s="100" t="s">
        <v>1702</v>
      </c>
    </row>
    <row r="3182" spans="1:20" ht="69.95" hidden="1" customHeight="1" outlineLevel="1" thickBot="1" x14ac:dyDescent="0.25">
      <c r="A3182" s="644" t="s">
        <v>5679</v>
      </c>
      <c r="B3182" s="64" t="s">
        <v>392</v>
      </c>
      <c r="C3182" s="222"/>
      <c r="D3182" s="306" t="s">
        <v>793</v>
      </c>
      <c r="E3182" s="30"/>
      <c r="F3182" s="64" t="s">
        <v>4</v>
      </c>
      <c r="G3182" s="299">
        <v>6</v>
      </c>
      <c r="H3182" s="98">
        <v>3.85</v>
      </c>
      <c r="I3182" s="98">
        <v>3.75</v>
      </c>
      <c r="J3182" s="161">
        <f t="shared" si="2396"/>
        <v>3.6749999999999998</v>
      </c>
      <c r="K3182" s="161">
        <f t="shared" si="2397"/>
        <v>3.6374999999999997</v>
      </c>
      <c r="L3182" s="161">
        <f t="shared" si="2398"/>
        <v>3.5999999999999996</v>
      </c>
      <c r="M3182" s="14"/>
      <c r="N3182" s="209">
        <f>H3182*M3182</f>
        <v>0</v>
      </c>
      <c r="O3182" s="217">
        <f>I3182*M3182</f>
        <v>0</v>
      </c>
      <c r="P3182" s="246">
        <f>J3182*M3182</f>
        <v>0</v>
      </c>
      <c r="Q3182" s="246">
        <f>K3182*M3182</f>
        <v>0</v>
      </c>
      <c r="R3182" s="246">
        <f>L3182*M3182</f>
        <v>0</v>
      </c>
      <c r="S3182" s="30" t="s">
        <v>5</v>
      </c>
      <c r="T3182" s="100"/>
    </row>
    <row r="3183" spans="1:20" ht="69.95" hidden="1" customHeight="1" outlineLevel="1" thickBot="1" x14ac:dyDescent="0.25">
      <c r="A3183" s="644" t="s">
        <v>5680</v>
      </c>
      <c r="B3183" s="64" t="s">
        <v>392</v>
      </c>
      <c r="C3183" s="222"/>
      <c r="D3183" s="306" t="s">
        <v>3525</v>
      </c>
      <c r="E3183" s="30"/>
      <c r="F3183" s="64" t="s">
        <v>4</v>
      </c>
      <c r="G3183" s="299">
        <v>38</v>
      </c>
      <c r="H3183" s="98">
        <v>29</v>
      </c>
      <c r="I3183" s="98">
        <v>28.5</v>
      </c>
      <c r="J3183" s="161">
        <f t="shared" ref="J3183:J3186" si="2435">I3183*0.98</f>
        <v>27.93</v>
      </c>
      <c r="K3183" s="161">
        <f t="shared" ref="K3183:K3186" si="2436">I3183*0.97</f>
        <v>27.645</v>
      </c>
      <c r="L3183" s="161">
        <f t="shared" ref="L3183:L3186" si="2437">I3183*0.96</f>
        <v>27.36</v>
      </c>
      <c r="M3183" s="14"/>
      <c r="N3183" s="209">
        <f>H3183*M3183</f>
        <v>0</v>
      </c>
      <c r="O3183" s="217">
        <f>I3183*M3183</f>
        <v>0</v>
      </c>
      <c r="P3183" s="246">
        <f>J3183*M3183</f>
        <v>0</v>
      </c>
      <c r="Q3183" s="246">
        <f>K3183*M3183</f>
        <v>0</v>
      </c>
      <c r="R3183" s="246">
        <f>L3183*M3183</f>
        <v>0</v>
      </c>
      <c r="S3183" s="30" t="s">
        <v>5</v>
      </c>
      <c r="T3183" s="100"/>
    </row>
    <row r="3184" spans="1:20" ht="69.95" hidden="1" customHeight="1" outlineLevel="1" thickBot="1" x14ac:dyDescent="0.25">
      <c r="A3184" s="644" t="s">
        <v>5681</v>
      </c>
      <c r="B3184" s="64" t="s">
        <v>392</v>
      </c>
      <c r="C3184" s="222"/>
      <c r="D3184" s="306" t="s">
        <v>3526</v>
      </c>
      <c r="E3184" s="30"/>
      <c r="F3184" s="64" t="s">
        <v>4</v>
      </c>
      <c r="G3184" s="299">
        <v>45</v>
      </c>
      <c r="H3184" s="98">
        <v>34</v>
      </c>
      <c r="I3184" s="98">
        <v>33</v>
      </c>
      <c r="J3184" s="161">
        <f t="shared" si="2435"/>
        <v>32.339999999999996</v>
      </c>
      <c r="K3184" s="161">
        <f t="shared" si="2436"/>
        <v>32.01</v>
      </c>
      <c r="L3184" s="161">
        <f t="shared" si="2437"/>
        <v>31.68</v>
      </c>
      <c r="M3184" s="14"/>
      <c r="N3184" s="209">
        <f>H3184*M3184</f>
        <v>0</v>
      </c>
      <c r="O3184" s="217">
        <f>I3184*M3184</f>
        <v>0</v>
      </c>
      <c r="P3184" s="246">
        <f>J3184*M3184</f>
        <v>0</v>
      </c>
      <c r="Q3184" s="246">
        <f>K3184*M3184</f>
        <v>0</v>
      </c>
      <c r="R3184" s="246">
        <f>L3184*M3184</f>
        <v>0</v>
      </c>
      <c r="S3184" s="30" t="s">
        <v>5</v>
      </c>
      <c r="T3184" s="100"/>
    </row>
    <row r="3185" spans="1:21" ht="69.95" hidden="1" customHeight="1" outlineLevel="1" thickBot="1" x14ac:dyDescent="0.25">
      <c r="A3185" s="644" t="s">
        <v>5682</v>
      </c>
      <c r="B3185" s="64" t="s">
        <v>392</v>
      </c>
      <c r="C3185" s="222"/>
      <c r="D3185" s="412" t="s">
        <v>3527</v>
      </c>
      <c r="E3185" s="30"/>
      <c r="F3185" s="64" t="s">
        <v>4</v>
      </c>
      <c r="G3185" s="299">
        <v>55</v>
      </c>
      <c r="H3185" s="98">
        <v>43</v>
      </c>
      <c r="I3185" s="98">
        <v>42</v>
      </c>
      <c r="J3185" s="161">
        <f t="shared" si="2435"/>
        <v>41.16</v>
      </c>
      <c r="K3185" s="161">
        <f t="shared" si="2436"/>
        <v>40.74</v>
      </c>
      <c r="L3185" s="161">
        <f t="shared" si="2437"/>
        <v>40.32</v>
      </c>
      <c r="M3185" s="14"/>
      <c r="N3185" s="209">
        <f>H3185*M3185</f>
        <v>0</v>
      </c>
      <c r="O3185" s="217">
        <f>I3185*M3185</f>
        <v>0</v>
      </c>
      <c r="P3185" s="246">
        <f>J3185*M3185</f>
        <v>0</v>
      </c>
      <c r="Q3185" s="246">
        <f>K3185*M3185</f>
        <v>0</v>
      </c>
      <c r="R3185" s="246">
        <f>L3185*M3185</f>
        <v>0</v>
      </c>
      <c r="S3185" s="30" t="s">
        <v>5</v>
      </c>
      <c r="T3185" s="100"/>
    </row>
    <row r="3186" spans="1:21" ht="69.95" hidden="1" customHeight="1" outlineLevel="1" thickBot="1" x14ac:dyDescent="0.25">
      <c r="A3186" s="644" t="s">
        <v>5683</v>
      </c>
      <c r="B3186" s="64" t="s">
        <v>392</v>
      </c>
      <c r="C3186" s="222"/>
      <c r="D3186" s="306" t="s">
        <v>3528</v>
      </c>
      <c r="E3186" s="30"/>
      <c r="F3186" s="64" t="s">
        <v>4</v>
      </c>
      <c r="G3186" s="299">
        <v>7.5</v>
      </c>
      <c r="H3186" s="98">
        <v>4.9000000000000004</v>
      </c>
      <c r="I3186" s="98">
        <v>4.8</v>
      </c>
      <c r="J3186" s="161">
        <f t="shared" si="2435"/>
        <v>4.7039999999999997</v>
      </c>
      <c r="K3186" s="161">
        <f t="shared" si="2436"/>
        <v>4.6559999999999997</v>
      </c>
      <c r="L3186" s="161">
        <f t="shared" si="2437"/>
        <v>4.6079999999999997</v>
      </c>
      <c r="M3186" s="14"/>
      <c r="N3186" s="209">
        <f>H3186*M3186</f>
        <v>0</v>
      </c>
      <c r="O3186" s="217">
        <f>I3186*M3186</f>
        <v>0</v>
      </c>
      <c r="P3186" s="246">
        <f>J3186*M3186</f>
        <v>0</v>
      </c>
      <c r="Q3186" s="246">
        <f>K3186*M3186</f>
        <v>0</v>
      </c>
      <c r="R3186" s="246">
        <f>L3186*M3186</f>
        <v>0</v>
      </c>
      <c r="S3186" s="30" t="s">
        <v>5</v>
      </c>
      <c r="T3186" s="100"/>
    </row>
    <row r="3187" spans="1:21" ht="24.95" customHeight="1" thickBot="1" x14ac:dyDescent="0.25">
      <c r="A3187" s="622" t="s">
        <v>2832</v>
      </c>
      <c r="B3187" s="623"/>
      <c r="C3187" s="623"/>
      <c r="D3187" s="624"/>
      <c r="E3187" s="624"/>
      <c r="F3187" s="624"/>
      <c r="G3187" s="625"/>
      <c r="H3187" s="625"/>
      <c r="I3187" s="625"/>
      <c r="J3187" s="625"/>
      <c r="K3187" s="625"/>
      <c r="L3187" s="625"/>
      <c r="M3187" s="625"/>
      <c r="N3187" s="625"/>
      <c r="O3187" s="625"/>
      <c r="P3187" s="625"/>
      <c r="Q3187" s="625"/>
      <c r="R3187" s="625"/>
      <c r="S3187" s="626"/>
    </row>
    <row r="3188" spans="1:21" ht="20.100000000000001" customHeight="1" collapsed="1" thickBot="1" x14ac:dyDescent="0.25">
      <c r="A3188" s="372" t="s">
        <v>1221</v>
      </c>
      <c r="B3188" s="628"/>
      <c r="C3188" s="373"/>
      <c r="D3188" s="374"/>
      <c r="E3188" s="374"/>
      <c r="F3188" s="374"/>
      <c r="G3188" s="375"/>
      <c r="H3188" s="376"/>
      <c r="I3188" s="376"/>
      <c r="J3188" s="376"/>
      <c r="K3188" s="376"/>
      <c r="L3188" s="376"/>
      <c r="M3188" s="375"/>
      <c r="N3188" s="376"/>
      <c r="O3188" s="376"/>
      <c r="P3188" s="376"/>
      <c r="Q3188" s="376"/>
      <c r="R3188" s="376"/>
      <c r="S3188" s="377"/>
      <c r="U3188" s="56"/>
    </row>
    <row r="3189" spans="1:21" ht="20.100000000000001" hidden="1" customHeight="1" outlineLevel="1" thickBot="1" x14ac:dyDescent="0.25">
      <c r="A3189" s="3" t="s">
        <v>3737</v>
      </c>
      <c r="B3189" s="3" t="s">
        <v>33</v>
      </c>
      <c r="C3189" s="3"/>
      <c r="D3189" s="3" t="s">
        <v>17</v>
      </c>
      <c r="E3189" s="3" t="s">
        <v>2746</v>
      </c>
      <c r="F3189" s="84" t="s">
        <v>31</v>
      </c>
      <c r="G3189" s="85" t="s">
        <v>487</v>
      </c>
      <c r="H3189" s="3" t="s">
        <v>488</v>
      </c>
      <c r="I3189" s="3" t="s">
        <v>495</v>
      </c>
      <c r="J3189" s="123">
        <v>-0.02</v>
      </c>
      <c r="K3189" s="123">
        <v>-0.03</v>
      </c>
      <c r="L3189" s="123">
        <v>-0.04</v>
      </c>
      <c r="M3189" s="3" t="s">
        <v>18</v>
      </c>
      <c r="N3189" s="3" t="s">
        <v>8</v>
      </c>
      <c r="O3189" s="3" t="s">
        <v>486</v>
      </c>
      <c r="P3189" s="124" t="s">
        <v>1924</v>
      </c>
      <c r="Q3189" s="124" t="s">
        <v>1930</v>
      </c>
      <c r="R3189" s="124" t="s">
        <v>1931</v>
      </c>
      <c r="S3189" s="3" t="s">
        <v>34</v>
      </c>
      <c r="U3189" s="56"/>
    </row>
    <row r="3190" spans="1:21" s="56" customFormat="1" ht="69.95" hidden="1" customHeight="1" outlineLevel="1" thickBot="1" x14ac:dyDescent="0.25">
      <c r="A3190" s="644" t="s">
        <v>5684</v>
      </c>
      <c r="B3190" s="7" t="s">
        <v>1220</v>
      </c>
      <c r="C3190" s="25"/>
      <c r="D3190" s="491" t="s">
        <v>2954</v>
      </c>
      <c r="E3190" s="446"/>
      <c r="F3190" s="7" t="s">
        <v>4</v>
      </c>
      <c r="G3190" s="448" t="s">
        <v>2898</v>
      </c>
      <c r="H3190" s="448" t="s">
        <v>2898</v>
      </c>
      <c r="I3190" s="448" t="s">
        <v>2898</v>
      </c>
      <c r="J3190" s="448" t="s">
        <v>2898</v>
      </c>
      <c r="K3190" s="448" t="s">
        <v>2898</v>
      </c>
      <c r="L3190" s="448" t="s">
        <v>2898</v>
      </c>
      <c r="M3190" s="63"/>
      <c r="N3190" s="447">
        <f>M3190*2*24*1.02</f>
        <v>0</v>
      </c>
      <c r="O3190" s="447">
        <f>M3190*2*24</f>
        <v>0</v>
      </c>
      <c r="P3190" s="447">
        <f>M3190*2*24*0.98</f>
        <v>0</v>
      </c>
      <c r="Q3190" s="447">
        <f>M3190*2*24*0.97</f>
        <v>0</v>
      </c>
      <c r="R3190" s="447">
        <f>M3190*2*24*0.96</f>
        <v>0</v>
      </c>
      <c r="S3190" s="12" t="s">
        <v>5</v>
      </c>
      <c r="T3190" s="119"/>
    </row>
    <row r="3191" spans="1:21" s="56" customFormat="1" ht="69.95" hidden="1" customHeight="1" outlineLevel="1" thickBot="1" x14ac:dyDescent="0.25">
      <c r="A3191" s="644" t="s">
        <v>5685</v>
      </c>
      <c r="B3191" s="7" t="s">
        <v>1220</v>
      </c>
      <c r="C3191" s="25"/>
      <c r="D3191" s="491" t="s">
        <v>2955</v>
      </c>
      <c r="E3191" s="7"/>
      <c r="F3191" s="7" t="s">
        <v>4</v>
      </c>
      <c r="G3191" s="447" t="s">
        <v>2898</v>
      </c>
      <c r="H3191" s="447" t="s">
        <v>2898</v>
      </c>
      <c r="I3191" s="447" t="s">
        <v>2898</v>
      </c>
      <c r="J3191" s="447" t="s">
        <v>2898</v>
      </c>
      <c r="K3191" s="447" t="s">
        <v>2898</v>
      </c>
      <c r="L3191" s="447" t="s">
        <v>2898</v>
      </c>
      <c r="M3191" s="14"/>
      <c r="N3191" s="447">
        <f>M3191*2*40*1.02</f>
        <v>0</v>
      </c>
      <c r="O3191" s="447">
        <f>M3191*2*40</f>
        <v>0</v>
      </c>
      <c r="P3191" s="447">
        <f>M3191*2*40*0.98</f>
        <v>0</v>
      </c>
      <c r="Q3191" s="447">
        <f>M3191*2*40*0.97</f>
        <v>0</v>
      </c>
      <c r="R3191" s="447">
        <f>M3191*2*40*0.96</f>
        <v>0</v>
      </c>
      <c r="S3191" s="13" t="s">
        <v>5</v>
      </c>
      <c r="T3191" s="119" t="s">
        <v>2022</v>
      </c>
    </row>
    <row r="3192" spans="1:21" s="56" customFormat="1" ht="69.95" hidden="1" customHeight="1" outlineLevel="1" thickBot="1" x14ac:dyDescent="0.25">
      <c r="A3192" s="644" t="s">
        <v>5686</v>
      </c>
      <c r="B3192" s="202" t="s">
        <v>1220</v>
      </c>
      <c r="C3192" s="58"/>
      <c r="D3192" s="645" t="s">
        <v>2956</v>
      </c>
      <c r="E3192" s="202"/>
      <c r="F3192" s="202" t="s">
        <v>4</v>
      </c>
      <c r="G3192" s="449" t="s">
        <v>2898</v>
      </c>
      <c r="H3192" s="449" t="s">
        <v>2898</v>
      </c>
      <c r="I3192" s="449" t="s">
        <v>2898</v>
      </c>
      <c r="J3192" s="449" t="s">
        <v>2898</v>
      </c>
      <c r="K3192" s="449" t="s">
        <v>2898</v>
      </c>
      <c r="L3192" s="449" t="s">
        <v>2898</v>
      </c>
      <c r="M3192" s="263"/>
      <c r="N3192" s="447">
        <f>M3192*2*60*1.02</f>
        <v>0</v>
      </c>
      <c r="O3192" s="447">
        <f>M3192*2*60</f>
        <v>0</v>
      </c>
      <c r="P3192" s="447">
        <f>M3192*2*60*0.98</f>
        <v>0</v>
      </c>
      <c r="Q3192" s="447">
        <f>M3192*2*60*0.97</f>
        <v>0</v>
      </c>
      <c r="R3192" s="447">
        <f>M3192*2*60*0.96</f>
        <v>0</v>
      </c>
      <c r="S3192" s="19" t="s">
        <v>5</v>
      </c>
      <c r="T3192" s="119" t="s">
        <v>2022</v>
      </c>
      <c r="U3192"/>
    </row>
    <row r="3193" spans="1:21" s="56" customFormat="1" ht="20.100000000000001" customHeight="1" collapsed="1" thickBot="1" x14ac:dyDescent="0.25">
      <c r="A3193" s="372" t="s">
        <v>1176</v>
      </c>
      <c r="B3193" s="628"/>
      <c r="C3193" s="373"/>
      <c r="D3193" s="374"/>
      <c r="E3193" s="374"/>
      <c r="F3193" s="374"/>
      <c r="G3193" s="375"/>
      <c r="H3193" s="376"/>
      <c r="I3193" s="376"/>
      <c r="J3193" s="378"/>
      <c r="K3193" s="378"/>
      <c r="L3193" s="378"/>
      <c r="M3193" s="375"/>
      <c r="N3193" s="376"/>
      <c r="O3193" s="376"/>
      <c r="P3193" s="376"/>
      <c r="Q3193" s="376"/>
      <c r="R3193" s="376"/>
      <c r="S3193" s="377"/>
      <c r="U3193"/>
    </row>
    <row r="3194" spans="1:21" ht="20.100000000000001" hidden="1" customHeight="1" outlineLevel="1" thickBot="1" x14ac:dyDescent="0.25">
      <c r="A3194" s="3" t="s">
        <v>3737</v>
      </c>
      <c r="B3194" s="3" t="s">
        <v>33</v>
      </c>
      <c r="C3194" s="3"/>
      <c r="D3194" s="3" t="s">
        <v>17</v>
      </c>
      <c r="E3194" s="3" t="s">
        <v>2746</v>
      </c>
      <c r="F3194" s="84" t="s">
        <v>31</v>
      </c>
      <c r="G3194" s="85" t="s">
        <v>487</v>
      </c>
      <c r="H3194" s="3" t="s">
        <v>488</v>
      </c>
      <c r="I3194" s="3" t="s">
        <v>495</v>
      </c>
      <c r="J3194" s="123">
        <v>-0.02</v>
      </c>
      <c r="K3194" s="123">
        <v>-0.03</v>
      </c>
      <c r="L3194" s="123">
        <v>-0.04</v>
      </c>
      <c r="M3194" s="3" t="s">
        <v>18</v>
      </c>
      <c r="N3194" s="3" t="s">
        <v>8</v>
      </c>
      <c r="O3194" s="3" t="s">
        <v>486</v>
      </c>
      <c r="P3194" s="124" t="s">
        <v>1924</v>
      </c>
      <c r="Q3194" s="124" t="s">
        <v>1930</v>
      </c>
      <c r="R3194" s="124" t="s">
        <v>1931</v>
      </c>
      <c r="S3194" s="3" t="s">
        <v>34</v>
      </c>
    </row>
    <row r="3195" spans="1:21" ht="69.95" hidden="1" customHeight="1" outlineLevel="1" thickBot="1" x14ac:dyDescent="0.25">
      <c r="A3195" s="644" t="s">
        <v>5574</v>
      </c>
      <c r="B3195" s="64" t="s">
        <v>410</v>
      </c>
      <c r="C3195" s="97" t="s">
        <v>2039</v>
      </c>
      <c r="D3195" s="69" t="s">
        <v>465</v>
      </c>
      <c r="E3195" s="166"/>
      <c r="F3195" s="64" t="s">
        <v>4</v>
      </c>
      <c r="G3195" s="136">
        <v>9</v>
      </c>
      <c r="H3195" s="98">
        <v>6</v>
      </c>
      <c r="I3195" s="98">
        <v>5.8</v>
      </c>
      <c r="J3195" s="162">
        <f t="shared" ref="J3195:J3217" si="2438">I3195*0.98</f>
        <v>5.6840000000000002</v>
      </c>
      <c r="K3195" s="162">
        <f t="shared" ref="K3195:K3217" si="2439">I3195*0.97</f>
        <v>5.6259999999999994</v>
      </c>
      <c r="L3195" s="162">
        <f t="shared" ref="L3195:L3217" si="2440">I3195*0.96</f>
        <v>5.5679999999999996</v>
      </c>
      <c r="M3195" s="15"/>
      <c r="N3195" s="209">
        <f>H3195*M3195</f>
        <v>0</v>
      </c>
      <c r="O3195" s="217">
        <f>I3195*M3195</f>
        <v>0</v>
      </c>
      <c r="P3195" s="246">
        <f>J3195*M3195</f>
        <v>0</v>
      </c>
      <c r="Q3195" s="246">
        <f>K3195*M3195</f>
        <v>0</v>
      </c>
      <c r="R3195" s="246">
        <f>L3195*M3195</f>
        <v>0</v>
      </c>
      <c r="S3195" s="28" t="s">
        <v>5</v>
      </c>
      <c r="T3195" s="60" t="s">
        <v>730</v>
      </c>
    </row>
    <row r="3196" spans="1:21" ht="69.95" hidden="1" customHeight="1" outlineLevel="1" thickBot="1" x14ac:dyDescent="0.25">
      <c r="A3196" s="644" t="s">
        <v>5687</v>
      </c>
      <c r="B3196" s="64" t="s">
        <v>410</v>
      </c>
      <c r="C3196" s="97" t="s">
        <v>2038</v>
      </c>
      <c r="D3196" s="69" t="s">
        <v>464</v>
      </c>
      <c r="E3196" s="64"/>
      <c r="F3196" s="64" t="s">
        <v>4</v>
      </c>
      <c r="G3196" s="136">
        <v>10</v>
      </c>
      <c r="H3196" s="98">
        <v>6.8</v>
      </c>
      <c r="I3196" s="98">
        <v>6.6</v>
      </c>
      <c r="J3196" s="162">
        <f t="shared" si="2438"/>
        <v>6.468</v>
      </c>
      <c r="K3196" s="162">
        <f t="shared" si="2439"/>
        <v>6.4019999999999992</v>
      </c>
      <c r="L3196" s="162">
        <f t="shared" si="2440"/>
        <v>6.3359999999999994</v>
      </c>
      <c r="M3196" s="15"/>
      <c r="N3196" s="209">
        <f>H3196*M3196</f>
        <v>0</v>
      </c>
      <c r="O3196" s="217">
        <f>I3196*M3196</f>
        <v>0</v>
      </c>
      <c r="P3196" s="246">
        <f>J3196*M3196</f>
        <v>0</v>
      </c>
      <c r="Q3196" s="246">
        <f>K3196*M3196</f>
        <v>0</v>
      </c>
      <c r="R3196" s="246">
        <f>L3196*M3196</f>
        <v>0</v>
      </c>
      <c r="S3196" s="28" t="s">
        <v>5</v>
      </c>
      <c r="T3196" s="100"/>
    </row>
    <row r="3197" spans="1:21" ht="69.95" hidden="1" customHeight="1" outlineLevel="1" thickBot="1" x14ac:dyDescent="0.25">
      <c r="A3197" s="644" t="s">
        <v>5688</v>
      </c>
      <c r="B3197" s="7" t="s">
        <v>413</v>
      </c>
      <c r="C3197" s="67"/>
      <c r="D3197" s="68" t="s">
        <v>7864</v>
      </c>
      <c r="E3197" s="64"/>
      <c r="F3197" s="7" t="s">
        <v>4</v>
      </c>
      <c r="G3197" s="149">
        <v>12</v>
      </c>
      <c r="H3197" s="139">
        <v>6</v>
      </c>
      <c r="I3197" s="139">
        <v>5.8</v>
      </c>
      <c r="J3197" s="161">
        <f t="shared" si="2438"/>
        <v>5.6840000000000002</v>
      </c>
      <c r="K3197" s="161">
        <f t="shared" si="2439"/>
        <v>5.6259999999999994</v>
      </c>
      <c r="L3197" s="161">
        <f t="shared" si="2440"/>
        <v>5.5679999999999996</v>
      </c>
      <c r="M3197" s="14"/>
      <c r="N3197" s="208">
        <f>H3197*M3197</f>
        <v>0</v>
      </c>
      <c r="O3197" s="217">
        <f>I3197*M3197</f>
        <v>0</v>
      </c>
      <c r="P3197" s="246">
        <f>J3197*M3197</f>
        <v>0</v>
      </c>
      <c r="Q3197" s="246">
        <f>K3197*M3197</f>
        <v>0</v>
      </c>
      <c r="R3197" s="246">
        <f>L3197*M3197</f>
        <v>0</v>
      </c>
      <c r="S3197" s="13" t="s">
        <v>5</v>
      </c>
      <c r="T3197" s="56"/>
    </row>
    <row r="3198" spans="1:21" ht="69.95" hidden="1" customHeight="1" outlineLevel="1" thickBot="1" x14ac:dyDescent="0.25">
      <c r="A3198" s="688" t="s">
        <v>5689</v>
      </c>
      <c r="B3198" s="670" t="s">
        <v>413</v>
      </c>
      <c r="C3198" s="883"/>
      <c r="D3198" s="694" t="s">
        <v>10887</v>
      </c>
      <c r="E3198" s="670"/>
      <c r="F3198" s="670" t="s">
        <v>4</v>
      </c>
      <c r="G3198" s="689">
        <v>6</v>
      </c>
      <c r="H3198" s="674">
        <v>3.6</v>
      </c>
      <c r="I3198" s="674">
        <v>3.5</v>
      </c>
      <c r="J3198" s="676">
        <f t="shared" si="2438"/>
        <v>3.4299999999999997</v>
      </c>
      <c r="K3198" s="676">
        <f t="shared" si="2439"/>
        <v>3.395</v>
      </c>
      <c r="L3198" s="676">
        <f t="shared" si="2440"/>
        <v>3.36</v>
      </c>
      <c r="M3198" s="670"/>
      <c r="N3198" s="686">
        <f>H3198*M3198</f>
        <v>0</v>
      </c>
      <c r="O3198" s="678">
        <f>I3198*M3198</f>
        <v>0</v>
      </c>
      <c r="P3198" s="679">
        <f>J3198*M3198</f>
        <v>0</v>
      </c>
      <c r="Q3198" s="679">
        <f>K3198*M3198</f>
        <v>0</v>
      </c>
      <c r="R3198" s="679">
        <f>L3198*M3198</f>
        <v>0</v>
      </c>
      <c r="S3198" s="682" t="s">
        <v>5</v>
      </c>
      <c r="T3198" s="60" t="s">
        <v>730</v>
      </c>
    </row>
    <row r="3199" spans="1:21" ht="69.95" hidden="1" customHeight="1" outlineLevel="1" thickBot="1" x14ac:dyDescent="0.25">
      <c r="A3199" s="644" t="s">
        <v>5690</v>
      </c>
      <c r="B3199" s="7" t="s">
        <v>413</v>
      </c>
      <c r="C3199" s="67"/>
      <c r="D3199" s="68" t="s">
        <v>7863</v>
      </c>
      <c r="E3199" s="64"/>
      <c r="F3199" s="7" t="s">
        <v>4</v>
      </c>
      <c r="G3199" s="149">
        <v>20</v>
      </c>
      <c r="H3199" s="139">
        <v>15.4</v>
      </c>
      <c r="I3199" s="139">
        <v>15</v>
      </c>
      <c r="J3199" s="161">
        <f t="shared" si="2438"/>
        <v>14.7</v>
      </c>
      <c r="K3199" s="161">
        <f t="shared" si="2439"/>
        <v>14.549999999999999</v>
      </c>
      <c r="L3199" s="161">
        <f t="shared" si="2440"/>
        <v>14.399999999999999</v>
      </c>
      <c r="M3199" s="14"/>
      <c r="N3199" s="208">
        <f>H3199*M3199</f>
        <v>0</v>
      </c>
      <c r="O3199" s="217">
        <f>I3199*M3199</f>
        <v>0</v>
      </c>
      <c r="P3199" s="246">
        <f>J3199*M3199</f>
        <v>0</v>
      </c>
      <c r="Q3199" s="246">
        <f>K3199*M3199</f>
        <v>0</v>
      </c>
      <c r="R3199" s="246">
        <f>L3199*M3199</f>
        <v>0</v>
      </c>
      <c r="S3199" s="13" t="s">
        <v>5</v>
      </c>
      <c r="T3199" s="56"/>
    </row>
    <row r="3200" spans="1:21" ht="69.95" hidden="1" customHeight="1" outlineLevel="1" thickBot="1" x14ac:dyDescent="0.25">
      <c r="A3200" s="644" t="s">
        <v>5691</v>
      </c>
      <c r="B3200" s="7" t="s">
        <v>413</v>
      </c>
      <c r="C3200" s="67"/>
      <c r="D3200" s="68" t="s">
        <v>7862</v>
      </c>
      <c r="E3200" s="64"/>
      <c r="F3200" s="7" t="s">
        <v>4</v>
      </c>
      <c r="G3200" s="149">
        <v>15</v>
      </c>
      <c r="H3200" s="139">
        <v>9.6999999999999993</v>
      </c>
      <c r="I3200" s="139">
        <v>9.5</v>
      </c>
      <c r="J3200" s="161">
        <f t="shared" si="2438"/>
        <v>9.31</v>
      </c>
      <c r="K3200" s="161">
        <f t="shared" si="2439"/>
        <v>9.2149999999999999</v>
      </c>
      <c r="L3200" s="161">
        <f t="shared" si="2440"/>
        <v>9.1199999999999992</v>
      </c>
      <c r="M3200" s="14"/>
      <c r="N3200" s="208">
        <f>H3200*M3200</f>
        <v>0</v>
      </c>
      <c r="O3200" s="217">
        <f>I3200*M3200</f>
        <v>0</v>
      </c>
      <c r="P3200" s="246">
        <f>J3200*M3200</f>
        <v>0</v>
      </c>
      <c r="Q3200" s="246">
        <f>K3200*M3200</f>
        <v>0</v>
      </c>
      <c r="R3200" s="246">
        <f>L3200*M3200</f>
        <v>0</v>
      </c>
      <c r="S3200" s="13" t="s">
        <v>5</v>
      </c>
      <c r="T3200" s="60" t="s">
        <v>730</v>
      </c>
    </row>
    <row r="3201" spans="1:20" ht="69.95" hidden="1" customHeight="1" outlineLevel="1" thickBot="1" x14ac:dyDescent="0.25">
      <c r="A3201" s="644" t="s">
        <v>5692</v>
      </c>
      <c r="B3201" s="7" t="s">
        <v>413</v>
      </c>
      <c r="C3201" s="67"/>
      <c r="D3201" s="68" t="s">
        <v>7861</v>
      </c>
      <c r="E3201" s="64"/>
      <c r="F3201" s="7" t="s">
        <v>4</v>
      </c>
      <c r="G3201" s="149">
        <v>11</v>
      </c>
      <c r="H3201" s="139">
        <v>6.7</v>
      </c>
      <c r="I3201" s="139">
        <v>6.5</v>
      </c>
      <c r="J3201" s="161">
        <f t="shared" si="2438"/>
        <v>6.37</v>
      </c>
      <c r="K3201" s="161">
        <f t="shared" si="2439"/>
        <v>6.3049999999999997</v>
      </c>
      <c r="L3201" s="161">
        <f t="shared" si="2440"/>
        <v>6.24</v>
      </c>
      <c r="M3201" s="14"/>
      <c r="N3201" s="208">
        <f>H3201*M3201</f>
        <v>0</v>
      </c>
      <c r="O3201" s="217">
        <f>I3201*M3201</f>
        <v>0</v>
      </c>
      <c r="P3201" s="246">
        <f>J3201*M3201</f>
        <v>0</v>
      </c>
      <c r="Q3201" s="246">
        <f>K3201*M3201</f>
        <v>0</v>
      </c>
      <c r="R3201" s="246">
        <f>L3201*M3201</f>
        <v>0</v>
      </c>
      <c r="S3201" s="13" t="s">
        <v>5</v>
      </c>
      <c r="T3201" s="60" t="s">
        <v>730</v>
      </c>
    </row>
    <row r="3202" spans="1:20" ht="69.95" hidden="1" customHeight="1" outlineLevel="1" thickBot="1" x14ac:dyDescent="0.25">
      <c r="A3202" s="644" t="s">
        <v>7248</v>
      </c>
      <c r="B3202" s="64" t="s">
        <v>413</v>
      </c>
      <c r="C3202" s="67"/>
      <c r="D3202" s="69" t="s">
        <v>7860</v>
      </c>
      <c r="E3202" s="64"/>
      <c r="F3202" s="86" t="s">
        <v>4</v>
      </c>
      <c r="G3202" s="136">
        <v>25</v>
      </c>
      <c r="H3202" s="98">
        <v>16.899999999999999</v>
      </c>
      <c r="I3202" s="98">
        <v>16.5</v>
      </c>
      <c r="J3202" s="162">
        <f t="shared" si="2438"/>
        <v>16.169999999999998</v>
      </c>
      <c r="K3202" s="162">
        <f t="shared" si="2439"/>
        <v>16.004999999999999</v>
      </c>
      <c r="L3202" s="162">
        <f t="shared" si="2440"/>
        <v>15.84</v>
      </c>
      <c r="M3202" s="141"/>
      <c r="N3202" s="209">
        <f>H3202*M3202</f>
        <v>0</v>
      </c>
      <c r="O3202" s="217">
        <f>I3202*M3202</f>
        <v>0</v>
      </c>
      <c r="P3202" s="246">
        <f>J3202*M3202</f>
        <v>0</v>
      </c>
      <c r="Q3202" s="246">
        <f>K3202*M3202</f>
        <v>0</v>
      </c>
      <c r="R3202" s="246">
        <f>L3202*M3202</f>
        <v>0</v>
      </c>
      <c r="S3202" s="30" t="s">
        <v>5</v>
      </c>
      <c r="T3202" s="60" t="s">
        <v>730</v>
      </c>
    </row>
    <row r="3203" spans="1:20" ht="69.95" hidden="1" customHeight="1" outlineLevel="1" thickBot="1" x14ac:dyDescent="0.25">
      <c r="A3203" s="644" t="s">
        <v>5693</v>
      </c>
      <c r="B3203" s="64" t="s">
        <v>136</v>
      </c>
      <c r="C3203" s="269"/>
      <c r="D3203" s="69" t="s">
        <v>7859</v>
      </c>
      <c r="E3203" s="86"/>
      <c r="F3203" s="86" t="s">
        <v>4</v>
      </c>
      <c r="G3203" s="136">
        <v>8</v>
      </c>
      <c r="H3203" s="98">
        <v>4.5</v>
      </c>
      <c r="I3203" s="98">
        <v>4.4000000000000004</v>
      </c>
      <c r="J3203" s="162">
        <f t="shared" ref="J3203" si="2441">I3203*0.98</f>
        <v>4.3120000000000003</v>
      </c>
      <c r="K3203" s="162">
        <f t="shared" ref="K3203" si="2442">I3203*0.97</f>
        <v>4.2679999999999998</v>
      </c>
      <c r="L3203" s="162">
        <f t="shared" ref="L3203" si="2443">I3203*0.96</f>
        <v>4.2240000000000002</v>
      </c>
      <c r="M3203" s="152"/>
      <c r="N3203" s="209">
        <f>H3203*M3203</f>
        <v>0</v>
      </c>
      <c r="O3203" s="217">
        <f>I3203*M3203</f>
        <v>0</v>
      </c>
      <c r="P3203" s="246">
        <f>J3203*M3203</f>
        <v>0</v>
      </c>
      <c r="Q3203" s="246">
        <f>K3203*M3203</f>
        <v>0</v>
      </c>
      <c r="R3203" s="246">
        <f>L3203*M3203</f>
        <v>0</v>
      </c>
      <c r="S3203" s="30" t="s">
        <v>5</v>
      </c>
      <c r="T3203" s="100"/>
    </row>
    <row r="3204" spans="1:20" ht="69.95" hidden="1" customHeight="1" outlineLevel="1" thickBot="1" x14ac:dyDescent="0.25">
      <c r="A3204" s="644" t="s">
        <v>7856</v>
      </c>
      <c r="B3204" s="64" t="s">
        <v>205</v>
      </c>
      <c r="C3204" s="269"/>
      <c r="D3204" s="69" t="s">
        <v>7857</v>
      </c>
      <c r="E3204" s="86"/>
      <c r="F3204" s="64" t="s">
        <v>4</v>
      </c>
      <c r="G3204" s="136">
        <v>3</v>
      </c>
      <c r="H3204" s="98">
        <v>1.55</v>
      </c>
      <c r="I3204" s="98">
        <v>1.5</v>
      </c>
      <c r="J3204" s="162">
        <f t="shared" ref="J3204" si="2444">I3204*0.98</f>
        <v>1.47</v>
      </c>
      <c r="K3204" s="162">
        <f t="shared" ref="K3204" si="2445">I3204*0.97</f>
        <v>1.4550000000000001</v>
      </c>
      <c r="L3204" s="162">
        <f t="shared" ref="L3204" si="2446">I3204*0.96</f>
        <v>1.44</v>
      </c>
      <c r="M3204" s="141"/>
      <c r="N3204" s="209">
        <f>H3204*M3204</f>
        <v>0</v>
      </c>
      <c r="O3204" s="217">
        <f>I3204*M3204</f>
        <v>0</v>
      </c>
      <c r="P3204" s="246">
        <f>J3204*M3204</f>
        <v>0</v>
      </c>
      <c r="Q3204" s="246">
        <f>K3204*M3204</f>
        <v>0</v>
      </c>
      <c r="R3204" s="246">
        <f>L3204*M3204</f>
        <v>0</v>
      </c>
      <c r="S3204" s="30" t="s">
        <v>5</v>
      </c>
      <c r="T3204" s="100"/>
    </row>
    <row r="3205" spans="1:20" ht="69.95" hidden="1" customHeight="1" outlineLevel="1" thickBot="1" x14ac:dyDescent="0.25">
      <c r="A3205" s="644" t="s">
        <v>5695</v>
      </c>
      <c r="B3205" s="64" t="s">
        <v>205</v>
      </c>
      <c r="C3205" s="269" t="s">
        <v>1895</v>
      </c>
      <c r="D3205" s="69" t="s">
        <v>9980</v>
      </c>
      <c r="E3205" s="64"/>
      <c r="F3205" s="86" t="s">
        <v>4</v>
      </c>
      <c r="G3205" s="136">
        <v>5</v>
      </c>
      <c r="H3205" s="98">
        <v>2.8</v>
      </c>
      <c r="I3205" s="98">
        <v>2.7</v>
      </c>
      <c r="J3205" s="162">
        <f t="shared" si="2438"/>
        <v>2.6459999999999999</v>
      </c>
      <c r="K3205" s="162">
        <f t="shared" si="2439"/>
        <v>2.6190000000000002</v>
      </c>
      <c r="L3205" s="162">
        <f t="shared" si="2440"/>
        <v>2.5920000000000001</v>
      </c>
      <c r="M3205" s="141"/>
      <c r="N3205" s="209">
        <f>H3205*M3205</f>
        <v>0</v>
      </c>
      <c r="O3205" s="217">
        <f>I3205*M3205</f>
        <v>0</v>
      </c>
      <c r="P3205" s="246">
        <f>J3205*M3205</f>
        <v>0</v>
      </c>
      <c r="Q3205" s="246">
        <f>K3205*M3205</f>
        <v>0</v>
      </c>
      <c r="R3205" s="246">
        <f>L3205*M3205</f>
        <v>0</v>
      </c>
      <c r="S3205" s="30" t="s">
        <v>5</v>
      </c>
      <c r="T3205" s="100"/>
    </row>
    <row r="3206" spans="1:20" ht="69.95" hidden="1" customHeight="1" outlineLevel="1" thickBot="1" x14ac:dyDescent="0.25">
      <c r="A3206" s="644" t="s">
        <v>5696</v>
      </c>
      <c r="B3206" s="64" t="s">
        <v>205</v>
      </c>
      <c r="C3206" s="304"/>
      <c r="D3206" s="69" t="s">
        <v>450</v>
      </c>
      <c r="E3206" s="64"/>
      <c r="F3206" s="86" t="s">
        <v>4</v>
      </c>
      <c r="G3206" s="136">
        <v>5</v>
      </c>
      <c r="H3206" s="98">
        <v>3</v>
      </c>
      <c r="I3206" s="98">
        <v>2.9</v>
      </c>
      <c r="J3206" s="162">
        <f t="shared" si="2438"/>
        <v>2.8420000000000001</v>
      </c>
      <c r="K3206" s="162">
        <f t="shared" si="2439"/>
        <v>2.8129999999999997</v>
      </c>
      <c r="L3206" s="162">
        <f t="shared" si="2440"/>
        <v>2.7839999999999998</v>
      </c>
      <c r="M3206" s="141"/>
      <c r="N3206" s="209">
        <f>H3206*M3206</f>
        <v>0</v>
      </c>
      <c r="O3206" s="217">
        <f>I3206*M3206</f>
        <v>0</v>
      </c>
      <c r="P3206" s="246">
        <f>J3206*M3206</f>
        <v>0</v>
      </c>
      <c r="Q3206" s="246">
        <f>K3206*M3206</f>
        <v>0</v>
      </c>
      <c r="R3206" s="246">
        <f>L3206*M3206</f>
        <v>0</v>
      </c>
      <c r="S3206" s="30" t="s">
        <v>5</v>
      </c>
      <c r="T3206" s="100"/>
    </row>
    <row r="3207" spans="1:20" ht="69.95" hidden="1" customHeight="1" outlineLevel="1" thickBot="1" x14ac:dyDescent="0.25">
      <c r="A3207" s="644" t="s">
        <v>5697</v>
      </c>
      <c r="B3207" s="64" t="s">
        <v>205</v>
      </c>
      <c r="C3207" s="269" t="s">
        <v>1896</v>
      </c>
      <c r="D3207" s="69" t="s">
        <v>10710</v>
      </c>
      <c r="E3207" s="64"/>
      <c r="F3207" s="86" t="s">
        <v>4</v>
      </c>
      <c r="G3207" s="136">
        <v>6</v>
      </c>
      <c r="H3207" s="98">
        <v>3.2</v>
      </c>
      <c r="I3207" s="98">
        <v>3.1</v>
      </c>
      <c r="J3207" s="162">
        <f t="shared" si="2438"/>
        <v>3.0379999999999998</v>
      </c>
      <c r="K3207" s="162">
        <f t="shared" si="2439"/>
        <v>3.0070000000000001</v>
      </c>
      <c r="L3207" s="162">
        <f t="shared" si="2440"/>
        <v>2.976</v>
      </c>
      <c r="M3207" s="141"/>
      <c r="N3207" s="209">
        <f>H3207*M3207</f>
        <v>0</v>
      </c>
      <c r="O3207" s="217">
        <f>I3207*M3207</f>
        <v>0</v>
      </c>
      <c r="P3207" s="246">
        <f>J3207*M3207</f>
        <v>0</v>
      </c>
      <c r="Q3207" s="246">
        <f>K3207*M3207</f>
        <v>0</v>
      </c>
      <c r="R3207" s="246">
        <f>L3207*M3207</f>
        <v>0</v>
      </c>
      <c r="S3207" s="30" t="s">
        <v>5</v>
      </c>
      <c r="T3207" s="100"/>
    </row>
    <row r="3208" spans="1:20" ht="69.95" hidden="1" customHeight="1" outlineLevel="1" thickBot="1" x14ac:dyDescent="0.25">
      <c r="A3208" s="644" t="s">
        <v>5698</v>
      </c>
      <c r="B3208" s="64" t="s">
        <v>136</v>
      </c>
      <c r="C3208" s="269" t="s">
        <v>9330</v>
      </c>
      <c r="D3208" s="69" t="s">
        <v>9328</v>
      </c>
      <c r="E3208" s="64"/>
      <c r="F3208" s="64" t="s">
        <v>4</v>
      </c>
      <c r="G3208" s="136">
        <v>4</v>
      </c>
      <c r="H3208" s="98">
        <v>2</v>
      </c>
      <c r="I3208" s="98">
        <v>1.9</v>
      </c>
      <c r="J3208" s="162">
        <f t="shared" si="2438"/>
        <v>1.8619999999999999</v>
      </c>
      <c r="K3208" s="162">
        <f t="shared" si="2439"/>
        <v>1.843</v>
      </c>
      <c r="L3208" s="162">
        <f t="shared" si="2440"/>
        <v>1.8239999999999998</v>
      </c>
      <c r="M3208" s="141"/>
      <c r="N3208" s="209">
        <f>H3208*M3208</f>
        <v>0</v>
      </c>
      <c r="O3208" s="217">
        <f>I3208*M3208</f>
        <v>0</v>
      </c>
      <c r="P3208" s="246">
        <f>J3208*M3208</f>
        <v>0</v>
      </c>
      <c r="Q3208" s="246">
        <f>K3208*M3208</f>
        <v>0</v>
      </c>
      <c r="R3208" s="246">
        <f>L3208*M3208</f>
        <v>0</v>
      </c>
      <c r="S3208" s="30" t="s">
        <v>5</v>
      </c>
      <c r="T3208" s="100"/>
    </row>
    <row r="3209" spans="1:20" ht="69.95" hidden="1" customHeight="1" outlineLevel="1" thickBot="1" x14ac:dyDescent="0.25">
      <c r="A3209" s="644" t="s">
        <v>5698</v>
      </c>
      <c r="B3209" s="64" t="s">
        <v>136</v>
      </c>
      <c r="C3209" s="304"/>
      <c r="D3209" s="69" t="s">
        <v>9329</v>
      </c>
      <c r="E3209" s="64"/>
      <c r="F3209" s="64" t="s">
        <v>4</v>
      </c>
      <c r="G3209" s="136">
        <v>4</v>
      </c>
      <c r="H3209" s="205">
        <v>1.9</v>
      </c>
      <c r="I3209" s="205">
        <v>1.8</v>
      </c>
      <c r="J3209" s="162">
        <f t="shared" si="2438"/>
        <v>1.764</v>
      </c>
      <c r="K3209" s="162">
        <f t="shared" si="2439"/>
        <v>1.746</v>
      </c>
      <c r="L3209" s="162">
        <f t="shared" si="2440"/>
        <v>1.728</v>
      </c>
      <c r="M3209" s="141"/>
      <c r="N3209" s="209">
        <f>H3209*M3209</f>
        <v>0</v>
      </c>
      <c r="O3209" s="217">
        <f>I3209*M3209</f>
        <v>0</v>
      </c>
      <c r="P3209" s="246">
        <f>J3209*M3209</f>
        <v>0</v>
      </c>
      <c r="Q3209" s="246">
        <f>K3209*M3209</f>
        <v>0</v>
      </c>
      <c r="R3209" s="246">
        <f>L3209*M3209</f>
        <v>0</v>
      </c>
      <c r="S3209" s="30" t="s">
        <v>5</v>
      </c>
      <c r="T3209" s="170" t="s">
        <v>723</v>
      </c>
    </row>
    <row r="3210" spans="1:20" ht="69.95" hidden="1" customHeight="1" outlineLevel="1" thickBot="1" x14ac:dyDescent="0.25">
      <c r="A3210" s="644" t="s">
        <v>5699</v>
      </c>
      <c r="B3210" s="7" t="s">
        <v>136</v>
      </c>
      <c r="C3210" s="303"/>
      <c r="D3210" s="68" t="s">
        <v>8092</v>
      </c>
      <c r="E3210" s="2"/>
      <c r="F3210" s="2" t="s">
        <v>4</v>
      </c>
      <c r="G3210" s="149">
        <v>4</v>
      </c>
      <c r="H3210" s="65">
        <v>2.2999999999999998</v>
      </c>
      <c r="I3210" s="65">
        <v>2.2000000000000002</v>
      </c>
      <c r="J3210" s="161">
        <f t="shared" si="2438"/>
        <v>2.1560000000000001</v>
      </c>
      <c r="K3210" s="161">
        <f t="shared" si="2439"/>
        <v>2.1339999999999999</v>
      </c>
      <c r="L3210" s="161">
        <f t="shared" si="2440"/>
        <v>2.1120000000000001</v>
      </c>
      <c r="M3210" s="14"/>
      <c r="N3210" s="208">
        <f>H3210*M3210</f>
        <v>0</v>
      </c>
      <c r="O3210" s="217">
        <f>I3210*M3210</f>
        <v>0</v>
      </c>
      <c r="P3210" s="246">
        <f>J3210*M3210</f>
        <v>0</v>
      </c>
      <c r="Q3210" s="246">
        <f>K3210*M3210</f>
        <v>0</v>
      </c>
      <c r="R3210" s="246">
        <f>L3210*M3210</f>
        <v>0</v>
      </c>
      <c r="S3210" s="13" t="s">
        <v>5</v>
      </c>
      <c r="T3210" s="56"/>
    </row>
    <row r="3211" spans="1:20" ht="69.95" hidden="1" customHeight="1" outlineLevel="1" thickBot="1" x14ac:dyDescent="0.25">
      <c r="A3211" s="644" t="s">
        <v>5701</v>
      </c>
      <c r="B3211" s="64" t="s">
        <v>136</v>
      </c>
      <c r="C3211" s="304"/>
      <c r="D3211" s="69" t="s">
        <v>8094</v>
      </c>
      <c r="E3211" s="86"/>
      <c r="F3211" s="86" t="s">
        <v>4</v>
      </c>
      <c r="G3211" s="136">
        <v>5</v>
      </c>
      <c r="H3211" s="98">
        <v>2.6</v>
      </c>
      <c r="I3211" s="98">
        <v>2.5</v>
      </c>
      <c r="J3211" s="162">
        <f t="shared" ref="J3211" si="2447">I3211*0.98</f>
        <v>2.4500000000000002</v>
      </c>
      <c r="K3211" s="162">
        <f t="shared" ref="K3211" si="2448">I3211*0.97</f>
        <v>2.4249999999999998</v>
      </c>
      <c r="L3211" s="162">
        <f t="shared" ref="L3211" si="2449">I3211*0.96</f>
        <v>2.4</v>
      </c>
      <c r="M3211" s="141"/>
      <c r="N3211" s="209">
        <f>H3211*M3211</f>
        <v>0</v>
      </c>
      <c r="O3211" s="217">
        <f>I3211*M3211</f>
        <v>0</v>
      </c>
      <c r="P3211" s="246">
        <f>J3211*M3211</f>
        <v>0</v>
      </c>
      <c r="Q3211" s="246">
        <f>K3211*M3211</f>
        <v>0</v>
      </c>
      <c r="R3211" s="246">
        <f>L3211*M3211</f>
        <v>0</v>
      </c>
      <c r="S3211" s="30" t="s">
        <v>5</v>
      </c>
      <c r="T3211" s="100"/>
    </row>
    <row r="3212" spans="1:20" ht="69.95" hidden="1" customHeight="1" outlineLevel="1" thickBot="1" x14ac:dyDescent="0.25">
      <c r="A3212" s="644" t="s">
        <v>5702</v>
      </c>
      <c r="B3212" s="64" t="s">
        <v>136</v>
      </c>
      <c r="C3212" s="304"/>
      <c r="D3212" s="69" t="s">
        <v>8095</v>
      </c>
      <c r="E3212" s="86"/>
      <c r="F3212" s="86" t="s">
        <v>4</v>
      </c>
      <c r="G3212" s="136">
        <v>5</v>
      </c>
      <c r="H3212" s="98">
        <v>2.8</v>
      </c>
      <c r="I3212" s="98">
        <v>2.7</v>
      </c>
      <c r="J3212" s="162">
        <f t="shared" ref="J3212:J3214" si="2450">I3212*0.98</f>
        <v>2.6459999999999999</v>
      </c>
      <c r="K3212" s="162">
        <f t="shared" ref="K3212:K3214" si="2451">I3212*0.97</f>
        <v>2.6190000000000002</v>
      </c>
      <c r="L3212" s="162">
        <f t="shared" ref="L3212:L3214" si="2452">I3212*0.96</f>
        <v>2.5920000000000001</v>
      </c>
      <c r="M3212" s="141"/>
      <c r="N3212" s="209">
        <f>H3212*M3212</f>
        <v>0</v>
      </c>
      <c r="O3212" s="217">
        <f>I3212*M3212</f>
        <v>0</v>
      </c>
      <c r="P3212" s="246">
        <f>J3212*M3212</f>
        <v>0</v>
      </c>
      <c r="Q3212" s="246">
        <f>K3212*M3212</f>
        <v>0</v>
      </c>
      <c r="R3212" s="246">
        <f>L3212*M3212</f>
        <v>0</v>
      </c>
      <c r="S3212" s="30" t="s">
        <v>5</v>
      </c>
      <c r="T3212" s="100"/>
    </row>
    <row r="3213" spans="1:20" ht="69.95" hidden="1" customHeight="1" outlineLevel="1" thickBot="1" x14ac:dyDescent="0.25">
      <c r="A3213" s="644" t="s">
        <v>5700</v>
      </c>
      <c r="B3213" s="64" t="s">
        <v>205</v>
      </c>
      <c r="C3213" s="269" t="s">
        <v>1897</v>
      </c>
      <c r="D3213" s="69" t="s">
        <v>8093</v>
      </c>
      <c r="E3213" s="86"/>
      <c r="F3213" s="86" t="s">
        <v>4</v>
      </c>
      <c r="G3213" s="136">
        <v>5</v>
      </c>
      <c r="H3213" s="98">
        <v>2.7</v>
      </c>
      <c r="I3213" s="98">
        <v>2.6</v>
      </c>
      <c r="J3213" s="161">
        <f t="shared" si="2450"/>
        <v>2.548</v>
      </c>
      <c r="K3213" s="161">
        <f t="shared" si="2451"/>
        <v>2.5219999999999998</v>
      </c>
      <c r="L3213" s="161">
        <f t="shared" si="2452"/>
        <v>2.496</v>
      </c>
      <c r="M3213" s="14"/>
      <c r="N3213" s="209">
        <f>H3213*M3213</f>
        <v>0</v>
      </c>
      <c r="O3213" s="217">
        <f>I3213*M3213</f>
        <v>0</v>
      </c>
      <c r="P3213" s="246">
        <f>J3213*M3213</f>
        <v>0</v>
      </c>
      <c r="Q3213" s="246">
        <f>K3213*M3213</f>
        <v>0</v>
      </c>
      <c r="R3213" s="246">
        <f>L3213*M3213</f>
        <v>0</v>
      </c>
      <c r="S3213" s="30" t="s">
        <v>5</v>
      </c>
      <c r="T3213" s="100"/>
    </row>
    <row r="3214" spans="1:20" ht="69.95" hidden="1" customHeight="1" outlineLevel="1" thickBot="1" x14ac:dyDescent="0.25">
      <c r="A3214" s="644" t="s">
        <v>10711</v>
      </c>
      <c r="B3214" s="64" t="s">
        <v>205</v>
      </c>
      <c r="C3214" s="242" t="s">
        <v>10712</v>
      </c>
      <c r="D3214" s="298" t="s">
        <v>10713</v>
      </c>
      <c r="E3214" s="86"/>
      <c r="F3214" s="86" t="s">
        <v>4</v>
      </c>
      <c r="G3214" s="136">
        <v>7</v>
      </c>
      <c r="H3214" s="98">
        <v>4</v>
      </c>
      <c r="I3214" s="98">
        <v>3.9</v>
      </c>
      <c r="J3214" s="161">
        <f t="shared" si="2450"/>
        <v>3.8220000000000001</v>
      </c>
      <c r="K3214" s="161">
        <f t="shared" si="2451"/>
        <v>3.7829999999999999</v>
      </c>
      <c r="L3214" s="161">
        <f t="shared" si="2452"/>
        <v>3.7439999999999998</v>
      </c>
      <c r="M3214" s="14"/>
      <c r="N3214" s="209">
        <f>H3214*M3214</f>
        <v>0</v>
      </c>
      <c r="O3214" s="217">
        <f>I3214*M3214</f>
        <v>0</v>
      </c>
      <c r="P3214" s="246">
        <f>J3214*M3214</f>
        <v>0</v>
      </c>
      <c r="Q3214" s="246">
        <f>K3214*M3214</f>
        <v>0</v>
      </c>
      <c r="R3214" s="246">
        <f>L3214*M3214</f>
        <v>0</v>
      </c>
      <c r="S3214" s="30" t="s">
        <v>5</v>
      </c>
      <c r="T3214" s="100"/>
    </row>
    <row r="3215" spans="1:20" ht="69.95" hidden="1" customHeight="1" outlineLevel="1" thickBot="1" x14ac:dyDescent="0.25">
      <c r="A3215" s="644" t="s">
        <v>5703</v>
      </c>
      <c r="B3215" s="64" t="s">
        <v>205</v>
      </c>
      <c r="C3215" s="733" t="s">
        <v>10730</v>
      </c>
      <c r="D3215" s="69" t="s">
        <v>8487</v>
      </c>
      <c r="E3215" s="86"/>
      <c r="F3215" s="86" t="s">
        <v>4</v>
      </c>
      <c r="G3215" s="136">
        <v>6</v>
      </c>
      <c r="H3215" s="98">
        <v>3.4</v>
      </c>
      <c r="I3215" s="98">
        <v>3.3</v>
      </c>
      <c r="J3215" s="161">
        <f t="shared" si="2438"/>
        <v>3.234</v>
      </c>
      <c r="K3215" s="161">
        <f t="shared" si="2439"/>
        <v>3.2009999999999996</v>
      </c>
      <c r="L3215" s="161">
        <f t="shared" si="2440"/>
        <v>3.1679999999999997</v>
      </c>
      <c r="M3215" s="14"/>
      <c r="N3215" s="209">
        <f>H3215*M3215</f>
        <v>0</v>
      </c>
      <c r="O3215" s="217">
        <f>I3215*M3215</f>
        <v>0</v>
      </c>
      <c r="P3215" s="246">
        <f>J3215*M3215</f>
        <v>0</v>
      </c>
      <c r="Q3215" s="246">
        <f>K3215*M3215</f>
        <v>0</v>
      </c>
      <c r="R3215" s="246">
        <f>L3215*M3215</f>
        <v>0</v>
      </c>
      <c r="S3215" s="30" t="s">
        <v>5</v>
      </c>
      <c r="T3215" s="100"/>
    </row>
    <row r="3216" spans="1:20" ht="69.95" hidden="1" customHeight="1" outlineLevel="1" thickBot="1" x14ac:dyDescent="0.25">
      <c r="A3216" s="644" t="s">
        <v>5704</v>
      </c>
      <c r="B3216" s="64" t="s">
        <v>136</v>
      </c>
      <c r="C3216" s="304"/>
      <c r="D3216" s="69" t="s">
        <v>8096</v>
      </c>
      <c r="E3216" s="86"/>
      <c r="F3216" s="86" t="s">
        <v>4</v>
      </c>
      <c r="G3216" s="136">
        <v>12</v>
      </c>
      <c r="H3216" s="98">
        <v>7.9</v>
      </c>
      <c r="I3216" s="98">
        <v>7.7</v>
      </c>
      <c r="J3216" s="161">
        <f t="shared" si="2438"/>
        <v>7.5460000000000003</v>
      </c>
      <c r="K3216" s="161">
        <f t="shared" si="2439"/>
        <v>7.4690000000000003</v>
      </c>
      <c r="L3216" s="161">
        <f t="shared" si="2440"/>
        <v>7.3919999999999995</v>
      </c>
      <c r="M3216" s="14"/>
      <c r="N3216" s="209">
        <f>H3216*M3216</f>
        <v>0</v>
      </c>
      <c r="O3216" s="217">
        <f>I3216*M3216</f>
        <v>0</v>
      </c>
      <c r="P3216" s="246">
        <f>J3216*M3216</f>
        <v>0</v>
      </c>
      <c r="Q3216" s="246">
        <f>K3216*M3216</f>
        <v>0</v>
      </c>
      <c r="R3216" s="246">
        <f>L3216*M3216</f>
        <v>0</v>
      </c>
      <c r="S3216" s="13" t="s">
        <v>5</v>
      </c>
      <c r="T3216" s="100"/>
    </row>
    <row r="3217" spans="1:21" ht="69.95" hidden="1" customHeight="1" outlineLevel="1" thickBot="1" x14ac:dyDescent="0.25">
      <c r="A3217" s="644" t="s">
        <v>5705</v>
      </c>
      <c r="B3217" s="64" t="s">
        <v>136</v>
      </c>
      <c r="C3217" s="304"/>
      <c r="D3217" s="298" t="s">
        <v>8097</v>
      </c>
      <c r="E3217" s="64"/>
      <c r="F3217" s="64" t="s">
        <v>4</v>
      </c>
      <c r="G3217" s="149">
        <v>3</v>
      </c>
      <c r="H3217" s="177">
        <v>1.6</v>
      </c>
      <c r="I3217" s="177">
        <v>1.5</v>
      </c>
      <c r="J3217" s="161">
        <f t="shared" si="2438"/>
        <v>1.47</v>
      </c>
      <c r="K3217" s="161">
        <f t="shared" si="2439"/>
        <v>1.4550000000000001</v>
      </c>
      <c r="L3217" s="161">
        <f t="shared" si="2440"/>
        <v>1.44</v>
      </c>
      <c r="M3217" s="14"/>
      <c r="N3217" s="208">
        <f>H3217*M3217</f>
        <v>0</v>
      </c>
      <c r="O3217" s="217">
        <f>I3217*M3217</f>
        <v>0</v>
      </c>
      <c r="P3217" s="246">
        <f>J3217*M3217</f>
        <v>0</v>
      </c>
      <c r="Q3217" s="246">
        <f>K3217*M3217</f>
        <v>0</v>
      </c>
      <c r="R3217" s="246">
        <f>L3217*M3217</f>
        <v>0</v>
      </c>
      <c r="S3217" s="13" t="s">
        <v>5</v>
      </c>
      <c r="T3217" s="170"/>
    </row>
    <row r="3218" spans="1:21" ht="69.95" hidden="1" customHeight="1" outlineLevel="1" thickBot="1" x14ac:dyDescent="0.25">
      <c r="A3218" s="644" t="s">
        <v>8195</v>
      </c>
      <c r="B3218" s="104" t="s">
        <v>205</v>
      </c>
      <c r="C3218" s="304"/>
      <c r="D3218" s="151" t="s">
        <v>10148</v>
      </c>
      <c r="E3218" s="106"/>
      <c r="F3218" s="64" t="s">
        <v>4</v>
      </c>
      <c r="G3218" s="105">
        <v>3.5</v>
      </c>
      <c r="H3218" s="440">
        <v>2.2000000000000002</v>
      </c>
      <c r="I3218" s="440">
        <v>2.15</v>
      </c>
      <c r="J3218" s="353">
        <f t="shared" ref="J3218" si="2453">I3218*0.98</f>
        <v>2.1069999999999998</v>
      </c>
      <c r="K3218" s="353">
        <f t="shared" ref="K3218" si="2454">I3218*0.97</f>
        <v>2.0854999999999997</v>
      </c>
      <c r="L3218" s="353">
        <f t="shared" ref="L3218" si="2455">I3218*0.96</f>
        <v>2.0640000000000001</v>
      </c>
      <c r="M3218" s="445"/>
      <c r="N3218" s="277">
        <f>H3218*M3218</f>
        <v>0</v>
      </c>
      <c r="O3218" s="246">
        <f>I3218*M3218</f>
        <v>0</v>
      </c>
      <c r="P3218" s="246">
        <f>J3218*M3218</f>
        <v>0</v>
      </c>
      <c r="Q3218" s="246">
        <f>K3218*M3218</f>
        <v>0</v>
      </c>
      <c r="R3218" s="246">
        <f>L3218*M3218</f>
        <v>0</v>
      </c>
      <c r="S3218" s="28" t="s">
        <v>5</v>
      </c>
      <c r="T3218" s="100"/>
    </row>
    <row r="3219" spans="1:21" ht="69.95" hidden="1" customHeight="1" outlineLevel="1" thickBot="1" x14ac:dyDescent="0.25">
      <c r="A3219" s="644" t="s">
        <v>8501</v>
      </c>
      <c r="B3219" s="104" t="s">
        <v>205</v>
      </c>
      <c r="C3219" s="104" t="s">
        <v>8502</v>
      </c>
      <c r="D3219" s="612" t="s">
        <v>8500</v>
      </c>
      <c r="E3219" s="106"/>
      <c r="F3219" s="64" t="s">
        <v>4</v>
      </c>
      <c r="G3219" s="105">
        <v>13</v>
      </c>
      <c r="H3219" s="440">
        <v>9.6</v>
      </c>
      <c r="I3219" s="440">
        <v>9.4</v>
      </c>
      <c r="J3219" s="353">
        <f t="shared" ref="J3219" si="2456">I3219*0.98</f>
        <v>9.2119999999999997</v>
      </c>
      <c r="K3219" s="353">
        <f t="shared" ref="K3219" si="2457">I3219*0.97</f>
        <v>9.1180000000000003</v>
      </c>
      <c r="L3219" s="353">
        <f t="shared" ref="L3219" si="2458">I3219*0.96</f>
        <v>9.0239999999999991</v>
      </c>
      <c r="M3219" s="719"/>
      <c r="N3219" s="277">
        <f>H3219*M3219</f>
        <v>0</v>
      </c>
      <c r="O3219" s="246">
        <f>I3219*M3219</f>
        <v>0</v>
      </c>
      <c r="P3219" s="246">
        <f>J3219*M3219</f>
        <v>0</v>
      </c>
      <c r="Q3219" s="246">
        <f>K3219*M3219</f>
        <v>0</v>
      </c>
      <c r="R3219" s="246">
        <f>L3219*M3219</f>
        <v>0</v>
      </c>
      <c r="S3219" s="30" t="s">
        <v>5</v>
      </c>
      <c r="T3219" s="100"/>
    </row>
    <row r="3220" spans="1:21" s="56" customFormat="1" ht="20.100000000000001" customHeight="1" collapsed="1" thickBot="1" x14ac:dyDescent="0.25">
      <c r="A3220" s="372" t="s">
        <v>795</v>
      </c>
      <c r="B3220" s="628"/>
      <c r="C3220" s="373"/>
      <c r="D3220" s="374"/>
      <c r="E3220" s="374"/>
      <c r="F3220" s="374"/>
      <c r="G3220" s="375"/>
      <c r="H3220" s="376"/>
      <c r="I3220" s="376"/>
      <c r="J3220" s="378"/>
      <c r="K3220" s="378"/>
      <c r="L3220" s="378"/>
      <c r="M3220" s="375"/>
      <c r="N3220" s="376"/>
      <c r="O3220" s="376"/>
      <c r="P3220" s="376"/>
      <c r="Q3220" s="376"/>
      <c r="R3220" s="376"/>
      <c r="S3220" s="377"/>
    </row>
    <row r="3221" spans="1:21" ht="20.100000000000001" hidden="1" customHeight="1" outlineLevel="1" thickBot="1" x14ac:dyDescent="0.25">
      <c r="A3221" s="3" t="s">
        <v>3737</v>
      </c>
      <c r="B3221" s="3" t="s">
        <v>33</v>
      </c>
      <c r="C3221" s="3"/>
      <c r="D3221" s="3" t="s">
        <v>17</v>
      </c>
      <c r="E3221" s="3" t="s">
        <v>2746</v>
      </c>
      <c r="F3221" s="84" t="s">
        <v>31</v>
      </c>
      <c r="G3221" s="85" t="s">
        <v>487</v>
      </c>
      <c r="H3221" s="3" t="s">
        <v>488</v>
      </c>
      <c r="I3221" s="3" t="s">
        <v>495</v>
      </c>
      <c r="J3221" s="123">
        <v>-0.02</v>
      </c>
      <c r="K3221" s="123">
        <v>-0.03</v>
      </c>
      <c r="L3221" s="123">
        <v>-0.04</v>
      </c>
      <c r="M3221" s="3" t="s">
        <v>18</v>
      </c>
      <c r="N3221" s="3" t="s">
        <v>8</v>
      </c>
      <c r="O3221" s="3" t="s">
        <v>486</v>
      </c>
      <c r="P3221" s="124" t="s">
        <v>1924</v>
      </c>
      <c r="Q3221" s="124" t="s">
        <v>1930</v>
      </c>
      <c r="R3221" s="124" t="s">
        <v>1931</v>
      </c>
      <c r="S3221" s="3" t="s">
        <v>34</v>
      </c>
      <c r="U3221" s="56"/>
    </row>
    <row r="3222" spans="1:21" s="56" customFormat="1" ht="69.95" hidden="1" customHeight="1" outlineLevel="1" thickBot="1" x14ac:dyDescent="0.25">
      <c r="A3222" s="643" t="s">
        <v>5706</v>
      </c>
      <c r="B3222" s="166" t="s">
        <v>136</v>
      </c>
      <c r="C3222" s="715" t="s">
        <v>8941</v>
      </c>
      <c r="D3222" s="588" t="s">
        <v>7980</v>
      </c>
      <c r="E3222" s="413"/>
      <c r="F3222" s="166" t="s">
        <v>4</v>
      </c>
      <c r="G3222" s="589">
        <v>3</v>
      </c>
      <c r="H3222" s="167">
        <v>1.8</v>
      </c>
      <c r="I3222" s="167">
        <v>1.75</v>
      </c>
      <c r="J3222" s="168">
        <f t="shared" ref="J3222" si="2459">I3222*0.98</f>
        <v>1.7149999999999999</v>
      </c>
      <c r="K3222" s="168">
        <f t="shared" ref="K3222" si="2460">I3222*0.97</f>
        <v>1.6975</v>
      </c>
      <c r="L3222" s="168">
        <f t="shared" ref="L3222" si="2461">I3222*0.96</f>
        <v>1.68</v>
      </c>
      <c r="M3222" s="169"/>
      <c r="N3222" s="590">
        <f>H3222*M3222</f>
        <v>0</v>
      </c>
      <c r="O3222" s="591">
        <f>I3222*M3222</f>
        <v>0</v>
      </c>
      <c r="P3222" s="591">
        <f>J3222*M3222</f>
        <v>0</v>
      </c>
      <c r="Q3222" s="591">
        <f>K3222*M3222</f>
        <v>0</v>
      </c>
      <c r="R3222" s="591">
        <f>L3222*M3222</f>
        <v>0</v>
      </c>
      <c r="S3222" s="118" t="s">
        <v>5</v>
      </c>
      <c r="T3222" s="100"/>
      <c r="U3222"/>
    </row>
    <row r="3223" spans="1:21" s="56" customFormat="1" ht="20.100000000000001" customHeight="1" collapsed="1" thickBot="1" x14ac:dyDescent="0.25">
      <c r="A3223" s="372" t="s">
        <v>1177</v>
      </c>
      <c r="B3223" s="628"/>
      <c r="C3223" s="373"/>
      <c r="D3223" s="374"/>
      <c r="E3223" s="374"/>
      <c r="F3223" s="374"/>
      <c r="G3223" s="375"/>
      <c r="H3223" s="376"/>
      <c r="I3223" s="376"/>
      <c r="J3223" s="378"/>
      <c r="K3223" s="378"/>
      <c r="L3223" s="378"/>
      <c r="M3223" s="375"/>
      <c r="N3223" s="376"/>
      <c r="O3223" s="376"/>
      <c r="P3223" s="376"/>
      <c r="Q3223" s="376"/>
      <c r="R3223" s="376"/>
      <c r="S3223" s="377"/>
    </row>
    <row r="3224" spans="1:21" ht="20.100000000000001" hidden="1" customHeight="1" outlineLevel="1" thickBot="1" x14ac:dyDescent="0.25">
      <c r="A3224" s="3" t="s">
        <v>3737</v>
      </c>
      <c r="B3224" s="3" t="s">
        <v>33</v>
      </c>
      <c r="C3224" s="3"/>
      <c r="D3224" s="3" t="s">
        <v>17</v>
      </c>
      <c r="E3224" s="3" t="s">
        <v>2746</v>
      </c>
      <c r="F3224" s="84" t="s">
        <v>31</v>
      </c>
      <c r="G3224" s="85" t="s">
        <v>487</v>
      </c>
      <c r="H3224" s="3" t="s">
        <v>488</v>
      </c>
      <c r="I3224" s="3" t="s">
        <v>495</v>
      </c>
      <c r="J3224" s="123">
        <v>-0.02</v>
      </c>
      <c r="K3224" s="123">
        <v>-0.03</v>
      </c>
      <c r="L3224" s="123">
        <v>-0.04</v>
      </c>
      <c r="M3224" s="3" t="s">
        <v>18</v>
      </c>
      <c r="N3224" s="3" t="s">
        <v>8</v>
      </c>
      <c r="O3224" s="3" t="s">
        <v>486</v>
      </c>
      <c r="P3224" s="124" t="s">
        <v>1924</v>
      </c>
      <c r="Q3224" s="124" t="s">
        <v>1930</v>
      </c>
      <c r="R3224" s="124" t="s">
        <v>1931</v>
      </c>
      <c r="S3224" s="3" t="s">
        <v>34</v>
      </c>
      <c r="U3224" s="56"/>
    </row>
    <row r="3225" spans="1:21" s="56" customFormat="1" ht="69.95" hidden="1" customHeight="1" outlineLevel="1" thickBot="1" x14ac:dyDescent="0.25">
      <c r="A3225" s="643" t="s">
        <v>8534</v>
      </c>
      <c r="B3225" s="166" t="s">
        <v>136</v>
      </c>
      <c r="C3225" s="302"/>
      <c r="D3225" s="588" t="s">
        <v>8535</v>
      </c>
      <c r="E3225" s="166"/>
      <c r="F3225" s="166" t="s">
        <v>4</v>
      </c>
      <c r="G3225" s="589">
        <f>$G$4352</f>
        <v>12</v>
      </c>
      <c r="H3225" s="167">
        <v>6.7</v>
      </c>
      <c r="I3225" s="167">
        <v>6.5</v>
      </c>
      <c r="J3225" s="168">
        <f t="shared" ref="J3225" si="2462">I3225*0.98</f>
        <v>6.37</v>
      </c>
      <c r="K3225" s="168">
        <f t="shared" ref="K3225" si="2463">I3225*0.97</f>
        <v>6.3049999999999997</v>
      </c>
      <c r="L3225" s="168">
        <f t="shared" ref="L3225" si="2464">I3225*0.96</f>
        <v>6.24</v>
      </c>
      <c r="M3225" s="169"/>
      <c r="N3225" s="590">
        <f>H3225*M3225</f>
        <v>0</v>
      </c>
      <c r="O3225" s="591">
        <f>I3225*M3225</f>
        <v>0</v>
      </c>
      <c r="P3225" s="591">
        <f>J3225*M3225</f>
        <v>0</v>
      </c>
      <c r="Q3225" s="591">
        <f>K3225*M3225</f>
        <v>0</v>
      </c>
      <c r="R3225" s="591">
        <f>L3225*M3225</f>
        <v>0</v>
      </c>
      <c r="S3225" s="118" t="s">
        <v>5</v>
      </c>
      <c r="T3225" s="100"/>
    </row>
    <row r="3226" spans="1:21" s="56" customFormat="1" ht="69.95" hidden="1" customHeight="1" outlineLevel="1" thickBot="1" x14ac:dyDescent="0.25">
      <c r="A3226" s="644" t="s">
        <v>5707</v>
      </c>
      <c r="B3226" s="64" t="s">
        <v>136</v>
      </c>
      <c r="C3226" s="597" t="s">
        <v>9097</v>
      </c>
      <c r="D3226" s="69" t="s">
        <v>7981</v>
      </c>
      <c r="E3226" s="82"/>
      <c r="F3226" s="82" t="s">
        <v>4</v>
      </c>
      <c r="G3226" s="136">
        <v>2.25</v>
      </c>
      <c r="H3226" s="107">
        <v>1.55</v>
      </c>
      <c r="I3226" s="107">
        <v>1.5</v>
      </c>
      <c r="J3226" s="162">
        <f t="shared" ref="J3226:J3238" si="2465">I3226*0.98</f>
        <v>1.47</v>
      </c>
      <c r="K3226" s="162">
        <f t="shared" ref="K3226:K3238" si="2466">I3226*0.97</f>
        <v>1.4550000000000001</v>
      </c>
      <c r="L3226" s="162">
        <f t="shared" ref="L3226:L3238" si="2467">I3226*0.96</f>
        <v>1.44</v>
      </c>
      <c r="M3226" s="141"/>
      <c r="N3226" s="209">
        <f>H3226*M3226</f>
        <v>0</v>
      </c>
      <c r="O3226" s="217">
        <f>I3226*M3226</f>
        <v>0</v>
      </c>
      <c r="P3226" s="246">
        <f>J3226*M3226</f>
        <v>0</v>
      </c>
      <c r="Q3226" s="246">
        <f>K3226*M3226</f>
        <v>0</v>
      </c>
      <c r="R3226" s="246">
        <f>L3226*M3226</f>
        <v>0</v>
      </c>
      <c r="S3226" s="30" t="s">
        <v>5</v>
      </c>
      <c r="T3226" s="100"/>
    </row>
    <row r="3227" spans="1:21" s="56" customFormat="1" ht="69.95" hidden="1" customHeight="1" outlineLevel="1" thickBot="1" x14ac:dyDescent="0.25">
      <c r="A3227" s="644" t="s">
        <v>5708</v>
      </c>
      <c r="B3227" s="64" t="s">
        <v>136</v>
      </c>
      <c r="C3227" s="597" t="s">
        <v>9098</v>
      </c>
      <c r="D3227" s="69" t="s">
        <v>7982</v>
      </c>
      <c r="E3227" s="64"/>
      <c r="F3227" s="64" t="s">
        <v>4</v>
      </c>
      <c r="G3227" s="136">
        <v>2.5</v>
      </c>
      <c r="H3227" s="107">
        <v>1.75</v>
      </c>
      <c r="I3227" s="107">
        <v>1.7</v>
      </c>
      <c r="J3227" s="162">
        <f t="shared" si="2465"/>
        <v>1.6659999999999999</v>
      </c>
      <c r="K3227" s="162">
        <f t="shared" si="2466"/>
        <v>1.649</v>
      </c>
      <c r="L3227" s="162">
        <f t="shared" si="2467"/>
        <v>1.6319999999999999</v>
      </c>
      <c r="M3227" s="140"/>
      <c r="N3227" s="209">
        <f>H3227*M3227</f>
        <v>0</v>
      </c>
      <c r="O3227" s="217">
        <f>I3227*M3227</f>
        <v>0</v>
      </c>
      <c r="P3227" s="246">
        <f>J3227*M3227</f>
        <v>0</v>
      </c>
      <c r="Q3227" s="246">
        <f>K3227*M3227</f>
        <v>0</v>
      </c>
      <c r="R3227" s="246">
        <f>L3227*M3227</f>
        <v>0</v>
      </c>
      <c r="S3227" s="30" t="s">
        <v>5</v>
      </c>
      <c r="T3227" s="100"/>
    </row>
    <row r="3228" spans="1:21" s="56" customFormat="1" ht="69.95" hidden="1" customHeight="1" outlineLevel="1" thickBot="1" x14ac:dyDescent="0.25">
      <c r="A3228" s="644" t="s">
        <v>5709</v>
      </c>
      <c r="B3228" s="7" t="s">
        <v>136</v>
      </c>
      <c r="C3228" s="597" t="s">
        <v>8942</v>
      </c>
      <c r="D3228" s="69" t="s">
        <v>7983</v>
      </c>
      <c r="E3228" s="7"/>
      <c r="F3228" s="7" t="s">
        <v>4</v>
      </c>
      <c r="G3228" s="149">
        <v>3</v>
      </c>
      <c r="H3228" s="65">
        <v>1.3</v>
      </c>
      <c r="I3228" s="65">
        <v>1.2</v>
      </c>
      <c r="J3228" s="161">
        <f t="shared" ref="J3228" si="2468">I3228*0.98</f>
        <v>1.1759999999999999</v>
      </c>
      <c r="K3228" s="161">
        <f t="shared" ref="K3228" si="2469">I3228*0.97</f>
        <v>1.1639999999999999</v>
      </c>
      <c r="L3228" s="161">
        <f t="shared" ref="L3228" si="2470">I3228*0.96</f>
        <v>1.1519999999999999</v>
      </c>
      <c r="M3228" s="14"/>
      <c r="N3228" s="208">
        <f>H3228*M3228</f>
        <v>0</v>
      </c>
      <c r="O3228" s="217">
        <f>I3228*M3228</f>
        <v>0</v>
      </c>
      <c r="P3228" s="246">
        <f>J3228*M3228</f>
        <v>0</v>
      </c>
      <c r="Q3228" s="246">
        <f>K3228*M3228</f>
        <v>0</v>
      </c>
      <c r="R3228" s="246">
        <f>L3228*M3228</f>
        <v>0</v>
      </c>
      <c r="S3228" s="13" t="s">
        <v>5</v>
      </c>
    </row>
    <row r="3229" spans="1:21" s="56" customFormat="1" ht="69.95" hidden="1" customHeight="1" outlineLevel="1" thickBot="1" x14ac:dyDescent="0.25">
      <c r="A3229" s="644" t="s">
        <v>5710</v>
      </c>
      <c r="B3229" s="64" t="s">
        <v>136</v>
      </c>
      <c r="C3229" s="597" t="s">
        <v>9225</v>
      </c>
      <c r="D3229" s="69" t="s">
        <v>7984</v>
      </c>
      <c r="E3229" s="64"/>
      <c r="F3229" s="7" t="s">
        <v>4</v>
      </c>
      <c r="G3229" s="136">
        <v>5</v>
      </c>
      <c r="H3229" s="98">
        <v>3.5</v>
      </c>
      <c r="I3229" s="98">
        <v>3.4</v>
      </c>
      <c r="J3229" s="162">
        <f t="shared" ref="J3229" si="2471">I3229*0.98</f>
        <v>3.3319999999999999</v>
      </c>
      <c r="K3229" s="162">
        <f t="shared" ref="K3229" si="2472">I3229*0.97</f>
        <v>3.298</v>
      </c>
      <c r="L3229" s="162">
        <f t="shared" ref="L3229" si="2473">I3229*0.96</f>
        <v>3.2639999999999998</v>
      </c>
      <c r="M3229" s="141"/>
      <c r="N3229" s="209">
        <f>H3229*M3229</f>
        <v>0</v>
      </c>
      <c r="O3229" s="217">
        <f>I3229*M3229</f>
        <v>0</v>
      </c>
      <c r="P3229" s="246">
        <f>J3229*M3229</f>
        <v>0</v>
      </c>
      <c r="Q3229" s="246">
        <f>K3229*M3229</f>
        <v>0</v>
      </c>
      <c r="R3229" s="246">
        <f>L3229*M3229</f>
        <v>0</v>
      </c>
      <c r="S3229" s="30" t="s">
        <v>5</v>
      </c>
      <c r="T3229" s="100"/>
    </row>
    <row r="3230" spans="1:21" s="56" customFormat="1" ht="69.95" hidden="1" customHeight="1" outlineLevel="1" thickBot="1" x14ac:dyDescent="0.25">
      <c r="A3230" s="644" t="s">
        <v>5711</v>
      </c>
      <c r="B3230" s="64" t="s">
        <v>136</v>
      </c>
      <c r="C3230" s="597" t="s">
        <v>8943</v>
      </c>
      <c r="D3230" s="69" t="s">
        <v>7985</v>
      </c>
      <c r="E3230" s="64"/>
      <c r="F3230" s="7" t="s">
        <v>4</v>
      </c>
      <c r="G3230" s="136">
        <v>4</v>
      </c>
      <c r="H3230" s="98">
        <v>2.4</v>
      </c>
      <c r="I3230" s="98">
        <v>2.2999999999999998</v>
      </c>
      <c r="J3230" s="162">
        <f t="shared" ref="J3230:J3231" si="2474">I3230*0.98</f>
        <v>2.254</v>
      </c>
      <c r="K3230" s="162">
        <f t="shared" ref="K3230:K3231" si="2475">I3230*0.97</f>
        <v>2.2309999999999999</v>
      </c>
      <c r="L3230" s="162">
        <f t="shared" ref="L3230:L3231" si="2476">I3230*0.96</f>
        <v>2.2079999999999997</v>
      </c>
      <c r="M3230" s="141"/>
      <c r="N3230" s="209">
        <f>H3230*M3230</f>
        <v>0</v>
      </c>
      <c r="O3230" s="217">
        <f>I3230*M3230</f>
        <v>0</v>
      </c>
      <c r="P3230" s="246">
        <f>J3230*M3230</f>
        <v>0</v>
      </c>
      <c r="Q3230" s="246">
        <f>K3230*M3230</f>
        <v>0</v>
      </c>
      <c r="R3230" s="246">
        <f>L3230*M3230</f>
        <v>0</v>
      </c>
      <c r="S3230" s="30" t="s">
        <v>5</v>
      </c>
      <c r="T3230" s="100"/>
    </row>
    <row r="3231" spans="1:21" s="56" customFormat="1" ht="69.95" hidden="1" customHeight="1" outlineLevel="1" thickBot="1" x14ac:dyDescent="0.25">
      <c r="A3231" s="644" t="s">
        <v>5712</v>
      </c>
      <c r="B3231" s="64" t="s">
        <v>136</v>
      </c>
      <c r="C3231" s="597" t="s">
        <v>8944</v>
      </c>
      <c r="D3231" s="69" t="s">
        <v>7986</v>
      </c>
      <c r="E3231" s="64"/>
      <c r="F3231" s="64" t="s">
        <v>4</v>
      </c>
      <c r="G3231" s="136">
        <v>4</v>
      </c>
      <c r="H3231" s="98">
        <v>2.2000000000000002</v>
      </c>
      <c r="I3231" s="98">
        <v>2.1</v>
      </c>
      <c r="J3231" s="162">
        <f t="shared" si="2474"/>
        <v>2.0579999999999998</v>
      </c>
      <c r="K3231" s="162">
        <f t="shared" si="2475"/>
        <v>2.0369999999999999</v>
      </c>
      <c r="L3231" s="162">
        <f t="shared" si="2476"/>
        <v>2.016</v>
      </c>
      <c r="M3231" s="141"/>
      <c r="N3231" s="209">
        <f>H3231*M3231</f>
        <v>0</v>
      </c>
      <c r="O3231" s="217">
        <f>I3231*M3231</f>
        <v>0</v>
      </c>
      <c r="P3231" s="246">
        <f>J3231*M3231</f>
        <v>0</v>
      </c>
      <c r="Q3231" s="246">
        <f>K3231*M3231</f>
        <v>0</v>
      </c>
      <c r="R3231" s="246">
        <f>L3231*M3231</f>
        <v>0</v>
      </c>
      <c r="S3231" s="30" t="s">
        <v>5</v>
      </c>
      <c r="T3231" s="100"/>
    </row>
    <row r="3232" spans="1:21" s="56" customFormat="1" ht="69.95" hidden="1" customHeight="1" outlineLevel="1" thickBot="1" x14ac:dyDescent="0.25">
      <c r="A3232" s="644" t="s">
        <v>5713</v>
      </c>
      <c r="B3232" s="64" t="s">
        <v>136</v>
      </c>
      <c r="C3232" s="597" t="s">
        <v>9099</v>
      </c>
      <c r="D3232" s="69" t="s">
        <v>7987</v>
      </c>
      <c r="E3232" s="64"/>
      <c r="F3232" s="64" t="s">
        <v>4</v>
      </c>
      <c r="G3232" s="136">
        <v>4</v>
      </c>
      <c r="H3232" s="98">
        <v>2.2999999999999998</v>
      </c>
      <c r="I3232" s="98">
        <v>2.2000000000000002</v>
      </c>
      <c r="J3232" s="162">
        <f t="shared" si="2465"/>
        <v>2.1560000000000001</v>
      </c>
      <c r="K3232" s="162">
        <f t="shared" si="2466"/>
        <v>2.1339999999999999</v>
      </c>
      <c r="L3232" s="162">
        <f t="shared" si="2467"/>
        <v>2.1120000000000001</v>
      </c>
      <c r="M3232" s="141"/>
      <c r="N3232" s="209">
        <f>H3232*M3232</f>
        <v>0</v>
      </c>
      <c r="O3232" s="217">
        <f>I3232*M3232</f>
        <v>0</v>
      </c>
      <c r="P3232" s="246">
        <f>J3232*M3232</f>
        <v>0</v>
      </c>
      <c r="Q3232" s="246">
        <f>K3232*M3232</f>
        <v>0</v>
      </c>
      <c r="R3232" s="246">
        <f>L3232*M3232</f>
        <v>0</v>
      </c>
      <c r="S3232" s="30" t="s">
        <v>5</v>
      </c>
      <c r="T3232" s="100"/>
    </row>
    <row r="3233" spans="1:21" s="56" customFormat="1" ht="69.95" hidden="1" customHeight="1" outlineLevel="1" thickBot="1" x14ac:dyDescent="0.25">
      <c r="A3233" s="644" t="s">
        <v>7270</v>
      </c>
      <c r="B3233" s="64" t="s">
        <v>136</v>
      </c>
      <c r="C3233" s="597" t="s">
        <v>8945</v>
      </c>
      <c r="D3233" s="69" t="s">
        <v>7988</v>
      </c>
      <c r="E3233" s="64"/>
      <c r="F3233" s="64" t="s">
        <v>4</v>
      </c>
      <c r="G3233" s="136">
        <v>5</v>
      </c>
      <c r="H3233" s="98">
        <v>3.3</v>
      </c>
      <c r="I3233" s="98">
        <v>3.2</v>
      </c>
      <c r="J3233" s="162">
        <f t="shared" ref="J3233" si="2477">I3233*0.98</f>
        <v>3.1360000000000001</v>
      </c>
      <c r="K3233" s="162">
        <f t="shared" ref="K3233" si="2478">I3233*0.97</f>
        <v>3.1040000000000001</v>
      </c>
      <c r="L3233" s="162">
        <f t="shared" ref="L3233" si="2479">I3233*0.96</f>
        <v>3.0720000000000001</v>
      </c>
      <c r="M3233" s="141"/>
      <c r="N3233" s="209">
        <f>H3233*M3233</f>
        <v>0</v>
      </c>
      <c r="O3233" s="217">
        <f>I3233*M3233</f>
        <v>0</v>
      </c>
      <c r="P3233" s="246">
        <f>J3233*M3233</f>
        <v>0</v>
      </c>
      <c r="Q3233" s="246">
        <f>K3233*M3233</f>
        <v>0</v>
      </c>
      <c r="R3233" s="246">
        <f>L3233*M3233</f>
        <v>0</v>
      </c>
      <c r="S3233" s="30" t="s">
        <v>5</v>
      </c>
      <c r="T3233" s="100"/>
    </row>
    <row r="3234" spans="1:21" s="56" customFormat="1" ht="69.95" hidden="1" customHeight="1" outlineLevel="1" thickBot="1" x14ac:dyDescent="0.25">
      <c r="A3234" s="644" t="s">
        <v>5714</v>
      </c>
      <c r="B3234" s="64" t="s">
        <v>136</v>
      </c>
      <c r="C3234" s="597" t="s">
        <v>8946</v>
      </c>
      <c r="D3234" s="69" t="s">
        <v>7989</v>
      </c>
      <c r="E3234" s="64"/>
      <c r="F3234" s="64" t="s">
        <v>4</v>
      </c>
      <c r="G3234" s="136">
        <v>4</v>
      </c>
      <c r="H3234" s="98">
        <v>2.1</v>
      </c>
      <c r="I3234" s="98">
        <v>2</v>
      </c>
      <c r="J3234" s="162">
        <f t="shared" si="2465"/>
        <v>1.96</v>
      </c>
      <c r="K3234" s="162">
        <f t="shared" si="2466"/>
        <v>1.94</v>
      </c>
      <c r="L3234" s="162">
        <f t="shared" si="2467"/>
        <v>1.92</v>
      </c>
      <c r="M3234" s="141"/>
      <c r="N3234" s="209">
        <f>H3234*M3234</f>
        <v>0</v>
      </c>
      <c r="O3234" s="217">
        <f>I3234*M3234</f>
        <v>0</v>
      </c>
      <c r="P3234" s="246">
        <f>J3234*M3234</f>
        <v>0</v>
      </c>
      <c r="Q3234" s="246">
        <f>K3234*M3234</f>
        <v>0</v>
      </c>
      <c r="R3234" s="246">
        <f>L3234*M3234</f>
        <v>0</v>
      </c>
      <c r="S3234" s="30" t="s">
        <v>5</v>
      </c>
      <c r="T3234" s="100"/>
    </row>
    <row r="3235" spans="1:21" s="56" customFormat="1" ht="69.95" hidden="1" customHeight="1" outlineLevel="1" thickBot="1" x14ac:dyDescent="0.25">
      <c r="A3235" s="644" t="s">
        <v>5715</v>
      </c>
      <c r="B3235" s="64" t="s">
        <v>136</v>
      </c>
      <c r="C3235" s="597" t="s">
        <v>9210</v>
      </c>
      <c r="D3235" s="69" t="s">
        <v>7990</v>
      </c>
      <c r="E3235" s="64"/>
      <c r="F3235" s="64" t="s">
        <v>4</v>
      </c>
      <c r="G3235" s="136">
        <v>5</v>
      </c>
      <c r="H3235" s="98">
        <v>2.4</v>
      </c>
      <c r="I3235" s="98">
        <v>2.2999999999999998</v>
      </c>
      <c r="J3235" s="162">
        <f t="shared" si="2465"/>
        <v>2.254</v>
      </c>
      <c r="K3235" s="162">
        <f t="shared" si="2466"/>
        <v>2.2309999999999999</v>
      </c>
      <c r="L3235" s="162">
        <f t="shared" si="2467"/>
        <v>2.2079999999999997</v>
      </c>
      <c r="M3235" s="141"/>
      <c r="N3235" s="209">
        <f>H3235*M3235</f>
        <v>0</v>
      </c>
      <c r="O3235" s="217">
        <f>I3235*M3235</f>
        <v>0</v>
      </c>
      <c r="P3235" s="246">
        <f>J3235*M3235</f>
        <v>0</v>
      </c>
      <c r="Q3235" s="246">
        <f>K3235*M3235</f>
        <v>0</v>
      </c>
      <c r="R3235" s="246">
        <f>L3235*M3235</f>
        <v>0</v>
      </c>
      <c r="S3235" s="30" t="s">
        <v>5</v>
      </c>
      <c r="T3235" s="100"/>
    </row>
    <row r="3236" spans="1:21" s="56" customFormat="1" ht="69.95" hidden="1" customHeight="1" outlineLevel="1" thickBot="1" x14ac:dyDescent="0.25">
      <c r="A3236" s="644" t="s">
        <v>5716</v>
      </c>
      <c r="B3236" s="64" t="s">
        <v>136</v>
      </c>
      <c r="C3236" s="597" t="s">
        <v>8947</v>
      </c>
      <c r="D3236" s="69" t="s">
        <v>7991</v>
      </c>
      <c r="E3236" s="64"/>
      <c r="F3236" s="64" t="s">
        <v>4</v>
      </c>
      <c r="G3236" s="136">
        <v>4</v>
      </c>
      <c r="H3236" s="98">
        <v>1.85</v>
      </c>
      <c r="I3236" s="98">
        <v>1.8</v>
      </c>
      <c r="J3236" s="162">
        <f t="shared" si="2465"/>
        <v>1.764</v>
      </c>
      <c r="K3236" s="162">
        <f t="shared" si="2466"/>
        <v>1.746</v>
      </c>
      <c r="L3236" s="162">
        <f t="shared" si="2467"/>
        <v>1.728</v>
      </c>
      <c r="M3236" s="141"/>
      <c r="N3236" s="209">
        <f>H3236*M3236</f>
        <v>0</v>
      </c>
      <c r="O3236" s="217">
        <f>I3236*M3236</f>
        <v>0</v>
      </c>
      <c r="P3236" s="246">
        <f>J3236*M3236</f>
        <v>0</v>
      </c>
      <c r="Q3236" s="246">
        <f>K3236*M3236</f>
        <v>0</v>
      </c>
      <c r="R3236" s="246">
        <f>L3236*M3236</f>
        <v>0</v>
      </c>
      <c r="S3236" s="30" t="s">
        <v>5</v>
      </c>
      <c r="T3236" s="100"/>
    </row>
    <row r="3237" spans="1:21" s="56" customFormat="1" ht="69.95" hidden="1" customHeight="1" outlineLevel="1" thickBot="1" x14ac:dyDescent="0.25">
      <c r="A3237" s="644" t="s">
        <v>5717</v>
      </c>
      <c r="B3237" s="7" t="s">
        <v>136</v>
      </c>
      <c r="C3237" s="597" t="s">
        <v>9268</v>
      </c>
      <c r="D3237" s="68" t="s">
        <v>7992</v>
      </c>
      <c r="E3237" s="64"/>
      <c r="F3237" s="64" t="s">
        <v>4</v>
      </c>
      <c r="G3237" s="149">
        <v>6</v>
      </c>
      <c r="H3237" s="65">
        <v>3.6</v>
      </c>
      <c r="I3237" s="65">
        <v>3.5</v>
      </c>
      <c r="J3237" s="161">
        <f t="shared" si="2465"/>
        <v>3.4299999999999997</v>
      </c>
      <c r="K3237" s="161">
        <f t="shared" si="2466"/>
        <v>3.395</v>
      </c>
      <c r="L3237" s="161">
        <f t="shared" si="2467"/>
        <v>3.36</v>
      </c>
      <c r="M3237" s="14"/>
      <c r="N3237" s="208">
        <f>H3237*M3237</f>
        <v>0</v>
      </c>
      <c r="O3237" s="217">
        <f>I3237*M3237</f>
        <v>0</v>
      </c>
      <c r="P3237" s="246">
        <f>J3237*M3237</f>
        <v>0</v>
      </c>
      <c r="Q3237" s="246">
        <f>K3237*M3237</f>
        <v>0</v>
      </c>
      <c r="R3237" s="246">
        <f>L3237*M3237</f>
        <v>0</v>
      </c>
      <c r="S3237" s="13" t="s">
        <v>5</v>
      </c>
    </row>
    <row r="3238" spans="1:21" s="56" customFormat="1" ht="69.95" hidden="1" customHeight="1" outlineLevel="1" thickBot="1" x14ac:dyDescent="0.25">
      <c r="A3238" s="644" t="s">
        <v>5718</v>
      </c>
      <c r="B3238" s="64" t="s">
        <v>136</v>
      </c>
      <c r="C3238" s="597" t="s">
        <v>8948</v>
      </c>
      <c r="D3238" s="69" t="s">
        <v>8481</v>
      </c>
      <c r="E3238" s="64"/>
      <c r="F3238" s="64" t="s">
        <v>4</v>
      </c>
      <c r="G3238" s="136">
        <v>3</v>
      </c>
      <c r="H3238" s="98">
        <v>1.6</v>
      </c>
      <c r="I3238" s="98">
        <v>1.5</v>
      </c>
      <c r="J3238" s="162">
        <f t="shared" si="2465"/>
        <v>1.47</v>
      </c>
      <c r="K3238" s="162">
        <f t="shared" si="2466"/>
        <v>1.4550000000000001</v>
      </c>
      <c r="L3238" s="162">
        <f t="shared" si="2467"/>
        <v>1.44</v>
      </c>
      <c r="M3238" s="141"/>
      <c r="N3238" s="209">
        <f>H3238*M3238</f>
        <v>0</v>
      </c>
      <c r="O3238" s="217">
        <f>I3238*M3238</f>
        <v>0</v>
      </c>
      <c r="P3238" s="246">
        <f>J3238*M3238</f>
        <v>0</v>
      </c>
      <c r="Q3238" s="246">
        <f>K3238*M3238</f>
        <v>0</v>
      </c>
      <c r="R3238" s="246">
        <f>L3238*M3238</f>
        <v>0</v>
      </c>
      <c r="S3238" s="30" t="s">
        <v>5</v>
      </c>
      <c r="T3238" s="100"/>
    </row>
    <row r="3239" spans="1:21" s="56" customFormat="1" ht="20.100000000000001" customHeight="1" collapsed="1" thickBot="1" x14ac:dyDescent="0.25">
      <c r="A3239" s="372" t="s">
        <v>1178</v>
      </c>
      <c r="B3239" s="628"/>
      <c r="C3239" s="373"/>
      <c r="D3239" s="374"/>
      <c r="E3239" s="374"/>
      <c r="F3239" s="374"/>
      <c r="G3239" s="375"/>
      <c r="H3239" s="376"/>
      <c r="I3239" s="376"/>
      <c r="J3239" s="378"/>
      <c r="K3239" s="378"/>
      <c r="L3239" s="378"/>
      <c r="M3239" s="375"/>
      <c r="N3239" s="376"/>
      <c r="O3239" s="376"/>
      <c r="P3239" s="376"/>
      <c r="Q3239" s="376"/>
      <c r="R3239" s="376"/>
      <c r="S3239" s="377"/>
    </row>
    <row r="3240" spans="1:21" ht="20.100000000000001" hidden="1" customHeight="1" outlineLevel="1" thickBot="1" x14ac:dyDescent="0.25">
      <c r="A3240" s="3" t="s">
        <v>3737</v>
      </c>
      <c r="B3240" s="3" t="s">
        <v>33</v>
      </c>
      <c r="C3240" s="3"/>
      <c r="D3240" s="3" t="s">
        <v>17</v>
      </c>
      <c r="E3240" s="3" t="s">
        <v>2746</v>
      </c>
      <c r="F3240" s="84" t="s">
        <v>31</v>
      </c>
      <c r="G3240" s="85" t="s">
        <v>487</v>
      </c>
      <c r="H3240" s="3" t="s">
        <v>488</v>
      </c>
      <c r="I3240" s="3" t="s">
        <v>495</v>
      </c>
      <c r="J3240" s="123">
        <v>-0.02</v>
      </c>
      <c r="K3240" s="123">
        <v>-0.03</v>
      </c>
      <c r="L3240" s="123">
        <v>-0.04</v>
      </c>
      <c r="M3240" s="3" t="s">
        <v>18</v>
      </c>
      <c r="N3240" s="3" t="s">
        <v>8</v>
      </c>
      <c r="O3240" s="3" t="s">
        <v>486</v>
      </c>
      <c r="P3240" s="124" t="s">
        <v>1924</v>
      </c>
      <c r="Q3240" s="124" t="s">
        <v>1930</v>
      </c>
      <c r="R3240" s="124" t="s">
        <v>1931</v>
      </c>
      <c r="S3240" s="3" t="s">
        <v>34</v>
      </c>
      <c r="U3240" s="56"/>
    </row>
    <row r="3241" spans="1:21" s="56" customFormat="1" ht="69.95" hidden="1" customHeight="1" outlineLevel="1" thickBot="1" x14ac:dyDescent="0.25">
      <c r="A3241" s="643" t="s">
        <v>8531</v>
      </c>
      <c r="B3241" s="166" t="s">
        <v>136</v>
      </c>
      <c r="C3241" s="302"/>
      <c r="D3241" s="588" t="s">
        <v>8532</v>
      </c>
      <c r="E3241" s="166"/>
      <c r="F3241" s="166" t="s">
        <v>4</v>
      </c>
      <c r="G3241" s="589">
        <f>$G$4352</f>
        <v>12</v>
      </c>
      <c r="H3241" s="167">
        <v>6.7</v>
      </c>
      <c r="I3241" s="167">
        <v>6.5</v>
      </c>
      <c r="J3241" s="168">
        <f t="shared" ref="J3241:J3242" si="2480">I3241*0.98</f>
        <v>6.37</v>
      </c>
      <c r="K3241" s="168">
        <f t="shared" ref="K3241:K3242" si="2481">I3241*0.97</f>
        <v>6.3049999999999997</v>
      </c>
      <c r="L3241" s="168">
        <f t="shared" ref="L3241:L3242" si="2482">I3241*0.96</f>
        <v>6.24</v>
      </c>
      <c r="M3241" s="169"/>
      <c r="N3241" s="590">
        <f>H3241*M3241</f>
        <v>0</v>
      </c>
      <c r="O3241" s="591">
        <f>I3241*M3241</f>
        <v>0</v>
      </c>
      <c r="P3241" s="591">
        <f>J3241*M3241</f>
        <v>0</v>
      </c>
      <c r="Q3241" s="591">
        <f>K3241*M3241</f>
        <v>0</v>
      </c>
      <c r="R3241" s="591">
        <f>L3241*M3241</f>
        <v>0</v>
      </c>
      <c r="S3241" s="118" t="s">
        <v>5</v>
      </c>
      <c r="T3241" s="100"/>
    </row>
    <row r="3242" spans="1:21" s="56" customFormat="1" ht="69.95" hidden="1" customHeight="1" outlineLevel="1" thickBot="1" x14ac:dyDescent="0.25">
      <c r="A3242" s="644" t="s">
        <v>10599</v>
      </c>
      <c r="B3242" s="64" t="s">
        <v>136</v>
      </c>
      <c r="C3242" s="597" t="s">
        <v>10601</v>
      </c>
      <c r="D3242" s="298" t="s">
        <v>10600</v>
      </c>
      <c r="E3242" s="64"/>
      <c r="F3242" s="64" t="s">
        <v>4</v>
      </c>
      <c r="G3242" s="136">
        <v>5</v>
      </c>
      <c r="H3242" s="107">
        <v>3.2</v>
      </c>
      <c r="I3242" s="107">
        <v>3.1</v>
      </c>
      <c r="J3242" s="162">
        <f t="shared" si="2480"/>
        <v>3.0379999999999998</v>
      </c>
      <c r="K3242" s="162">
        <f t="shared" si="2481"/>
        <v>3.0070000000000001</v>
      </c>
      <c r="L3242" s="162">
        <f t="shared" si="2482"/>
        <v>2.976</v>
      </c>
      <c r="M3242" s="141"/>
      <c r="N3242" s="209">
        <f>H3242*M3242</f>
        <v>0</v>
      </c>
      <c r="O3242" s="217">
        <f>I3242*M3242</f>
        <v>0</v>
      </c>
      <c r="P3242" s="217">
        <f>J3242*M3242</f>
        <v>0</v>
      </c>
      <c r="Q3242" s="217">
        <f>K3242*M3242</f>
        <v>0</v>
      </c>
      <c r="R3242" s="98">
        <f>L3242*M3242</f>
        <v>0</v>
      </c>
      <c r="S3242" s="30" t="s">
        <v>5</v>
      </c>
      <c r="T3242" s="100"/>
    </row>
    <row r="3243" spans="1:21" s="56" customFormat="1" ht="69.95" hidden="1" customHeight="1" outlineLevel="1" thickBot="1" x14ac:dyDescent="0.25">
      <c r="A3243" s="644" t="s">
        <v>5719</v>
      </c>
      <c r="B3243" s="64" t="s">
        <v>136</v>
      </c>
      <c r="C3243" s="597" t="s">
        <v>9100</v>
      </c>
      <c r="D3243" s="69" t="s">
        <v>7635</v>
      </c>
      <c r="E3243" s="64"/>
      <c r="F3243" s="64" t="s">
        <v>4</v>
      </c>
      <c r="G3243" s="136">
        <v>2.25</v>
      </c>
      <c r="H3243" s="107">
        <v>1.75</v>
      </c>
      <c r="I3243" s="107">
        <v>1.7</v>
      </c>
      <c r="J3243" s="162">
        <f t="shared" ref="J3243:J3276" si="2483">I3243*0.98</f>
        <v>1.6659999999999999</v>
      </c>
      <c r="K3243" s="162">
        <f t="shared" ref="K3243:K3276" si="2484">I3243*0.97</f>
        <v>1.649</v>
      </c>
      <c r="L3243" s="162">
        <f t="shared" ref="L3243:L3276" si="2485">I3243*0.96</f>
        <v>1.6319999999999999</v>
      </c>
      <c r="M3243" s="141"/>
      <c r="N3243" s="209">
        <f>H3243*M3243</f>
        <v>0</v>
      </c>
      <c r="O3243" s="217">
        <f>I3243*M3243</f>
        <v>0</v>
      </c>
      <c r="P3243" s="246">
        <f>J3243*M3243</f>
        <v>0</v>
      </c>
      <c r="Q3243" s="246">
        <f>K3243*M3243</f>
        <v>0</v>
      </c>
      <c r="R3243" s="246">
        <f>L3243*M3243</f>
        <v>0</v>
      </c>
      <c r="S3243" s="30" t="s">
        <v>5</v>
      </c>
      <c r="T3243" s="100"/>
    </row>
    <row r="3244" spans="1:21" s="56" customFormat="1" ht="69.95" hidden="1" customHeight="1" outlineLevel="1" thickBot="1" x14ac:dyDescent="0.25">
      <c r="A3244" s="644" t="s">
        <v>5720</v>
      </c>
      <c r="B3244" s="64" t="s">
        <v>136</v>
      </c>
      <c r="C3244" s="597" t="s">
        <v>9102</v>
      </c>
      <c r="D3244" s="69" t="s">
        <v>7636</v>
      </c>
      <c r="E3244" s="64"/>
      <c r="F3244" s="64" t="s">
        <v>4</v>
      </c>
      <c r="G3244" s="136">
        <v>2.5</v>
      </c>
      <c r="H3244" s="107">
        <v>1.55</v>
      </c>
      <c r="I3244" s="107">
        <v>1.5</v>
      </c>
      <c r="J3244" s="162">
        <f t="shared" si="2483"/>
        <v>1.47</v>
      </c>
      <c r="K3244" s="162">
        <f t="shared" si="2484"/>
        <v>1.4550000000000001</v>
      </c>
      <c r="L3244" s="162">
        <f t="shared" si="2485"/>
        <v>1.44</v>
      </c>
      <c r="M3244" s="141"/>
      <c r="N3244" s="209">
        <f>H3244*M3244</f>
        <v>0</v>
      </c>
      <c r="O3244" s="217">
        <f>I3244*M3244</f>
        <v>0</v>
      </c>
      <c r="P3244" s="246">
        <f>J3244*M3244</f>
        <v>0</v>
      </c>
      <c r="Q3244" s="246">
        <f>K3244*M3244</f>
        <v>0</v>
      </c>
      <c r="R3244" s="246">
        <f>L3244*M3244</f>
        <v>0</v>
      </c>
      <c r="S3244" s="30" t="s">
        <v>5</v>
      </c>
      <c r="T3244" s="100"/>
    </row>
    <row r="3245" spans="1:21" s="56" customFormat="1" ht="69.95" hidden="1" customHeight="1" outlineLevel="1" thickBot="1" x14ac:dyDescent="0.25">
      <c r="A3245" s="644" t="s">
        <v>5720</v>
      </c>
      <c r="B3245" s="64" t="s">
        <v>136</v>
      </c>
      <c r="C3245" s="104"/>
      <c r="D3245" s="69" t="s">
        <v>7637</v>
      </c>
      <c r="E3245" s="64"/>
      <c r="F3245" s="64" t="s">
        <v>4</v>
      </c>
      <c r="G3245" s="136">
        <v>2.5</v>
      </c>
      <c r="H3245" s="205">
        <v>1.5</v>
      </c>
      <c r="I3245" s="205">
        <v>1.45</v>
      </c>
      <c r="J3245" s="162">
        <f t="shared" si="2483"/>
        <v>1.421</v>
      </c>
      <c r="K3245" s="162">
        <f t="shared" si="2484"/>
        <v>1.4064999999999999</v>
      </c>
      <c r="L3245" s="162">
        <f t="shared" si="2485"/>
        <v>1.3919999999999999</v>
      </c>
      <c r="M3245" s="141"/>
      <c r="N3245" s="209">
        <f>H3245*M3245</f>
        <v>0</v>
      </c>
      <c r="O3245" s="217">
        <f>I3245*M3245</f>
        <v>0</v>
      </c>
      <c r="P3245" s="246">
        <f>J3245*M3245</f>
        <v>0</v>
      </c>
      <c r="Q3245" s="246">
        <f>K3245*M3245</f>
        <v>0</v>
      </c>
      <c r="R3245" s="246">
        <f>L3245*M3245</f>
        <v>0</v>
      </c>
      <c r="S3245" s="30" t="s">
        <v>5</v>
      </c>
      <c r="T3245" s="170" t="s">
        <v>723</v>
      </c>
    </row>
    <row r="3246" spans="1:21" s="56" customFormat="1" ht="69.95" hidden="1" customHeight="1" outlineLevel="1" thickBot="1" x14ac:dyDescent="0.25">
      <c r="A3246" s="644" t="s">
        <v>5721</v>
      </c>
      <c r="B3246" s="64" t="s">
        <v>136</v>
      </c>
      <c r="C3246" s="597" t="s">
        <v>9101</v>
      </c>
      <c r="D3246" s="69" t="s">
        <v>7638</v>
      </c>
      <c r="E3246" s="7"/>
      <c r="F3246" s="7" t="s">
        <v>4</v>
      </c>
      <c r="G3246" s="149">
        <v>2.5</v>
      </c>
      <c r="H3246" s="177">
        <v>1.7</v>
      </c>
      <c r="I3246" s="177">
        <v>1.6</v>
      </c>
      <c r="J3246" s="161">
        <f t="shared" si="2483"/>
        <v>1.5680000000000001</v>
      </c>
      <c r="K3246" s="161">
        <f t="shared" si="2484"/>
        <v>1.552</v>
      </c>
      <c r="L3246" s="161">
        <f t="shared" si="2485"/>
        <v>1.536</v>
      </c>
      <c r="M3246" s="14"/>
      <c r="N3246" s="208">
        <f>H3246*M3246</f>
        <v>0</v>
      </c>
      <c r="O3246" s="217">
        <f>I3246*M3246</f>
        <v>0</v>
      </c>
      <c r="P3246" s="246">
        <f>J3246*M3246</f>
        <v>0</v>
      </c>
      <c r="Q3246" s="246">
        <f>K3246*M3246</f>
        <v>0</v>
      </c>
      <c r="R3246" s="246">
        <f>L3246*M3246</f>
        <v>0</v>
      </c>
      <c r="S3246" s="13" t="s">
        <v>5</v>
      </c>
      <c r="T3246" s="170"/>
    </row>
    <row r="3247" spans="1:21" s="56" customFormat="1" ht="69.95" hidden="1" customHeight="1" outlineLevel="1" thickBot="1" x14ac:dyDescent="0.25">
      <c r="A3247" s="644" t="s">
        <v>5722</v>
      </c>
      <c r="B3247" s="64" t="s">
        <v>136</v>
      </c>
      <c r="C3247" s="597" t="s">
        <v>9380</v>
      </c>
      <c r="D3247" s="69" t="s">
        <v>7639</v>
      </c>
      <c r="E3247" s="7"/>
      <c r="F3247" s="7" t="s">
        <v>4</v>
      </c>
      <c r="G3247" s="149">
        <v>3</v>
      </c>
      <c r="H3247" s="177">
        <v>1.8</v>
      </c>
      <c r="I3247" s="177">
        <v>1.75</v>
      </c>
      <c r="J3247" s="161">
        <f t="shared" si="2483"/>
        <v>1.7149999999999999</v>
      </c>
      <c r="K3247" s="161">
        <f t="shared" si="2484"/>
        <v>1.6975</v>
      </c>
      <c r="L3247" s="161">
        <f t="shared" si="2485"/>
        <v>1.68</v>
      </c>
      <c r="M3247" s="14"/>
      <c r="N3247" s="208">
        <f>H3247*M3247</f>
        <v>0</v>
      </c>
      <c r="O3247" s="217">
        <f>I3247*M3247</f>
        <v>0</v>
      </c>
      <c r="P3247" s="246">
        <f>J3247*M3247</f>
        <v>0</v>
      </c>
      <c r="Q3247" s="246">
        <f>K3247*M3247</f>
        <v>0</v>
      </c>
      <c r="R3247" s="246">
        <f>L3247*M3247</f>
        <v>0</v>
      </c>
      <c r="S3247" s="13" t="s">
        <v>5</v>
      </c>
      <c r="T3247" s="170"/>
    </row>
    <row r="3248" spans="1:21" s="56" customFormat="1" ht="69.95" hidden="1" customHeight="1" outlineLevel="1" thickBot="1" x14ac:dyDescent="0.25">
      <c r="A3248" s="644" t="s">
        <v>5723</v>
      </c>
      <c r="B3248" s="64" t="s">
        <v>136</v>
      </c>
      <c r="C3248" s="597" t="s">
        <v>9103</v>
      </c>
      <c r="D3248" s="69" t="s">
        <v>7640</v>
      </c>
      <c r="E3248" s="64"/>
      <c r="F3248" s="64" t="s">
        <v>4</v>
      </c>
      <c r="G3248" s="136">
        <v>4</v>
      </c>
      <c r="H3248" s="98">
        <v>2.5</v>
      </c>
      <c r="I3248" s="98">
        <v>2.4500000000000002</v>
      </c>
      <c r="J3248" s="162">
        <f t="shared" si="2483"/>
        <v>2.4010000000000002</v>
      </c>
      <c r="K3248" s="162">
        <f t="shared" si="2484"/>
        <v>2.3765000000000001</v>
      </c>
      <c r="L3248" s="162">
        <f t="shared" si="2485"/>
        <v>2.3519999999999999</v>
      </c>
      <c r="M3248" s="141"/>
      <c r="N3248" s="209">
        <f>H3248*M3248</f>
        <v>0</v>
      </c>
      <c r="O3248" s="217">
        <f>I3248*M3248</f>
        <v>0</v>
      </c>
      <c r="P3248" s="246">
        <f>J3248*M3248</f>
        <v>0</v>
      </c>
      <c r="Q3248" s="246">
        <f>K3248*M3248</f>
        <v>0</v>
      </c>
      <c r="R3248" s="246">
        <f>L3248*M3248</f>
        <v>0</v>
      </c>
      <c r="S3248" s="30" t="s">
        <v>5</v>
      </c>
      <c r="T3248" s="100"/>
    </row>
    <row r="3249" spans="1:20" s="56" customFormat="1" ht="69.95" hidden="1" customHeight="1" outlineLevel="1" thickBot="1" x14ac:dyDescent="0.25">
      <c r="A3249" s="644" t="s">
        <v>5724</v>
      </c>
      <c r="B3249" s="64" t="s">
        <v>136</v>
      </c>
      <c r="C3249" s="597" t="s">
        <v>9104</v>
      </c>
      <c r="D3249" s="69" t="s">
        <v>7641</v>
      </c>
      <c r="E3249" s="30"/>
      <c r="F3249" s="64" t="s">
        <v>4</v>
      </c>
      <c r="G3249" s="136">
        <v>3</v>
      </c>
      <c r="H3249" s="107">
        <v>1.7</v>
      </c>
      <c r="I3249" s="107">
        <v>1.65</v>
      </c>
      <c r="J3249" s="162">
        <f t="shared" si="2483"/>
        <v>1.617</v>
      </c>
      <c r="K3249" s="162">
        <f t="shared" si="2484"/>
        <v>1.6004999999999998</v>
      </c>
      <c r="L3249" s="162">
        <f t="shared" si="2485"/>
        <v>1.5839999999999999</v>
      </c>
      <c r="M3249" s="141"/>
      <c r="N3249" s="209">
        <f>H3249*M3249</f>
        <v>0</v>
      </c>
      <c r="O3249" s="217">
        <f>I3249*M3249</f>
        <v>0</v>
      </c>
      <c r="P3249" s="246">
        <f>J3249*M3249</f>
        <v>0</v>
      </c>
      <c r="Q3249" s="246">
        <f>K3249*M3249</f>
        <v>0</v>
      </c>
      <c r="R3249" s="246">
        <f>L3249*M3249</f>
        <v>0</v>
      </c>
      <c r="S3249" s="30" t="s">
        <v>5</v>
      </c>
      <c r="T3249" s="100"/>
    </row>
    <row r="3250" spans="1:20" s="56" customFormat="1" ht="69.95" hidden="1" customHeight="1" outlineLevel="1" thickBot="1" x14ac:dyDescent="0.25">
      <c r="A3250" s="644" t="s">
        <v>5725</v>
      </c>
      <c r="B3250" s="7" t="s">
        <v>136</v>
      </c>
      <c r="C3250" s="597" t="s">
        <v>8949</v>
      </c>
      <c r="D3250" s="68" t="s">
        <v>7642</v>
      </c>
      <c r="E3250" s="7"/>
      <c r="F3250" s="7" t="s">
        <v>4</v>
      </c>
      <c r="G3250" s="149">
        <v>3</v>
      </c>
      <c r="H3250" s="65">
        <v>1.7</v>
      </c>
      <c r="I3250" s="65">
        <v>1.6</v>
      </c>
      <c r="J3250" s="161">
        <f t="shared" si="2483"/>
        <v>1.5680000000000001</v>
      </c>
      <c r="K3250" s="161">
        <f t="shared" si="2484"/>
        <v>1.552</v>
      </c>
      <c r="L3250" s="161">
        <f t="shared" si="2485"/>
        <v>1.536</v>
      </c>
      <c r="M3250" s="14"/>
      <c r="N3250" s="208">
        <f>H3250*M3250</f>
        <v>0</v>
      </c>
      <c r="O3250" s="217">
        <f>I3250*M3250</f>
        <v>0</v>
      </c>
      <c r="P3250" s="246">
        <f>J3250*M3250</f>
        <v>0</v>
      </c>
      <c r="Q3250" s="246">
        <f>K3250*M3250</f>
        <v>0</v>
      </c>
      <c r="R3250" s="246">
        <f>L3250*M3250</f>
        <v>0</v>
      </c>
      <c r="S3250" s="13" t="s">
        <v>5</v>
      </c>
    </row>
    <row r="3251" spans="1:20" s="56" customFormat="1" ht="69.95" hidden="1" customHeight="1" outlineLevel="1" thickBot="1" x14ac:dyDescent="0.25">
      <c r="A3251" s="644" t="s">
        <v>9401</v>
      </c>
      <c r="B3251" s="64" t="s">
        <v>136</v>
      </c>
      <c r="C3251" s="597" t="s">
        <v>9402</v>
      </c>
      <c r="D3251" s="298" t="s">
        <v>9403</v>
      </c>
      <c r="E3251" s="64"/>
      <c r="F3251" s="7" t="s">
        <v>4</v>
      </c>
      <c r="G3251" s="136">
        <v>5</v>
      </c>
      <c r="H3251" s="98">
        <v>2.5</v>
      </c>
      <c r="I3251" s="98">
        <v>2.4</v>
      </c>
      <c r="J3251" s="162">
        <f t="shared" ref="J3251" si="2486">I3251*0.98</f>
        <v>2.3519999999999999</v>
      </c>
      <c r="K3251" s="162">
        <f t="shared" ref="K3251" si="2487">I3251*0.97</f>
        <v>2.3279999999999998</v>
      </c>
      <c r="L3251" s="162">
        <f t="shared" ref="L3251" si="2488">I3251*0.96</f>
        <v>2.3039999999999998</v>
      </c>
      <c r="M3251" s="141"/>
      <c r="N3251" s="209">
        <f>H3251*M3251</f>
        <v>0</v>
      </c>
      <c r="O3251" s="217">
        <f>I3251*M3251</f>
        <v>0</v>
      </c>
      <c r="P3251" s="246">
        <f>J3251*M3251</f>
        <v>0</v>
      </c>
      <c r="Q3251" s="246">
        <f>K3251*M3251</f>
        <v>0</v>
      </c>
      <c r="R3251" s="246">
        <f>L3251*M3251</f>
        <v>0</v>
      </c>
      <c r="S3251" s="30" t="s">
        <v>5</v>
      </c>
      <c r="T3251" s="100"/>
    </row>
    <row r="3252" spans="1:20" s="56" customFormat="1" ht="69.95" hidden="1" customHeight="1" outlineLevel="1" thickBot="1" x14ac:dyDescent="0.25">
      <c r="A3252" s="644" t="s">
        <v>5726</v>
      </c>
      <c r="B3252" s="64" t="s">
        <v>136</v>
      </c>
      <c r="C3252" s="597" t="s">
        <v>9223</v>
      </c>
      <c r="D3252" s="69" t="s">
        <v>9224</v>
      </c>
      <c r="E3252" s="64"/>
      <c r="F3252" s="64" t="s">
        <v>4</v>
      </c>
      <c r="G3252" s="136">
        <v>5</v>
      </c>
      <c r="H3252" s="98">
        <v>2.5</v>
      </c>
      <c r="I3252" s="98">
        <v>2.4</v>
      </c>
      <c r="J3252" s="162">
        <f t="shared" si="2483"/>
        <v>2.3519999999999999</v>
      </c>
      <c r="K3252" s="162">
        <f t="shared" si="2484"/>
        <v>2.3279999999999998</v>
      </c>
      <c r="L3252" s="162">
        <f t="shared" si="2485"/>
        <v>2.3039999999999998</v>
      </c>
      <c r="M3252" s="141"/>
      <c r="N3252" s="209">
        <f>H3252*M3252</f>
        <v>0</v>
      </c>
      <c r="O3252" s="217">
        <f>I3252*M3252</f>
        <v>0</v>
      </c>
      <c r="P3252" s="246">
        <f>J3252*M3252</f>
        <v>0</v>
      </c>
      <c r="Q3252" s="246">
        <f>K3252*M3252</f>
        <v>0</v>
      </c>
      <c r="R3252" s="246">
        <f>L3252*M3252</f>
        <v>0</v>
      </c>
      <c r="S3252" s="30" t="s">
        <v>5</v>
      </c>
      <c r="T3252" s="100"/>
    </row>
    <row r="3253" spans="1:20" s="56" customFormat="1" ht="69.95" hidden="1" customHeight="1" outlineLevel="1" thickBot="1" x14ac:dyDescent="0.25">
      <c r="A3253" s="688" t="s">
        <v>5727</v>
      </c>
      <c r="B3253" s="670" t="s">
        <v>136</v>
      </c>
      <c r="C3253" s="789" t="s">
        <v>9216</v>
      </c>
      <c r="D3253" s="788" t="s">
        <v>10905</v>
      </c>
      <c r="E3253" s="670"/>
      <c r="F3253" s="670" t="s">
        <v>4</v>
      </c>
      <c r="G3253" s="689">
        <v>5</v>
      </c>
      <c r="H3253" s="674">
        <v>2.6</v>
      </c>
      <c r="I3253" s="674">
        <v>2.5</v>
      </c>
      <c r="J3253" s="676">
        <f t="shared" si="2483"/>
        <v>2.4500000000000002</v>
      </c>
      <c r="K3253" s="676">
        <f t="shared" si="2484"/>
        <v>2.4249999999999998</v>
      </c>
      <c r="L3253" s="676">
        <f t="shared" si="2485"/>
        <v>2.4</v>
      </c>
      <c r="M3253" s="677"/>
      <c r="N3253" s="686">
        <f>H3253*M3253</f>
        <v>0</v>
      </c>
      <c r="O3253" s="678">
        <f>I3253*M3253</f>
        <v>0</v>
      </c>
      <c r="P3253" s="679">
        <f>J3253*M3253</f>
        <v>0</v>
      </c>
      <c r="Q3253" s="679">
        <f>K3253*M3253</f>
        <v>0</v>
      </c>
      <c r="R3253" s="679">
        <f>L3253*M3253</f>
        <v>0</v>
      </c>
      <c r="S3253" s="682" t="s">
        <v>5</v>
      </c>
      <c r="T3253" s="100" t="s">
        <v>1702</v>
      </c>
    </row>
    <row r="3254" spans="1:20" s="56" customFormat="1" ht="69.95" hidden="1" customHeight="1" outlineLevel="1" thickBot="1" x14ac:dyDescent="0.25">
      <c r="A3254" s="644" t="s">
        <v>5728</v>
      </c>
      <c r="B3254" s="64" t="s">
        <v>136</v>
      </c>
      <c r="C3254" s="597" t="s">
        <v>10748</v>
      </c>
      <c r="D3254" s="298" t="s">
        <v>10680</v>
      </c>
      <c r="E3254" s="64"/>
      <c r="F3254" s="7" t="s">
        <v>4</v>
      </c>
      <c r="G3254" s="136">
        <v>5</v>
      </c>
      <c r="H3254" s="98">
        <v>3.2</v>
      </c>
      <c r="I3254" s="98">
        <v>3.1</v>
      </c>
      <c r="J3254" s="162">
        <f t="shared" si="2483"/>
        <v>3.0379999999999998</v>
      </c>
      <c r="K3254" s="162">
        <f t="shared" si="2484"/>
        <v>3.0070000000000001</v>
      </c>
      <c r="L3254" s="162">
        <f t="shared" si="2485"/>
        <v>2.976</v>
      </c>
      <c r="M3254" s="141"/>
      <c r="N3254" s="209">
        <f>H3254*M3254</f>
        <v>0</v>
      </c>
      <c r="O3254" s="217">
        <f>I3254*M3254</f>
        <v>0</v>
      </c>
      <c r="P3254" s="246">
        <f>J3254*M3254</f>
        <v>0</v>
      </c>
      <c r="Q3254" s="246">
        <f>K3254*M3254</f>
        <v>0</v>
      </c>
      <c r="R3254" s="246">
        <f>L3254*M3254</f>
        <v>0</v>
      </c>
      <c r="S3254" s="30" t="s">
        <v>5</v>
      </c>
      <c r="T3254" s="100"/>
    </row>
    <row r="3255" spans="1:20" s="56" customFormat="1" ht="69.95" hidden="1" customHeight="1" outlineLevel="1" thickBot="1" x14ac:dyDescent="0.25">
      <c r="A3255" s="644" t="s">
        <v>5729</v>
      </c>
      <c r="B3255" s="7" t="s">
        <v>136</v>
      </c>
      <c r="C3255" s="597" t="s">
        <v>9385</v>
      </c>
      <c r="D3255" s="68" t="s">
        <v>7643</v>
      </c>
      <c r="E3255" s="214"/>
      <c r="F3255" s="64" t="s">
        <v>4</v>
      </c>
      <c r="G3255" s="149">
        <v>6</v>
      </c>
      <c r="H3255" s="65">
        <v>2.8</v>
      </c>
      <c r="I3255" s="65">
        <v>2.7</v>
      </c>
      <c r="J3255" s="161">
        <f t="shared" si="2483"/>
        <v>2.6459999999999999</v>
      </c>
      <c r="K3255" s="161">
        <f t="shared" si="2484"/>
        <v>2.6190000000000002</v>
      </c>
      <c r="L3255" s="161">
        <f t="shared" si="2485"/>
        <v>2.5920000000000001</v>
      </c>
      <c r="M3255" s="14"/>
      <c r="N3255" s="208">
        <f>H3255*M3255</f>
        <v>0</v>
      </c>
      <c r="O3255" s="217">
        <f>I3255*M3255</f>
        <v>0</v>
      </c>
      <c r="P3255" s="246">
        <f>J3255*M3255</f>
        <v>0</v>
      </c>
      <c r="Q3255" s="246">
        <f>K3255*M3255</f>
        <v>0</v>
      </c>
      <c r="R3255" s="246">
        <f>L3255*M3255</f>
        <v>0</v>
      </c>
      <c r="S3255" s="13" t="s">
        <v>5</v>
      </c>
    </row>
    <row r="3256" spans="1:20" s="56" customFormat="1" ht="69.95" hidden="1" customHeight="1" outlineLevel="1" thickBot="1" x14ac:dyDescent="0.25">
      <c r="A3256" s="644" t="s">
        <v>5730</v>
      </c>
      <c r="B3256" s="64" t="s">
        <v>136</v>
      </c>
      <c r="C3256" s="597" t="s">
        <v>8950</v>
      </c>
      <c r="D3256" s="69" t="s">
        <v>7644</v>
      </c>
      <c r="E3256" s="64"/>
      <c r="F3256" s="64" t="s">
        <v>4</v>
      </c>
      <c r="G3256" s="136">
        <v>4</v>
      </c>
      <c r="H3256" s="98">
        <v>1.95</v>
      </c>
      <c r="I3256" s="98">
        <v>1.9</v>
      </c>
      <c r="J3256" s="162">
        <f t="shared" si="2483"/>
        <v>1.8619999999999999</v>
      </c>
      <c r="K3256" s="162">
        <f t="shared" si="2484"/>
        <v>1.843</v>
      </c>
      <c r="L3256" s="162">
        <f t="shared" si="2485"/>
        <v>1.8239999999999998</v>
      </c>
      <c r="M3256" s="141"/>
      <c r="N3256" s="209">
        <f>H3256*M3256</f>
        <v>0</v>
      </c>
      <c r="O3256" s="217">
        <f>I3256*M3256</f>
        <v>0</v>
      </c>
      <c r="P3256" s="246">
        <f>J3256*M3256</f>
        <v>0</v>
      </c>
      <c r="Q3256" s="246">
        <f>K3256*M3256</f>
        <v>0</v>
      </c>
      <c r="R3256" s="246">
        <f>L3256*M3256</f>
        <v>0</v>
      </c>
      <c r="S3256" s="30" t="s">
        <v>5</v>
      </c>
      <c r="T3256" s="100"/>
    </row>
    <row r="3257" spans="1:20" s="56" customFormat="1" ht="69.95" hidden="1" customHeight="1" outlineLevel="1" thickBot="1" x14ac:dyDescent="0.25">
      <c r="A3257" s="644" t="s">
        <v>5731</v>
      </c>
      <c r="B3257" s="7" t="s">
        <v>136</v>
      </c>
      <c r="C3257" s="755" t="s">
        <v>9269</v>
      </c>
      <c r="D3257" s="68" t="s">
        <v>7645</v>
      </c>
      <c r="E3257" s="64"/>
      <c r="F3257" s="64" t="s">
        <v>4</v>
      </c>
      <c r="G3257" s="149">
        <v>4</v>
      </c>
      <c r="H3257" s="65">
        <v>2.7</v>
      </c>
      <c r="I3257" s="65">
        <v>2.6</v>
      </c>
      <c r="J3257" s="161">
        <f t="shared" si="2483"/>
        <v>2.548</v>
      </c>
      <c r="K3257" s="161">
        <f t="shared" si="2484"/>
        <v>2.5219999999999998</v>
      </c>
      <c r="L3257" s="161">
        <f t="shared" si="2485"/>
        <v>2.496</v>
      </c>
      <c r="M3257" s="14"/>
      <c r="N3257" s="208">
        <f>H3257*M3257</f>
        <v>0</v>
      </c>
      <c r="O3257" s="217">
        <f>I3257*M3257</f>
        <v>0</v>
      </c>
      <c r="P3257" s="246">
        <f>J3257*M3257</f>
        <v>0</v>
      </c>
      <c r="Q3257" s="246">
        <f>K3257*M3257</f>
        <v>0</v>
      </c>
      <c r="R3257" s="246">
        <f>L3257*M3257</f>
        <v>0</v>
      </c>
      <c r="S3257" s="13" t="s">
        <v>5</v>
      </c>
    </row>
    <row r="3258" spans="1:20" s="56" customFormat="1" ht="69.95" hidden="1" customHeight="1" outlineLevel="1" thickBot="1" x14ac:dyDescent="0.25">
      <c r="A3258" s="644" t="s">
        <v>5732</v>
      </c>
      <c r="B3258" s="7" t="s">
        <v>136</v>
      </c>
      <c r="C3258" s="597" t="s">
        <v>8951</v>
      </c>
      <c r="D3258" s="68" t="s">
        <v>7646</v>
      </c>
      <c r="E3258" s="243"/>
      <c r="F3258" s="7" t="s">
        <v>4</v>
      </c>
      <c r="G3258" s="149">
        <v>6</v>
      </c>
      <c r="H3258" s="65">
        <v>3.3</v>
      </c>
      <c r="I3258" s="65">
        <v>3.2</v>
      </c>
      <c r="J3258" s="161">
        <f t="shared" si="2483"/>
        <v>3.1360000000000001</v>
      </c>
      <c r="K3258" s="161">
        <f t="shared" si="2484"/>
        <v>3.1040000000000001</v>
      </c>
      <c r="L3258" s="161">
        <f t="shared" si="2485"/>
        <v>3.0720000000000001</v>
      </c>
      <c r="M3258" s="14"/>
      <c r="N3258" s="208">
        <f>H3258*M3258</f>
        <v>0</v>
      </c>
      <c r="O3258" s="217">
        <f>I3258*M3258</f>
        <v>0</v>
      </c>
      <c r="P3258" s="246">
        <f>J3258*M3258</f>
        <v>0</v>
      </c>
      <c r="Q3258" s="246">
        <f>K3258*M3258</f>
        <v>0</v>
      </c>
      <c r="R3258" s="246">
        <f>L3258*M3258</f>
        <v>0</v>
      </c>
      <c r="S3258" s="13" t="s">
        <v>5</v>
      </c>
    </row>
    <row r="3259" spans="1:20" s="56" customFormat="1" ht="69.95" hidden="1" customHeight="1" outlineLevel="1" thickBot="1" x14ac:dyDescent="0.25">
      <c r="A3259" s="644" t="s">
        <v>5733</v>
      </c>
      <c r="B3259" s="7" t="s">
        <v>136</v>
      </c>
      <c r="C3259" s="597" t="s">
        <v>9267</v>
      </c>
      <c r="D3259" s="68" t="s">
        <v>7647</v>
      </c>
      <c r="E3259" s="243"/>
      <c r="F3259" s="7" t="s">
        <v>4</v>
      </c>
      <c r="G3259" s="149">
        <v>6</v>
      </c>
      <c r="H3259" s="65">
        <v>3</v>
      </c>
      <c r="I3259" s="65">
        <v>2.9</v>
      </c>
      <c r="J3259" s="161">
        <f t="shared" si="2483"/>
        <v>2.8420000000000001</v>
      </c>
      <c r="K3259" s="161">
        <f t="shared" si="2484"/>
        <v>2.8129999999999997</v>
      </c>
      <c r="L3259" s="161">
        <f t="shared" si="2485"/>
        <v>2.7839999999999998</v>
      </c>
      <c r="M3259" s="14"/>
      <c r="N3259" s="208">
        <f>H3259*M3259</f>
        <v>0</v>
      </c>
      <c r="O3259" s="217">
        <f>I3259*M3259</f>
        <v>0</v>
      </c>
      <c r="P3259" s="246">
        <f>J3259*M3259</f>
        <v>0</v>
      </c>
      <c r="Q3259" s="246">
        <f>K3259*M3259</f>
        <v>0</v>
      </c>
      <c r="R3259" s="246">
        <f>L3259*M3259</f>
        <v>0</v>
      </c>
      <c r="S3259" s="13" t="s">
        <v>5</v>
      </c>
    </row>
    <row r="3260" spans="1:20" s="56" customFormat="1" ht="69.95" hidden="1" customHeight="1" outlineLevel="1" thickBot="1" x14ac:dyDescent="0.25">
      <c r="A3260" s="644" t="s">
        <v>5734</v>
      </c>
      <c r="B3260" s="7" t="s">
        <v>136</v>
      </c>
      <c r="C3260" s="103" t="s">
        <v>8952</v>
      </c>
      <c r="D3260" s="68" t="s">
        <v>7648</v>
      </c>
      <c r="E3260" s="243"/>
      <c r="F3260" s="7" t="s">
        <v>4</v>
      </c>
      <c r="G3260" s="149">
        <v>6</v>
      </c>
      <c r="H3260" s="65">
        <v>3</v>
      </c>
      <c r="I3260" s="65">
        <v>2.9</v>
      </c>
      <c r="J3260" s="161">
        <f t="shared" si="2483"/>
        <v>2.8420000000000001</v>
      </c>
      <c r="K3260" s="161">
        <f t="shared" si="2484"/>
        <v>2.8129999999999997</v>
      </c>
      <c r="L3260" s="161">
        <f t="shared" si="2485"/>
        <v>2.7839999999999998</v>
      </c>
      <c r="M3260" s="14"/>
      <c r="N3260" s="208">
        <f>H3260*M3260</f>
        <v>0</v>
      </c>
      <c r="O3260" s="217">
        <f>I3260*M3260</f>
        <v>0</v>
      </c>
      <c r="P3260" s="246">
        <f>J3260*M3260</f>
        <v>0</v>
      </c>
      <c r="Q3260" s="246">
        <f>K3260*M3260</f>
        <v>0</v>
      </c>
      <c r="R3260" s="246">
        <f>L3260*M3260</f>
        <v>0</v>
      </c>
      <c r="S3260" s="13" t="s">
        <v>5</v>
      </c>
    </row>
    <row r="3261" spans="1:20" s="56" customFormat="1" ht="69.95" hidden="1" customHeight="1" outlineLevel="1" thickBot="1" x14ac:dyDescent="0.25">
      <c r="A3261" s="650" t="s">
        <v>8443</v>
      </c>
      <c r="B3261" s="82" t="s">
        <v>136</v>
      </c>
      <c r="C3261" s="103" t="s">
        <v>8953</v>
      </c>
      <c r="D3261" s="67" t="s">
        <v>8444</v>
      </c>
      <c r="E3261" s="251"/>
      <c r="F3261" s="82" t="s">
        <v>4</v>
      </c>
      <c r="G3261" s="321">
        <v>5</v>
      </c>
      <c r="H3261" s="99">
        <v>2.6</v>
      </c>
      <c r="I3261" s="98">
        <v>2.5</v>
      </c>
      <c r="J3261" s="162">
        <f t="shared" ref="J3261" si="2489">I3261*0.98</f>
        <v>2.4500000000000002</v>
      </c>
      <c r="K3261" s="162">
        <f t="shared" ref="K3261" si="2490">I3261*0.97</f>
        <v>2.4249999999999998</v>
      </c>
      <c r="L3261" s="162">
        <f t="shared" ref="L3261" si="2491">I3261*0.96</f>
        <v>2.4</v>
      </c>
      <c r="M3261" s="141"/>
      <c r="N3261" s="209">
        <f>H3261*M3261</f>
        <v>0</v>
      </c>
      <c r="O3261" s="217">
        <f>I3261*M3261</f>
        <v>0</v>
      </c>
      <c r="P3261" s="246">
        <f>J3261*M3261</f>
        <v>0</v>
      </c>
      <c r="Q3261" s="246">
        <f>K3261*M3261</f>
        <v>0</v>
      </c>
      <c r="R3261" s="246">
        <f>L3261*M3261</f>
        <v>0</v>
      </c>
      <c r="S3261" s="30" t="s">
        <v>5</v>
      </c>
      <c r="T3261" s="100"/>
    </row>
    <row r="3262" spans="1:20" s="56" customFormat="1" ht="69.95" hidden="1" customHeight="1" outlineLevel="1" thickBot="1" x14ac:dyDescent="0.25">
      <c r="A3262" s="644" t="s">
        <v>5735</v>
      </c>
      <c r="B3262" s="64" t="s">
        <v>136</v>
      </c>
      <c r="C3262" s="597" t="s">
        <v>9209</v>
      </c>
      <c r="D3262" s="69" t="s">
        <v>7649</v>
      </c>
      <c r="E3262" s="64"/>
      <c r="F3262" s="82" t="s">
        <v>4</v>
      </c>
      <c r="G3262" s="136">
        <v>4</v>
      </c>
      <c r="H3262" s="98">
        <v>2.6</v>
      </c>
      <c r="I3262" s="98">
        <v>2.5</v>
      </c>
      <c r="J3262" s="162">
        <f t="shared" si="2483"/>
        <v>2.4500000000000002</v>
      </c>
      <c r="K3262" s="162">
        <f t="shared" si="2484"/>
        <v>2.4249999999999998</v>
      </c>
      <c r="L3262" s="162">
        <f t="shared" si="2485"/>
        <v>2.4</v>
      </c>
      <c r="M3262" s="141"/>
      <c r="N3262" s="209">
        <f>H3262*M3262</f>
        <v>0</v>
      </c>
      <c r="O3262" s="217">
        <f>I3262*M3262</f>
        <v>0</v>
      </c>
      <c r="P3262" s="246">
        <f>J3262*M3262</f>
        <v>0</v>
      </c>
      <c r="Q3262" s="246">
        <f>K3262*M3262</f>
        <v>0</v>
      </c>
      <c r="R3262" s="246">
        <f>L3262*M3262</f>
        <v>0</v>
      </c>
      <c r="S3262" s="30" t="s">
        <v>5</v>
      </c>
      <c r="T3262" s="100"/>
    </row>
    <row r="3263" spans="1:20" s="56" customFormat="1" ht="69.95" hidden="1" customHeight="1" outlineLevel="1" thickBot="1" x14ac:dyDescent="0.25">
      <c r="A3263" s="644" t="s">
        <v>5736</v>
      </c>
      <c r="B3263" s="64" t="s">
        <v>136</v>
      </c>
      <c r="C3263" s="597" t="s">
        <v>8954</v>
      </c>
      <c r="D3263" s="69" t="s">
        <v>7650</v>
      </c>
      <c r="E3263" s="64"/>
      <c r="F3263" s="7" t="s">
        <v>4</v>
      </c>
      <c r="G3263" s="136">
        <v>4</v>
      </c>
      <c r="H3263" s="98">
        <v>2.1</v>
      </c>
      <c r="I3263" s="98">
        <v>2</v>
      </c>
      <c r="J3263" s="161">
        <f t="shared" si="2483"/>
        <v>1.96</v>
      </c>
      <c r="K3263" s="161">
        <f t="shared" si="2484"/>
        <v>1.94</v>
      </c>
      <c r="L3263" s="161">
        <f t="shared" si="2485"/>
        <v>1.92</v>
      </c>
      <c r="M3263" s="14"/>
      <c r="N3263" s="209">
        <f>H3263*M3263</f>
        <v>0</v>
      </c>
      <c r="O3263" s="217">
        <f>I3263*M3263</f>
        <v>0</v>
      </c>
      <c r="P3263" s="246">
        <f>J3263*M3263</f>
        <v>0</v>
      </c>
      <c r="Q3263" s="246">
        <f>K3263*M3263</f>
        <v>0</v>
      </c>
      <c r="R3263" s="246">
        <f>L3263*M3263</f>
        <v>0</v>
      </c>
      <c r="S3263" s="30" t="s">
        <v>5</v>
      </c>
      <c r="T3263" s="100"/>
    </row>
    <row r="3264" spans="1:20" s="56" customFormat="1" ht="69.95" hidden="1" customHeight="1" outlineLevel="1" thickBot="1" x14ac:dyDescent="0.25">
      <c r="A3264" s="644" t="s">
        <v>5737</v>
      </c>
      <c r="B3264" s="7" t="s">
        <v>136</v>
      </c>
      <c r="C3264" s="104" t="s">
        <v>1974</v>
      </c>
      <c r="D3264" s="68" t="s">
        <v>7651</v>
      </c>
      <c r="E3264" s="7"/>
      <c r="F3264" s="7" t="s">
        <v>4</v>
      </c>
      <c r="G3264" s="149">
        <v>3</v>
      </c>
      <c r="H3264" s="65">
        <v>1.6</v>
      </c>
      <c r="I3264" s="65">
        <v>1.5</v>
      </c>
      <c r="J3264" s="161">
        <f t="shared" si="2483"/>
        <v>1.47</v>
      </c>
      <c r="K3264" s="161">
        <f t="shared" si="2484"/>
        <v>1.4550000000000001</v>
      </c>
      <c r="L3264" s="161">
        <f t="shared" si="2485"/>
        <v>1.44</v>
      </c>
      <c r="M3264" s="14"/>
      <c r="N3264" s="208">
        <f>H3264*M3264</f>
        <v>0</v>
      </c>
      <c r="O3264" s="217">
        <f>I3264*M3264</f>
        <v>0</v>
      </c>
      <c r="P3264" s="246">
        <f>J3264*M3264</f>
        <v>0</v>
      </c>
      <c r="Q3264" s="246">
        <f>K3264*M3264</f>
        <v>0</v>
      </c>
      <c r="R3264" s="246">
        <f>L3264*M3264</f>
        <v>0</v>
      </c>
      <c r="S3264" s="13" t="s">
        <v>5</v>
      </c>
    </row>
    <row r="3265" spans="1:21" s="56" customFormat="1" ht="69.95" hidden="1" customHeight="1" outlineLevel="1" thickBot="1" x14ac:dyDescent="0.25">
      <c r="A3265" s="644" t="s">
        <v>5738</v>
      </c>
      <c r="B3265" s="7" t="s">
        <v>136</v>
      </c>
      <c r="C3265" s="104" t="s">
        <v>1916</v>
      </c>
      <c r="D3265" s="68" t="s">
        <v>7652</v>
      </c>
      <c r="E3265" s="243"/>
      <c r="F3265" s="7" t="s">
        <v>4</v>
      </c>
      <c r="G3265" s="149">
        <v>6</v>
      </c>
      <c r="H3265" s="65">
        <v>3.45</v>
      </c>
      <c r="I3265" s="65">
        <v>3.35</v>
      </c>
      <c r="J3265" s="161">
        <f t="shared" si="2483"/>
        <v>3.2829999999999999</v>
      </c>
      <c r="K3265" s="161">
        <f t="shared" si="2484"/>
        <v>3.2494999999999998</v>
      </c>
      <c r="L3265" s="161">
        <f t="shared" si="2485"/>
        <v>3.2159999999999997</v>
      </c>
      <c r="M3265" s="14"/>
      <c r="N3265" s="208">
        <f>H3265*M3265</f>
        <v>0</v>
      </c>
      <c r="O3265" s="217">
        <f>I3265*M3265</f>
        <v>0</v>
      </c>
      <c r="P3265" s="246">
        <f>J3265*M3265</f>
        <v>0</v>
      </c>
      <c r="Q3265" s="246">
        <f>K3265*M3265</f>
        <v>0</v>
      </c>
      <c r="R3265" s="246">
        <f>L3265*M3265</f>
        <v>0</v>
      </c>
      <c r="S3265" s="13" t="s">
        <v>5</v>
      </c>
    </row>
    <row r="3266" spans="1:21" s="56" customFormat="1" ht="69.95" hidden="1" customHeight="1" outlineLevel="1" thickBot="1" x14ac:dyDescent="0.25">
      <c r="A3266" s="644" t="s">
        <v>5739</v>
      </c>
      <c r="B3266" s="64" t="s">
        <v>136</v>
      </c>
      <c r="C3266" s="597" t="s">
        <v>10576</v>
      </c>
      <c r="D3266" s="69" t="s">
        <v>7653</v>
      </c>
      <c r="E3266" s="232"/>
      <c r="F3266" s="7" t="s">
        <v>4</v>
      </c>
      <c r="G3266" s="136">
        <v>5</v>
      </c>
      <c r="H3266" s="98">
        <v>2.7</v>
      </c>
      <c r="I3266" s="98">
        <v>2.6</v>
      </c>
      <c r="J3266" s="162">
        <f t="shared" si="2483"/>
        <v>2.548</v>
      </c>
      <c r="K3266" s="162">
        <f t="shared" si="2484"/>
        <v>2.5219999999999998</v>
      </c>
      <c r="L3266" s="162">
        <f t="shared" si="2485"/>
        <v>2.496</v>
      </c>
      <c r="M3266" s="141"/>
      <c r="N3266" s="209">
        <f>H3266*M3266</f>
        <v>0</v>
      </c>
      <c r="O3266" s="217">
        <f>I3266*M3266</f>
        <v>0</v>
      </c>
      <c r="P3266" s="246">
        <f>J3266*M3266</f>
        <v>0</v>
      </c>
      <c r="Q3266" s="246">
        <f>K3266*M3266</f>
        <v>0</v>
      </c>
      <c r="R3266" s="246">
        <f>L3266*M3266</f>
        <v>0</v>
      </c>
      <c r="S3266" s="30" t="s">
        <v>5</v>
      </c>
      <c r="T3266" s="100"/>
    </row>
    <row r="3267" spans="1:21" s="56" customFormat="1" ht="69.95" hidden="1" customHeight="1" outlineLevel="1" thickBot="1" x14ac:dyDescent="0.25">
      <c r="A3267" s="644" t="s">
        <v>5740</v>
      </c>
      <c r="B3267" s="64" t="s">
        <v>136</v>
      </c>
      <c r="C3267" s="597" t="s">
        <v>9215</v>
      </c>
      <c r="D3267" s="69" t="s">
        <v>7654</v>
      </c>
      <c r="E3267" s="232"/>
      <c r="F3267" s="64" t="s">
        <v>4</v>
      </c>
      <c r="G3267" s="136">
        <v>5</v>
      </c>
      <c r="H3267" s="98">
        <v>2.5</v>
      </c>
      <c r="I3267" s="98">
        <v>2.4</v>
      </c>
      <c r="J3267" s="162">
        <f t="shared" ref="J3267" si="2492">I3267*0.98</f>
        <v>2.3519999999999999</v>
      </c>
      <c r="K3267" s="162">
        <f t="shared" ref="K3267" si="2493">I3267*0.97</f>
        <v>2.3279999999999998</v>
      </c>
      <c r="L3267" s="162">
        <f t="shared" ref="L3267" si="2494">I3267*0.96</f>
        <v>2.3039999999999998</v>
      </c>
      <c r="M3267" s="141"/>
      <c r="N3267" s="209">
        <f>H3267*M3267</f>
        <v>0</v>
      </c>
      <c r="O3267" s="217">
        <f>I3267*M3267</f>
        <v>0</v>
      </c>
      <c r="P3267" s="246">
        <f>J3267*M3267</f>
        <v>0</v>
      </c>
      <c r="Q3267" s="246">
        <f>K3267*M3267</f>
        <v>0</v>
      </c>
      <c r="R3267" s="246">
        <f>L3267*M3267</f>
        <v>0</v>
      </c>
      <c r="S3267" s="30" t="s">
        <v>5</v>
      </c>
      <c r="T3267" s="100"/>
    </row>
    <row r="3268" spans="1:21" s="56" customFormat="1" ht="69.95" hidden="1" customHeight="1" outlineLevel="1" thickBot="1" x14ac:dyDescent="0.25">
      <c r="A3268" s="644" t="s">
        <v>5741</v>
      </c>
      <c r="B3268" s="64" t="s">
        <v>136</v>
      </c>
      <c r="C3268" s="597" t="s">
        <v>9214</v>
      </c>
      <c r="D3268" s="69" t="s">
        <v>9315</v>
      </c>
      <c r="E3268" s="64"/>
      <c r="F3268" s="64" t="s">
        <v>4</v>
      </c>
      <c r="G3268" s="136">
        <v>4</v>
      </c>
      <c r="H3268" s="98">
        <v>2.4</v>
      </c>
      <c r="I3268" s="98">
        <v>2.2999999999999998</v>
      </c>
      <c r="J3268" s="162">
        <f t="shared" si="2483"/>
        <v>2.254</v>
      </c>
      <c r="K3268" s="162">
        <f t="shared" si="2484"/>
        <v>2.2309999999999999</v>
      </c>
      <c r="L3268" s="162">
        <f t="shared" si="2485"/>
        <v>2.2079999999999997</v>
      </c>
      <c r="M3268" s="141"/>
      <c r="N3268" s="209">
        <f>H3268*M3268</f>
        <v>0</v>
      </c>
      <c r="O3268" s="217">
        <f>I3268*M3268</f>
        <v>0</v>
      </c>
      <c r="P3268" s="246">
        <f>J3268*M3268</f>
        <v>0</v>
      </c>
      <c r="Q3268" s="246">
        <f>K3268*M3268</f>
        <v>0</v>
      </c>
      <c r="R3268" s="246">
        <f>L3268*M3268</f>
        <v>0</v>
      </c>
      <c r="S3268" s="30" t="s">
        <v>5</v>
      </c>
      <c r="T3268" s="100"/>
    </row>
    <row r="3269" spans="1:21" s="56" customFormat="1" ht="69.95" hidden="1" customHeight="1" outlineLevel="1" thickBot="1" x14ac:dyDescent="0.25">
      <c r="A3269" s="644" t="s">
        <v>5742</v>
      </c>
      <c r="B3269" s="64" t="s">
        <v>136</v>
      </c>
      <c r="C3269" s="597" t="s">
        <v>9105</v>
      </c>
      <c r="D3269" s="69" t="s">
        <v>10751</v>
      </c>
      <c r="E3269" s="64"/>
      <c r="F3269" s="64" t="s">
        <v>4</v>
      </c>
      <c r="G3269" s="136">
        <v>5</v>
      </c>
      <c r="H3269" s="98">
        <v>2.7</v>
      </c>
      <c r="I3269" s="98">
        <v>2.6</v>
      </c>
      <c r="J3269" s="162">
        <f t="shared" si="2483"/>
        <v>2.548</v>
      </c>
      <c r="K3269" s="162">
        <f t="shared" si="2484"/>
        <v>2.5219999999999998</v>
      </c>
      <c r="L3269" s="162">
        <f t="shared" si="2485"/>
        <v>2.496</v>
      </c>
      <c r="M3269" s="141"/>
      <c r="N3269" s="209">
        <f>H3269*M3269</f>
        <v>0</v>
      </c>
      <c r="O3269" s="217">
        <f>I3269*M3269</f>
        <v>0</v>
      </c>
      <c r="P3269" s="246">
        <f>J3269*M3269</f>
        <v>0</v>
      </c>
      <c r="Q3269" s="246">
        <f>K3269*M3269</f>
        <v>0</v>
      </c>
      <c r="R3269" s="246">
        <f>L3269*M3269</f>
        <v>0</v>
      </c>
      <c r="S3269" s="30" t="s">
        <v>5</v>
      </c>
      <c r="T3269" s="100"/>
    </row>
    <row r="3270" spans="1:21" s="56" customFormat="1" ht="69.95" hidden="1" customHeight="1" outlineLevel="1" thickBot="1" x14ac:dyDescent="0.25">
      <c r="A3270" s="644" t="s">
        <v>5743</v>
      </c>
      <c r="B3270" s="64" t="s">
        <v>136</v>
      </c>
      <c r="C3270" s="597" t="s">
        <v>9226</v>
      </c>
      <c r="D3270" s="69" t="s">
        <v>7655</v>
      </c>
      <c r="E3270" s="7"/>
      <c r="F3270" s="7" t="s">
        <v>4</v>
      </c>
      <c r="G3270" s="149">
        <v>3</v>
      </c>
      <c r="H3270" s="65">
        <v>1.6</v>
      </c>
      <c r="I3270" s="65">
        <v>1.5</v>
      </c>
      <c r="J3270" s="161">
        <f t="shared" si="2483"/>
        <v>1.47</v>
      </c>
      <c r="K3270" s="161">
        <f t="shared" si="2484"/>
        <v>1.4550000000000001</v>
      </c>
      <c r="L3270" s="161">
        <f t="shared" si="2485"/>
        <v>1.44</v>
      </c>
      <c r="M3270" s="14"/>
      <c r="N3270" s="208">
        <f>H3270*M3270</f>
        <v>0</v>
      </c>
      <c r="O3270" s="217">
        <f>I3270*M3270</f>
        <v>0</v>
      </c>
      <c r="P3270" s="246">
        <f>J3270*M3270</f>
        <v>0</v>
      </c>
      <c r="Q3270" s="246">
        <f>K3270*M3270</f>
        <v>0</v>
      </c>
      <c r="R3270" s="246">
        <f>L3270*M3270</f>
        <v>0</v>
      </c>
      <c r="S3270" s="13" t="s">
        <v>5</v>
      </c>
      <c r="T3270" s="170"/>
    </row>
    <row r="3271" spans="1:21" s="56" customFormat="1" ht="69.95" hidden="1" customHeight="1" outlineLevel="1" thickBot="1" x14ac:dyDescent="0.25">
      <c r="A3271" s="644" t="s">
        <v>5744</v>
      </c>
      <c r="B3271" s="7" t="s">
        <v>136</v>
      </c>
      <c r="C3271" s="597" t="s">
        <v>9384</v>
      </c>
      <c r="D3271" s="68" t="s">
        <v>7656</v>
      </c>
      <c r="E3271" s="7"/>
      <c r="F3271" s="7" t="s">
        <v>4</v>
      </c>
      <c r="G3271" s="149">
        <v>3</v>
      </c>
      <c r="H3271" s="65">
        <v>1.6</v>
      </c>
      <c r="I3271" s="65">
        <v>1.5</v>
      </c>
      <c r="J3271" s="161">
        <f t="shared" si="2483"/>
        <v>1.47</v>
      </c>
      <c r="K3271" s="161">
        <f t="shared" si="2484"/>
        <v>1.4550000000000001</v>
      </c>
      <c r="L3271" s="161">
        <f t="shared" si="2485"/>
        <v>1.44</v>
      </c>
      <c r="M3271" s="14"/>
      <c r="N3271" s="208">
        <f>H3271*M3271</f>
        <v>0</v>
      </c>
      <c r="O3271" s="217">
        <f>I3271*M3271</f>
        <v>0</v>
      </c>
      <c r="P3271" s="246">
        <f>J3271*M3271</f>
        <v>0</v>
      </c>
      <c r="Q3271" s="246">
        <f>K3271*M3271</f>
        <v>0</v>
      </c>
      <c r="R3271" s="246">
        <f>L3271*M3271</f>
        <v>0</v>
      </c>
      <c r="S3271" s="13" t="s">
        <v>5</v>
      </c>
    </row>
    <row r="3272" spans="1:21" s="56" customFormat="1" ht="69.95" hidden="1" customHeight="1" outlineLevel="1" thickBot="1" x14ac:dyDescent="0.25">
      <c r="A3272" s="644" t="s">
        <v>5745</v>
      </c>
      <c r="B3272" s="7" t="s">
        <v>136</v>
      </c>
      <c r="C3272" s="597" t="s">
        <v>8955</v>
      </c>
      <c r="D3272" s="68" t="s">
        <v>10004</v>
      </c>
      <c r="E3272" s="243"/>
      <c r="F3272" s="7" t="s">
        <v>4</v>
      </c>
      <c r="G3272" s="149">
        <v>4</v>
      </c>
      <c r="H3272" s="65">
        <v>2.2000000000000002</v>
      </c>
      <c r="I3272" s="65">
        <v>2.1</v>
      </c>
      <c r="J3272" s="161">
        <f t="shared" si="2483"/>
        <v>2.0579999999999998</v>
      </c>
      <c r="K3272" s="161">
        <f t="shared" si="2484"/>
        <v>2.0369999999999999</v>
      </c>
      <c r="L3272" s="161">
        <f t="shared" si="2485"/>
        <v>2.016</v>
      </c>
      <c r="M3272" s="14"/>
      <c r="N3272" s="208">
        <f>H3272*M3272</f>
        <v>0</v>
      </c>
      <c r="O3272" s="217">
        <f>I3272*M3272</f>
        <v>0</v>
      </c>
      <c r="P3272" s="246">
        <f>J3272*M3272</f>
        <v>0</v>
      </c>
      <c r="Q3272" s="246">
        <f>K3272*M3272</f>
        <v>0</v>
      </c>
      <c r="R3272" s="246">
        <f>L3272*M3272</f>
        <v>0</v>
      </c>
      <c r="S3272" s="13" t="s">
        <v>5</v>
      </c>
    </row>
    <row r="3273" spans="1:21" s="56" customFormat="1" ht="69.95" hidden="1" customHeight="1" outlineLevel="1" thickBot="1" x14ac:dyDescent="0.25">
      <c r="A3273" s="644" t="s">
        <v>5746</v>
      </c>
      <c r="B3273" s="7" t="s">
        <v>136</v>
      </c>
      <c r="C3273" s="597" t="s">
        <v>8956</v>
      </c>
      <c r="D3273" s="68" t="s">
        <v>7657</v>
      </c>
      <c r="E3273" s="7"/>
      <c r="F3273" s="7" t="s">
        <v>4</v>
      </c>
      <c r="G3273" s="149">
        <v>5</v>
      </c>
      <c r="H3273" s="65">
        <v>2.8</v>
      </c>
      <c r="I3273" s="65">
        <v>2.7</v>
      </c>
      <c r="J3273" s="161">
        <f t="shared" ref="J3273" si="2495">I3273*0.98</f>
        <v>2.6459999999999999</v>
      </c>
      <c r="K3273" s="161">
        <f t="shared" ref="K3273" si="2496">I3273*0.97</f>
        <v>2.6190000000000002</v>
      </c>
      <c r="L3273" s="161">
        <f t="shared" ref="L3273" si="2497">I3273*0.96</f>
        <v>2.5920000000000001</v>
      </c>
      <c r="M3273" s="14"/>
      <c r="N3273" s="208">
        <f>H3273*M3273</f>
        <v>0</v>
      </c>
      <c r="O3273" s="217">
        <f>I3273*M3273</f>
        <v>0</v>
      </c>
      <c r="P3273" s="246">
        <f>J3273*M3273</f>
        <v>0</v>
      </c>
      <c r="Q3273" s="246">
        <f>K3273*M3273</f>
        <v>0</v>
      </c>
      <c r="R3273" s="246">
        <f>L3273*M3273</f>
        <v>0</v>
      </c>
      <c r="S3273" s="13" t="s">
        <v>5</v>
      </c>
    </row>
    <row r="3274" spans="1:21" s="56" customFormat="1" ht="69.95" hidden="1" customHeight="1" outlineLevel="1" thickBot="1" x14ac:dyDescent="0.25">
      <c r="A3274" s="644" t="s">
        <v>5747</v>
      </c>
      <c r="B3274" s="64" t="s">
        <v>136</v>
      </c>
      <c r="C3274" s="597" t="s">
        <v>8957</v>
      </c>
      <c r="D3274" s="69" t="s">
        <v>7658</v>
      </c>
      <c r="E3274" s="172"/>
      <c r="F3274" s="7" t="s">
        <v>4</v>
      </c>
      <c r="G3274" s="136">
        <v>5</v>
      </c>
      <c r="H3274" s="98">
        <v>2.6</v>
      </c>
      <c r="I3274" s="98">
        <v>2.5</v>
      </c>
      <c r="J3274" s="162">
        <f t="shared" si="2483"/>
        <v>2.4500000000000002</v>
      </c>
      <c r="K3274" s="162">
        <f t="shared" si="2484"/>
        <v>2.4249999999999998</v>
      </c>
      <c r="L3274" s="162">
        <f t="shared" si="2485"/>
        <v>2.4</v>
      </c>
      <c r="M3274" s="141"/>
      <c r="N3274" s="209">
        <f>H3274*M3274</f>
        <v>0</v>
      </c>
      <c r="O3274" s="217">
        <f>I3274*M3274</f>
        <v>0</v>
      </c>
      <c r="P3274" s="246">
        <f>J3274*M3274</f>
        <v>0</v>
      </c>
      <c r="Q3274" s="246">
        <f>K3274*M3274</f>
        <v>0</v>
      </c>
      <c r="R3274" s="246">
        <f>L3274*M3274</f>
        <v>0</v>
      </c>
      <c r="S3274" s="30" t="s">
        <v>5</v>
      </c>
      <c r="T3274" s="100"/>
    </row>
    <row r="3275" spans="1:21" s="56" customFormat="1" ht="69.95" hidden="1" customHeight="1" outlineLevel="1" thickBot="1" x14ac:dyDescent="0.25">
      <c r="A3275" s="644" t="s">
        <v>5748</v>
      </c>
      <c r="B3275" s="7" t="s">
        <v>136</v>
      </c>
      <c r="C3275" s="597" t="s">
        <v>8958</v>
      </c>
      <c r="D3275" s="68" t="s">
        <v>7659</v>
      </c>
      <c r="E3275" s="214"/>
      <c r="F3275" s="64" t="s">
        <v>4</v>
      </c>
      <c r="G3275" s="149">
        <v>5</v>
      </c>
      <c r="H3275" s="65">
        <v>2.7</v>
      </c>
      <c r="I3275" s="65">
        <v>2.6</v>
      </c>
      <c r="J3275" s="161">
        <f t="shared" si="2483"/>
        <v>2.548</v>
      </c>
      <c r="K3275" s="161">
        <f t="shared" si="2484"/>
        <v>2.5219999999999998</v>
      </c>
      <c r="L3275" s="161">
        <f t="shared" si="2485"/>
        <v>2.496</v>
      </c>
      <c r="M3275" s="14"/>
      <c r="N3275" s="208">
        <f>H3275*M3275</f>
        <v>0</v>
      </c>
      <c r="O3275" s="217">
        <f>I3275*M3275</f>
        <v>0</v>
      </c>
      <c r="P3275" s="246">
        <f>J3275*M3275</f>
        <v>0</v>
      </c>
      <c r="Q3275" s="246">
        <f>K3275*M3275</f>
        <v>0</v>
      </c>
      <c r="R3275" s="246">
        <f>L3275*M3275</f>
        <v>0</v>
      </c>
      <c r="S3275" s="13" t="s">
        <v>5</v>
      </c>
    </row>
    <row r="3276" spans="1:21" s="56" customFormat="1" ht="69.95" hidden="1" customHeight="1" outlineLevel="1" thickBot="1" x14ac:dyDescent="0.25">
      <c r="A3276" s="644" t="s">
        <v>5749</v>
      </c>
      <c r="B3276" s="7" t="s">
        <v>136</v>
      </c>
      <c r="C3276" s="64" t="s">
        <v>1973</v>
      </c>
      <c r="D3276" s="68" t="s">
        <v>7660</v>
      </c>
      <c r="E3276" s="7"/>
      <c r="F3276" s="7" t="s">
        <v>4</v>
      </c>
      <c r="G3276" s="149">
        <v>3</v>
      </c>
      <c r="H3276" s="65">
        <v>1.7</v>
      </c>
      <c r="I3276" s="65">
        <v>1.6</v>
      </c>
      <c r="J3276" s="161">
        <f t="shared" si="2483"/>
        <v>1.5680000000000001</v>
      </c>
      <c r="K3276" s="161">
        <f t="shared" si="2484"/>
        <v>1.552</v>
      </c>
      <c r="L3276" s="161">
        <f t="shared" si="2485"/>
        <v>1.536</v>
      </c>
      <c r="M3276" s="14"/>
      <c r="N3276" s="208">
        <f>H3276*M3276</f>
        <v>0</v>
      </c>
      <c r="O3276" s="217">
        <f>I3276*M3276</f>
        <v>0</v>
      </c>
      <c r="P3276" s="217">
        <f>J3276*M3276</f>
        <v>0</v>
      </c>
      <c r="Q3276" s="217">
        <f>K3276*M3276</f>
        <v>0</v>
      </c>
      <c r="R3276" s="217">
        <f>L3276*M3276</f>
        <v>0</v>
      </c>
      <c r="S3276" s="30" t="s">
        <v>5</v>
      </c>
    </row>
    <row r="3277" spans="1:21" s="56" customFormat="1" ht="69.95" hidden="1" customHeight="1" outlineLevel="1" thickBot="1" x14ac:dyDescent="0.25">
      <c r="A3277" s="644" t="s">
        <v>5750</v>
      </c>
      <c r="B3277" s="64" t="s">
        <v>3114</v>
      </c>
      <c r="C3277" s="103" t="s">
        <v>8959</v>
      </c>
      <c r="D3277" s="298" t="s">
        <v>7661</v>
      </c>
      <c r="E3277" s="64"/>
      <c r="F3277" s="64" t="s">
        <v>4</v>
      </c>
      <c r="G3277" s="136">
        <v>10</v>
      </c>
      <c r="H3277" s="98">
        <v>6.2</v>
      </c>
      <c r="I3277" s="98">
        <v>6</v>
      </c>
      <c r="J3277" s="162">
        <f t="shared" ref="J3277" si="2498">I3277*0.98</f>
        <v>5.88</v>
      </c>
      <c r="K3277" s="162">
        <f t="shared" ref="K3277" si="2499">I3277*0.97</f>
        <v>5.82</v>
      </c>
      <c r="L3277" s="162">
        <f t="shared" ref="L3277" si="2500">I3277*0.96</f>
        <v>5.76</v>
      </c>
      <c r="M3277" s="141"/>
      <c r="N3277" s="209">
        <f>H3277*M3277</f>
        <v>0</v>
      </c>
      <c r="O3277" s="217">
        <f>I3277*M3277</f>
        <v>0</v>
      </c>
      <c r="P3277" s="217">
        <f>J3277*M3277</f>
        <v>0</v>
      </c>
      <c r="Q3277" s="217">
        <f>K3277*M3277</f>
        <v>0</v>
      </c>
      <c r="R3277" s="217">
        <f>L3277*M3277</f>
        <v>0</v>
      </c>
      <c r="S3277" s="30" t="s">
        <v>5</v>
      </c>
      <c r="T3277" s="100"/>
    </row>
    <row r="3278" spans="1:21" s="56" customFormat="1" ht="69.95" hidden="1" customHeight="1" outlineLevel="1" thickBot="1" x14ac:dyDescent="0.25">
      <c r="A3278" s="704" t="s">
        <v>5751</v>
      </c>
      <c r="B3278" s="64" t="s">
        <v>3114</v>
      </c>
      <c r="C3278" s="597" t="s">
        <v>8960</v>
      </c>
      <c r="D3278" s="646" t="s">
        <v>9183</v>
      </c>
      <c r="E3278" s="275"/>
      <c r="F3278" s="64" t="s">
        <v>4</v>
      </c>
      <c r="G3278" s="273">
        <v>15</v>
      </c>
      <c r="H3278" s="265">
        <v>10.9</v>
      </c>
      <c r="I3278" s="265">
        <v>10.7</v>
      </c>
      <c r="J3278" s="427">
        <f t="shared" ref="J3278" si="2501">I3278*0.98</f>
        <v>10.485999999999999</v>
      </c>
      <c r="K3278" s="427">
        <f t="shared" ref="K3278" si="2502">I3278*0.97</f>
        <v>10.379</v>
      </c>
      <c r="L3278" s="427">
        <f t="shared" ref="L3278" si="2503">I3278*0.96</f>
        <v>10.271999999999998</v>
      </c>
      <c r="M3278" s="579"/>
      <c r="N3278" s="428">
        <f>H3278*M3278</f>
        <v>0</v>
      </c>
      <c r="O3278" s="249">
        <f>I3278*M3278</f>
        <v>0</v>
      </c>
      <c r="P3278" s="249">
        <f>J3278*M3278</f>
        <v>0</v>
      </c>
      <c r="Q3278" s="249">
        <f>K3278*M3278</f>
        <v>0</v>
      </c>
      <c r="R3278" s="249">
        <f>L3278*M3278</f>
        <v>0</v>
      </c>
      <c r="S3278" s="125" t="s">
        <v>5</v>
      </c>
      <c r="T3278" s="100"/>
      <c r="U3278"/>
    </row>
    <row r="3279" spans="1:21" s="56" customFormat="1" ht="69.95" hidden="1" customHeight="1" outlineLevel="1" thickBot="1" x14ac:dyDescent="0.25">
      <c r="A3279" s="213" t="s">
        <v>8352</v>
      </c>
      <c r="B3279" s="82" t="s">
        <v>205</v>
      </c>
      <c r="C3279" s="596" t="s">
        <v>9750</v>
      </c>
      <c r="D3279" s="432" t="s">
        <v>10766</v>
      </c>
      <c r="E3279" s="82"/>
      <c r="F3279" s="82" t="s">
        <v>4</v>
      </c>
      <c r="G3279" s="321">
        <v>5</v>
      </c>
      <c r="H3279" s="99">
        <v>3.3</v>
      </c>
      <c r="I3279" s="99">
        <v>3.2</v>
      </c>
      <c r="J3279" s="174">
        <f t="shared" ref="J3279" si="2504">I3279*0.98</f>
        <v>3.1360000000000001</v>
      </c>
      <c r="K3279" s="174">
        <f t="shared" ref="K3279" si="2505">I3279*0.97</f>
        <v>3.1040000000000001</v>
      </c>
      <c r="L3279" s="174">
        <f t="shared" ref="L3279" si="2506">I3279*0.96</f>
        <v>3.0720000000000001</v>
      </c>
      <c r="M3279" s="152"/>
      <c r="N3279" s="207">
        <f>H3279*M3279</f>
        <v>0</v>
      </c>
      <c r="O3279" s="216">
        <f>I3279*M3279</f>
        <v>0</v>
      </c>
      <c r="P3279" s="249">
        <f>J3279*M3279</f>
        <v>0</v>
      </c>
      <c r="Q3279" s="249">
        <f>K3279*M3279</f>
        <v>0</v>
      </c>
      <c r="R3279" s="249">
        <f>L3279*M3279</f>
        <v>0</v>
      </c>
      <c r="S3279" s="102" t="s">
        <v>5</v>
      </c>
      <c r="T3279" s="100"/>
    </row>
    <row r="3280" spans="1:21" s="56" customFormat="1" ht="20.100000000000001" customHeight="1" collapsed="1" thickBot="1" x14ac:dyDescent="0.25">
      <c r="A3280" s="372" t="s">
        <v>796</v>
      </c>
      <c r="B3280" s="628"/>
      <c r="C3280" s="373"/>
      <c r="D3280" s="374"/>
      <c r="E3280" s="374"/>
      <c r="F3280" s="374"/>
      <c r="G3280" s="375"/>
      <c r="H3280" s="376"/>
      <c r="I3280" s="376"/>
      <c r="J3280" s="378"/>
      <c r="K3280" s="378"/>
      <c r="L3280" s="378"/>
      <c r="M3280" s="375"/>
      <c r="N3280" s="376"/>
      <c r="O3280" s="376"/>
      <c r="P3280" s="376"/>
      <c r="Q3280" s="376"/>
      <c r="R3280" s="376"/>
      <c r="S3280" s="377"/>
    </row>
    <row r="3281" spans="1:21" ht="20.100000000000001" hidden="1" customHeight="1" outlineLevel="1" thickBot="1" x14ac:dyDescent="0.25">
      <c r="A3281" s="3" t="s">
        <v>3737</v>
      </c>
      <c r="B3281" s="3" t="s">
        <v>33</v>
      </c>
      <c r="C3281" s="3"/>
      <c r="D3281" s="3" t="s">
        <v>17</v>
      </c>
      <c r="E3281" s="3" t="s">
        <v>2746</v>
      </c>
      <c r="F3281" s="84" t="s">
        <v>31</v>
      </c>
      <c r="G3281" s="85" t="s">
        <v>487</v>
      </c>
      <c r="H3281" s="3" t="s">
        <v>488</v>
      </c>
      <c r="I3281" s="3" t="s">
        <v>495</v>
      </c>
      <c r="J3281" s="123">
        <v>-0.02</v>
      </c>
      <c r="K3281" s="123">
        <v>-0.03</v>
      </c>
      <c r="L3281" s="123">
        <v>-0.04</v>
      </c>
      <c r="M3281" s="3" t="s">
        <v>18</v>
      </c>
      <c r="N3281" s="3" t="s">
        <v>8</v>
      </c>
      <c r="O3281" s="3" t="s">
        <v>486</v>
      </c>
      <c r="P3281" s="124" t="s">
        <v>1924</v>
      </c>
      <c r="Q3281" s="124" t="s">
        <v>1930</v>
      </c>
      <c r="R3281" s="124" t="s">
        <v>1931</v>
      </c>
      <c r="S3281" s="3" t="s">
        <v>34</v>
      </c>
      <c r="U3281" s="56"/>
    </row>
    <row r="3282" spans="1:21" s="56" customFormat="1" ht="69.95" hidden="1" customHeight="1" outlineLevel="1" thickBot="1" x14ac:dyDescent="0.25">
      <c r="A3282" s="643" t="s">
        <v>8540</v>
      </c>
      <c r="B3282" s="166" t="s">
        <v>136</v>
      </c>
      <c r="C3282" s="302"/>
      <c r="D3282" s="716" t="s">
        <v>8541</v>
      </c>
      <c r="E3282" s="166"/>
      <c r="F3282" s="166" t="s">
        <v>4</v>
      </c>
      <c r="G3282" s="589">
        <f>$G$4352</f>
        <v>12</v>
      </c>
      <c r="H3282" s="167">
        <v>6.7</v>
      </c>
      <c r="I3282" s="167">
        <v>6.5</v>
      </c>
      <c r="J3282" s="168">
        <f t="shared" ref="J3282" si="2507">I3282*0.98</f>
        <v>6.37</v>
      </c>
      <c r="K3282" s="168">
        <f t="shared" ref="K3282" si="2508">I3282*0.97</f>
        <v>6.3049999999999997</v>
      </c>
      <c r="L3282" s="168">
        <f t="shared" ref="L3282" si="2509">I3282*0.96</f>
        <v>6.24</v>
      </c>
      <c r="M3282" s="169"/>
      <c r="N3282" s="590">
        <f>H3282*M3282</f>
        <v>0</v>
      </c>
      <c r="O3282" s="591">
        <f>I3282*M3282</f>
        <v>0</v>
      </c>
      <c r="P3282" s="591">
        <f>J3282*M3282</f>
        <v>0</v>
      </c>
      <c r="Q3282" s="591">
        <f>K3282*M3282</f>
        <v>0</v>
      </c>
      <c r="R3282" s="591">
        <f>L3282*M3282</f>
        <v>0</v>
      </c>
      <c r="S3282" s="118" t="s">
        <v>5</v>
      </c>
      <c r="T3282" s="100"/>
    </row>
    <row r="3283" spans="1:21" s="56" customFormat="1" ht="69.95" hidden="1" customHeight="1" outlineLevel="1" thickBot="1" x14ac:dyDescent="0.25">
      <c r="A3283" s="650" t="s">
        <v>5752</v>
      </c>
      <c r="B3283" s="91" t="s">
        <v>136</v>
      </c>
      <c r="C3283" s="596" t="s">
        <v>9748</v>
      </c>
      <c r="D3283" s="394" t="s">
        <v>7993</v>
      </c>
      <c r="E3283" s="91"/>
      <c r="F3283" s="82" t="s">
        <v>4</v>
      </c>
      <c r="G3283" s="301">
        <v>5</v>
      </c>
      <c r="H3283" s="175">
        <v>2.8</v>
      </c>
      <c r="I3283" s="175">
        <v>2.7</v>
      </c>
      <c r="J3283" s="185">
        <f t="shared" ref="J3283:J3284" si="2510">I3283*0.98</f>
        <v>2.6459999999999999</v>
      </c>
      <c r="K3283" s="185">
        <f t="shared" ref="K3283:K3284" si="2511">I3283*0.97</f>
        <v>2.6190000000000002</v>
      </c>
      <c r="L3283" s="185">
        <f t="shared" ref="L3283:L3284" si="2512">I3283*0.96</f>
        <v>2.5920000000000001</v>
      </c>
      <c r="M3283" s="15"/>
      <c r="N3283" s="220">
        <f>H3283*M3283</f>
        <v>0</v>
      </c>
      <c r="O3283" s="216">
        <f>I3283*M3283</f>
        <v>0</v>
      </c>
      <c r="P3283" s="249">
        <f>J3283*M3283</f>
        <v>0</v>
      </c>
      <c r="Q3283" s="249">
        <f>K3283*M3283</f>
        <v>0</v>
      </c>
      <c r="R3283" s="249">
        <f>L3283*M3283</f>
        <v>0</v>
      </c>
      <c r="S3283" s="18" t="s">
        <v>5</v>
      </c>
    </row>
    <row r="3284" spans="1:21" s="56" customFormat="1" ht="69.95" hidden="1" customHeight="1" outlineLevel="1" thickBot="1" x14ac:dyDescent="0.25">
      <c r="A3284" s="644" t="s">
        <v>5753</v>
      </c>
      <c r="B3284" s="7" t="s">
        <v>136</v>
      </c>
      <c r="C3284" s="103" t="s">
        <v>9381</v>
      </c>
      <c r="D3284" s="68" t="s">
        <v>7994</v>
      </c>
      <c r="E3284" s="7"/>
      <c r="F3284" s="64" t="s">
        <v>4</v>
      </c>
      <c r="G3284" s="149">
        <v>5</v>
      </c>
      <c r="H3284" s="65">
        <v>2.2999999999999998</v>
      </c>
      <c r="I3284" s="65">
        <v>2.2000000000000002</v>
      </c>
      <c r="J3284" s="161">
        <f t="shared" si="2510"/>
        <v>2.1560000000000001</v>
      </c>
      <c r="K3284" s="161">
        <f t="shared" si="2511"/>
        <v>2.1339999999999999</v>
      </c>
      <c r="L3284" s="161">
        <f t="shared" si="2512"/>
        <v>2.1120000000000001</v>
      </c>
      <c r="M3284" s="14"/>
      <c r="N3284" s="208">
        <f>H3284*M3284</f>
        <v>0</v>
      </c>
      <c r="O3284" s="217">
        <f>I3284*M3284</f>
        <v>0</v>
      </c>
      <c r="P3284" s="217">
        <f>J3284*M3284</f>
        <v>0</v>
      </c>
      <c r="Q3284" s="217">
        <f>K3284*M3284</f>
        <v>0</v>
      </c>
      <c r="R3284" s="217">
        <f>L3284*M3284</f>
        <v>0</v>
      </c>
      <c r="S3284" s="13" t="s">
        <v>5</v>
      </c>
      <c r="U3284"/>
    </row>
    <row r="3285" spans="1:21" s="56" customFormat="1" ht="69.95" hidden="1" customHeight="1" outlineLevel="1" thickBot="1" x14ac:dyDescent="0.25">
      <c r="A3285" s="644" t="s">
        <v>9508</v>
      </c>
      <c r="B3285" s="7" t="s">
        <v>136</v>
      </c>
      <c r="C3285" s="213" t="s">
        <v>9509</v>
      </c>
      <c r="D3285" s="68" t="s">
        <v>9507</v>
      </c>
      <c r="E3285" s="260"/>
      <c r="F3285" s="64" t="s">
        <v>4</v>
      </c>
      <c r="G3285" s="149">
        <v>5</v>
      </c>
      <c r="H3285" s="65">
        <v>3</v>
      </c>
      <c r="I3285" s="65">
        <v>2.9</v>
      </c>
      <c r="J3285" s="161">
        <f t="shared" ref="J3285" si="2513">I3285*0.98</f>
        <v>2.8420000000000001</v>
      </c>
      <c r="K3285" s="161">
        <f t="shared" ref="K3285" si="2514">I3285*0.97</f>
        <v>2.8129999999999997</v>
      </c>
      <c r="L3285" s="161">
        <f t="shared" ref="L3285" si="2515">I3285*0.96</f>
        <v>2.7839999999999998</v>
      </c>
      <c r="M3285" s="14"/>
      <c r="N3285" s="208">
        <f>H3285*M3285</f>
        <v>0</v>
      </c>
      <c r="O3285" s="217">
        <f>I3285*M3285</f>
        <v>0</v>
      </c>
      <c r="P3285" s="217">
        <f>J3285*M3285</f>
        <v>0</v>
      </c>
      <c r="Q3285" s="217">
        <f>K3285*M3285</f>
        <v>0</v>
      </c>
      <c r="R3285" s="217">
        <f>L3285*M3285</f>
        <v>0</v>
      </c>
      <c r="S3285" s="13" t="s">
        <v>5</v>
      </c>
      <c r="U3285"/>
    </row>
    <row r="3286" spans="1:21" s="56" customFormat="1" ht="20.100000000000001" customHeight="1" collapsed="1" thickBot="1" x14ac:dyDescent="0.25">
      <c r="A3286" s="372" t="s">
        <v>1275</v>
      </c>
      <c r="B3286" s="628"/>
      <c r="C3286" s="373"/>
      <c r="D3286" s="374"/>
      <c r="E3286" s="374"/>
      <c r="F3286" s="374"/>
      <c r="G3286" s="375"/>
      <c r="H3286" s="376"/>
      <c r="I3286" s="376"/>
      <c r="J3286" s="378"/>
      <c r="K3286" s="378"/>
      <c r="L3286" s="378"/>
      <c r="M3286" s="375"/>
      <c r="N3286" s="376"/>
      <c r="O3286" s="376"/>
      <c r="P3286" s="376"/>
      <c r="Q3286" s="376"/>
      <c r="R3286" s="376"/>
      <c r="S3286" s="377"/>
    </row>
    <row r="3287" spans="1:21" ht="20.100000000000001" hidden="1" customHeight="1" outlineLevel="1" thickBot="1" x14ac:dyDescent="0.25">
      <c r="A3287" s="3" t="s">
        <v>3737</v>
      </c>
      <c r="B3287" s="3" t="s">
        <v>33</v>
      </c>
      <c r="C3287" s="3"/>
      <c r="D3287" s="3" t="s">
        <v>17</v>
      </c>
      <c r="E3287" s="3" t="s">
        <v>2746</v>
      </c>
      <c r="F3287" s="84" t="s">
        <v>31</v>
      </c>
      <c r="G3287" s="85" t="s">
        <v>487</v>
      </c>
      <c r="H3287" s="3" t="s">
        <v>488</v>
      </c>
      <c r="I3287" s="3" t="s">
        <v>495</v>
      </c>
      <c r="J3287" s="123">
        <v>-0.02</v>
      </c>
      <c r="K3287" s="123">
        <v>-0.03</v>
      </c>
      <c r="L3287" s="123">
        <v>-0.04</v>
      </c>
      <c r="M3287" s="3" t="s">
        <v>18</v>
      </c>
      <c r="N3287" s="3" t="s">
        <v>8</v>
      </c>
      <c r="O3287" s="3" t="s">
        <v>486</v>
      </c>
      <c r="P3287" s="124" t="s">
        <v>1924</v>
      </c>
      <c r="Q3287" s="124" t="s">
        <v>1930</v>
      </c>
      <c r="R3287" s="124" t="s">
        <v>1931</v>
      </c>
      <c r="S3287" s="3" t="s">
        <v>34</v>
      </c>
      <c r="U3287" s="56"/>
    </row>
    <row r="3288" spans="1:21" s="56" customFormat="1" ht="69.95" hidden="1" customHeight="1" outlineLevel="1" thickBot="1" x14ac:dyDescent="0.25">
      <c r="A3288" s="643" t="s">
        <v>8538</v>
      </c>
      <c r="B3288" s="166" t="s">
        <v>136</v>
      </c>
      <c r="C3288" s="302"/>
      <c r="D3288" s="716" t="s">
        <v>8539</v>
      </c>
      <c r="E3288" s="166"/>
      <c r="F3288" s="166" t="s">
        <v>4</v>
      </c>
      <c r="G3288" s="589">
        <f>$G$4352</f>
        <v>12</v>
      </c>
      <c r="H3288" s="167">
        <v>6.7</v>
      </c>
      <c r="I3288" s="167">
        <v>6.5</v>
      </c>
      <c r="J3288" s="168">
        <f t="shared" ref="J3288" si="2516">I3288*0.98</f>
        <v>6.37</v>
      </c>
      <c r="K3288" s="168">
        <f t="shared" ref="K3288" si="2517">I3288*0.97</f>
        <v>6.3049999999999997</v>
      </c>
      <c r="L3288" s="168">
        <f t="shared" ref="L3288" si="2518">I3288*0.96</f>
        <v>6.24</v>
      </c>
      <c r="M3288" s="169"/>
      <c r="N3288" s="590">
        <f>H3288*M3288</f>
        <v>0</v>
      </c>
      <c r="O3288" s="591">
        <f>I3288*M3288</f>
        <v>0</v>
      </c>
      <c r="P3288" s="591">
        <f>J3288*M3288</f>
        <v>0</v>
      </c>
      <c r="Q3288" s="591">
        <f>K3288*M3288</f>
        <v>0</v>
      </c>
      <c r="R3288" s="591">
        <f>L3288*M3288</f>
        <v>0</v>
      </c>
      <c r="S3288" s="118" t="s">
        <v>5</v>
      </c>
      <c r="T3288" s="100"/>
    </row>
    <row r="3289" spans="1:21" s="56" customFormat="1" ht="69.95" hidden="1" customHeight="1" outlineLevel="1" thickBot="1" x14ac:dyDescent="0.25">
      <c r="A3289" s="644" t="s">
        <v>7487</v>
      </c>
      <c r="B3289" s="7" t="s">
        <v>136</v>
      </c>
      <c r="C3289" s="104" t="s">
        <v>1974</v>
      </c>
      <c r="D3289" s="68" t="s">
        <v>7995</v>
      </c>
      <c r="E3289" s="7"/>
      <c r="F3289" s="7" t="s">
        <v>4</v>
      </c>
      <c r="G3289" s="149">
        <v>3</v>
      </c>
      <c r="H3289" s="65">
        <v>1.6</v>
      </c>
      <c r="I3289" s="65">
        <v>1.5</v>
      </c>
      <c r="J3289" s="161">
        <f t="shared" ref="J3289" si="2519">I3289*0.98</f>
        <v>1.47</v>
      </c>
      <c r="K3289" s="161">
        <f t="shared" ref="K3289" si="2520">I3289*0.97</f>
        <v>1.4550000000000001</v>
      </c>
      <c r="L3289" s="161">
        <f t="shared" ref="L3289" si="2521">I3289*0.96</f>
        <v>1.44</v>
      </c>
      <c r="M3289" s="14"/>
      <c r="N3289" s="208">
        <f>H3289*M3289</f>
        <v>0</v>
      </c>
      <c r="O3289" s="217">
        <f>I3289*M3289</f>
        <v>0</v>
      </c>
      <c r="P3289" s="246">
        <f>J3289*M3289</f>
        <v>0</v>
      </c>
      <c r="Q3289" s="246">
        <f>K3289*M3289</f>
        <v>0</v>
      </c>
      <c r="R3289" s="246">
        <f>L3289*M3289</f>
        <v>0</v>
      </c>
      <c r="S3289" s="703" t="s">
        <v>3</v>
      </c>
    </row>
    <row r="3290" spans="1:21" s="56" customFormat="1" ht="20.100000000000001" customHeight="1" collapsed="1" thickBot="1" x14ac:dyDescent="0.25">
      <c r="A3290" s="372" t="s">
        <v>2335</v>
      </c>
      <c r="B3290" s="628"/>
      <c r="C3290" s="373"/>
      <c r="D3290" s="374"/>
      <c r="E3290" s="374"/>
      <c r="F3290" s="374"/>
      <c r="G3290" s="375"/>
      <c r="H3290" s="376"/>
      <c r="I3290" s="376"/>
      <c r="J3290" s="378"/>
      <c r="K3290" s="378"/>
      <c r="L3290" s="378"/>
      <c r="M3290" s="375"/>
      <c r="N3290" s="376"/>
      <c r="O3290" s="376"/>
      <c r="P3290" s="376"/>
      <c r="Q3290" s="376"/>
      <c r="R3290" s="376"/>
      <c r="S3290" s="377"/>
    </row>
    <row r="3291" spans="1:21" ht="20.100000000000001" hidden="1" customHeight="1" outlineLevel="1" thickBot="1" x14ac:dyDescent="0.25">
      <c r="A3291" s="3" t="s">
        <v>3737</v>
      </c>
      <c r="B3291" s="3" t="s">
        <v>33</v>
      </c>
      <c r="C3291" s="3"/>
      <c r="D3291" s="3" t="s">
        <v>17</v>
      </c>
      <c r="E3291" s="3" t="s">
        <v>2746</v>
      </c>
      <c r="F3291" s="84" t="s">
        <v>31</v>
      </c>
      <c r="G3291" s="85" t="s">
        <v>487</v>
      </c>
      <c r="H3291" s="3" t="s">
        <v>488</v>
      </c>
      <c r="I3291" s="3" t="s">
        <v>495</v>
      </c>
      <c r="J3291" s="123">
        <v>-0.02</v>
      </c>
      <c r="K3291" s="123">
        <v>-0.03</v>
      </c>
      <c r="L3291" s="123">
        <v>-0.04</v>
      </c>
      <c r="M3291" s="3" t="s">
        <v>18</v>
      </c>
      <c r="N3291" s="3" t="s">
        <v>8</v>
      </c>
      <c r="O3291" s="3" t="s">
        <v>486</v>
      </c>
      <c r="P3291" s="124" t="s">
        <v>1924</v>
      </c>
      <c r="Q3291" s="124" t="s">
        <v>1930</v>
      </c>
      <c r="R3291" s="124" t="s">
        <v>1931</v>
      </c>
      <c r="S3291" s="3" t="s">
        <v>34</v>
      </c>
      <c r="U3291" s="56"/>
    </row>
    <row r="3292" spans="1:21" s="56" customFormat="1" ht="69.95" hidden="1" customHeight="1" outlineLevel="1" thickBot="1" x14ac:dyDescent="0.25">
      <c r="A3292" s="644" t="s">
        <v>5754</v>
      </c>
      <c r="B3292" s="104" t="s">
        <v>136</v>
      </c>
      <c r="C3292" s="597" t="s">
        <v>8961</v>
      </c>
      <c r="D3292" s="151" t="s">
        <v>7996</v>
      </c>
      <c r="E3292" s="350"/>
      <c r="F3292" s="104" t="s">
        <v>4</v>
      </c>
      <c r="G3292" s="105">
        <v>3</v>
      </c>
      <c r="H3292" s="276">
        <v>1.6</v>
      </c>
      <c r="I3292" s="276">
        <v>1.5</v>
      </c>
      <c r="J3292" s="161">
        <f t="shared" ref="J3292" si="2522">I3292*0.98</f>
        <v>1.47</v>
      </c>
      <c r="K3292" s="161">
        <f t="shared" ref="K3292" si="2523">I3292*0.97</f>
        <v>1.4550000000000001</v>
      </c>
      <c r="L3292" s="161">
        <f t="shared" ref="L3292" si="2524">I3292*0.96</f>
        <v>1.44</v>
      </c>
      <c r="M3292" s="445"/>
      <c r="N3292" s="208">
        <f>H3292*M3292</f>
        <v>0</v>
      </c>
      <c r="O3292" s="217">
        <f>I3292*M3292</f>
        <v>0</v>
      </c>
      <c r="P3292" s="246">
        <f>J3292*M3292</f>
        <v>0</v>
      </c>
      <c r="Q3292" s="246">
        <f>K3292*M3292</f>
        <v>0</v>
      </c>
      <c r="R3292" s="246">
        <f>L3292*M3292</f>
        <v>0</v>
      </c>
      <c r="S3292" s="28" t="s">
        <v>5</v>
      </c>
      <c r="T3292" s="100"/>
      <c r="U3292"/>
    </row>
    <row r="3293" spans="1:21" s="56" customFormat="1" ht="20.100000000000001" customHeight="1" collapsed="1" thickBot="1" x14ac:dyDescent="0.25">
      <c r="A3293" s="372" t="s">
        <v>1179</v>
      </c>
      <c r="B3293" s="628"/>
      <c r="C3293" s="373"/>
      <c r="D3293" s="374"/>
      <c r="E3293" s="374"/>
      <c r="F3293" s="374"/>
      <c r="G3293" s="375"/>
      <c r="H3293" s="376"/>
      <c r="I3293" s="376"/>
      <c r="J3293" s="378"/>
      <c r="K3293" s="378"/>
      <c r="L3293" s="378"/>
      <c r="M3293" s="375"/>
      <c r="N3293" s="376"/>
      <c r="O3293" s="376"/>
      <c r="P3293" s="376"/>
      <c r="Q3293" s="376"/>
      <c r="R3293" s="376"/>
      <c r="S3293" s="377"/>
    </row>
    <row r="3294" spans="1:21" ht="20.100000000000001" hidden="1" customHeight="1" outlineLevel="1" thickBot="1" x14ac:dyDescent="0.25">
      <c r="A3294" s="3" t="s">
        <v>3737</v>
      </c>
      <c r="B3294" s="3" t="s">
        <v>33</v>
      </c>
      <c r="C3294" s="3"/>
      <c r="D3294" s="3" t="s">
        <v>17</v>
      </c>
      <c r="E3294" s="3" t="s">
        <v>2746</v>
      </c>
      <c r="F3294" s="84" t="s">
        <v>31</v>
      </c>
      <c r="G3294" s="85" t="s">
        <v>487</v>
      </c>
      <c r="H3294" s="3" t="s">
        <v>488</v>
      </c>
      <c r="I3294" s="3" t="s">
        <v>495</v>
      </c>
      <c r="J3294" s="123">
        <v>-0.02</v>
      </c>
      <c r="K3294" s="123">
        <v>-0.03</v>
      </c>
      <c r="L3294" s="123">
        <v>-0.04</v>
      </c>
      <c r="M3294" s="3" t="s">
        <v>18</v>
      </c>
      <c r="N3294" s="3" t="s">
        <v>8</v>
      </c>
      <c r="O3294" s="3" t="s">
        <v>486</v>
      </c>
      <c r="P3294" s="124" t="s">
        <v>1924</v>
      </c>
      <c r="Q3294" s="124" t="s">
        <v>1930</v>
      </c>
      <c r="R3294" s="124" t="s">
        <v>1931</v>
      </c>
      <c r="S3294" s="3" t="s">
        <v>34</v>
      </c>
      <c r="U3294" s="56"/>
    </row>
    <row r="3295" spans="1:21" s="56" customFormat="1" ht="69.95" hidden="1" customHeight="1" outlineLevel="1" thickBot="1" x14ac:dyDescent="0.25">
      <c r="A3295" s="644" t="s">
        <v>5755</v>
      </c>
      <c r="B3295" s="64" t="s">
        <v>205</v>
      </c>
      <c r="C3295" s="597" t="s">
        <v>8962</v>
      </c>
      <c r="D3295" s="69" t="s">
        <v>7997</v>
      </c>
      <c r="E3295" s="64"/>
      <c r="F3295" s="64" t="s">
        <v>4</v>
      </c>
      <c r="G3295" s="86">
        <v>3.5</v>
      </c>
      <c r="H3295" s="98">
        <v>1.6</v>
      </c>
      <c r="I3295" s="98">
        <v>1.55</v>
      </c>
      <c r="J3295" s="162">
        <f t="shared" ref="J3295:J3298" si="2525">I3295*0.98</f>
        <v>1.5189999999999999</v>
      </c>
      <c r="K3295" s="162">
        <f t="shared" ref="K3295:K3298" si="2526">I3295*0.97</f>
        <v>1.5035000000000001</v>
      </c>
      <c r="L3295" s="162">
        <f t="shared" ref="L3295:L3298" si="2527">I3295*0.96</f>
        <v>1.488</v>
      </c>
      <c r="M3295" s="141"/>
      <c r="N3295" s="209">
        <f>H3295*M3295</f>
        <v>0</v>
      </c>
      <c r="O3295" s="217">
        <f>I3295*M3295</f>
        <v>0</v>
      </c>
      <c r="P3295" s="246">
        <f>J3295*M3295</f>
        <v>0</v>
      </c>
      <c r="Q3295" s="246">
        <f>K3295*M3295</f>
        <v>0</v>
      </c>
      <c r="R3295" s="246">
        <f>L3295*M3295</f>
        <v>0</v>
      </c>
      <c r="S3295" s="30" t="s">
        <v>5</v>
      </c>
      <c r="T3295" s="100"/>
    </row>
    <row r="3296" spans="1:21" s="56" customFormat="1" ht="69.95" hidden="1" customHeight="1" outlineLevel="1" thickBot="1" x14ac:dyDescent="0.25">
      <c r="A3296" s="644" t="s">
        <v>5756</v>
      </c>
      <c r="B3296" s="64" t="s">
        <v>136</v>
      </c>
      <c r="C3296" s="597" t="s">
        <v>8963</v>
      </c>
      <c r="D3296" s="69" t="s">
        <v>7998</v>
      </c>
      <c r="E3296" s="251"/>
      <c r="F3296" s="64" t="s">
        <v>4</v>
      </c>
      <c r="G3296" s="86">
        <v>3.5</v>
      </c>
      <c r="H3296" s="107">
        <v>1.85</v>
      </c>
      <c r="I3296" s="107">
        <v>1.8</v>
      </c>
      <c r="J3296" s="162">
        <f t="shared" si="2525"/>
        <v>1.764</v>
      </c>
      <c r="K3296" s="162">
        <f t="shared" si="2526"/>
        <v>1.746</v>
      </c>
      <c r="L3296" s="162">
        <f t="shared" si="2527"/>
        <v>1.728</v>
      </c>
      <c r="M3296" s="141"/>
      <c r="N3296" s="209">
        <f>H3296*M3296</f>
        <v>0</v>
      </c>
      <c r="O3296" s="217">
        <f>I3296*M3296</f>
        <v>0</v>
      </c>
      <c r="P3296" s="246">
        <f>J3296*M3296</f>
        <v>0</v>
      </c>
      <c r="Q3296" s="246">
        <f>K3296*M3296</f>
        <v>0</v>
      </c>
      <c r="R3296" s="246">
        <f>L3296*M3296</f>
        <v>0</v>
      </c>
      <c r="S3296" s="30" t="s">
        <v>5</v>
      </c>
      <c r="T3296" s="100"/>
    </row>
    <row r="3297" spans="1:21" s="56" customFormat="1" ht="69.95" hidden="1" customHeight="1" outlineLevel="1" thickBot="1" x14ac:dyDescent="0.25">
      <c r="A3297" s="644" t="s">
        <v>5757</v>
      </c>
      <c r="B3297" s="64" t="s">
        <v>136</v>
      </c>
      <c r="C3297" s="597" t="s">
        <v>8964</v>
      </c>
      <c r="D3297" s="69" t="s">
        <v>7999</v>
      </c>
      <c r="E3297" s="64"/>
      <c r="F3297" s="64" t="s">
        <v>4</v>
      </c>
      <c r="G3297" s="86">
        <v>4</v>
      </c>
      <c r="H3297" s="98">
        <v>2.2000000000000002</v>
      </c>
      <c r="I3297" s="98">
        <v>2.1</v>
      </c>
      <c r="J3297" s="162">
        <f t="shared" si="2525"/>
        <v>2.0579999999999998</v>
      </c>
      <c r="K3297" s="162">
        <f t="shared" si="2526"/>
        <v>2.0369999999999999</v>
      </c>
      <c r="L3297" s="162">
        <f t="shared" si="2527"/>
        <v>2.016</v>
      </c>
      <c r="M3297" s="141"/>
      <c r="N3297" s="209">
        <f>H3297*M3297</f>
        <v>0</v>
      </c>
      <c r="O3297" s="217">
        <f>I3297*M3297</f>
        <v>0</v>
      </c>
      <c r="P3297" s="246">
        <f>J3297*M3297</f>
        <v>0</v>
      </c>
      <c r="Q3297" s="246">
        <f>K3297*M3297</f>
        <v>0</v>
      </c>
      <c r="R3297" s="246">
        <f>L3297*M3297</f>
        <v>0</v>
      </c>
      <c r="S3297" s="30" t="s">
        <v>5</v>
      </c>
      <c r="T3297" s="100"/>
    </row>
    <row r="3298" spans="1:21" s="56" customFormat="1" ht="69.95" hidden="1" customHeight="1" outlineLevel="1" thickBot="1" x14ac:dyDescent="0.25">
      <c r="A3298" s="644" t="s">
        <v>5758</v>
      </c>
      <c r="B3298" s="7" t="s">
        <v>136</v>
      </c>
      <c r="C3298" s="202" t="s">
        <v>8965</v>
      </c>
      <c r="D3298" s="68" t="s">
        <v>8000</v>
      </c>
      <c r="E3298" s="7"/>
      <c r="F3298" s="7" t="s">
        <v>4</v>
      </c>
      <c r="G3298" s="2">
        <v>3</v>
      </c>
      <c r="H3298" s="65">
        <v>1.5</v>
      </c>
      <c r="I3298" s="65">
        <v>1.45</v>
      </c>
      <c r="J3298" s="161">
        <f t="shared" si="2525"/>
        <v>1.421</v>
      </c>
      <c r="K3298" s="161">
        <f t="shared" si="2526"/>
        <v>1.4064999999999999</v>
      </c>
      <c r="L3298" s="161">
        <f t="shared" si="2527"/>
        <v>1.3919999999999999</v>
      </c>
      <c r="M3298" s="14"/>
      <c r="N3298" s="208">
        <f>H3298*M3298</f>
        <v>0</v>
      </c>
      <c r="O3298" s="217">
        <f>I3298*M3298</f>
        <v>0</v>
      </c>
      <c r="P3298" s="246">
        <f>J3298*M3298</f>
        <v>0</v>
      </c>
      <c r="Q3298" s="246">
        <f>K3298*M3298</f>
        <v>0</v>
      </c>
      <c r="R3298" s="246">
        <f>L3298*M3298</f>
        <v>0</v>
      </c>
      <c r="S3298" s="13" t="s">
        <v>5</v>
      </c>
    </row>
    <row r="3299" spans="1:21" s="56" customFormat="1" ht="69.95" hidden="1" customHeight="1" outlineLevel="1" thickBot="1" x14ac:dyDescent="0.25">
      <c r="A3299" s="644" t="s">
        <v>5759</v>
      </c>
      <c r="B3299" s="7" t="s">
        <v>136</v>
      </c>
      <c r="C3299" s="597" t="s">
        <v>9251</v>
      </c>
      <c r="D3299" s="68" t="s">
        <v>8001</v>
      </c>
      <c r="E3299" s="7"/>
      <c r="F3299" s="7" t="s">
        <v>4</v>
      </c>
      <c r="G3299" s="2">
        <v>6</v>
      </c>
      <c r="H3299" s="65">
        <v>2.9</v>
      </c>
      <c r="I3299" s="65">
        <v>2.8</v>
      </c>
      <c r="J3299" s="161">
        <f t="shared" ref="J3299" si="2528">I3299*0.98</f>
        <v>2.7439999999999998</v>
      </c>
      <c r="K3299" s="161">
        <f t="shared" ref="K3299" si="2529">I3299*0.97</f>
        <v>2.7159999999999997</v>
      </c>
      <c r="L3299" s="161">
        <f t="shared" ref="L3299" si="2530">I3299*0.96</f>
        <v>2.6879999999999997</v>
      </c>
      <c r="M3299" s="14"/>
      <c r="N3299" s="208">
        <f>H3299*M3299</f>
        <v>0</v>
      </c>
      <c r="O3299" s="217">
        <f>I3299*M3299</f>
        <v>0</v>
      </c>
      <c r="P3299" s="246">
        <f>J3299*M3299</f>
        <v>0</v>
      </c>
      <c r="Q3299" s="246">
        <f>K3299*M3299</f>
        <v>0</v>
      </c>
      <c r="R3299" s="246">
        <f>L3299*M3299</f>
        <v>0</v>
      </c>
      <c r="S3299" s="13" t="s">
        <v>5</v>
      </c>
    </row>
    <row r="3300" spans="1:21" s="56" customFormat="1" ht="69.95" hidden="1" customHeight="1" outlineLevel="1" thickBot="1" x14ac:dyDescent="0.25">
      <c r="A3300" s="644" t="s">
        <v>5760</v>
      </c>
      <c r="B3300" s="275" t="s">
        <v>136</v>
      </c>
      <c r="C3300" s="597" t="s">
        <v>9265</v>
      </c>
      <c r="D3300" s="191" t="s">
        <v>8002</v>
      </c>
      <c r="E3300" s="275"/>
      <c r="F3300" s="275" t="s">
        <v>4</v>
      </c>
      <c r="G3300" s="158">
        <v>5</v>
      </c>
      <c r="H3300" s="265">
        <v>2.9</v>
      </c>
      <c r="I3300" s="265">
        <v>2.8</v>
      </c>
      <c r="J3300" s="427">
        <f t="shared" ref="J3300" si="2531">I3300*0.98</f>
        <v>2.7439999999999998</v>
      </c>
      <c r="K3300" s="427">
        <f t="shared" ref="K3300" si="2532">I3300*0.97</f>
        <v>2.7159999999999997</v>
      </c>
      <c r="L3300" s="427">
        <f t="shared" ref="L3300" si="2533">I3300*0.96</f>
        <v>2.6879999999999997</v>
      </c>
      <c r="M3300" s="579"/>
      <c r="N3300" s="428">
        <f>H3300*M3300</f>
        <v>0</v>
      </c>
      <c r="O3300" s="249">
        <f>I3300*M3300</f>
        <v>0</v>
      </c>
      <c r="P3300" s="249">
        <f>J3300*M3300</f>
        <v>0</v>
      </c>
      <c r="Q3300" s="249">
        <f>K3300*M3300</f>
        <v>0</v>
      </c>
      <c r="R3300" s="249">
        <f>L3300*M3300</f>
        <v>0</v>
      </c>
      <c r="S3300" s="125" t="s">
        <v>5</v>
      </c>
      <c r="T3300" s="100"/>
      <c r="U3300"/>
    </row>
    <row r="3301" spans="1:21" s="56" customFormat="1" ht="20.100000000000001" customHeight="1" collapsed="1" thickBot="1" x14ac:dyDescent="0.25">
      <c r="A3301" s="372" t="s">
        <v>10320</v>
      </c>
      <c r="B3301" s="628"/>
      <c r="C3301" s="373"/>
      <c r="D3301" s="374"/>
      <c r="E3301" s="374"/>
      <c r="F3301" s="374"/>
      <c r="G3301" s="375"/>
      <c r="H3301" s="376"/>
      <c r="I3301" s="376"/>
      <c r="J3301" s="378"/>
      <c r="K3301" s="378"/>
      <c r="L3301" s="378"/>
      <c r="M3301" s="375"/>
      <c r="N3301" s="376"/>
      <c r="O3301" s="376"/>
      <c r="P3301" s="376"/>
      <c r="Q3301" s="376"/>
      <c r="R3301" s="376"/>
      <c r="S3301" s="377"/>
    </row>
    <row r="3302" spans="1:21" ht="20.100000000000001" hidden="1" customHeight="1" outlineLevel="1" thickBot="1" x14ac:dyDescent="0.25">
      <c r="A3302" s="3" t="s">
        <v>3737</v>
      </c>
      <c r="B3302" s="3" t="s">
        <v>33</v>
      </c>
      <c r="C3302" s="3"/>
      <c r="D3302" s="3" t="s">
        <v>17</v>
      </c>
      <c r="E3302" s="3" t="s">
        <v>2746</v>
      </c>
      <c r="F3302" s="84" t="s">
        <v>31</v>
      </c>
      <c r="G3302" s="85" t="s">
        <v>487</v>
      </c>
      <c r="H3302" s="3" t="s">
        <v>488</v>
      </c>
      <c r="I3302" s="3" t="s">
        <v>495</v>
      </c>
      <c r="J3302" s="123">
        <v>-0.02</v>
      </c>
      <c r="K3302" s="123">
        <v>-0.03</v>
      </c>
      <c r="L3302" s="123">
        <v>-0.04</v>
      </c>
      <c r="M3302" s="3" t="s">
        <v>18</v>
      </c>
      <c r="N3302" s="3" t="s">
        <v>8</v>
      </c>
      <c r="O3302" s="3" t="s">
        <v>486</v>
      </c>
      <c r="P3302" s="124" t="s">
        <v>1924</v>
      </c>
      <c r="Q3302" s="124" t="s">
        <v>1930</v>
      </c>
      <c r="R3302" s="124" t="s">
        <v>1931</v>
      </c>
      <c r="S3302" s="3" t="s">
        <v>34</v>
      </c>
      <c r="U3302" s="56"/>
    </row>
    <row r="3303" spans="1:21" s="56" customFormat="1" ht="69.95" hidden="1" customHeight="1" outlineLevel="1" thickBot="1" x14ac:dyDescent="0.25">
      <c r="A3303" s="644" t="s">
        <v>10331</v>
      </c>
      <c r="B3303" s="115" t="s">
        <v>136</v>
      </c>
      <c r="C3303" s="597" t="s">
        <v>10609</v>
      </c>
      <c r="D3303" s="612" t="s">
        <v>10332</v>
      </c>
      <c r="E3303" s="166"/>
      <c r="F3303" s="104" t="s">
        <v>4</v>
      </c>
      <c r="G3303" s="105">
        <v>25</v>
      </c>
      <c r="H3303" s="276">
        <v>16.7</v>
      </c>
      <c r="I3303" s="276">
        <v>16.3</v>
      </c>
      <c r="J3303" s="161">
        <f t="shared" ref="J3303" si="2534">I3303*0.98</f>
        <v>15.974</v>
      </c>
      <c r="K3303" s="161">
        <f t="shared" ref="K3303" si="2535">I3303*0.97</f>
        <v>15.811</v>
      </c>
      <c r="L3303" s="161">
        <f t="shared" ref="L3303" si="2536">I3303*0.96</f>
        <v>15.648</v>
      </c>
      <c r="M3303" s="445"/>
      <c r="N3303" s="208">
        <f>H3303*M3303</f>
        <v>0</v>
      </c>
      <c r="O3303" s="217">
        <f>I3303*M3303</f>
        <v>0</v>
      </c>
      <c r="P3303" s="246">
        <f>J3303*M3303</f>
        <v>0</v>
      </c>
      <c r="Q3303" s="246">
        <f>K3303*M3303</f>
        <v>0</v>
      </c>
      <c r="R3303" s="246">
        <f>L3303*M3303</f>
        <v>0</v>
      </c>
      <c r="S3303" s="28" t="s">
        <v>5</v>
      </c>
      <c r="T3303" s="100"/>
      <c r="U3303"/>
    </row>
    <row r="3304" spans="1:21" ht="69.95" hidden="1" customHeight="1" outlineLevel="1" thickBot="1" x14ac:dyDescent="0.25">
      <c r="A3304" s="602" t="s">
        <v>8508</v>
      </c>
      <c r="B3304" s="278" t="s">
        <v>8509</v>
      </c>
      <c r="C3304" s="306"/>
      <c r="D3304" s="93" t="s">
        <v>8513</v>
      </c>
      <c r="E3304" s="128"/>
      <c r="F3304" s="64" t="s">
        <v>4</v>
      </c>
      <c r="G3304" s="98">
        <v>16</v>
      </c>
      <c r="H3304" s="280">
        <v>12.2</v>
      </c>
      <c r="I3304" s="107">
        <v>11.9</v>
      </c>
      <c r="J3304" s="162">
        <f t="shared" ref="J3304" si="2537">I3304*0.98</f>
        <v>11.662000000000001</v>
      </c>
      <c r="K3304" s="162">
        <f t="shared" ref="K3304" si="2538">I3304*0.97</f>
        <v>11.542999999999999</v>
      </c>
      <c r="L3304" s="162">
        <f t="shared" ref="L3304" si="2539">I3304*0.96</f>
        <v>11.423999999999999</v>
      </c>
      <c r="M3304" s="140"/>
      <c r="N3304" s="217">
        <f>H3304*M3304</f>
        <v>0</v>
      </c>
      <c r="O3304" s="217">
        <f>I3304*M3304</f>
        <v>0</v>
      </c>
      <c r="P3304" s="246">
        <f>J3304*M3304</f>
        <v>0</v>
      </c>
      <c r="Q3304" s="246">
        <f>K3304*M3304</f>
        <v>0</v>
      </c>
      <c r="R3304" s="246">
        <f>L3304*M3304</f>
        <v>0</v>
      </c>
      <c r="S3304" s="30" t="s">
        <v>5</v>
      </c>
      <c r="T3304" s="100"/>
    </row>
    <row r="3305" spans="1:21" s="56" customFormat="1" ht="20.100000000000001" customHeight="1" collapsed="1" thickBot="1" x14ac:dyDescent="0.25">
      <c r="A3305" s="372" t="s">
        <v>797</v>
      </c>
      <c r="B3305" s="628"/>
      <c r="C3305" s="373"/>
      <c r="D3305" s="374"/>
      <c r="E3305" s="374"/>
      <c r="F3305" s="374"/>
      <c r="G3305" s="375"/>
      <c r="H3305" s="376"/>
      <c r="I3305" s="376"/>
      <c r="J3305" s="378"/>
      <c r="K3305" s="378"/>
      <c r="L3305" s="378"/>
      <c r="M3305" s="375"/>
      <c r="N3305" s="376"/>
      <c r="O3305" s="376"/>
      <c r="P3305" s="376"/>
      <c r="Q3305" s="376"/>
      <c r="R3305" s="376"/>
      <c r="S3305" s="377"/>
    </row>
    <row r="3306" spans="1:21" ht="20.100000000000001" hidden="1" customHeight="1" outlineLevel="1" thickBot="1" x14ac:dyDescent="0.25">
      <c r="A3306" s="3" t="s">
        <v>3737</v>
      </c>
      <c r="B3306" s="3" t="s">
        <v>33</v>
      </c>
      <c r="C3306" s="3"/>
      <c r="D3306" s="3" t="s">
        <v>17</v>
      </c>
      <c r="E3306" s="3" t="s">
        <v>2746</v>
      </c>
      <c r="F3306" s="84" t="s">
        <v>31</v>
      </c>
      <c r="G3306" s="85" t="s">
        <v>487</v>
      </c>
      <c r="H3306" s="3" t="s">
        <v>488</v>
      </c>
      <c r="I3306" s="3" t="s">
        <v>495</v>
      </c>
      <c r="J3306" s="123">
        <v>-0.02</v>
      </c>
      <c r="K3306" s="123">
        <v>-0.03</v>
      </c>
      <c r="L3306" s="123">
        <v>-0.04</v>
      </c>
      <c r="M3306" s="3" t="s">
        <v>18</v>
      </c>
      <c r="N3306" s="3" t="s">
        <v>8</v>
      </c>
      <c r="O3306" s="3" t="s">
        <v>486</v>
      </c>
      <c r="P3306" s="124" t="s">
        <v>1924</v>
      </c>
      <c r="Q3306" s="124" t="s">
        <v>1930</v>
      </c>
      <c r="R3306" s="124" t="s">
        <v>1931</v>
      </c>
      <c r="S3306" s="3" t="s">
        <v>34</v>
      </c>
      <c r="U3306" s="56"/>
    </row>
    <row r="3307" spans="1:21" s="56" customFormat="1" ht="69.95" hidden="1" customHeight="1" outlineLevel="1" thickBot="1" x14ac:dyDescent="0.25">
      <c r="A3307" s="644" t="s">
        <v>5761</v>
      </c>
      <c r="B3307" s="7" t="s">
        <v>136</v>
      </c>
      <c r="C3307" s="58"/>
      <c r="D3307" s="68" t="s">
        <v>8003</v>
      </c>
      <c r="E3307" s="529"/>
      <c r="F3307" s="7" t="s">
        <v>4</v>
      </c>
      <c r="G3307" s="530">
        <v>12</v>
      </c>
      <c r="H3307" s="65">
        <v>7.4</v>
      </c>
      <c r="I3307" s="65">
        <v>7.2</v>
      </c>
      <c r="J3307" s="161">
        <f t="shared" ref="J3307" si="2540">I3307*0.98</f>
        <v>7.056</v>
      </c>
      <c r="K3307" s="161">
        <f t="shared" ref="K3307" si="2541">I3307*0.97</f>
        <v>6.984</v>
      </c>
      <c r="L3307" s="161">
        <f t="shared" ref="L3307" si="2542">I3307*0.96</f>
        <v>6.9119999999999999</v>
      </c>
      <c r="M3307" s="14"/>
      <c r="N3307" s="208">
        <f>H3307*M3307</f>
        <v>0</v>
      </c>
      <c r="O3307" s="217">
        <f>I3307*M3307</f>
        <v>0</v>
      </c>
      <c r="P3307" s="246">
        <f>J3307*M3307</f>
        <v>0</v>
      </c>
      <c r="Q3307" s="246">
        <f>K3307*M3307</f>
        <v>0</v>
      </c>
      <c r="R3307" s="246">
        <f>L3307*M3307</f>
        <v>0</v>
      </c>
      <c r="S3307" s="13" t="s">
        <v>5</v>
      </c>
      <c r="U3307"/>
    </row>
    <row r="3308" spans="1:21" s="56" customFormat="1" ht="20.100000000000001" customHeight="1" collapsed="1" thickBot="1" x14ac:dyDescent="0.25">
      <c r="A3308" s="372" t="s">
        <v>798</v>
      </c>
      <c r="B3308" s="372"/>
      <c r="C3308" s="373"/>
      <c r="D3308" s="374"/>
      <c r="E3308" s="374"/>
      <c r="F3308" s="374"/>
      <c r="G3308" s="375"/>
      <c r="H3308" s="376"/>
      <c r="I3308" s="376"/>
      <c r="J3308" s="378"/>
      <c r="K3308" s="378"/>
      <c r="L3308" s="378"/>
      <c r="M3308" s="375"/>
      <c r="N3308" s="376"/>
      <c r="O3308" s="376"/>
      <c r="P3308" s="376"/>
      <c r="Q3308" s="376"/>
      <c r="R3308" s="376"/>
      <c r="S3308" s="377"/>
    </row>
    <row r="3309" spans="1:21" ht="20.100000000000001" hidden="1" customHeight="1" outlineLevel="1" thickBot="1" x14ac:dyDescent="0.25">
      <c r="A3309" s="3" t="s">
        <v>3737</v>
      </c>
      <c r="B3309" s="4" t="s">
        <v>33</v>
      </c>
      <c r="C3309" s="4"/>
      <c r="D3309" s="4" t="s">
        <v>17</v>
      </c>
      <c r="E3309" s="3" t="s">
        <v>2746</v>
      </c>
      <c r="F3309" s="35" t="s">
        <v>31</v>
      </c>
      <c r="G3309" s="39" t="s">
        <v>487</v>
      </c>
      <c r="H3309" s="4" t="s">
        <v>488</v>
      </c>
      <c r="I3309" s="4" t="s">
        <v>495</v>
      </c>
      <c r="J3309" s="123">
        <v>-0.02</v>
      </c>
      <c r="K3309" s="123">
        <v>-0.03</v>
      </c>
      <c r="L3309" s="123">
        <v>-0.04</v>
      </c>
      <c r="M3309" s="4" t="s">
        <v>18</v>
      </c>
      <c r="N3309" s="4" t="s">
        <v>8</v>
      </c>
      <c r="O3309" s="4" t="s">
        <v>486</v>
      </c>
      <c r="P3309" s="124" t="s">
        <v>1924</v>
      </c>
      <c r="Q3309" s="124" t="s">
        <v>1930</v>
      </c>
      <c r="R3309" s="124" t="s">
        <v>1931</v>
      </c>
      <c r="S3309" s="4" t="s">
        <v>34</v>
      </c>
      <c r="U3309" s="56"/>
    </row>
    <row r="3310" spans="1:21" s="56" customFormat="1" ht="69.95" hidden="1" customHeight="1" outlineLevel="1" thickBot="1" x14ac:dyDescent="0.25">
      <c r="A3310" s="644" t="s">
        <v>5762</v>
      </c>
      <c r="B3310" s="7" t="s">
        <v>136</v>
      </c>
      <c r="C3310" s="470"/>
      <c r="D3310" s="68" t="s">
        <v>8004</v>
      </c>
      <c r="E3310" s="494"/>
      <c r="F3310" s="7" t="s">
        <v>4</v>
      </c>
      <c r="G3310" s="398">
        <v>12</v>
      </c>
      <c r="H3310" s="65">
        <v>7</v>
      </c>
      <c r="I3310" s="65">
        <v>6.8</v>
      </c>
      <c r="J3310" s="161">
        <f t="shared" ref="J3310:J3313" si="2543">I3310*0.98</f>
        <v>6.6639999999999997</v>
      </c>
      <c r="K3310" s="161">
        <f t="shared" ref="K3310:K3313" si="2544">I3310*0.97</f>
        <v>6.5960000000000001</v>
      </c>
      <c r="L3310" s="161">
        <f t="shared" ref="L3310:L3313" si="2545">I3310*0.96</f>
        <v>6.5279999999999996</v>
      </c>
      <c r="M3310" s="14"/>
      <c r="N3310" s="208">
        <f>H3310*M3310</f>
        <v>0</v>
      </c>
      <c r="O3310" s="217">
        <f>I3310*M3310</f>
        <v>0</v>
      </c>
      <c r="P3310" s="246">
        <f>J3310*M3310</f>
        <v>0</v>
      </c>
      <c r="Q3310" s="246">
        <f>K3310*M3310</f>
        <v>0</v>
      </c>
      <c r="R3310" s="246">
        <f>L3310*M3310</f>
        <v>0</v>
      </c>
      <c r="S3310" s="13" t="s">
        <v>5</v>
      </c>
    </row>
    <row r="3311" spans="1:21" s="56" customFormat="1" ht="69.95" hidden="1" customHeight="1" outlineLevel="1" thickBot="1" x14ac:dyDescent="0.25">
      <c r="A3311" s="644" t="s">
        <v>5763</v>
      </c>
      <c r="B3311" s="64" t="s">
        <v>205</v>
      </c>
      <c r="C3311" s="597" t="s">
        <v>9234</v>
      </c>
      <c r="D3311" s="69" t="s">
        <v>8005</v>
      </c>
      <c r="E3311" s="64"/>
      <c r="F3311" s="64" t="s">
        <v>4</v>
      </c>
      <c r="G3311" s="86">
        <v>7</v>
      </c>
      <c r="H3311" s="98">
        <v>3.5</v>
      </c>
      <c r="I3311" s="98">
        <v>3.4</v>
      </c>
      <c r="J3311" s="162">
        <f t="shared" si="2543"/>
        <v>3.3319999999999999</v>
      </c>
      <c r="K3311" s="162">
        <f t="shared" si="2544"/>
        <v>3.298</v>
      </c>
      <c r="L3311" s="162">
        <f t="shared" si="2545"/>
        <v>3.2639999999999998</v>
      </c>
      <c r="M3311" s="141"/>
      <c r="N3311" s="209">
        <f>H3311*M3311</f>
        <v>0</v>
      </c>
      <c r="O3311" s="217">
        <f>I3311*M3311</f>
        <v>0</v>
      </c>
      <c r="P3311" s="246">
        <f>J3311*M3311</f>
        <v>0</v>
      </c>
      <c r="Q3311" s="246">
        <f>K3311*M3311</f>
        <v>0</v>
      </c>
      <c r="R3311" s="246">
        <f>L3311*M3311</f>
        <v>0</v>
      </c>
      <c r="S3311" s="30" t="s">
        <v>5</v>
      </c>
      <c r="T3311" s="100"/>
    </row>
    <row r="3312" spans="1:21" s="56" customFormat="1" ht="69.95" hidden="1" customHeight="1" outlineLevel="1" thickBot="1" x14ac:dyDescent="0.25">
      <c r="A3312" s="644" t="s">
        <v>5764</v>
      </c>
      <c r="B3312" s="64" t="s">
        <v>136</v>
      </c>
      <c r="C3312" s="103" t="s">
        <v>9217</v>
      </c>
      <c r="D3312" s="69" t="s">
        <v>8006</v>
      </c>
      <c r="E3312" s="64"/>
      <c r="F3312" s="64" t="s">
        <v>4</v>
      </c>
      <c r="G3312" s="86">
        <v>5</v>
      </c>
      <c r="H3312" s="98">
        <v>2.4</v>
      </c>
      <c r="I3312" s="98">
        <v>2.2999999999999998</v>
      </c>
      <c r="J3312" s="162">
        <f t="shared" ref="J3312" si="2546">I3312*0.98</f>
        <v>2.254</v>
      </c>
      <c r="K3312" s="162">
        <f t="shared" ref="K3312" si="2547">I3312*0.97</f>
        <v>2.2309999999999999</v>
      </c>
      <c r="L3312" s="162">
        <f t="shared" ref="L3312" si="2548">I3312*0.96</f>
        <v>2.2079999999999997</v>
      </c>
      <c r="M3312" s="141"/>
      <c r="N3312" s="209">
        <f>H3312*M3312</f>
        <v>0</v>
      </c>
      <c r="O3312" s="217">
        <f>I3312*M3312</f>
        <v>0</v>
      </c>
      <c r="P3312" s="217">
        <f>J3312*M3312</f>
        <v>0</v>
      </c>
      <c r="Q3312" s="217">
        <f>K3312*M3312</f>
        <v>0</v>
      </c>
      <c r="R3312" s="217">
        <f>L3312*M3312</f>
        <v>0</v>
      </c>
      <c r="S3312" s="30" t="s">
        <v>5</v>
      </c>
      <c r="T3312" s="100"/>
    </row>
    <row r="3313" spans="1:21" s="56" customFormat="1" ht="69.95" hidden="1" customHeight="1" outlineLevel="1" thickBot="1" x14ac:dyDescent="0.25">
      <c r="A3313" s="644" t="s">
        <v>5765</v>
      </c>
      <c r="B3313" s="104" t="s">
        <v>136</v>
      </c>
      <c r="C3313" s="597" t="s">
        <v>8966</v>
      </c>
      <c r="D3313" s="191" t="s">
        <v>8007</v>
      </c>
      <c r="E3313" s="275"/>
      <c r="F3313" s="104" t="s">
        <v>4</v>
      </c>
      <c r="G3313" s="106">
        <v>4</v>
      </c>
      <c r="H3313" s="265">
        <v>2</v>
      </c>
      <c r="I3313" s="265">
        <v>1.9</v>
      </c>
      <c r="J3313" s="427">
        <f t="shared" si="2543"/>
        <v>1.8619999999999999</v>
      </c>
      <c r="K3313" s="427">
        <f t="shared" si="2544"/>
        <v>1.843</v>
      </c>
      <c r="L3313" s="427">
        <f t="shared" si="2545"/>
        <v>1.8239999999999998</v>
      </c>
      <c r="M3313" s="579"/>
      <c r="N3313" s="428">
        <f>H3313*M3313</f>
        <v>0</v>
      </c>
      <c r="O3313" s="249">
        <f>I3313*M3313</f>
        <v>0</v>
      </c>
      <c r="P3313" s="249">
        <f>J3313*M3313</f>
        <v>0</v>
      </c>
      <c r="Q3313" s="249">
        <f>K3313*M3313</f>
        <v>0</v>
      </c>
      <c r="R3313" s="249">
        <f>L3313*M3313</f>
        <v>0</v>
      </c>
      <c r="S3313" s="28" t="s">
        <v>5</v>
      </c>
      <c r="T3313" s="100"/>
      <c r="U3313"/>
    </row>
    <row r="3314" spans="1:21" s="56" customFormat="1" ht="20.100000000000001" customHeight="1" collapsed="1" thickBot="1" x14ac:dyDescent="0.25">
      <c r="A3314" s="372" t="s">
        <v>1163</v>
      </c>
      <c r="B3314" s="372"/>
      <c r="C3314" s="373"/>
      <c r="D3314" s="374"/>
      <c r="E3314" s="374"/>
      <c r="F3314" s="374"/>
      <c r="G3314" s="375"/>
      <c r="H3314" s="376"/>
      <c r="I3314" s="376"/>
      <c r="J3314" s="378"/>
      <c r="K3314" s="378"/>
      <c r="L3314" s="378"/>
      <c r="M3314" s="375"/>
      <c r="N3314" s="376"/>
      <c r="O3314" s="376"/>
      <c r="P3314" s="376"/>
      <c r="Q3314" s="376"/>
      <c r="R3314" s="376"/>
      <c r="S3314" s="377"/>
    </row>
    <row r="3315" spans="1:21" ht="20.100000000000001" hidden="1" customHeight="1" outlineLevel="1" thickBot="1" x14ac:dyDescent="0.25">
      <c r="A3315" s="3" t="s">
        <v>3737</v>
      </c>
      <c r="B3315" s="4" t="s">
        <v>33</v>
      </c>
      <c r="C3315" s="4"/>
      <c r="D3315" s="4" t="s">
        <v>17</v>
      </c>
      <c r="E3315" s="3" t="s">
        <v>2746</v>
      </c>
      <c r="F3315" s="35" t="s">
        <v>31</v>
      </c>
      <c r="G3315" s="39" t="s">
        <v>487</v>
      </c>
      <c r="H3315" s="4" t="s">
        <v>488</v>
      </c>
      <c r="I3315" s="4" t="s">
        <v>495</v>
      </c>
      <c r="J3315" s="123">
        <v>-0.02</v>
      </c>
      <c r="K3315" s="123">
        <v>-0.03</v>
      </c>
      <c r="L3315" s="123">
        <v>-0.04</v>
      </c>
      <c r="M3315" s="4" t="s">
        <v>18</v>
      </c>
      <c r="N3315" s="4" t="s">
        <v>8</v>
      </c>
      <c r="O3315" s="4" t="s">
        <v>486</v>
      </c>
      <c r="P3315" s="124" t="s">
        <v>1924</v>
      </c>
      <c r="Q3315" s="124" t="s">
        <v>1930</v>
      </c>
      <c r="R3315" s="124" t="s">
        <v>1931</v>
      </c>
      <c r="S3315" s="4" t="s">
        <v>34</v>
      </c>
      <c r="U3315" s="56"/>
    </row>
    <row r="3316" spans="1:21" s="56" customFormat="1" ht="69.95" hidden="1" customHeight="1" outlineLevel="1" thickBot="1" x14ac:dyDescent="0.25">
      <c r="A3316" s="644" t="s">
        <v>5766</v>
      </c>
      <c r="B3316" s="7" t="s">
        <v>136</v>
      </c>
      <c r="C3316" s="58"/>
      <c r="D3316" s="68" t="s">
        <v>7583</v>
      </c>
      <c r="E3316" s="543"/>
      <c r="F3316" s="7" t="s">
        <v>4</v>
      </c>
      <c r="G3316" s="398">
        <v>12</v>
      </c>
      <c r="H3316" s="65">
        <v>7.9</v>
      </c>
      <c r="I3316" s="65">
        <v>7.7</v>
      </c>
      <c r="J3316" s="161">
        <f t="shared" ref="J3316:J3343" si="2549">I3316*0.98</f>
        <v>7.5460000000000003</v>
      </c>
      <c r="K3316" s="161">
        <f t="shared" ref="K3316:K3343" si="2550">I3316*0.97</f>
        <v>7.4690000000000003</v>
      </c>
      <c r="L3316" s="161">
        <f t="shared" ref="L3316:L3343" si="2551">I3316*0.96</f>
        <v>7.3919999999999995</v>
      </c>
      <c r="M3316" s="14"/>
      <c r="N3316" s="208">
        <f>H3316*M3316</f>
        <v>0</v>
      </c>
      <c r="O3316" s="217">
        <f>I3316*M3316</f>
        <v>0</v>
      </c>
      <c r="P3316" s="246">
        <f>J3316*M3316</f>
        <v>0</v>
      </c>
      <c r="Q3316" s="246">
        <f>K3316*M3316</f>
        <v>0</v>
      </c>
      <c r="R3316" s="246">
        <f>L3316*M3316</f>
        <v>0</v>
      </c>
      <c r="S3316" s="13" t="s">
        <v>5</v>
      </c>
    </row>
    <row r="3317" spans="1:21" s="56" customFormat="1" ht="69.95" hidden="1" customHeight="1" outlineLevel="1" thickBot="1" x14ac:dyDescent="0.25">
      <c r="A3317" s="644" t="s">
        <v>5767</v>
      </c>
      <c r="B3317" s="64" t="s">
        <v>205</v>
      </c>
      <c r="C3317" s="104" t="s">
        <v>10210</v>
      </c>
      <c r="D3317" s="298" t="s">
        <v>7584</v>
      </c>
      <c r="E3317" s="64"/>
      <c r="F3317" s="7" t="s">
        <v>4</v>
      </c>
      <c r="G3317" s="86">
        <v>5</v>
      </c>
      <c r="H3317" s="98">
        <v>3.1</v>
      </c>
      <c r="I3317" s="98">
        <v>3</v>
      </c>
      <c r="J3317" s="161">
        <f t="shared" si="2549"/>
        <v>2.94</v>
      </c>
      <c r="K3317" s="161">
        <f t="shared" si="2550"/>
        <v>2.91</v>
      </c>
      <c r="L3317" s="161">
        <f t="shared" si="2551"/>
        <v>2.88</v>
      </c>
      <c r="M3317" s="14"/>
      <c r="N3317" s="209">
        <f>H3317*M3317</f>
        <v>0</v>
      </c>
      <c r="O3317" s="217">
        <f>I3317*M3317</f>
        <v>0</v>
      </c>
      <c r="P3317" s="246">
        <f>J3317*M3317</f>
        <v>0</v>
      </c>
      <c r="Q3317" s="246">
        <f>K3317*M3317</f>
        <v>0</v>
      </c>
      <c r="R3317" s="246">
        <f>L3317*M3317</f>
        <v>0</v>
      </c>
      <c r="S3317" s="30" t="s">
        <v>5</v>
      </c>
      <c r="T3317" s="100"/>
    </row>
    <row r="3318" spans="1:21" s="56" customFormat="1" ht="69.95" hidden="1" customHeight="1" outlineLevel="1" thickBot="1" x14ac:dyDescent="0.25">
      <c r="A3318" s="644" t="s">
        <v>5768</v>
      </c>
      <c r="B3318" s="7" t="s">
        <v>136</v>
      </c>
      <c r="C3318" s="104" t="s">
        <v>1900</v>
      </c>
      <c r="D3318" s="68" t="s">
        <v>7585</v>
      </c>
      <c r="E3318" s="55"/>
      <c r="F3318" s="64" t="s">
        <v>4</v>
      </c>
      <c r="G3318" s="2">
        <v>5</v>
      </c>
      <c r="H3318" s="65">
        <v>1.9</v>
      </c>
      <c r="I3318" s="65">
        <v>1.8</v>
      </c>
      <c r="J3318" s="161">
        <f t="shared" si="2549"/>
        <v>1.764</v>
      </c>
      <c r="K3318" s="161">
        <f t="shared" si="2550"/>
        <v>1.746</v>
      </c>
      <c r="L3318" s="161">
        <f t="shared" si="2551"/>
        <v>1.728</v>
      </c>
      <c r="M3318" s="14"/>
      <c r="N3318" s="208">
        <f>H3318*M3318</f>
        <v>0</v>
      </c>
      <c r="O3318" s="217">
        <f>I3318*M3318</f>
        <v>0</v>
      </c>
      <c r="P3318" s="246">
        <f>J3318*M3318</f>
        <v>0</v>
      </c>
      <c r="Q3318" s="246">
        <f>K3318*M3318</f>
        <v>0</v>
      </c>
      <c r="R3318" s="246">
        <f>L3318*M3318</f>
        <v>0</v>
      </c>
      <c r="S3318" s="13" t="s">
        <v>5</v>
      </c>
    </row>
    <row r="3319" spans="1:21" s="56" customFormat="1" ht="69.95" hidden="1" customHeight="1" outlineLevel="1" thickBot="1" x14ac:dyDescent="0.25">
      <c r="A3319" s="644" t="s">
        <v>5769</v>
      </c>
      <c r="B3319" s="7" t="s">
        <v>136</v>
      </c>
      <c r="C3319" s="597" t="s">
        <v>8967</v>
      </c>
      <c r="D3319" s="68" t="s">
        <v>7586</v>
      </c>
      <c r="E3319" s="7"/>
      <c r="F3319" s="64" t="s">
        <v>4</v>
      </c>
      <c r="G3319" s="2">
        <v>4</v>
      </c>
      <c r="H3319" s="65">
        <v>2.1</v>
      </c>
      <c r="I3319" s="65">
        <v>2</v>
      </c>
      <c r="J3319" s="161">
        <f t="shared" si="2549"/>
        <v>1.96</v>
      </c>
      <c r="K3319" s="161">
        <f t="shared" si="2550"/>
        <v>1.94</v>
      </c>
      <c r="L3319" s="161">
        <f t="shared" si="2551"/>
        <v>1.92</v>
      </c>
      <c r="M3319" s="14"/>
      <c r="N3319" s="208">
        <f>H3319*M3319</f>
        <v>0</v>
      </c>
      <c r="O3319" s="217">
        <f>I3319*M3319</f>
        <v>0</v>
      </c>
      <c r="P3319" s="246">
        <f>J3319*M3319</f>
        <v>0</v>
      </c>
      <c r="Q3319" s="246">
        <f>K3319*M3319</f>
        <v>0</v>
      </c>
      <c r="R3319" s="246">
        <f>L3319*M3319</f>
        <v>0</v>
      </c>
      <c r="S3319" s="13" t="s">
        <v>5</v>
      </c>
    </row>
    <row r="3320" spans="1:21" s="56" customFormat="1" ht="69.95" hidden="1" customHeight="1" outlineLevel="1" thickBot="1" x14ac:dyDescent="0.25">
      <c r="A3320" s="644" t="s">
        <v>5770</v>
      </c>
      <c r="B3320" s="7" t="s">
        <v>136</v>
      </c>
      <c r="C3320" s="597" t="s">
        <v>9531</v>
      </c>
      <c r="D3320" s="68" t="s">
        <v>7587</v>
      </c>
      <c r="E3320" s="7"/>
      <c r="F3320" s="64" t="s">
        <v>4</v>
      </c>
      <c r="G3320" s="2">
        <v>6.5</v>
      </c>
      <c r="H3320" s="65">
        <v>3.8</v>
      </c>
      <c r="I3320" s="65">
        <v>3.7</v>
      </c>
      <c r="J3320" s="161">
        <f t="shared" si="2549"/>
        <v>3.6259999999999999</v>
      </c>
      <c r="K3320" s="161">
        <f t="shared" si="2550"/>
        <v>3.589</v>
      </c>
      <c r="L3320" s="161">
        <f t="shared" si="2551"/>
        <v>3.552</v>
      </c>
      <c r="M3320" s="14"/>
      <c r="N3320" s="208">
        <f>H3320*M3320</f>
        <v>0</v>
      </c>
      <c r="O3320" s="217">
        <f>I3320*M3320</f>
        <v>0</v>
      </c>
      <c r="P3320" s="246">
        <f>J3320*M3320</f>
        <v>0</v>
      </c>
      <c r="Q3320" s="246">
        <f>K3320*M3320</f>
        <v>0</v>
      </c>
      <c r="R3320" s="246">
        <f>L3320*M3320</f>
        <v>0</v>
      </c>
      <c r="S3320" s="13" t="s">
        <v>5</v>
      </c>
    </row>
    <row r="3321" spans="1:21" s="56" customFormat="1" ht="69.95" hidden="1" customHeight="1" outlineLevel="1" thickBot="1" x14ac:dyDescent="0.25">
      <c r="A3321" s="644" t="s">
        <v>5771</v>
      </c>
      <c r="B3321" s="7" t="s">
        <v>136</v>
      </c>
      <c r="C3321" s="597" t="s">
        <v>9529</v>
      </c>
      <c r="D3321" s="68" t="s">
        <v>7588</v>
      </c>
      <c r="E3321" s="7"/>
      <c r="F3321" s="64" t="s">
        <v>4</v>
      </c>
      <c r="G3321" s="2">
        <v>6</v>
      </c>
      <c r="H3321" s="65">
        <v>3.3</v>
      </c>
      <c r="I3321" s="65">
        <v>3.2</v>
      </c>
      <c r="J3321" s="161">
        <f t="shared" si="2549"/>
        <v>3.1360000000000001</v>
      </c>
      <c r="K3321" s="161">
        <f t="shared" si="2550"/>
        <v>3.1040000000000001</v>
      </c>
      <c r="L3321" s="161">
        <f t="shared" si="2551"/>
        <v>3.0720000000000001</v>
      </c>
      <c r="M3321" s="14"/>
      <c r="N3321" s="208">
        <f>H3321*M3321</f>
        <v>0</v>
      </c>
      <c r="O3321" s="217">
        <f>I3321*M3321</f>
        <v>0</v>
      </c>
      <c r="P3321" s="246">
        <f>J3321*M3321</f>
        <v>0</v>
      </c>
      <c r="Q3321" s="246">
        <f>K3321*M3321</f>
        <v>0</v>
      </c>
      <c r="R3321" s="246">
        <f>L3321*M3321</f>
        <v>0</v>
      </c>
      <c r="S3321" s="13" t="s">
        <v>5</v>
      </c>
    </row>
    <row r="3322" spans="1:21" s="56" customFormat="1" ht="69.95" hidden="1" customHeight="1" outlineLevel="1" thickBot="1" x14ac:dyDescent="0.25">
      <c r="A3322" s="644" t="s">
        <v>5772</v>
      </c>
      <c r="B3322" s="64" t="s">
        <v>136</v>
      </c>
      <c r="C3322" s="597" t="s">
        <v>9218</v>
      </c>
      <c r="D3322" s="69" t="s">
        <v>7589</v>
      </c>
      <c r="E3322" s="64"/>
      <c r="F3322" s="64" t="s">
        <v>4</v>
      </c>
      <c r="G3322" s="86">
        <v>5</v>
      </c>
      <c r="H3322" s="98">
        <v>2.9</v>
      </c>
      <c r="I3322" s="98">
        <v>2.8</v>
      </c>
      <c r="J3322" s="162">
        <f t="shared" si="2549"/>
        <v>2.7439999999999998</v>
      </c>
      <c r="K3322" s="162">
        <f t="shared" si="2550"/>
        <v>2.7159999999999997</v>
      </c>
      <c r="L3322" s="162">
        <f t="shared" si="2551"/>
        <v>2.6879999999999997</v>
      </c>
      <c r="M3322" s="141"/>
      <c r="N3322" s="209">
        <f>H3322*M3322</f>
        <v>0</v>
      </c>
      <c r="O3322" s="217">
        <f>I3322*M3322</f>
        <v>0</v>
      </c>
      <c r="P3322" s="246">
        <f>J3322*M3322</f>
        <v>0</v>
      </c>
      <c r="Q3322" s="246">
        <f>K3322*M3322</f>
        <v>0</v>
      </c>
      <c r="R3322" s="246">
        <f>L3322*M3322</f>
        <v>0</v>
      </c>
      <c r="S3322" s="30" t="s">
        <v>5</v>
      </c>
      <c r="T3322" s="100"/>
    </row>
    <row r="3323" spans="1:21" s="56" customFormat="1" ht="69.95" hidden="1" customHeight="1" outlineLevel="1" thickBot="1" x14ac:dyDescent="0.25">
      <c r="A3323" s="644" t="s">
        <v>5773</v>
      </c>
      <c r="B3323" s="7" t="s">
        <v>136</v>
      </c>
      <c r="C3323" s="597" t="s">
        <v>9533</v>
      </c>
      <c r="D3323" s="68" t="s">
        <v>7590</v>
      </c>
      <c r="E3323" s="55"/>
      <c r="F3323" s="64" t="s">
        <v>4</v>
      </c>
      <c r="G3323" s="2">
        <v>6</v>
      </c>
      <c r="H3323" s="65">
        <v>3.3</v>
      </c>
      <c r="I3323" s="65">
        <v>3.2</v>
      </c>
      <c r="J3323" s="161">
        <f t="shared" si="2549"/>
        <v>3.1360000000000001</v>
      </c>
      <c r="K3323" s="161">
        <f t="shared" si="2550"/>
        <v>3.1040000000000001</v>
      </c>
      <c r="L3323" s="161">
        <f t="shared" si="2551"/>
        <v>3.0720000000000001</v>
      </c>
      <c r="M3323" s="14"/>
      <c r="N3323" s="208">
        <f>H3323*M3323</f>
        <v>0</v>
      </c>
      <c r="O3323" s="217">
        <f>I3323*M3323</f>
        <v>0</v>
      </c>
      <c r="P3323" s="246">
        <f>J3323*M3323</f>
        <v>0</v>
      </c>
      <c r="Q3323" s="246">
        <f>K3323*M3323</f>
        <v>0</v>
      </c>
      <c r="R3323" s="246">
        <f>L3323*M3323</f>
        <v>0</v>
      </c>
      <c r="S3323" s="13" t="s">
        <v>5</v>
      </c>
    </row>
    <row r="3324" spans="1:21" s="56" customFormat="1" ht="69.95" hidden="1" customHeight="1" outlineLevel="1" thickBot="1" x14ac:dyDescent="0.25">
      <c r="A3324" s="644" t="s">
        <v>5774</v>
      </c>
      <c r="B3324" s="7" t="s">
        <v>136</v>
      </c>
      <c r="C3324" s="104" t="s">
        <v>1899</v>
      </c>
      <c r="D3324" s="68" t="s">
        <v>7591</v>
      </c>
      <c r="E3324" s="55"/>
      <c r="F3324" s="64" t="s">
        <v>4</v>
      </c>
      <c r="G3324" s="2">
        <v>6</v>
      </c>
      <c r="H3324" s="65">
        <v>3.3</v>
      </c>
      <c r="I3324" s="65">
        <v>3.2</v>
      </c>
      <c r="J3324" s="161">
        <f t="shared" si="2549"/>
        <v>3.1360000000000001</v>
      </c>
      <c r="K3324" s="161">
        <f t="shared" si="2550"/>
        <v>3.1040000000000001</v>
      </c>
      <c r="L3324" s="161">
        <f t="shared" si="2551"/>
        <v>3.0720000000000001</v>
      </c>
      <c r="M3324" s="14"/>
      <c r="N3324" s="208">
        <f>H3324*M3324</f>
        <v>0</v>
      </c>
      <c r="O3324" s="217">
        <f>I3324*M3324</f>
        <v>0</v>
      </c>
      <c r="P3324" s="246">
        <f>J3324*M3324</f>
        <v>0</v>
      </c>
      <c r="Q3324" s="246">
        <f>K3324*M3324</f>
        <v>0</v>
      </c>
      <c r="R3324" s="246">
        <f>L3324*M3324</f>
        <v>0</v>
      </c>
      <c r="S3324" s="13" t="s">
        <v>5</v>
      </c>
    </row>
    <row r="3325" spans="1:21" s="56" customFormat="1" ht="69.95" hidden="1" customHeight="1" outlineLevel="1" thickBot="1" x14ac:dyDescent="0.25">
      <c r="A3325" s="644" t="s">
        <v>5775</v>
      </c>
      <c r="B3325" s="7" t="s">
        <v>136</v>
      </c>
      <c r="C3325" s="104" t="s">
        <v>9534</v>
      </c>
      <c r="D3325" s="68" t="s">
        <v>7592</v>
      </c>
      <c r="E3325" s="55"/>
      <c r="F3325" s="64" t="s">
        <v>4</v>
      </c>
      <c r="G3325" s="2">
        <v>5</v>
      </c>
      <c r="H3325" s="65">
        <v>2.8</v>
      </c>
      <c r="I3325" s="65">
        <v>2.7</v>
      </c>
      <c r="J3325" s="161">
        <f t="shared" si="2549"/>
        <v>2.6459999999999999</v>
      </c>
      <c r="K3325" s="161">
        <f t="shared" si="2550"/>
        <v>2.6190000000000002</v>
      </c>
      <c r="L3325" s="161">
        <f t="shared" si="2551"/>
        <v>2.5920000000000001</v>
      </c>
      <c r="M3325" s="14"/>
      <c r="N3325" s="208">
        <f>H3325*M3325</f>
        <v>0</v>
      </c>
      <c r="O3325" s="217">
        <f>I3325*M3325</f>
        <v>0</v>
      </c>
      <c r="P3325" s="246">
        <f>J3325*M3325</f>
        <v>0</v>
      </c>
      <c r="Q3325" s="246">
        <f>K3325*M3325</f>
        <v>0</v>
      </c>
      <c r="R3325" s="246">
        <f>L3325*M3325</f>
        <v>0</v>
      </c>
      <c r="S3325" s="13" t="s">
        <v>5</v>
      </c>
    </row>
    <row r="3326" spans="1:21" s="56" customFormat="1" ht="69.95" hidden="1" customHeight="1" outlineLevel="1" thickBot="1" x14ac:dyDescent="0.25">
      <c r="A3326" s="644" t="s">
        <v>5776</v>
      </c>
      <c r="B3326" s="7" t="s">
        <v>136</v>
      </c>
      <c r="C3326" s="597" t="s">
        <v>9535</v>
      </c>
      <c r="D3326" s="68" t="s">
        <v>7593</v>
      </c>
      <c r="E3326" s="55"/>
      <c r="F3326" s="64" t="s">
        <v>4</v>
      </c>
      <c r="G3326" s="2">
        <v>8</v>
      </c>
      <c r="H3326" s="65">
        <v>4.5</v>
      </c>
      <c r="I3326" s="65">
        <v>4.4000000000000004</v>
      </c>
      <c r="J3326" s="161">
        <f t="shared" si="2549"/>
        <v>4.3120000000000003</v>
      </c>
      <c r="K3326" s="161">
        <f t="shared" si="2550"/>
        <v>4.2679999999999998</v>
      </c>
      <c r="L3326" s="161">
        <f t="shared" si="2551"/>
        <v>4.2240000000000002</v>
      </c>
      <c r="M3326" s="14"/>
      <c r="N3326" s="208">
        <f>H3326*M3326</f>
        <v>0</v>
      </c>
      <c r="O3326" s="217">
        <f>I3326*M3326</f>
        <v>0</v>
      </c>
      <c r="P3326" s="246">
        <f>J3326*M3326</f>
        <v>0</v>
      </c>
      <c r="Q3326" s="246">
        <f>K3326*M3326</f>
        <v>0</v>
      </c>
      <c r="R3326" s="246">
        <f>L3326*M3326</f>
        <v>0</v>
      </c>
      <c r="S3326" s="13" t="s">
        <v>5</v>
      </c>
    </row>
    <row r="3327" spans="1:21" s="56" customFormat="1" ht="69.95" hidden="1" customHeight="1" outlineLevel="1" thickBot="1" x14ac:dyDescent="0.25">
      <c r="A3327" s="644" t="s">
        <v>5777</v>
      </c>
      <c r="B3327" s="64" t="s">
        <v>136</v>
      </c>
      <c r="C3327" s="597" t="s">
        <v>10758</v>
      </c>
      <c r="D3327" s="69" t="s">
        <v>7594</v>
      </c>
      <c r="E3327" s="64"/>
      <c r="F3327" s="64" t="s">
        <v>4</v>
      </c>
      <c r="G3327" s="86">
        <v>4</v>
      </c>
      <c r="H3327" s="98">
        <v>2.15</v>
      </c>
      <c r="I3327" s="98">
        <v>2.0499999999999998</v>
      </c>
      <c r="J3327" s="162">
        <f t="shared" si="2549"/>
        <v>2.0089999999999999</v>
      </c>
      <c r="K3327" s="162">
        <f t="shared" si="2550"/>
        <v>1.9884999999999997</v>
      </c>
      <c r="L3327" s="162">
        <f t="shared" si="2551"/>
        <v>1.9679999999999997</v>
      </c>
      <c r="M3327" s="141"/>
      <c r="N3327" s="209">
        <f>H3327*M3327</f>
        <v>0</v>
      </c>
      <c r="O3327" s="217">
        <f>I3327*M3327</f>
        <v>0</v>
      </c>
      <c r="P3327" s="246">
        <f>J3327*M3327</f>
        <v>0</v>
      </c>
      <c r="Q3327" s="246">
        <f>K3327*M3327</f>
        <v>0</v>
      </c>
      <c r="R3327" s="246">
        <f>L3327*M3327</f>
        <v>0</v>
      </c>
      <c r="S3327" s="30" t="s">
        <v>5</v>
      </c>
      <c r="T3327" s="100"/>
    </row>
    <row r="3328" spans="1:21" s="56" customFormat="1" ht="69.95" hidden="1" customHeight="1" outlineLevel="1" thickBot="1" x14ac:dyDescent="0.25">
      <c r="A3328" s="644" t="s">
        <v>5778</v>
      </c>
      <c r="B3328" s="7" t="s">
        <v>136</v>
      </c>
      <c r="C3328" s="104" t="s">
        <v>1902</v>
      </c>
      <c r="D3328" s="68" t="s">
        <v>7595</v>
      </c>
      <c r="E3328" s="7"/>
      <c r="F3328" s="64" t="s">
        <v>4</v>
      </c>
      <c r="G3328" s="2">
        <v>4</v>
      </c>
      <c r="H3328" s="65">
        <v>1.85</v>
      </c>
      <c r="I3328" s="65">
        <v>1.75</v>
      </c>
      <c r="J3328" s="161">
        <f t="shared" si="2549"/>
        <v>1.7149999999999999</v>
      </c>
      <c r="K3328" s="161">
        <f t="shared" si="2550"/>
        <v>1.6975</v>
      </c>
      <c r="L3328" s="161">
        <f t="shared" si="2551"/>
        <v>1.68</v>
      </c>
      <c r="M3328" s="14"/>
      <c r="N3328" s="208">
        <f>H3328*M3328</f>
        <v>0</v>
      </c>
      <c r="O3328" s="217">
        <f>I3328*M3328</f>
        <v>0</v>
      </c>
      <c r="P3328" s="246">
        <f>J3328*M3328</f>
        <v>0</v>
      </c>
      <c r="Q3328" s="246">
        <f>K3328*M3328</f>
        <v>0</v>
      </c>
      <c r="R3328" s="246">
        <f>L3328*M3328</f>
        <v>0</v>
      </c>
      <c r="S3328" s="13" t="s">
        <v>5</v>
      </c>
    </row>
    <row r="3329" spans="1:21" s="56" customFormat="1" ht="69.95" hidden="1" customHeight="1" outlineLevel="1" thickBot="1" x14ac:dyDescent="0.25">
      <c r="A3329" s="644" t="s">
        <v>5779</v>
      </c>
      <c r="B3329" s="64" t="s">
        <v>136</v>
      </c>
      <c r="C3329" s="597" t="s">
        <v>10759</v>
      </c>
      <c r="D3329" s="69" t="s">
        <v>7596</v>
      </c>
      <c r="E3329" s="64"/>
      <c r="F3329" s="64" t="s">
        <v>4</v>
      </c>
      <c r="G3329" s="86">
        <v>5</v>
      </c>
      <c r="H3329" s="98">
        <v>2.2999999999999998</v>
      </c>
      <c r="I3329" s="98">
        <v>2.2000000000000002</v>
      </c>
      <c r="J3329" s="162">
        <f t="shared" si="2549"/>
        <v>2.1560000000000001</v>
      </c>
      <c r="K3329" s="162">
        <f t="shared" si="2550"/>
        <v>2.1339999999999999</v>
      </c>
      <c r="L3329" s="162">
        <f t="shared" si="2551"/>
        <v>2.1120000000000001</v>
      </c>
      <c r="M3329" s="141"/>
      <c r="N3329" s="209">
        <f>H3329*M3329</f>
        <v>0</v>
      </c>
      <c r="O3329" s="217">
        <f>I3329*M3329</f>
        <v>0</v>
      </c>
      <c r="P3329" s="246">
        <f>J3329*M3329</f>
        <v>0</v>
      </c>
      <c r="Q3329" s="246">
        <f>K3329*M3329</f>
        <v>0</v>
      </c>
      <c r="R3329" s="246">
        <f>L3329*M3329</f>
        <v>0</v>
      </c>
      <c r="S3329" s="30" t="s">
        <v>5</v>
      </c>
      <c r="T3329" s="100"/>
    </row>
    <row r="3330" spans="1:21" s="56" customFormat="1" ht="69.95" hidden="1" customHeight="1" outlineLevel="1" thickBot="1" x14ac:dyDescent="0.25">
      <c r="A3330" s="644" t="s">
        <v>5780</v>
      </c>
      <c r="B3330" s="7" t="s">
        <v>136</v>
      </c>
      <c r="C3330" s="597" t="s">
        <v>10720</v>
      </c>
      <c r="D3330" s="68" t="s">
        <v>7597</v>
      </c>
      <c r="E3330" s="55"/>
      <c r="F3330" s="64" t="s">
        <v>4</v>
      </c>
      <c r="G3330" s="2">
        <v>6</v>
      </c>
      <c r="H3330" s="65">
        <v>3.2</v>
      </c>
      <c r="I3330" s="65">
        <v>3.1</v>
      </c>
      <c r="J3330" s="161">
        <f t="shared" si="2549"/>
        <v>3.0379999999999998</v>
      </c>
      <c r="K3330" s="161">
        <f t="shared" si="2550"/>
        <v>3.0070000000000001</v>
      </c>
      <c r="L3330" s="161">
        <f t="shared" si="2551"/>
        <v>2.976</v>
      </c>
      <c r="M3330" s="14"/>
      <c r="N3330" s="208">
        <f>H3330*M3330</f>
        <v>0</v>
      </c>
      <c r="O3330" s="217">
        <f>I3330*M3330</f>
        <v>0</v>
      </c>
      <c r="P3330" s="246">
        <f>J3330*M3330</f>
        <v>0</v>
      </c>
      <c r="Q3330" s="246">
        <f>K3330*M3330</f>
        <v>0</v>
      </c>
      <c r="R3330" s="246">
        <f>L3330*M3330</f>
        <v>0</v>
      </c>
      <c r="S3330" s="13" t="s">
        <v>5</v>
      </c>
    </row>
    <row r="3331" spans="1:21" s="56" customFormat="1" ht="69.95" hidden="1" customHeight="1" outlineLevel="1" thickBot="1" x14ac:dyDescent="0.25">
      <c r="A3331" s="644" t="s">
        <v>5781</v>
      </c>
      <c r="B3331" s="7" t="s">
        <v>136</v>
      </c>
      <c r="C3331" s="104" t="s">
        <v>1902</v>
      </c>
      <c r="D3331" s="68" t="s">
        <v>7598</v>
      </c>
      <c r="E3331" s="55"/>
      <c r="F3331" s="64" t="s">
        <v>4</v>
      </c>
      <c r="G3331" s="2">
        <v>5</v>
      </c>
      <c r="H3331" s="65">
        <v>1.8</v>
      </c>
      <c r="I3331" s="65">
        <v>1.7</v>
      </c>
      <c r="J3331" s="161">
        <f t="shared" si="2549"/>
        <v>1.6659999999999999</v>
      </c>
      <c r="K3331" s="161">
        <f t="shared" si="2550"/>
        <v>1.649</v>
      </c>
      <c r="L3331" s="161">
        <f t="shared" si="2551"/>
        <v>1.6319999999999999</v>
      </c>
      <c r="M3331" s="14"/>
      <c r="N3331" s="208">
        <f>H3331*M3331</f>
        <v>0</v>
      </c>
      <c r="O3331" s="217">
        <f>I3331*M3331</f>
        <v>0</v>
      </c>
      <c r="P3331" s="246">
        <f>J3331*M3331</f>
        <v>0</v>
      </c>
      <c r="Q3331" s="246">
        <f>K3331*M3331</f>
        <v>0</v>
      </c>
      <c r="R3331" s="246">
        <f>L3331*M3331</f>
        <v>0</v>
      </c>
      <c r="S3331" s="13" t="s">
        <v>5</v>
      </c>
    </row>
    <row r="3332" spans="1:21" s="56" customFormat="1" ht="69.95" hidden="1" customHeight="1" outlineLevel="1" thickBot="1" x14ac:dyDescent="0.25">
      <c r="A3332" s="644" t="s">
        <v>5782</v>
      </c>
      <c r="B3332" s="64" t="s">
        <v>136</v>
      </c>
      <c r="C3332" s="597" t="s">
        <v>8968</v>
      </c>
      <c r="D3332" s="69" t="s">
        <v>7599</v>
      </c>
      <c r="E3332" s="64"/>
      <c r="F3332" s="64" t="s">
        <v>4</v>
      </c>
      <c r="G3332" s="86">
        <v>5</v>
      </c>
      <c r="H3332" s="98">
        <v>2.4</v>
      </c>
      <c r="I3332" s="98">
        <v>2.2999999999999998</v>
      </c>
      <c r="J3332" s="162">
        <f t="shared" si="2549"/>
        <v>2.254</v>
      </c>
      <c r="K3332" s="162">
        <f t="shared" si="2550"/>
        <v>2.2309999999999999</v>
      </c>
      <c r="L3332" s="162">
        <f t="shared" si="2551"/>
        <v>2.2079999999999997</v>
      </c>
      <c r="M3332" s="141"/>
      <c r="N3332" s="209">
        <f>H3332*M3332</f>
        <v>0</v>
      </c>
      <c r="O3332" s="217">
        <f>I3332*M3332</f>
        <v>0</v>
      </c>
      <c r="P3332" s="246">
        <f>J3332*M3332</f>
        <v>0</v>
      </c>
      <c r="Q3332" s="246">
        <f>K3332*M3332</f>
        <v>0</v>
      </c>
      <c r="R3332" s="246">
        <f>L3332*M3332</f>
        <v>0</v>
      </c>
      <c r="S3332" s="30" t="s">
        <v>5</v>
      </c>
      <c r="T3332" s="100"/>
    </row>
    <row r="3333" spans="1:21" s="56" customFormat="1" ht="69.95" hidden="1" customHeight="1" outlineLevel="1" thickBot="1" x14ac:dyDescent="0.25">
      <c r="A3333" s="644" t="s">
        <v>5783</v>
      </c>
      <c r="B3333" s="7" t="s">
        <v>136</v>
      </c>
      <c r="C3333" s="597" t="s">
        <v>10571</v>
      </c>
      <c r="D3333" s="68" t="s">
        <v>7600</v>
      </c>
      <c r="E3333" s="30"/>
      <c r="F3333" s="64" t="s">
        <v>4</v>
      </c>
      <c r="G3333" s="2">
        <v>4</v>
      </c>
      <c r="H3333" s="65">
        <v>2.2000000000000002</v>
      </c>
      <c r="I3333" s="65">
        <v>2.1</v>
      </c>
      <c r="J3333" s="161">
        <f t="shared" si="2549"/>
        <v>2.0579999999999998</v>
      </c>
      <c r="K3333" s="161">
        <f t="shared" si="2550"/>
        <v>2.0369999999999999</v>
      </c>
      <c r="L3333" s="161">
        <f t="shared" si="2551"/>
        <v>2.016</v>
      </c>
      <c r="M3333" s="14"/>
      <c r="N3333" s="208">
        <f>H3333*M3333</f>
        <v>0</v>
      </c>
      <c r="O3333" s="217">
        <f>I3333*M3333</f>
        <v>0</v>
      </c>
      <c r="P3333" s="246">
        <f>J3333*M3333</f>
        <v>0</v>
      </c>
      <c r="Q3333" s="246">
        <f>K3333*M3333</f>
        <v>0</v>
      </c>
      <c r="R3333" s="246">
        <f>L3333*M3333</f>
        <v>0</v>
      </c>
      <c r="S3333" s="13" t="s">
        <v>5</v>
      </c>
    </row>
    <row r="3334" spans="1:21" s="56" customFormat="1" ht="69.95" hidden="1" customHeight="1" outlineLevel="1" thickBot="1" x14ac:dyDescent="0.25">
      <c r="A3334" s="644" t="s">
        <v>5784</v>
      </c>
      <c r="B3334" s="7" t="s">
        <v>136</v>
      </c>
      <c r="C3334" s="597" t="s">
        <v>8969</v>
      </c>
      <c r="D3334" s="68" t="s">
        <v>7601</v>
      </c>
      <c r="E3334" s="7"/>
      <c r="F3334" s="64" t="s">
        <v>4</v>
      </c>
      <c r="G3334" s="2">
        <v>4</v>
      </c>
      <c r="H3334" s="65">
        <v>2.0499999999999998</v>
      </c>
      <c r="I3334" s="65">
        <v>1.95</v>
      </c>
      <c r="J3334" s="161">
        <f t="shared" si="2549"/>
        <v>1.911</v>
      </c>
      <c r="K3334" s="161">
        <f t="shared" si="2550"/>
        <v>1.8915</v>
      </c>
      <c r="L3334" s="161">
        <f t="shared" si="2551"/>
        <v>1.8719999999999999</v>
      </c>
      <c r="M3334" s="14"/>
      <c r="N3334" s="208">
        <f>H3334*M3334</f>
        <v>0</v>
      </c>
      <c r="O3334" s="217">
        <f>I3334*M3334</f>
        <v>0</v>
      </c>
      <c r="P3334" s="246">
        <f>J3334*M3334</f>
        <v>0</v>
      </c>
      <c r="Q3334" s="246">
        <f>K3334*M3334</f>
        <v>0</v>
      </c>
      <c r="R3334" s="246">
        <f>L3334*M3334</f>
        <v>0</v>
      </c>
      <c r="S3334" s="13" t="s">
        <v>5</v>
      </c>
    </row>
    <row r="3335" spans="1:21" s="56" customFormat="1" ht="69.95" hidden="1" customHeight="1" outlineLevel="1" thickBot="1" x14ac:dyDescent="0.25">
      <c r="A3335" s="644" t="s">
        <v>5785</v>
      </c>
      <c r="B3335" s="7" t="s">
        <v>136</v>
      </c>
      <c r="C3335" s="104" t="s">
        <v>1898</v>
      </c>
      <c r="D3335" s="68" t="s">
        <v>7602</v>
      </c>
      <c r="E3335" s="7"/>
      <c r="F3335" s="64" t="s">
        <v>4</v>
      </c>
      <c r="G3335" s="2">
        <v>4</v>
      </c>
      <c r="H3335" s="65">
        <v>1.8</v>
      </c>
      <c r="I3335" s="65">
        <v>1.7</v>
      </c>
      <c r="J3335" s="161">
        <f t="shared" si="2549"/>
        <v>1.6659999999999999</v>
      </c>
      <c r="K3335" s="161">
        <f t="shared" si="2550"/>
        <v>1.649</v>
      </c>
      <c r="L3335" s="161">
        <f t="shared" si="2551"/>
        <v>1.6319999999999999</v>
      </c>
      <c r="M3335" s="14"/>
      <c r="N3335" s="208">
        <f>H3335*M3335</f>
        <v>0</v>
      </c>
      <c r="O3335" s="217">
        <f>I3335*M3335</f>
        <v>0</v>
      </c>
      <c r="P3335" s="246">
        <f>J3335*M3335</f>
        <v>0</v>
      </c>
      <c r="Q3335" s="246">
        <f>K3335*M3335</f>
        <v>0</v>
      </c>
      <c r="R3335" s="246">
        <f>L3335*M3335</f>
        <v>0</v>
      </c>
      <c r="S3335" s="13" t="s">
        <v>5</v>
      </c>
    </row>
    <row r="3336" spans="1:21" s="56" customFormat="1" ht="69.95" hidden="1" customHeight="1" outlineLevel="1" thickBot="1" x14ac:dyDescent="0.25">
      <c r="A3336" s="644" t="s">
        <v>5786</v>
      </c>
      <c r="B3336" s="7" t="s">
        <v>136</v>
      </c>
      <c r="C3336" s="104" t="s">
        <v>10760</v>
      </c>
      <c r="D3336" s="68" t="s">
        <v>7603</v>
      </c>
      <c r="E3336" s="7"/>
      <c r="F3336" s="64" t="s">
        <v>4</v>
      </c>
      <c r="G3336" s="2">
        <v>4</v>
      </c>
      <c r="H3336" s="65">
        <v>2</v>
      </c>
      <c r="I3336" s="65">
        <v>1.95</v>
      </c>
      <c r="J3336" s="161">
        <f t="shared" si="2549"/>
        <v>1.911</v>
      </c>
      <c r="K3336" s="161">
        <f t="shared" si="2550"/>
        <v>1.8915</v>
      </c>
      <c r="L3336" s="161">
        <f t="shared" si="2551"/>
        <v>1.8719999999999999</v>
      </c>
      <c r="M3336" s="14"/>
      <c r="N3336" s="208">
        <f>H3336*M3336</f>
        <v>0</v>
      </c>
      <c r="O3336" s="217">
        <f>I3336*M3336</f>
        <v>0</v>
      </c>
      <c r="P3336" s="246">
        <f>J3336*M3336</f>
        <v>0</v>
      </c>
      <c r="Q3336" s="246">
        <f>K3336*M3336</f>
        <v>0</v>
      </c>
      <c r="R3336" s="246">
        <f>L3336*M3336</f>
        <v>0</v>
      </c>
      <c r="S3336" s="13" t="s">
        <v>5</v>
      </c>
    </row>
    <row r="3337" spans="1:21" s="56" customFormat="1" ht="69.95" hidden="1" customHeight="1" outlineLevel="1" thickBot="1" x14ac:dyDescent="0.25">
      <c r="A3337" s="644" t="s">
        <v>10762</v>
      </c>
      <c r="B3337" s="7" t="s">
        <v>136</v>
      </c>
      <c r="C3337" s="597" t="s">
        <v>10761</v>
      </c>
      <c r="D3337" s="68" t="s">
        <v>7604</v>
      </c>
      <c r="E3337" s="7"/>
      <c r="F3337" s="64" t="s">
        <v>4</v>
      </c>
      <c r="G3337" s="2">
        <v>4</v>
      </c>
      <c r="H3337" s="65">
        <v>2.15</v>
      </c>
      <c r="I3337" s="65">
        <v>2.0499999999999998</v>
      </c>
      <c r="J3337" s="161">
        <f t="shared" si="2549"/>
        <v>2.0089999999999999</v>
      </c>
      <c r="K3337" s="161">
        <f t="shared" si="2550"/>
        <v>1.9884999999999997</v>
      </c>
      <c r="L3337" s="161">
        <f t="shared" si="2551"/>
        <v>1.9679999999999997</v>
      </c>
      <c r="M3337" s="14"/>
      <c r="N3337" s="208">
        <f>H3337*M3337</f>
        <v>0</v>
      </c>
      <c r="O3337" s="217">
        <f>I3337*M3337</f>
        <v>0</v>
      </c>
      <c r="P3337" s="246">
        <f>J3337*M3337</f>
        <v>0</v>
      </c>
      <c r="Q3337" s="246">
        <f>K3337*M3337</f>
        <v>0</v>
      </c>
      <c r="R3337" s="246">
        <f>L3337*M3337</f>
        <v>0</v>
      </c>
      <c r="S3337" s="13" t="s">
        <v>5</v>
      </c>
    </row>
    <row r="3338" spans="1:21" s="56" customFormat="1" ht="69.95" hidden="1" customHeight="1" outlineLevel="1" thickBot="1" x14ac:dyDescent="0.25">
      <c r="A3338" s="644" t="s">
        <v>5787</v>
      </c>
      <c r="B3338" s="7" t="s">
        <v>136</v>
      </c>
      <c r="C3338" s="597" t="s">
        <v>8970</v>
      </c>
      <c r="D3338" s="68" t="s">
        <v>7605</v>
      </c>
      <c r="E3338" s="7"/>
      <c r="F3338" s="64" t="s">
        <v>4</v>
      </c>
      <c r="G3338" s="2">
        <v>4</v>
      </c>
      <c r="H3338" s="65">
        <v>2.1</v>
      </c>
      <c r="I3338" s="65">
        <v>2</v>
      </c>
      <c r="J3338" s="161">
        <f t="shared" si="2549"/>
        <v>1.96</v>
      </c>
      <c r="K3338" s="161">
        <f t="shared" si="2550"/>
        <v>1.94</v>
      </c>
      <c r="L3338" s="161">
        <f t="shared" si="2551"/>
        <v>1.92</v>
      </c>
      <c r="M3338" s="14"/>
      <c r="N3338" s="208">
        <f>H3338*M3338</f>
        <v>0</v>
      </c>
      <c r="O3338" s="217">
        <f>I3338*M3338</f>
        <v>0</v>
      </c>
      <c r="P3338" s="246">
        <f>J3338*M3338</f>
        <v>0</v>
      </c>
      <c r="Q3338" s="246">
        <f>K3338*M3338</f>
        <v>0</v>
      </c>
      <c r="R3338" s="246">
        <f>L3338*M3338</f>
        <v>0</v>
      </c>
      <c r="S3338" s="13" t="s">
        <v>5</v>
      </c>
    </row>
    <row r="3339" spans="1:21" s="56" customFormat="1" ht="69.95" hidden="1" customHeight="1" outlineLevel="1" thickBot="1" x14ac:dyDescent="0.25">
      <c r="A3339" s="644" t="s">
        <v>5788</v>
      </c>
      <c r="B3339" s="7" t="s">
        <v>136</v>
      </c>
      <c r="C3339" s="597" t="s">
        <v>9532</v>
      </c>
      <c r="D3339" s="68" t="s">
        <v>7606</v>
      </c>
      <c r="E3339" s="7"/>
      <c r="F3339" s="64" t="s">
        <v>4</v>
      </c>
      <c r="G3339" s="2">
        <v>4</v>
      </c>
      <c r="H3339" s="65">
        <v>2</v>
      </c>
      <c r="I3339" s="65">
        <v>1.9</v>
      </c>
      <c r="J3339" s="161">
        <f t="shared" si="2549"/>
        <v>1.8619999999999999</v>
      </c>
      <c r="K3339" s="161">
        <f t="shared" si="2550"/>
        <v>1.843</v>
      </c>
      <c r="L3339" s="161">
        <f t="shared" si="2551"/>
        <v>1.8239999999999998</v>
      </c>
      <c r="M3339" s="14"/>
      <c r="N3339" s="208">
        <f>H3339*M3339</f>
        <v>0</v>
      </c>
      <c r="O3339" s="217">
        <f>I3339*M3339</f>
        <v>0</v>
      </c>
      <c r="P3339" s="246">
        <f>J3339*M3339</f>
        <v>0</v>
      </c>
      <c r="Q3339" s="246">
        <f>K3339*M3339</f>
        <v>0</v>
      </c>
      <c r="R3339" s="246">
        <f>L3339*M3339</f>
        <v>0</v>
      </c>
      <c r="S3339" s="13" t="s">
        <v>5</v>
      </c>
    </row>
    <row r="3340" spans="1:21" s="56" customFormat="1" ht="69.95" hidden="1" customHeight="1" outlineLevel="1" thickBot="1" x14ac:dyDescent="0.25">
      <c r="A3340" s="644" t="s">
        <v>9904</v>
      </c>
      <c r="B3340" s="7" t="s">
        <v>136</v>
      </c>
      <c r="C3340" s="104" t="s">
        <v>9903</v>
      </c>
      <c r="D3340" s="68" t="s">
        <v>9905</v>
      </c>
      <c r="E3340" s="55"/>
      <c r="F3340" s="64" t="s">
        <v>4</v>
      </c>
      <c r="G3340" s="2">
        <v>5</v>
      </c>
      <c r="H3340" s="65">
        <v>2.5</v>
      </c>
      <c r="I3340" s="65">
        <v>2.4</v>
      </c>
      <c r="J3340" s="161">
        <f t="shared" si="2549"/>
        <v>2.3519999999999999</v>
      </c>
      <c r="K3340" s="161">
        <f t="shared" si="2550"/>
        <v>2.3279999999999998</v>
      </c>
      <c r="L3340" s="161">
        <f t="shared" si="2551"/>
        <v>2.3039999999999998</v>
      </c>
      <c r="M3340" s="14"/>
      <c r="N3340" s="208">
        <f>H3340*M3340</f>
        <v>0</v>
      </c>
      <c r="O3340" s="217">
        <f>I3340*M3340</f>
        <v>0</v>
      </c>
      <c r="P3340" s="246">
        <f>J3340*M3340</f>
        <v>0</v>
      </c>
      <c r="Q3340" s="246">
        <f>K3340*M3340</f>
        <v>0</v>
      </c>
      <c r="R3340" s="246">
        <f>L3340*M3340</f>
        <v>0</v>
      </c>
      <c r="S3340" s="13" t="s">
        <v>5</v>
      </c>
    </row>
    <row r="3341" spans="1:21" s="56" customFormat="1" ht="69.95" hidden="1" customHeight="1" outlineLevel="1" thickBot="1" x14ac:dyDescent="0.25">
      <c r="A3341" s="644" t="s">
        <v>5789</v>
      </c>
      <c r="B3341" s="7" t="s">
        <v>136</v>
      </c>
      <c r="C3341" s="597" t="s">
        <v>9530</v>
      </c>
      <c r="D3341" s="68" t="s">
        <v>7607</v>
      </c>
      <c r="E3341" s="55"/>
      <c r="F3341" s="64" t="s">
        <v>4</v>
      </c>
      <c r="G3341" s="2">
        <v>5</v>
      </c>
      <c r="H3341" s="65">
        <v>2.6</v>
      </c>
      <c r="I3341" s="65">
        <v>2.5</v>
      </c>
      <c r="J3341" s="161">
        <f t="shared" si="2549"/>
        <v>2.4500000000000002</v>
      </c>
      <c r="K3341" s="161">
        <f t="shared" si="2550"/>
        <v>2.4249999999999998</v>
      </c>
      <c r="L3341" s="161">
        <f t="shared" si="2551"/>
        <v>2.4</v>
      </c>
      <c r="M3341" s="14"/>
      <c r="N3341" s="208">
        <f>H3341*M3341</f>
        <v>0</v>
      </c>
      <c r="O3341" s="217">
        <f>I3341*M3341</f>
        <v>0</v>
      </c>
      <c r="P3341" s="246">
        <f>J3341*M3341</f>
        <v>0</v>
      </c>
      <c r="Q3341" s="246">
        <f>K3341*M3341</f>
        <v>0</v>
      </c>
      <c r="R3341" s="246">
        <f>L3341*M3341</f>
        <v>0</v>
      </c>
      <c r="S3341" s="13" t="s">
        <v>5</v>
      </c>
    </row>
    <row r="3342" spans="1:21" s="56" customFormat="1" ht="69.95" hidden="1" customHeight="1" outlineLevel="1" thickBot="1" x14ac:dyDescent="0.25">
      <c r="A3342" s="644" t="s">
        <v>5790</v>
      </c>
      <c r="B3342" s="64" t="s">
        <v>136</v>
      </c>
      <c r="C3342" s="104" t="s">
        <v>2296</v>
      </c>
      <c r="D3342" s="69" t="s">
        <v>10637</v>
      </c>
      <c r="E3342" s="64"/>
      <c r="F3342" s="64" t="s">
        <v>4</v>
      </c>
      <c r="G3342" s="86">
        <v>5</v>
      </c>
      <c r="H3342" s="98">
        <v>2.7</v>
      </c>
      <c r="I3342" s="98">
        <v>2.6</v>
      </c>
      <c r="J3342" s="162">
        <f t="shared" si="2549"/>
        <v>2.548</v>
      </c>
      <c r="K3342" s="162">
        <f t="shared" si="2550"/>
        <v>2.5219999999999998</v>
      </c>
      <c r="L3342" s="162">
        <f t="shared" si="2551"/>
        <v>2.496</v>
      </c>
      <c r="M3342" s="141"/>
      <c r="N3342" s="209">
        <f>H3342*M3342</f>
        <v>0</v>
      </c>
      <c r="O3342" s="217">
        <f>I3342*M3342</f>
        <v>0</v>
      </c>
      <c r="P3342" s="246">
        <f>J3342*M3342</f>
        <v>0</v>
      </c>
      <c r="Q3342" s="246">
        <f>K3342*M3342</f>
        <v>0</v>
      </c>
      <c r="R3342" s="246">
        <f>L3342*M3342</f>
        <v>0</v>
      </c>
      <c r="S3342" s="30" t="s">
        <v>5</v>
      </c>
      <c r="T3342" s="100"/>
    </row>
    <row r="3343" spans="1:21" s="56" customFormat="1" ht="69.95" hidden="1" customHeight="1" outlineLevel="1" thickBot="1" x14ac:dyDescent="0.25">
      <c r="A3343" s="644" t="s">
        <v>5791</v>
      </c>
      <c r="B3343" s="7" t="s">
        <v>136</v>
      </c>
      <c r="C3343" s="104" t="s">
        <v>1901</v>
      </c>
      <c r="D3343" s="68" t="s">
        <v>7608</v>
      </c>
      <c r="E3343" s="245"/>
      <c r="F3343" s="64" t="s">
        <v>4</v>
      </c>
      <c r="G3343" s="512">
        <v>6</v>
      </c>
      <c r="H3343" s="65">
        <v>3.5</v>
      </c>
      <c r="I3343" s="65">
        <v>3.4</v>
      </c>
      <c r="J3343" s="161">
        <f t="shared" si="2549"/>
        <v>3.3319999999999999</v>
      </c>
      <c r="K3343" s="161">
        <f t="shared" si="2550"/>
        <v>3.298</v>
      </c>
      <c r="L3343" s="161">
        <f t="shared" si="2551"/>
        <v>3.2639999999999998</v>
      </c>
      <c r="M3343" s="14"/>
      <c r="N3343" s="208">
        <f>H3343*M3343</f>
        <v>0</v>
      </c>
      <c r="O3343" s="217">
        <f>I3343*M3343</f>
        <v>0</v>
      </c>
      <c r="P3343" s="246">
        <f>J3343*M3343</f>
        <v>0</v>
      </c>
      <c r="Q3343" s="246">
        <f>K3343*M3343</f>
        <v>0</v>
      </c>
      <c r="R3343" s="246">
        <f>L3343*M3343</f>
        <v>0</v>
      </c>
      <c r="S3343" s="13" t="s">
        <v>5</v>
      </c>
      <c r="U3343"/>
    </row>
    <row r="3344" spans="1:21" s="56" customFormat="1" ht="20.100000000000001" customHeight="1" collapsed="1" thickBot="1" x14ac:dyDescent="0.25">
      <c r="A3344" s="372" t="s">
        <v>799</v>
      </c>
      <c r="B3344" s="372"/>
      <c r="C3344" s="373"/>
      <c r="D3344" s="374"/>
      <c r="E3344" s="374"/>
      <c r="F3344" s="374"/>
      <c r="G3344" s="375"/>
      <c r="H3344" s="376"/>
      <c r="I3344" s="376"/>
      <c r="J3344" s="378"/>
      <c r="K3344" s="378"/>
      <c r="L3344" s="378"/>
      <c r="M3344" s="375"/>
      <c r="N3344" s="376"/>
      <c r="O3344" s="376"/>
      <c r="P3344" s="376"/>
      <c r="Q3344" s="376"/>
      <c r="R3344" s="376"/>
      <c r="S3344" s="377"/>
    </row>
    <row r="3345" spans="1:21" ht="20.100000000000001" hidden="1" customHeight="1" outlineLevel="1" thickBot="1" x14ac:dyDescent="0.25">
      <c r="A3345" s="3" t="s">
        <v>3737</v>
      </c>
      <c r="B3345" s="4" t="s">
        <v>33</v>
      </c>
      <c r="C3345" s="4"/>
      <c r="D3345" s="4" t="s">
        <v>17</v>
      </c>
      <c r="E3345" s="405" t="s">
        <v>2746</v>
      </c>
      <c r="F3345" s="35" t="s">
        <v>31</v>
      </c>
      <c r="G3345" s="39" t="s">
        <v>487</v>
      </c>
      <c r="H3345" s="4" t="s">
        <v>488</v>
      </c>
      <c r="I3345" s="4" t="s">
        <v>495</v>
      </c>
      <c r="J3345" s="123">
        <v>-0.02</v>
      </c>
      <c r="K3345" s="123">
        <v>-0.03</v>
      </c>
      <c r="L3345" s="123">
        <v>-0.04</v>
      </c>
      <c r="M3345" s="4" t="s">
        <v>18</v>
      </c>
      <c r="N3345" s="4" t="s">
        <v>8</v>
      </c>
      <c r="O3345" s="4" t="s">
        <v>486</v>
      </c>
      <c r="P3345" s="124" t="s">
        <v>1924</v>
      </c>
      <c r="Q3345" s="124" t="s">
        <v>1930</v>
      </c>
      <c r="R3345" s="124" t="s">
        <v>1931</v>
      </c>
      <c r="S3345" s="4" t="s">
        <v>34</v>
      </c>
      <c r="U3345" s="56"/>
    </row>
    <row r="3346" spans="1:21" s="56" customFormat="1" ht="69.95" hidden="1" customHeight="1" outlineLevel="1" thickBot="1" x14ac:dyDescent="0.25">
      <c r="A3346" s="644" t="s">
        <v>5792</v>
      </c>
      <c r="B3346" s="7" t="s">
        <v>136</v>
      </c>
      <c r="C3346" s="305"/>
      <c r="D3346" s="68" t="s">
        <v>8008</v>
      </c>
      <c r="E3346" s="501"/>
      <c r="F3346" s="7" t="s">
        <v>4</v>
      </c>
      <c r="G3346" s="398">
        <v>12</v>
      </c>
      <c r="H3346" s="65">
        <v>7</v>
      </c>
      <c r="I3346" s="65">
        <v>6.8</v>
      </c>
      <c r="J3346" s="161">
        <f t="shared" ref="J3346" si="2552">I3346*0.98</f>
        <v>6.6639999999999997</v>
      </c>
      <c r="K3346" s="161">
        <f t="shared" ref="K3346" si="2553">I3346*0.97</f>
        <v>6.5960000000000001</v>
      </c>
      <c r="L3346" s="161">
        <f t="shared" ref="L3346" si="2554">I3346*0.96</f>
        <v>6.5279999999999996</v>
      </c>
      <c r="M3346" s="14"/>
      <c r="N3346" s="208">
        <f>H3346*M3346</f>
        <v>0</v>
      </c>
      <c r="O3346" s="217">
        <f>I3346*M3346</f>
        <v>0</v>
      </c>
      <c r="P3346" s="246">
        <f>J3346*M3346</f>
        <v>0</v>
      </c>
      <c r="Q3346" s="246">
        <f>K3346*M3346</f>
        <v>0</v>
      </c>
      <c r="R3346" s="246">
        <f>L3346*M3346</f>
        <v>0</v>
      </c>
      <c r="S3346" s="13" t="s">
        <v>5</v>
      </c>
    </row>
    <row r="3347" spans="1:21" s="56" customFormat="1" ht="69.95" hidden="1" customHeight="1" outlineLevel="1" thickBot="1" x14ac:dyDescent="0.25">
      <c r="A3347" s="644" t="s">
        <v>5793</v>
      </c>
      <c r="B3347" s="91" t="s">
        <v>136</v>
      </c>
      <c r="C3347" s="252"/>
      <c r="D3347" s="394" t="s">
        <v>8009</v>
      </c>
      <c r="E3347" s="7"/>
      <c r="F3347" s="7" t="s">
        <v>4</v>
      </c>
      <c r="G3347" s="138">
        <v>6</v>
      </c>
      <c r="H3347" s="175">
        <v>3.2</v>
      </c>
      <c r="I3347" s="175">
        <v>3.1</v>
      </c>
      <c r="J3347" s="185">
        <f t="shared" ref="J3347" si="2555">I3347*0.98</f>
        <v>3.0379999999999998</v>
      </c>
      <c r="K3347" s="185">
        <f t="shared" ref="K3347" si="2556">I3347*0.97</f>
        <v>3.0070000000000001</v>
      </c>
      <c r="L3347" s="185">
        <f t="shared" ref="L3347" si="2557">I3347*0.96</f>
        <v>2.976</v>
      </c>
      <c r="M3347" s="15"/>
      <c r="N3347" s="220">
        <f>H3347*M3347</f>
        <v>0</v>
      </c>
      <c r="O3347" s="216">
        <f>I3347*M3347</f>
        <v>0</v>
      </c>
      <c r="P3347" s="249">
        <f>J3347*M3347</f>
        <v>0</v>
      </c>
      <c r="Q3347" s="249">
        <f>K3347*M3347</f>
        <v>0</v>
      </c>
      <c r="R3347" s="249">
        <f>L3347*M3347</f>
        <v>0</v>
      </c>
      <c r="S3347" s="18" t="s">
        <v>5</v>
      </c>
    </row>
    <row r="3348" spans="1:21" s="56" customFormat="1" ht="69.95" hidden="1" customHeight="1" outlineLevel="1" thickBot="1" x14ac:dyDescent="0.25">
      <c r="A3348" s="644" t="s">
        <v>5794</v>
      </c>
      <c r="B3348" s="64" t="s">
        <v>136</v>
      </c>
      <c r="C3348" s="103" t="s">
        <v>9762</v>
      </c>
      <c r="D3348" s="69" t="s">
        <v>8010</v>
      </c>
      <c r="E3348" s="64"/>
      <c r="F3348" s="7" t="s">
        <v>4</v>
      </c>
      <c r="G3348" s="86">
        <v>5</v>
      </c>
      <c r="H3348" s="98">
        <v>3.3</v>
      </c>
      <c r="I3348" s="98">
        <v>3.2</v>
      </c>
      <c r="J3348" s="162">
        <f t="shared" ref="J3348:J3349" si="2558">I3348*0.98</f>
        <v>3.1360000000000001</v>
      </c>
      <c r="K3348" s="162">
        <f t="shared" ref="K3348:K3349" si="2559">I3348*0.97</f>
        <v>3.1040000000000001</v>
      </c>
      <c r="L3348" s="162">
        <f t="shared" ref="L3348:L3349" si="2560">I3348*0.96</f>
        <v>3.0720000000000001</v>
      </c>
      <c r="M3348" s="141"/>
      <c r="N3348" s="209">
        <f>H3348*M3348</f>
        <v>0</v>
      </c>
      <c r="O3348" s="217">
        <f>I3348*M3348</f>
        <v>0</v>
      </c>
      <c r="P3348" s="217">
        <f>J3348*M3348</f>
        <v>0</v>
      </c>
      <c r="Q3348" s="217">
        <f>K3348*M3348</f>
        <v>0</v>
      </c>
      <c r="R3348" s="217">
        <f>L3348*M3348</f>
        <v>0</v>
      </c>
      <c r="S3348" s="30" t="s">
        <v>5</v>
      </c>
      <c r="T3348" s="100"/>
    </row>
    <row r="3349" spans="1:21" s="56" customFormat="1" ht="69.95" hidden="1" customHeight="1" outlineLevel="1" thickBot="1" x14ac:dyDescent="0.25">
      <c r="A3349" s="644" t="s">
        <v>5795</v>
      </c>
      <c r="B3349" s="64" t="s">
        <v>136</v>
      </c>
      <c r="C3349" s="103" t="s">
        <v>9536</v>
      </c>
      <c r="D3349" s="69" t="s">
        <v>8011</v>
      </c>
      <c r="E3349" s="64"/>
      <c r="F3349" s="7" t="s">
        <v>4</v>
      </c>
      <c r="G3349" s="86">
        <v>12</v>
      </c>
      <c r="H3349" s="98">
        <v>7.6</v>
      </c>
      <c r="I3349" s="98">
        <v>7.4</v>
      </c>
      <c r="J3349" s="162">
        <f t="shared" si="2558"/>
        <v>7.2519999999999998</v>
      </c>
      <c r="K3349" s="162">
        <f t="shared" si="2559"/>
        <v>7.1779999999999999</v>
      </c>
      <c r="L3349" s="162">
        <f t="shared" si="2560"/>
        <v>7.1040000000000001</v>
      </c>
      <c r="M3349" s="141"/>
      <c r="N3349" s="209">
        <f>H3349*M3349</f>
        <v>0</v>
      </c>
      <c r="O3349" s="217">
        <f>I3349*M3349</f>
        <v>0</v>
      </c>
      <c r="P3349" s="217">
        <f>J3349*M3349</f>
        <v>0</v>
      </c>
      <c r="Q3349" s="217">
        <f>K3349*M3349</f>
        <v>0</v>
      </c>
      <c r="R3349" s="217">
        <f>L3349*M3349</f>
        <v>0</v>
      </c>
      <c r="S3349" s="30" t="s">
        <v>5</v>
      </c>
      <c r="T3349" s="100"/>
    </row>
    <row r="3350" spans="1:21" s="56" customFormat="1" ht="69.95" hidden="1" customHeight="1" outlineLevel="1" thickBot="1" x14ac:dyDescent="0.25">
      <c r="A3350" s="644" t="s">
        <v>8915</v>
      </c>
      <c r="B3350" s="64" t="s">
        <v>136</v>
      </c>
      <c r="C3350" s="103" t="s">
        <v>9763</v>
      </c>
      <c r="D3350" s="69" t="s">
        <v>8940</v>
      </c>
      <c r="E3350" s="64"/>
      <c r="F3350" s="64" t="s">
        <v>4</v>
      </c>
      <c r="G3350" s="86">
        <v>15</v>
      </c>
      <c r="H3350" s="98">
        <v>10.8</v>
      </c>
      <c r="I3350" s="98">
        <v>10.5</v>
      </c>
      <c r="J3350" s="162">
        <f t="shared" ref="J3350" si="2561">I3350*0.98</f>
        <v>10.29</v>
      </c>
      <c r="K3350" s="162">
        <f t="shared" ref="K3350" si="2562">I3350*0.97</f>
        <v>10.185</v>
      </c>
      <c r="L3350" s="162">
        <f t="shared" ref="L3350" si="2563">I3350*0.96</f>
        <v>10.08</v>
      </c>
      <c r="M3350" s="141"/>
      <c r="N3350" s="209">
        <f>H3350*M3350</f>
        <v>0</v>
      </c>
      <c r="O3350" s="217">
        <f>I3350*M3350</f>
        <v>0</v>
      </c>
      <c r="P3350" s="217">
        <f>J3350*M3350</f>
        <v>0</v>
      </c>
      <c r="Q3350" s="217">
        <f>K3350*M3350</f>
        <v>0</v>
      </c>
      <c r="R3350" s="217">
        <f>L3350*M3350</f>
        <v>0</v>
      </c>
      <c r="S3350" s="30" t="s">
        <v>5</v>
      </c>
      <c r="T3350" s="100"/>
    </row>
    <row r="3351" spans="1:21" s="56" customFormat="1" ht="69.95" hidden="1" customHeight="1" outlineLevel="1" thickBot="1" x14ac:dyDescent="0.25">
      <c r="A3351" s="644" t="s">
        <v>5796</v>
      </c>
      <c r="B3351" s="82" t="s">
        <v>136</v>
      </c>
      <c r="C3351" s="103" t="s">
        <v>10261</v>
      </c>
      <c r="D3351" s="67" t="s">
        <v>10260</v>
      </c>
      <c r="E3351" s="64"/>
      <c r="F3351" s="64" t="s">
        <v>4</v>
      </c>
      <c r="G3351" s="89">
        <v>18</v>
      </c>
      <c r="H3351" s="99">
        <v>12.3</v>
      </c>
      <c r="I3351" s="99">
        <v>12</v>
      </c>
      <c r="J3351" s="174">
        <f t="shared" ref="J3351:J3352" si="2564">I3351*0.98</f>
        <v>11.76</v>
      </c>
      <c r="K3351" s="174">
        <f t="shared" ref="K3351:K3352" si="2565">I3351*0.97</f>
        <v>11.64</v>
      </c>
      <c r="L3351" s="174">
        <f t="shared" ref="L3351:L3352" si="2566">I3351*0.96</f>
        <v>11.52</v>
      </c>
      <c r="M3351" s="141"/>
      <c r="N3351" s="207">
        <f>H3351*M3351</f>
        <v>0</v>
      </c>
      <c r="O3351" s="216">
        <f>I3351*M3351</f>
        <v>0</v>
      </c>
      <c r="P3351" s="216">
        <f>J3351*M3351</f>
        <v>0</v>
      </c>
      <c r="Q3351" s="216">
        <f>K3351*M3351</f>
        <v>0</v>
      </c>
      <c r="R3351" s="216">
        <f>L3351*M3351</f>
        <v>0</v>
      </c>
      <c r="S3351" s="30" t="s">
        <v>5</v>
      </c>
      <c r="T3351" s="100"/>
    </row>
    <row r="3352" spans="1:21" s="56" customFormat="1" ht="69.95" hidden="1" customHeight="1" outlineLevel="1" thickBot="1" x14ac:dyDescent="0.25">
      <c r="A3352" s="644" t="s">
        <v>5797</v>
      </c>
      <c r="B3352" s="64" t="s">
        <v>136</v>
      </c>
      <c r="C3352" s="103" t="s">
        <v>9270</v>
      </c>
      <c r="D3352" s="69" t="s">
        <v>8012</v>
      </c>
      <c r="E3352" s="360"/>
      <c r="F3352" s="64" t="s">
        <v>4</v>
      </c>
      <c r="G3352" s="86">
        <v>7</v>
      </c>
      <c r="H3352" s="98">
        <v>4.3</v>
      </c>
      <c r="I3352" s="98">
        <v>4.2</v>
      </c>
      <c r="J3352" s="162">
        <f t="shared" si="2564"/>
        <v>4.1159999999999997</v>
      </c>
      <c r="K3352" s="162">
        <f t="shared" si="2565"/>
        <v>4.0739999999999998</v>
      </c>
      <c r="L3352" s="162">
        <f t="shared" si="2566"/>
        <v>4.032</v>
      </c>
      <c r="M3352" s="141"/>
      <c r="N3352" s="209">
        <f>H3352*M3352</f>
        <v>0</v>
      </c>
      <c r="O3352" s="217">
        <f>I3352*M3352</f>
        <v>0</v>
      </c>
      <c r="P3352" s="217">
        <f>J3352*M3352</f>
        <v>0</v>
      </c>
      <c r="Q3352" s="217">
        <f>K3352*M3352</f>
        <v>0</v>
      </c>
      <c r="R3352" s="217">
        <f>L3352*M3352</f>
        <v>0</v>
      </c>
      <c r="S3352" s="30" t="s">
        <v>5</v>
      </c>
      <c r="T3352" s="100"/>
      <c r="U3352"/>
    </row>
    <row r="3353" spans="1:21" s="56" customFormat="1" ht="20.100000000000001" customHeight="1" collapsed="1" thickBot="1" x14ac:dyDescent="0.25">
      <c r="A3353" s="372" t="s">
        <v>800</v>
      </c>
      <c r="B3353" s="372"/>
      <c r="C3353" s="373"/>
      <c r="D3353" s="374"/>
      <c r="E3353" s="393"/>
      <c r="F3353" s="374"/>
      <c r="G3353" s="375"/>
      <c r="H3353" s="376"/>
      <c r="I3353" s="376"/>
      <c r="J3353" s="378"/>
      <c r="K3353" s="378"/>
      <c r="L3353" s="378"/>
      <c r="M3353" s="375"/>
      <c r="N3353" s="376"/>
      <c r="O3353" s="376"/>
      <c r="P3353" s="376"/>
      <c r="Q3353" s="376"/>
      <c r="R3353" s="376"/>
      <c r="S3353" s="377"/>
    </row>
    <row r="3354" spans="1:21" ht="20.100000000000001" hidden="1" customHeight="1" outlineLevel="1" thickBot="1" x14ac:dyDescent="0.25">
      <c r="A3354" s="3" t="s">
        <v>3737</v>
      </c>
      <c r="B3354" s="4" t="s">
        <v>33</v>
      </c>
      <c r="C3354" s="4"/>
      <c r="D3354" s="4" t="s">
        <v>17</v>
      </c>
      <c r="E3354" s="3" t="s">
        <v>2746</v>
      </c>
      <c r="F3354" s="35" t="s">
        <v>31</v>
      </c>
      <c r="G3354" s="39" t="s">
        <v>487</v>
      </c>
      <c r="H3354" s="4" t="s">
        <v>488</v>
      </c>
      <c r="I3354" s="4" t="s">
        <v>495</v>
      </c>
      <c r="J3354" s="123">
        <v>-0.02</v>
      </c>
      <c r="K3354" s="123">
        <v>-0.03</v>
      </c>
      <c r="L3354" s="123">
        <v>-0.04</v>
      </c>
      <c r="M3354" s="4" t="s">
        <v>18</v>
      </c>
      <c r="N3354" s="4" t="s">
        <v>8</v>
      </c>
      <c r="O3354" s="4" t="s">
        <v>486</v>
      </c>
      <c r="P3354" s="124" t="s">
        <v>1924</v>
      </c>
      <c r="Q3354" s="124" t="s">
        <v>1930</v>
      </c>
      <c r="R3354" s="124" t="s">
        <v>1931</v>
      </c>
      <c r="S3354" s="4" t="s">
        <v>34</v>
      </c>
      <c r="U3354" s="56"/>
    </row>
    <row r="3355" spans="1:21" s="56" customFormat="1" ht="69.95" hidden="1" customHeight="1" outlineLevel="1" thickBot="1" x14ac:dyDescent="0.25">
      <c r="A3355" s="644" t="s">
        <v>5798</v>
      </c>
      <c r="B3355" s="7" t="s">
        <v>136</v>
      </c>
      <c r="C3355" s="58"/>
      <c r="D3355" s="68" t="s">
        <v>8013</v>
      </c>
      <c r="E3355" s="166"/>
      <c r="F3355" s="7" t="s">
        <v>4</v>
      </c>
      <c r="G3355" s="149">
        <v>12</v>
      </c>
      <c r="H3355" s="65">
        <v>7.4</v>
      </c>
      <c r="I3355" s="65">
        <v>7.2</v>
      </c>
      <c r="J3355" s="161">
        <f t="shared" ref="J3355:J3361" si="2567">I3355*0.98</f>
        <v>7.056</v>
      </c>
      <c r="K3355" s="161">
        <f t="shared" ref="K3355:K3361" si="2568">I3355*0.97</f>
        <v>6.984</v>
      </c>
      <c r="L3355" s="161">
        <f t="shared" ref="L3355:L3361" si="2569">I3355*0.96</f>
        <v>6.9119999999999999</v>
      </c>
      <c r="M3355" s="14"/>
      <c r="N3355" s="208">
        <f>H3355*M3355</f>
        <v>0</v>
      </c>
      <c r="O3355" s="217">
        <f>I3355*M3355</f>
        <v>0</v>
      </c>
      <c r="P3355" s="246">
        <f>J3355*M3355</f>
        <v>0</v>
      </c>
      <c r="Q3355" s="246">
        <f>K3355*M3355</f>
        <v>0</v>
      </c>
      <c r="R3355" s="246">
        <f>L3355*M3355</f>
        <v>0</v>
      </c>
      <c r="S3355" s="13" t="s">
        <v>5</v>
      </c>
    </row>
    <row r="3356" spans="1:21" s="56" customFormat="1" ht="69.95" hidden="1" customHeight="1" outlineLevel="1" thickBot="1" x14ac:dyDescent="0.25">
      <c r="A3356" s="644" t="s">
        <v>5799</v>
      </c>
      <c r="B3356" s="64" t="s">
        <v>205</v>
      </c>
      <c r="C3356" s="597" t="s">
        <v>9111</v>
      </c>
      <c r="D3356" s="69" t="s">
        <v>8014</v>
      </c>
      <c r="E3356" s="64"/>
      <c r="F3356" s="64" t="s">
        <v>4</v>
      </c>
      <c r="G3356" s="136">
        <v>4</v>
      </c>
      <c r="H3356" s="98">
        <v>1.65</v>
      </c>
      <c r="I3356" s="98">
        <v>1.6</v>
      </c>
      <c r="J3356" s="162">
        <f t="shared" si="2567"/>
        <v>1.5680000000000001</v>
      </c>
      <c r="K3356" s="162">
        <f t="shared" si="2568"/>
        <v>1.552</v>
      </c>
      <c r="L3356" s="162">
        <f t="shared" si="2569"/>
        <v>1.536</v>
      </c>
      <c r="M3356" s="141"/>
      <c r="N3356" s="209">
        <f>H3356*M3356</f>
        <v>0</v>
      </c>
      <c r="O3356" s="217">
        <f>I3356*M3356</f>
        <v>0</v>
      </c>
      <c r="P3356" s="246">
        <f>J3356*M3356</f>
        <v>0</v>
      </c>
      <c r="Q3356" s="246">
        <f>K3356*M3356</f>
        <v>0</v>
      </c>
      <c r="R3356" s="246">
        <f>L3356*M3356</f>
        <v>0</v>
      </c>
      <c r="S3356" s="30" t="s">
        <v>5</v>
      </c>
      <c r="T3356" s="100"/>
    </row>
    <row r="3357" spans="1:21" s="56" customFormat="1" ht="69.95" hidden="1" customHeight="1" outlineLevel="1" thickBot="1" x14ac:dyDescent="0.25">
      <c r="A3357" s="644" t="s">
        <v>5800</v>
      </c>
      <c r="B3357" s="64" t="s">
        <v>205</v>
      </c>
      <c r="C3357" s="597" t="s">
        <v>9112</v>
      </c>
      <c r="D3357" s="69" t="s">
        <v>8015</v>
      </c>
      <c r="E3357" s="64"/>
      <c r="F3357" s="64" t="s">
        <v>4</v>
      </c>
      <c r="G3357" s="136">
        <v>4</v>
      </c>
      <c r="H3357" s="98">
        <v>1.65</v>
      </c>
      <c r="I3357" s="98">
        <v>1.6</v>
      </c>
      <c r="J3357" s="162">
        <f t="shared" si="2567"/>
        <v>1.5680000000000001</v>
      </c>
      <c r="K3357" s="162">
        <f t="shared" si="2568"/>
        <v>1.552</v>
      </c>
      <c r="L3357" s="162">
        <f t="shared" si="2569"/>
        <v>1.536</v>
      </c>
      <c r="M3357" s="141"/>
      <c r="N3357" s="209">
        <f>H3357*M3357</f>
        <v>0</v>
      </c>
      <c r="O3357" s="217">
        <f>I3357*M3357</f>
        <v>0</v>
      </c>
      <c r="P3357" s="246">
        <f>J3357*M3357</f>
        <v>0</v>
      </c>
      <c r="Q3357" s="246">
        <f>K3357*M3357</f>
        <v>0</v>
      </c>
      <c r="R3357" s="246">
        <f>L3357*M3357</f>
        <v>0</v>
      </c>
      <c r="S3357" s="30" t="s">
        <v>5</v>
      </c>
      <c r="T3357" s="100"/>
    </row>
    <row r="3358" spans="1:21" s="56" customFormat="1" ht="69.95" hidden="1" customHeight="1" outlineLevel="1" thickBot="1" x14ac:dyDescent="0.25">
      <c r="A3358" s="644" t="s">
        <v>5801</v>
      </c>
      <c r="B3358" s="64" t="s">
        <v>205</v>
      </c>
      <c r="C3358" s="597" t="s">
        <v>9113</v>
      </c>
      <c r="D3358" s="69" t="s">
        <v>8016</v>
      </c>
      <c r="E3358" s="64"/>
      <c r="F3358" s="64" t="s">
        <v>4</v>
      </c>
      <c r="G3358" s="136">
        <v>4</v>
      </c>
      <c r="H3358" s="98">
        <v>2</v>
      </c>
      <c r="I3358" s="98">
        <v>1.9</v>
      </c>
      <c r="J3358" s="161">
        <f t="shared" si="2567"/>
        <v>1.8619999999999999</v>
      </c>
      <c r="K3358" s="161">
        <f t="shared" si="2568"/>
        <v>1.843</v>
      </c>
      <c r="L3358" s="161">
        <f t="shared" si="2569"/>
        <v>1.8239999999999998</v>
      </c>
      <c r="M3358" s="14"/>
      <c r="N3358" s="209">
        <f>H3358*M3358</f>
        <v>0</v>
      </c>
      <c r="O3358" s="217">
        <f>I3358*M3358</f>
        <v>0</v>
      </c>
      <c r="P3358" s="246">
        <f>J3358*M3358</f>
        <v>0</v>
      </c>
      <c r="Q3358" s="246">
        <f>K3358*M3358</f>
        <v>0</v>
      </c>
      <c r="R3358" s="246">
        <f>L3358*M3358</f>
        <v>0</v>
      </c>
      <c r="S3358" s="30" t="s">
        <v>5</v>
      </c>
      <c r="T3358" s="100"/>
    </row>
    <row r="3359" spans="1:21" s="56" customFormat="1" ht="69.95" hidden="1" customHeight="1" outlineLevel="1" thickBot="1" x14ac:dyDescent="0.25">
      <c r="A3359" s="644" t="s">
        <v>5802</v>
      </c>
      <c r="B3359" s="64" t="s">
        <v>205</v>
      </c>
      <c r="C3359" s="597" t="s">
        <v>9114</v>
      </c>
      <c r="D3359" s="69" t="s">
        <v>8017</v>
      </c>
      <c r="E3359" s="64"/>
      <c r="F3359" s="64" t="s">
        <v>4</v>
      </c>
      <c r="G3359" s="136">
        <v>5</v>
      </c>
      <c r="H3359" s="98">
        <v>2.2999999999999998</v>
      </c>
      <c r="I3359" s="98">
        <v>2.2000000000000002</v>
      </c>
      <c r="J3359" s="162">
        <f t="shared" si="2567"/>
        <v>2.1560000000000001</v>
      </c>
      <c r="K3359" s="162">
        <f t="shared" si="2568"/>
        <v>2.1339999999999999</v>
      </c>
      <c r="L3359" s="162">
        <f t="shared" si="2569"/>
        <v>2.1120000000000001</v>
      </c>
      <c r="M3359" s="141"/>
      <c r="N3359" s="209">
        <f>H3359*M3359</f>
        <v>0</v>
      </c>
      <c r="O3359" s="217">
        <f>I3359*M3359</f>
        <v>0</v>
      </c>
      <c r="P3359" s="246">
        <f>J3359*M3359</f>
        <v>0</v>
      </c>
      <c r="Q3359" s="246">
        <f>K3359*M3359</f>
        <v>0</v>
      </c>
      <c r="R3359" s="246">
        <f>L3359*M3359</f>
        <v>0</v>
      </c>
      <c r="S3359" s="30" t="s">
        <v>5</v>
      </c>
      <c r="T3359" s="100"/>
    </row>
    <row r="3360" spans="1:21" s="56" customFormat="1" ht="69.95" hidden="1" customHeight="1" outlineLevel="1" thickBot="1" x14ac:dyDescent="0.25">
      <c r="A3360" s="644" t="s">
        <v>5803</v>
      </c>
      <c r="B3360" s="64" t="s">
        <v>205</v>
      </c>
      <c r="C3360" s="597" t="s">
        <v>9115</v>
      </c>
      <c r="D3360" s="69" t="s">
        <v>10731</v>
      </c>
      <c r="E3360" s="64"/>
      <c r="F3360" s="64" t="s">
        <v>4</v>
      </c>
      <c r="G3360" s="136">
        <v>5</v>
      </c>
      <c r="H3360" s="98">
        <v>2.8</v>
      </c>
      <c r="I3360" s="98">
        <v>2.7</v>
      </c>
      <c r="J3360" s="162">
        <f t="shared" si="2567"/>
        <v>2.6459999999999999</v>
      </c>
      <c r="K3360" s="162">
        <f t="shared" si="2568"/>
        <v>2.6190000000000002</v>
      </c>
      <c r="L3360" s="162">
        <f t="shared" si="2569"/>
        <v>2.5920000000000001</v>
      </c>
      <c r="M3360" s="141"/>
      <c r="N3360" s="209">
        <f>H3360*M3360</f>
        <v>0</v>
      </c>
      <c r="O3360" s="217">
        <f>I3360*M3360</f>
        <v>0</v>
      </c>
      <c r="P3360" s="246">
        <f>J3360*M3360</f>
        <v>0</v>
      </c>
      <c r="Q3360" s="246">
        <f>K3360*M3360</f>
        <v>0</v>
      </c>
      <c r="R3360" s="246">
        <f>L3360*M3360</f>
        <v>0</v>
      </c>
      <c r="S3360" s="30" t="s">
        <v>5</v>
      </c>
      <c r="T3360" s="100"/>
    </row>
    <row r="3361" spans="1:21" s="56" customFormat="1" ht="69.95" hidden="1" customHeight="1" outlineLevel="1" thickBot="1" x14ac:dyDescent="0.25">
      <c r="A3361" s="644" t="s">
        <v>5804</v>
      </c>
      <c r="B3361" s="7" t="s">
        <v>205</v>
      </c>
      <c r="C3361" s="103" t="s">
        <v>9116</v>
      </c>
      <c r="D3361" s="68" t="s">
        <v>8018</v>
      </c>
      <c r="E3361" s="7"/>
      <c r="F3361" s="7" t="s">
        <v>4</v>
      </c>
      <c r="G3361" s="149">
        <v>6</v>
      </c>
      <c r="H3361" s="65">
        <v>3.2</v>
      </c>
      <c r="I3361" s="65">
        <v>3.1</v>
      </c>
      <c r="J3361" s="161">
        <f t="shared" si="2567"/>
        <v>3.0379999999999998</v>
      </c>
      <c r="K3361" s="161">
        <f t="shared" si="2568"/>
        <v>3.0070000000000001</v>
      </c>
      <c r="L3361" s="161">
        <f t="shared" si="2569"/>
        <v>2.976</v>
      </c>
      <c r="M3361" s="14"/>
      <c r="N3361" s="208">
        <f>H3361*M3361</f>
        <v>0</v>
      </c>
      <c r="O3361" s="217">
        <f>I3361*M3361</f>
        <v>0</v>
      </c>
      <c r="P3361" s="217">
        <f>J3361*M3361</f>
        <v>0</v>
      </c>
      <c r="Q3361" s="217">
        <f>K3361*M3361</f>
        <v>0</v>
      </c>
      <c r="R3361" s="217">
        <f>L3361*M3361</f>
        <v>0</v>
      </c>
      <c r="S3361" s="13" t="s">
        <v>5</v>
      </c>
      <c r="U3361"/>
    </row>
    <row r="3362" spans="1:21" s="56" customFormat="1" ht="69.95" hidden="1" customHeight="1" outlineLevel="1" thickBot="1" x14ac:dyDescent="0.25">
      <c r="A3362" s="650" t="s">
        <v>10732</v>
      </c>
      <c r="B3362" s="82" t="s">
        <v>136</v>
      </c>
      <c r="C3362" s="644" t="s">
        <v>10734</v>
      </c>
      <c r="D3362" s="67" t="s">
        <v>10735</v>
      </c>
      <c r="E3362" s="82"/>
      <c r="F3362" s="82" t="s">
        <v>4</v>
      </c>
      <c r="G3362" s="321">
        <v>5</v>
      </c>
      <c r="H3362" s="99">
        <v>2.8</v>
      </c>
      <c r="I3362" s="99">
        <v>2.7</v>
      </c>
      <c r="J3362" s="174">
        <f t="shared" ref="J3362" si="2570">I3362*0.98</f>
        <v>2.6459999999999999</v>
      </c>
      <c r="K3362" s="174">
        <f t="shared" ref="K3362" si="2571">I3362*0.97</f>
        <v>2.6190000000000002</v>
      </c>
      <c r="L3362" s="174">
        <f t="shared" ref="L3362" si="2572">I3362*0.96</f>
        <v>2.5920000000000001</v>
      </c>
      <c r="M3362" s="152"/>
      <c r="N3362" s="207">
        <f>H3362*M3362</f>
        <v>0</v>
      </c>
      <c r="O3362" s="216">
        <f>I3362*M3362</f>
        <v>0</v>
      </c>
      <c r="P3362" s="249">
        <f>J3362*M3362</f>
        <v>0</v>
      </c>
      <c r="Q3362" s="249">
        <f>K3362*M3362</f>
        <v>0</v>
      </c>
      <c r="R3362" s="249">
        <f>L3362*M3362</f>
        <v>0</v>
      </c>
      <c r="S3362" s="102" t="s">
        <v>5</v>
      </c>
      <c r="T3362" s="100"/>
    </row>
    <row r="3363" spans="1:21" s="56" customFormat="1" ht="20.100000000000001" customHeight="1" collapsed="1" thickBot="1" x14ac:dyDescent="0.25">
      <c r="A3363" s="372" t="s">
        <v>2331</v>
      </c>
      <c r="B3363" s="372"/>
      <c r="C3363" s="373"/>
      <c r="D3363" s="374"/>
      <c r="E3363" s="374"/>
      <c r="F3363" s="374"/>
      <c r="G3363" s="375"/>
      <c r="H3363" s="376"/>
      <c r="I3363" s="376"/>
      <c r="J3363" s="378"/>
      <c r="K3363" s="378"/>
      <c r="L3363" s="378"/>
      <c r="M3363" s="375"/>
      <c r="N3363" s="376"/>
      <c r="O3363" s="376"/>
      <c r="P3363" s="376"/>
      <c r="Q3363" s="376"/>
      <c r="R3363" s="376"/>
      <c r="S3363" s="377"/>
    </row>
    <row r="3364" spans="1:21" ht="20.100000000000001" hidden="1" customHeight="1" outlineLevel="1" thickBot="1" x14ac:dyDescent="0.25">
      <c r="A3364" s="3" t="s">
        <v>3737</v>
      </c>
      <c r="B3364" s="4" t="s">
        <v>33</v>
      </c>
      <c r="C3364" s="4"/>
      <c r="D3364" s="4" t="s">
        <v>17</v>
      </c>
      <c r="E3364" s="3" t="s">
        <v>2746</v>
      </c>
      <c r="F3364" s="35" t="s">
        <v>31</v>
      </c>
      <c r="G3364" s="39" t="s">
        <v>487</v>
      </c>
      <c r="H3364" s="4" t="s">
        <v>488</v>
      </c>
      <c r="I3364" s="4" t="s">
        <v>495</v>
      </c>
      <c r="J3364" s="123">
        <v>-0.02</v>
      </c>
      <c r="K3364" s="123">
        <v>-0.03</v>
      </c>
      <c r="L3364" s="123">
        <v>-0.04</v>
      </c>
      <c r="M3364" s="4" t="s">
        <v>18</v>
      </c>
      <c r="N3364" s="4" t="s">
        <v>8</v>
      </c>
      <c r="O3364" s="4" t="s">
        <v>486</v>
      </c>
      <c r="P3364" s="124" t="s">
        <v>1924</v>
      </c>
      <c r="Q3364" s="124" t="s">
        <v>1930</v>
      </c>
      <c r="R3364" s="124" t="s">
        <v>1931</v>
      </c>
      <c r="S3364" s="4" t="s">
        <v>34</v>
      </c>
      <c r="U3364" s="56"/>
    </row>
    <row r="3365" spans="1:21" s="56" customFormat="1" ht="69.95" hidden="1" customHeight="1" outlineLevel="1" thickBot="1" x14ac:dyDescent="0.25">
      <c r="A3365" s="643" t="s">
        <v>8528</v>
      </c>
      <c r="B3365" s="166" t="s">
        <v>136</v>
      </c>
      <c r="C3365" s="302"/>
      <c r="D3365" s="588" t="s">
        <v>8529</v>
      </c>
      <c r="E3365" s="166"/>
      <c r="F3365" s="166" t="s">
        <v>4</v>
      </c>
      <c r="G3365" s="589">
        <v>12</v>
      </c>
      <c r="H3365" s="167">
        <v>6.7</v>
      </c>
      <c r="I3365" s="167">
        <v>6.5</v>
      </c>
      <c r="J3365" s="168">
        <f t="shared" ref="J3365" si="2573">I3365*0.98</f>
        <v>6.37</v>
      </c>
      <c r="K3365" s="168">
        <f t="shared" ref="K3365" si="2574">I3365*0.97</f>
        <v>6.3049999999999997</v>
      </c>
      <c r="L3365" s="168">
        <f t="shared" ref="L3365" si="2575">I3365*0.96</f>
        <v>6.24</v>
      </c>
      <c r="M3365" s="169"/>
      <c r="N3365" s="590">
        <f>H3365*M3365</f>
        <v>0</v>
      </c>
      <c r="O3365" s="591">
        <f>I3365*M3365</f>
        <v>0</v>
      </c>
      <c r="P3365" s="591">
        <f>J3365*M3365</f>
        <v>0</v>
      </c>
      <c r="Q3365" s="591">
        <f>K3365*M3365</f>
        <v>0</v>
      </c>
      <c r="R3365" s="591">
        <f>L3365*M3365</f>
        <v>0</v>
      </c>
      <c r="S3365" s="118" t="s">
        <v>5</v>
      </c>
      <c r="T3365" s="100"/>
    </row>
    <row r="3366" spans="1:21" s="56" customFormat="1" ht="69.95" hidden="1" customHeight="1" outlineLevel="1" thickBot="1" x14ac:dyDescent="0.25">
      <c r="A3366" s="912" t="s">
        <v>8497</v>
      </c>
      <c r="B3366" s="673" t="s">
        <v>8499</v>
      </c>
      <c r="C3366" s="913" t="s">
        <v>10612</v>
      </c>
      <c r="D3366" s="883" t="s">
        <v>8498</v>
      </c>
      <c r="E3366" s="673"/>
      <c r="F3366" s="914" t="s">
        <v>4</v>
      </c>
      <c r="G3366" s="862">
        <v>5</v>
      </c>
      <c r="H3366" s="692">
        <v>3.3</v>
      </c>
      <c r="I3366" s="692">
        <v>3.2</v>
      </c>
      <c r="J3366" s="915">
        <f t="shared" ref="J3366" si="2576">I3366*0.98</f>
        <v>3.1360000000000001</v>
      </c>
      <c r="K3366" s="915">
        <f t="shared" ref="K3366" si="2577">I3366*0.97</f>
        <v>3.1040000000000001</v>
      </c>
      <c r="L3366" s="915">
        <f t="shared" ref="L3366" si="2578">I3366*0.96</f>
        <v>3.0720000000000001</v>
      </c>
      <c r="M3366" s="673"/>
      <c r="N3366" s="890">
        <f>H3366*M3366</f>
        <v>0</v>
      </c>
      <c r="O3366" s="891">
        <f>I3366*M3366</f>
        <v>0</v>
      </c>
      <c r="P3366" s="891">
        <f>J3366*M3366</f>
        <v>0</v>
      </c>
      <c r="Q3366" s="891">
        <f>K3366*M3366</f>
        <v>0</v>
      </c>
      <c r="R3366" s="891">
        <f>L3366*M3366</f>
        <v>0</v>
      </c>
      <c r="S3366" s="892" t="s">
        <v>5</v>
      </c>
      <c r="T3366" s="100" t="s">
        <v>1702</v>
      </c>
    </row>
    <row r="3367" spans="1:21" s="56" customFormat="1" ht="69.95" hidden="1" customHeight="1" outlineLevel="1" thickBot="1" x14ac:dyDescent="0.25">
      <c r="A3367" s="650" t="s">
        <v>5805</v>
      </c>
      <c r="B3367" s="82" t="s">
        <v>136</v>
      </c>
      <c r="C3367" s="82" t="s">
        <v>1908</v>
      </c>
      <c r="D3367" s="306" t="s">
        <v>8019</v>
      </c>
      <c r="E3367" s="64"/>
      <c r="F3367" s="82" t="s">
        <v>4</v>
      </c>
      <c r="G3367" s="136">
        <v>5</v>
      </c>
      <c r="H3367" s="98">
        <v>2.6</v>
      </c>
      <c r="I3367" s="98">
        <v>2.5</v>
      </c>
      <c r="J3367" s="162">
        <f t="shared" ref="J3367:J3369" si="2579">I3367*0.98</f>
        <v>2.4500000000000002</v>
      </c>
      <c r="K3367" s="162">
        <f t="shared" ref="K3367:K3369" si="2580">I3367*0.97</f>
        <v>2.4249999999999998</v>
      </c>
      <c r="L3367" s="162">
        <f t="shared" ref="L3367:L3369" si="2581">I3367*0.96</f>
        <v>2.4</v>
      </c>
      <c r="M3367" s="141"/>
      <c r="N3367" s="209">
        <f>H3367*M3367</f>
        <v>0</v>
      </c>
      <c r="O3367" s="98">
        <f>I3367*M3367</f>
        <v>0</v>
      </c>
      <c r="P3367" s="217">
        <f>J3367*M3367</f>
        <v>0</v>
      </c>
      <c r="Q3367" s="217">
        <f>K3367*M3367</f>
        <v>0</v>
      </c>
      <c r="R3367" s="217">
        <f>L3367*M3367</f>
        <v>0</v>
      </c>
      <c r="S3367" s="13" t="s">
        <v>5</v>
      </c>
      <c r="T3367" s="100"/>
    </row>
    <row r="3368" spans="1:21" s="56" customFormat="1" ht="69.95" hidden="1" customHeight="1" outlineLevel="1" thickBot="1" x14ac:dyDescent="0.25">
      <c r="A3368" s="644" t="s">
        <v>5806</v>
      </c>
      <c r="B3368" s="82" t="s">
        <v>3114</v>
      </c>
      <c r="C3368" s="64" t="s">
        <v>3365</v>
      </c>
      <c r="D3368" s="432" t="s">
        <v>8020</v>
      </c>
      <c r="E3368" s="82"/>
      <c r="F3368" s="82" t="s">
        <v>4</v>
      </c>
      <c r="G3368" s="321">
        <v>10</v>
      </c>
      <c r="H3368" s="99">
        <v>6.2</v>
      </c>
      <c r="I3368" s="99">
        <v>6</v>
      </c>
      <c r="J3368" s="174">
        <f t="shared" si="2579"/>
        <v>5.88</v>
      </c>
      <c r="K3368" s="174">
        <f t="shared" si="2580"/>
        <v>5.82</v>
      </c>
      <c r="L3368" s="174">
        <f t="shared" si="2581"/>
        <v>5.76</v>
      </c>
      <c r="M3368" s="152"/>
      <c r="N3368" s="207">
        <f>H3368*M3368</f>
        <v>0</v>
      </c>
      <c r="O3368" s="216">
        <f>I3368*M3368</f>
        <v>0</v>
      </c>
      <c r="P3368" s="216">
        <f>J3368*M3368</f>
        <v>0</v>
      </c>
      <c r="Q3368" s="216">
        <f>K3368*M3368</f>
        <v>0</v>
      </c>
      <c r="R3368" s="216">
        <f>L3368*M3368</f>
        <v>0</v>
      </c>
      <c r="S3368" s="102" t="s">
        <v>5</v>
      </c>
      <c r="T3368" s="100"/>
    </row>
    <row r="3369" spans="1:21" s="56" customFormat="1" ht="69.95" hidden="1" customHeight="1" outlineLevel="1" thickBot="1" x14ac:dyDescent="0.25">
      <c r="A3369" s="644" t="s">
        <v>5807</v>
      </c>
      <c r="B3369" s="64" t="s">
        <v>3114</v>
      </c>
      <c r="C3369" s="64" t="s">
        <v>1910</v>
      </c>
      <c r="D3369" s="298" t="s">
        <v>9184</v>
      </c>
      <c r="E3369" s="64"/>
      <c r="F3369" s="82" t="s">
        <v>4</v>
      </c>
      <c r="G3369" s="136">
        <v>15</v>
      </c>
      <c r="H3369" s="98">
        <v>10.9</v>
      </c>
      <c r="I3369" s="98">
        <v>10.7</v>
      </c>
      <c r="J3369" s="162">
        <f t="shared" si="2579"/>
        <v>10.485999999999999</v>
      </c>
      <c r="K3369" s="162">
        <f t="shared" si="2580"/>
        <v>10.379</v>
      </c>
      <c r="L3369" s="162">
        <f t="shared" si="2581"/>
        <v>10.271999999999998</v>
      </c>
      <c r="M3369" s="141"/>
      <c r="N3369" s="209">
        <f>H3369*M3369</f>
        <v>0</v>
      </c>
      <c r="O3369" s="217">
        <f>I3369*M3369</f>
        <v>0</v>
      </c>
      <c r="P3369" s="217">
        <f>J3369*M3369</f>
        <v>0</v>
      </c>
      <c r="Q3369" s="217">
        <f>K3369*M3369</f>
        <v>0</v>
      </c>
      <c r="R3369" s="217">
        <f>L3369*M3369</f>
        <v>0</v>
      </c>
      <c r="S3369" s="30" t="s">
        <v>5</v>
      </c>
      <c r="T3369" s="100"/>
    </row>
    <row r="3370" spans="1:21" s="56" customFormat="1" ht="69.95" hidden="1" customHeight="1" outlineLevel="1" thickBot="1" x14ac:dyDescent="0.25">
      <c r="A3370" s="644" t="s">
        <v>8197</v>
      </c>
      <c r="B3370" s="103" t="s">
        <v>8198</v>
      </c>
      <c r="C3370" s="103" t="s">
        <v>10725</v>
      </c>
      <c r="D3370" s="298" t="s">
        <v>8196</v>
      </c>
      <c r="E3370" s="64"/>
      <c r="F3370" s="82" t="s">
        <v>4</v>
      </c>
      <c r="G3370" s="136">
        <v>16</v>
      </c>
      <c r="H3370" s="98">
        <v>10.8</v>
      </c>
      <c r="I3370" s="98">
        <v>10.5</v>
      </c>
      <c r="J3370" s="162">
        <f t="shared" ref="J3370" si="2582">I3370*0.98</f>
        <v>10.29</v>
      </c>
      <c r="K3370" s="162">
        <f t="shared" ref="K3370" si="2583">I3370*0.97</f>
        <v>10.185</v>
      </c>
      <c r="L3370" s="162">
        <f t="shared" ref="L3370" si="2584">I3370*0.96</f>
        <v>10.08</v>
      </c>
      <c r="M3370" s="141"/>
      <c r="N3370" s="209">
        <f>H3370*M3370</f>
        <v>0</v>
      </c>
      <c r="O3370" s="217">
        <f>I3370*M3370</f>
        <v>0</v>
      </c>
      <c r="P3370" s="217">
        <f>J3370*M3370</f>
        <v>0</v>
      </c>
      <c r="Q3370" s="217">
        <f>K3370*M3370</f>
        <v>0</v>
      </c>
      <c r="R3370" s="217">
        <f>L3370*M3370</f>
        <v>0</v>
      </c>
      <c r="S3370" s="30" t="s">
        <v>5</v>
      </c>
      <c r="T3370" s="100"/>
    </row>
    <row r="3371" spans="1:21" s="56" customFormat="1" ht="69.95" hidden="1" customHeight="1" outlineLevel="1" thickBot="1" x14ac:dyDescent="0.25">
      <c r="A3371" s="644" t="s">
        <v>5808</v>
      </c>
      <c r="B3371" s="82" t="s">
        <v>3114</v>
      </c>
      <c r="C3371" s="181" t="s">
        <v>9481</v>
      </c>
      <c r="D3371" s="432" t="s">
        <v>8021</v>
      </c>
      <c r="E3371" s="82"/>
      <c r="F3371" s="82" t="s">
        <v>4</v>
      </c>
      <c r="G3371" s="321">
        <v>10</v>
      </c>
      <c r="H3371" s="99">
        <v>6.7</v>
      </c>
      <c r="I3371" s="99">
        <v>6.5</v>
      </c>
      <c r="J3371" s="174">
        <f t="shared" ref="J3371" si="2585">I3371*0.98</f>
        <v>6.37</v>
      </c>
      <c r="K3371" s="174">
        <f t="shared" ref="K3371" si="2586">I3371*0.97</f>
        <v>6.3049999999999997</v>
      </c>
      <c r="L3371" s="174">
        <f t="shared" ref="L3371" si="2587">I3371*0.96</f>
        <v>6.24</v>
      </c>
      <c r="M3371" s="152"/>
      <c r="N3371" s="209">
        <f>H3371*M3371</f>
        <v>0</v>
      </c>
      <c r="O3371" s="217">
        <f>I3371*M3371</f>
        <v>0</v>
      </c>
      <c r="P3371" s="217">
        <f>J3371*M3371</f>
        <v>0</v>
      </c>
      <c r="Q3371" s="217">
        <f>K3371*M3371</f>
        <v>0</v>
      </c>
      <c r="R3371" s="217">
        <f>L3371*M3371</f>
        <v>0</v>
      </c>
      <c r="S3371" s="30" t="s">
        <v>5</v>
      </c>
      <c r="T3371" s="100"/>
      <c r="U3371"/>
    </row>
    <row r="3372" spans="1:21" s="56" customFormat="1" ht="20.100000000000001" customHeight="1" collapsed="1" thickBot="1" x14ac:dyDescent="0.25">
      <c r="A3372" s="372" t="s">
        <v>801</v>
      </c>
      <c r="B3372" s="372"/>
      <c r="C3372" s="373"/>
      <c r="D3372" s="374"/>
      <c r="E3372" s="374"/>
      <c r="F3372" s="374"/>
      <c r="G3372" s="375"/>
      <c r="H3372" s="376"/>
      <c r="I3372" s="376"/>
      <c r="J3372" s="378"/>
      <c r="K3372" s="378"/>
      <c r="L3372" s="378"/>
      <c r="M3372" s="375"/>
      <c r="N3372" s="376"/>
      <c r="O3372" s="376"/>
      <c r="P3372" s="376"/>
      <c r="Q3372" s="376"/>
      <c r="R3372" s="376"/>
      <c r="S3372" s="377"/>
    </row>
    <row r="3373" spans="1:21" ht="20.100000000000001" hidden="1" customHeight="1" outlineLevel="1" thickBot="1" x14ac:dyDescent="0.25">
      <c r="A3373" s="3" t="s">
        <v>3737</v>
      </c>
      <c r="B3373" s="4" t="s">
        <v>33</v>
      </c>
      <c r="C3373" s="4"/>
      <c r="D3373" s="4" t="s">
        <v>17</v>
      </c>
      <c r="E3373" s="3" t="s">
        <v>2746</v>
      </c>
      <c r="F3373" s="35" t="s">
        <v>31</v>
      </c>
      <c r="G3373" s="39" t="s">
        <v>487</v>
      </c>
      <c r="H3373" s="4" t="s">
        <v>488</v>
      </c>
      <c r="I3373" s="4" t="s">
        <v>495</v>
      </c>
      <c r="J3373" s="123">
        <v>-0.02</v>
      </c>
      <c r="K3373" s="123">
        <v>-0.03</v>
      </c>
      <c r="L3373" s="123">
        <v>-0.04</v>
      </c>
      <c r="M3373" s="4" t="s">
        <v>18</v>
      </c>
      <c r="N3373" s="4" t="s">
        <v>8</v>
      </c>
      <c r="O3373" s="4" t="s">
        <v>486</v>
      </c>
      <c r="P3373" s="124" t="s">
        <v>1924</v>
      </c>
      <c r="Q3373" s="124" t="s">
        <v>1930</v>
      </c>
      <c r="R3373" s="124" t="s">
        <v>1931</v>
      </c>
      <c r="S3373" s="4" t="s">
        <v>34</v>
      </c>
      <c r="U3373" s="56"/>
    </row>
    <row r="3374" spans="1:21" s="56" customFormat="1" ht="69.95" hidden="1" customHeight="1" outlineLevel="1" thickBot="1" x14ac:dyDescent="0.25">
      <c r="A3374" s="644" t="s">
        <v>5809</v>
      </c>
      <c r="B3374" s="104" t="s">
        <v>136</v>
      </c>
      <c r="C3374" s="195"/>
      <c r="D3374" s="151" t="s">
        <v>9902</v>
      </c>
      <c r="E3374" s="484"/>
      <c r="F3374" s="104" t="s">
        <v>4</v>
      </c>
      <c r="G3374" s="105">
        <v>12</v>
      </c>
      <c r="H3374" s="276">
        <v>7</v>
      </c>
      <c r="I3374" s="276">
        <v>6.8</v>
      </c>
      <c r="J3374" s="353">
        <f t="shared" ref="J3374" si="2588">I3374*0.98</f>
        <v>6.6639999999999997</v>
      </c>
      <c r="K3374" s="353">
        <f t="shared" ref="K3374" si="2589">I3374*0.97</f>
        <v>6.5960000000000001</v>
      </c>
      <c r="L3374" s="353">
        <f t="shared" ref="L3374" si="2590">I3374*0.96</f>
        <v>6.5279999999999996</v>
      </c>
      <c r="M3374" s="141"/>
      <c r="N3374" s="277">
        <f>H3374*M3374</f>
        <v>0</v>
      </c>
      <c r="O3374" s="246">
        <f>I3374*M3374</f>
        <v>0</v>
      </c>
      <c r="P3374" s="246">
        <f>J3374*M3374</f>
        <v>0</v>
      </c>
      <c r="Q3374" s="246">
        <f>K3374*M3374</f>
        <v>0</v>
      </c>
      <c r="R3374" s="246">
        <f>L3374*M3374</f>
        <v>0</v>
      </c>
      <c r="S3374" s="28" t="s">
        <v>5</v>
      </c>
      <c r="T3374" s="100"/>
      <c r="U3374"/>
    </row>
    <row r="3375" spans="1:21" s="56" customFormat="1" ht="20.100000000000001" customHeight="1" collapsed="1" thickBot="1" x14ac:dyDescent="0.25">
      <c r="A3375" s="372" t="s">
        <v>1986</v>
      </c>
      <c r="B3375" s="372"/>
      <c r="C3375" s="373"/>
      <c r="D3375" s="374"/>
      <c r="E3375" s="374"/>
      <c r="F3375" s="374"/>
      <c r="G3375" s="375"/>
      <c r="H3375" s="376"/>
      <c r="I3375" s="376"/>
      <c r="J3375" s="378"/>
      <c r="K3375" s="378"/>
      <c r="L3375" s="378"/>
      <c r="M3375" s="375"/>
      <c r="N3375" s="376"/>
      <c r="O3375" s="376"/>
      <c r="P3375" s="376"/>
      <c r="Q3375" s="376"/>
      <c r="R3375" s="376"/>
      <c r="S3375" s="377"/>
    </row>
    <row r="3376" spans="1:21" ht="20.100000000000001" hidden="1" customHeight="1" outlineLevel="1" thickBot="1" x14ac:dyDescent="0.25">
      <c r="A3376" s="3" t="s">
        <v>3737</v>
      </c>
      <c r="B3376" s="4" t="s">
        <v>33</v>
      </c>
      <c r="C3376" s="4"/>
      <c r="D3376" s="4" t="s">
        <v>17</v>
      </c>
      <c r="E3376" s="3" t="s">
        <v>2746</v>
      </c>
      <c r="F3376" s="35" t="s">
        <v>31</v>
      </c>
      <c r="G3376" s="39" t="s">
        <v>487</v>
      </c>
      <c r="H3376" s="4" t="s">
        <v>488</v>
      </c>
      <c r="I3376" s="4" t="s">
        <v>495</v>
      </c>
      <c r="J3376" s="123">
        <v>-0.02</v>
      </c>
      <c r="K3376" s="123">
        <v>-0.03</v>
      </c>
      <c r="L3376" s="123">
        <v>-0.04</v>
      </c>
      <c r="M3376" s="4" t="s">
        <v>18</v>
      </c>
      <c r="N3376" s="4" t="s">
        <v>8</v>
      </c>
      <c r="O3376" s="4" t="s">
        <v>486</v>
      </c>
      <c r="P3376" s="124" t="s">
        <v>1924</v>
      </c>
      <c r="Q3376" s="124" t="s">
        <v>1930</v>
      </c>
      <c r="R3376" s="124" t="s">
        <v>1931</v>
      </c>
      <c r="S3376" s="4" t="s">
        <v>34</v>
      </c>
      <c r="U3376" s="56"/>
    </row>
    <row r="3377" spans="1:21" s="56" customFormat="1" ht="69.95" hidden="1" customHeight="1" outlineLevel="1" thickBot="1" x14ac:dyDescent="0.25">
      <c r="A3377" s="644" t="s">
        <v>5811</v>
      </c>
      <c r="B3377" s="91" t="s">
        <v>136</v>
      </c>
      <c r="C3377" s="596" t="s">
        <v>9321</v>
      </c>
      <c r="D3377" s="394" t="s">
        <v>8022</v>
      </c>
      <c r="E3377" s="531"/>
      <c r="F3377" s="91" t="s">
        <v>4</v>
      </c>
      <c r="G3377" s="301">
        <v>3</v>
      </c>
      <c r="H3377" s="175">
        <v>1.6</v>
      </c>
      <c r="I3377" s="175">
        <v>1.5</v>
      </c>
      <c r="J3377" s="185">
        <f t="shared" ref="J3377" si="2591">I3377*0.98</f>
        <v>1.47</v>
      </c>
      <c r="K3377" s="185">
        <f t="shared" ref="K3377" si="2592">I3377*0.97</f>
        <v>1.4550000000000001</v>
      </c>
      <c r="L3377" s="185">
        <f t="shared" ref="L3377" si="2593">I3377*0.96</f>
        <v>1.44</v>
      </c>
      <c r="M3377" s="15"/>
      <c r="N3377" s="220">
        <f>H3377*M3377</f>
        <v>0</v>
      </c>
      <c r="O3377" s="216">
        <f>I3377*M3377</f>
        <v>0</v>
      </c>
      <c r="P3377" s="249">
        <f>J3377*M3377</f>
        <v>0</v>
      </c>
      <c r="Q3377" s="249">
        <f>K3377*M3377</f>
        <v>0</v>
      </c>
      <c r="R3377" s="249">
        <f>L3377*M3377</f>
        <v>0</v>
      </c>
      <c r="S3377" s="13" t="s">
        <v>5</v>
      </c>
      <c r="U3377"/>
    </row>
    <row r="3378" spans="1:21" s="56" customFormat="1" ht="20.100000000000001" customHeight="1" collapsed="1" thickBot="1" x14ac:dyDescent="0.25">
      <c r="A3378" s="372" t="s">
        <v>9840</v>
      </c>
      <c r="B3378" s="372"/>
      <c r="C3378" s="373"/>
      <c r="D3378" s="374"/>
      <c r="E3378" s="374"/>
      <c r="F3378" s="374"/>
      <c r="G3378" s="375"/>
      <c r="H3378" s="376"/>
      <c r="I3378" s="376"/>
      <c r="J3378" s="378"/>
      <c r="K3378" s="378"/>
      <c r="L3378" s="378"/>
      <c r="M3378" s="375"/>
      <c r="N3378" s="376"/>
      <c r="O3378" s="376"/>
      <c r="P3378" s="376"/>
      <c r="Q3378" s="376"/>
      <c r="R3378" s="376"/>
      <c r="S3378" s="377"/>
      <c r="U3378"/>
    </row>
    <row r="3379" spans="1:21" ht="20.100000000000001" hidden="1" customHeight="1" outlineLevel="1" thickBot="1" x14ac:dyDescent="0.25">
      <c r="A3379" s="3" t="s">
        <v>3737</v>
      </c>
      <c r="B3379" s="4" t="s">
        <v>33</v>
      </c>
      <c r="C3379" s="4"/>
      <c r="D3379" s="4" t="s">
        <v>17</v>
      </c>
      <c r="E3379" s="3" t="s">
        <v>2746</v>
      </c>
      <c r="F3379" s="35" t="s">
        <v>31</v>
      </c>
      <c r="G3379" s="39" t="s">
        <v>487</v>
      </c>
      <c r="H3379" s="4" t="s">
        <v>488</v>
      </c>
      <c r="I3379" s="4" t="s">
        <v>495</v>
      </c>
      <c r="J3379" s="123">
        <v>-0.02</v>
      </c>
      <c r="K3379" s="123">
        <v>-0.03</v>
      </c>
      <c r="L3379" s="123">
        <v>-0.04</v>
      </c>
      <c r="M3379" s="4" t="s">
        <v>18</v>
      </c>
      <c r="N3379" s="4" t="s">
        <v>8</v>
      </c>
      <c r="O3379" s="4" t="s">
        <v>486</v>
      </c>
      <c r="P3379" s="124" t="s">
        <v>1924</v>
      </c>
      <c r="Q3379" s="124" t="s">
        <v>1930</v>
      </c>
      <c r="R3379" s="124" t="s">
        <v>1931</v>
      </c>
      <c r="S3379" s="4" t="s">
        <v>34</v>
      </c>
      <c r="U3379" s="56"/>
    </row>
    <row r="3380" spans="1:21" ht="69.95" hidden="1" customHeight="1" outlineLevel="1" thickBot="1" x14ac:dyDescent="0.25">
      <c r="A3380" s="644" t="s">
        <v>9841</v>
      </c>
      <c r="B3380" s="7" t="s">
        <v>136</v>
      </c>
      <c r="C3380" s="202" t="s">
        <v>9842</v>
      </c>
      <c r="D3380" s="490" t="s">
        <v>9843</v>
      </c>
      <c r="E3380" s="531"/>
      <c r="F3380" s="64" t="s">
        <v>4</v>
      </c>
      <c r="G3380" s="149">
        <v>12</v>
      </c>
      <c r="H3380" s="65">
        <v>6.7</v>
      </c>
      <c r="I3380" s="65">
        <v>6.5</v>
      </c>
      <c r="J3380" s="161">
        <f t="shared" ref="J3380" si="2594">I3380*0.98</f>
        <v>6.37</v>
      </c>
      <c r="K3380" s="161">
        <f t="shared" ref="K3380" si="2595">I3380*0.97</f>
        <v>6.3049999999999997</v>
      </c>
      <c r="L3380" s="161">
        <f t="shared" ref="L3380" si="2596">I3380*0.96</f>
        <v>6.24</v>
      </c>
      <c r="M3380" s="14"/>
      <c r="N3380" s="208">
        <f>H3380*M3380</f>
        <v>0</v>
      </c>
      <c r="O3380" s="217">
        <f>I3380*M3380</f>
        <v>0</v>
      </c>
      <c r="P3380" s="246">
        <f>J3380*M3380</f>
        <v>0</v>
      </c>
      <c r="Q3380" s="246">
        <f>K3380*M3380</f>
        <v>0</v>
      </c>
      <c r="R3380" s="246">
        <f>L3380*M3380</f>
        <v>0</v>
      </c>
      <c r="S3380" s="13" t="s">
        <v>5</v>
      </c>
    </row>
    <row r="3381" spans="1:21" s="56" customFormat="1" ht="20.100000000000001" customHeight="1" collapsed="1" thickBot="1" x14ac:dyDescent="0.25">
      <c r="A3381" s="372" t="s">
        <v>802</v>
      </c>
      <c r="B3381" s="372"/>
      <c r="C3381" s="373"/>
      <c r="D3381" s="374"/>
      <c r="E3381" s="374"/>
      <c r="F3381" s="374"/>
      <c r="G3381" s="375"/>
      <c r="H3381" s="376"/>
      <c r="I3381" s="376"/>
      <c r="J3381" s="378"/>
      <c r="K3381" s="378"/>
      <c r="L3381" s="378"/>
      <c r="M3381" s="375"/>
      <c r="N3381" s="376"/>
      <c r="O3381" s="376"/>
      <c r="P3381" s="376"/>
      <c r="Q3381" s="376"/>
      <c r="R3381" s="376"/>
      <c r="S3381" s="377"/>
      <c r="U3381"/>
    </row>
    <row r="3382" spans="1:21" ht="20.100000000000001" hidden="1" customHeight="1" outlineLevel="1" thickBot="1" x14ac:dyDescent="0.25">
      <c r="A3382" s="3" t="s">
        <v>3737</v>
      </c>
      <c r="B3382" s="4" t="s">
        <v>33</v>
      </c>
      <c r="C3382" s="4"/>
      <c r="D3382" s="4" t="s">
        <v>17</v>
      </c>
      <c r="E3382" s="3" t="s">
        <v>2746</v>
      </c>
      <c r="F3382" s="35" t="s">
        <v>31</v>
      </c>
      <c r="G3382" s="39" t="s">
        <v>487</v>
      </c>
      <c r="H3382" s="4" t="s">
        <v>488</v>
      </c>
      <c r="I3382" s="4" t="s">
        <v>495</v>
      </c>
      <c r="J3382" s="123">
        <v>-0.02</v>
      </c>
      <c r="K3382" s="123">
        <v>-0.03</v>
      </c>
      <c r="L3382" s="123">
        <v>-0.04</v>
      </c>
      <c r="M3382" s="4" t="s">
        <v>18</v>
      </c>
      <c r="N3382" s="4" t="s">
        <v>8</v>
      </c>
      <c r="O3382" s="4" t="s">
        <v>486</v>
      </c>
      <c r="P3382" s="124" t="s">
        <v>1924</v>
      </c>
      <c r="Q3382" s="124" t="s">
        <v>1930</v>
      </c>
      <c r="R3382" s="124" t="s">
        <v>1931</v>
      </c>
      <c r="S3382" s="4" t="s">
        <v>34</v>
      </c>
      <c r="U3382" s="56"/>
    </row>
    <row r="3383" spans="1:21" ht="69.95" hidden="1" customHeight="1" outlineLevel="1" thickBot="1" x14ac:dyDescent="0.25">
      <c r="A3383" s="644" t="s">
        <v>5810</v>
      </c>
      <c r="B3383" s="7" t="s">
        <v>136</v>
      </c>
      <c r="C3383" s="58"/>
      <c r="D3383" s="490" t="s">
        <v>9844</v>
      </c>
      <c r="E3383" s="531"/>
      <c r="F3383" s="64" t="s">
        <v>4</v>
      </c>
      <c r="G3383" s="149">
        <v>12</v>
      </c>
      <c r="H3383" s="65">
        <v>6.7</v>
      </c>
      <c r="I3383" s="65">
        <v>6.5</v>
      </c>
      <c r="J3383" s="161">
        <f t="shared" ref="J3383" si="2597">I3383*0.98</f>
        <v>6.37</v>
      </c>
      <c r="K3383" s="161">
        <f t="shared" ref="K3383" si="2598">I3383*0.97</f>
        <v>6.3049999999999997</v>
      </c>
      <c r="L3383" s="161">
        <f t="shared" ref="L3383" si="2599">I3383*0.96</f>
        <v>6.24</v>
      </c>
      <c r="M3383" s="14"/>
      <c r="N3383" s="208">
        <f>H3383*M3383</f>
        <v>0</v>
      </c>
      <c r="O3383" s="217">
        <f>I3383*M3383</f>
        <v>0</v>
      </c>
      <c r="P3383" s="246">
        <f>J3383*M3383</f>
        <v>0</v>
      </c>
      <c r="Q3383" s="246">
        <f>K3383*M3383</f>
        <v>0</v>
      </c>
      <c r="R3383" s="246">
        <f>L3383*M3383</f>
        <v>0</v>
      </c>
      <c r="S3383" s="13" t="s">
        <v>5</v>
      </c>
    </row>
    <row r="3384" spans="1:21" s="56" customFormat="1" ht="20.100000000000001" customHeight="1" collapsed="1" thickBot="1" x14ac:dyDescent="0.25">
      <c r="A3384" s="372" t="s">
        <v>803</v>
      </c>
      <c r="B3384" s="372"/>
      <c r="C3384" s="373"/>
      <c r="D3384" s="374"/>
      <c r="E3384" s="374"/>
      <c r="F3384" s="374"/>
      <c r="G3384" s="375"/>
      <c r="H3384" s="376"/>
      <c r="I3384" s="376"/>
      <c r="J3384" s="378"/>
      <c r="K3384" s="378"/>
      <c r="L3384" s="378"/>
      <c r="M3384" s="375"/>
      <c r="N3384" s="376"/>
      <c r="O3384" s="376"/>
      <c r="P3384" s="376"/>
      <c r="Q3384" s="376"/>
      <c r="R3384" s="376"/>
      <c r="S3384" s="377"/>
    </row>
    <row r="3385" spans="1:21" ht="20.100000000000001" hidden="1" customHeight="1" outlineLevel="1" thickBot="1" x14ac:dyDescent="0.25">
      <c r="A3385" s="3" t="s">
        <v>3737</v>
      </c>
      <c r="B3385" s="4" t="s">
        <v>33</v>
      </c>
      <c r="C3385" s="4"/>
      <c r="D3385" s="4" t="s">
        <v>17</v>
      </c>
      <c r="E3385" s="3" t="s">
        <v>2746</v>
      </c>
      <c r="F3385" s="35" t="s">
        <v>31</v>
      </c>
      <c r="G3385" s="39" t="s">
        <v>487</v>
      </c>
      <c r="H3385" s="4" t="s">
        <v>488</v>
      </c>
      <c r="I3385" s="4" t="s">
        <v>495</v>
      </c>
      <c r="J3385" s="123">
        <v>-0.02</v>
      </c>
      <c r="K3385" s="123">
        <v>-0.03</v>
      </c>
      <c r="L3385" s="123">
        <v>-0.04</v>
      </c>
      <c r="M3385" s="4" t="s">
        <v>18</v>
      </c>
      <c r="N3385" s="4" t="s">
        <v>8</v>
      </c>
      <c r="O3385" s="4" t="s">
        <v>486</v>
      </c>
      <c r="P3385" s="124" t="s">
        <v>1924</v>
      </c>
      <c r="Q3385" s="124" t="s">
        <v>1930</v>
      </c>
      <c r="R3385" s="124" t="s">
        <v>1931</v>
      </c>
      <c r="S3385" s="4" t="s">
        <v>34</v>
      </c>
      <c r="U3385" s="56"/>
    </row>
    <row r="3386" spans="1:21" s="56" customFormat="1" ht="69.95" hidden="1" customHeight="1" outlineLevel="1" thickBot="1" x14ac:dyDescent="0.25">
      <c r="A3386" s="644" t="s">
        <v>5812</v>
      </c>
      <c r="B3386" s="7" t="s">
        <v>136</v>
      </c>
      <c r="C3386" s="58"/>
      <c r="D3386" s="68" t="s">
        <v>7582</v>
      </c>
      <c r="E3386" s="334"/>
      <c r="F3386" s="7" t="s">
        <v>4</v>
      </c>
      <c r="G3386" s="149">
        <v>12</v>
      </c>
      <c r="H3386" s="65">
        <v>6.7</v>
      </c>
      <c r="I3386" s="65">
        <v>6.5</v>
      </c>
      <c r="J3386" s="161">
        <f t="shared" ref="J3386" si="2600">I3386*0.98</f>
        <v>6.37</v>
      </c>
      <c r="K3386" s="161">
        <f t="shared" ref="K3386" si="2601">I3386*0.97</f>
        <v>6.3049999999999997</v>
      </c>
      <c r="L3386" s="161">
        <f t="shared" ref="L3386" si="2602">I3386*0.96</f>
        <v>6.24</v>
      </c>
      <c r="M3386" s="14"/>
      <c r="N3386" s="208">
        <f>H3386*M3386</f>
        <v>0</v>
      </c>
      <c r="O3386" s="217">
        <f>I3386*M3386</f>
        <v>0</v>
      </c>
      <c r="P3386" s="246">
        <f>J3386*M3386</f>
        <v>0</v>
      </c>
      <c r="Q3386" s="246">
        <f>K3386*M3386</f>
        <v>0</v>
      </c>
      <c r="R3386" s="246">
        <f>L3386*M3386</f>
        <v>0</v>
      </c>
      <c r="S3386" s="13" t="s">
        <v>5</v>
      </c>
    </row>
    <row r="3387" spans="1:21" s="56" customFormat="1" ht="20.100000000000001" customHeight="1" collapsed="1" thickBot="1" x14ac:dyDescent="0.25">
      <c r="A3387" s="372" t="s">
        <v>804</v>
      </c>
      <c r="B3387" s="372"/>
      <c r="C3387" s="373"/>
      <c r="D3387" s="374"/>
      <c r="E3387" s="374"/>
      <c r="F3387" s="374"/>
      <c r="G3387" s="375"/>
      <c r="H3387" s="376"/>
      <c r="I3387" s="376"/>
      <c r="J3387" s="378"/>
      <c r="K3387" s="378"/>
      <c r="L3387" s="378"/>
      <c r="M3387" s="375"/>
      <c r="N3387" s="376"/>
      <c r="O3387" s="376"/>
      <c r="P3387" s="376"/>
      <c r="Q3387" s="376"/>
      <c r="R3387" s="376"/>
      <c r="S3387" s="377"/>
    </row>
    <row r="3388" spans="1:21" ht="20.100000000000001" hidden="1" customHeight="1" outlineLevel="1" thickBot="1" x14ac:dyDescent="0.25">
      <c r="A3388" s="3" t="s">
        <v>3737</v>
      </c>
      <c r="B3388" s="4" t="s">
        <v>33</v>
      </c>
      <c r="C3388" s="4"/>
      <c r="D3388" s="4" t="s">
        <v>17</v>
      </c>
      <c r="E3388" s="3" t="s">
        <v>2746</v>
      </c>
      <c r="F3388" s="35" t="s">
        <v>31</v>
      </c>
      <c r="G3388" s="39" t="s">
        <v>487</v>
      </c>
      <c r="H3388" s="4" t="s">
        <v>488</v>
      </c>
      <c r="I3388" s="4" t="s">
        <v>495</v>
      </c>
      <c r="J3388" s="123">
        <v>-0.02</v>
      </c>
      <c r="K3388" s="123">
        <v>-0.03</v>
      </c>
      <c r="L3388" s="123">
        <v>-0.04</v>
      </c>
      <c r="M3388" s="4" t="s">
        <v>18</v>
      </c>
      <c r="N3388" s="4" t="s">
        <v>8</v>
      </c>
      <c r="O3388" s="4" t="s">
        <v>486</v>
      </c>
      <c r="P3388" s="124" t="s">
        <v>1924</v>
      </c>
      <c r="Q3388" s="124" t="s">
        <v>1930</v>
      </c>
      <c r="R3388" s="124" t="s">
        <v>1931</v>
      </c>
      <c r="S3388" s="4" t="s">
        <v>34</v>
      </c>
      <c r="U3388" s="56"/>
    </row>
    <row r="3389" spans="1:21" s="56" customFormat="1" ht="69.95" hidden="1" customHeight="1" outlineLevel="1" thickBot="1" x14ac:dyDescent="0.25">
      <c r="A3389" s="643" t="s">
        <v>8536</v>
      </c>
      <c r="B3389" s="166" t="s">
        <v>136</v>
      </c>
      <c r="C3389" s="302"/>
      <c r="D3389" s="716" t="s">
        <v>8537</v>
      </c>
      <c r="E3389" s="166"/>
      <c r="F3389" s="166" t="s">
        <v>4</v>
      </c>
      <c r="G3389" s="589">
        <f>$G$4352</f>
        <v>12</v>
      </c>
      <c r="H3389" s="167">
        <v>6.7</v>
      </c>
      <c r="I3389" s="167">
        <v>6.5</v>
      </c>
      <c r="J3389" s="168">
        <f t="shared" ref="J3389" si="2603">I3389*0.98</f>
        <v>6.37</v>
      </c>
      <c r="K3389" s="168">
        <f t="shared" ref="K3389" si="2604">I3389*0.97</f>
        <v>6.3049999999999997</v>
      </c>
      <c r="L3389" s="168">
        <f t="shared" ref="L3389" si="2605">I3389*0.96</f>
        <v>6.24</v>
      </c>
      <c r="M3389" s="169"/>
      <c r="N3389" s="590">
        <f>H3389*M3389</f>
        <v>0</v>
      </c>
      <c r="O3389" s="591">
        <f>I3389*M3389</f>
        <v>0</v>
      </c>
      <c r="P3389" s="591">
        <f>J3389*M3389</f>
        <v>0</v>
      </c>
      <c r="Q3389" s="591">
        <f>K3389*M3389</f>
        <v>0</v>
      </c>
      <c r="R3389" s="591">
        <f>L3389*M3389</f>
        <v>0</v>
      </c>
      <c r="S3389" s="118" t="s">
        <v>5</v>
      </c>
      <c r="T3389" s="100"/>
    </row>
    <row r="3390" spans="1:21" s="56" customFormat="1" ht="69.95" hidden="1" customHeight="1" outlineLevel="1" thickBot="1" x14ac:dyDescent="0.25">
      <c r="A3390" s="644" t="s">
        <v>5813</v>
      </c>
      <c r="B3390" s="7" t="s">
        <v>136</v>
      </c>
      <c r="C3390" s="103" t="s">
        <v>8971</v>
      </c>
      <c r="D3390" s="68" t="s">
        <v>8023</v>
      </c>
      <c r="E3390" s="7"/>
      <c r="F3390" s="7" t="s">
        <v>4</v>
      </c>
      <c r="G3390" s="149">
        <v>3</v>
      </c>
      <c r="H3390" s="65">
        <v>1.6</v>
      </c>
      <c r="I3390" s="175">
        <v>1.5</v>
      </c>
      <c r="J3390" s="185">
        <f t="shared" ref="J3390" si="2606">I3390*0.98</f>
        <v>1.47</v>
      </c>
      <c r="K3390" s="185">
        <f t="shared" ref="K3390" si="2607">I3390*0.97</f>
        <v>1.4550000000000001</v>
      </c>
      <c r="L3390" s="185">
        <f t="shared" ref="L3390" si="2608">I3390*0.96</f>
        <v>1.44</v>
      </c>
      <c r="M3390" s="15"/>
      <c r="N3390" s="220">
        <f>H3390*M3390</f>
        <v>0</v>
      </c>
      <c r="O3390" s="216">
        <f>I3390*M3390</f>
        <v>0</v>
      </c>
      <c r="P3390" s="216">
        <f>J3390*M3390</f>
        <v>0</v>
      </c>
      <c r="Q3390" s="216">
        <f>K3390*M3390</f>
        <v>0</v>
      </c>
      <c r="R3390" s="216">
        <f>L3390*M3390</f>
        <v>0</v>
      </c>
      <c r="S3390" s="18" t="s">
        <v>5</v>
      </c>
      <c r="U3390"/>
    </row>
    <row r="3391" spans="1:21" s="56" customFormat="1" ht="69.95" hidden="1" customHeight="1" outlineLevel="1" thickBot="1" x14ac:dyDescent="0.25">
      <c r="A3391" s="650" t="s">
        <v>10311</v>
      </c>
      <c r="B3391" s="91" t="s">
        <v>136</v>
      </c>
      <c r="C3391" s="181" t="s">
        <v>10312</v>
      </c>
      <c r="D3391" s="710" t="s">
        <v>10310</v>
      </c>
      <c r="E3391" s="91"/>
      <c r="F3391" s="82" t="s">
        <v>4</v>
      </c>
      <c r="G3391" s="301">
        <v>5</v>
      </c>
      <c r="H3391" s="175">
        <v>3.2</v>
      </c>
      <c r="I3391" s="175">
        <v>3.1</v>
      </c>
      <c r="J3391" s="185">
        <f t="shared" ref="J3391" si="2609">I3391*0.98</f>
        <v>3.0379999999999998</v>
      </c>
      <c r="K3391" s="185">
        <f t="shared" ref="K3391" si="2610">I3391*0.97</f>
        <v>3.0070000000000001</v>
      </c>
      <c r="L3391" s="185">
        <f t="shared" ref="L3391" si="2611">I3391*0.96</f>
        <v>2.976</v>
      </c>
      <c r="M3391" s="15"/>
      <c r="N3391" s="220">
        <f>H3391*M3391</f>
        <v>0</v>
      </c>
      <c r="O3391" s="216">
        <f>I3391*M3391</f>
        <v>0</v>
      </c>
      <c r="P3391" s="249">
        <f>J3391*M3391</f>
        <v>0</v>
      </c>
      <c r="Q3391" s="249">
        <f>K3391*M3391</f>
        <v>0</v>
      </c>
      <c r="R3391" s="249">
        <f>L3391*M3391</f>
        <v>0</v>
      </c>
      <c r="S3391" s="18" t="s">
        <v>5</v>
      </c>
      <c r="U3391"/>
    </row>
    <row r="3392" spans="1:21" s="56" customFormat="1" ht="20.100000000000001" customHeight="1" collapsed="1" thickBot="1" x14ac:dyDescent="0.25">
      <c r="A3392" s="372" t="s">
        <v>805</v>
      </c>
      <c r="B3392" s="372"/>
      <c r="C3392" s="373"/>
      <c r="D3392" s="374"/>
      <c r="E3392" s="374"/>
      <c r="F3392" s="374"/>
      <c r="G3392" s="375"/>
      <c r="H3392" s="376"/>
      <c r="I3392" s="376"/>
      <c r="J3392" s="378"/>
      <c r="K3392" s="378"/>
      <c r="L3392" s="378"/>
      <c r="M3392" s="375"/>
      <c r="N3392" s="376"/>
      <c r="O3392" s="376"/>
      <c r="P3392" s="376"/>
      <c r="Q3392" s="376"/>
      <c r="R3392" s="376"/>
      <c r="S3392" s="377"/>
    </row>
    <row r="3393" spans="1:21" ht="20.100000000000001" hidden="1" customHeight="1" outlineLevel="1" thickBot="1" x14ac:dyDescent="0.25">
      <c r="A3393" s="3" t="s">
        <v>3737</v>
      </c>
      <c r="B3393" s="4" t="s">
        <v>33</v>
      </c>
      <c r="C3393" s="4"/>
      <c r="D3393" s="4" t="s">
        <v>17</v>
      </c>
      <c r="E3393" s="3" t="s">
        <v>2746</v>
      </c>
      <c r="F3393" s="35" t="s">
        <v>31</v>
      </c>
      <c r="G3393" s="39" t="s">
        <v>487</v>
      </c>
      <c r="H3393" s="4" t="s">
        <v>488</v>
      </c>
      <c r="I3393" s="4" t="s">
        <v>495</v>
      </c>
      <c r="J3393" s="123">
        <v>-0.02</v>
      </c>
      <c r="K3393" s="123">
        <v>-0.03</v>
      </c>
      <c r="L3393" s="123">
        <v>-0.04</v>
      </c>
      <c r="M3393" s="4" t="s">
        <v>18</v>
      </c>
      <c r="N3393" s="4" t="s">
        <v>8</v>
      </c>
      <c r="O3393" s="4" t="s">
        <v>486</v>
      </c>
      <c r="P3393" s="124" t="s">
        <v>1924</v>
      </c>
      <c r="Q3393" s="124" t="s">
        <v>1930</v>
      </c>
      <c r="R3393" s="124" t="s">
        <v>1931</v>
      </c>
      <c r="S3393" s="4" t="s">
        <v>34</v>
      </c>
      <c r="U3393" s="56"/>
    </row>
    <row r="3394" spans="1:21" s="56" customFormat="1" ht="69.95" hidden="1" customHeight="1" outlineLevel="1" thickBot="1" x14ac:dyDescent="0.25">
      <c r="A3394" s="644" t="s">
        <v>5814</v>
      </c>
      <c r="B3394" s="64" t="s">
        <v>136</v>
      </c>
      <c r="C3394" s="597" t="s">
        <v>9320</v>
      </c>
      <c r="D3394" s="69" t="s">
        <v>8024</v>
      </c>
      <c r="E3394" s="531"/>
      <c r="F3394" s="7" t="s">
        <v>4</v>
      </c>
      <c r="G3394" s="300">
        <v>3</v>
      </c>
      <c r="H3394" s="177">
        <v>1.45</v>
      </c>
      <c r="I3394" s="177">
        <v>1.4</v>
      </c>
      <c r="J3394" s="161">
        <f t="shared" ref="J3394" si="2612">I3394*0.98</f>
        <v>1.3719999999999999</v>
      </c>
      <c r="K3394" s="161">
        <f t="shared" ref="K3394" si="2613">I3394*0.97</f>
        <v>1.3579999999999999</v>
      </c>
      <c r="L3394" s="161">
        <f t="shared" ref="L3394" si="2614">I3394*0.96</f>
        <v>1.3439999999999999</v>
      </c>
      <c r="M3394" s="14"/>
      <c r="N3394" s="208">
        <f>H3394*M3394</f>
        <v>0</v>
      </c>
      <c r="O3394" s="217">
        <f>I3394*M3394</f>
        <v>0</v>
      </c>
      <c r="P3394" s="246">
        <f>J3394*M3394</f>
        <v>0</v>
      </c>
      <c r="Q3394" s="246">
        <f>K3394*M3394</f>
        <v>0</v>
      </c>
      <c r="R3394" s="246">
        <f>L3394*M3394</f>
        <v>0</v>
      </c>
      <c r="S3394" s="13" t="s">
        <v>5</v>
      </c>
      <c r="T3394" s="170"/>
      <c r="U3394"/>
    </row>
    <row r="3395" spans="1:21" s="56" customFormat="1" ht="20.100000000000001" customHeight="1" collapsed="1" thickBot="1" x14ac:dyDescent="0.25">
      <c r="A3395" s="372" t="s">
        <v>1164</v>
      </c>
      <c r="B3395" s="372"/>
      <c r="C3395" s="373"/>
      <c r="D3395" s="374"/>
      <c r="E3395" s="374"/>
      <c r="F3395" s="374"/>
      <c r="G3395" s="375"/>
      <c r="H3395" s="376"/>
      <c r="I3395" s="376"/>
      <c r="J3395" s="378"/>
      <c r="K3395" s="378"/>
      <c r="L3395" s="378"/>
      <c r="M3395" s="375"/>
      <c r="N3395" s="376"/>
      <c r="O3395" s="376"/>
      <c r="P3395" s="376"/>
      <c r="Q3395" s="376"/>
      <c r="R3395" s="376"/>
      <c r="S3395" s="377"/>
    </row>
    <row r="3396" spans="1:21" ht="20.100000000000001" hidden="1" customHeight="1" outlineLevel="1" thickBot="1" x14ac:dyDescent="0.25">
      <c r="A3396" s="3" t="s">
        <v>3737</v>
      </c>
      <c r="B3396" s="4" t="s">
        <v>33</v>
      </c>
      <c r="C3396" s="4"/>
      <c r="D3396" s="4" t="s">
        <v>17</v>
      </c>
      <c r="E3396" s="3" t="s">
        <v>2746</v>
      </c>
      <c r="F3396" s="35" t="s">
        <v>31</v>
      </c>
      <c r="G3396" s="39" t="s">
        <v>487</v>
      </c>
      <c r="H3396" s="4" t="s">
        <v>488</v>
      </c>
      <c r="I3396" s="4" t="s">
        <v>495</v>
      </c>
      <c r="J3396" s="123">
        <v>-0.02</v>
      </c>
      <c r="K3396" s="123">
        <v>-0.03</v>
      </c>
      <c r="L3396" s="123">
        <v>-0.04</v>
      </c>
      <c r="M3396" s="4" t="s">
        <v>18</v>
      </c>
      <c r="N3396" s="4" t="s">
        <v>8</v>
      </c>
      <c r="O3396" s="4" t="s">
        <v>486</v>
      </c>
      <c r="P3396" s="124" t="s">
        <v>1924</v>
      </c>
      <c r="Q3396" s="124" t="s">
        <v>1930</v>
      </c>
      <c r="R3396" s="124" t="s">
        <v>1931</v>
      </c>
      <c r="S3396" s="4" t="s">
        <v>34</v>
      </c>
      <c r="U3396" s="56"/>
    </row>
    <row r="3397" spans="1:21" s="56" customFormat="1" ht="69.95" hidden="1" customHeight="1" outlineLevel="1" thickBot="1" x14ac:dyDescent="0.25">
      <c r="A3397" s="643" t="s">
        <v>5815</v>
      </c>
      <c r="B3397" s="166" t="s">
        <v>136</v>
      </c>
      <c r="C3397" s="715" t="s">
        <v>8972</v>
      </c>
      <c r="D3397" s="588" t="s">
        <v>8025</v>
      </c>
      <c r="E3397" s="166"/>
      <c r="F3397" s="166" t="s">
        <v>4</v>
      </c>
      <c r="G3397" s="589">
        <v>4</v>
      </c>
      <c r="H3397" s="167">
        <v>2.1</v>
      </c>
      <c r="I3397" s="167">
        <v>2</v>
      </c>
      <c r="J3397" s="168">
        <f t="shared" ref="J3397:J3403" si="2615">I3397*0.98</f>
        <v>1.96</v>
      </c>
      <c r="K3397" s="168">
        <f t="shared" ref="K3397:K3403" si="2616">I3397*0.97</f>
        <v>1.94</v>
      </c>
      <c r="L3397" s="168">
        <f t="shared" ref="L3397:L3403" si="2617">I3397*0.96</f>
        <v>1.92</v>
      </c>
      <c r="M3397" s="169"/>
      <c r="N3397" s="590">
        <f>H3397*M3397</f>
        <v>0</v>
      </c>
      <c r="O3397" s="591">
        <f>I3397*M3397</f>
        <v>0</v>
      </c>
      <c r="P3397" s="591">
        <f>J3397*M3397</f>
        <v>0</v>
      </c>
      <c r="Q3397" s="591">
        <f>K3397*M3397</f>
        <v>0</v>
      </c>
      <c r="R3397" s="591">
        <f>L3397*M3397</f>
        <v>0</v>
      </c>
      <c r="S3397" s="118" t="s">
        <v>5</v>
      </c>
      <c r="T3397" s="100"/>
    </row>
    <row r="3398" spans="1:21" s="56" customFormat="1" ht="69.95" hidden="1" customHeight="1" outlineLevel="1" thickBot="1" x14ac:dyDescent="0.25">
      <c r="A3398" s="644" t="s">
        <v>5816</v>
      </c>
      <c r="B3398" s="7" t="s">
        <v>136</v>
      </c>
      <c r="C3398" s="597" t="s">
        <v>9106</v>
      </c>
      <c r="D3398" s="409" t="s">
        <v>8026</v>
      </c>
      <c r="E3398" s="7"/>
      <c r="F3398" s="7" t="s">
        <v>4</v>
      </c>
      <c r="G3398" s="149">
        <v>3</v>
      </c>
      <c r="H3398" s="65">
        <v>1.55</v>
      </c>
      <c r="I3398" s="65">
        <v>1.5</v>
      </c>
      <c r="J3398" s="161">
        <f t="shared" ref="J3398" si="2618">I3398*0.98</f>
        <v>1.47</v>
      </c>
      <c r="K3398" s="161">
        <f t="shared" ref="K3398" si="2619">I3398*0.97</f>
        <v>1.4550000000000001</v>
      </c>
      <c r="L3398" s="161">
        <f t="shared" ref="L3398" si="2620">I3398*0.96</f>
        <v>1.44</v>
      </c>
      <c r="M3398" s="14"/>
      <c r="N3398" s="208">
        <f>H3398*M3398</f>
        <v>0</v>
      </c>
      <c r="O3398" s="217">
        <f>I3398*M3398</f>
        <v>0</v>
      </c>
      <c r="P3398" s="246">
        <f>J3398*M3398</f>
        <v>0</v>
      </c>
      <c r="Q3398" s="246">
        <f>K3398*M3398</f>
        <v>0</v>
      </c>
      <c r="R3398" s="246">
        <f>L3398*M3398</f>
        <v>0</v>
      </c>
      <c r="S3398" s="13" t="s">
        <v>5</v>
      </c>
    </row>
    <row r="3399" spans="1:21" s="56" customFormat="1" ht="69.95" hidden="1" customHeight="1" outlineLevel="1" thickBot="1" x14ac:dyDescent="0.25">
      <c r="A3399" s="644" t="s">
        <v>5817</v>
      </c>
      <c r="B3399" s="64" t="s">
        <v>136</v>
      </c>
      <c r="C3399" s="597" t="s">
        <v>10638</v>
      </c>
      <c r="D3399" s="298" t="s">
        <v>8027</v>
      </c>
      <c r="E3399" s="64"/>
      <c r="F3399" s="7" t="s">
        <v>4</v>
      </c>
      <c r="G3399" s="136">
        <v>3</v>
      </c>
      <c r="H3399" s="98">
        <v>2</v>
      </c>
      <c r="I3399" s="98">
        <v>1.95</v>
      </c>
      <c r="J3399" s="162">
        <f t="shared" ref="J3399" si="2621">I3399*0.98</f>
        <v>1.911</v>
      </c>
      <c r="K3399" s="162">
        <f t="shared" ref="K3399" si="2622">I3399*0.97</f>
        <v>1.8915</v>
      </c>
      <c r="L3399" s="162">
        <f t="shared" ref="L3399" si="2623">I3399*0.96</f>
        <v>1.8719999999999999</v>
      </c>
      <c r="M3399" s="141"/>
      <c r="N3399" s="209">
        <f>H3399*M3399</f>
        <v>0</v>
      </c>
      <c r="O3399" s="217">
        <f>I3399*M3399</f>
        <v>0</v>
      </c>
      <c r="P3399" s="246">
        <f>J3399*M3399</f>
        <v>0</v>
      </c>
      <c r="Q3399" s="246">
        <f>K3399*M3399</f>
        <v>0</v>
      </c>
      <c r="R3399" s="246">
        <f>L3399*M3399</f>
        <v>0</v>
      </c>
      <c r="S3399" s="30" t="s">
        <v>5</v>
      </c>
      <c r="T3399" s="100"/>
    </row>
    <row r="3400" spans="1:21" s="56" customFormat="1" ht="69.95" hidden="1" customHeight="1" outlineLevel="1" thickBot="1" x14ac:dyDescent="0.25">
      <c r="A3400" s="644" t="s">
        <v>5818</v>
      </c>
      <c r="B3400" s="7" t="s">
        <v>136</v>
      </c>
      <c r="C3400" s="597" t="s">
        <v>9108</v>
      </c>
      <c r="D3400" s="68" t="s">
        <v>8028</v>
      </c>
      <c r="E3400" s="7"/>
      <c r="F3400" s="7" t="s">
        <v>4</v>
      </c>
      <c r="G3400" s="149">
        <v>3</v>
      </c>
      <c r="H3400" s="65">
        <v>1.55</v>
      </c>
      <c r="I3400" s="65">
        <v>1.5</v>
      </c>
      <c r="J3400" s="161">
        <f t="shared" si="2615"/>
        <v>1.47</v>
      </c>
      <c r="K3400" s="161">
        <f t="shared" si="2616"/>
        <v>1.4550000000000001</v>
      </c>
      <c r="L3400" s="161">
        <f t="shared" si="2617"/>
        <v>1.44</v>
      </c>
      <c r="M3400" s="14"/>
      <c r="N3400" s="208">
        <f>H3400*M3400</f>
        <v>0</v>
      </c>
      <c r="O3400" s="217">
        <f>I3400*M3400</f>
        <v>0</v>
      </c>
      <c r="P3400" s="246">
        <f>J3400*M3400</f>
        <v>0</v>
      </c>
      <c r="Q3400" s="246">
        <f>K3400*M3400</f>
        <v>0</v>
      </c>
      <c r="R3400" s="246">
        <f>L3400*M3400</f>
        <v>0</v>
      </c>
      <c r="S3400" s="13" t="s">
        <v>5</v>
      </c>
    </row>
    <row r="3401" spans="1:21" s="56" customFormat="1" ht="69.95" hidden="1" customHeight="1" outlineLevel="1" thickBot="1" x14ac:dyDescent="0.25">
      <c r="A3401" s="644" t="s">
        <v>8855</v>
      </c>
      <c r="B3401" s="64" t="s">
        <v>136</v>
      </c>
      <c r="C3401" s="597" t="s">
        <v>9107</v>
      </c>
      <c r="D3401" s="298" t="s">
        <v>8858</v>
      </c>
      <c r="E3401" s="64"/>
      <c r="F3401" s="64" t="s">
        <v>4</v>
      </c>
      <c r="G3401" s="136">
        <v>3</v>
      </c>
      <c r="H3401" s="98">
        <v>1.7</v>
      </c>
      <c r="I3401" s="98">
        <v>1.65</v>
      </c>
      <c r="J3401" s="162">
        <f t="shared" ref="J3401" si="2624">I3401*0.98</f>
        <v>1.617</v>
      </c>
      <c r="K3401" s="162">
        <f t="shared" ref="K3401" si="2625">I3401*0.97</f>
        <v>1.6004999999999998</v>
      </c>
      <c r="L3401" s="162">
        <f t="shared" ref="L3401" si="2626">I3401*0.96</f>
        <v>1.5839999999999999</v>
      </c>
      <c r="M3401" s="141"/>
      <c r="N3401" s="209">
        <f>H3401*M3401</f>
        <v>0</v>
      </c>
      <c r="O3401" s="217">
        <f>I3401*M3401</f>
        <v>0</v>
      </c>
      <c r="P3401" s="246">
        <f>J3401*M3401</f>
        <v>0</v>
      </c>
      <c r="Q3401" s="246">
        <f>K3401*M3401</f>
        <v>0</v>
      </c>
      <c r="R3401" s="246">
        <f>L3401*M3401</f>
        <v>0</v>
      </c>
      <c r="S3401" s="30" t="s">
        <v>5</v>
      </c>
      <c r="T3401" s="100"/>
    </row>
    <row r="3402" spans="1:21" s="56" customFormat="1" ht="69.95" hidden="1" customHeight="1" outlineLevel="1" thickBot="1" x14ac:dyDescent="0.25">
      <c r="A3402" s="644" t="s">
        <v>5819</v>
      </c>
      <c r="B3402" s="64" t="s">
        <v>136</v>
      </c>
      <c r="C3402" s="597" t="s">
        <v>8973</v>
      </c>
      <c r="D3402" s="69" t="s">
        <v>8029</v>
      </c>
      <c r="E3402" s="64"/>
      <c r="F3402" s="64" t="s">
        <v>4</v>
      </c>
      <c r="G3402" s="136">
        <v>3</v>
      </c>
      <c r="H3402" s="98">
        <v>1.55</v>
      </c>
      <c r="I3402" s="98">
        <v>1.5</v>
      </c>
      <c r="J3402" s="162">
        <f t="shared" si="2615"/>
        <v>1.47</v>
      </c>
      <c r="K3402" s="162">
        <f t="shared" si="2616"/>
        <v>1.4550000000000001</v>
      </c>
      <c r="L3402" s="162">
        <f t="shared" si="2617"/>
        <v>1.44</v>
      </c>
      <c r="M3402" s="141"/>
      <c r="N3402" s="209">
        <f>H3402*M3402</f>
        <v>0</v>
      </c>
      <c r="O3402" s="217">
        <f>I3402*M3402</f>
        <v>0</v>
      </c>
      <c r="P3402" s="246">
        <f>J3402*M3402</f>
        <v>0</v>
      </c>
      <c r="Q3402" s="246">
        <f>K3402*M3402</f>
        <v>0</v>
      </c>
      <c r="R3402" s="246">
        <f>L3402*M3402</f>
        <v>0</v>
      </c>
      <c r="S3402" s="30" t="s">
        <v>5</v>
      </c>
      <c r="T3402" s="100"/>
    </row>
    <row r="3403" spans="1:21" s="56" customFormat="1" ht="69.95" hidden="1" customHeight="1" outlineLevel="1" thickBot="1" x14ac:dyDescent="0.25">
      <c r="A3403" s="644" t="s">
        <v>5820</v>
      </c>
      <c r="B3403" s="64" t="s">
        <v>136</v>
      </c>
      <c r="C3403" s="784" t="s">
        <v>8974</v>
      </c>
      <c r="D3403" s="69" t="s">
        <v>8030</v>
      </c>
      <c r="E3403" s="360"/>
      <c r="F3403" s="64" t="s">
        <v>4</v>
      </c>
      <c r="G3403" s="136">
        <v>3</v>
      </c>
      <c r="H3403" s="98">
        <v>1.45</v>
      </c>
      <c r="I3403" s="98">
        <v>1.4</v>
      </c>
      <c r="J3403" s="162">
        <f t="shared" si="2615"/>
        <v>1.3719999999999999</v>
      </c>
      <c r="K3403" s="162">
        <f t="shared" si="2616"/>
        <v>1.3579999999999999</v>
      </c>
      <c r="L3403" s="162">
        <f t="shared" si="2617"/>
        <v>1.3439999999999999</v>
      </c>
      <c r="M3403" s="141"/>
      <c r="N3403" s="209">
        <f>H3403*M3403</f>
        <v>0</v>
      </c>
      <c r="O3403" s="217">
        <f>I3403*M3403</f>
        <v>0</v>
      </c>
      <c r="P3403" s="246">
        <f>J3403*M3403</f>
        <v>0</v>
      </c>
      <c r="Q3403" s="246">
        <f>K3403*M3403</f>
        <v>0</v>
      </c>
      <c r="R3403" s="246">
        <f>L3403*M3403</f>
        <v>0</v>
      </c>
      <c r="S3403" s="30" t="s">
        <v>5</v>
      </c>
      <c r="T3403" s="100"/>
      <c r="U3403"/>
    </row>
    <row r="3404" spans="1:21" s="56" customFormat="1" ht="20.100000000000001" customHeight="1" collapsed="1" thickBot="1" x14ac:dyDescent="0.25">
      <c r="A3404" s="372" t="s">
        <v>806</v>
      </c>
      <c r="B3404" s="372"/>
      <c r="C3404" s="373"/>
      <c r="D3404" s="374"/>
      <c r="E3404" s="374"/>
      <c r="F3404" s="374"/>
      <c r="G3404" s="375"/>
      <c r="H3404" s="376"/>
      <c r="I3404" s="376"/>
      <c r="J3404" s="378"/>
      <c r="K3404" s="378"/>
      <c r="L3404" s="378"/>
      <c r="M3404" s="375"/>
      <c r="N3404" s="376"/>
      <c r="O3404" s="376"/>
      <c r="P3404" s="376"/>
      <c r="Q3404" s="376"/>
      <c r="R3404" s="376"/>
      <c r="S3404" s="377"/>
    </row>
    <row r="3405" spans="1:21" ht="20.100000000000001" hidden="1" customHeight="1" outlineLevel="1" thickBot="1" x14ac:dyDescent="0.25">
      <c r="A3405" s="3" t="s">
        <v>3737</v>
      </c>
      <c r="B3405" s="4" t="s">
        <v>33</v>
      </c>
      <c r="C3405" s="4"/>
      <c r="D3405" s="4" t="s">
        <v>17</v>
      </c>
      <c r="E3405" s="3" t="s">
        <v>2746</v>
      </c>
      <c r="F3405" s="35" t="s">
        <v>31</v>
      </c>
      <c r="G3405" s="39" t="s">
        <v>487</v>
      </c>
      <c r="H3405" s="4" t="s">
        <v>488</v>
      </c>
      <c r="I3405" s="4" t="s">
        <v>495</v>
      </c>
      <c r="J3405" s="123">
        <v>-0.02</v>
      </c>
      <c r="K3405" s="123">
        <v>-0.03</v>
      </c>
      <c r="L3405" s="123">
        <v>-0.04</v>
      </c>
      <c r="M3405" s="4" t="s">
        <v>18</v>
      </c>
      <c r="N3405" s="4" t="s">
        <v>8</v>
      </c>
      <c r="O3405" s="4" t="s">
        <v>486</v>
      </c>
      <c r="P3405" s="124" t="s">
        <v>1924</v>
      </c>
      <c r="Q3405" s="124" t="s">
        <v>1930</v>
      </c>
      <c r="R3405" s="124" t="s">
        <v>1931</v>
      </c>
      <c r="S3405" s="4" t="s">
        <v>34</v>
      </c>
      <c r="U3405" s="56"/>
    </row>
    <row r="3406" spans="1:21" s="56" customFormat="1" ht="69.95" hidden="1" customHeight="1" outlineLevel="1" thickBot="1" x14ac:dyDescent="0.25">
      <c r="A3406" s="644" t="s">
        <v>5821</v>
      </c>
      <c r="B3406" s="7" t="s">
        <v>136</v>
      </c>
      <c r="C3406" s="58"/>
      <c r="D3406" s="68" t="s">
        <v>7544</v>
      </c>
      <c r="E3406" s="334"/>
      <c r="F3406" s="7" t="s">
        <v>4</v>
      </c>
      <c r="G3406" s="149">
        <v>12</v>
      </c>
      <c r="H3406" s="65">
        <v>6.7</v>
      </c>
      <c r="I3406" s="65">
        <v>6.5</v>
      </c>
      <c r="J3406" s="161">
        <f t="shared" ref="J3406:J3407" si="2627">I3406*0.98</f>
        <v>6.37</v>
      </c>
      <c r="K3406" s="161">
        <f t="shared" ref="K3406:K3407" si="2628">I3406*0.97</f>
        <v>6.3049999999999997</v>
      </c>
      <c r="L3406" s="161">
        <f t="shared" ref="L3406:L3407" si="2629">I3406*0.96</f>
        <v>6.24</v>
      </c>
      <c r="M3406" s="14"/>
      <c r="N3406" s="208">
        <f>H3406*M3406</f>
        <v>0</v>
      </c>
      <c r="O3406" s="217">
        <f>I3406*M3406</f>
        <v>0</v>
      </c>
      <c r="P3406" s="246">
        <f>J3406*M3406</f>
        <v>0</v>
      </c>
      <c r="Q3406" s="246">
        <f>K3406*M3406</f>
        <v>0</v>
      </c>
      <c r="R3406" s="246">
        <f>L3406*M3406</f>
        <v>0</v>
      </c>
      <c r="S3406" s="13" t="s">
        <v>5</v>
      </c>
    </row>
    <row r="3407" spans="1:21" s="56" customFormat="1" ht="69.95" hidden="1" customHeight="1" outlineLevel="1" thickBot="1" x14ac:dyDescent="0.25">
      <c r="A3407" s="644" t="s">
        <v>8292</v>
      </c>
      <c r="B3407" s="7" t="s">
        <v>205</v>
      </c>
      <c r="C3407" s="103" t="s">
        <v>10726</v>
      </c>
      <c r="D3407" s="68" t="s">
        <v>8291</v>
      </c>
      <c r="E3407" s="7"/>
      <c r="F3407" s="64" t="s">
        <v>4</v>
      </c>
      <c r="G3407" s="149">
        <v>5</v>
      </c>
      <c r="H3407" s="65">
        <v>3.2</v>
      </c>
      <c r="I3407" s="65">
        <v>3.1</v>
      </c>
      <c r="J3407" s="161">
        <f t="shared" si="2627"/>
        <v>3.0379999999999998</v>
      </c>
      <c r="K3407" s="161">
        <f t="shared" si="2628"/>
        <v>3.0070000000000001</v>
      </c>
      <c r="L3407" s="161">
        <f t="shared" si="2629"/>
        <v>2.976</v>
      </c>
      <c r="M3407" s="14"/>
      <c r="N3407" s="208">
        <f>H3407*M3407</f>
        <v>0</v>
      </c>
      <c r="O3407" s="217">
        <f>I3407*M3407</f>
        <v>0</v>
      </c>
      <c r="P3407" s="246">
        <f>J3407*M3407</f>
        <v>0</v>
      </c>
      <c r="Q3407" s="246">
        <f>K3407*M3407</f>
        <v>0</v>
      </c>
      <c r="R3407" s="246">
        <f>L3407*M3407</f>
        <v>0</v>
      </c>
      <c r="S3407" s="13" t="s">
        <v>5</v>
      </c>
      <c r="U3407"/>
    </row>
    <row r="3408" spans="1:21" s="56" customFormat="1" ht="69.95" hidden="1" customHeight="1" outlineLevel="1" thickBot="1" x14ac:dyDescent="0.25">
      <c r="A3408" s="650" t="s">
        <v>8293</v>
      </c>
      <c r="B3408" s="91" t="s">
        <v>205</v>
      </c>
      <c r="C3408" s="104" t="s">
        <v>1903</v>
      </c>
      <c r="D3408" s="394" t="s">
        <v>8294</v>
      </c>
      <c r="E3408" s="712"/>
      <c r="F3408" s="64" t="s">
        <v>4</v>
      </c>
      <c r="G3408" s="149">
        <v>5</v>
      </c>
      <c r="H3408" s="65">
        <v>2.9</v>
      </c>
      <c r="I3408" s="65">
        <v>2.8</v>
      </c>
      <c r="J3408" s="161">
        <f t="shared" ref="J3408" si="2630">I3408*0.98</f>
        <v>2.7439999999999998</v>
      </c>
      <c r="K3408" s="161">
        <f t="shared" ref="K3408" si="2631">I3408*0.97</f>
        <v>2.7159999999999997</v>
      </c>
      <c r="L3408" s="161">
        <f t="shared" ref="L3408" si="2632">I3408*0.96</f>
        <v>2.6879999999999997</v>
      </c>
      <c r="M3408" s="14"/>
      <c r="N3408" s="208">
        <f>H3408*M3408</f>
        <v>0</v>
      </c>
      <c r="O3408" s="217">
        <f>I3408*M3408</f>
        <v>0</v>
      </c>
      <c r="P3408" s="246">
        <f>J3408*M3408</f>
        <v>0</v>
      </c>
      <c r="Q3408" s="246">
        <f>K3408*M3408</f>
        <v>0</v>
      </c>
      <c r="R3408" s="246">
        <f>L3408*M3408</f>
        <v>0</v>
      </c>
      <c r="S3408" s="13" t="s">
        <v>5</v>
      </c>
      <c r="U3408"/>
    </row>
    <row r="3409" spans="1:21" s="56" customFormat="1" ht="20.100000000000001" customHeight="1" collapsed="1" thickBot="1" x14ac:dyDescent="0.25">
      <c r="A3409" s="372" t="s">
        <v>1180</v>
      </c>
      <c r="B3409" s="372"/>
      <c r="C3409" s="373"/>
      <c r="D3409" s="374"/>
      <c r="E3409" s="374"/>
      <c r="F3409" s="374"/>
      <c r="G3409" s="375"/>
      <c r="H3409" s="376"/>
      <c r="I3409" s="376"/>
      <c r="J3409" s="378"/>
      <c r="K3409" s="378"/>
      <c r="L3409" s="378"/>
      <c r="M3409" s="375"/>
      <c r="N3409" s="376"/>
      <c r="O3409" s="376"/>
      <c r="P3409" s="376"/>
      <c r="Q3409" s="376"/>
      <c r="R3409" s="376"/>
      <c r="S3409" s="377"/>
    </row>
    <row r="3410" spans="1:21" ht="20.100000000000001" hidden="1" customHeight="1" outlineLevel="1" thickBot="1" x14ac:dyDescent="0.25">
      <c r="A3410" s="3" t="s">
        <v>3737</v>
      </c>
      <c r="B3410" s="4" t="s">
        <v>33</v>
      </c>
      <c r="C3410" s="4"/>
      <c r="D3410" s="4" t="s">
        <v>17</v>
      </c>
      <c r="E3410" s="3" t="s">
        <v>2746</v>
      </c>
      <c r="F3410" s="35" t="s">
        <v>31</v>
      </c>
      <c r="G3410" s="39" t="s">
        <v>487</v>
      </c>
      <c r="H3410" s="4" t="s">
        <v>488</v>
      </c>
      <c r="I3410" s="4" t="s">
        <v>495</v>
      </c>
      <c r="J3410" s="123">
        <v>-0.02</v>
      </c>
      <c r="K3410" s="123">
        <v>-0.03</v>
      </c>
      <c r="L3410" s="123">
        <v>-0.04</v>
      </c>
      <c r="M3410" s="4" t="s">
        <v>18</v>
      </c>
      <c r="N3410" s="4" t="s">
        <v>8</v>
      </c>
      <c r="O3410" s="4" t="s">
        <v>486</v>
      </c>
      <c r="P3410" s="124" t="s">
        <v>1924</v>
      </c>
      <c r="Q3410" s="124" t="s">
        <v>1930</v>
      </c>
      <c r="R3410" s="124" t="s">
        <v>1931</v>
      </c>
      <c r="S3410" s="4" t="s">
        <v>34</v>
      </c>
      <c r="U3410" s="56"/>
    </row>
    <row r="3411" spans="1:21" s="56" customFormat="1" ht="69.95" hidden="1" customHeight="1" outlineLevel="1" thickBot="1" x14ac:dyDescent="0.25">
      <c r="A3411" s="644" t="s">
        <v>5822</v>
      </c>
      <c r="B3411" s="7" t="s">
        <v>136</v>
      </c>
      <c r="C3411" s="58"/>
      <c r="D3411" s="68" t="s">
        <v>7566</v>
      </c>
      <c r="E3411" s="334"/>
      <c r="F3411" s="7" t="s">
        <v>4</v>
      </c>
      <c r="G3411" s="149">
        <v>12</v>
      </c>
      <c r="H3411" s="65">
        <v>7.4</v>
      </c>
      <c r="I3411" s="65">
        <v>7.2</v>
      </c>
      <c r="J3411" s="161">
        <f t="shared" ref="J3411:J3419" si="2633">I3411*0.98</f>
        <v>7.056</v>
      </c>
      <c r="K3411" s="161">
        <f t="shared" ref="K3411:K3419" si="2634">I3411*0.97</f>
        <v>6.984</v>
      </c>
      <c r="L3411" s="161">
        <f t="shared" ref="L3411:L3419" si="2635">I3411*0.96</f>
        <v>6.9119999999999999</v>
      </c>
      <c r="M3411" s="14"/>
      <c r="N3411" s="208">
        <f>H3411*M3411</f>
        <v>0</v>
      </c>
      <c r="O3411" s="217">
        <f>I3411*M3411</f>
        <v>0</v>
      </c>
      <c r="P3411" s="246">
        <f>J3411*M3411</f>
        <v>0</v>
      </c>
      <c r="Q3411" s="246">
        <f>K3411*M3411</f>
        <v>0</v>
      </c>
      <c r="R3411" s="246">
        <f>L3411*M3411</f>
        <v>0</v>
      </c>
      <c r="S3411" s="13" t="s">
        <v>5</v>
      </c>
    </row>
    <row r="3412" spans="1:21" s="56" customFormat="1" ht="69.95" hidden="1" customHeight="1" outlineLevel="1" thickBot="1" x14ac:dyDescent="0.25">
      <c r="A3412" s="242" t="s">
        <v>7272</v>
      </c>
      <c r="B3412" s="64" t="s">
        <v>205</v>
      </c>
      <c r="C3412" s="104" t="s">
        <v>10610</v>
      </c>
      <c r="D3412" s="53" t="s">
        <v>7567</v>
      </c>
      <c r="E3412" s="64"/>
      <c r="F3412" s="64" t="s">
        <v>4</v>
      </c>
      <c r="G3412" s="136">
        <v>5</v>
      </c>
      <c r="H3412" s="98">
        <v>2.1</v>
      </c>
      <c r="I3412" s="98">
        <v>2</v>
      </c>
      <c r="J3412" s="162">
        <f t="shared" si="2633"/>
        <v>1.96</v>
      </c>
      <c r="K3412" s="162">
        <f t="shared" si="2634"/>
        <v>1.94</v>
      </c>
      <c r="L3412" s="162">
        <f t="shared" si="2635"/>
        <v>1.92</v>
      </c>
      <c r="M3412" s="141"/>
      <c r="N3412" s="209">
        <f>H3412*M3412</f>
        <v>0</v>
      </c>
      <c r="O3412" s="217">
        <f>I3412*M3412</f>
        <v>0</v>
      </c>
      <c r="P3412" s="246">
        <f>J3412*M3412</f>
        <v>0</v>
      </c>
      <c r="Q3412" s="246">
        <f>K3412*M3412</f>
        <v>0</v>
      </c>
      <c r="R3412" s="246">
        <f>L3412*M3412</f>
        <v>0</v>
      </c>
      <c r="S3412" s="30" t="s">
        <v>5</v>
      </c>
      <c r="T3412" s="100"/>
    </row>
    <row r="3413" spans="1:21" s="56" customFormat="1" ht="69.95" hidden="1" customHeight="1" outlineLevel="1" thickBot="1" x14ac:dyDescent="0.25">
      <c r="A3413" s="242" t="s">
        <v>7273</v>
      </c>
      <c r="B3413" s="64" t="s">
        <v>205</v>
      </c>
      <c r="C3413" s="104" t="s">
        <v>10611</v>
      </c>
      <c r="D3413" s="53" t="s">
        <v>7568</v>
      </c>
      <c r="E3413" s="64"/>
      <c r="F3413" s="64" t="s">
        <v>4</v>
      </c>
      <c r="G3413" s="136">
        <v>5</v>
      </c>
      <c r="H3413" s="98">
        <v>2.5</v>
      </c>
      <c r="I3413" s="98">
        <v>2.4</v>
      </c>
      <c r="J3413" s="162">
        <f t="shared" ref="J3413" si="2636">I3413*0.98</f>
        <v>2.3519999999999999</v>
      </c>
      <c r="K3413" s="162">
        <f t="shared" ref="K3413" si="2637">I3413*0.97</f>
        <v>2.3279999999999998</v>
      </c>
      <c r="L3413" s="162">
        <f t="shared" ref="L3413" si="2638">I3413*0.96</f>
        <v>2.3039999999999998</v>
      </c>
      <c r="M3413" s="141"/>
      <c r="N3413" s="209">
        <f>H3413*M3413</f>
        <v>0</v>
      </c>
      <c r="O3413" s="217">
        <f>I3413*M3413</f>
        <v>0</v>
      </c>
      <c r="P3413" s="246">
        <f>J3413*M3413</f>
        <v>0</v>
      </c>
      <c r="Q3413" s="246">
        <f>K3413*M3413</f>
        <v>0</v>
      </c>
      <c r="R3413" s="246">
        <f>L3413*M3413</f>
        <v>0</v>
      </c>
      <c r="S3413" s="30" t="s">
        <v>5</v>
      </c>
      <c r="T3413" s="100"/>
    </row>
    <row r="3414" spans="1:21" s="56" customFormat="1" ht="69.95" hidden="1" customHeight="1" outlineLevel="1" thickBot="1" x14ac:dyDescent="0.25">
      <c r="A3414" s="644" t="s">
        <v>5823</v>
      </c>
      <c r="B3414" s="7" t="s">
        <v>136</v>
      </c>
      <c r="C3414" s="695" t="s">
        <v>1913</v>
      </c>
      <c r="D3414" s="68" t="s">
        <v>7569</v>
      </c>
      <c r="E3414" s="7"/>
      <c r="F3414" s="64" t="s">
        <v>4</v>
      </c>
      <c r="G3414" s="149">
        <v>6</v>
      </c>
      <c r="H3414" s="65">
        <v>3.5</v>
      </c>
      <c r="I3414" s="65">
        <v>3.4</v>
      </c>
      <c r="J3414" s="161">
        <f t="shared" si="2633"/>
        <v>3.3319999999999999</v>
      </c>
      <c r="K3414" s="161">
        <f t="shared" si="2634"/>
        <v>3.298</v>
      </c>
      <c r="L3414" s="161">
        <f t="shared" si="2635"/>
        <v>3.2639999999999998</v>
      </c>
      <c r="M3414" s="14"/>
      <c r="N3414" s="208">
        <f>H3414*M3414</f>
        <v>0</v>
      </c>
      <c r="O3414" s="217">
        <f>I3414*M3414</f>
        <v>0</v>
      </c>
      <c r="P3414" s="246">
        <f>J3414*M3414</f>
        <v>0</v>
      </c>
      <c r="Q3414" s="246">
        <f>K3414*M3414</f>
        <v>0</v>
      </c>
      <c r="R3414" s="246">
        <f>L3414*M3414</f>
        <v>0</v>
      </c>
      <c r="S3414" s="13" t="s">
        <v>5</v>
      </c>
    </row>
    <row r="3415" spans="1:21" s="56" customFormat="1" ht="69.95" hidden="1" customHeight="1" outlineLevel="1" thickBot="1" x14ac:dyDescent="0.25">
      <c r="A3415" s="644" t="s">
        <v>5824</v>
      </c>
      <c r="B3415" s="7" t="s">
        <v>136</v>
      </c>
      <c r="C3415" s="597" t="s">
        <v>9962</v>
      </c>
      <c r="D3415" s="409" t="s">
        <v>7570</v>
      </c>
      <c r="E3415" s="7"/>
      <c r="F3415" s="64" t="s">
        <v>4</v>
      </c>
      <c r="G3415" s="149">
        <v>5</v>
      </c>
      <c r="H3415" s="65">
        <v>2.2999999999999998</v>
      </c>
      <c r="I3415" s="65">
        <v>2.2000000000000002</v>
      </c>
      <c r="J3415" s="161">
        <f t="shared" si="2633"/>
        <v>2.1560000000000001</v>
      </c>
      <c r="K3415" s="161">
        <f t="shared" si="2634"/>
        <v>2.1339999999999999</v>
      </c>
      <c r="L3415" s="161">
        <f t="shared" si="2635"/>
        <v>2.1120000000000001</v>
      </c>
      <c r="M3415" s="14"/>
      <c r="N3415" s="208">
        <f>H3415*M3415</f>
        <v>0</v>
      </c>
      <c r="O3415" s="217">
        <f>I3415*M3415</f>
        <v>0</v>
      </c>
      <c r="P3415" s="246">
        <f>J3415*M3415</f>
        <v>0</v>
      </c>
      <c r="Q3415" s="246">
        <f>K3415*M3415</f>
        <v>0</v>
      </c>
      <c r="R3415" s="246">
        <f>L3415*M3415</f>
        <v>0</v>
      </c>
      <c r="S3415" s="13" t="s">
        <v>5</v>
      </c>
    </row>
    <row r="3416" spans="1:21" s="56" customFormat="1" ht="69.95" hidden="1" customHeight="1" outlineLevel="1" thickBot="1" x14ac:dyDescent="0.25">
      <c r="A3416" s="644" t="s">
        <v>5825</v>
      </c>
      <c r="B3416" s="7" t="s">
        <v>136</v>
      </c>
      <c r="C3416" s="695" t="s">
        <v>1913</v>
      </c>
      <c r="D3416" s="68" t="s">
        <v>7571</v>
      </c>
      <c r="E3416" s="7"/>
      <c r="F3416" s="64" t="s">
        <v>4</v>
      </c>
      <c r="G3416" s="149">
        <v>5</v>
      </c>
      <c r="H3416" s="65">
        <v>2.7</v>
      </c>
      <c r="I3416" s="65">
        <v>2.6</v>
      </c>
      <c r="J3416" s="161">
        <f t="shared" si="2633"/>
        <v>2.548</v>
      </c>
      <c r="K3416" s="161">
        <f t="shared" si="2634"/>
        <v>2.5219999999999998</v>
      </c>
      <c r="L3416" s="161">
        <f t="shared" si="2635"/>
        <v>2.496</v>
      </c>
      <c r="M3416" s="14"/>
      <c r="N3416" s="208">
        <f>H3416*M3416</f>
        <v>0</v>
      </c>
      <c r="O3416" s="217">
        <f>I3416*M3416</f>
        <v>0</v>
      </c>
      <c r="P3416" s="246">
        <f>J3416*M3416</f>
        <v>0</v>
      </c>
      <c r="Q3416" s="246">
        <f>K3416*M3416</f>
        <v>0</v>
      </c>
      <c r="R3416" s="246">
        <f>L3416*M3416</f>
        <v>0</v>
      </c>
      <c r="S3416" s="13" t="s">
        <v>5</v>
      </c>
    </row>
    <row r="3417" spans="1:21" s="56" customFormat="1" ht="69.95" hidden="1" customHeight="1" outlineLevel="1" thickBot="1" x14ac:dyDescent="0.25">
      <c r="A3417" s="644" t="s">
        <v>5826</v>
      </c>
      <c r="B3417" s="64" t="s">
        <v>136</v>
      </c>
      <c r="C3417" s="695" t="s">
        <v>1987</v>
      </c>
      <c r="D3417" s="69" t="s">
        <v>7572</v>
      </c>
      <c r="E3417" s="64"/>
      <c r="F3417" s="64" t="s">
        <v>4</v>
      </c>
      <c r="G3417" s="136">
        <v>5</v>
      </c>
      <c r="H3417" s="98">
        <v>2.5</v>
      </c>
      <c r="I3417" s="98">
        <v>2.4</v>
      </c>
      <c r="J3417" s="162">
        <f t="shared" si="2633"/>
        <v>2.3519999999999999</v>
      </c>
      <c r="K3417" s="162">
        <f t="shared" si="2634"/>
        <v>2.3279999999999998</v>
      </c>
      <c r="L3417" s="162">
        <f t="shared" si="2635"/>
        <v>2.3039999999999998</v>
      </c>
      <c r="M3417" s="141"/>
      <c r="N3417" s="209">
        <f>H3417*M3417</f>
        <v>0</v>
      </c>
      <c r="O3417" s="217">
        <f>I3417*M3417</f>
        <v>0</v>
      </c>
      <c r="P3417" s="246">
        <f>J3417*M3417</f>
        <v>0</v>
      </c>
      <c r="Q3417" s="246">
        <f>K3417*M3417</f>
        <v>0</v>
      </c>
      <c r="R3417" s="246">
        <f>L3417*M3417</f>
        <v>0</v>
      </c>
      <c r="S3417" s="30" t="s">
        <v>5</v>
      </c>
      <c r="T3417" s="100"/>
    </row>
    <row r="3418" spans="1:21" s="56" customFormat="1" ht="69.95" hidden="1" customHeight="1" outlineLevel="1" thickBot="1" x14ac:dyDescent="0.25">
      <c r="A3418" s="644" t="s">
        <v>5827</v>
      </c>
      <c r="B3418" s="7" t="s">
        <v>136</v>
      </c>
      <c r="C3418" s="695" t="s">
        <v>1987</v>
      </c>
      <c r="D3418" s="69" t="s">
        <v>7573</v>
      </c>
      <c r="E3418" s="7"/>
      <c r="F3418" s="64" t="s">
        <v>4</v>
      </c>
      <c r="G3418" s="149">
        <v>6</v>
      </c>
      <c r="H3418" s="65">
        <v>2.7</v>
      </c>
      <c r="I3418" s="65">
        <v>2.6</v>
      </c>
      <c r="J3418" s="161">
        <f t="shared" si="2633"/>
        <v>2.548</v>
      </c>
      <c r="K3418" s="161">
        <f t="shared" si="2634"/>
        <v>2.5219999999999998</v>
      </c>
      <c r="L3418" s="161">
        <f t="shared" si="2635"/>
        <v>2.496</v>
      </c>
      <c r="M3418" s="14"/>
      <c r="N3418" s="208">
        <f>H3418*M3418</f>
        <v>0</v>
      </c>
      <c r="O3418" s="217">
        <f>I3418*M3418</f>
        <v>0</v>
      </c>
      <c r="P3418" s="246">
        <f>J3418*M3418</f>
        <v>0</v>
      </c>
      <c r="Q3418" s="246">
        <f>K3418*M3418</f>
        <v>0</v>
      </c>
      <c r="R3418" s="246">
        <f>L3418*M3418</f>
        <v>0</v>
      </c>
      <c r="S3418" s="13" t="s">
        <v>5</v>
      </c>
    </row>
    <row r="3419" spans="1:21" s="56" customFormat="1" ht="69.95" hidden="1" customHeight="1" outlineLevel="1" thickBot="1" x14ac:dyDescent="0.25">
      <c r="A3419" s="644" t="s">
        <v>5828</v>
      </c>
      <c r="B3419" s="7" t="s">
        <v>136</v>
      </c>
      <c r="C3419" s="695" t="s">
        <v>1913</v>
      </c>
      <c r="D3419" s="68" t="s">
        <v>10528</v>
      </c>
      <c r="E3419" s="7"/>
      <c r="F3419" s="64" t="s">
        <v>4</v>
      </c>
      <c r="G3419" s="149">
        <v>26</v>
      </c>
      <c r="H3419" s="65">
        <v>17.8</v>
      </c>
      <c r="I3419" s="65">
        <v>17.399999999999999</v>
      </c>
      <c r="J3419" s="161">
        <f t="shared" si="2633"/>
        <v>17.052</v>
      </c>
      <c r="K3419" s="161">
        <f t="shared" si="2634"/>
        <v>16.877999999999997</v>
      </c>
      <c r="L3419" s="161">
        <f t="shared" si="2635"/>
        <v>16.703999999999997</v>
      </c>
      <c r="M3419" s="14"/>
      <c r="N3419" s="208">
        <f>H3419*M3419</f>
        <v>0</v>
      </c>
      <c r="O3419" s="217">
        <f>I3419*M3419</f>
        <v>0</v>
      </c>
      <c r="P3419" s="246">
        <f>J3419*M3419</f>
        <v>0</v>
      </c>
      <c r="Q3419" s="246">
        <f>K3419*M3419</f>
        <v>0</v>
      </c>
      <c r="R3419" s="246">
        <f>L3419*M3419</f>
        <v>0</v>
      </c>
      <c r="S3419" s="13" t="s">
        <v>5</v>
      </c>
    </row>
    <row r="3420" spans="1:21" s="56" customFormat="1" ht="69.95" hidden="1" customHeight="1" outlineLevel="1" thickBot="1" x14ac:dyDescent="0.25">
      <c r="A3420" s="644" t="s">
        <v>10527</v>
      </c>
      <c r="B3420" s="64" t="s">
        <v>136</v>
      </c>
      <c r="C3420" s="104" t="s">
        <v>10603</v>
      </c>
      <c r="D3420" s="69" t="s">
        <v>10602</v>
      </c>
      <c r="E3420" s="64"/>
      <c r="F3420" s="64" t="s">
        <v>4</v>
      </c>
      <c r="G3420" s="136">
        <v>18</v>
      </c>
      <c r="H3420" s="98">
        <v>12</v>
      </c>
      <c r="I3420" s="98">
        <v>11.7</v>
      </c>
      <c r="J3420" s="162">
        <f t="shared" ref="J3420" si="2639">I3420*0.98</f>
        <v>11.465999999999999</v>
      </c>
      <c r="K3420" s="162">
        <f t="shared" ref="K3420" si="2640">I3420*0.97</f>
        <v>11.348999999999998</v>
      </c>
      <c r="L3420" s="162">
        <f t="shared" ref="L3420" si="2641">I3420*0.96</f>
        <v>11.231999999999999</v>
      </c>
      <c r="M3420" s="141"/>
      <c r="N3420" s="209">
        <f>H3420*M3420</f>
        <v>0</v>
      </c>
      <c r="O3420" s="217">
        <f>I3420*M3420</f>
        <v>0</v>
      </c>
      <c r="P3420" s="246">
        <f>J3420*M3420</f>
        <v>0</v>
      </c>
      <c r="Q3420" s="246">
        <f>K3420*M3420</f>
        <v>0</v>
      </c>
      <c r="R3420" s="246">
        <f>L3420*M3420</f>
        <v>0</v>
      </c>
      <c r="S3420" s="30" t="s">
        <v>5</v>
      </c>
      <c r="T3420" s="100"/>
    </row>
    <row r="3421" spans="1:21" s="56" customFormat="1" ht="20.100000000000001" customHeight="1" collapsed="1" thickBot="1" x14ac:dyDescent="0.25">
      <c r="A3421" s="372" t="s">
        <v>1802</v>
      </c>
      <c r="B3421" s="372"/>
      <c r="C3421" s="373"/>
      <c r="D3421" s="374"/>
      <c r="E3421" s="374"/>
      <c r="F3421" s="374"/>
      <c r="G3421" s="375"/>
      <c r="H3421" s="376"/>
      <c r="I3421" s="376"/>
      <c r="J3421" s="378"/>
      <c r="K3421" s="378"/>
      <c r="L3421" s="378"/>
      <c r="M3421" s="375"/>
      <c r="N3421" s="376"/>
      <c r="O3421" s="376"/>
      <c r="P3421" s="376"/>
      <c r="Q3421" s="376"/>
      <c r="R3421" s="376"/>
      <c r="S3421" s="377"/>
    </row>
    <row r="3422" spans="1:21" ht="20.100000000000001" hidden="1" customHeight="1" outlineLevel="1" thickBot="1" x14ac:dyDescent="0.25">
      <c r="A3422" s="3" t="s">
        <v>3737</v>
      </c>
      <c r="B3422" s="4" t="s">
        <v>33</v>
      </c>
      <c r="C3422" s="4"/>
      <c r="D3422" s="4" t="s">
        <v>17</v>
      </c>
      <c r="E3422" s="3" t="s">
        <v>2746</v>
      </c>
      <c r="F3422" s="35" t="s">
        <v>31</v>
      </c>
      <c r="G3422" s="39" t="s">
        <v>487</v>
      </c>
      <c r="H3422" s="4" t="s">
        <v>488</v>
      </c>
      <c r="I3422" s="4" t="s">
        <v>495</v>
      </c>
      <c r="J3422" s="123">
        <v>-0.02</v>
      </c>
      <c r="K3422" s="123">
        <v>-0.03</v>
      </c>
      <c r="L3422" s="123">
        <v>-0.04</v>
      </c>
      <c r="M3422" s="4" t="s">
        <v>18</v>
      </c>
      <c r="N3422" s="4" t="s">
        <v>8</v>
      </c>
      <c r="O3422" s="4" t="s">
        <v>486</v>
      </c>
      <c r="P3422" s="124" t="s">
        <v>1924</v>
      </c>
      <c r="Q3422" s="124" t="s">
        <v>1930</v>
      </c>
      <c r="R3422" s="124" t="s">
        <v>1931</v>
      </c>
      <c r="S3422" s="4" t="s">
        <v>34</v>
      </c>
      <c r="U3422" s="56"/>
    </row>
    <row r="3423" spans="1:21" s="56" customFormat="1" ht="69.95" hidden="1" customHeight="1" outlineLevel="1" thickBot="1" x14ac:dyDescent="0.25">
      <c r="A3423" s="644" t="s">
        <v>7525</v>
      </c>
      <c r="B3423" s="64" t="s">
        <v>136</v>
      </c>
      <c r="C3423" s="195"/>
      <c r="D3423" s="69" t="s">
        <v>7560</v>
      </c>
      <c r="E3423" s="166"/>
      <c r="F3423" s="64" t="s">
        <v>4</v>
      </c>
      <c r="G3423" s="136">
        <v>12</v>
      </c>
      <c r="H3423" s="98">
        <v>6.7</v>
      </c>
      <c r="I3423" s="98">
        <v>6.5</v>
      </c>
      <c r="J3423" s="162">
        <f t="shared" ref="J3423:J3428" si="2642">I3423*0.98</f>
        <v>6.37</v>
      </c>
      <c r="K3423" s="162">
        <f t="shared" ref="K3423:K3428" si="2643">I3423*0.97</f>
        <v>6.3049999999999997</v>
      </c>
      <c r="L3423" s="162">
        <f t="shared" ref="L3423:L3428" si="2644">I3423*0.96</f>
        <v>6.24</v>
      </c>
      <c r="M3423" s="141"/>
      <c r="N3423" s="209">
        <f>H3423*M3423</f>
        <v>0</v>
      </c>
      <c r="O3423" s="217">
        <f>I3423*M3423</f>
        <v>0</v>
      </c>
      <c r="P3423" s="246">
        <f>J3423*M3423</f>
        <v>0</v>
      </c>
      <c r="Q3423" s="246">
        <f>K3423*M3423</f>
        <v>0</v>
      </c>
      <c r="R3423" s="246">
        <f>L3423*M3423</f>
        <v>0</v>
      </c>
      <c r="S3423" s="30" t="s">
        <v>5</v>
      </c>
      <c r="T3423" s="100"/>
    </row>
    <row r="3424" spans="1:21" s="56" customFormat="1" ht="69.95" hidden="1" customHeight="1" outlineLevel="1" thickBot="1" x14ac:dyDescent="0.25">
      <c r="A3424" s="644" t="s">
        <v>5829</v>
      </c>
      <c r="B3424" s="64" t="s">
        <v>136</v>
      </c>
      <c r="C3424" s="597" t="s">
        <v>8975</v>
      </c>
      <c r="D3424" s="69" t="s">
        <v>7561</v>
      </c>
      <c r="E3424" s="64"/>
      <c r="F3424" s="64" t="s">
        <v>4</v>
      </c>
      <c r="G3424" s="136">
        <v>5</v>
      </c>
      <c r="H3424" s="98">
        <v>2.2999999999999998</v>
      </c>
      <c r="I3424" s="98">
        <v>2.2000000000000002</v>
      </c>
      <c r="J3424" s="162">
        <f t="shared" si="2642"/>
        <v>2.1560000000000001</v>
      </c>
      <c r="K3424" s="162">
        <f t="shared" si="2643"/>
        <v>2.1339999999999999</v>
      </c>
      <c r="L3424" s="162">
        <f t="shared" si="2644"/>
        <v>2.1120000000000001</v>
      </c>
      <c r="M3424" s="141"/>
      <c r="N3424" s="209">
        <f>H3424*M3424</f>
        <v>0</v>
      </c>
      <c r="O3424" s="217">
        <f>I3424*M3424</f>
        <v>0</v>
      </c>
      <c r="P3424" s="246">
        <f>J3424*M3424</f>
        <v>0</v>
      </c>
      <c r="Q3424" s="246">
        <f>K3424*M3424</f>
        <v>0</v>
      </c>
      <c r="R3424" s="246">
        <f>L3424*M3424</f>
        <v>0</v>
      </c>
      <c r="S3424" s="30" t="s">
        <v>5</v>
      </c>
      <c r="T3424" s="100"/>
    </row>
    <row r="3425" spans="1:21" s="56" customFormat="1" ht="69.95" hidden="1" customHeight="1" outlineLevel="1" thickBot="1" x14ac:dyDescent="0.25">
      <c r="A3425" s="644" t="s">
        <v>5830</v>
      </c>
      <c r="B3425" s="64" t="s">
        <v>136</v>
      </c>
      <c r="C3425" s="597" t="s">
        <v>10763</v>
      </c>
      <c r="D3425" s="69" t="s">
        <v>7562</v>
      </c>
      <c r="E3425" s="64"/>
      <c r="F3425" s="64" t="s">
        <v>4</v>
      </c>
      <c r="G3425" s="136">
        <v>5</v>
      </c>
      <c r="H3425" s="98">
        <v>3.05</v>
      </c>
      <c r="I3425" s="98">
        <v>2.95</v>
      </c>
      <c r="J3425" s="162">
        <f t="shared" ref="J3425:J3426" si="2645">I3425*0.98</f>
        <v>2.891</v>
      </c>
      <c r="K3425" s="162">
        <f t="shared" ref="K3425:K3426" si="2646">I3425*0.97</f>
        <v>2.8614999999999999</v>
      </c>
      <c r="L3425" s="162">
        <f t="shared" ref="L3425:L3426" si="2647">I3425*0.96</f>
        <v>2.8319999999999999</v>
      </c>
      <c r="M3425" s="141"/>
      <c r="N3425" s="209">
        <f>H3425*M3425</f>
        <v>0</v>
      </c>
      <c r="O3425" s="217">
        <f>I3425*M3425</f>
        <v>0</v>
      </c>
      <c r="P3425" s="246">
        <f>J3425*M3425</f>
        <v>0</v>
      </c>
      <c r="Q3425" s="246">
        <f>K3425*M3425</f>
        <v>0</v>
      </c>
      <c r="R3425" s="246">
        <f>L3425*M3425</f>
        <v>0</v>
      </c>
      <c r="S3425" s="30" t="s">
        <v>5</v>
      </c>
      <c r="T3425" s="100"/>
    </row>
    <row r="3426" spans="1:21" s="56" customFormat="1" ht="69.95" hidden="1" customHeight="1" outlineLevel="1" thickBot="1" x14ac:dyDescent="0.25">
      <c r="A3426" s="644" t="s">
        <v>7269</v>
      </c>
      <c r="B3426" s="64" t="s">
        <v>136</v>
      </c>
      <c r="C3426" s="597" t="s">
        <v>8976</v>
      </c>
      <c r="D3426" s="69" t="s">
        <v>7563</v>
      </c>
      <c r="E3426" s="64"/>
      <c r="F3426" s="64" t="s">
        <v>4</v>
      </c>
      <c r="G3426" s="136">
        <v>5</v>
      </c>
      <c r="H3426" s="98">
        <v>2.2999999999999998</v>
      </c>
      <c r="I3426" s="98">
        <v>2.2000000000000002</v>
      </c>
      <c r="J3426" s="162">
        <f t="shared" si="2645"/>
        <v>2.1560000000000001</v>
      </c>
      <c r="K3426" s="162">
        <f t="shared" si="2646"/>
        <v>2.1339999999999999</v>
      </c>
      <c r="L3426" s="162">
        <f t="shared" si="2647"/>
        <v>2.1120000000000001</v>
      </c>
      <c r="M3426" s="141"/>
      <c r="N3426" s="209">
        <f>H3426*M3426</f>
        <v>0</v>
      </c>
      <c r="O3426" s="217">
        <f>I3426*M3426</f>
        <v>0</v>
      </c>
      <c r="P3426" s="246">
        <f>J3426*M3426</f>
        <v>0</v>
      </c>
      <c r="Q3426" s="246">
        <f>K3426*M3426</f>
        <v>0</v>
      </c>
      <c r="R3426" s="246">
        <f>L3426*M3426</f>
        <v>0</v>
      </c>
      <c r="S3426" s="30" t="s">
        <v>5</v>
      </c>
      <c r="T3426" s="100"/>
    </row>
    <row r="3427" spans="1:21" s="56" customFormat="1" ht="69.95" hidden="1" customHeight="1" outlineLevel="1" thickBot="1" x14ac:dyDescent="0.25">
      <c r="A3427" s="650" t="s">
        <v>5831</v>
      </c>
      <c r="B3427" s="82" t="s">
        <v>136</v>
      </c>
      <c r="C3427" s="596" t="s">
        <v>8977</v>
      </c>
      <c r="D3427" s="67" t="s">
        <v>7564</v>
      </c>
      <c r="E3427" s="82"/>
      <c r="F3427" s="82" t="s">
        <v>4</v>
      </c>
      <c r="G3427" s="321">
        <v>4</v>
      </c>
      <c r="H3427" s="99">
        <v>2.1</v>
      </c>
      <c r="I3427" s="99">
        <v>2</v>
      </c>
      <c r="J3427" s="174">
        <f t="shared" si="2642"/>
        <v>1.96</v>
      </c>
      <c r="K3427" s="174">
        <f t="shared" si="2643"/>
        <v>1.94</v>
      </c>
      <c r="L3427" s="174">
        <f t="shared" si="2644"/>
        <v>1.92</v>
      </c>
      <c r="M3427" s="152"/>
      <c r="N3427" s="207">
        <f>H3427*M3427</f>
        <v>0</v>
      </c>
      <c r="O3427" s="216">
        <f>I3427*M3427</f>
        <v>0</v>
      </c>
      <c r="P3427" s="249">
        <f>J3427*M3427</f>
        <v>0</v>
      </c>
      <c r="Q3427" s="249">
        <f>K3427*M3427</f>
        <v>0</v>
      </c>
      <c r="R3427" s="249">
        <f>L3427*M3427</f>
        <v>0</v>
      </c>
      <c r="S3427" s="102" t="s">
        <v>5</v>
      </c>
      <c r="T3427" s="100"/>
    </row>
    <row r="3428" spans="1:21" s="56" customFormat="1" ht="69.95" hidden="1" customHeight="1" outlineLevel="1" thickBot="1" x14ac:dyDescent="0.25">
      <c r="A3428" s="644" t="s">
        <v>5832</v>
      </c>
      <c r="B3428" s="64" t="s">
        <v>136</v>
      </c>
      <c r="C3428" s="597" t="s">
        <v>8978</v>
      </c>
      <c r="D3428" s="69" t="s">
        <v>7565</v>
      </c>
      <c r="E3428" s="360"/>
      <c r="F3428" s="82" t="s">
        <v>4</v>
      </c>
      <c r="G3428" s="136">
        <v>5</v>
      </c>
      <c r="H3428" s="98">
        <v>3.4</v>
      </c>
      <c r="I3428" s="98">
        <v>3.3</v>
      </c>
      <c r="J3428" s="162">
        <f t="shared" si="2642"/>
        <v>3.234</v>
      </c>
      <c r="K3428" s="162">
        <f t="shared" si="2643"/>
        <v>3.2009999999999996</v>
      </c>
      <c r="L3428" s="162">
        <f t="shared" si="2644"/>
        <v>3.1679999999999997</v>
      </c>
      <c r="M3428" s="141"/>
      <c r="N3428" s="209">
        <f>H3428*M3428</f>
        <v>0</v>
      </c>
      <c r="O3428" s="217">
        <f>I3428*M3428</f>
        <v>0</v>
      </c>
      <c r="P3428" s="246">
        <f>J3428*M3428</f>
        <v>0</v>
      </c>
      <c r="Q3428" s="246">
        <f>K3428*M3428</f>
        <v>0</v>
      </c>
      <c r="R3428" s="246">
        <f>L3428*M3428</f>
        <v>0</v>
      </c>
      <c r="S3428" s="30" t="s">
        <v>5</v>
      </c>
      <c r="T3428" s="100"/>
      <c r="U3428"/>
    </row>
    <row r="3429" spans="1:21" s="56" customFormat="1" ht="20.100000000000001" customHeight="1" collapsed="1" thickBot="1" x14ac:dyDescent="0.25">
      <c r="A3429" s="372" t="s">
        <v>807</v>
      </c>
      <c r="B3429" s="372"/>
      <c r="C3429" s="373"/>
      <c r="D3429" s="374"/>
      <c r="E3429" s="374"/>
      <c r="F3429" s="374"/>
      <c r="G3429" s="375"/>
      <c r="H3429" s="376"/>
      <c r="I3429" s="376"/>
      <c r="J3429" s="378"/>
      <c r="K3429" s="378"/>
      <c r="L3429" s="378"/>
      <c r="M3429" s="375"/>
      <c r="N3429" s="376"/>
      <c r="O3429" s="376"/>
      <c r="P3429" s="376"/>
      <c r="Q3429" s="376"/>
      <c r="R3429" s="376"/>
      <c r="S3429" s="377"/>
    </row>
    <row r="3430" spans="1:21" ht="20.100000000000001" hidden="1" customHeight="1" outlineLevel="1" thickBot="1" x14ac:dyDescent="0.25">
      <c r="A3430" s="3" t="s">
        <v>3737</v>
      </c>
      <c r="B3430" s="4" t="s">
        <v>33</v>
      </c>
      <c r="C3430" s="4"/>
      <c r="D3430" s="4" t="s">
        <v>17</v>
      </c>
      <c r="E3430" s="3" t="s">
        <v>2746</v>
      </c>
      <c r="F3430" s="35" t="s">
        <v>31</v>
      </c>
      <c r="G3430" s="39" t="s">
        <v>487</v>
      </c>
      <c r="H3430" s="4" t="s">
        <v>488</v>
      </c>
      <c r="I3430" s="4" t="s">
        <v>495</v>
      </c>
      <c r="J3430" s="123">
        <v>-0.02</v>
      </c>
      <c r="K3430" s="123">
        <v>-0.03</v>
      </c>
      <c r="L3430" s="123">
        <v>-0.04</v>
      </c>
      <c r="M3430" s="4" t="s">
        <v>18</v>
      </c>
      <c r="N3430" s="4" t="s">
        <v>8</v>
      </c>
      <c r="O3430" s="4" t="s">
        <v>486</v>
      </c>
      <c r="P3430" s="124" t="s">
        <v>1924</v>
      </c>
      <c r="Q3430" s="124" t="s">
        <v>1930</v>
      </c>
      <c r="R3430" s="124" t="s">
        <v>1931</v>
      </c>
      <c r="S3430" s="4" t="s">
        <v>34</v>
      </c>
      <c r="U3430" s="56"/>
    </row>
    <row r="3431" spans="1:21" s="56" customFormat="1" ht="69.95" hidden="1" customHeight="1" outlineLevel="1" thickBot="1" x14ac:dyDescent="0.25">
      <c r="A3431" s="644" t="s">
        <v>5833</v>
      </c>
      <c r="B3431" s="64" t="s">
        <v>136</v>
      </c>
      <c r="C3431" s="597" t="s">
        <v>9499</v>
      </c>
      <c r="D3431" s="69" t="s">
        <v>7694</v>
      </c>
      <c r="E3431" s="484"/>
      <c r="F3431" s="64" t="s">
        <v>4</v>
      </c>
      <c r="G3431" s="136">
        <v>6</v>
      </c>
      <c r="H3431" s="98">
        <v>3.8</v>
      </c>
      <c r="I3431" s="98">
        <v>3.7</v>
      </c>
      <c r="J3431" s="162">
        <f t="shared" ref="J3431" si="2648">I3431*0.98</f>
        <v>3.6259999999999999</v>
      </c>
      <c r="K3431" s="162">
        <f t="shared" ref="K3431" si="2649">I3431*0.97</f>
        <v>3.589</v>
      </c>
      <c r="L3431" s="162">
        <f t="shared" ref="L3431" si="2650">I3431*0.96</f>
        <v>3.552</v>
      </c>
      <c r="M3431" s="141"/>
      <c r="N3431" s="209">
        <f>H3431*M3431</f>
        <v>0</v>
      </c>
      <c r="O3431" s="217">
        <f>I3431*M3431</f>
        <v>0</v>
      </c>
      <c r="P3431" s="246">
        <f>J3431*M3431</f>
        <v>0</v>
      </c>
      <c r="Q3431" s="246">
        <f>K3431*M3431</f>
        <v>0</v>
      </c>
      <c r="R3431" s="246">
        <f>L3431*M3431</f>
        <v>0</v>
      </c>
      <c r="S3431" s="30" t="s">
        <v>5</v>
      </c>
      <c r="T3431" s="100"/>
      <c r="U3431"/>
    </row>
    <row r="3432" spans="1:21" s="56" customFormat="1" ht="20.100000000000001" customHeight="1" collapsed="1" thickBot="1" x14ac:dyDescent="0.25">
      <c r="A3432" s="372" t="s">
        <v>10615</v>
      </c>
      <c r="B3432" s="372"/>
      <c r="C3432" s="373"/>
      <c r="D3432" s="374"/>
      <c r="E3432" s="374"/>
      <c r="F3432" s="374"/>
      <c r="G3432" s="375"/>
      <c r="H3432" s="376"/>
      <c r="I3432" s="376"/>
      <c r="J3432" s="378"/>
      <c r="K3432" s="378"/>
      <c r="L3432" s="378"/>
      <c r="M3432" s="375"/>
      <c r="N3432" s="376"/>
      <c r="O3432" s="376"/>
      <c r="P3432" s="376"/>
      <c r="Q3432" s="376"/>
      <c r="R3432" s="376"/>
      <c r="S3432" s="377"/>
    </row>
    <row r="3433" spans="1:21" ht="20.100000000000001" hidden="1" customHeight="1" outlineLevel="1" thickBot="1" x14ac:dyDescent="0.25">
      <c r="A3433" s="3" t="s">
        <v>3737</v>
      </c>
      <c r="B3433" s="4" t="s">
        <v>33</v>
      </c>
      <c r="C3433" s="4"/>
      <c r="D3433" s="4" t="s">
        <v>17</v>
      </c>
      <c r="E3433" s="3" t="s">
        <v>2746</v>
      </c>
      <c r="F3433" s="35" t="s">
        <v>31</v>
      </c>
      <c r="G3433" s="39" t="s">
        <v>487</v>
      </c>
      <c r="H3433" s="4" t="s">
        <v>488</v>
      </c>
      <c r="I3433" s="4" t="s">
        <v>495</v>
      </c>
      <c r="J3433" s="123">
        <v>-0.02</v>
      </c>
      <c r="K3433" s="123">
        <v>-0.03</v>
      </c>
      <c r="L3433" s="123">
        <v>-0.04</v>
      </c>
      <c r="M3433" s="4" t="s">
        <v>18</v>
      </c>
      <c r="N3433" s="4" t="s">
        <v>8</v>
      </c>
      <c r="O3433" s="4" t="s">
        <v>486</v>
      </c>
      <c r="P3433" s="124" t="s">
        <v>1924</v>
      </c>
      <c r="Q3433" s="124" t="s">
        <v>1930</v>
      </c>
      <c r="R3433" s="124" t="s">
        <v>1931</v>
      </c>
      <c r="S3433" s="4" t="s">
        <v>34</v>
      </c>
      <c r="U3433" s="56"/>
    </row>
    <row r="3434" spans="1:21" s="56" customFormat="1" ht="69.95" hidden="1" customHeight="1" outlineLevel="1" thickBot="1" x14ac:dyDescent="0.25">
      <c r="A3434" s="644" t="s">
        <v>10616</v>
      </c>
      <c r="B3434" s="64" t="s">
        <v>205</v>
      </c>
      <c r="C3434" s="104" t="s">
        <v>10618</v>
      </c>
      <c r="D3434" s="298" t="s">
        <v>10617</v>
      </c>
      <c r="E3434" s="82"/>
      <c r="F3434" s="64" t="s">
        <v>4</v>
      </c>
      <c r="G3434" s="136">
        <v>7</v>
      </c>
      <c r="H3434" s="98">
        <v>4.2</v>
      </c>
      <c r="I3434" s="98">
        <v>4.0999999999999996</v>
      </c>
      <c r="J3434" s="162">
        <f t="shared" ref="J3434" si="2651">I3434*0.98</f>
        <v>4.0179999999999998</v>
      </c>
      <c r="K3434" s="162">
        <f t="shared" ref="K3434" si="2652">I3434*0.97</f>
        <v>3.9769999999999994</v>
      </c>
      <c r="L3434" s="162">
        <f t="shared" ref="L3434" si="2653">I3434*0.96</f>
        <v>3.9359999999999995</v>
      </c>
      <c r="M3434" s="141"/>
      <c r="N3434" s="209">
        <f>H3434*M3434</f>
        <v>0</v>
      </c>
      <c r="O3434" s="217">
        <f>I3434*M3434</f>
        <v>0</v>
      </c>
      <c r="P3434" s="246">
        <f>J3434*M3434</f>
        <v>0</v>
      </c>
      <c r="Q3434" s="246">
        <f>K3434*M3434</f>
        <v>0</v>
      </c>
      <c r="R3434" s="246">
        <f>L3434*M3434</f>
        <v>0</v>
      </c>
      <c r="S3434" s="102" t="s">
        <v>5</v>
      </c>
      <c r="T3434" s="100"/>
    </row>
    <row r="3435" spans="1:21" s="56" customFormat="1" ht="20.100000000000001" customHeight="1" collapsed="1" thickBot="1" x14ac:dyDescent="0.25">
      <c r="A3435" s="372" t="s">
        <v>808</v>
      </c>
      <c r="B3435" s="372"/>
      <c r="C3435" s="373"/>
      <c r="D3435" s="374"/>
      <c r="E3435" s="374"/>
      <c r="F3435" s="374"/>
      <c r="G3435" s="375"/>
      <c r="H3435" s="376"/>
      <c r="I3435" s="376"/>
      <c r="J3435" s="378"/>
      <c r="K3435" s="378"/>
      <c r="L3435" s="378"/>
      <c r="M3435" s="375"/>
      <c r="N3435" s="376"/>
      <c r="O3435" s="376"/>
      <c r="P3435" s="376"/>
      <c r="Q3435" s="376"/>
      <c r="R3435" s="376"/>
      <c r="S3435" s="377"/>
    </row>
    <row r="3436" spans="1:21" ht="20.100000000000001" hidden="1" customHeight="1" outlineLevel="1" thickBot="1" x14ac:dyDescent="0.25">
      <c r="A3436" s="3" t="s">
        <v>3737</v>
      </c>
      <c r="B3436" s="4" t="s">
        <v>33</v>
      </c>
      <c r="C3436" s="4"/>
      <c r="D3436" s="4" t="s">
        <v>17</v>
      </c>
      <c r="E3436" s="3" t="s">
        <v>2746</v>
      </c>
      <c r="F3436" s="35" t="s">
        <v>31</v>
      </c>
      <c r="G3436" s="39" t="s">
        <v>487</v>
      </c>
      <c r="H3436" s="4" t="s">
        <v>488</v>
      </c>
      <c r="I3436" s="4" t="s">
        <v>495</v>
      </c>
      <c r="J3436" s="123">
        <v>-0.02</v>
      </c>
      <c r="K3436" s="123">
        <v>-0.03</v>
      </c>
      <c r="L3436" s="123">
        <v>-0.04</v>
      </c>
      <c r="M3436" s="4" t="s">
        <v>18</v>
      </c>
      <c r="N3436" s="4" t="s">
        <v>8</v>
      </c>
      <c r="O3436" s="4" t="s">
        <v>486</v>
      </c>
      <c r="P3436" s="124" t="s">
        <v>1924</v>
      </c>
      <c r="Q3436" s="124" t="s">
        <v>1930</v>
      </c>
      <c r="R3436" s="124" t="s">
        <v>1931</v>
      </c>
      <c r="S3436" s="4" t="s">
        <v>34</v>
      </c>
      <c r="U3436" s="56"/>
    </row>
    <row r="3437" spans="1:21" s="56" customFormat="1" ht="69.95" hidden="1" customHeight="1" outlineLevel="1" thickBot="1" x14ac:dyDescent="0.25">
      <c r="A3437" s="644" t="s">
        <v>5834</v>
      </c>
      <c r="B3437" s="7" t="s">
        <v>136</v>
      </c>
      <c r="C3437" s="58"/>
      <c r="D3437" s="68" t="s">
        <v>7695</v>
      </c>
      <c r="E3437" s="87"/>
      <c r="F3437" s="7" t="s">
        <v>4</v>
      </c>
      <c r="G3437" s="149">
        <v>12</v>
      </c>
      <c r="H3437" s="65">
        <v>6.7</v>
      </c>
      <c r="I3437" s="65">
        <v>6.5</v>
      </c>
      <c r="J3437" s="161">
        <f t="shared" ref="J3437:J3438" si="2654">I3437*0.98</f>
        <v>6.37</v>
      </c>
      <c r="K3437" s="161">
        <f t="shared" ref="K3437:K3438" si="2655">I3437*0.97</f>
        <v>6.3049999999999997</v>
      </c>
      <c r="L3437" s="161">
        <f t="shared" ref="L3437:L3438" si="2656">I3437*0.96</f>
        <v>6.24</v>
      </c>
      <c r="M3437" s="14"/>
      <c r="N3437" s="208">
        <f>H3437*M3437</f>
        <v>0</v>
      </c>
      <c r="O3437" s="217">
        <f>I3437*M3437</f>
        <v>0</v>
      </c>
      <c r="P3437" s="246">
        <f>J3437*M3437</f>
        <v>0</v>
      </c>
      <c r="Q3437" s="246">
        <f>K3437*M3437</f>
        <v>0</v>
      </c>
      <c r="R3437" s="246">
        <f>L3437*M3437</f>
        <v>0</v>
      </c>
      <c r="S3437" s="13" t="s">
        <v>5</v>
      </c>
    </row>
    <row r="3438" spans="1:21" s="56" customFormat="1" ht="69.95" hidden="1" customHeight="1" outlineLevel="1" thickBot="1" x14ac:dyDescent="0.25">
      <c r="A3438" s="644" t="s">
        <v>5835</v>
      </c>
      <c r="B3438" s="7" t="s">
        <v>205</v>
      </c>
      <c r="C3438" s="202" t="s">
        <v>9389</v>
      </c>
      <c r="D3438" s="68" t="s">
        <v>7696</v>
      </c>
      <c r="E3438" s="7"/>
      <c r="F3438" s="7" t="s">
        <v>4</v>
      </c>
      <c r="G3438" s="149">
        <v>4</v>
      </c>
      <c r="H3438" s="65">
        <v>1.8</v>
      </c>
      <c r="I3438" s="65">
        <v>1.7</v>
      </c>
      <c r="J3438" s="161">
        <f t="shared" si="2654"/>
        <v>1.6659999999999999</v>
      </c>
      <c r="K3438" s="161">
        <f t="shared" si="2655"/>
        <v>1.649</v>
      </c>
      <c r="L3438" s="161">
        <f t="shared" si="2656"/>
        <v>1.6319999999999999</v>
      </c>
      <c r="M3438" s="14"/>
      <c r="N3438" s="208">
        <f>H3438*M3438</f>
        <v>0</v>
      </c>
      <c r="O3438" s="217">
        <f>I3438*M3438</f>
        <v>0</v>
      </c>
      <c r="P3438" s="246">
        <f>J3438*M3438</f>
        <v>0</v>
      </c>
      <c r="Q3438" s="246">
        <f>K3438*M3438</f>
        <v>0</v>
      </c>
      <c r="R3438" s="246">
        <f>L3438*M3438</f>
        <v>0</v>
      </c>
      <c r="S3438" s="13" t="s">
        <v>5</v>
      </c>
    </row>
    <row r="3439" spans="1:21" s="56" customFormat="1" ht="20.100000000000001" customHeight="1" collapsed="1" thickBot="1" x14ac:dyDescent="0.25">
      <c r="A3439" s="372" t="s">
        <v>809</v>
      </c>
      <c r="B3439" s="372"/>
      <c r="C3439" s="373"/>
      <c r="D3439" s="374"/>
      <c r="E3439" s="374"/>
      <c r="F3439" s="374"/>
      <c r="G3439" s="375"/>
      <c r="H3439" s="376"/>
      <c r="I3439" s="376"/>
      <c r="J3439" s="378"/>
      <c r="K3439" s="378"/>
      <c r="L3439" s="378"/>
      <c r="M3439" s="375"/>
      <c r="N3439" s="376"/>
      <c r="O3439" s="376"/>
      <c r="P3439" s="376"/>
      <c r="Q3439" s="376"/>
      <c r="R3439" s="376"/>
      <c r="S3439" s="377"/>
    </row>
    <row r="3440" spans="1:21" ht="20.100000000000001" hidden="1" customHeight="1" outlineLevel="1" thickBot="1" x14ac:dyDescent="0.25">
      <c r="A3440" s="3" t="s">
        <v>3737</v>
      </c>
      <c r="B3440" s="4" t="s">
        <v>33</v>
      </c>
      <c r="C3440" s="4"/>
      <c r="D3440" s="4" t="s">
        <v>17</v>
      </c>
      <c r="E3440" s="3" t="s">
        <v>2746</v>
      </c>
      <c r="F3440" s="35" t="s">
        <v>31</v>
      </c>
      <c r="G3440" s="39" t="s">
        <v>487</v>
      </c>
      <c r="H3440" s="4" t="s">
        <v>488</v>
      </c>
      <c r="I3440" s="4" t="s">
        <v>495</v>
      </c>
      <c r="J3440" s="123">
        <v>-0.02</v>
      </c>
      <c r="K3440" s="123">
        <v>-0.03</v>
      </c>
      <c r="L3440" s="123">
        <v>-0.04</v>
      </c>
      <c r="M3440" s="4" t="s">
        <v>18</v>
      </c>
      <c r="N3440" s="4" t="s">
        <v>8</v>
      </c>
      <c r="O3440" s="4" t="s">
        <v>486</v>
      </c>
      <c r="P3440" s="124" t="s">
        <v>1924</v>
      </c>
      <c r="Q3440" s="124" t="s">
        <v>1930</v>
      </c>
      <c r="R3440" s="124" t="s">
        <v>1931</v>
      </c>
      <c r="S3440" s="4" t="s">
        <v>34</v>
      </c>
      <c r="U3440" s="56"/>
    </row>
    <row r="3441" spans="1:21" s="56" customFormat="1" ht="69.95" hidden="1" customHeight="1" outlineLevel="1" thickBot="1" x14ac:dyDescent="0.25">
      <c r="A3441" s="644" t="s">
        <v>5836</v>
      </c>
      <c r="B3441" s="7" t="s">
        <v>136</v>
      </c>
      <c r="C3441" s="597" t="s">
        <v>8979</v>
      </c>
      <c r="D3441" s="68" t="s">
        <v>7902</v>
      </c>
      <c r="E3441" s="334"/>
      <c r="F3441" s="7" t="s">
        <v>4</v>
      </c>
      <c r="G3441" s="149">
        <v>3</v>
      </c>
      <c r="H3441" s="65">
        <v>1.55</v>
      </c>
      <c r="I3441" s="65">
        <v>1.5</v>
      </c>
      <c r="J3441" s="161">
        <f t="shared" ref="J3441:J3442" si="2657">I3441*0.98</f>
        <v>1.47</v>
      </c>
      <c r="K3441" s="161">
        <f t="shared" ref="K3441:K3442" si="2658">I3441*0.97</f>
        <v>1.4550000000000001</v>
      </c>
      <c r="L3441" s="161">
        <f t="shared" ref="L3441:L3442" si="2659">I3441*0.96</f>
        <v>1.44</v>
      </c>
      <c r="M3441" s="14"/>
      <c r="N3441" s="208">
        <f>H3441*M3441</f>
        <v>0</v>
      </c>
      <c r="O3441" s="217">
        <f>I3441*M3441</f>
        <v>0</v>
      </c>
      <c r="P3441" s="246">
        <f>J3441*M3441</f>
        <v>0</v>
      </c>
      <c r="Q3441" s="246">
        <f>K3441*M3441</f>
        <v>0</v>
      </c>
      <c r="R3441" s="246">
        <f>L3441*M3441</f>
        <v>0</v>
      </c>
      <c r="S3441" s="13" t="s">
        <v>5</v>
      </c>
    </row>
    <row r="3442" spans="1:21" s="56" customFormat="1" ht="69.95" hidden="1" customHeight="1" outlineLevel="1" thickBot="1" x14ac:dyDescent="0.25">
      <c r="A3442" s="644" t="s">
        <v>5837</v>
      </c>
      <c r="B3442" s="7" t="s">
        <v>136</v>
      </c>
      <c r="C3442" s="104" t="s">
        <v>1968</v>
      </c>
      <c r="D3442" s="68" t="s">
        <v>7903</v>
      </c>
      <c r="E3442" s="215"/>
      <c r="F3442" s="7" t="s">
        <v>4</v>
      </c>
      <c r="G3442" s="149">
        <v>4</v>
      </c>
      <c r="H3442" s="65">
        <v>1.9</v>
      </c>
      <c r="I3442" s="65">
        <v>1.8</v>
      </c>
      <c r="J3442" s="161">
        <f t="shared" si="2657"/>
        <v>1.764</v>
      </c>
      <c r="K3442" s="161">
        <f t="shared" si="2658"/>
        <v>1.746</v>
      </c>
      <c r="L3442" s="161">
        <f t="shared" si="2659"/>
        <v>1.728</v>
      </c>
      <c r="M3442" s="14"/>
      <c r="N3442" s="208">
        <f>H3442*M3442</f>
        <v>0</v>
      </c>
      <c r="O3442" s="217">
        <f>I3442*M3442</f>
        <v>0</v>
      </c>
      <c r="P3442" s="246">
        <f>J3442*M3442</f>
        <v>0</v>
      </c>
      <c r="Q3442" s="246">
        <f>K3442*M3442</f>
        <v>0</v>
      </c>
      <c r="R3442" s="246">
        <f>L3442*M3442</f>
        <v>0</v>
      </c>
      <c r="S3442" s="13" t="s">
        <v>5</v>
      </c>
      <c r="U3442"/>
    </row>
    <row r="3443" spans="1:21" s="56" customFormat="1" ht="20.100000000000001" customHeight="1" collapsed="1" thickBot="1" x14ac:dyDescent="0.25">
      <c r="A3443" s="372" t="s">
        <v>810</v>
      </c>
      <c r="B3443" s="372"/>
      <c r="C3443" s="373"/>
      <c r="D3443" s="374"/>
      <c r="E3443" s="374"/>
      <c r="F3443" s="374"/>
      <c r="G3443" s="375"/>
      <c r="H3443" s="376"/>
      <c r="I3443" s="376"/>
      <c r="J3443" s="378"/>
      <c r="K3443" s="378"/>
      <c r="L3443" s="378"/>
      <c r="M3443" s="375"/>
      <c r="N3443" s="376"/>
      <c r="O3443" s="376"/>
      <c r="P3443" s="376"/>
      <c r="Q3443" s="376"/>
      <c r="R3443" s="376"/>
      <c r="S3443" s="377"/>
    </row>
    <row r="3444" spans="1:21" ht="20.100000000000001" hidden="1" customHeight="1" outlineLevel="1" thickBot="1" x14ac:dyDescent="0.25">
      <c r="A3444" s="3" t="s">
        <v>3737</v>
      </c>
      <c r="B3444" s="4" t="s">
        <v>33</v>
      </c>
      <c r="C3444" s="4"/>
      <c r="D3444" s="4" t="s">
        <v>17</v>
      </c>
      <c r="E3444" s="3" t="s">
        <v>2746</v>
      </c>
      <c r="F3444" s="35" t="s">
        <v>31</v>
      </c>
      <c r="G3444" s="39" t="s">
        <v>487</v>
      </c>
      <c r="H3444" s="4" t="s">
        <v>488</v>
      </c>
      <c r="I3444" s="4" t="s">
        <v>495</v>
      </c>
      <c r="J3444" s="123">
        <v>-0.02</v>
      </c>
      <c r="K3444" s="123">
        <v>-0.03</v>
      </c>
      <c r="L3444" s="123">
        <v>-0.04</v>
      </c>
      <c r="M3444" s="4" t="s">
        <v>18</v>
      </c>
      <c r="N3444" s="4" t="s">
        <v>8</v>
      </c>
      <c r="O3444" s="4" t="s">
        <v>486</v>
      </c>
      <c r="P3444" s="124" t="s">
        <v>1924</v>
      </c>
      <c r="Q3444" s="124" t="s">
        <v>1930</v>
      </c>
      <c r="R3444" s="124" t="s">
        <v>1931</v>
      </c>
      <c r="S3444" s="4" t="s">
        <v>34</v>
      </c>
      <c r="U3444" s="56"/>
    </row>
    <row r="3445" spans="1:21" s="56" customFormat="1" ht="69.95" hidden="1" customHeight="1" outlineLevel="1" thickBot="1" x14ac:dyDescent="0.25">
      <c r="A3445" s="644" t="s">
        <v>5838</v>
      </c>
      <c r="B3445" s="7" t="s">
        <v>136</v>
      </c>
      <c r="C3445" s="58"/>
      <c r="D3445" s="68" t="s">
        <v>7574</v>
      </c>
      <c r="E3445" s="494"/>
      <c r="F3445" s="7" t="s">
        <v>4</v>
      </c>
      <c r="G3445" s="398">
        <v>12</v>
      </c>
      <c r="H3445" s="65">
        <v>6.7</v>
      </c>
      <c r="I3445" s="65">
        <v>6.5</v>
      </c>
      <c r="J3445" s="161">
        <f t="shared" ref="J3445:J3455" si="2660">I3445*0.98</f>
        <v>6.37</v>
      </c>
      <c r="K3445" s="161">
        <f t="shared" ref="K3445:K3455" si="2661">I3445*0.97</f>
        <v>6.3049999999999997</v>
      </c>
      <c r="L3445" s="161">
        <f t="shared" ref="L3445:L3455" si="2662">I3445*0.96</f>
        <v>6.24</v>
      </c>
      <c r="M3445" s="14"/>
      <c r="N3445" s="208">
        <f>H3445*M3445</f>
        <v>0</v>
      </c>
      <c r="O3445" s="217">
        <f>I3445*M3445</f>
        <v>0</v>
      </c>
      <c r="P3445" s="246">
        <f>J3445*M3445</f>
        <v>0</v>
      </c>
      <c r="Q3445" s="246">
        <f>K3445*M3445</f>
        <v>0</v>
      </c>
      <c r="R3445" s="246">
        <f>L3445*M3445</f>
        <v>0</v>
      </c>
      <c r="S3445" s="13" t="s">
        <v>5</v>
      </c>
    </row>
    <row r="3446" spans="1:21" s="56" customFormat="1" ht="69.95" hidden="1" customHeight="1" outlineLevel="1" thickBot="1" x14ac:dyDescent="0.25">
      <c r="A3446" s="870" t="s">
        <v>10890</v>
      </c>
      <c r="B3446" s="670" t="s">
        <v>205</v>
      </c>
      <c r="C3446" s="681" t="s">
        <v>10891</v>
      </c>
      <c r="D3446" s="871" t="s">
        <v>10892</v>
      </c>
      <c r="E3446" s="670"/>
      <c r="F3446" s="673" t="s">
        <v>4</v>
      </c>
      <c r="G3446" s="862">
        <v>6</v>
      </c>
      <c r="H3446" s="869">
        <v>3.5</v>
      </c>
      <c r="I3446" s="675">
        <v>3.4</v>
      </c>
      <c r="J3446" s="676">
        <f t="shared" si="2660"/>
        <v>3.3319999999999999</v>
      </c>
      <c r="K3446" s="676">
        <f t="shared" si="2661"/>
        <v>3.298</v>
      </c>
      <c r="L3446" s="676">
        <f t="shared" si="2662"/>
        <v>3.2639999999999998</v>
      </c>
      <c r="M3446" s="677"/>
      <c r="N3446" s="686">
        <f>H3446*M3446</f>
        <v>0</v>
      </c>
      <c r="O3446" s="678">
        <f>I3446*M3446</f>
        <v>0</v>
      </c>
      <c r="P3446" s="679">
        <f>J3446*M3446</f>
        <v>0</v>
      </c>
      <c r="Q3446" s="679">
        <f>K3446*M3446</f>
        <v>0</v>
      </c>
      <c r="R3446" s="679">
        <f>L3446*M3446</f>
        <v>0</v>
      </c>
      <c r="S3446" s="682" t="s">
        <v>5</v>
      </c>
      <c r="T3446" s="100" t="s">
        <v>1702</v>
      </c>
    </row>
    <row r="3447" spans="1:21" s="56" customFormat="1" ht="69.95" hidden="1" customHeight="1" outlineLevel="1" thickBot="1" x14ac:dyDescent="0.25">
      <c r="A3447" s="870" t="s">
        <v>10870</v>
      </c>
      <c r="B3447" s="673" t="s">
        <v>8108</v>
      </c>
      <c r="C3447" s="681" t="s">
        <v>10871</v>
      </c>
      <c r="D3447" s="871" t="s">
        <v>10872</v>
      </c>
      <c r="E3447" s="670"/>
      <c r="F3447" s="673" t="s">
        <v>4</v>
      </c>
      <c r="G3447" s="862">
        <v>9</v>
      </c>
      <c r="H3447" s="869">
        <v>5.8</v>
      </c>
      <c r="I3447" s="675">
        <v>5.6</v>
      </c>
      <c r="J3447" s="676">
        <f t="shared" si="2660"/>
        <v>5.4879999999999995</v>
      </c>
      <c r="K3447" s="676">
        <f t="shared" si="2661"/>
        <v>5.4319999999999995</v>
      </c>
      <c r="L3447" s="676">
        <f t="shared" si="2662"/>
        <v>5.3759999999999994</v>
      </c>
      <c r="M3447" s="677"/>
      <c r="N3447" s="686">
        <f>H3447*M3447</f>
        <v>0</v>
      </c>
      <c r="O3447" s="678">
        <f>I3447*M3447</f>
        <v>0</v>
      </c>
      <c r="P3447" s="679">
        <f>J3447*M3447</f>
        <v>0</v>
      </c>
      <c r="Q3447" s="679">
        <f>K3447*M3447</f>
        <v>0</v>
      </c>
      <c r="R3447" s="679">
        <f>L3447*M3447</f>
        <v>0</v>
      </c>
      <c r="S3447" s="682" t="s">
        <v>5</v>
      </c>
      <c r="T3447" s="100" t="s">
        <v>1702</v>
      </c>
    </row>
    <row r="3448" spans="1:21" s="56" customFormat="1" ht="69.95" hidden="1" customHeight="1" outlineLevel="1" thickBot="1" x14ac:dyDescent="0.25">
      <c r="A3448" s="644" t="s">
        <v>5839</v>
      </c>
      <c r="B3448" s="7" t="s">
        <v>136</v>
      </c>
      <c r="C3448" s="58"/>
      <c r="D3448" s="68" t="s">
        <v>7575</v>
      </c>
      <c r="E3448" s="64"/>
      <c r="F3448" s="7" t="s">
        <v>4</v>
      </c>
      <c r="G3448" s="2">
        <v>4</v>
      </c>
      <c r="H3448" s="65">
        <v>2.4</v>
      </c>
      <c r="I3448" s="65">
        <v>2.2999999999999998</v>
      </c>
      <c r="J3448" s="161">
        <f t="shared" si="2660"/>
        <v>2.254</v>
      </c>
      <c r="K3448" s="161">
        <f t="shared" si="2661"/>
        <v>2.2309999999999999</v>
      </c>
      <c r="L3448" s="161">
        <f t="shared" si="2662"/>
        <v>2.2079999999999997</v>
      </c>
      <c r="M3448" s="14"/>
      <c r="N3448" s="208">
        <f>H3448*M3448</f>
        <v>0</v>
      </c>
      <c r="O3448" s="217">
        <f>I3448*M3448</f>
        <v>0</v>
      </c>
      <c r="P3448" s="246">
        <f>J3448*M3448</f>
        <v>0</v>
      </c>
      <c r="Q3448" s="246">
        <f>K3448*M3448</f>
        <v>0</v>
      </c>
      <c r="R3448" s="246">
        <f>L3448*M3448</f>
        <v>0</v>
      </c>
      <c r="S3448" s="13" t="s">
        <v>5</v>
      </c>
    </row>
    <row r="3449" spans="1:21" s="56" customFormat="1" ht="69.95" hidden="1" customHeight="1" outlineLevel="1" thickBot="1" x14ac:dyDescent="0.25">
      <c r="A3449" s="644" t="s">
        <v>5840</v>
      </c>
      <c r="B3449" s="7" t="s">
        <v>136</v>
      </c>
      <c r="C3449" s="58"/>
      <c r="D3449" s="68" t="s">
        <v>7576</v>
      </c>
      <c r="E3449" s="64"/>
      <c r="F3449" s="7" t="s">
        <v>4</v>
      </c>
      <c r="G3449" s="2">
        <v>4</v>
      </c>
      <c r="H3449" s="65">
        <v>1.95</v>
      </c>
      <c r="I3449" s="65">
        <v>1.9</v>
      </c>
      <c r="J3449" s="161">
        <f t="shared" si="2660"/>
        <v>1.8619999999999999</v>
      </c>
      <c r="K3449" s="161">
        <f t="shared" si="2661"/>
        <v>1.843</v>
      </c>
      <c r="L3449" s="161">
        <f t="shared" si="2662"/>
        <v>1.8239999999999998</v>
      </c>
      <c r="M3449" s="14"/>
      <c r="N3449" s="208">
        <f>H3449*M3449</f>
        <v>0</v>
      </c>
      <c r="O3449" s="217">
        <f>I3449*M3449</f>
        <v>0</v>
      </c>
      <c r="P3449" s="246">
        <f>J3449*M3449</f>
        <v>0</v>
      </c>
      <c r="Q3449" s="246">
        <f>K3449*M3449</f>
        <v>0</v>
      </c>
      <c r="R3449" s="246">
        <f>L3449*M3449</f>
        <v>0</v>
      </c>
      <c r="S3449" s="13" t="s">
        <v>5</v>
      </c>
    </row>
    <row r="3450" spans="1:21" s="56" customFormat="1" ht="69.95" hidden="1" customHeight="1" outlineLevel="1" thickBot="1" x14ac:dyDescent="0.25">
      <c r="A3450" s="644" t="s">
        <v>5841</v>
      </c>
      <c r="B3450" s="7" t="s">
        <v>136</v>
      </c>
      <c r="C3450" s="25"/>
      <c r="D3450" s="429" t="s">
        <v>7577</v>
      </c>
      <c r="E3450" s="104"/>
      <c r="F3450" s="202" t="s">
        <v>4</v>
      </c>
      <c r="G3450" s="59">
        <v>4</v>
      </c>
      <c r="H3450" s="61">
        <v>2.1</v>
      </c>
      <c r="I3450" s="61">
        <v>2</v>
      </c>
      <c r="J3450" s="258">
        <f t="shared" si="2660"/>
        <v>1.96</v>
      </c>
      <c r="K3450" s="258">
        <f t="shared" si="2661"/>
        <v>1.94</v>
      </c>
      <c r="L3450" s="258">
        <f t="shared" si="2662"/>
        <v>1.92</v>
      </c>
      <c r="M3450" s="63"/>
      <c r="N3450" s="471">
        <f>H3450*M3450</f>
        <v>0</v>
      </c>
      <c r="O3450" s="246">
        <f>I3450*M3450</f>
        <v>0</v>
      </c>
      <c r="P3450" s="246">
        <f>J3450*M3450</f>
        <v>0</v>
      </c>
      <c r="Q3450" s="246">
        <f>K3450*M3450</f>
        <v>0</v>
      </c>
      <c r="R3450" s="246">
        <f>L3450*M3450</f>
        <v>0</v>
      </c>
      <c r="S3450" s="12" t="s">
        <v>5</v>
      </c>
    </row>
    <row r="3451" spans="1:21" s="56" customFormat="1" ht="69.95" hidden="1" customHeight="1" outlineLevel="1" thickBot="1" x14ac:dyDescent="0.25">
      <c r="A3451" s="644" t="s">
        <v>5842</v>
      </c>
      <c r="B3451" s="64" t="s">
        <v>3114</v>
      </c>
      <c r="C3451" s="64" t="s">
        <v>3364</v>
      </c>
      <c r="D3451" s="412" t="s">
        <v>7578</v>
      </c>
      <c r="E3451" s="64"/>
      <c r="F3451" s="64" t="s">
        <v>4</v>
      </c>
      <c r="G3451" s="86">
        <v>10</v>
      </c>
      <c r="H3451" s="98">
        <v>6.7</v>
      </c>
      <c r="I3451" s="98">
        <v>6.5</v>
      </c>
      <c r="J3451" s="162">
        <f t="shared" ref="J3451" si="2663">I3451*0.98</f>
        <v>6.37</v>
      </c>
      <c r="K3451" s="162">
        <f t="shared" ref="K3451" si="2664">I3451*0.97</f>
        <v>6.3049999999999997</v>
      </c>
      <c r="L3451" s="162">
        <f t="shared" ref="L3451" si="2665">I3451*0.96</f>
        <v>6.24</v>
      </c>
      <c r="M3451" s="141"/>
      <c r="N3451" s="209">
        <f>H3451*M3451</f>
        <v>0</v>
      </c>
      <c r="O3451" s="98">
        <f>I3451*M3451</f>
        <v>0</v>
      </c>
      <c r="P3451" s="217">
        <f>J3451*M3451</f>
        <v>0</v>
      </c>
      <c r="Q3451" s="217">
        <f>K3451*M3451</f>
        <v>0</v>
      </c>
      <c r="R3451" s="217">
        <f>L3451*M3451</f>
        <v>0</v>
      </c>
      <c r="S3451" s="30" t="s">
        <v>5</v>
      </c>
      <c r="T3451" s="100"/>
    </row>
    <row r="3452" spans="1:21" s="56" customFormat="1" ht="69.95" hidden="1" customHeight="1" outlineLevel="1" thickBot="1" x14ac:dyDescent="0.25">
      <c r="A3452" s="644" t="s">
        <v>5843</v>
      </c>
      <c r="B3452" s="64" t="s">
        <v>3114</v>
      </c>
      <c r="C3452" s="596" t="s">
        <v>9482</v>
      </c>
      <c r="D3452" s="412" t="s">
        <v>7579</v>
      </c>
      <c r="E3452" s="64"/>
      <c r="F3452" s="64" t="s">
        <v>4</v>
      </c>
      <c r="G3452" s="86">
        <v>10</v>
      </c>
      <c r="H3452" s="98">
        <v>6.7</v>
      </c>
      <c r="I3452" s="98">
        <v>6.5</v>
      </c>
      <c r="J3452" s="162">
        <f t="shared" ref="J3452:J3453" si="2666">I3452*0.98</f>
        <v>6.37</v>
      </c>
      <c r="K3452" s="162">
        <f t="shared" ref="K3452:K3453" si="2667">I3452*0.97</f>
        <v>6.3049999999999997</v>
      </c>
      <c r="L3452" s="162">
        <f t="shared" ref="L3452:L3453" si="2668">I3452*0.96</f>
        <v>6.24</v>
      </c>
      <c r="M3452" s="141"/>
      <c r="N3452" s="209">
        <f>H3452*M3452</f>
        <v>0</v>
      </c>
      <c r="O3452" s="98">
        <f>I3452*M3452</f>
        <v>0</v>
      </c>
      <c r="P3452" s="217">
        <f>J3452*M3452</f>
        <v>0</v>
      </c>
      <c r="Q3452" s="217">
        <f>K3452*M3452</f>
        <v>0</v>
      </c>
      <c r="R3452" s="217">
        <f>L3452*M3452</f>
        <v>0</v>
      </c>
      <c r="S3452" s="30" t="s">
        <v>5</v>
      </c>
      <c r="T3452" s="100"/>
    </row>
    <row r="3453" spans="1:21" s="56" customFormat="1" ht="69.95" hidden="1" customHeight="1" outlineLevel="1" thickBot="1" x14ac:dyDescent="0.25">
      <c r="A3453" s="650" t="s">
        <v>8085</v>
      </c>
      <c r="B3453" s="64" t="s">
        <v>3114</v>
      </c>
      <c r="C3453" s="64" t="s">
        <v>1910</v>
      </c>
      <c r="D3453" s="432" t="s">
        <v>8086</v>
      </c>
      <c r="E3453" s="82"/>
      <c r="F3453" s="64" t="s">
        <v>4</v>
      </c>
      <c r="G3453" s="321">
        <v>15</v>
      </c>
      <c r="H3453" s="99">
        <v>10.8</v>
      </c>
      <c r="I3453" s="99">
        <v>10.5</v>
      </c>
      <c r="J3453" s="174">
        <f t="shared" si="2666"/>
        <v>10.29</v>
      </c>
      <c r="K3453" s="174">
        <f t="shared" si="2667"/>
        <v>10.185</v>
      </c>
      <c r="L3453" s="174">
        <f t="shared" si="2668"/>
        <v>10.08</v>
      </c>
      <c r="M3453" s="152"/>
      <c r="N3453" s="207">
        <f>H3453*M3453</f>
        <v>0</v>
      </c>
      <c r="O3453" s="216">
        <f>I3453*M3453</f>
        <v>0</v>
      </c>
      <c r="P3453" s="216">
        <f>J3453*M3453</f>
        <v>0</v>
      </c>
      <c r="Q3453" s="216">
        <f>K3453*M3453</f>
        <v>0</v>
      </c>
      <c r="R3453" s="216">
        <f>L3453*M3453</f>
        <v>0</v>
      </c>
      <c r="S3453" s="102" t="s">
        <v>5</v>
      </c>
      <c r="T3453" s="100"/>
      <c r="U3453"/>
    </row>
    <row r="3454" spans="1:21" s="56" customFormat="1" ht="69.95" hidden="1" customHeight="1" outlineLevel="1" thickBot="1" x14ac:dyDescent="0.25">
      <c r="A3454" s="644" t="s">
        <v>5844</v>
      </c>
      <c r="B3454" s="82" t="s">
        <v>136</v>
      </c>
      <c r="C3454" s="103" t="s">
        <v>8980</v>
      </c>
      <c r="D3454" s="412" t="s">
        <v>7580</v>
      </c>
      <c r="E3454" s="64"/>
      <c r="F3454" s="64" t="s">
        <v>4</v>
      </c>
      <c r="G3454" s="86">
        <v>5</v>
      </c>
      <c r="H3454" s="98">
        <v>3.4</v>
      </c>
      <c r="I3454" s="98">
        <v>3.3</v>
      </c>
      <c r="J3454" s="162">
        <f t="shared" si="2660"/>
        <v>3.234</v>
      </c>
      <c r="K3454" s="162">
        <f t="shared" si="2661"/>
        <v>3.2009999999999996</v>
      </c>
      <c r="L3454" s="162">
        <f t="shared" si="2662"/>
        <v>3.1679999999999997</v>
      </c>
      <c r="M3454" s="141"/>
      <c r="N3454" s="209">
        <f>H3454*M3454</f>
        <v>0</v>
      </c>
      <c r="O3454" s="98">
        <f>I3454*M3454</f>
        <v>0</v>
      </c>
      <c r="P3454" s="217">
        <f>J3454*M3454</f>
        <v>0</v>
      </c>
      <c r="Q3454" s="217">
        <f>K3454*M3454</f>
        <v>0</v>
      </c>
      <c r="R3454" s="217">
        <f>L3454*M3454</f>
        <v>0</v>
      </c>
      <c r="S3454" s="30" t="s">
        <v>5</v>
      </c>
      <c r="T3454" s="100"/>
    </row>
    <row r="3455" spans="1:21" s="56" customFormat="1" ht="69.95" hidden="1" customHeight="1" outlineLevel="1" thickBot="1" x14ac:dyDescent="0.25">
      <c r="A3455" s="644" t="s">
        <v>5845</v>
      </c>
      <c r="B3455" s="7" t="s">
        <v>136</v>
      </c>
      <c r="C3455" s="195"/>
      <c r="D3455" s="68" t="s">
        <v>7581</v>
      </c>
      <c r="E3455" s="360"/>
      <c r="F3455" s="64" t="s">
        <v>4</v>
      </c>
      <c r="G3455" s="512">
        <v>5</v>
      </c>
      <c r="H3455" s="65">
        <v>2.7</v>
      </c>
      <c r="I3455" s="65">
        <v>2.6</v>
      </c>
      <c r="J3455" s="161">
        <f t="shared" si="2660"/>
        <v>2.548</v>
      </c>
      <c r="K3455" s="161">
        <f t="shared" si="2661"/>
        <v>2.5219999999999998</v>
      </c>
      <c r="L3455" s="161">
        <f t="shared" si="2662"/>
        <v>2.496</v>
      </c>
      <c r="M3455" s="14"/>
      <c r="N3455" s="208">
        <f>H3455*M3455</f>
        <v>0</v>
      </c>
      <c r="O3455" s="217">
        <f>I3455*M3455</f>
        <v>0</v>
      </c>
      <c r="P3455" s="246">
        <f>J3455*M3455</f>
        <v>0</v>
      </c>
      <c r="Q3455" s="246">
        <f>K3455*M3455</f>
        <v>0</v>
      </c>
      <c r="R3455" s="246">
        <f>L3455*M3455</f>
        <v>0</v>
      </c>
      <c r="S3455" s="13" t="s">
        <v>5</v>
      </c>
      <c r="U3455"/>
    </row>
    <row r="3456" spans="1:21" s="56" customFormat="1" ht="20.100000000000001" customHeight="1" collapsed="1" thickBot="1" x14ac:dyDescent="0.25">
      <c r="A3456" s="372" t="s">
        <v>811</v>
      </c>
      <c r="B3456" s="372"/>
      <c r="C3456" s="373"/>
      <c r="D3456" s="374"/>
      <c r="E3456" s="374"/>
      <c r="F3456" s="374"/>
      <c r="G3456" s="375"/>
      <c r="H3456" s="376"/>
      <c r="I3456" s="376"/>
      <c r="J3456" s="378"/>
      <c r="K3456" s="378"/>
      <c r="L3456" s="378"/>
      <c r="M3456" s="375"/>
      <c r="N3456" s="376"/>
      <c r="O3456" s="376"/>
      <c r="P3456" s="376"/>
      <c r="Q3456" s="376"/>
      <c r="R3456" s="376"/>
      <c r="S3456" s="377"/>
    </row>
    <row r="3457" spans="1:21" ht="20.100000000000001" hidden="1" customHeight="1" outlineLevel="1" thickBot="1" x14ac:dyDescent="0.25">
      <c r="A3457" s="3" t="s">
        <v>3737</v>
      </c>
      <c r="B3457" s="4" t="s">
        <v>33</v>
      </c>
      <c r="C3457" s="4"/>
      <c r="D3457" s="4" t="s">
        <v>17</v>
      </c>
      <c r="E3457" s="3" t="s">
        <v>2746</v>
      </c>
      <c r="F3457" s="35" t="s">
        <v>31</v>
      </c>
      <c r="G3457" s="39" t="s">
        <v>487</v>
      </c>
      <c r="H3457" s="4" t="s">
        <v>488</v>
      </c>
      <c r="I3457" s="4" t="s">
        <v>495</v>
      </c>
      <c r="J3457" s="123">
        <v>-0.02</v>
      </c>
      <c r="K3457" s="123">
        <v>-0.03</v>
      </c>
      <c r="L3457" s="123">
        <v>-0.04</v>
      </c>
      <c r="M3457" s="4" t="s">
        <v>18</v>
      </c>
      <c r="N3457" s="4" t="s">
        <v>8</v>
      </c>
      <c r="O3457" s="4" t="s">
        <v>486</v>
      </c>
      <c r="P3457" s="124" t="s">
        <v>1924</v>
      </c>
      <c r="Q3457" s="124" t="s">
        <v>1930</v>
      </c>
      <c r="R3457" s="124" t="s">
        <v>1931</v>
      </c>
      <c r="S3457" s="4" t="s">
        <v>34</v>
      </c>
      <c r="U3457" s="56"/>
    </row>
    <row r="3458" spans="1:21" s="56" customFormat="1" ht="69.95" hidden="1" customHeight="1" outlineLevel="1" thickBot="1" x14ac:dyDescent="0.25">
      <c r="A3458" s="644" t="s">
        <v>5846</v>
      </c>
      <c r="B3458" s="7" t="s">
        <v>136</v>
      </c>
      <c r="C3458" s="58"/>
      <c r="D3458" s="68" t="s">
        <v>7935</v>
      </c>
      <c r="E3458" s="531"/>
      <c r="F3458" s="7" t="s">
        <v>4</v>
      </c>
      <c r="G3458" s="149">
        <v>12</v>
      </c>
      <c r="H3458" s="65">
        <v>6.7</v>
      </c>
      <c r="I3458" s="65">
        <v>6.5</v>
      </c>
      <c r="J3458" s="161">
        <f t="shared" ref="J3458" si="2669">I3458*0.98</f>
        <v>6.37</v>
      </c>
      <c r="K3458" s="161">
        <f t="shared" ref="K3458" si="2670">I3458*0.97</f>
        <v>6.3049999999999997</v>
      </c>
      <c r="L3458" s="161">
        <f t="shared" ref="L3458" si="2671">I3458*0.96</f>
        <v>6.24</v>
      </c>
      <c r="M3458" s="14"/>
      <c r="N3458" s="208">
        <f>H3458*M3458</f>
        <v>0</v>
      </c>
      <c r="O3458" s="217">
        <f>I3458*M3458</f>
        <v>0</v>
      </c>
      <c r="P3458" s="246">
        <f>J3458*M3458</f>
        <v>0</v>
      </c>
      <c r="Q3458" s="246">
        <f>K3458*M3458</f>
        <v>0</v>
      </c>
      <c r="R3458" s="246">
        <f>L3458*M3458</f>
        <v>0</v>
      </c>
      <c r="S3458" s="13" t="s">
        <v>5</v>
      </c>
      <c r="U3458"/>
    </row>
    <row r="3459" spans="1:21" s="56" customFormat="1" ht="20.100000000000001" customHeight="1" collapsed="1" thickBot="1" x14ac:dyDescent="0.25">
      <c r="A3459" s="372" t="s">
        <v>1165</v>
      </c>
      <c r="B3459" s="372"/>
      <c r="C3459" s="373"/>
      <c r="D3459" s="374"/>
      <c r="E3459" s="374"/>
      <c r="F3459" s="374"/>
      <c r="G3459" s="375"/>
      <c r="H3459" s="376"/>
      <c r="I3459" s="376"/>
      <c r="J3459" s="378"/>
      <c r="K3459" s="378"/>
      <c r="L3459" s="378"/>
      <c r="M3459" s="375"/>
      <c r="N3459" s="376"/>
      <c r="O3459" s="376"/>
      <c r="P3459" s="376"/>
      <c r="Q3459" s="376"/>
      <c r="R3459" s="376"/>
      <c r="S3459" s="377"/>
    </row>
    <row r="3460" spans="1:21" ht="20.100000000000001" hidden="1" customHeight="1" outlineLevel="1" thickBot="1" x14ac:dyDescent="0.25">
      <c r="A3460" s="3" t="s">
        <v>3737</v>
      </c>
      <c r="B3460" s="4" t="s">
        <v>33</v>
      </c>
      <c r="C3460" s="4"/>
      <c r="D3460" s="4" t="s">
        <v>17</v>
      </c>
      <c r="E3460" s="3" t="s">
        <v>2746</v>
      </c>
      <c r="F3460" s="35" t="s">
        <v>31</v>
      </c>
      <c r="G3460" s="39" t="s">
        <v>487</v>
      </c>
      <c r="H3460" s="4" t="s">
        <v>488</v>
      </c>
      <c r="I3460" s="4" t="s">
        <v>495</v>
      </c>
      <c r="J3460" s="123">
        <v>-0.02</v>
      </c>
      <c r="K3460" s="123">
        <v>-0.03</v>
      </c>
      <c r="L3460" s="123">
        <v>-0.04</v>
      </c>
      <c r="M3460" s="4" t="s">
        <v>18</v>
      </c>
      <c r="N3460" s="4" t="s">
        <v>8</v>
      </c>
      <c r="O3460" s="4" t="s">
        <v>486</v>
      </c>
      <c r="P3460" s="124" t="s">
        <v>1924</v>
      </c>
      <c r="Q3460" s="124" t="s">
        <v>1930</v>
      </c>
      <c r="R3460" s="124" t="s">
        <v>1931</v>
      </c>
      <c r="S3460" s="4" t="s">
        <v>34</v>
      </c>
      <c r="U3460" s="56"/>
    </row>
    <row r="3461" spans="1:21" s="56" customFormat="1" ht="69.95" hidden="1" customHeight="1" outlineLevel="1" thickBot="1" x14ac:dyDescent="0.25">
      <c r="A3461" s="644" t="s">
        <v>5847</v>
      </c>
      <c r="B3461" s="7" t="s">
        <v>136</v>
      </c>
      <c r="C3461" s="202" t="s">
        <v>9451</v>
      </c>
      <c r="D3461" s="68" t="s">
        <v>7936</v>
      </c>
      <c r="E3461" s="334"/>
      <c r="F3461" s="7" t="s">
        <v>4</v>
      </c>
      <c r="G3461" s="149">
        <v>12</v>
      </c>
      <c r="H3461" s="65">
        <v>6.7</v>
      </c>
      <c r="I3461" s="65">
        <v>6.5</v>
      </c>
      <c r="J3461" s="161">
        <f t="shared" ref="J3461:J3491" si="2672">I3461*0.98</f>
        <v>6.37</v>
      </c>
      <c r="K3461" s="161">
        <f t="shared" ref="K3461:K3491" si="2673">I3461*0.97</f>
        <v>6.3049999999999997</v>
      </c>
      <c r="L3461" s="161">
        <f t="shared" ref="L3461:L3491" si="2674">I3461*0.96</f>
        <v>6.24</v>
      </c>
      <c r="M3461" s="14"/>
      <c r="N3461" s="208">
        <f>H3461*M3461</f>
        <v>0</v>
      </c>
      <c r="O3461" s="217">
        <f>I3461*M3461</f>
        <v>0</v>
      </c>
      <c r="P3461" s="246">
        <f>J3461*M3461</f>
        <v>0</v>
      </c>
      <c r="Q3461" s="246">
        <f>K3461*M3461</f>
        <v>0</v>
      </c>
      <c r="R3461" s="246">
        <f>L3461*M3461</f>
        <v>0</v>
      </c>
      <c r="S3461" s="13" t="s">
        <v>5</v>
      </c>
    </row>
    <row r="3462" spans="1:21" s="56" customFormat="1" ht="69.95" hidden="1" customHeight="1" outlineLevel="1" thickBot="1" x14ac:dyDescent="0.25">
      <c r="A3462" s="644" t="s">
        <v>5848</v>
      </c>
      <c r="B3462" s="64" t="s">
        <v>205</v>
      </c>
      <c r="C3462" s="597" t="s">
        <v>9235</v>
      </c>
      <c r="D3462" s="69" t="s">
        <v>7937</v>
      </c>
      <c r="E3462" s="64"/>
      <c r="F3462" s="7" t="s">
        <v>4</v>
      </c>
      <c r="G3462" s="136">
        <v>4</v>
      </c>
      <c r="H3462" s="98">
        <v>2.1</v>
      </c>
      <c r="I3462" s="98">
        <v>2</v>
      </c>
      <c r="J3462" s="162">
        <f t="shared" si="2672"/>
        <v>1.96</v>
      </c>
      <c r="K3462" s="162">
        <f t="shared" si="2673"/>
        <v>1.94</v>
      </c>
      <c r="L3462" s="162">
        <f t="shared" si="2674"/>
        <v>1.92</v>
      </c>
      <c r="M3462" s="141"/>
      <c r="N3462" s="209">
        <f>H3462*M3462</f>
        <v>0</v>
      </c>
      <c r="O3462" s="217">
        <f>I3462*M3462</f>
        <v>0</v>
      </c>
      <c r="P3462" s="246">
        <f>J3462*M3462</f>
        <v>0</v>
      </c>
      <c r="Q3462" s="246">
        <f>K3462*M3462</f>
        <v>0</v>
      </c>
      <c r="R3462" s="246">
        <f>L3462*M3462</f>
        <v>0</v>
      </c>
      <c r="S3462" s="30" t="s">
        <v>5</v>
      </c>
      <c r="T3462" s="100"/>
    </row>
    <row r="3463" spans="1:21" s="56" customFormat="1" ht="69.95" hidden="1" customHeight="1" outlineLevel="1" thickBot="1" x14ac:dyDescent="0.25">
      <c r="A3463" s="644" t="s">
        <v>5849</v>
      </c>
      <c r="B3463" s="64" t="s">
        <v>205</v>
      </c>
      <c r="C3463" s="597" t="s">
        <v>9236</v>
      </c>
      <c r="D3463" s="69" t="s">
        <v>7938</v>
      </c>
      <c r="E3463" s="64"/>
      <c r="F3463" s="64" t="s">
        <v>4</v>
      </c>
      <c r="G3463" s="136">
        <v>4</v>
      </c>
      <c r="H3463" s="98">
        <v>2.7</v>
      </c>
      <c r="I3463" s="98">
        <v>2.6</v>
      </c>
      <c r="J3463" s="162">
        <f t="shared" si="2672"/>
        <v>2.548</v>
      </c>
      <c r="K3463" s="162">
        <f t="shared" si="2673"/>
        <v>2.5219999999999998</v>
      </c>
      <c r="L3463" s="162">
        <f t="shared" si="2674"/>
        <v>2.496</v>
      </c>
      <c r="M3463" s="141"/>
      <c r="N3463" s="209">
        <f>H3463*M3463</f>
        <v>0</v>
      </c>
      <c r="O3463" s="217">
        <f>I3463*M3463</f>
        <v>0</v>
      </c>
      <c r="P3463" s="246">
        <f>J3463*M3463</f>
        <v>0</v>
      </c>
      <c r="Q3463" s="246">
        <f>K3463*M3463</f>
        <v>0</v>
      </c>
      <c r="R3463" s="246">
        <f>L3463*M3463</f>
        <v>0</v>
      </c>
      <c r="S3463" s="30" t="s">
        <v>5</v>
      </c>
      <c r="T3463" s="100"/>
    </row>
    <row r="3464" spans="1:21" s="56" customFormat="1" ht="69.95" hidden="1" customHeight="1" outlineLevel="1" thickBot="1" x14ac:dyDescent="0.25">
      <c r="A3464" s="644" t="s">
        <v>5850</v>
      </c>
      <c r="B3464" s="64" t="s">
        <v>205</v>
      </c>
      <c r="C3464" s="597" t="s">
        <v>10641</v>
      </c>
      <c r="D3464" s="69" t="s">
        <v>7939</v>
      </c>
      <c r="E3464" s="64"/>
      <c r="F3464" s="64" t="s">
        <v>4</v>
      </c>
      <c r="G3464" s="136">
        <v>5</v>
      </c>
      <c r="H3464" s="98">
        <v>2.8</v>
      </c>
      <c r="I3464" s="98">
        <v>2.7</v>
      </c>
      <c r="J3464" s="162">
        <f t="shared" si="2672"/>
        <v>2.6459999999999999</v>
      </c>
      <c r="K3464" s="162">
        <f t="shared" si="2673"/>
        <v>2.6190000000000002</v>
      </c>
      <c r="L3464" s="162">
        <f t="shared" si="2674"/>
        <v>2.5920000000000001</v>
      </c>
      <c r="M3464" s="141"/>
      <c r="N3464" s="209">
        <f>H3464*M3464</f>
        <v>0</v>
      </c>
      <c r="O3464" s="217">
        <f>I3464*M3464</f>
        <v>0</v>
      </c>
      <c r="P3464" s="246">
        <f>J3464*M3464</f>
        <v>0</v>
      </c>
      <c r="Q3464" s="246">
        <f>K3464*M3464</f>
        <v>0</v>
      </c>
      <c r="R3464" s="246">
        <f>L3464*M3464</f>
        <v>0</v>
      </c>
      <c r="S3464" s="30" t="s">
        <v>5</v>
      </c>
      <c r="T3464" s="100"/>
    </row>
    <row r="3465" spans="1:21" s="56" customFormat="1" ht="69.95" hidden="1" customHeight="1" outlineLevel="1" thickBot="1" x14ac:dyDescent="0.25">
      <c r="A3465" s="644" t="s">
        <v>5851</v>
      </c>
      <c r="B3465" s="64" t="s">
        <v>136</v>
      </c>
      <c r="C3465" s="597" t="s">
        <v>10557</v>
      </c>
      <c r="D3465" s="69" t="s">
        <v>7940</v>
      </c>
      <c r="E3465" s="64"/>
      <c r="F3465" s="64" t="s">
        <v>4</v>
      </c>
      <c r="G3465" s="136">
        <v>6</v>
      </c>
      <c r="H3465" s="98">
        <v>3.4</v>
      </c>
      <c r="I3465" s="98">
        <v>3.3</v>
      </c>
      <c r="J3465" s="162">
        <f t="shared" si="2672"/>
        <v>3.234</v>
      </c>
      <c r="K3465" s="162">
        <f t="shared" si="2673"/>
        <v>3.2009999999999996</v>
      </c>
      <c r="L3465" s="162">
        <f t="shared" si="2674"/>
        <v>3.1679999999999997</v>
      </c>
      <c r="M3465" s="141"/>
      <c r="N3465" s="209">
        <f>H3465*M3465</f>
        <v>0</v>
      </c>
      <c r="O3465" s="217">
        <f>I3465*M3465</f>
        <v>0</v>
      </c>
      <c r="P3465" s="246">
        <f>J3465*M3465</f>
        <v>0</v>
      </c>
      <c r="Q3465" s="246">
        <f>K3465*M3465</f>
        <v>0</v>
      </c>
      <c r="R3465" s="246">
        <f>L3465*M3465</f>
        <v>0</v>
      </c>
      <c r="S3465" s="30" t="s">
        <v>5</v>
      </c>
      <c r="T3465" s="100"/>
    </row>
    <row r="3466" spans="1:21" s="56" customFormat="1" ht="69.95" hidden="1" customHeight="1" outlineLevel="1" thickBot="1" x14ac:dyDescent="0.25">
      <c r="A3466" s="644" t="s">
        <v>5852</v>
      </c>
      <c r="B3466" s="64" t="s">
        <v>136</v>
      </c>
      <c r="C3466" s="597" t="s">
        <v>9492</v>
      </c>
      <c r="D3466" s="69" t="s">
        <v>7941</v>
      </c>
      <c r="E3466" s="64"/>
      <c r="F3466" s="64" t="s">
        <v>4</v>
      </c>
      <c r="G3466" s="136">
        <v>6</v>
      </c>
      <c r="H3466" s="98">
        <v>3.1</v>
      </c>
      <c r="I3466" s="98">
        <v>3</v>
      </c>
      <c r="J3466" s="162">
        <f t="shared" si="2672"/>
        <v>2.94</v>
      </c>
      <c r="K3466" s="162">
        <f t="shared" si="2673"/>
        <v>2.91</v>
      </c>
      <c r="L3466" s="162">
        <f t="shared" si="2674"/>
        <v>2.88</v>
      </c>
      <c r="M3466" s="141"/>
      <c r="N3466" s="209">
        <f>H3466*M3466</f>
        <v>0</v>
      </c>
      <c r="O3466" s="217">
        <f>I3466*M3466</f>
        <v>0</v>
      </c>
      <c r="P3466" s="246">
        <f>J3466*M3466</f>
        <v>0</v>
      </c>
      <c r="Q3466" s="246">
        <f>K3466*M3466</f>
        <v>0</v>
      </c>
      <c r="R3466" s="246">
        <f>L3466*M3466</f>
        <v>0</v>
      </c>
      <c r="S3466" s="30" t="s">
        <v>5</v>
      </c>
      <c r="T3466" s="100"/>
    </row>
    <row r="3467" spans="1:21" s="56" customFormat="1" ht="69.95" hidden="1" customHeight="1" outlineLevel="1" thickBot="1" x14ac:dyDescent="0.25">
      <c r="A3467" s="644" t="s">
        <v>5853</v>
      </c>
      <c r="B3467" s="7" t="s">
        <v>136</v>
      </c>
      <c r="C3467" s="597" t="s">
        <v>9493</v>
      </c>
      <c r="D3467" s="69" t="s">
        <v>7964</v>
      </c>
      <c r="E3467" s="7"/>
      <c r="F3467" s="64" t="s">
        <v>4</v>
      </c>
      <c r="G3467" s="149">
        <v>5</v>
      </c>
      <c r="H3467" s="65">
        <v>1.7</v>
      </c>
      <c r="I3467" s="65">
        <v>1.6</v>
      </c>
      <c r="J3467" s="161">
        <f t="shared" si="2672"/>
        <v>1.5680000000000001</v>
      </c>
      <c r="K3467" s="161">
        <f t="shared" si="2673"/>
        <v>1.552</v>
      </c>
      <c r="L3467" s="161">
        <f t="shared" si="2674"/>
        <v>1.536</v>
      </c>
      <c r="M3467" s="14"/>
      <c r="N3467" s="208">
        <f>H3467*M3467</f>
        <v>0</v>
      </c>
      <c r="O3467" s="217">
        <f>I3467*M3467</f>
        <v>0</v>
      </c>
      <c r="P3467" s="246">
        <f>J3467*M3467</f>
        <v>0</v>
      </c>
      <c r="Q3467" s="246">
        <f>K3467*M3467</f>
        <v>0</v>
      </c>
      <c r="R3467" s="246">
        <f>L3467*M3467</f>
        <v>0</v>
      </c>
      <c r="S3467" s="13" t="s">
        <v>5</v>
      </c>
    </row>
    <row r="3468" spans="1:21" s="56" customFormat="1" ht="69.95" hidden="1" customHeight="1" outlineLevel="1" thickBot="1" x14ac:dyDescent="0.25">
      <c r="A3468" s="644" t="s">
        <v>5854</v>
      </c>
      <c r="B3468" s="7" t="s">
        <v>136</v>
      </c>
      <c r="C3468" s="104" t="s">
        <v>1912</v>
      </c>
      <c r="D3468" s="69" t="s">
        <v>7963</v>
      </c>
      <c r="E3468" s="7"/>
      <c r="F3468" s="64" t="s">
        <v>4</v>
      </c>
      <c r="G3468" s="149">
        <v>5</v>
      </c>
      <c r="H3468" s="65">
        <v>1.8</v>
      </c>
      <c r="I3468" s="65">
        <v>1.7</v>
      </c>
      <c r="J3468" s="161">
        <f t="shared" si="2672"/>
        <v>1.6659999999999999</v>
      </c>
      <c r="K3468" s="161">
        <f t="shared" si="2673"/>
        <v>1.649</v>
      </c>
      <c r="L3468" s="161">
        <f t="shared" si="2674"/>
        <v>1.6319999999999999</v>
      </c>
      <c r="M3468" s="14"/>
      <c r="N3468" s="208">
        <f>H3468*M3468</f>
        <v>0</v>
      </c>
      <c r="O3468" s="217">
        <f>I3468*M3468</f>
        <v>0</v>
      </c>
      <c r="P3468" s="246">
        <f>J3468*M3468</f>
        <v>0</v>
      </c>
      <c r="Q3468" s="246">
        <f>K3468*M3468</f>
        <v>0</v>
      </c>
      <c r="R3468" s="246">
        <f>L3468*M3468</f>
        <v>0</v>
      </c>
      <c r="S3468" s="13" t="s">
        <v>5</v>
      </c>
    </row>
    <row r="3469" spans="1:21" s="56" customFormat="1" ht="69.95" hidden="1" customHeight="1" outlineLevel="1" thickBot="1" x14ac:dyDescent="0.25">
      <c r="A3469" s="644" t="s">
        <v>5855</v>
      </c>
      <c r="B3469" s="7" t="s">
        <v>136</v>
      </c>
      <c r="C3469" s="597" t="s">
        <v>10559</v>
      </c>
      <c r="D3469" s="69" t="s">
        <v>7962</v>
      </c>
      <c r="E3469" s="7"/>
      <c r="F3469" s="64" t="s">
        <v>4</v>
      </c>
      <c r="G3469" s="149">
        <v>5</v>
      </c>
      <c r="H3469" s="65">
        <v>1.7</v>
      </c>
      <c r="I3469" s="65">
        <v>1.6</v>
      </c>
      <c r="J3469" s="161">
        <f t="shared" si="2672"/>
        <v>1.5680000000000001</v>
      </c>
      <c r="K3469" s="161">
        <f t="shared" si="2673"/>
        <v>1.552</v>
      </c>
      <c r="L3469" s="161">
        <f t="shared" si="2674"/>
        <v>1.536</v>
      </c>
      <c r="M3469" s="14"/>
      <c r="N3469" s="208">
        <f>H3469*M3469</f>
        <v>0</v>
      </c>
      <c r="O3469" s="217">
        <f>I3469*M3469</f>
        <v>0</v>
      </c>
      <c r="P3469" s="246">
        <f>J3469*M3469</f>
        <v>0</v>
      </c>
      <c r="Q3469" s="246">
        <f>K3469*M3469</f>
        <v>0</v>
      </c>
      <c r="R3469" s="246">
        <f>L3469*M3469</f>
        <v>0</v>
      </c>
      <c r="S3469" s="13" t="s">
        <v>5</v>
      </c>
    </row>
    <row r="3470" spans="1:21" s="56" customFormat="1" ht="69.95" hidden="1" customHeight="1" outlineLevel="1" thickBot="1" x14ac:dyDescent="0.25">
      <c r="A3470" s="644" t="s">
        <v>5856</v>
      </c>
      <c r="B3470" s="7" t="s">
        <v>136</v>
      </c>
      <c r="C3470" s="104" t="s">
        <v>1912</v>
      </c>
      <c r="D3470" s="69" t="s">
        <v>7961</v>
      </c>
      <c r="E3470" s="7"/>
      <c r="F3470" s="64" t="s">
        <v>4</v>
      </c>
      <c r="G3470" s="149">
        <v>5</v>
      </c>
      <c r="H3470" s="65">
        <v>2</v>
      </c>
      <c r="I3470" s="65">
        <v>1.9</v>
      </c>
      <c r="J3470" s="161">
        <f t="shared" si="2672"/>
        <v>1.8619999999999999</v>
      </c>
      <c r="K3470" s="161">
        <f t="shared" si="2673"/>
        <v>1.843</v>
      </c>
      <c r="L3470" s="161">
        <f t="shared" si="2674"/>
        <v>1.8239999999999998</v>
      </c>
      <c r="M3470" s="14"/>
      <c r="N3470" s="208">
        <f>H3470*M3470</f>
        <v>0</v>
      </c>
      <c r="O3470" s="217">
        <f>I3470*M3470</f>
        <v>0</v>
      </c>
      <c r="P3470" s="246">
        <f>J3470*M3470</f>
        <v>0</v>
      </c>
      <c r="Q3470" s="246">
        <f>K3470*M3470</f>
        <v>0</v>
      </c>
      <c r="R3470" s="246">
        <f>L3470*M3470</f>
        <v>0</v>
      </c>
      <c r="S3470" s="13" t="s">
        <v>5</v>
      </c>
    </row>
    <row r="3471" spans="1:21" s="56" customFormat="1" ht="69.95" hidden="1" customHeight="1" outlineLevel="1" thickBot="1" x14ac:dyDescent="0.25">
      <c r="A3471" s="644" t="s">
        <v>10186</v>
      </c>
      <c r="B3471" s="7" t="s">
        <v>136</v>
      </c>
      <c r="C3471" s="597" t="s">
        <v>9501</v>
      </c>
      <c r="D3471" s="69" t="s">
        <v>7960</v>
      </c>
      <c r="E3471" s="7"/>
      <c r="F3471" s="64" t="s">
        <v>4</v>
      </c>
      <c r="G3471" s="149">
        <v>5</v>
      </c>
      <c r="H3471" s="65">
        <v>1.9</v>
      </c>
      <c r="I3471" s="65">
        <v>1.8</v>
      </c>
      <c r="J3471" s="161">
        <f t="shared" si="2672"/>
        <v>1.764</v>
      </c>
      <c r="K3471" s="161">
        <f t="shared" si="2673"/>
        <v>1.746</v>
      </c>
      <c r="L3471" s="161">
        <f t="shared" si="2674"/>
        <v>1.728</v>
      </c>
      <c r="M3471" s="14"/>
      <c r="N3471" s="208">
        <f>H3471*M3471</f>
        <v>0</v>
      </c>
      <c r="O3471" s="217">
        <f>I3471*M3471</f>
        <v>0</v>
      </c>
      <c r="P3471" s="246">
        <f>J3471*M3471</f>
        <v>0</v>
      </c>
      <c r="Q3471" s="246">
        <f>K3471*M3471</f>
        <v>0</v>
      </c>
      <c r="R3471" s="246">
        <f>L3471*M3471</f>
        <v>0</v>
      </c>
      <c r="S3471" s="13" t="s">
        <v>5</v>
      </c>
    </row>
    <row r="3472" spans="1:21" s="56" customFormat="1" ht="69.95" hidden="1" customHeight="1" outlineLevel="1" thickBot="1" x14ac:dyDescent="0.25">
      <c r="A3472" s="644" t="s">
        <v>5857</v>
      </c>
      <c r="B3472" s="7" t="s">
        <v>136</v>
      </c>
      <c r="C3472" s="104" t="s">
        <v>1912</v>
      </c>
      <c r="D3472" s="69" t="s">
        <v>7959</v>
      </c>
      <c r="E3472" s="7"/>
      <c r="F3472" s="64" t="s">
        <v>4</v>
      </c>
      <c r="G3472" s="149">
        <v>5</v>
      </c>
      <c r="H3472" s="65">
        <v>1.7</v>
      </c>
      <c r="I3472" s="65">
        <v>1.6</v>
      </c>
      <c r="J3472" s="161">
        <f t="shared" si="2672"/>
        <v>1.5680000000000001</v>
      </c>
      <c r="K3472" s="161">
        <f t="shared" si="2673"/>
        <v>1.552</v>
      </c>
      <c r="L3472" s="161">
        <f t="shared" si="2674"/>
        <v>1.536</v>
      </c>
      <c r="M3472" s="14"/>
      <c r="N3472" s="208">
        <f>H3472*M3472</f>
        <v>0</v>
      </c>
      <c r="O3472" s="217">
        <f>I3472*M3472</f>
        <v>0</v>
      </c>
      <c r="P3472" s="246">
        <f>J3472*M3472</f>
        <v>0</v>
      </c>
      <c r="Q3472" s="246">
        <f>K3472*M3472</f>
        <v>0</v>
      </c>
      <c r="R3472" s="246">
        <f>L3472*M3472</f>
        <v>0</v>
      </c>
      <c r="S3472" s="13" t="s">
        <v>5</v>
      </c>
    </row>
    <row r="3473" spans="1:20" s="56" customFormat="1" ht="69.95" hidden="1" customHeight="1" outlineLevel="1" thickBot="1" x14ac:dyDescent="0.25">
      <c r="A3473" s="644" t="s">
        <v>5858</v>
      </c>
      <c r="B3473" s="7" t="s">
        <v>136</v>
      </c>
      <c r="C3473" s="104" t="s">
        <v>1912</v>
      </c>
      <c r="D3473" s="69" t="s">
        <v>7958</v>
      </c>
      <c r="E3473" s="7"/>
      <c r="F3473" s="64" t="s">
        <v>4</v>
      </c>
      <c r="G3473" s="149">
        <v>5</v>
      </c>
      <c r="H3473" s="65">
        <v>1.7</v>
      </c>
      <c r="I3473" s="65">
        <v>1.6</v>
      </c>
      <c r="J3473" s="161">
        <f t="shared" si="2672"/>
        <v>1.5680000000000001</v>
      </c>
      <c r="K3473" s="161">
        <f t="shared" si="2673"/>
        <v>1.552</v>
      </c>
      <c r="L3473" s="161">
        <f t="shared" si="2674"/>
        <v>1.536</v>
      </c>
      <c r="M3473" s="14"/>
      <c r="N3473" s="208">
        <f>H3473*M3473</f>
        <v>0</v>
      </c>
      <c r="O3473" s="217">
        <f>I3473*M3473</f>
        <v>0</v>
      </c>
      <c r="P3473" s="246">
        <f>J3473*M3473</f>
        <v>0</v>
      </c>
      <c r="Q3473" s="246">
        <f>K3473*M3473</f>
        <v>0</v>
      </c>
      <c r="R3473" s="246">
        <f>L3473*M3473</f>
        <v>0</v>
      </c>
      <c r="S3473" s="13" t="s">
        <v>5</v>
      </c>
    </row>
    <row r="3474" spans="1:20" s="56" customFormat="1" ht="69.95" hidden="1" customHeight="1" outlineLevel="1" thickBot="1" x14ac:dyDescent="0.25">
      <c r="A3474" s="644" t="s">
        <v>4826</v>
      </c>
      <c r="B3474" s="7" t="s">
        <v>136</v>
      </c>
      <c r="C3474" s="202" t="s">
        <v>10560</v>
      </c>
      <c r="D3474" s="69" t="s">
        <v>7957</v>
      </c>
      <c r="E3474" s="7"/>
      <c r="F3474" s="64" t="s">
        <v>4</v>
      </c>
      <c r="G3474" s="149">
        <v>5</v>
      </c>
      <c r="H3474" s="65">
        <v>1.7</v>
      </c>
      <c r="I3474" s="65">
        <v>1.6</v>
      </c>
      <c r="J3474" s="161">
        <f t="shared" si="2672"/>
        <v>1.5680000000000001</v>
      </c>
      <c r="K3474" s="161">
        <f t="shared" si="2673"/>
        <v>1.552</v>
      </c>
      <c r="L3474" s="161">
        <f t="shared" si="2674"/>
        <v>1.536</v>
      </c>
      <c r="M3474" s="14"/>
      <c r="N3474" s="208">
        <f>H3474*M3474</f>
        <v>0</v>
      </c>
      <c r="O3474" s="217">
        <f>I3474*M3474</f>
        <v>0</v>
      </c>
      <c r="P3474" s="246">
        <f>J3474*M3474</f>
        <v>0</v>
      </c>
      <c r="Q3474" s="246">
        <f>K3474*M3474</f>
        <v>0</v>
      </c>
      <c r="R3474" s="246">
        <f>L3474*M3474</f>
        <v>0</v>
      </c>
      <c r="S3474" s="13" t="s">
        <v>5</v>
      </c>
    </row>
    <row r="3475" spans="1:20" s="56" customFormat="1" ht="69.95" hidden="1" customHeight="1" outlineLevel="1" thickBot="1" x14ac:dyDescent="0.25">
      <c r="A3475" s="644" t="s">
        <v>5859</v>
      </c>
      <c r="B3475" s="64" t="s">
        <v>136</v>
      </c>
      <c r="C3475" s="104" t="s">
        <v>1912</v>
      </c>
      <c r="D3475" s="69" t="s">
        <v>7942</v>
      </c>
      <c r="E3475" s="64"/>
      <c r="F3475" s="64" t="s">
        <v>4</v>
      </c>
      <c r="G3475" s="136">
        <v>5</v>
      </c>
      <c r="H3475" s="98">
        <v>1.8</v>
      </c>
      <c r="I3475" s="98">
        <v>1.7</v>
      </c>
      <c r="J3475" s="162">
        <f t="shared" si="2672"/>
        <v>1.6659999999999999</v>
      </c>
      <c r="K3475" s="162">
        <f t="shared" si="2673"/>
        <v>1.649</v>
      </c>
      <c r="L3475" s="162">
        <f t="shared" si="2674"/>
        <v>1.6319999999999999</v>
      </c>
      <c r="M3475" s="141"/>
      <c r="N3475" s="209">
        <f>H3475*M3475</f>
        <v>0</v>
      </c>
      <c r="O3475" s="217">
        <f>I3475*M3475</f>
        <v>0</v>
      </c>
      <c r="P3475" s="246">
        <f>J3475*M3475</f>
        <v>0</v>
      </c>
      <c r="Q3475" s="246">
        <f>K3475*M3475</f>
        <v>0</v>
      </c>
      <c r="R3475" s="246">
        <f>L3475*M3475</f>
        <v>0</v>
      </c>
      <c r="S3475" s="30" t="s">
        <v>5</v>
      </c>
      <c r="T3475" s="100"/>
    </row>
    <row r="3476" spans="1:20" s="56" customFormat="1" ht="69.95" hidden="1" customHeight="1" outlineLevel="1" thickBot="1" x14ac:dyDescent="0.25">
      <c r="A3476" s="644" t="s">
        <v>5860</v>
      </c>
      <c r="B3476" s="7" t="s">
        <v>136</v>
      </c>
      <c r="C3476" s="104" t="s">
        <v>1912</v>
      </c>
      <c r="D3476" s="69" t="s">
        <v>7956</v>
      </c>
      <c r="E3476" s="7"/>
      <c r="F3476" s="64" t="s">
        <v>4</v>
      </c>
      <c r="G3476" s="149">
        <v>5</v>
      </c>
      <c r="H3476" s="65">
        <v>1.7</v>
      </c>
      <c r="I3476" s="65">
        <v>1.6</v>
      </c>
      <c r="J3476" s="161">
        <f t="shared" si="2672"/>
        <v>1.5680000000000001</v>
      </c>
      <c r="K3476" s="161">
        <f t="shared" si="2673"/>
        <v>1.552</v>
      </c>
      <c r="L3476" s="161">
        <f t="shared" si="2674"/>
        <v>1.536</v>
      </c>
      <c r="M3476" s="14"/>
      <c r="N3476" s="208">
        <f>H3476*M3476</f>
        <v>0</v>
      </c>
      <c r="O3476" s="217">
        <f>I3476*M3476</f>
        <v>0</v>
      </c>
      <c r="P3476" s="246">
        <f>J3476*M3476</f>
        <v>0</v>
      </c>
      <c r="Q3476" s="246">
        <f>K3476*M3476</f>
        <v>0</v>
      </c>
      <c r="R3476" s="246">
        <f>L3476*M3476</f>
        <v>0</v>
      </c>
      <c r="S3476" s="13" t="s">
        <v>5</v>
      </c>
    </row>
    <row r="3477" spans="1:20" s="56" customFormat="1" ht="69.95" hidden="1" customHeight="1" outlineLevel="1" thickBot="1" x14ac:dyDescent="0.25">
      <c r="A3477" s="644" t="s">
        <v>5861</v>
      </c>
      <c r="B3477" s="7" t="s">
        <v>136</v>
      </c>
      <c r="C3477" s="104" t="s">
        <v>1912</v>
      </c>
      <c r="D3477" s="69" t="s">
        <v>7955</v>
      </c>
      <c r="E3477" s="7"/>
      <c r="F3477" s="64" t="s">
        <v>4</v>
      </c>
      <c r="G3477" s="149">
        <v>5</v>
      </c>
      <c r="H3477" s="65">
        <v>1.7</v>
      </c>
      <c r="I3477" s="65">
        <v>1.6</v>
      </c>
      <c r="J3477" s="161">
        <f t="shared" si="2672"/>
        <v>1.5680000000000001</v>
      </c>
      <c r="K3477" s="161">
        <f t="shared" si="2673"/>
        <v>1.552</v>
      </c>
      <c r="L3477" s="161">
        <f t="shared" si="2674"/>
        <v>1.536</v>
      </c>
      <c r="M3477" s="14"/>
      <c r="N3477" s="208">
        <f>H3477*M3477</f>
        <v>0</v>
      </c>
      <c r="O3477" s="217">
        <f>I3477*M3477</f>
        <v>0</v>
      </c>
      <c r="P3477" s="246">
        <f>J3477*M3477</f>
        <v>0</v>
      </c>
      <c r="Q3477" s="246">
        <f>K3477*M3477</f>
        <v>0</v>
      </c>
      <c r="R3477" s="246">
        <f>L3477*M3477</f>
        <v>0</v>
      </c>
      <c r="S3477" s="13" t="s">
        <v>5</v>
      </c>
    </row>
    <row r="3478" spans="1:20" s="56" customFormat="1" ht="69.95" hidden="1" customHeight="1" outlineLevel="1" thickBot="1" x14ac:dyDescent="0.25">
      <c r="A3478" s="644" t="s">
        <v>5862</v>
      </c>
      <c r="B3478" s="7" t="s">
        <v>136</v>
      </c>
      <c r="C3478" s="104" t="s">
        <v>1912</v>
      </c>
      <c r="D3478" s="69" t="s">
        <v>7954</v>
      </c>
      <c r="E3478" s="7"/>
      <c r="F3478" s="64" t="s">
        <v>4</v>
      </c>
      <c r="G3478" s="149">
        <v>5</v>
      </c>
      <c r="H3478" s="65">
        <v>1.7</v>
      </c>
      <c r="I3478" s="65">
        <v>1.6</v>
      </c>
      <c r="J3478" s="161">
        <f t="shared" si="2672"/>
        <v>1.5680000000000001</v>
      </c>
      <c r="K3478" s="161">
        <f t="shared" si="2673"/>
        <v>1.552</v>
      </c>
      <c r="L3478" s="161">
        <f t="shared" si="2674"/>
        <v>1.536</v>
      </c>
      <c r="M3478" s="14"/>
      <c r="N3478" s="208">
        <f>H3478*M3478</f>
        <v>0</v>
      </c>
      <c r="O3478" s="217">
        <f>I3478*M3478</f>
        <v>0</v>
      </c>
      <c r="P3478" s="246">
        <f>J3478*M3478</f>
        <v>0</v>
      </c>
      <c r="Q3478" s="246">
        <f>K3478*M3478</f>
        <v>0</v>
      </c>
      <c r="R3478" s="246">
        <f>L3478*M3478</f>
        <v>0</v>
      </c>
      <c r="S3478" s="13" t="s">
        <v>5</v>
      </c>
    </row>
    <row r="3479" spans="1:20" s="56" customFormat="1" ht="69.95" hidden="1" customHeight="1" outlineLevel="1" thickBot="1" x14ac:dyDescent="0.25">
      <c r="A3479" s="644" t="s">
        <v>5863</v>
      </c>
      <c r="B3479" s="7" t="s">
        <v>136</v>
      </c>
      <c r="C3479" s="104" t="s">
        <v>1912</v>
      </c>
      <c r="D3479" s="69" t="s">
        <v>7953</v>
      </c>
      <c r="E3479" s="7"/>
      <c r="F3479" s="64" t="s">
        <v>4</v>
      </c>
      <c r="G3479" s="149">
        <v>5</v>
      </c>
      <c r="H3479" s="65">
        <v>1.7</v>
      </c>
      <c r="I3479" s="65">
        <v>1.6</v>
      </c>
      <c r="J3479" s="161">
        <f t="shared" si="2672"/>
        <v>1.5680000000000001</v>
      </c>
      <c r="K3479" s="161">
        <f t="shared" si="2673"/>
        <v>1.552</v>
      </c>
      <c r="L3479" s="161">
        <f t="shared" si="2674"/>
        <v>1.536</v>
      </c>
      <c r="M3479" s="14"/>
      <c r="N3479" s="208">
        <f>H3479*M3479</f>
        <v>0</v>
      </c>
      <c r="O3479" s="217">
        <f>I3479*M3479</f>
        <v>0</v>
      </c>
      <c r="P3479" s="246">
        <f>J3479*M3479</f>
        <v>0</v>
      </c>
      <c r="Q3479" s="246">
        <f>K3479*M3479</f>
        <v>0</v>
      </c>
      <c r="R3479" s="246">
        <f>L3479*M3479</f>
        <v>0</v>
      </c>
      <c r="S3479" s="13" t="s">
        <v>5</v>
      </c>
    </row>
    <row r="3480" spans="1:20" s="56" customFormat="1" ht="69.95" hidden="1" customHeight="1" outlineLevel="1" thickBot="1" x14ac:dyDescent="0.25">
      <c r="A3480" s="644" t="s">
        <v>5864</v>
      </c>
      <c r="B3480" s="7" t="s">
        <v>136</v>
      </c>
      <c r="C3480" s="597" t="s">
        <v>10187</v>
      </c>
      <c r="D3480" s="69" t="s">
        <v>7952</v>
      </c>
      <c r="E3480" s="7"/>
      <c r="F3480" s="64" t="s">
        <v>4</v>
      </c>
      <c r="G3480" s="149">
        <v>5</v>
      </c>
      <c r="H3480" s="65">
        <v>1.9</v>
      </c>
      <c r="I3480" s="65">
        <v>1.8</v>
      </c>
      <c r="J3480" s="161">
        <f t="shared" si="2672"/>
        <v>1.764</v>
      </c>
      <c r="K3480" s="161">
        <f t="shared" si="2673"/>
        <v>1.746</v>
      </c>
      <c r="L3480" s="161">
        <f t="shared" si="2674"/>
        <v>1.728</v>
      </c>
      <c r="M3480" s="14"/>
      <c r="N3480" s="208">
        <f>H3480*M3480</f>
        <v>0</v>
      </c>
      <c r="O3480" s="217">
        <f>I3480*M3480</f>
        <v>0</v>
      </c>
      <c r="P3480" s="246">
        <f>J3480*M3480</f>
        <v>0</v>
      </c>
      <c r="Q3480" s="246">
        <f>K3480*M3480</f>
        <v>0</v>
      </c>
      <c r="R3480" s="246">
        <f>L3480*M3480</f>
        <v>0</v>
      </c>
      <c r="S3480" s="13" t="s">
        <v>5</v>
      </c>
    </row>
    <row r="3481" spans="1:20" s="56" customFormat="1" ht="69.95" hidden="1" customHeight="1" outlineLevel="1" thickBot="1" x14ac:dyDescent="0.25">
      <c r="A3481" s="644" t="s">
        <v>5865</v>
      </c>
      <c r="B3481" s="7" t="s">
        <v>136</v>
      </c>
      <c r="C3481" s="104" t="s">
        <v>1912</v>
      </c>
      <c r="D3481" s="69" t="s">
        <v>7951</v>
      </c>
      <c r="E3481" s="7"/>
      <c r="F3481" s="64" t="s">
        <v>4</v>
      </c>
      <c r="G3481" s="149">
        <v>5</v>
      </c>
      <c r="H3481" s="65">
        <v>2.6</v>
      </c>
      <c r="I3481" s="65">
        <v>2.5</v>
      </c>
      <c r="J3481" s="161">
        <f t="shared" si="2672"/>
        <v>2.4500000000000002</v>
      </c>
      <c r="K3481" s="161">
        <f t="shared" si="2673"/>
        <v>2.4249999999999998</v>
      </c>
      <c r="L3481" s="161">
        <f t="shared" si="2674"/>
        <v>2.4</v>
      </c>
      <c r="M3481" s="14"/>
      <c r="N3481" s="208">
        <f>H3481*M3481</f>
        <v>0</v>
      </c>
      <c r="O3481" s="217">
        <f>I3481*M3481</f>
        <v>0</v>
      </c>
      <c r="P3481" s="246">
        <f>J3481*M3481</f>
        <v>0</v>
      </c>
      <c r="Q3481" s="246">
        <f>K3481*M3481</f>
        <v>0</v>
      </c>
      <c r="R3481" s="246">
        <f>L3481*M3481</f>
        <v>0</v>
      </c>
      <c r="S3481" s="13" t="s">
        <v>5</v>
      </c>
    </row>
    <row r="3482" spans="1:20" s="56" customFormat="1" ht="69.95" hidden="1" customHeight="1" outlineLevel="1" thickBot="1" x14ac:dyDescent="0.25">
      <c r="A3482" s="644" t="s">
        <v>5866</v>
      </c>
      <c r="B3482" s="7" t="s">
        <v>136</v>
      </c>
      <c r="C3482" s="104" t="s">
        <v>1912</v>
      </c>
      <c r="D3482" s="69" t="s">
        <v>7950</v>
      </c>
      <c r="E3482" s="7"/>
      <c r="F3482" s="64" t="s">
        <v>4</v>
      </c>
      <c r="G3482" s="149">
        <v>5</v>
      </c>
      <c r="H3482" s="65">
        <v>1.7</v>
      </c>
      <c r="I3482" s="65">
        <v>1.6</v>
      </c>
      <c r="J3482" s="161">
        <f t="shared" si="2672"/>
        <v>1.5680000000000001</v>
      </c>
      <c r="K3482" s="161">
        <f t="shared" si="2673"/>
        <v>1.552</v>
      </c>
      <c r="L3482" s="161">
        <f t="shared" si="2674"/>
        <v>1.536</v>
      </c>
      <c r="M3482" s="14"/>
      <c r="N3482" s="208">
        <f>H3482*M3482</f>
        <v>0</v>
      </c>
      <c r="O3482" s="217">
        <f>I3482*M3482</f>
        <v>0</v>
      </c>
      <c r="P3482" s="246">
        <f>J3482*M3482</f>
        <v>0</v>
      </c>
      <c r="Q3482" s="246">
        <f>K3482*M3482</f>
        <v>0</v>
      </c>
      <c r="R3482" s="246">
        <f>L3482*M3482</f>
        <v>0</v>
      </c>
      <c r="S3482" s="13" t="s">
        <v>5</v>
      </c>
    </row>
    <row r="3483" spans="1:20" s="56" customFormat="1" ht="69.95" hidden="1" customHeight="1" outlineLevel="1" thickBot="1" x14ac:dyDescent="0.25">
      <c r="A3483" s="644" t="s">
        <v>5867</v>
      </c>
      <c r="B3483" s="7" t="s">
        <v>136</v>
      </c>
      <c r="C3483" s="597" t="s">
        <v>10188</v>
      </c>
      <c r="D3483" s="69" t="s">
        <v>7949</v>
      </c>
      <c r="E3483" s="7"/>
      <c r="F3483" s="64" t="s">
        <v>4</v>
      </c>
      <c r="G3483" s="149">
        <v>5</v>
      </c>
      <c r="H3483" s="65">
        <v>1.7</v>
      </c>
      <c r="I3483" s="65">
        <v>1.6</v>
      </c>
      <c r="J3483" s="161">
        <f t="shared" si="2672"/>
        <v>1.5680000000000001</v>
      </c>
      <c r="K3483" s="161">
        <f t="shared" si="2673"/>
        <v>1.552</v>
      </c>
      <c r="L3483" s="161">
        <f t="shared" si="2674"/>
        <v>1.536</v>
      </c>
      <c r="M3483" s="14"/>
      <c r="N3483" s="208">
        <f>H3483*M3483</f>
        <v>0</v>
      </c>
      <c r="O3483" s="217">
        <f>I3483*M3483</f>
        <v>0</v>
      </c>
      <c r="P3483" s="246">
        <f>J3483*M3483</f>
        <v>0</v>
      </c>
      <c r="Q3483" s="246">
        <f>K3483*M3483</f>
        <v>0</v>
      </c>
      <c r="R3483" s="246">
        <f>L3483*M3483</f>
        <v>0</v>
      </c>
      <c r="S3483" s="13" t="s">
        <v>5</v>
      </c>
    </row>
    <row r="3484" spans="1:20" s="56" customFormat="1" ht="69.95" hidden="1" customHeight="1" outlineLevel="1" thickBot="1" x14ac:dyDescent="0.25">
      <c r="A3484" s="644" t="s">
        <v>5868</v>
      </c>
      <c r="B3484" s="7" t="s">
        <v>136</v>
      </c>
      <c r="C3484" s="104" t="s">
        <v>1912</v>
      </c>
      <c r="D3484" s="69" t="s">
        <v>7948</v>
      </c>
      <c r="E3484" s="7"/>
      <c r="F3484" s="64" t="s">
        <v>4</v>
      </c>
      <c r="G3484" s="149">
        <v>5</v>
      </c>
      <c r="H3484" s="65">
        <v>1.8</v>
      </c>
      <c r="I3484" s="65">
        <v>1.7</v>
      </c>
      <c r="J3484" s="161">
        <f t="shared" si="2672"/>
        <v>1.6659999999999999</v>
      </c>
      <c r="K3484" s="161">
        <f t="shared" si="2673"/>
        <v>1.649</v>
      </c>
      <c r="L3484" s="161">
        <f t="shared" si="2674"/>
        <v>1.6319999999999999</v>
      </c>
      <c r="M3484" s="14"/>
      <c r="N3484" s="208">
        <f>H3484*M3484</f>
        <v>0</v>
      </c>
      <c r="O3484" s="217">
        <f>I3484*M3484</f>
        <v>0</v>
      </c>
      <c r="P3484" s="246">
        <f>J3484*M3484</f>
        <v>0</v>
      </c>
      <c r="Q3484" s="246">
        <f>K3484*M3484</f>
        <v>0</v>
      </c>
      <c r="R3484" s="246">
        <f>L3484*M3484</f>
        <v>0</v>
      </c>
      <c r="S3484" s="13" t="s">
        <v>5</v>
      </c>
    </row>
    <row r="3485" spans="1:20" s="56" customFormat="1" ht="69.95" hidden="1" customHeight="1" outlineLevel="1" thickBot="1" x14ac:dyDescent="0.25">
      <c r="A3485" s="644" t="s">
        <v>5869</v>
      </c>
      <c r="B3485" s="7" t="s">
        <v>136</v>
      </c>
      <c r="C3485" s="104" t="s">
        <v>1912</v>
      </c>
      <c r="D3485" s="69" t="s">
        <v>7947</v>
      </c>
      <c r="E3485" s="7"/>
      <c r="F3485" s="64" t="s">
        <v>4</v>
      </c>
      <c r="G3485" s="149">
        <v>5</v>
      </c>
      <c r="H3485" s="65">
        <v>1.7</v>
      </c>
      <c r="I3485" s="65">
        <v>1.6</v>
      </c>
      <c r="J3485" s="161">
        <f t="shared" si="2672"/>
        <v>1.5680000000000001</v>
      </c>
      <c r="K3485" s="161">
        <f t="shared" si="2673"/>
        <v>1.552</v>
      </c>
      <c r="L3485" s="161">
        <f t="shared" si="2674"/>
        <v>1.536</v>
      </c>
      <c r="M3485" s="14"/>
      <c r="N3485" s="208">
        <f>H3485*M3485</f>
        <v>0</v>
      </c>
      <c r="O3485" s="217">
        <f>I3485*M3485</f>
        <v>0</v>
      </c>
      <c r="P3485" s="246">
        <f>J3485*M3485</f>
        <v>0</v>
      </c>
      <c r="Q3485" s="246">
        <f>K3485*M3485</f>
        <v>0</v>
      </c>
      <c r="R3485" s="246">
        <f>L3485*M3485</f>
        <v>0</v>
      </c>
      <c r="S3485" s="13" t="s">
        <v>5</v>
      </c>
    </row>
    <row r="3486" spans="1:20" s="56" customFormat="1" ht="69.95" hidden="1" customHeight="1" outlineLevel="1" thickBot="1" x14ac:dyDescent="0.25">
      <c r="A3486" s="644" t="s">
        <v>5870</v>
      </c>
      <c r="B3486" s="7" t="s">
        <v>136</v>
      </c>
      <c r="C3486" s="104" t="s">
        <v>1912</v>
      </c>
      <c r="D3486" s="69" t="s">
        <v>7946</v>
      </c>
      <c r="E3486" s="7"/>
      <c r="F3486" s="64" t="s">
        <v>4</v>
      </c>
      <c r="G3486" s="149">
        <v>5</v>
      </c>
      <c r="H3486" s="65">
        <v>1.7</v>
      </c>
      <c r="I3486" s="65">
        <v>1.6</v>
      </c>
      <c r="J3486" s="161">
        <f t="shared" si="2672"/>
        <v>1.5680000000000001</v>
      </c>
      <c r="K3486" s="161">
        <f t="shared" si="2673"/>
        <v>1.552</v>
      </c>
      <c r="L3486" s="161">
        <f t="shared" si="2674"/>
        <v>1.536</v>
      </c>
      <c r="M3486" s="14"/>
      <c r="N3486" s="208">
        <f>H3486*M3486</f>
        <v>0</v>
      </c>
      <c r="O3486" s="217">
        <f>I3486*M3486</f>
        <v>0</v>
      </c>
      <c r="P3486" s="246">
        <f>J3486*M3486</f>
        <v>0</v>
      </c>
      <c r="Q3486" s="246">
        <f>K3486*M3486</f>
        <v>0</v>
      </c>
      <c r="R3486" s="246">
        <f>L3486*M3486</f>
        <v>0</v>
      </c>
      <c r="S3486" s="13" t="s">
        <v>5</v>
      </c>
    </row>
    <row r="3487" spans="1:20" s="56" customFormat="1" ht="69.95" hidden="1" customHeight="1" outlineLevel="1" thickBot="1" x14ac:dyDescent="0.25">
      <c r="A3487" s="644" t="s">
        <v>5871</v>
      </c>
      <c r="B3487" s="7" t="s">
        <v>136</v>
      </c>
      <c r="C3487" s="104" t="s">
        <v>1912</v>
      </c>
      <c r="D3487" s="69" t="s">
        <v>7945</v>
      </c>
      <c r="E3487" s="7"/>
      <c r="F3487" s="64" t="s">
        <v>4</v>
      </c>
      <c r="G3487" s="149">
        <v>5</v>
      </c>
      <c r="H3487" s="65">
        <v>1.7</v>
      </c>
      <c r="I3487" s="65">
        <v>1.6</v>
      </c>
      <c r="J3487" s="161">
        <f t="shared" si="2672"/>
        <v>1.5680000000000001</v>
      </c>
      <c r="K3487" s="161">
        <f t="shared" si="2673"/>
        <v>1.552</v>
      </c>
      <c r="L3487" s="161">
        <f t="shared" si="2674"/>
        <v>1.536</v>
      </c>
      <c r="M3487" s="14"/>
      <c r="N3487" s="208">
        <f>H3487*M3487</f>
        <v>0</v>
      </c>
      <c r="O3487" s="217">
        <f>I3487*M3487</f>
        <v>0</v>
      </c>
      <c r="P3487" s="246">
        <f>J3487*M3487</f>
        <v>0</v>
      </c>
      <c r="Q3487" s="246">
        <f>K3487*M3487</f>
        <v>0</v>
      </c>
      <c r="R3487" s="246">
        <f>L3487*M3487</f>
        <v>0</v>
      </c>
      <c r="S3487" s="13" t="s">
        <v>5</v>
      </c>
    </row>
    <row r="3488" spans="1:20" s="56" customFormat="1" ht="69.95" hidden="1" customHeight="1" outlineLevel="1" thickBot="1" x14ac:dyDescent="0.25">
      <c r="A3488" s="644" t="s">
        <v>5872</v>
      </c>
      <c r="B3488" s="7" t="s">
        <v>136</v>
      </c>
      <c r="C3488" s="104" t="s">
        <v>1912</v>
      </c>
      <c r="D3488" s="69" t="s">
        <v>7944</v>
      </c>
      <c r="E3488" s="7"/>
      <c r="F3488" s="64" t="s">
        <v>4</v>
      </c>
      <c r="G3488" s="149">
        <v>5</v>
      </c>
      <c r="H3488" s="65">
        <v>1.7</v>
      </c>
      <c r="I3488" s="65">
        <v>1.6</v>
      </c>
      <c r="J3488" s="161">
        <f t="shared" si="2672"/>
        <v>1.5680000000000001</v>
      </c>
      <c r="K3488" s="161">
        <f t="shared" si="2673"/>
        <v>1.552</v>
      </c>
      <c r="L3488" s="161">
        <f t="shared" si="2674"/>
        <v>1.536</v>
      </c>
      <c r="M3488" s="14"/>
      <c r="N3488" s="208">
        <f>H3488*M3488</f>
        <v>0</v>
      </c>
      <c r="O3488" s="217">
        <f>I3488*M3488</f>
        <v>0</v>
      </c>
      <c r="P3488" s="246">
        <f>J3488*M3488</f>
        <v>0</v>
      </c>
      <c r="Q3488" s="246">
        <f>K3488*M3488</f>
        <v>0</v>
      </c>
      <c r="R3488" s="246">
        <f>L3488*M3488</f>
        <v>0</v>
      </c>
      <c r="S3488" s="13" t="s">
        <v>5</v>
      </c>
    </row>
    <row r="3489" spans="1:21" s="56" customFormat="1" ht="69.95" hidden="1" customHeight="1" outlineLevel="1" thickBot="1" x14ac:dyDescent="0.25">
      <c r="A3489" s="644" t="s">
        <v>5873</v>
      </c>
      <c r="B3489" s="7" t="s">
        <v>136</v>
      </c>
      <c r="C3489" s="104" t="s">
        <v>1912</v>
      </c>
      <c r="D3489" s="69" t="s">
        <v>7943</v>
      </c>
      <c r="E3489" s="7"/>
      <c r="F3489" s="64" t="s">
        <v>4</v>
      </c>
      <c r="G3489" s="149">
        <v>5</v>
      </c>
      <c r="H3489" s="65">
        <v>2.5</v>
      </c>
      <c r="I3489" s="65">
        <v>2.4</v>
      </c>
      <c r="J3489" s="161">
        <f t="shared" si="2672"/>
        <v>2.3519999999999999</v>
      </c>
      <c r="K3489" s="161">
        <f t="shared" si="2673"/>
        <v>2.3279999999999998</v>
      </c>
      <c r="L3489" s="161">
        <f t="shared" si="2674"/>
        <v>2.3039999999999998</v>
      </c>
      <c r="M3489" s="14"/>
      <c r="N3489" s="208">
        <f>H3489*M3489</f>
        <v>0</v>
      </c>
      <c r="O3489" s="217">
        <f>I3489*M3489</f>
        <v>0</v>
      </c>
      <c r="P3489" s="246">
        <f>J3489*M3489</f>
        <v>0</v>
      </c>
      <c r="Q3489" s="246">
        <f>K3489*M3489</f>
        <v>0</v>
      </c>
      <c r="R3489" s="246">
        <f>L3489*M3489</f>
        <v>0</v>
      </c>
      <c r="S3489" s="13" t="s">
        <v>5</v>
      </c>
    </row>
    <row r="3490" spans="1:21" s="56" customFormat="1" ht="69.95" hidden="1" customHeight="1" outlineLevel="1" thickBot="1" x14ac:dyDescent="0.25">
      <c r="A3490" s="644" t="s">
        <v>5874</v>
      </c>
      <c r="B3490" s="7" t="s">
        <v>136</v>
      </c>
      <c r="C3490" s="103" t="s">
        <v>10558</v>
      </c>
      <c r="D3490" s="69" t="s">
        <v>10627</v>
      </c>
      <c r="E3490" s="7"/>
      <c r="F3490" s="64" t="s">
        <v>4</v>
      </c>
      <c r="G3490" s="149">
        <v>5</v>
      </c>
      <c r="H3490" s="65">
        <v>2.9</v>
      </c>
      <c r="I3490" s="65">
        <v>2.8</v>
      </c>
      <c r="J3490" s="161">
        <f t="shared" si="2672"/>
        <v>2.7439999999999998</v>
      </c>
      <c r="K3490" s="161">
        <f t="shared" si="2673"/>
        <v>2.7159999999999997</v>
      </c>
      <c r="L3490" s="161">
        <f t="shared" si="2674"/>
        <v>2.6879999999999997</v>
      </c>
      <c r="M3490" s="14"/>
      <c r="N3490" s="208">
        <f>H3490*M3490</f>
        <v>0</v>
      </c>
      <c r="O3490" s="217">
        <f>I3490*M3490</f>
        <v>0</v>
      </c>
      <c r="P3490" s="246">
        <f>J3490*M3490</f>
        <v>0</v>
      </c>
      <c r="Q3490" s="246">
        <f>K3490*M3490</f>
        <v>0</v>
      </c>
      <c r="R3490" s="246">
        <f>L3490*M3490</f>
        <v>0</v>
      </c>
      <c r="S3490" s="13" t="s">
        <v>5</v>
      </c>
      <c r="U3490"/>
    </row>
    <row r="3491" spans="1:21" s="56" customFormat="1" ht="69.95" hidden="1" customHeight="1" outlineLevel="1" thickBot="1" x14ac:dyDescent="0.25">
      <c r="A3491" s="650" t="s">
        <v>8672</v>
      </c>
      <c r="B3491" s="82" t="s">
        <v>136</v>
      </c>
      <c r="C3491" s="596" t="s">
        <v>9158</v>
      </c>
      <c r="D3491" s="432" t="s">
        <v>8671</v>
      </c>
      <c r="E3491" s="82"/>
      <c r="F3491" s="64" t="s">
        <v>4</v>
      </c>
      <c r="G3491" s="136">
        <v>14</v>
      </c>
      <c r="H3491" s="98">
        <v>10</v>
      </c>
      <c r="I3491" s="98">
        <v>9.8000000000000007</v>
      </c>
      <c r="J3491" s="162">
        <f t="shared" si="2672"/>
        <v>9.604000000000001</v>
      </c>
      <c r="K3491" s="162">
        <f t="shared" si="2673"/>
        <v>9.5060000000000002</v>
      </c>
      <c r="L3491" s="162">
        <f t="shared" si="2674"/>
        <v>9.4079999999999995</v>
      </c>
      <c r="M3491" s="141"/>
      <c r="N3491" s="209">
        <f>H3491*M3491</f>
        <v>0</v>
      </c>
      <c r="O3491" s="217">
        <f>I3491*M3491</f>
        <v>0</v>
      </c>
      <c r="P3491" s="246">
        <f>J3491*M3491</f>
        <v>0</v>
      </c>
      <c r="Q3491" s="246">
        <f>K3491*M3491</f>
        <v>0</v>
      </c>
      <c r="R3491" s="246">
        <f>L3491*M3491</f>
        <v>0</v>
      </c>
      <c r="S3491" s="30" t="s">
        <v>5</v>
      </c>
      <c r="T3491" s="100"/>
    </row>
    <row r="3492" spans="1:21" s="56" customFormat="1" ht="20.100000000000001" customHeight="1" collapsed="1" thickBot="1" x14ac:dyDescent="0.25">
      <c r="A3492" s="372" t="s">
        <v>812</v>
      </c>
      <c r="B3492" s="372"/>
      <c r="C3492" s="373"/>
      <c r="D3492" s="374"/>
      <c r="E3492" s="374"/>
      <c r="F3492" s="374"/>
      <c r="G3492" s="375"/>
      <c r="H3492" s="376"/>
      <c r="I3492" s="376"/>
      <c r="J3492" s="378"/>
      <c r="K3492" s="378"/>
      <c r="L3492" s="378"/>
      <c r="M3492" s="375"/>
      <c r="N3492" s="376"/>
      <c r="O3492" s="376"/>
      <c r="P3492" s="376"/>
      <c r="Q3492" s="376"/>
      <c r="R3492" s="376"/>
      <c r="S3492" s="377"/>
    </row>
    <row r="3493" spans="1:21" ht="20.100000000000001" hidden="1" customHeight="1" outlineLevel="1" thickBot="1" x14ac:dyDescent="0.25">
      <c r="A3493" s="3" t="s">
        <v>3737</v>
      </c>
      <c r="B3493" s="4" t="s">
        <v>33</v>
      </c>
      <c r="C3493" s="4"/>
      <c r="D3493" s="4" t="s">
        <v>17</v>
      </c>
      <c r="E3493" s="3" t="s">
        <v>2746</v>
      </c>
      <c r="F3493" s="35" t="s">
        <v>31</v>
      </c>
      <c r="G3493" s="39" t="s">
        <v>487</v>
      </c>
      <c r="H3493" s="4" t="s">
        <v>488</v>
      </c>
      <c r="I3493" s="4" t="s">
        <v>495</v>
      </c>
      <c r="J3493" s="123">
        <v>-0.02</v>
      </c>
      <c r="K3493" s="123">
        <v>-0.03</v>
      </c>
      <c r="L3493" s="123">
        <v>-0.04</v>
      </c>
      <c r="M3493" s="4" t="s">
        <v>18</v>
      </c>
      <c r="N3493" s="4" t="s">
        <v>8</v>
      </c>
      <c r="O3493" s="4" t="s">
        <v>486</v>
      </c>
      <c r="P3493" s="124" t="s">
        <v>1924</v>
      </c>
      <c r="Q3493" s="124" t="s">
        <v>1930</v>
      </c>
      <c r="R3493" s="124" t="s">
        <v>1931</v>
      </c>
      <c r="S3493" s="4" t="s">
        <v>34</v>
      </c>
      <c r="U3493" s="56"/>
    </row>
    <row r="3494" spans="1:21" s="56" customFormat="1" ht="69.95" hidden="1" customHeight="1" outlineLevel="1" thickBot="1" x14ac:dyDescent="0.25">
      <c r="A3494" s="644" t="s">
        <v>5875</v>
      </c>
      <c r="B3494" s="7" t="s">
        <v>136</v>
      </c>
      <c r="C3494" s="58"/>
      <c r="D3494" s="68" t="s">
        <v>8031</v>
      </c>
      <c r="E3494" s="532"/>
      <c r="F3494" s="64" t="s">
        <v>4</v>
      </c>
      <c r="G3494" s="149">
        <v>12</v>
      </c>
      <c r="H3494" s="65">
        <v>6.7</v>
      </c>
      <c r="I3494" s="65">
        <v>6.5</v>
      </c>
      <c r="J3494" s="161">
        <f t="shared" ref="J3494" si="2675">I3494*0.98</f>
        <v>6.37</v>
      </c>
      <c r="K3494" s="161">
        <f t="shared" ref="K3494" si="2676">I3494*0.97</f>
        <v>6.3049999999999997</v>
      </c>
      <c r="L3494" s="161">
        <f t="shared" ref="L3494" si="2677">I3494*0.96</f>
        <v>6.24</v>
      </c>
      <c r="M3494" s="14"/>
      <c r="N3494" s="208">
        <f>H3494*M3494</f>
        <v>0</v>
      </c>
      <c r="O3494" s="217">
        <f>I3494*M3494</f>
        <v>0</v>
      </c>
      <c r="P3494" s="246">
        <f>J3494*M3494</f>
        <v>0</v>
      </c>
      <c r="Q3494" s="246">
        <f>K3494*M3494</f>
        <v>0</v>
      </c>
      <c r="R3494" s="246">
        <f>L3494*M3494</f>
        <v>0</v>
      </c>
      <c r="S3494" s="13" t="s">
        <v>5</v>
      </c>
      <c r="U3494"/>
    </row>
    <row r="3495" spans="1:21" s="56" customFormat="1" ht="20.100000000000001" customHeight="1" collapsed="1" thickBot="1" x14ac:dyDescent="0.25">
      <c r="A3495" s="372" t="s">
        <v>1215</v>
      </c>
      <c r="B3495" s="372"/>
      <c r="C3495" s="373"/>
      <c r="D3495" s="374"/>
      <c r="E3495" s="374"/>
      <c r="F3495" s="374"/>
      <c r="G3495" s="375"/>
      <c r="H3495" s="376"/>
      <c r="I3495" s="376"/>
      <c r="J3495" s="378"/>
      <c r="K3495" s="378"/>
      <c r="L3495" s="378"/>
      <c r="M3495" s="375"/>
      <c r="N3495" s="376"/>
      <c r="O3495" s="376"/>
      <c r="P3495" s="376"/>
      <c r="Q3495" s="376"/>
      <c r="R3495" s="376"/>
      <c r="S3495" s="377"/>
    </row>
    <row r="3496" spans="1:21" ht="20.100000000000001" hidden="1" customHeight="1" outlineLevel="1" thickBot="1" x14ac:dyDescent="0.25">
      <c r="A3496" s="3" t="s">
        <v>3737</v>
      </c>
      <c r="B3496" s="4" t="s">
        <v>33</v>
      </c>
      <c r="C3496" s="4"/>
      <c r="D3496" s="4" t="s">
        <v>17</v>
      </c>
      <c r="E3496" s="3" t="s">
        <v>2746</v>
      </c>
      <c r="F3496" s="35" t="s">
        <v>31</v>
      </c>
      <c r="G3496" s="39" t="s">
        <v>487</v>
      </c>
      <c r="H3496" s="4" t="s">
        <v>488</v>
      </c>
      <c r="I3496" s="4" t="s">
        <v>495</v>
      </c>
      <c r="J3496" s="123">
        <v>-0.02</v>
      </c>
      <c r="K3496" s="123">
        <v>-0.03</v>
      </c>
      <c r="L3496" s="123">
        <v>-0.04</v>
      </c>
      <c r="M3496" s="4" t="s">
        <v>18</v>
      </c>
      <c r="N3496" s="4" t="s">
        <v>8</v>
      </c>
      <c r="O3496" s="4" t="s">
        <v>486</v>
      </c>
      <c r="P3496" s="124" t="s">
        <v>1924</v>
      </c>
      <c r="Q3496" s="124" t="s">
        <v>1930</v>
      </c>
      <c r="R3496" s="124" t="s">
        <v>1931</v>
      </c>
      <c r="S3496" s="4" t="s">
        <v>34</v>
      </c>
      <c r="U3496" s="56"/>
    </row>
    <row r="3497" spans="1:21" s="56" customFormat="1" ht="69.95" hidden="1" customHeight="1" outlineLevel="1" thickBot="1" x14ac:dyDescent="0.25">
      <c r="A3497" s="644" t="s">
        <v>5876</v>
      </c>
      <c r="B3497" s="7" t="s">
        <v>136</v>
      </c>
      <c r="C3497" s="58"/>
      <c r="D3497" s="68" t="s">
        <v>7929</v>
      </c>
      <c r="E3497" s="334"/>
      <c r="F3497" s="7" t="s">
        <v>4</v>
      </c>
      <c r="G3497" s="149">
        <v>12</v>
      </c>
      <c r="H3497" s="65">
        <v>6.7</v>
      </c>
      <c r="I3497" s="65">
        <v>6.5</v>
      </c>
      <c r="J3497" s="161">
        <f t="shared" ref="J3497:J3510" si="2678">I3497*0.98</f>
        <v>6.37</v>
      </c>
      <c r="K3497" s="161">
        <f t="shared" ref="K3497:K3510" si="2679">I3497*0.97</f>
        <v>6.3049999999999997</v>
      </c>
      <c r="L3497" s="161">
        <f t="shared" ref="L3497:L3510" si="2680">I3497*0.96</f>
        <v>6.24</v>
      </c>
      <c r="M3497" s="14"/>
      <c r="N3497" s="208">
        <f>H3497*M3497</f>
        <v>0</v>
      </c>
      <c r="O3497" s="217">
        <f>I3497*M3497</f>
        <v>0</v>
      </c>
      <c r="P3497" s="246">
        <f>J3497*M3497</f>
        <v>0</v>
      </c>
      <c r="Q3497" s="246">
        <f>K3497*M3497</f>
        <v>0</v>
      </c>
      <c r="R3497" s="246">
        <f>L3497*M3497</f>
        <v>0</v>
      </c>
      <c r="S3497" s="13" t="s">
        <v>5</v>
      </c>
    </row>
    <row r="3498" spans="1:21" s="56" customFormat="1" ht="69.95" hidden="1" customHeight="1" outlineLevel="1" thickBot="1" x14ac:dyDescent="0.25">
      <c r="A3498" s="644" t="s">
        <v>10623</v>
      </c>
      <c r="B3498" s="64" t="s">
        <v>136</v>
      </c>
      <c r="C3498" s="597" t="s">
        <v>10625</v>
      </c>
      <c r="D3498" s="298" t="s">
        <v>10624</v>
      </c>
      <c r="E3498" s="64"/>
      <c r="F3498" s="64" t="s">
        <v>4</v>
      </c>
      <c r="G3498" s="136">
        <v>7</v>
      </c>
      <c r="H3498" s="98">
        <v>4.2</v>
      </c>
      <c r="I3498" s="98">
        <v>4.0999999999999996</v>
      </c>
      <c r="J3498" s="162">
        <f t="shared" si="2678"/>
        <v>4.0179999999999998</v>
      </c>
      <c r="K3498" s="162">
        <f t="shared" si="2679"/>
        <v>3.9769999999999994</v>
      </c>
      <c r="L3498" s="162">
        <f t="shared" si="2680"/>
        <v>3.9359999999999995</v>
      </c>
      <c r="M3498" s="141"/>
      <c r="N3498" s="209">
        <f>H3498*M3498</f>
        <v>0</v>
      </c>
      <c r="O3498" s="217">
        <f>I3498*M3498</f>
        <v>0</v>
      </c>
      <c r="P3498" s="246">
        <f>J3498*M3498</f>
        <v>0</v>
      </c>
      <c r="Q3498" s="246">
        <f>K3498*M3498</f>
        <v>0</v>
      </c>
      <c r="R3498" s="246">
        <f>L3498*M3498</f>
        <v>0</v>
      </c>
      <c r="S3498" s="30" t="s">
        <v>5</v>
      </c>
      <c r="T3498" s="100"/>
    </row>
    <row r="3499" spans="1:21" s="56" customFormat="1" ht="69.95" hidden="1" customHeight="1" outlineLevel="1" thickBot="1" x14ac:dyDescent="0.25">
      <c r="A3499" s="644" t="s">
        <v>7905</v>
      </c>
      <c r="B3499" s="82" t="s">
        <v>1216</v>
      </c>
      <c r="C3499" s="597" t="s">
        <v>10831</v>
      </c>
      <c r="D3499" s="69" t="s">
        <v>10832</v>
      </c>
      <c r="E3499" s="64"/>
      <c r="F3499" s="82" t="s">
        <v>4</v>
      </c>
      <c r="G3499" s="136">
        <v>10</v>
      </c>
      <c r="H3499" s="98">
        <v>6.2</v>
      </c>
      <c r="I3499" s="98">
        <v>6</v>
      </c>
      <c r="J3499" s="162">
        <f t="shared" si="2678"/>
        <v>5.88</v>
      </c>
      <c r="K3499" s="162">
        <f t="shared" si="2679"/>
        <v>5.82</v>
      </c>
      <c r="L3499" s="162">
        <f t="shared" si="2680"/>
        <v>5.76</v>
      </c>
      <c r="M3499" s="141"/>
      <c r="N3499" s="209">
        <f>H3499*M3499</f>
        <v>0</v>
      </c>
      <c r="O3499" s="217">
        <f>I3499*M3499</f>
        <v>0</v>
      </c>
      <c r="P3499" s="246">
        <f>J3499*M3499</f>
        <v>0</v>
      </c>
      <c r="Q3499" s="246">
        <f>K3499*M3499</f>
        <v>0</v>
      </c>
      <c r="R3499" s="246">
        <f>L3499*M3499</f>
        <v>0</v>
      </c>
      <c r="S3499" s="30" t="s">
        <v>5</v>
      </c>
      <c r="T3499" s="100"/>
    </row>
    <row r="3500" spans="1:21" s="56" customFormat="1" ht="69.95" hidden="1" customHeight="1" outlineLevel="1" thickBot="1" x14ac:dyDescent="0.25">
      <c r="A3500" s="644" t="s">
        <v>5877</v>
      </c>
      <c r="B3500" s="64" t="s">
        <v>136</v>
      </c>
      <c r="C3500" s="597" t="s">
        <v>10727</v>
      </c>
      <c r="D3500" s="69" t="s">
        <v>7930</v>
      </c>
      <c r="E3500" s="64"/>
      <c r="F3500" s="64" t="s">
        <v>4</v>
      </c>
      <c r="G3500" s="136">
        <v>5</v>
      </c>
      <c r="H3500" s="98">
        <v>2.2999999999999998</v>
      </c>
      <c r="I3500" s="98">
        <v>2.2000000000000002</v>
      </c>
      <c r="J3500" s="162">
        <f t="shared" si="2678"/>
        <v>2.1560000000000001</v>
      </c>
      <c r="K3500" s="162">
        <f t="shared" si="2679"/>
        <v>2.1339999999999999</v>
      </c>
      <c r="L3500" s="162">
        <f t="shared" si="2680"/>
        <v>2.1120000000000001</v>
      </c>
      <c r="M3500" s="141"/>
      <c r="N3500" s="209">
        <f>H3500*M3500</f>
        <v>0</v>
      </c>
      <c r="O3500" s="217">
        <f>I3500*M3500</f>
        <v>0</v>
      </c>
      <c r="P3500" s="246">
        <f>J3500*M3500</f>
        <v>0</v>
      </c>
      <c r="Q3500" s="246">
        <f>K3500*M3500</f>
        <v>0</v>
      </c>
      <c r="R3500" s="246">
        <f>L3500*M3500</f>
        <v>0</v>
      </c>
      <c r="S3500" s="30" t="s">
        <v>5</v>
      </c>
      <c r="T3500" s="100"/>
    </row>
    <row r="3501" spans="1:21" s="56" customFormat="1" ht="69.95" hidden="1" customHeight="1" outlineLevel="1" thickBot="1" x14ac:dyDescent="0.25">
      <c r="A3501" s="644" t="s">
        <v>5878</v>
      </c>
      <c r="B3501" s="64" t="s">
        <v>136</v>
      </c>
      <c r="C3501" s="104" t="s">
        <v>1909</v>
      </c>
      <c r="D3501" s="69" t="s">
        <v>7931</v>
      </c>
      <c r="E3501" s="64"/>
      <c r="F3501" s="64" t="s">
        <v>4</v>
      </c>
      <c r="G3501" s="136">
        <v>20</v>
      </c>
      <c r="H3501" s="98">
        <v>14</v>
      </c>
      <c r="I3501" s="98">
        <v>13.7</v>
      </c>
      <c r="J3501" s="162">
        <f t="shared" si="2678"/>
        <v>13.425999999999998</v>
      </c>
      <c r="K3501" s="162">
        <f t="shared" si="2679"/>
        <v>13.289</v>
      </c>
      <c r="L3501" s="162">
        <f t="shared" si="2680"/>
        <v>13.151999999999999</v>
      </c>
      <c r="M3501" s="141"/>
      <c r="N3501" s="209">
        <f>H3501*M3501</f>
        <v>0</v>
      </c>
      <c r="O3501" s="217">
        <f>I3501*M3501</f>
        <v>0</v>
      </c>
      <c r="P3501" s="246">
        <f>J3501*M3501</f>
        <v>0</v>
      </c>
      <c r="Q3501" s="246">
        <f>K3501*M3501</f>
        <v>0</v>
      </c>
      <c r="R3501" s="246">
        <f>L3501*M3501</f>
        <v>0</v>
      </c>
      <c r="S3501" s="30" t="s">
        <v>5</v>
      </c>
      <c r="T3501" s="100"/>
    </row>
    <row r="3502" spans="1:21" s="56" customFormat="1" ht="69.95" hidden="1" customHeight="1" outlineLevel="1" thickBot="1" x14ac:dyDescent="0.25">
      <c r="A3502" s="644" t="s">
        <v>5879</v>
      </c>
      <c r="B3502" s="64" t="s">
        <v>136</v>
      </c>
      <c r="C3502" s="597" t="s">
        <v>9158</v>
      </c>
      <c r="D3502" s="298" t="s">
        <v>8670</v>
      </c>
      <c r="E3502" s="64"/>
      <c r="F3502" s="64" t="s">
        <v>4</v>
      </c>
      <c r="G3502" s="136">
        <v>14</v>
      </c>
      <c r="H3502" s="98">
        <v>9.6999999999999993</v>
      </c>
      <c r="I3502" s="98">
        <v>9.5</v>
      </c>
      <c r="J3502" s="162">
        <f t="shared" si="2678"/>
        <v>9.31</v>
      </c>
      <c r="K3502" s="162">
        <f t="shared" si="2679"/>
        <v>9.2149999999999999</v>
      </c>
      <c r="L3502" s="162">
        <f t="shared" si="2680"/>
        <v>9.1199999999999992</v>
      </c>
      <c r="M3502" s="141"/>
      <c r="N3502" s="209">
        <f>H3502*M3502</f>
        <v>0</v>
      </c>
      <c r="O3502" s="217">
        <f>I3502*M3502</f>
        <v>0</v>
      </c>
      <c r="P3502" s="246">
        <f>J3502*M3502</f>
        <v>0</v>
      </c>
      <c r="Q3502" s="246">
        <f>K3502*M3502</f>
        <v>0</v>
      </c>
      <c r="R3502" s="246">
        <f>L3502*M3502</f>
        <v>0</v>
      </c>
      <c r="S3502" s="30" t="s">
        <v>5</v>
      </c>
      <c r="T3502" s="100"/>
    </row>
    <row r="3503" spans="1:21" s="56" customFormat="1" ht="69.95" hidden="1" customHeight="1" outlineLevel="1" thickBot="1" x14ac:dyDescent="0.25">
      <c r="A3503" s="644" t="s">
        <v>10619</v>
      </c>
      <c r="B3503" s="64" t="s">
        <v>136</v>
      </c>
      <c r="C3503" s="597" t="s">
        <v>10622</v>
      </c>
      <c r="D3503" s="298" t="s">
        <v>10620</v>
      </c>
      <c r="E3503" s="64"/>
      <c r="F3503" s="64" t="s">
        <v>4</v>
      </c>
      <c r="G3503" s="136">
        <v>14</v>
      </c>
      <c r="H3503" s="98">
        <v>9.9</v>
      </c>
      <c r="I3503" s="98">
        <v>9.6999999999999993</v>
      </c>
      <c r="J3503" s="162">
        <f t="shared" ref="J3503" si="2681">I3503*0.98</f>
        <v>9.5059999999999985</v>
      </c>
      <c r="K3503" s="162">
        <f t="shared" ref="K3503" si="2682">I3503*0.97</f>
        <v>9.4089999999999989</v>
      </c>
      <c r="L3503" s="162">
        <f t="shared" ref="L3503" si="2683">I3503*0.96</f>
        <v>9.3119999999999994</v>
      </c>
      <c r="M3503" s="141"/>
      <c r="N3503" s="209">
        <f>H3503*M3503</f>
        <v>0</v>
      </c>
      <c r="O3503" s="217">
        <f>I3503*M3503</f>
        <v>0</v>
      </c>
      <c r="P3503" s="246">
        <f>J3503*M3503</f>
        <v>0</v>
      </c>
      <c r="Q3503" s="246">
        <f>K3503*M3503</f>
        <v>0</v>
      </c>
      <c r="R3503" s="246">
        <f>L3503*M3503</f>
        <v>0</v>
      </c>
      <c r="S3503" s="30" t="s">
        <v>5</v>
      </c>
      <c r="T3503" s="100"/>
    </row>
    <row r="3504" spans="1:21" s="56" customFormat="1" ht="69.95" hidden="1" customHeight="1" outlineLevel="1" thickBot="1" x14ac:dyDescent="0.25">
      <c r="A3504" s="644" t="s">
        <v>8613</v>
      </c>
      <c r="B3504" s="64" t="s">
        <v>136</v>
      </c>
      <c r="C3504" s="597" t="s">
        <v>9297</v>
      </c>
      <c r="D3504" s="298" t="s">
        <v>8614</v>
      </c>
      <c r="E3504" s="64"/>
      <c r="F3504" s="64" t="s">
        <v>4</v>
      </c>
      <c r="G3504" s="136">
        <v>6.5</v>
      </c>
      <c r="H3504" s="98">
        <v>4.7</v>
      </c>
      <c r="I3504" s="98">
        <v>4.5999999999999996</v>
      </c>
      <c r="J3504" s="162">
        <f t="shared" ref="J3504" si="2684">I3504*0.98</f>
        <v>4.508</v>
      </c>
      <c r="K3504" s="162">
        <f t="shared" ref="K3504" si="2685">I3504*0.97</f>
        <v>4.4619999999999997</v>
      </c>
      <c r="L3504" s="162">
        <f t="shared" ref="L3504" si="2686">I3504*0.96</f>
        <v>4.4159999999999995</v>
      </c>
      <c r="M3504" s="141"/>
      <c r="N3504" s="209">
        <f>H3504*M3504</f>
        <v>0</v>
      </c>
      <c r="O3504" s="217">
        <f>I3504*M3504</f>
        <v>0</v>
      </c>
      <c r="P3504" s="246">
        <f>J3504*M3504</f>
        <v>0</v>
      </c>
      <c r="Q3504" s="246">
        <f>K3504*M3504</f>
        <v>0</v>
      </c>
      <c r="R3504" s="246">
        <f>L3504*M3504</f>
        <v>0</v>
      </c>
      <c r="S3504" s="30" t="s">
        <v>5</v>
      </c>
      <c r="T3504" s="100"/>
    </row>
    <row r="3505" spans="1:21" s="56" customFormat="1" ht="69.95" hidden="1" customHeight="1" outlineLevel="1" thickBot="1" x14ac:dyDescent="0.25">
      <c r="A3505" s="644" t="s">
        <v>5880</v>
      </c>
      <c r="B3505" s="82" t="s">
        <v>1216</v>
      </c>
      <c r="C3505" s="597" t="s">
        <v>10337</v>
      </c>
      <c r="D3505" s="67" t="s">
        <v>7932</v>
      </c>
      <c r="E3505" s="82"/>
      <c r="F3505" s="82" t="s">
        <v>4</v>
      </c>
      <c r="G3505" s="321">
        <v>15</v>
      </c>
      <c r="H3505" s="99">
        <v>10</v>
      </c>
      <c r="I3505" s="99">
        <v>9.6999999999999993</v>
      </c>
      <c r="J3505" s="174">
        <f t="shared" ref="J3505" si="2687">I3505*0.98</f>
        <v>9.5059999999999985</v>
      </c>
      <c r="K3505" s="174">
        <f t="shared" ref="K3505" si="2688">I3505*0.97</f>
        <v>9.4089999999999989</v>
      </c>
      <c r="L3505" s="174">
        <f t="shared" ref="L3505" si="2689">I3505*0.96</f>
        <v>9.3119999999999994</v>
      </c>
      <c r="M3505" s="152"/>
      <c r="N3505" s="207">
        <f>H3505*M3505</f>
        <v>0</v>
      </c>
      <c r="O3505" s="216">
        <f>I3505*M3505</f>
        <v>0</v>
      </c>
      <c r="P3505" s="246">
        <f>J3505*M3505</f>
        <v>0</v>
      </c>
      <c r="Q3505" s="246">
        <f>K3505*M3505</f>
        <v>0</v>
      </c>
      <c r="R3505" s="246">
        <f>L3505*M3505</f>
        <v>0</v>
      </c>
      <c r="S3505" s="30" t="s">
        <v>5</v>
      </c>
      <c r="T3505" s="100"/>
    </row>
    <row r="3506" spans="1:21" s="56" customFormat="1" ht="69.95" hidden="1" customHeight="1" outlineLevel="1" thickBot="1" x14ac:dyDescent="0.25">
      <c r="A3506" s="644" t="s">
        <v>9404</v>
      </c>
      <c r="B3506" s="82" t="s">
        <v>136</v>
      </c>
      <c r="C3506" s="104" t="s">
        <v>9405</v>
      </c>
      <c r="D3506" s="67" t="s">
        <v>9406</v>
      </c>
      <c r="E3506" s="82"/>
      <c r="F3506" s="82" t="s">
        <v>4</v>
      </c>
      <c r="G3506" s="321">
        <v>16</v>
      </c>
      <c r="H3506" s="99">
        <v>10.5</v>
      </c>
      <c r="I3506" s="99">
        <v>10.199999999999999</v>
      </c>
      <c r="J3506" s="174">
        <f t="shared" ref="J3506" si="2690">I3506*0.98</f>
        <v>9.9959999999999987</v>
      </c>
      <c r="K3506" s="174">
        <f t="shared" ref="K3506" si="2691">I3506*0.97</f>
        <v>9.8939999999999984</v>
      </c>
      <c r="L3506" s="174">
        <f t="shared" ref="L3506" si="2692">I3506*0.96</f>
        <v>9.7919999999999998</v>
      </c>
      <c r="M3506" s="152"/>
      <c r="N3506" s="207">
        <f>H3506*M3506</f>
        <v>0</v>
      </c>
      <c r="O3506" s="216">
        <f>I3506*M3506</f>
        <v>0</v>
      </c>
      <c r="P3506" s="246">
        <f>J3506*M3506</f>
        <v>0</v>
      </c>
      <c r="Q3506" s="246">
        <f>K3506*M3506</f>
        <v>0</v>
      </c>
      <c r="R3506" s="246">
        <f>L3506*M3506</f>
        <v>0</v>
      </c>
      <c r="S3506" s="30" t="s">
        <v>5</v>
      </c>
      <c r="T3506" s="100"/>
    </row>
    <row r="3507" spans="1:21" s="56" customFormat="1" ht="69.95" hidden="1" customHeight="1" outlineLevel="1" thickBot="1" x14ac:dyDescent="0.25">
      <c r="A3507" s="644" t="s">
        <v>5881</v>
      </c>
      <c r="B3507" s="82" t="s">
        <v>136</v>
      </c>
      <c r="C3507" s="597" t="s">
        <v>9298</v>
      </c>
      <c r="D3507" s="67" t="s">
        <v>7933</v>
      </c>
      <c r="E3507" s="82"/>
      <c r="F3507" s="82" t="s">
        <v>4</v>
      </c>
      <c r="G3507" s="321">
        <v>20</v>
      </c>
      <c r="H3507" s="99">
        <v>13.5</v>
      </c>
      <c r="I3507" s="99">
        <v>13.2</v>
      </c>
      <c r="J3507" s="174">
        <f t="shared" ref="J3507:J3508" si="2693">I3507*0.98</f>
        <v>12.936</v>
      </c>
      <c r="K3507" s="174">
        <f t="shared" ref="K3507:K3508" si="2694">I3507*0.97</f>
        <v>12.803999999999998</v>
      </c>
      <c r="L3507" s="174">
        <f t="shared" ref="L3507:L3508" si="2695">I3507*0.96</f>
        <v>12.671999999999999</v>
      </c>
      <c r="M3507" s="152"/>
      <c r="N3507" s="207">
        <f>H3507*M3507</f>
        <v>0</v>
      </c>
      <c r="O3507" s="216">
        <f>I3507*M3507</f>
        <v>0</v>
      </c>
      <c r="P3507" s="246">
        <f>J3507*M3507</f>
        <v>0</v>
      </c>
      <c r="Q3507" s="246">
        <f>K3507*M3507</f>
        <v>0</v>
      </c>
      <c r="R3507" s="246">
        <f>L3507*M3507</f>
        <v>0</v>
      </c>
      <c r="S3507" s="30" t="s">
        <v>5</v>
      </c>
      <c r="T3507" s="100"/>
    </row>
    <row r="3508" spans="1:21" s="56" customFormat="1" ht="69.95" hidden="1" customHeight="1" outlineLevel="1" thickBot="1" x14ac:dyDescent="0.25">
      <c r="A3508" s="644" t="s">
        <v>5882</v>
      </c>
      <c r="B3508" s="64" t="s">
        <v>136</v>
      </c>
      <c r="C3508" s="597" t="s">
        <v>9299</v>
      </c>
      <c r="D3508" s="69" t="s">
        <v>7910</v>
      </c>
      <c r="E3508" s="64"/>
      <c r="F3508" s="82" t="s">
        <v>4</v>
      </c>
      <c r="G3508" s="136">
        <v>5</v>
      </c>
      <c r="H3508" s="98">
        <v>2.8</v>
      </c>
      <c r="I3508" s="98">
        <v>2.7</v>
      </c>
      <c r="J3508" s="162">
        <f t="shared" si="2693"/>
        <v>2.6459999999999999</v>
      </c>
      <c r="K3508" s="162">
        <f t="shared" si="2694"/>
        <v>2.6190000000000002</v>
      </c>
      <c r="L3508" s="162">
        <f t="shared" si="2695"/>
        <v>2.5920000000000001</v>
      </c>
      <c r="M3508" s="141"/>
      <c r="N3508" s="209">
        <f>H3508*M3508</f>
        <v>0</v>
      </c>
      <c r="O3508" s="217">
        <f>I3508*M3508</f>
        <v>0</v>
      </c>
      <c r="P3508" s="246">
        <f>J3508*M3508</f>
        <v>0</v>
      </c>
      <c r="Q3508" s="246">
        <f>K3508*M3508</f>
        <v>0</v>
      </c>
      <c r="R3508" s="246">
        <f>L3508*M3508</f>
        <v>0</v>
      </c>
      <c r="S3508" s="30" t="s">
        <v>5</v>
      </c>
      <c r="T3508" s="100"/>
    </row>
    <row r="3509" spans="1:21" s="56" customFormat="1" ht="69.95" hidden="1" customHeight="1" outlineLevel="1" thickBot="1" x14ac:dyDescent="0.25">
      <c r="A3509" s="644" t="s">
        <v>5883</v>
      </c>
      <c r="B3509" s="64" t="s">
        <v>136</v>
      </c>
      <c r="C3509" s="103" t="s">
        <v>8981</v>
      </c>
      <c r="D3509" s="69" t="s">
        <v>7934</v>
      </c>
      <c r="E3509" s="64"/>
      <c r="F3509" s="64" t="s">
        <v>4</v>
      </c>
      <c r="G3509" s="136">
        <v>7</v>
      </c>
      <c r="H3509" s="98">
        <v>3.9</v>
      </c>
      <c r="I3509" s="98">
        <v>3.8</v>
      </c>
      <c r="J3509" s="162">
        <f t="shared" si="2678"/>
        <v>3.7239999999999998</v>
      </c>
      <c r="K3509" s="162">
        <f t="shared" si="2679"/>
        <v>3.6859999999999999</v>
      </c>
      <c r="L3509" s="162">
        <f t="shared" si="2680"/>
        <v>3.6479999999999997</v>
      </c>
      <c r="M3509" s="152"/>
      <c r="N3509" s="209">
        <f>H3509*M3509</f>
        <v>0</v>
      </c>
      <c r="O3509" s="98">
        <f>I3509*M3509</f>
        <v>0</v>
      </c>
      <c r="P3509" s="246">
        <f>J3509*M3509</f>
        <v>0</v>
      </c>
      <c r="Q3509" s="246">
        <f>K3509*M3509</f>
        <v>0</v>
      </c>
      <c r="R3509" s="246">
        <f>L3509*M3509</f>
        <v>0</v>
      </c>
      <c r="S3509" s="30" t="s">
        <v>5</v>
      </c>
      <c r="T3509" s="100"/>
      <c r="U3509"/>
    </row>
    <row r="3510" spans="1:21" s="56" customFormat="1" ht="69.95" hidden="1" customHeight="1" outlineLevel="1" thickBot="1" x14ac:dyDescent="0.25">
      <c r="A3510" s="644" t="s">
        <v>8916</v>
      </c>
      <c r="B3510" s="64" t="s">
        <v>136</v>
      </c>
      <c r="C3510" s="64" t="s">
        <v>9989</v>
      </c>
      <c r="D3510" s="69" t="s">
        <v>8917</v>
      </c>
      <c r="E3510" s="64"/>
      <c r="F3510" s="64" t="s">
        <v>4</v>
      </c>
      <c r="G3510" s="86">
        <v>23</v>
      </c>
      <c r="H3510" s="98">
        <v>16</v>
      </c>
      <c r="I3510" s="98">
        <v>15.7</v>
      </c>
      <c r="J3510" s="162">
        <f t="shared" si="2678"/>
        <v>15.385999999999999</v>
      </c>
      <c r="K3510" s="162">
        <f t="shared" si="2679"/>
        <v>15.228999999999999</v>
      </c>
      <c r="L3510" s="162">
        <f t="shared" si="2680"/>
        <v>15.071999999999999</v>
      </c>
      <c r="M3510" s="141"/>
      <c r="N3510" s="209">
        <f>H3510*M3510</f>
        <v>0</v>
      </c>
      <c r="O3510" s="217">
        <f>I3510*M3510</f>
        <v>0</v>
      </c>
      <c r="P3510" s="217">
        <f>J3510*M3510</f>
        <v>0</v>
      </c>
      <c r="Q3510" s="217">
        <f>K3510*M3510</f>
        <v>0</v>
      </c>
      <c r="R3510" s="217">
        <f>L3510*M3510</f>
        <v>0</v>
      </c>
      <c r="S3510" s="30" t="s">
        <v>5</v>
      </c>
      <c r="T3510" s="100"/>
    </row>
    <row r="3511" spans="1:21" s="56" customFormat="1" ht="20.100000000000001" customHeight="1" collapsed="1" thickBot="1" x14ac:dyDescent="0.25">
      <c r="A3511" s="372" t="s">
        <v>1166</v>
      </c>
      <c r="B3511" s="372"/>
      <c r="C3511" s="373"/>
      <c r="D3511" s="374"/>
      <c r="E3511" s="374"/>
      <c r="F3511" s="374"/>
      <c r="G3511" s="375"/>
      <c r="H3511" s="376"/>
      <c r="I3511" s="376"/>
      <c r="J3511" s="378"/>
      <c r="K3511" s="378"/>
      <c r="L3511" s="378"/>
      <c r="M3511" s="375"/>
      <c r="N3511" s="376"/>
      <c r="O3511" s="376"/>
      <c r="P3511" s="376"/>
      <c r="Q3511" s="376"/>
      <c r="R3511" s="376"/>
      <c r="S3511" s="377"/>
    </row>
    <row r="3512" spans="1:21" ht="20.100000000000001" hidden="1" customHeight="1" outlineLevel="1" thickBot="1" x14ac:dyDescent="0.25">
      <c r="A3512" s="3" t="s">
        <v>3737</v>
      </c>
      <c r="B3512" s="4" t="s">
        <v>33</v>
      </c>
      <c r="C3512" s="4"/>
      <c r="D3512" s="4" t="s">
        <v>17</v>
      </c>
      <c r="E3512" s="3" t="s">
        <v>2746</v>
      </c>
      <c r="F3512" s="35" t="s">
        <v>31</v>
      </c>
      <c r="G3512" s="39" t="s">
        <v>487</v>
      </c>
      <c r="H3512" s="4" t="s">
        <v>488</v>
      </c>
      <c r="I3512" s="4" t="s">
        <v>495</v>
      </c>
      <c r="J3512" s="123">
        <v>-0.02</v>
      </c>
      <c r="K3512" s="123">
        <v>-0.03</v>
      </c>
      <c r="L3512" s="123">
        <v>-0.04</v>
      </c>
      <c r="M3512" s="4" t="s">
        <v>18</v>
      </c>
      <c r="N3512" s="4" t="s">
        <v>8</v>
      </c>
      <c r="O3512" s="4" t="s">
        <v>486</v>
      </c>
      <c r="P3512" s="124" t="s">
        <v>1924</v>
      </c>
      <c r="Q3512" s="124" t="s">
        <v>1930</v>
      </c>
      <c r="R3512" s="124" t="s">
        <v>1931</v>
      </c>
      <c r="S3512" s="4" t="s">
        <v>34</v>
      </c>
      <c r="U3512" s="56"/>
    </row>
    <row r="3513" spans="1:21" s="56" customFormat="1" ht="69.95" hidden="1" customHeight="1" outlineLevel="1" thickBot="1" x14ac:dyDescent="0.25">
      <c r="A3513" s="644" t="s">
        <v>5884</v>
      </c>
      <c r="B3513" s="7" t="s">
        <v>136</v>
      </c>
      <c r="C3513" s="644" t="s">
        <v>9456</v>
      </c>
      <c r="D3513" s="68" t="s">
        <v>9457</v>
      </c>
      <c r="E3513" s="334"/>
      <c r="F3513" s="7" t="s">
        <v>4</v>
      </c>
      <c r="G3513" s="149">
        <v>12</v>
      </c>
      <c r="H3513" s="65">
        <v>6.7</v>
      </c>
      <c r="I3513" s="65">
        <v>6.5</v>
      </c>
      <c r="J3513" s="161">
        <f t="shared" ref="J3513:J3567" si="2696">I3513*0.98</f>
        <v>6.37</v>
      </c>
      <c r="K3513" s="161">
        <f t="shared" ref="K3513:K3567" si="2697">I3513*0.97</f>
        <v>6.3049999999999997</v>
      </c>
      <c r="L3513" s="161">
        <f t="shared" ref="L3513:L3567" si="2698">I3513*0.96</f>
        <v>6.24</v>
      </c>
      <c r="M3513" s="14"/>
      <c r="N3513" s="208">
        <f>H3513*M3513</f>
        <v>0</v>
      </c>
      <c r="O3513" s="217">
        <f>I3513*M3513</f>
        <v>0</v>
      </c>
      <c r="P3513" s="246">
        <f>J3513*M3513</f>
        <v>0</v>
      </c>
      <c r="Q3513" s="246">
        <f>K3513*M3513</f>
        <v>0</v>
      </c>
      <c r="R3513" s="246">
        <f>L3513*M3513</f>
        <v>0</v>
      </c>
      <c r="S3513" s="13" t="s">
        <v>5</v>
      </c>
    </row>
    <row r="3514" spans="1:21" s="56" customFormat="1" ht="69.95" hidden="1" customHeight="1" outlineLevel="1" thickBot="1" x14ac:dyDescent="0.25">
      <c r="A3514" s="644" t="s">
        <v>10020</v>
      </c>
      <c r="B3514" s="64" t="s">
        <v>3114</v>
      </c>
      <c r="C3514" s="104" t="s">
        <v>10021</v>
      </c>
      <c r="D3514" s="298" t="s">
        <v>10022</v>
      </c>
      <c r="E3514" s="30"/>
      <c r="F3514" s="64" t="s">
        <v>4</v>
      </c>
      <c r="G3514" s="136">
        <v>20</v>
      </c>
      <c r="H3514" s="98">
        <v>12.3</v>
      </c>
      <c r="I3514" s="98">
        <v>12</v>
      </c>
      <c r="J3514" s="162">
        <f t="shared" ref="J3514" si="2699">I3514*0.98</f>
        <v>11.76</v>
      </c>
      <c r="K3514" s="162">
        <f t="shared" ref="K3514" si="2700">I3514*0.97</f>
        <v>11.64</v>
      </c>
      <c r="L3514" s="162">
        <f t="shared" ref="L3514" si="2701">I3514*0.96</f>
        <v>11.52</v>
      </c>
      <c r="M3514" s="141"/>
      <c r="N3514" s="209">
        <f>H3514*M3514</f>
        <v>0</v>
      </c>
      <c r="O3514" s="217">
        <f>I3514*M3514</f>
        <v>0</v>
      </c>
      <c r="P3514" s="246">
        <f>J3514*M3514</f>
        <v>0</v>
      </c>
      <c r="Q3514" s="246">
        <f>K3514*M3514</f>
        <v>0</v>
      </c>
      <c r="R3514" s="246">
        <f>L3514*M3514</f>
        <v>0</v>
      </c>
      <c r="S3514" s="30" t="s">
        <v>5</v>
      </c>
      <c r="T3514" s="100"/>
    </row>
    <row r="3515" spans="1:21" s="56" customFormat="1" ht="69.95" hidden="1" customHeight="1" outlineLevel="1" thickBot="1" x14ac:dyDescent="0.25">
      <c r="A3515" s="644" t="s">
        <v>5885</v>
      </c>
      <c r="B3515" s="64" t="s">
        <v>136</v>
      </c>
      <c r="C3515" s="104" t="s">
        <v>9165</v>
      </c>
      <c r="D3515" s="298" t="s">
        <v>8032</v>
      </c>
      <c r="E3515" s="30"/>
      <c r="F3515" s="64" t="s">
        <v>4</v>
      </c>
      <c r="G3515" s="136">
        <v>8</v>
      </c>
      <c r="H3515" s="98">
        <v>4.9000000000000004</v>
      </c>
      <c r="I3515" s="98">
        <v>4.8</v>
      </c>
      <c r="J3515" s="162">
        <f t="shared" si="2696"/>
        <v>4.7039999999999997</v>
      </c>
      <c r="K3515" s="162">
        <f t="shared" si="2697"/>
        <v>4.6559999999999997</v>
      </c>
      <c r="L3515" s="162">
        <f t="shared" si="2698"/>
        <v>4.6079999999999997</v>
      </c>
      <c r="M3515" s="141"/>
      <c r="N3515" s="209">
        <f>H3515*M3515</f>
        <v>0</v>
      </c>
      <c r="O3515" s="217">
        <f>I3515*M3515</f>
        <v>0</v>
      </c>
      <c r="P3515" s="246">
        <f>J3515*M3515</f>
        <v>0</v>
      </c>
      <c r="Q3515" s="246">
        <f>K3515*M3515</f>
        <v>0</v>
      </c>
      <c r="R3515" s="246">
        <f>L3515*M3515</f>
        <v>0</v>
      </c>
      <c r="S3515" s="30" t="s">
        <v>5</v>
      </c>
      <c r="T3515" s="100"/>
    </row>
    <row r="3516" spans="1:21" s="56" customFormat="1" ht="69.95" hidden="1" customHeight="1" outlineLevel="1" thickBot="1" x14ac:dyDescent="0.25">
      <c r="A3516" s="644" t="s">
        <v>5886</v>
      </c>
      <c r="B3516" s="64" t="s">
        <v>313</v>
      </c>
      <c r="C3516" s="195"/>
      <c r="D3516" s="69" t="s">
        <v>8033</v>
      </c>
      <c r="E3516" s="30"/>
      <c r="F3516" s="64" t="s">
        <v>4</v>
      </c>
      <c r="G3516" s="136">
        <v>20</v>
      </c>
      <c r="H3516" s="98">
        <v>13</v>
      </c>
      <c r="I3516" s="98">
        <v>12.7</v>
      </c>
      <c r="J3516" s="162">
        <f t="shared" ref="J3516" si="2702">I3516*0.98</f>
        <v>12.446</v>
      </c>
      <c r="K3516" s="162">
        <f t="shared" ref="K3516" si="2703">I3516*0.97</f>
        <v>12.318999999999999</v>
      </c>
      <c r="L3516" s="162">
        <f t="shared" ref="L3516" si="2704">I3516*0.96</f>
        <v>12.191999999999998</v>
      </c>
      <c r="M3516" s="141"/>
      <c r="N3516" s="209">
        <f>H3516*M3516</f>
        <v>0</v>
      </c>
      <c r="O3516" s="217">
        <f>I3516*M3516</f>
        <v>0</v>
      </c>
      <c r="P3516" s="246">
        <f>J3516*M3516</f>
        <v>0</v>
      </c>
      <c r="Q3516" s="246">
        <f>K3516*M3516</f>
        <v>0</v>
      </c>
      <c r="R3516" s="246">
        <f>L3516*M3516</f>
        <v>0</v>
      </c>
      <c r="S3516" s="30" t="s">
        <v>5</v>
      </c>
      <c r="T3516" s="100"/>
    </row>
    <row r="3517" spans="1:21" s="56" customFormat="1" ht="69.95" hidden="1" customHeight="1" outlineLevel="1" thickBot="1" x14ac:dyDescent="0.25">
      <c r="A3517" s="644" t="s">
        <v>5887</v>
      </c>
      <c r="B3517" s="64" t="s">
        <v>313</v>
      </c>
      <c r="C3517" s="195"/>
      <c r="D3517" s="69" t="s">
        <v>8034</v>
      </c>
      <c r="E3517" s="30"/>
      <c r="F3517" s="64" t="s">
        <v>4</v>
      </c>
      <c r="G3517" s="136">
        <v>26</v>
      </c>
      <c r="H3517" s="98">
        <v>17.7</v>
      </c>
      <c r="I3517" s="98">
        <v>17.3</v>
      </c>
      <c r="J3517" s="162">
        <f t="shared" si="2696"/>
        <v>16.954000000000001</v>
      </c>
      <c r="K3517" s="162">
        <f t="shared" si="2697"/>
        <v>16.780999999999999</v>
      </c>
      <c r="L3517" s="162">
        <f t="shared" si="2698"/>
        <v>16.608000000000001</v>
      </c>
      <c r="M3517" s="141"/>
      <c r="N3517" s="209">
        <f>H3517*M3517</f>
        <v>0</v>
      </c>
      <c r="O3517" s="217">
        <f>I3517*M3517</f>
        <v>0</v>
      </c>
      <c r="P3517" s="246">
        <f>J3517*M3517</f>
        <v>0</v>
      </c>
      <c r="Q3517" s="246">
        <f>K3517*M3517</f>
        <v>0</v>
      </c>
      <c r="R3517" s="246">
        <f>L3517*M3517</f>
        <v>0</v>
      </c>
      <c r="S3517" s="30" t="s">
        <v>5</v>
      </c>
      <c r="T3517" s="100"/>
    </row>
    <row r="3518" spans="1:21" s="56" customFormat="1" ht="69.95" hidden="1" customHeight="1" outlineLevel="1" thickBot="1" x14ac:dyDescent="0.25">
      <c r="A3518" s="644" t="s">
        <v>5888</v>
      </c>
      <c r="B3518" s="64" t="s">
        <v>313</v>
      </c>
      <c r="C3518" s="195"/>
      <c r="D3518" s="298" t="s">
        <v>8612</v>
      </c>
      <c r="E3518" s="64"/>
      <c r="F3518" s="64" t="s">
        <v>4</v>
      </c>
      <c r="G3518" s="136">
        <v>20</v>
      </c>
      <c r="H3518" s="98">
        <v>13.8</v>
      </c>
      <c r="I3518" s="98">
        <v>13.5</v>
      </c>
      <c r="J3518" s="162">
        <f t="shared" si="2696"/>
        <v>13.23</v>
      </c>
      <c r="K3518" s="162">
        <f t="shared" si="2697"/>
        <v>13.094999999999999</v>
      </c>
      <c r="L3518" s="162">
        <f t="shared" si="2698"/>
        <v>12.959999999999999</v>
      </c>
      <c r="M3518" s="141"/>
      <c r="N3518" s="209">
        <f>H3518*M3518</f>
        <v>0</v>
      </c>
      <c r="O3518" s="217">
        <f>I3518*M3518</f>
        <v>0</v>
      </c>
      <c r="P3518" s="246">
        <f>J3518*M3518</f>
        <v>0</v>
      </c>
      <c r="Q3518" s="246">
        <f>K3518*M3518</f>
        <v>0</v>
      </c>
      <c r="R3518" s="246">
        <f>L3518*M3518</f>
        <v>0</v>
      </c>
      <c r="S3518" s="30" t="s">
        <v>5</v>
      </c>
      <c r="T3518" s="100"/>
    </row>
    <row r="3519" spans="1:21" s="56" customFormat="1" ht="69.95" hidden="1" customHeight="1" outlineLevel="1" thickBot="1" x14ac:dyDescent="0.25">
      <c r="A3519" s="644" t="s">
        <v>5889</v>
      </c>
      <c r="B3519" s="64" t="s">
        <v>205</v>
      </c>
      <c r="C3519" s="597" t="s">
        <v>8982</v>
      </c>
      <c r="D3519" s="69" t="s">
        <v>409</v>
      </c>
      <c r="E3519" s="64"/>
      <c r="F3519" s="64" t="s">
        <v>4</v>
      </c>
      <c r="G3519" s="136">
        <v>4</v>
      </c>
      <c r="H3519" s="98">
        <v>2.1</v>
      </c>
      <c r="I3519" s="98">
        <v>2</v>
      </c>
      <c r="J3519" s="161">
        <f t="shared" si="2696"/>
        <v>1.96</v>
      </c>
      <c r="K3519" s="161">
        <f t="shared" si="2697"/>
        <v>1.94</v>
      </c>
      <c r="L3519" s="161">
        <f t="shared" si="2698"/>
        <v>1.92</v>
      </c>
      <c r="M3519" s="14"/>
      <c r="N3519" s="209">
        <f>H3519*M3519</f>
        <v>0</v>
      </c>
      <c r="O3519" s="217">
        <f>I3519*M3519</f>
        <v>0</v>
      </c>
      <c r="P3519" s="246">
        <f>J3519*M3519</f>
        <v>0</v>
      </c>
      <c r="Q3519" s="246">
        <f>K3519*M3519</f>
        <v>0</v>
      </c>
      <c r="R3519" s="246">
        <f>L3519*M3519</f>
        <v>0</v>
      </c>
      <c r="S3519" s="30" t="s">
        <v>5</v>
      </c>
      <c r="T3519" s="100"/>
    </row>
    <row r="3520" spans="1:21" s="56" customFormat="1" ht="69.95" hidden="1" customHeight="1" outlineLevel="1" thickBot="1" x14ac:dyDescent="0.25">
      <c r="A3520" s="644" t="s">
        <v>5890</v>
      </c>
      <c r="B3520" s="64" t="s">
        <v>205</v>
      </c>
      <c r="C3520" s="104" t="s">
        <v>1903</v>
      </c>
      <c r="D3520" s="69" t="s">
        <v>8173</v>
      </c>
      <c r="E3520" s="64"/>
      <c r="F3520" s="64" t="s">
        <v>4</v>
      </c>
      <c r="G3520" s="136">
        <v>4</v>
      </c>
      <c r="H3520" s="98">
        <v>2.1</v>
      </c>
      <c r="I3520" s="98">
        <v>2</v>
      </c>
      <c r="J3520" s="162">
        <f t="shared" si="2696"/>
        <v>1.96</v>
      </c>
      <c r="K3520" s="162">
        <f t="shared" si="2697"/>
        <v>1.94</v>
      </c>
      <c r="L3520" s="162">
        <f t="shared" si="2698"/>
        <v>1.92</v>
      </c>
      <c r="M3520" s="141"/>
      <c r="N3520" s="209">
        <f>H3520*M3520</f>
        <v>0</v>
      </c>
      <c r="O3520" s="217">
        <f>I3520*M3520</f>
        <v>0</v>
      </c>
      <c r="P3520" s="246">
        <f>J3520*M3520</f>
        <v>0</v>
      </c>
      <c r="Q3520" s="246">
        <f>K3520*M3520</f>
        <v>0</v>
      </c>
      <c r="R3520" s="246">
        <f>L3520*M3520</f>
        <v>0</v>
      </c>
      <c r="S3520" s="30" t="s">
        <v>5</v>
      </c>
      <c r="T3520" s="100"/>
    </row>
    <row r="3521" spans="1:20" s="56" customFormat="1" ht="69.95" hidden="1" customHeight="1" outlineLevel="1" thickBot="1" x14ac:dyDescent="0.25">
      <c r="A3521" s="644" t="s">
        <v>5891</v>
      </c>
      <c r="B3521" s="64" t="s">
        <v>205</v>
      </c>
      <c r="C3521" s="597" t="s">
        <v>10541</v>
      </c>
      <c r="D3521" s="69" t="s">
        <v>8174</v>
      </c>
      <c r="E3521" s="64"/>
      <c r="F3521" s="64" t="s">
        <v>4</v>
      </c>
      <c r="G3521" s="136">
        <v>4</v>
      </c>
      <c r="H3521" s="98">
        <v>2.4500000000000002</v>
      </c>
      <c r="I3521" s="98">
        <v>2.35</v>
      </c>
      <c r="J3521" s="162">
        <f t="shared" si="2696"/>
        <v>2.3029999999999999</v>
      </c>
      <c r="K3521" s="162">
        <f t="shared" si="2697"/>
        <v>2.2795000000000001</v>
      </c>
      <c r="L3521" s="162">
        <f t="shared" si="2698"/>
        <v>2.2559999999999998</v>
      </c>
      <c r="M3521" s="141"/>
      <c r="N3521" s="209">
        <f>H3521*M3521</f>
        <v>0</v>
      </c>
      <c r="O3521" s="217">
        <f>I3521*M3521</f>
        <v>0</v>
      </c>
      <c r="P3521" s="246">
        <f>J3521*M3521</f>
        <v>0</v>
      </c>
      <c r="Q3521" s="246">
        <f>K3521*M3521</f>
        <v>0</v>
      </c>
      <c r="R3521" s="246">
        <f>L3521*M3521</f>
        <v>0</v>
      </c>
      <c r="S3521" s="30" t="s">
        <v>5</v>
      </c>
      <c r="T3521" s="100"/>
    </row>
    <row r="3522" spans="1:20" s="56" customFormat="1" ht="69.95" hidden="1" customHeight="1" outlineLevel="1" thickBot="1" x14ac:dyDescent="0.25">
      <c r="A3522" s="644" t="s">
        <v>5892</v>
      </c>
      <c r="B3522" s="64" t="s">
        <v>136</v>
      </c>
      <c r="C3522" s="597" t="s">
        <v>9985</v>
      </c>
      <c r="D3522" s="69" t="s">
        <v>8175</v>
      </c>
      <c r="E3522" s="64"/>
      <c r="F3522" s="64" t="s">
        <v>4</v>
      </c>
      <c r="G3522" s="136">
        <v>3</v>
      </c>
      <c r="H3522" s="98">
        <v>1.6</v>
      </c>
      <c r="I3522" s="98">
        <v>1.5</v>
      </c>
      <c r="J3522" s="162">
        <f t="shared" si="2696"/>
        <v>1.47</v>
      </c>
      <c r="K3522" s="162">
        <f t="shared" si="2697"/>
        <v>1.4550000000000001</v>
      </c>
      <c r="L3522" s="162">
        <f t="shared" si="2698"/>
        <v>1.44</v>
      </c>
      <c r="M3522" s="141"/>
      <c r="N3522" s="209">
        <f>H3522*M3522</f>
        <v>0</v>
      </c>
      <c r="O3522" s="217">
        <f>I3522*M3522</f>
        <v>0</v>
      </c>
      <c r="P3522" s="246">
        <f>J3522*M3522</f>
        <v>0</v>
      </c>
      <c r="Q3522" s="246">
        <f>K3522*M3522</f>
        <v>0</v>
      </c>
      <c r="R3522" s="246">
        <f>L3522*M3522</f>
        <v>0</v>
      </c>
      <c r="S3522" s="30" t="s">
        <v>5</v>
      </c>
      <c r="T3522" s="100"/>
    </row>
    <row r="3523" spans="1:20" s="56" customFormat="1" ht="69.95" hidden="1" customHeight="1" outlineLevel="1" thickBot="1" x14ac:dyDescent="0.25">
      <c r="A3523" s="644" t="s">
        <v>5893</v>
      </c>
      <c r="B3523" s="7" t="s">
        <v>205</v>
      </c>
      <c r="C3523" s="597" t="s">
        <v>8983</v>
      </c>
      <c r="D3523" s="68" t="s">
        <v>8176</v>
      </c>
      <c r="E3523" s="7"/>
      <c r="F3523" s="7" t="s">
        <v>4</v>
      </c>
      <c r="G3523" s="149">
        <v>4</v>
      </c>
      <c r="H3523" s="65">
        <v>2.2999999999999998</v>
      </c>
      <c r="I3523" s="65">
        <v>2.2000000000000002</v>
      </c>
      <c r="J3523" s="161">
        <f t="shared" si="2696"/>
        <v>2.1560000000000001</v>
      </c>
      <c r="K3523" s="161">
        <f t="shared" si="2697"/>
        <v>2.1339999999999999</v>
      </c>
      <c r="L3523" s="161">
        <f t="shared" si="2698"/>
        <v>2.1120000000000001</v>
      </c>
      <c r="M3523" s="14"/>
      <c r="N3523" s="208">
        <f>H3523*M3523</f>
        <v>0</v>
      </c>
      <c r="O3523" s="217">
        <f>I3523*M3523</f>
        <v>0</v>
      </c>
      <c r="P3523" s="246">
        <f>J3523*M3523</f>
        <v>0</v>
      </c>
      <c r="Q3523" s="246">
        <f>K3523*M3523</f>
        <v>0</v>
      </c>
      <c r="R3523" s="246">
        <f>L3523*M3523</f>
        <v>0</v>
      </c>
      <c r="S3523" s="13" t="s">
        <v>5</v>
      </c>
    </row>
    <row r="3524" spans="1:20" s="56" customFormat="1" ht="69.95" hidden="1" customHeight="1" outlineLevel="1" thickBot="1" x14ac:dyDescent="0.25">
      <c r="A3524" s="644" t="s">
        <v>5894</v>
      </c>
      <c r="B3524" s="7" t="s">
        <v>205</v>
      </c>
      <c r="C3524" s="104" t="s">
        <v>1988</v>
      </c>
      <c r="D3524" s="68" t="s">
        <v>8177</v>
      </c>
      <c r="E3524" s="7"/>
      <c r="F3524" s="7" t="s">
        <v>4</v>
      </c>
      <c r="G3524" s="149">
        <v>6</v>
      </c>
      <c r="H3524" s="65">
        <v>3.4</v>
      </c>
      <c r="I3524" s="65">
        <v>3.3</v>
      </c>
      <c r="J3524" s="161">
        <f t="shared" si="2696"/>
        <v>3.234</v>
      </c>
      <c r="K3524" s="161">
        <f t="shared" si="2697"/>
        <v>3.2009999999999996</v>
      </c>
      <c r="L3524" s="161">
        <f t="shared" si="2698"/>
        <v>3.1679999999999997</v>
      </c>
      <c r="M3524" s="14"/>
      <c r="N3524" s="208">
        <v>0</v>
      </c>
      <c r="O3524" s="217">
        <f>I3524*M3524</f>
        <v>0</v>
      </c>
      <c r="P3524" s="246">
        <f>J3524*M3524</f>
        <v>0</v>
      </c>
      <c r="Q3524" s="246">
        <f>K3524*M3524</f>
        <v>0</v>
      </c>
      <c r="R3524" s="246">
        <f>L3524*M3524</f>
        <v>0</v>
      </c>
      <c r="S3524" s="13" t="s">
        <v>5</v>
      </c>
    </row>
    <row r="3525" spans="1:20" s="56" customFormat="1" ht="69.95" hidden="1" customHeight="1" outlineLevel="1" thickBot="1" x14ac:dyDescent="0.25">
      <c r="A3525" s="644" t="s">
        <v>10827</v>
      </c>
      <c r="B3525" s="7" t="s">
        <v>205</v>
      </c>
      <c r="C3525" s="597" t="s">
        <v>10826</v>
      </c>
      <c r="D3525" s="68" t="s">
        <v>8178</v>
      </c>
      <c r="E3525" s="7"/>
      <c r="F3525" s="64" t="s">
        <v>4</v>
      </c>
      <c r="G3525" s="149">
        <v>6</v>
      </c>
      <c r="H3525" s="65">
        <v>3.6</v>
      </c>
      <c r="I3525" s="65">
        <v>3.5</v>
      </c>
      <c r="J3525" s="161">
        <f t="shared" si="2696"/>
        <v>3.4299999999999997</v>
      </c>
      <c r="K3525" s="161">
        <f t="shared" si="2697"/>
        <v>3.395</v>
      </c>
      <c r="L3525" s="161">
        <f t="shared" si="2698"/>
        <v>3.36</v>
      </c>
      <c r="M3525" s="14"/>
      <c r="N3525" s="208">
        <f>H3525*M3525</f>
        <v>0</v>
      </c>
      <c r="O3525" s="217">
        <f>I3525*M3525</f>
        <v>0</v>
      </c>
      <c r="P3525" s="246">
        <f>J3525*M3525</f>
        <v>0</v>
      </c>
      <c r="Q3525" s="246">
        <f>K3525*M3525</f>
        <v>0</v>
      </c>
      <c r="R3525" s="246">
        <f>L3525*M3525</f>
        <v>0</v>
      </c>
      <c r="S3525" s="13" t="s">
        <v>5</v>
      </c>
    </row>
    <row r="3526" spans="1:20" s="56" customFormat="1" ht="69.95" hidden="1" customHeight="1" outlineLevel="1" thickBot="1" x14ac:dyDescent="0.25">
      <c r="A3526" s="644" t="s">
        <v>5895</v>
      </c>
      <c r="B3526" s="64" t="s">
        <v>205</v>
      </c>
      <c r="C3526" s="597" t="s">
        <v>8984</v>
      </c>
      <c r="D3526" s="69" t="s">
        <v>8179</v>
      </c>
      <c r="E3526" s="64"/>
      <c r="F3526" s="64" t="s">
        <v>4</v>
      </c>
      <c r="G3526" s="136">
        <v>6</v>
      </c>
      <c r="H3526" s="98">
        <v>3.5</v>
      </c>
      <c r="I3526" s="98">
        <v>3.4</v>
      </c>
      <c r="J3526" s="162">
        <f t="shared" si="2696"/>
        <v>3.3319999999999999</v>
      </c>
      <c r="K3526" s="162">
        <f t="shared" si="2697"/>
        <v>3.298</v>
      </c>
      <c r="L3526" s="162">
        <f t="shared" si="2698"/>
        <v>3.2639999999999998</v>
      </c>
      <c r="M3526" s="141"/>
      <c r="N3526" s="209">
        <f>H3526*M3526</f>
        <v>0</v>
      </c>
      <c r="O3526" s="217">
        <f>I3526*M3526</f>
        <v>0</v>
      </c>
      <c r="P3526" s="246">
        <f>J3526*M3526</f>
        <v>0</v>
      </c>
      <c r="Q3526" s="246">
        <f>K3526*M3526</f>
        <v>0</v>
      </c>
      <c r="R3526" s="246">
        <f>L3526*M3526</f>
        <v>0</v>
      </c>
      <c r="S3526" s="30" t="s">
        <v>5</v>
      </c>
      <c r="T3526" s="100"/>
    </row>
    <row r="3527" spans="1:20" s="56" customFormat="1" ht="69.95" hidden="1" customHeight="1" outlineLevel="1" thickBot="1" x14ac:dyDescent="0.25">
      <c r="A3527" s="644" t="s">
        <v>5896</v>
      </c>
      <c r="B3527" s="64" t="s">
        <v>205</v>
      </c>
      <c r="C3527" s="597" t="s">
        <v>9163</v>
      </c>
      <c r="D3527" s="69" t="s">
        <v>8180</v>
      </c>
      <c r="E3527" s="64"/>
      <c r="F3527" s="64" t="s">
        <v>4</v>
      </c>
      <c r="G3527" s="136">
        <v>4</v>
      </c>
      <c r="H3527" s="98">
        <v>2</v>
      </c>
      <c r="I3527" s="98">
        <v>1.9</v>
      </c>
      <c r="J3527" s="162">
        <f t="shared" si="2696"/>
        <v>1.8619999999999999</v>
      </c>
      <c r="K3527" s="162">
        <f t="shared" si="2697"/>
        <v>1.843</v>
      </c>
      <c r="L3527" s="162">
        <f t="shared" si="2698"/>
        <v>1.8239999999999998</v>
      </c>
      <c r="M3527" s="141"/>
      <c r="N3527" s="209">
        <f>H3527*M3527</f>
        <v>0</v>
      </c>
      <c r="O3527" s="217">
        <f>I3527*M3527</f>
        <v>0</v>
      </c>
      <c r="P3527" s="246">
        <f>J3527*M3527</f>
        <v>0</v>
      </c>
      <c r="Q3527" s="246">
        <f>K3527*M3527</f>
        <v>0</v>
      </c>
      <c r="R3527" s="246">
        <f>L3527*M3527</f>
        <v>0</v>
      </c>
      <c r="S3527" s="30" t="s">
        <v>5</v>
      </c>
      <c r="T3527" s="100"/>
    </row>
    <row r="3528" spans="1:20" s="56" customFormat="1" ht="69.95" hidden="1" customHeight="1" outlineLevel="1" thickBot="1" x14ac:dyDescent="0.25">
      <c r="A3528" s="644" t="s">
        <v>5897</v>
      </c>
      <c r="B3528" s="64" t="s">
        <v>136</v>
      </c>
      <c r="C3528" s="104" t="s">
        <v>1903</v>
      </c>
      <c r="D3528" s="69" t="s">
        <v>8180</v>
      </c>
      <c r="E3528" s="64"/>
      <c r="F3528" s="64" t="s">
        <v>4</v>
      </c>
      <c r="G3528" s="136">
        <v>3</v>
      </c>
      <c r="H3528" s="98">
        <v>1.6</v>
      </c>
      <c r="I3528" s="98">
        <v>1.5</v>
      </c>
      <c r="J3528" s="162">
        <f t="shared" ref="J3528" si="2705">I3528*0.98</f>
        <v>1.47</v>
      </c>
      <c r="K3528" s="162">
        <f t="shared" ref="K3528" si="2706">I3528*0.97</f>
        <v>1.4550000000000001</v>
      </c>
      <c r="L3528" s="162">
        <f t="shared" ref="L3528" si="2707">I3528*0.96</f>
        <v>1.44</v>
      </c>
      <c r="M3528" s="152"/>
      <c r="N3528" s="209">
        <f>H3528*M3528</f>
        <v>0</v>
      </c>
      <c r="O3528" s="217">
        <f>I3528*M3528</f>
        <v>0</v>
      </c>
      <c r="P3528" s="246">
        <f>J3528*M3528</f>
        <v>0</v>
      </c>
      <c r="Q3528" s="246">
        <f>K3528*M3528</f>
        <v>0</v>
      </c>
      <c r="R3528" s="246">
        <f>L3528*M3528</f>
        <v>0</v>
      </c>
      <c r="S3528" s="30" t="s">
        <v>5</v>
      </c>
      <c r="T3528" s="100"/>
    </row>
    <row r="3529" spans="1:20" s="56" customFormat="1" ht="69.95" hidden="1" customHeight="1" outlineLevel="1" thickBot="1" x14ac:dyDescent="0.25">
      <c r="A3529" s="644" t="s">
        <v>5898</v>
      </c>
      <c r="B3529" s="64" t="s">
        <v>136</v>
      </c>
      <c r="C3529" s="104" t="s">
        <v>1903</v>
      </c>
      <c r="D3529" s="69" t="s">
        <v>8181</v>
      </c>
      <c r="E3529" s="64"/>
      <c r="F3529" s="64" t="s">
        <v>4</v>
      </c>
      <c r="G3529" s="136">
        <v>3</v>
      </c>
      <c r="H3529" s="205">
        <v>1.5</v>
      </c>
      <c r="I3529" s="205">
        <v>1.45</v>
      </c>
      <c r="J3529" s="162">
        <f t="shared" ref="J3529" si="2708">I3529*0.98</f>
        <v>1.421</v>
      </c>
      <c r="K3529" s="162">
        <f t="shared" ref="K3529" si="2709">I3529*0.97</f>
        <v>1.4064999999999999</v>
      </c>
      <c r="L3529" s="162">
        <f t="shared" ref="L3529" si="2710">I3529*0.96</f>
        <v>1.3919999999999999</v>
      </c>
      <c r="M3529" s="141"/>
      <c r="N3529" s="209">
        <f>H3529*M3529</f>
        <v>0</v>
      </c>
      <c r="O3529" s="217">
        <f>I3529*M3529</f>
        <v>0</v>
      </c>
      <c r="P3529" s="246">
        <f>J3529*M3529</f>
        <v>0</v>
      </c>
      <c r="Q3529" s="246">
        <f>K3529*M3529</f>
        <v>0</v>
      </c>
      <c r="R3529" s="246">
        <f>L3529*M3529</f>
        <v>0</v>
      </c>
      <c r="S3529" s="30" t="s">
        <v>5</v>
      </c>
      <c r="T3529" s="170" t="s">
        <v>723</v>
      </c>
    </row>
    <row r="3530" spans="1:20" s="56" customFormat="1" ht="69.95" hidden="1" customHeight="1" outlineLevel="1" thickBot="1" x14ac:dyDescent="0.25">
      <c r="A3530" s="644" t="s">
        <v>5899</v>
      </c>
      <c r="B3530" s="64" t="s">
        <v>136</v>
      </c>
      <c r="C3530" s="104" t="s">
        <v>1903</v>
      </c>
      <c r="D3530" s="69" t="s">
        <v>8182</v>
      </c>
      <c r="E3530" s="64"/>
      <c r="F3530" s="64" t="s">
        <v>4</v>
      </c>
      <c r="G3530" s="136">
        <v>3</v>
      </c>
      <c r="H3530" s="98">
        <v>1.7</v>
      </c>
      <c r="I3530" s="98">
        <v>1.6</v>
      </c>
      <c r="J3530" s="162">
        <f t="shared" ref="J3530" si="2711">I3530*0.98</f>
        <v>1.5680000000000001</v>
      </c>
      <c r="K3530" s="162">
        <f t="shared" ref="K3530" si="2712">I3530*0.97</f>
        <v>1.552</v>
      </c>
      <c r="L3530" s="162">
        <f t="shared" ref="L3530" si="2713">I3530*0.96</f>
        <v>1.536</v>
      </c>
      <c r="M3530" s="141"/>
      <c r="N3530" s="209">
        <f>H3530*M3530</f>
        <v>0</v>
      </c>
      <c r="O3530" s="217">
        <f>I3530*M3530</f>
        <v>0</v>
      </c>
      <c r="P3530" s="246">
        <f>J3530*M3530</f>
        <v>0</v>
      </c>
      <c r="Q3530" s="246">
        <f>K3530*M3530</f>
        <v>0</v>
      </c>
      <c r="R3530" s="246">
        <f>L3530*M3530</f>
        <v>0</v>
      </c>
      <c r="S3530" s="30" t="s">
        <v>5</v>
      </c>
      <c r="T3530" s="100"/>
    </row>
    <row r="3531" spans="1:20" s="56" customFormat="1" ht="69.95" hidden="1" customHeight="1" outlineLevel="1" thickBot="1" x14ac:dyDescent="0.25">
      <c r="A3531" s="644" t="s">
        <v>5900</v>
      </c>
      <c r="B3531" s="64" t="s">
        <v>136</v>
      </c>
      <c r="C3531" s="104" t="s">
        <v>1903</v>
      </c>
      <c r="D3531" s="69" t="s">
        <v>8183</v>
      </c>
      <c r="E3531" s="64"/>
      <c r="F3531" s="64" t="s">
        <v>4</v>
      </c>
      <c r="G3531" s="136">
        <v>3</v>
      </c>
      <c r="H3531" s="98">
        <v>1.6</v>
      </c>
      <c r="I3531" s="205">
        <v>1.5</v>
      </c>
      <c r="J3531" s="162">
        <f t="shared" ref="J3531" si="2714">I3531*0.98</f>
        <v>1.47</v>
      </c>
      <c r="K3531" s="162">
        <f t="shared" ref="K3531" si="2715">I3531*0.97</f>
        <v>1.4550000000000001</v>
      </c>
      <c r="L3531" s="162">
        <f t="shared" ref="L3531" si="2716">I3531*0.96</f>
        <v>1.44</v>
      </c>
      <c r="M3531" s="141"/>
      <c r="N3531" s="209">
        <f>H3531*M3531</f>
        <v>0</v>
      </c>
      <c r="O3531" s="217">
        <f>I3531*M3531</f>
        <v>0</v>
      </c>
      <c r="P3531" s="246">
        <f>J3531*M3531</f>
        <v>0</v>
      </c>
      <c r="Q3531" s="246">
        <f>K3531*M3531</f>
        <v>0</v>
      </c>
      <c r="R3531" s="246">
        <f>L3531*M3531</f>
        <v>0</v>
      </c>
      <c r="S3531" s="30" t="s">
        <v>5</v>
      </c>
      <c r="T3531" s="170" t="s">
        <v>723</v>
      </c>
    </row>
    <row r="3532" spans="1:20" s="56" customFormat="1" ht="69.95" hidden="1" customHeight="1" outlineLevel="1" thickBot="1" x14ac:dyDescent="0.25">
      <c r="A3532" s="644" t="s">
        <v>5901</v>
      </c>
      <c r="B3532" s="64" t="s">
        <v>205</v>
      </c>
      <c r="C3532" s="597" t="s">
        <v>9991</v>
      </c>
      <c r="D3532" s="69" t="s">
        <v>8611</v>
      </c>
      <c r="E3532" s="64"/>
      <c r="F3532" s="64" t="s">
        <v>4</v>
      </c>
      <c r="G3532" s="136">
        <v>5</v>
      </c>
      <c r="H3532" s="98">
        <v>2.8</v>
      </c>
      <c r="I3532" s="98">
        <v>2.7</v>
      </c>
      <c r="J3532" s="162">
        <f t="shared" si="2696"/>
        <v>2.6459999999999999</v>
      </c>
      <c r="K3532" s="162">
        <f t="shared" si="2697"/>
        <v>2.6190000000000002</v>
      </c>
      <c r="L3532" s="162">
        <f t="shared" si="2698"/>
        <v>2.5920000000000001</v>
      </c>
      <c r="M3532" s="141"/>
      <c r="N3532" s="209">
        <f>H3532*M3532</f>
        <v>0</v>
      </c>
      <c r="O3532" s="217">
        <f>I3532*M3532</f>
        <v>0</v>
      </c>
      <c r="P3532" s="246">
        <f>J3532*M3532</f>
        <v>0</v>
      </c>
      <c r="Q3532" s="246">
        <f>K3532*M3532</f>
        <v>0</v>
      </c>
      <c r="R3532" s="246">
        <f>L3532*M3532</f>
        <v>0</v>
      </c>
      <c r="S3532" s="30" t="s">
        <v>5</v>
      </c>
      <c r="T3532" s="100"/>
    </row>
    <row r="3533" spans="1:20" s="56" customFormat="1" ht="69.95" hidden="1" customHeight="1" outlineLevel="1" thickBot="1" x14ac:dyDescent="0.25">
      <c r="A3533" s="644" t="s">
        <v>5902</v>
      </c>
      <c r="B3533" s="64" t="s">
        <v>205</v>
      </c>
      <c r="C3533" s="597" t="s">
        <v>9164</v>
      </c>
      <c r="D3533" s="69" t="s">
        <v>8184</v>
      </c>
      <c r="E3533" s="64"/>
      <c r="F3533" s="64" t="s">
        <v>4</v>
      </c>
      <c r="G3533" s="136">
        <v>5</v>
      </c>
      <c r="H3533" s="98">
        <v>2.5</v>
      </c>
      <c r="I3533" s="98">
        <v>2.4</v>
      </c>
      <c r="J3533" s="162">
        <f t="shared" si="2696"/>
        <v>2.3519999999999999</v>
      </c>
      <c r="K3533" s="162">
        <f t="shared" si="2697"/>
        <v>2.3279999999999998</v>
      </c>
      <c r="L3533" s="162">
        <f t="shared" si="2698"/>
        <v>2.3039999999999998</v>
      </c>
      <c r="M3533" s="141"/>
      <c r="N3533" s="209">
        <f>H3533*M3533</f>
        <v>0</v>
      </c>
      <c r="O3533" s="217">
        <f>I3533*M3533</f>
        <v>0</v>
      </c>
      <c r="P3533" s="246">
        <f>J3533*M3533</f>
        <v>0</v>
      </c>
      <c r="Q3533" s="246">
        <f>K3533*M3533</f>
        <v>0</v>
      </c>
      <c r="R3533" s="246">
        <f>L3533*M3533</f>
        <v>0</v>
      </c>
      <c r="S3533" s="30" t="s">
        <v>5</v>
      </c>
      <c r="T3533" s="100"/>
    </row>
    <row r="3534" spans="1:20" s="56" customFormat="1" ht="69.95" hidden="1" customHeight="1" outlineLevel="1" thickBot="1" x14ac:dyDescent="0.25">
      <c r="A3534" s="644" t="s">
        <v>5903</v>
      </c>
      <c r="B3534" s="64" t="s">
        <v>136</v>
      </c>
      <c r="C3534" s="195"/>
      <c r="D3534" s="69" t="s">
        <v>8185</v>
      </c>
      <c r="E3534" s="64"/>
      <c r="F3534" s="64" t="s">
        <v>4</v>
      </c>
      <c r="G3534" s="136">
        <v>3</v>
      </c>
      <c r="H3534" s="98">
        <v>1.9</v>
      </c>
      <c r="I3534" s="98">
        <v>1.8</v>
      </c>
      <c r="J3534" s="162">
        <f t="shared" ref="J3534" si="2717">I3534*0.98</f>
        <v>1.764</v>
      </c>
      <c r="K3534" s="162">
        <f t="shared" ref="K3534" si="2718">I3534*0.97</f>
        <v>1.746</v>
      </c>
      <c r="L3534" s="162">
        <f t="shared" ref="L3534" si="2719">I3534*0.96</f>
        <v>1.728</v>
      </c>
      <c r="M3534" s="141"/>
      <c r="N3534" s="209">
        <f>H3534*M3534</f>
        <v>0</v>
      </c>
      <c r="O3534" s="217">
        <f>I3534*M3534</f>
        <v>0</v>
      </c>
      <c r="P3534" s="246">
        <f>J3534*M3534</f>
        <v>0</v>
      </c>
      <c r="Q3534" s="246">
        <f>K3534*M3534</f>
        <v>0</v>
      </c>
      <c r="R3534" s="246">
        <f>L3534*M3534</f>
        <v>0</v>
      </c>
      <c r="S3534" s="30" t="s">
        <v>5</v>
      </c>
      <c r="T3534" s="100"/>
    </row>
    <row r="3535" spans="1:20" s="56" customFormat="1" ht="69.95" hidden="1" customHeight="1" outlineLevel="1" thickBot="1" x14ac:dyDescent="0.25">
      <c r="A3535" s="644" t="s">
        <v>5904</v>
      </c>
      <c r="B3535" s="64" t="s">
        <v>205</v>
      </c>
      <c r="C3535" s="104" t="s">
        <v>9166</v>
      </c>
      <c r="D3535" s="69" t="s">
        <v>8185</v>
      </c>
      <c r="E3535" s="64"/>
      <c r="F3535" s="64" t="s">
        <v>4</v>
      </c>
      <c r="G3535" s="136">
        <v>4</v>
      </c>
      <c r="H3535" s="98">
        <v>1.9</v>
      </c>
      <c r="I3535" s="98">
        <v>1.8</v>
      </c>
      <c r="J3535" s="162">
        <f t="shared" si="2696"/>
        <v>1.764</v>
      </c>
      <c r="K3535" s="162">
        <f t="shared" si="2697"/>
        <v>1.746</v>
      </c>
      <c r="L3535" s="162">
        <f t="shared" si="2698"/>
        <v>1.728</v>
      </c>
      <c r="M3535" s="141"/>
      <c r="N3535" s="209">
        <f>H3535*M3535</f>
        <v>0</v>
      </c>
      <c r="O3535" s="217">
        <f>I3535*M3535</f>
        <v>0</v>
      </c>
      <c r="P3535" s="246">
        <f>J3535*M3535</f>
        <v>0</v>
      </c>
      <c r="Q3535" s="246">
        <f>K3535*M3535</f>
        <v>0</v>
      </c>
      <c r="R3535" s="246">
        <f>L3535*M3535</f>
        <v>0</v>
      </c>
      <c r="S3535" s="30" t="s">
        <v>5</v>
      </c>
      <c r="T3535" s="100"/>
    </row>
    <row r="3536" spans="1:20" s="56" customFormat="1" ht="69.95" hidden="1" customHeight="1" outlineLevel="1" thickBot="1" x14ac:dyDescent="0.25">
      <c r="A3536" s="644" t="s">
        <v>5905</v>
      </c>
      <c r="B3536" s="64" t="s">
        <v>205</v>
      </c>
      <c r="C3536" s="597" t="s">
        <v>9198</v>
      </c>
      <c r="D3536" s="69" t="s">
        <v>8186</v>
      </c>
      <c r="E3536" s="64"/>
      <c r="F3536" s="64" t="s">
        <v>4</v>
      </c>
      <c r="G3536" s="136">
        <v>5</v>
      </c>
      <c r="H3536" s="98">
        <v>2.5</v>
      </c>
      <c r="I3536" s="98">
        <v>2.4</v>
      </c>
      <c r="J3536" s="162">
        <f t="shared" si="2696"/>
        <v>2.3519999999999999</v>
      </c>
      <c r="K3536" s="162">
        <f t="shared" si="2697"/>
        <v>2.3279999999999998</v>
      </c>
      <c r="L3536" s="162">
        <f t="shared" si="2698"/>
        <v>2.3039999999999998</v>
      </c>
      <c r="M3536" s="141"/>
      <c r="N3536" s="209">
        <f>H3536*M3536</f>
        <v>0</v>
      </c>
      <c r="O3536" s="217">
        <f>I3536*M3536</f>
        <v>0</v>
      </c>
      <c r="P3536" s="246">
        <f>J3536*M3536</f>
        <v>0</v>
      </c>
      <c r="Q3536" s="246">
        <f>K3536*M3536</f>
        <v>0</v>
      </c>
      <c r="R3536" s="246">
        <f>L3536*M3536</f>
        <v>0</v>
      </c>
      <c r="S3536" s="30" t="s">
        <v>5</v>
      </c>
      <c r="T3536" s="100"/>
    </row>
    <row r="3537" spans="1:20" s="56" customFormat="1" ht="69.95" hidden="1" customHeight="1" outlineLevel="1" thickBot="1" x14ac:dyDescent="0.25">
      <c r="A3537" s="644" t="s">
        <v>5906</v>
      </c>
      <c r="B3537" s="64" t="s">
        <v>205</v>
      </c>
      <c r="C3537" s="597" t="s">
        <v>9167</v>
      </c>
      <c r="D3537" s="69" t="s">
        <v>8187</v>
      </c>
      <c r="E3537" s="64"/>
      <c r="F3537" s="64" t="s">
        <v>4</v>
      </c>
      <c r="G3537" s="136">
        <v>4</v>
      </c>
      <c r="H3537" s="98">
        <v>2.2000000000000002</v>
      </c>
      <c r="I3537" s="98">
        <v>2.1</v>
      </c>
      <c r="J3537" s="162">
        <f t="shared" si="2696"/>
        <v>2.0579999999999998</v>
      </c>
      <c r="K3537" s="162">
        <f t="shared" si="2697"/>
        <v>2.0369999999999999</v>
      </c>
      <c r="L3537" s="162">
        <f t="shared" si="2698"/>
        <v>2.016</v>
      </c>
      <c r="M3537" s="141"/>
      <c r="N3537" s="209">
        <f>H3537*M3537</f>
        <v>0</v>
      </c>
      <c r="O3537" s="217">
        <f>I3537*M3537</f>
        <v>0</v>
      </c>
      <c r="P3537" s="246">
        <f>J3537*M3537</f>
        <v>0</v>
      </c>
      <c r="Q3537" s="246">
        <f>K3537*M3537</f>
        <v>0</v>
      </c>
      <c r="R3537" s="246">
        <f>L3537*M3537</f>
        <v>0</v>
      </c>
      <c r="S3537" s="30" t="s">
        <v>5</v>
      </c>
      <c r="T3537" s="100"/>
    </row>
    <row r="3538" spans="1:20" s="56" customFormat="1" ht="69.95" hidden="1" customHeight="1" outlineLevel="1" thickBot="1" x14ac:dyDescent="0.25">
      <c r="A3538" s="644" t="s">
        <v>5907</v>
      </c>
      <c r="B3538" s="64" t="s">
        <v>205</v>
      </c>
      <c r="C3538" s="104" t="s">
        <v>9203</v>
      </c>
      <c r="D3538" s="69" t="s">
        <v>8188</v>
      </c>
      <c r="E3538" s="64"/>
      <c r="F3538" s="64" t="s">
        <v>4</v>
      </c>
      <c r="G3538" s="136">
        <v>5</v>
      </c>
      <c r="H3538" s="98">
        <v>2.6</v>
      </c>
      <c r="I3538" s="98">
        <v>2.5</v>
      </c>
      <c r="J3538" s="162">
        <f t="shared" si="2696"/>
        <v>2.4500000000000002</v>
      </c>
      <c r="K3538" s="162">
        <f t="shared" si="2697"/>
        <v>2.4249999999999998</v>
      </c>
      <c r="L3538" s="162">
        <f t="shared" si="2698"/>
        <v>2.4</v>
      </c>
      <c r="M3538" s="141"/>
      <c r="N3538" s="209">
        <f>H3538*M3538</f>
        <v>0</v>
      </c>
      <c r="O3538" s="217">
        <f>I3538*M3538</f>
        <v>0</v>
      </c>
      <c r="P3538" s="246">
        <f>J3538*M3538</f>
        <v>0</v>
      </c>
      <c r="Q3538" s="246">
        <f>K3538*M3538</f>
        <v>0</v>
      </c>
      <c r="R3538" s="246">
        <f>L3538*M3538</f>
        <v>0</v>
      </c>
      <c r="S3538" s="30" t="s">
        <v>5</v>
      </c>
      <c r="T3538" s="100"/>
    </row>
    <row r="3539" spans="1:20" s="56" customFormat="1" ht="69.95" hidden="1" customHeight="1" outlineLevel="1" thickBot="1" x14ac:dyDescent="0.25">
      <c r="A3539" s="644" t="s">
        <v>5908</v>
      </c>
      <c r="B3539" s="64" t="s">
        <v>205</v>
      </c>
      <c r="C3539" s="597" t="s">
        <v>9199</v>
      </c>
      <c r="D3539" s="69" t="s">
        <v>8189</v>
      </c>
      <c r="E3539" s="64"/>
      <c r="F3539" s="64" t="s">
        <v>4</v>
      </c>
      <c r="G3539" s="136">
        <v>5</v>
      </c>
      <c r="H3539" s="98">
        <v>2.4</v>
      </c>
      <c r="I3539" s="98">
        <v>2.2999999999999998</v>
      </c>
      <c r="J3539" s="162">
        <f t="shared" si="2696"/>
        <v>2.254</v>
      </c>
      <c r="K3539" s="162">
        <f t="shared" si="2697"/>
        <v>2.2309999999999999</v>
      </c>
      <c r="L3539" s="162">
        <f t="shared" si="2698"/>
        <v>2.2079999999999997</v>
      </c>
      <c r="M3539" s="141"/>
      <c r="N3539" s="209">
        <f>H3539*M3539</f>
        <v>0</v>
      </c>
      <c r="O3539" s="217">
        <f>I3539*M3539</f>
        <v>0</v>
      </c>
      <c r="P3539" s="246">
        <f>J3539*M3539</f>
        <v>0</v>
      </c>
      <c r="Q3539" s="246">
        <f>K3539*M3539</f>
        <v>0</v>
      </c>
      <c r="R3539" s="246">
        <f>L3539*M3539</f>
        <v>0</v>
      </c>
      <c r="S3539" s="30" t="s">
        <v>5</v>
      </c>
      <c r="T3539" s="100"/>
    </row>
    <row r="3540" spans="1:20" s="56" customFormat="1" ht="69.95" hidden="1" customHeight="1" outlineLevel="1" thickBot="1" x14ac:dyDescent="0.25">
      <c r="A3540" s="644" t="s">
        <v>5909</v>
      </c>
      <c r="B3540" s="64" t="s">
        <v>136</v>
      </c>
      <c r="C3540" s="104" t="s">
        <v>1903</v>
      </c>
      <c r="D3540" s="69" t="s">
        <v>8190</v>
      </c>
      <c r="E3540" s="64"/>
      <c r="F3540" s="64" t="s">
        <v>4</v>
      </c>
      <c r="G3540" s="136">
        <v>4</v>
      </c>
      <c r="H3540" s="98">
        <v>1.9</v>
      </c>
      <c r="I3540" s="98">
        <v>1.8</v>
      </c>
      <c r="J3540" s="162">
        <f t="shared" si="2696"/>
        <v>1.764</v>
      </c>
      <c r="K3540" s="162">
        <f t="shared" si="2697"/>
        <v>1.746</v>
      </c>
      <c r="L3540" s="162">
        <f t="shared" si="2698"/>
        <v>1.728</v>
      </c>
      <c r="M3540" s="152"/>
      <c r="N3540" s="209">
        <f>H3540*M3540</f>
        <v>0</v>
      </c>
      <c r="O3540" s="217">
        <f>I3540*M3540</f>
        <v>0</v>
      </c>
      <c r="P3540" s="246">
        <f>J3540*M3540</f>
        <v>0</v>
      </c>
      <c r="Q3540" s="246">
        <f>K3540*M3540</f>
        <v>0</v>
      </c>
      <c r="R3540" s="246">
        <f>L3540*M3540</f>
        <v>0</v>
      </c>
      <c r="S3540" s="30" t="s">
        <v>5</v>
      </c>
      <c r="T3540" s="100"/>
    </row>
    <row r="3541" spans="1:20" s="56" customFormat="1" ht="69.95" hidden="1" customHeight="1" outlineLevel="1" thickBot="1" x14ac:dyDescent="0.25">
      <c r="A3541" s="644" t="s">
        <v>5910</v>
      </c>
      <c r="B3541" s="64" t="s">
        <v>136</v>
      </c>
      <c r="C3541" s="104" t="s">
        <v>1903</v>
      </c>
      <c r="D3541" s="69" t="s">
        <v>8191</v>
      </c>
      <c r="E3541" s="64"/>
      <c r="F3541" s="64" t="s">
        <v>4</v>
      </c>
      <c r="G3541" s="136">
        <v>4</v>
      </c>
      <c r="H3541" s="107">
        <v>1.8</v>
      </c>
      <c r="I3541" s="205">
        <v>1.7</v>
      </c>
      <c r="J3541" s="162">
        <f t="shared" ref="J3541" si="2720">I3541*0.98</f>
        <v>1.6659999999999999</v>
      </c>
      <c r="K3541" s="162">
        <f t="shared" ref="K3541" si="2721">I3541*0.97</f>
        <v>1.649</v>
      </c>
      <c r="L3541" s="162">
        <f t="shared" ref="L3541" si="2722">I3541*0.96</f>
        <v>1.6319999999999999</v>
      </c>
      <c r="M3541" s="141"/>
      <c r="N3541" s="209">
        <f>H3541*M3541</f>
        <v>0</v>
      </c>
      <c r="O3541" s="217">
        <f>I3541*M3541</f>
        <v>0</v>
      </c>
      <c r="P3541" s="246">
        <f>J3541*M3541</f>
        <v>0</v>
      </c>
      <c r="Q3541" s="246">
        <f>K3541*M3541</f>
        <v>0</v>
      </c>
      <c r="R3541" s="246">
        <f>L3541*M3541</f>
        <v>0</v>
      </c>
      <c r="S3541" s="30" t="s">
        <v>5</v>
      </c>
      <c r="T3541" s="170"/>
    </row>
    <row r="3542" spans="1:20" s="56" customFormat="1" ht="69.95" hidden="1" customHeight="1" outlineLevel="1" thickBot="1" x14ac:dyDescent="0.25">
      <c r="A3542" s="644" t="s">
        <v>5911</v>
      </c>
      <c r="B3542" s="64" t="s">
        <v>205</v>
      </c>
      <c r="C3542" s="597" t="s">
        <v>9200</v>
      </c>
      <c r="D3542" s="69" t="s">
        <v>8192</v>
      </c>
      <c r="E3542" s="64"/>
      <c r="F3542" s="64" t="s">
        <v>4</v>
      </c>
      <c r="G3542" s="136">
        <v>5</v>
      </c>
      <c r="H3542" s="98">
        <v>2.4</v>
      </c>
      <c r="I3542" s="98">
        <v>2.2999999999999998</v>
      </c>
      <c r="J3542" s="162">
        <f t="shared" si="2696"/>
        <v>2.254</v>
      </c>
      <c r="K3542" s="162">
        <f t="shared" si="2697"/>
        <v>2.2309999999999999</v>
      </c>
      <c r="L3542" s="162">
        <f t="shared" si="2698"/>
        <v>2.2079999999999997</v>
      </c>
      <c r="M3542" s="141"/>
      <c r="N3542" s="209">
        <f>H3542*M3542</f>
        <v>0</v>
      </c>
      <c r="O3542" s="217">
        <f>I3542*M3542</f>
        <v>0</v>
      </c>
      <c r="P3542" s="246">
        <f>J3542*M3542</f>
        <v>0</v>
      </c>
      <c r="Q3542" s="246">
        <f>K3542*M3542</f>
        <v>0</v>
      </c>
      <c r="R3542" s="246">
        <f>L3542*M3542</f>
        <v>0</v>
      </c>
      <c r="S3542" s="30" t="s">
        <v>5</v>
      </c>
      <c r="T3542" s="100"/>
    </row>
    <row r="3543" spans="1:20" s="56" customFormat="1" ht="69.95" hidden="1" customHeight="1" outlineLevel="1" thickBot="1" x14ac:dyDescent="0.25">
      <c r="A3543" s="644" t="s">
        <v>5912</v>
      </c>
      <c r="B3543" s="7" t="s">
        <v>205</v>
      </c>
      <c r="C3543" s="104" t="s">
        <v>1913</v>
      </c>
      <c r="D3543" s="68" t="s">
        <v>8193</v>
      </c>
      <c r="E3543" s="7"/>
      <c r="F3543" s="7" t="s">
        <v>4</v>
      </c>
      <c r="G3543" s="149">
        <v>6</v>
      </c>
      <c r="H3543" s="65">
        <v>3.4</v>
      </c>
      <c r="I3543" s="65">
        <v>3.3</v>
      </c>
      <c r="J3543" s="161">
        <f t="shared" si="2696"/>
        <v>3.234</v>
      </c>
      <c r="K3543" s="161">
        <f t="shared" si="2697"/>
        <v>3.2009999999999996</v>
      </c>
      <c r="L3543" s="161">
        <f t="shared" si="2698"/>
        <v>3.1679999999999997</v>
      </c>
      <c r="M3543" s="14"/>
      <c r="N3543" s="208">
        <f>H3543*M3543</f>
        <v>0</v>
      </c>
      <c r="O3543" s="217">
        <f>I3543*M3543</f>
        <v>0</v>
      </c>
      <c r="P3543" s="246">
        <f>J3543*M3543</f>
        <v>0</v>
      </c>
      <c r="Q3543" s="246">
        <f>K3543*M3543</f>
        <v>0</v>
      </c>
      <c r="R3543" s="246">
        <f>L3543*M3543</f>
        <v>0</v>
      </c>
      <c r="S3543" s="13" t="s">
        <v>5</v>
      </c>
      <c r="T3543" s="60" t="s">
        <v>688</v>
      </c>
    </row>
    <row r="3544" spans="1:20" s="56" customFormat="1" ht="69.95" hidden="1" customHeight="1" outlineLevel="1" thickBot="1" x14ac:dyDescent="0.25">
      <c r="A3544" s="644" t="s">
        <v>5913</v>
      </c>
      <c r="B3544" s="7" t="s">
        <v>136</v>
      </c>
      <c r="C3544" s="104" t="s">
        <v>1903</v>
      </c>
      <c r="D3544" s="68" t="s">
        <v>8194</v>
      </c>
      <c r="E3544" s="64"/>
      <c r="F3544" s="64" t="s">
        <v>4</v>
      </c>
      <c r="G3544" s="149">
        <v>3</v>
      </c>
      <c r="H3544" s="65">
        <v>1.8</v>
      </c>
      <c r="I3544" s="65">
        <v>1.7</v>
      </c>
      <c r="J3544" s="161">
        <f t="shared" si="2696"/>
        <v>1.6659999999999999</v>
      </c>
      <c r="K3544" s="161">
        <f t="shared" si="2697"/>
        <v>1.649</v>
      </c>
      <c r="L3544" s="161">
        <f t="shared" si="2698"/>
        <v>1.6319999999999999</v>
      </c>
      <c r="M3544" s="14"/>
      <c r="N3544" s="208">
        <f>H3544*M3544</f>
        <v>0</v>
      </c>
      <c r="O3544" s="217">
        <f>I3544*M3544</f>
        <v>0</v>
      </c>
      <c r="P3544" s="246">
        <f>J3544*M3544</f>
        <v>0</v>
      </c>
      <c r="Q3544" s="246">
        <f>K3544*M3544</f>
        <v>0</v>
      </c>
      <c r="R3544" s="246">
        <f>L3544*M3544</f>
        <v>0</v>
      </c>
      <c r="S3544" s="13" t="s">
        <v>5</v>
      </c>
    </row>
    <row r="3545" spans="1:20" s="56" customFormat="1" ht="69.95" hidden="1" customHeight="1" outlineLevel="1" thickBot="1" x14ac:dyDescent="0.25">
      <c r="A3545" s="644" t="s">
        <v>5914</v>
      </c>
      <c r="B3545" s="7" t="s">
        <v>136</v>
      </c>
      <c r="C3545" s="104" t="s">
        <v>1903</v>
      </c>
      <c r="D3545" s="68" t="s">
        <v>8199</v>
      </c>
      <c r="E3545" s="64"/>
      <c r="F3545" s="64" t="s">
        <v>4</v>
      </c>
      <c r="G3545" s="149">
        <v>3</v>
      </c>
      <c r="H3545" s="65">
        <v>1.8</v>
      </c>
      <c r="I3545" s="65">
        <v>1.7</v>
      </c>
      <c r="J3545" s="161">
        <f t="shared" si="2696"/>
        <v>1.6659999999999999</v>
      </c>
      <c r="K3545" s="161">
        <f t="shared" si="2697"/>
        <v>1.649</v>
      </c>
      <c r="L3545" s="161">
        <f t="shared" si="2698"/>
        <v>1.6319999999999999</v>
      </c>
      <c r="M3545" s="14"/>
      <c r="N3545" s="208">
        <f>H3545*M3545</f>
        <v>0</v>
      </c>
      <c r="O3545" s="217">
        <f>I3545*M3545</f>
        <v>0</v>
      </c>
      <c r="P3545" s="246">
        <f>J3545*M3545</f>
        <v>0</v>
      </c>
      <c r="Q3545" s="246">
        <f>K3545*M3545</f>
        <v>0</v>
      </c>
      <c r="R3545" s="246">
        <f>L3545*M3545</f>
        <v>0</v>
      </c>
      <c r="S3545" s="13" t="s">
        <v>5</v>
      </c>
    </row>
    <row r="3546" spans="1:20" s="56" customFormat="1" ht="69.95" hidden="1" customHeight="1" outlineLevel="1" thickBot="1" x14ac:dyDescent="0.25">
      <c r="A3546" s="644" t="s">
        <v>5915</v>
      </c>
      <c r="B3546" s="7" t="s">
        <v>136</v>
      </c>
      <c r="C3546" s="597" t="s">
        <v>8985</v>
      </c>
      <c r="D3546" s="68" t="s">
        <v>8200</v>
      </c>
      <c r="E3546" s="64"/>
      <c r="F3546" s="64" t="s">
        <v>4</v>
      </c>
      <c r="G3546" s="149">
        <v>3</v>
      </c>
      <c r="H3546" s="65">
        <v>2</v>
      </c>
      <c r="I3546" s="65">
        <v>1.95</v>
      </c>
      <c r="J3546" s="161">
        <f t="shared" si="2696"/>
        <v>1.911</v>
      </c>
      <c r="K3546" s="161">
        <f t="shared" si="2697"/>
        <v>1.8915</v>
      </c>
      <c r="L3546" s="161">
        <f t="shared" si="2698"/>
        <v>1.8719999999999999</v>
      </c>
      <c r="M3546" s="14"/>
      <c r="N3546" s="208">
        <f>H3546*M3546</f>
        <v>0</v>
      </c>
      <c r="O3546" s="217">
        <f>I3546*M3546</f>
        <v>0</v>
      </c>
      <c r="P3546" s="246">
        <f>J3546*M3546</f>
        <v>0</v>
      </c>
      <c r="Q3546" s="246">
        <f>K3546*M3546</f>
        <v>0</v>
      </c>
      <c r="R3546" s="246">
        <f>L3546*M3546</f>
        <v>0</v>
      </c>
      <c r="S3546" s="13" t="s">
        <v>5</v>
      </c>
    </row>
    <row r="3547" spans="1:20" s="56" customFormat="1" ht="69.95" hidden="1" customHeight="1" outlineLevel="1" thickBot="1" x14ac:dyDescent="0.25">
      <c r="A3547" s="644" t="s">
        <v>10027</v>
      </c>
      <c r="B3547" s="7" t="s">
        <v>136</v>
      </c>
      <c r="C3547" s="597" t="s">
        <v>10029</v>
      </c>
      <c r="D3547" s="68" t="s">
        <v>10028</v>
      </c>
      <c r="E3547" s="64"/>
      <c r="F3547" s="64" t="s">
        <v>4</v>
      </c>
      <c r="G3547" s="149">
        <v>3</v>
      </c>
      <c r="H3547" s="65">
        <v>1.8</v>
      </c>
      <c r="I3547" s="65">
        <v>1.75</v>
      </c>
      <c r="J3547" s="161">
        <v>1.47</v>
      </c>
      <c r="K3547" s="161">
        <v>1.4550000000000001</v>
      </c>
      <c r="L3547" s="161">
        <v>1.44</v>
      </c>
      <c r="M3547" s="14"/>
      <c r="N3547" s="208">
        <f>H3547*M3547</f>
        <v>0</v>
      </c>
      <c r="O3547" s="217">
        <f>I3547*M3547</f>
        <v>0</v>
      </c>
      <c r="P3547" s="246">
        <f>J3547*M3547</f>
        <v>0</v>
      </c>
      <c r="Q3547" s="246">
        <f>K3547*M3547</f>
        <v>0</v>
      </c>
      <c r="R3547" s="246">
        <f>L3547*M3547</f>
        <v>0</v>
      </c>
      <c r="S3547" s="13" t="s">
        <v>5</v>
      </c>
    </row>
    <row r="3548" spans="1:20" s="56" customFormat="1" ht="69.95" hidden="1" customHeight="1" outlineLevel="1" thickBot="1" x14ac:dyDescent="0.25">
      <c r="A3548" s="644" t="s">
        <v>5916</v>
      </c>
      <c r="B3548" s="7" t="s">
        <v>136</v>
      </c>
      <c r="C3548" s="58"/>
      <c r="D3548" s="68" t="s">
        <v>8201</v>
      </c>
      <c r="E3548" s="64"/>
      <c r="F3548" s="64" t="s">
        <v>4</v>
      </c>
      <c r="G3548" s="149">
        <v>6</v>
      </c>
      <c r="H3548" s="65">
        <v>3.4</v>
      </c>
      <c r="I3548" s="65">
        <v>3.4</v>
      </c>
      <c r="J3548" s="161">
        <f t="shared" si="2696"/>
        <v>3.3319999999999999</v>
      </c>
      <c r="K3548" s="161">
        <f t="shared" si="2697"/>
        <v>3.298</v>
      </c>
      <c r="L3548" s="161">
        <f t="shared" si="2698"/>
        <v>3.2639999999999998</v>
      </c>
      <c r="M3548" s="14"/>
      <c r="N3548" s="208">
        <f>H3548*M3548</f>
        <v>0</v>
      </c>
      <c r="O3548" s="217">
        <f>I3548*M3548</f>
        <v>0</v>
      </c>
      <c r="P3548" s="246">
        <f>J3548*M3548</f>
        <v>0</v>
      </c>
      <c r="Q3548" s="246">
        <f>K3548*M3548</f>
        <v>0</v>
      </c>
      <c r="R3548" s="246">
        <f>L3548*M3548</f>
        <v>0</v>
      </c>
      <c r="S3548" s="13" t="s">
        <v>5</v>
      </c>
    </row>
    <row r="3549" spans="1:20" s="56" customFormat="1" ht="69.95" hidden="1" customHeight="1" outlineLevel="1" thickBot="1" x14ac:dyDescent="0.25">
      <c r="A3549" s="644" t="s">
        <v>5917</v>
      </c>
      <c r="B3549" s="7" t="s">
        <v>136</v>
      </c>
      <c r="C3549" s="104" t="s">
        <v>1913</v>
      </c>
      <c r="D3549" s="68" t="s">
        <v>8202</v>
      </c>
      <c r="E3549" s="64"/>
      <c r="F3549" s="64" t="s">
        <v>4</v>
      </c>
      <c r="G3549" s="149">
        <v>6</v>
      </c>
      <c r="H3549" s="65">
        <v>3.9</v>
      </c>
      <c r="I3549" s="65">
        <v>3.8</v>
      </c>
      <c r="J3549" s="161">
        <f t="shared" si="2696"/>
        <v>3.7239999999999998</v>
      </c>
      <c r="K3549" s="161">
        <f t="shared" si="2697"/>
        <v>3.6859999999999999</v>
      </c>
      <c r="L3549" s="161">
        <f t="shared" si="2698"/>
        <v>3.6479999999999997</v>
      </c>
      <c r="M3549" s="14"/>
      <c r="N3549" s="208">
        <f>H3549*M3549</f>
        <v>0</v>
      </c>
      <c r="O3549" s="217">
        <f>I3549*M3549</f>
        <v>0</v>
      </c>
      <c r="P3549" s="246">
        <f>J3549*M3549</f>
        <v>0</v>
      </c>
      <c r="Q3549" s="246">
        <f>K3549*M3549</f>
        <v>0</v>
      </c>
      <c r="R3549" s="246">
        <f>L3549*M3549</f>
        <v>0</v>
      </c>
      <c r="S3549" s="13" t="s">
        <v>5</v>
      </c>
    </row>
    <row r="3550" spans="1:20" s="56" customFormat="1" ht="69.95" hidden="1" customHeight="1" outlineLevel="1" thickBot="1" x14ac:dyDescent="0.25">
      <c r="A3550" s="644" t="s">
        <v>5918</v>
      </c>
      <c r="B3550" s="7" t="s">
        <v>136</v>
      </c>
      <c r="C3550" s="597" t="s">
        <v>10778</v>
      </c>
      <c r="D3550" s="68" t="s">
        <v>8203</v>
      </c>
      <c r="E3550" s="64"/>
      <c r="F3550" s="64" t="s">
        <v>4</v>
      </c>
      <c r="G3550" s="149">
        <v>6</v>
      </c>
      <c r="H3550" s="65">
        <v>3.6</v>
      </c>
      <c r="I3550" s="65">
        <v>3.5</v>
      </c>
      <c r="J3550" s="161">
        <f t="shared" si="2696"/>
        <v>3.4299999999999997</v>
      </c>
      <c r="K3550" s="161">
        <f t="shared" si="2697"/>
        <v>3.395</v>
      </c>
      <c r="L3550" s="161">
        <f t="shared" si="2698"/>
        <v>3.36</v>
      </c>
      <c r="M3550" s="14"/>
      <c r="N3550" s="208">
        <f>H3550*M3550</f>
        <v>0</v>
      </c>
      <c r="O3550" s="217">
        <f>I3550*M3550</f>
        <v>0</v>
      </c>
      <c r="P3550" s="246">
        <f>J3550*M3550</f>
        <v>0</v>
      </c>
      <c r="Q3550" s="246">
        <f>K3550*M3550</f>
        <v>0</v>
      </c>
      <c r="R3550" s="246">
        <f>L3550*M3550</f>
        <v>0</v>
      </c>
      <c r="S3550" s="13" t="s">
        <v>5</v>
      </c>
    </row>
    <row r="3551" spans="1:20" s="56" customFormat="1" ht="69.95" hidden="1" customHeight="1" outlineLevel="1" thickBot="1" x14ac:dyDescent="0.25">
      <c r="A3551" s="644" t="s">
        <v>5919</v>
      </c>
      <c r="B3551" s="64" t="s">
        <v>136</v>
      </c>
      <c r="C3551" s="104" t="s">
        <v>1913</v>
      </c>
      <c r="D3551" s="298" t="s">
        <v>8204</v>
      </c>
      <c r="E3551" s="64"/>
      <c r="F3551" s="64" t="s">
        <v>4</v>
      </c>
      <c r="G3551" s="136">
        <v>6</v>
      </c>
      <c r="H3551" s="98">
        <v>4.0999999999999996</v>
      </c>
      <c r="I3551" s="98">
        <v>4</v>
      </c>
      <c r="J3551" s="161">
        <f t="shared" si="2696"/>
        <v>3.92</v>
      </c>
      <c r="K3551" s="161">
        <f t="shared" si="2697"/>
        <v>3.88</v>
      </c>
      <c r="L3551" s="161">
        <f t="shared" si="2698"/>
        <v>3.84</v>
      </c>
      <c r="M3551" s="14"/>
      <c r="N3551" s="209">
        <f>H3551*M3551</f>
        <v>0</v>
      </c>
      <c r="O3551" s="217">
        <f>I3551*M3551</f>
        <v>0</v>
      </c>
      <c r="P3551" s="246">
        <f>J3551*M3551</f>
        <v>0</v>
      </c>
      <c r="Q3551" s="246">
        <f>K3551*M3551</f>
        <v>0</v>
      </c>
      <c r="R3551" s="246">
        <f>L3551*M3551</f>
        <v>0</v>
      </c>
      <c r="S3551" s="30" t="s">
        <v>5</v>
      </c>
      <c r="T3551" s="100"/>
    </row>
    <row r="3552" spans="1:20" s="56" customFormat="1" ht="69.95" hidden="1" customHeight="1" outlineLevel="1" thickBot="1" x14ac:dyDescent="0.25">
      <c r="A3552" s="644" t="s">
        <v>5920</v>
      </c>
      <c r="B3552" s="64" t="s">
        <v>136</v>
      </c>
      <c r="C3552" s="597" t="s">
        <v>9984</v>
      </c>
      <c r="D3552" s="69" t="s">
        <v>8205</v>
      </c>
      <c r="E3552" s="64"/>
      <c r="F3552" s="64" t="s">
        <v>4</v>
      </c>
      <c r="G3552" s="149">
        <v>5</v>
      </c>
      <c r="H3552" s="65">
        <v>2.8</v>
      </c>
      <c r="I3552" s="65">
        <v>2.7</v>
      </c>
      <c r="J3552" s="161">
        <f t="shared" si="2696"/>
        <v>2.6459999999999999</v>
      </c>
      <c r="K3552" s="161">
        <f t="shared" si="2697"/>
        <v>2.6190000000000002</v>
      </c>
      <c r="L3552" s="161">
        <f t="shared" si="2698"/>
        <v>2.5920000000000001</v>
      </c>
      <c r="M3552" s="14"/>
      <c r="N3552" s="209">
        <f>H3552*M3552</f>
        <v>0</v>
      </c>
      <c r="O3552" s="217">
        <f>I3552*M3552</f>
        <v>0</v>
      </c>
      <c r="P3552" s="246">
        <f>J3552*M3552</f>
        <v>0</v>
      </c>
      <c r="Q3552" s="246">
        <f>K3552*M3552</f>
        <v>0</v>
      </c>
      <c r="R3552" s="246">
        <f>L3552*M3552</f>
        <v>0</v>
      </c>
      <c r="S3552" s="30" t="s">
        <v>5</v>
      </c>
      <c r="T3552" s="100"/>
    </row>
    <row r="3553" spans="1:20" s="56" customFormat="1" ht="69.95" hidden="1" customHeight="1" outlineLevel="1" thickBot="1" x14ac:dyDescent="0.25">
      <c r="A3553" s="644" t="s">
        <v>10529</v>
      </c>
      <c r="B3553" s="82" t="s">
        <v>1216</v>
      </c>
      <c r="C3553" s="644" t="s">
        <v>10650</v>
      </c>
      <c r="D3553" s="69" t="s">
        <v>10536</v>
      </c>
      <c r="E3553" s="64"/>
      <c r="F3553" s="64" t="s">
        <v>4</v>
      </c>
      <c r="G3553" s="136">
        <v>14</v>
      </c>
      <c r="H3553" s="107">
        <v>8.6</v>
      </c>
      <c r="I3553" s="98">
        <v>8.4</v>
      </c>
      <c r="J3553" s="162">
        <f t="shared" si="2696"/>
        <v>8.2319999999999993</v>
      </c>
      <c r="K3553" s="162">
        <f t="shared" si="2697"/>
        <v>8.1479999999999997</v>
      </c>
      <c r="L3553" s="162">
        <f t="shared" si="2698"/>
        <v>8.0640000000000001</v>
      </c>
      <c r="M3553" s="141"/>
      <c r="N3553" s="209">
        <f>H3553*M3553</f>
        <v>0</v>
      </c>
      <c r="O3553" s="217">
        <f>I3553*M3553</f>
        <v>0</v>
      </c>
      <c r="P3553" s="246">
        <f>J3553*M3553</f>
        <v>0</v>
      </c>
      <c r="Q3553" s="246">
        <f>K3553*M3553</f>
        <v>0</v>
      </c>
      <c r="R3553" s="246">
        <f>L3553*M3553</f>
        <v>0</v>
      </c>
      <c r="S3553" s="30" t="s">
        <v>5</v>
      </c>
      <c r="T3553" s="100"/>
    </row>
    <row r="3554" spans="1:20" s="56" customFormat="1" ht="69.95" hidden="1" customHeight="1" outlineLevel="1" thickBot="1" x14ac:dyDescent="0.25">
      <c r="A3554" s="644" t="s">
        <v>5921</v>
      </c>
      <c r="B3554" s="7" t="s">
        <v>136</v>
      </c>
      <c r="C3554" s="597" t="s">
        <v>8986</v>
      </c>
      <c r="D3554" s="68" t="s">
        <v>8206</v>
      </c>
      <c r="E3554" s="64"/>
      <c r="F3554" s="64" t="s">
        <v>4</v>
      </c>
      <c r="G3554" s="149">
        <v>5</v>
      </c>
      <c r="H3554" s="65">
        <v>2.8</v>
      </c>
      <c r="I3554" s="65">
        <v>2.7</v>
      </c>
      <c r="J3554" s="161">
        <f t="shared" si="2696"/>
        <v>2.6459999999999999</v>
      </c>
      <c r="K3554" s="161">
        <f t="shared" si="2697"/>
        <v>2.6190000000000002</v>
      </c>
      <c r="L3554" s="161">
        <f t="shared" si="2698"/>
        <v>2.5920000000000001</v>
      </c>
      <c r="M3554" s="14"/>
      <c r="N3554" s="208">
        <f>H3554*M3554</f>
        <v>0</v>
      </c>
      <c r="O3554" s="217">
        <f>I3554*M3554</f>
        <v>0</v>
      </c>
      <c r="P3554" s="246">
        <f>J3554*M3554</f>
        <v>0</v>
      </c>
      <c r="Q3554" s="246">
        <f>K3554*M3554</f>
        <v>0</v>
      </c>
      <c r="R3554" s="246">
        <f>L3554*M3554</f>
        <v>0</v>
      </c>
      <c r="S3554" s="13" t="s">
        <v>5</v>
      </c>
    </row>
    <row r="3555" spans="1:20" s="56" customFormat="1" ht="69.95" hidden="1" customHeight="1" outlineLevel="1" thickBot="1" x14ac:dyDescent="0.25">
      <c r="A3555" s="644" t="s">
        <v>5922</v>
      </c>
      <c r="B3555" s="7" t="s">
        <v>136</v>
      </c>
      <c r="C3555" s="597" t="s">
        <v>10779</v>
      </c>
      <c r="D3555" s="68" t="s">
        <v>8207</v>
      </c>
      <c r="E3555" s="64"/>
      <c r="F3555" s="64" t="s">
        <v>4</v>
      </c>
      <c r="G3555" s="149">
        <v>6</v>
      </c>
      <c r="H3555" s="65">
        <v>3.3</v>
      </c>
      <c r="I3555" s="65">
        <v>3.2</v>
      </c>
      <c r="J3555" s="161">
        <f t="shared" si="2696"/>
        <v>3.1360000000000001</v>
      </c>
      <c r="K3555" s="161">
        <f t="shared" si="2697"/>
        <v>3.1040000000000001</v>
      </c>
      <c r="L3555" s="161">
        <f t="shared" si="2698"/>
        <v>3.0720000000000001</v>
      </c>
      <c r="M3555" s="14"/>
      <c r="N3555" s="208">
        <f>H3555*M3555</f>
        <v>0</v>
      </c>
      <c r="O3555" s="217">
        <f>I3555*M3555</f>
        <v>0</v>
      </c>
      <c r="P3555" s="246">
        <f>J3555*M3555</f>
        <v>0</v>
      </c>
      <c r="Q3555" s="246">
        <f>K3555*M3555</f>
        <v>0</v>
      </c>
      <c r="R3555" s="246">
        <f>L3555*M3555</f>
        <v>0</v>
      </c>
      <c r="S3555" s="13" t="s">
        <v>5</v>
      </c>
    </row>
    <row r="3556" spans="1:20" s="56" customFormat="1" ht="69.95" hidden="1" customHeight="1" outlineLevel="1" thickBot="1" x14ac:dyDescent="0.25">
      <c r="A3556" s="644" t="s">
        <v>5923</v>
      </c>
      <c r="B3556" s="7" t="s">
        <v>136</v>
      </c>
      <c r="C3556" s="597" t="s">
        <v>7398</v>
      </c>
      <c r="D3556" s="68" t="s">
        <v>8208</v>
      </c>
      <c r="E3556" s="64"/>
      <c r="F3556" s="64" t="s">
        <v>4</v>
      </c>
      <c r="G3556" s="149">
        <v>6</v>
      </c>
      <c r="H3556" s="65">
        <v>3.7</v>
      </c>
      <c r="I3556" s="65">
        <v>3.6</v>
      </c>
      <c r="J3556" s="161">
        <f t="shared" si="2696"/>
        <v>3.528</v>
      </c>
      <c r="K3556" s="161">
        <f t="shared" si="2697"/>
        <v>3.492</v>
      </c>
      <c r="L3556" s="161">
        <f t="shared" si="2698"/>
        <v>3.456</v>
      </c>
      <c r="M3556" s="14"/>
      <c r="N3556" s="208">
        <f>H3556*M3556</f>
        <v>0</v>
      </c>
      <c r="O3556" s="217">
        <f>I3556*M3556</f>
        <v>0</v>
      </c>
      <c r="P3556" s="246">
        <f>J3556*M3556</f>
        <v>0</v>
      </c>
      <c r="Q3556" s="246">
        <f>K3556*M3556</f>
        <v>0</v>
      </c>
      <c r="R3556" s="246">
        <f>L3556*M3556</f>
        <v>0</v>
      </c>
      <c r="S3556" s="13" t="s">
        <v>5</v>
      </c>
    </row>
    <row r="3557" spans="1:20" s="56" customFormat="1" ht="69.95" hidden="1" customHeight="1" outlineLevel="1" thickBot="1" x14ac:dyDescent="0.25">
      <c r="A3557" s="644" t="s">
        <v>5924</v>
      </c>
      <c r="B3557" s="7" t="s">
        <v>136</v>
      </c>
      <c r="C3557" s="597" t="s">
        <v>10780</v>
      </c>
      <c r="D3557" s="68" t="s">
        <v>8209</v>
      </c>
      <c r="E3557" s="64"/>
      <c r="F3557" s="64" t="s">
        <v>4</v>
      </c>
      <c r="G3557" s="149">
        <v>6</v>
      </c>
      <c r="H3557" s="65">
        <v>3.5</v>
      </c>
      <c r="I3557" s="65">
        <v>3.4</v>
      </c>
      <c r="J3557" s="161">
        <f t="shared" si="2696"/>
        <v>3.3319999999999999</v>
      </c>
      <c r="K3557" s="161">
        <f t="shared" si="2697"/>
        <v>3.298</v>
      </c>
      <c r="L3557" s="161">
        <f t="shared" si="2698"/>
        <v>3.2639999999999998</v>
      </c>
      <c r="M3557" s="14"/>
      <c r="N3557" s="208">
        <f>H3557*M3557</f>
        <v>0</v>
      </c>
      <c r="O3557" s="217">
        <f>I3557*M3557</f>
        <v>0</v>
      </c>
      <c r="P3557" s="246">
        <f>J3557*M3557</f>
        <v>0</v>
      </c>
      <c r="Q3557" s="246">
        <f>K3557*M3557</f>
        <v>0</v>
      </c>
      <c r="R3557" s="246">
        <f>L3557*M3557</f>
        <v>0</v>
      </c>
      <c r="S3557" s="13" t="s">
        <v>5</v>
      </c>
    </row>
    <row r="3558" spans="1:20" s="56" customFormat="1" ht="69.95" hidden="1" customHeight="1" outlineLevel="1" thickBot="1" x14ac:dyDescent="0.25">
      <c r="A3558" s="644" t="s">
        <v>5925</v>
      </c>
      <c r="B3558" s="7" t="s">
        <v>136</v>
      </c>
      <c r="C3558" s="597" t="s">
        <v>10781</v>
      </c>
      <c r="D3558" s="68" t="s">
        <v>8210</v>
      </c>
      <c r="E3558" s="64"/>
      <c r="F3558" s="64" t="s">
        <v>4</v>
      </c>
      <c r="G3558" s="149">
        <v>6</v>
      </c>
      <c r="H3558" s="65">
        <v>3.5</v>
      </c>
      <c r="I3558" s="65">
        <v>3.4</v>
      </c>
      <c r="J3558" s="161">
        <f t="shared" si="2696"/>
        <v>3.3319999999999999</v>
      </c>
      <c r="K3558" s="161">
        <f t="shared" si="2697"/>
        <v>3.298</v>
      </c>
      <c r="L3558" s="161">
        <f t="shared" si="2698"/>
        <v>3.2639999999999998</v>
      </c>
      <c r="M3558" s="14"/>
      <c r="N3558" s="208">
        <f>H3558*M3558</f>
        <v>0</v>
      </c>
      <c r="O3558" s="217">
        <f>I3558*M3558</f>
        <v>0</v>
      </c>
      <c r="P3558" s="246">
        <f>J3558*M3558</f>
        <v>0</v>
      </c>
      <c r="Q3558" s="246">
        <f>K3558*M3558</f>
        <v>0</v>
      </c>
      <c r="R3558" s="246">
        <f>L3558*M3558</f>
        <v>0</v>
      </c>
      <c r="S3558" s="13" t="s">
        <v>5</v>
      </c>
    </row>
    <row r="3559" spans="1:20" s="56" customFormat="1" ht="69.95" hidden="1" customHeight="1" outlineLevel="1" thickBot="1" x14ac:dyDescent="0.25">
      <c r="A3559" s="644" t="s">
        <v>5926</v>
      </c>
      <c r="B3559" s="64" t="s">
        <v>136</v>
      </c>
      <c r="C3559" s="597" t="s">
        <v>10719</v>
      </c>
      <c r="D3559" s="69" t="s">
        <v>8211</v>
      </c>
      <c r="E3559" s="64"/>
      <c r="F3559" s="64" t="s">
        <v>4</v>
      </c>
      <c r="G3559" s="136">
        <v>5</v>
      </c>
      <c r="H3559" s="98">
        <v>2.7</v>
      </c>
      <c r="I3559" s="98">
        <v>2.6</v>
      </c>
      <c r="J3559" s="162">
        <f t="shared" si="2696"/>
        <v>2.548</v>
      </c>
      <c r="K3559" s="162">
        <f t="shared" si="2697"/>
        <v>2.5219999999999998</v>
      </c>
      <c r="L3559" s="162">
        <f t="shared" si="2698"/>
        <v>2.496</v>
      </c>
      <c r="M3559" s="141"/>
      <c r="N3559" s="209">
        <f>H3559*M3559</f>
        <v>0</v>
      </c>
      <c r="O3559" s="217">
        <f>I3559*M3559</f>
        <v>0</v>
      </c>
      <c r="P3559" s="246">
        <f>J3559*M3559</f>
        <v>0</v>
      </c>
      <c r="Q3559" s="246">
        <f>K3559*M3559</f>
        <v>0</v>
      </c>
      <c r="R3559" s="246">
        <f>L3559*M3559</f>
        <v>0</v>
      </c>
      <c r="S3559" s="30" t="s">
        <v>5</v>
      </c>
      <c r="T3559" s="100"/>
    </row>
    <row r="3560" spans="1:20" s="56" customFormat="1" ht="69.95" hidden="1" customHeight="1" outlineLevel="1" thickBot="1" x14ac:dyDescent="0.25">
      <c r="A3560" s="644" t="s">
        <v>5927</v>
      </c>
      <c r="B3560" s="64" t="s">
        <v>136</v>
      </c>
      <c r="C3560" s="597" t="s">
        <v>10747</v>
      </c>
      <c r="D3560" s="69" t="s">
        <v>8212</v>
      </c>
      <c r="E3560" s="64"/>
      <c r="F3560" s="64" t="s">
        <v>4</v>
      </c>
      <c r="G3560" s="136">
        <v>5</v>
      </c>
      <c r="H3560" s="98">
        <v>2.5</v>
      </c>
      <c r="I3560" s="98">
        <v>2.4</v>
      </c>
      <c r="J3560" s="162">
        <f t="shared" si="2696"/>
        <v>2.3519999999999999</v>
      </c>
      <c r="K3560" s="162">
        <f t="shared" si="2697"/>
        <v>2.3279999999999998</v>
      </c>
      <c r="L3560" s="162">
        <f t="shared" si="2698"/>
        <v>2.3039999999999998</v>
      </c>
      <c r="M3560" s="141"/>
      <c r="N3560" s="209">
        <f>H3560*M3560</f>
        <v>0</v>
      </c>
      <c r="O3560" s="217">
        <f>I3560*M3560</f>
        <v>0</v>
      </c>
      <c r="P3560" s="246">
        <f>J3560*M3560</f>
        <v>0</v>
      </c>
      <c r="Q3560" s="246">
        <f>K3560*M3560</f>
        <v>0</v>
      </c>
      <c r="R3560" s="246">
        <f>L3560*M3560</f>
        <v>0</v>
      </c>
      <c r="S3560" s="30" t="s">
        <v>5</v>
      </c>
      <c r="T3560" s="100"/>
    </row>
    <row r="3561" spans="1:20" s="56" customFormat="1" ht="69.95" hidden="1" customHeight="1" outlineLevel="1" thickBot="1" x14ac:dyDescent="0.25">
      <c r="A3561" s="644" t="s">
        <v>5928</v>
      </c>
      <c r="B3561" s="64" t="s">
        <v>136</v>
      </c>
      <c r="C3561" s="597" t="s">
        <v>8987</v>
      </c>
      <c r="D3561" s="69" t="s">
        <v>8213</v>
      </c>
      <c r="E3561" s="64"/>
      <c r="F3561" s="64" t="s">
        <v>4</v>
      </c>
      <c r="G3561" s="136">
        <v>5</v>
      </c>
      <c r="H3561" s="98">
        <v>2.2999999999999998</v>
      </c>
      <c r="I3561" s="98">
        <v>2.2000000000000002</v>
      </c>
      <c r="J3561" s="162">
        <f t="shared" si="2696"/>
        <v>2.1560000000000001</v>
      </c>
      <c r="K3561" s="162">
        <f t="shared" si="2697"/>
        <v>2.1339999999999999</v>
      </c>
      <c r="L3561" s="162">
        <f t="shared" si="2698"/>
        <v>2.1120000000000001</v>
      </c>
      <c r="M3561" s="141"/>
      <c r="N3561" s="209">
        <f>H3561*M3561</f>
        <v>0</v>
      </c>
      <c r="O3561" s="217">
        <f>I3561*M3561</f>
        <v>0</v>
      </c>
      <c r="P3561" s="246">
        <f>J3561*M3561</f>
        <v>0</v>
      </c>
      <c r="Q3561" s="246">
        <f>K3561*M3561</f>
        <v>0</v>
      </c>
      <c r="R3561" s="246">
        <f>L3561*M3561</f>
        <v>0</v>
      </c>
      <c r="S3561" s="30" t="s">
        <v>5</v>
      </c>
      <c r="T3561" s="100"/>
    </row>
    <row r="3562" spans="1:20" s="56" customFormat="1" ht="69.95" hidden="1" customHeight="1" outlineLevel="1" thickBot="1" x14ac:dyDescent="0.25">
      <c r="A3562" s="644" t="s">
        <v>5929</v>
      </c>
      <c r="B3562" s="7" t="s">
        <v>136</v>
      </c>
      <c r="C3562" s="104" t="s">
        <v>1913</v>
      </c>
      <c r="D3562" s="68" t="s">
        <v>8214</v>
      </c>
      <c r="E3562" s="64"/>
      <c r="F3562" s="64" t="s">
        <v>4</v>
      </c>
      <c r="G3562" s="149">
        <v>6</v>
      </c>
      <c r="H3562" s="65">
        <v>2.5</v>
      </c>
      <c r="I3562" s="65">
        <v>2.4</v>
      </c>
      <c r="J3562" s="161">
        <f t="shared" si="2696"/>
        <v>2.3519999999999999</v>
      </c>
      <c r="K3562" s="161">
        <f t="shared" si="2697"/>
        <v>2.3279999999999998</v>
      </c>
      <c r="L3562" s="161">
        <f t="shared" si="2698"/>
        <v>2.3039999999999998</v>
      </c>
      <c r="M3562" s="14"/>
      <c r="N3562" s="208">
        <f>H3562*M3562</f>
        <v>0</v>
      </c>
      <c r="O3562" s="217">
        <f>I3562*M3562</f>
        <v>0</v>
      </c>
      <c r="P3562" s="246">
        <f>J3562*M3562</f>
        <v>0</v>
      </c>
      <c r="Q3562" s="246">
        <f>K3562*M3562</f>
        <v>0</v>
      </c>
      <c r="R3562" s="246">
        <f>L3562*M3562</f>
        <v>0</v>
      </c>
      <c r="S3562" s="13" t="s">
        <v>5</v>
      </c>
    </row>
    <row r="3563" spans="1:20" s="56" customFormat="1" ht="69.95" hidden="1" customHeight="1" outlineLevel="1" thickBot="1" x14ac:dyDescent="0.25">
      <c r="A3563" s="644" t="s">
        <v>5930</v>
      </c>
      <c r="B3563" s="7" t="s">
        <v>136</v>
      </c>
      <c r="C3563" s="597" t="s">
        <v>8988</v>
      </c>
      <c r="D3563" s="68" t="s">
        <v>8215</v>
      </c>
      <c r="E3563" s="64"/>
      <c r="F3563" s="64" t="s">
        <v>4</v>
      </c>
      <c r="G3563" s="149">
        <v>6</v>
      </c>
      <c r="H3563" s="65">
        <v>2.8</v>
      </c>
      <c r="I3563" s="65">
        <v>2.7</v>
      </c>
      <c r="J3563" s="161">
        <f t="shared" si="2696"/>
        <v>2.6459999999999999</v>
      </c>
      <c r="K3563" s="161">
        <f t="shared" si="2697"/>
        <v>2.6190000000000002</v>
      </c>
      <c r="L3563" s="161">
        <f t="shared" si="2698"/>
        <v>2.5920000000000001</v>
      </c>
      <c r="M3563" s="14"/>
      <c r="N3563" s="208">
        <f>H3563*M3563</f>
        <v>0</v>
      </c>
      <c r="O3563" s="217">
        <f>I3563*M3563</f>
        <v>0</v>
      </c>
      <c r="P3563" s="246">
        <f>J3563*M3563</f>
        <v>0</v>
      </c>
      <c r="Q3563" s="246">
        <f>K3563*M3563</f>
        <v>0</v>
      </c>
      <c r="R3563" s="246">
        <f>L3563*M3563</f>
        <v>0</v>
      </c>
      <c r="S3563" s="13" t="s">
        <v>5</v>
      </c>
    </row>
    <row r="3564" spans="1:20" s="56" customFormat="1" ht="69.95" hidden="1" customHeight="1" outlineLevel="1" thickBot="1" x14ac:dyDescent="0.25">
      <c r="A3564" s="644" t="s">
        <v>5931</v>
      </c>
      <c r="B3564" s="7" t="s">
        <v>136</v>
      </c>
      <c r="C3564" s="597" t="s">
        <v>8989</v>
      </c>
      <c r="D3564" s="68" t="s">
        <v>8216</v>
      </c>
      <c r="E3564" s="64"/>
      <c r="F3564" s="64" t="s">
        <v>4</v>
      </c>
      <c r="G3564" s="149">
        <v>6</v>
      </c>
      <c r="H3564" s="65">
        <v>2.6</v>
      </c>
      <c r="I3564" s="65">
        <v>2.5</v>
      </c>
      <c r="J3564" s="161">
        <f t="shared" si="2696"/>
        <v>2.4500000000000002</v>
      </c>
      <c r="K3564" s="161">
        <f t="shared" si="2697"/>
        <v>2.4249999999999998</v>
      </c>
      <c r="L3564" s="161">
        <f t="shared" si="2698"/>
        <v>2.4</v>
      </c>
      <c r="M3564" s="14"/>
      <c r="N3564" s="208">
        <f>H3564*M3564</f>
        <v>0</v>
      </c>
      <c r="O3564" s="217">
        <f>I3564*M3564</f>
        <v>0</v>
      </c>
      <c r="P3564" s="246">
        <f>J3564*M3564</f>
        <v>0</v>
      </c>
      <c r="Q3564" s="246">
        <f>K3564*M3564</f>
        <v>0</v>
      </c>
      <c r="R3564" s="246">
        <f>L3564*M3564</f>
        <v>0</v>
      </c>
      <c r="S3564" s="13" t="s">
        <v>5</v>
      </c>
    </row>
    <row r="3565" spans="1:20" s="56" customFormat="1" ht="69.95" hidden="1" customHeight="1" outlineLevel="1" thickBot="1" x14ac:dyDescent="0.25">
      <c r="A3565" s="644" t="s">
        <v>5932</v>
      </c>
      <c r="B3565" s="64" t="s">
        <v>136</v>
      </c>
      <c r="C3565" s="597" t="s">
        <v>8990</v>
      </c>
      <c r="D3565" s="298" t="s">
        <v>8217</v>
      </c>
      <c r="E3565" s="64"/>
      <c r="F3565" s="64" t="s">
        <v>4</v>
      </c>
      <c r="G3565" s="136">
        <v>6</v>
      </c>
      <c r="H3565" s="98">
        <v>3.6</v>
      </c>
      <c r="I3565" s="98">
        <v>3.5</v>
      </c>
      <c r="J3565" s="161">
        <f t="shared" si="2696"/>
        <v>3.4299999999999997</v>
      </c>
      <c r="K3565" s="161">
        <f t="shared" si="2697"/>
        <v>3.395</v>
      </c>
      <c r="L3565" s="161">
        <f t="shared" si="2698"/>
        <v>3.36</v>
      </c>
      <c r="M3565" s="14"/>
      <c r="N3565" s="209">
        <f>H3565*M3565</f>
        <v>0</v>
      </c>
      <c r="O3565" s="217">
        <f>I3565*M3565</f>
        <v>0</v>
      </c>
      <c r="P3565" s="246">
        <f>J3565*M3565</f>
        <v>0</v>
      </c>
      <c r="Q3565" s="246">
        <f>K3565*M3565</f>
        <v>0</v>
      </c>
      <c r="R3565" s="246">
        <f>L3565*M3565</f>
        <v>0</v>
      </c>
      <c r="S3565" s="30" t="s">
        <v>5</v>
      </c>
      <c r="T3565" s="100"/>
    </row>
    <row r="3566" spans="1:20" s="56" customFormat="1" ht="69.95" hidden="1" customHeight="1" outlineLevel="1" thickBot="1" x14ac:dyDescent="0.25">
      <c r="A3566" s="644" t="s">
        <v>5933</v>
      </c>
      <c r="B3566" s="64" t="s">
        <v>136</v>
      </c>
      <c r="C3566" s="597" t="s">
        <v>9294</v>
      </c>
      <c r="D3566" s="69" t="s">
        <v>8218</v>
      </c>
      <c r="E3566" s="64"/>
      <c r="F3566" s="64" t="s">
        <v>4</v>
      </c>
      <c r="G3566" s="136">
        <v>5</v>
      </c>
      <c r="H3566" s="98">
        <v>3</v>
      </c>
      <c r="I3566" s="98">
        <v>2.9</v>
      </c>
      <c r="J3566" s="161">
        <f t="shared" si="2696"/>
        <v>2.8420000000000001</v>
      </c>
      <c r="K3566" s="161">
        <f t="shared" si="2697"/>
        <v>2.8129999999999997</v>
      </c>
      <c r="L3566" s="161">
        <f t="shared" si="2698"/>
        <v>2.7839999999999998</v>
      </c>
      <c r="M3566" s="14"/>
      <c r="N3566" s="209">
        <f>H3566*M3566</f>
        <v>0</v>
      </c>
      <c r="O3566" s="217">
        <f>I3566*M3566</f>
        <v>0</v>
      </c>
      <c r="P3566" s="246">
        <f>J3566*M3566</f>
        <v>0</v>
      </c>
      <c r="Q3566" s="246">
        <f>K3566*M3566</f>
        <v>0</v>
      </c>
      <c r="R3566" s="246">
        <f>L3566*M3566</f>
        <v>0</v>
      </c>
      <c r="S3566" s="30" t="s">
        <v>5</v>
      </c>
      <c r="T3566" s="100"/>
    </row>
    <row r="3567" spans="1:20" s="56" customFormat="1" ht="69.95" hidden="1" customHeight="1" outlineLevel="1" thickBot="1" x14ac:dyDescent="0.25">
      <c r="A3567" s="644" t="s">
        <v>5934</v>
      </c>
      <c r="B3567" s="64" t="s">
        <v>136</v>
      </c>
      <c r="C3567" s="597" t="s">
        <v>8991</v>
      </c>
      <c r="D3567" s="69" t="s">
        <v>8219</v>
      </c>
      <c r="E3567" s="64"/>
      <c r="F3567" s="64" t="s">
        <v>4</v>
      </c>
      <c r="G3567" s="136">
        <v>6</v>
      </c>
      <c r="H3567" s="98">
        <v>3.3</v>
      </c>
      <c r="I3567" s="98">
        <v>3.2</v>
      </c>
      <c r="J3567" s="161">
        <f t="shared" si="2696"/>
        <v>3.1360000000000001</v>
      </c>
      <c r="K3567" s="161">
        <f t="shared" si="2697"/>
        <v>3.1040000000000001</v>
      </c>
      <c r="L3567" s="161">
        <f t="shared" si="2698"/>
        <v>3.0720000000000001</v>
      </c>
      <c r="M3567" s="14"/>
      <c r="N3567" s="209">
        <f>H3567*M3567</f>
        <v>0</v>
      </c>
      <c r="O3567" s="217">
        <f>I3567*M3567</f>
        <v>0</v>
      </c>
      <c r="P3567" s="246">
        <f>J3567*M3567</f>
        <v>0</v>
      </c>
      <c r="Q3567" s="246">
        <f>K3567*M3567</f>
        <v>0</v>
      </c>
      <c r="R3567" s="246">
        <f>L3567*M3567</f>
        <v>0</v>
      </c>
      <c r="S3567" s="30" t="s">
        <v>5</v>
      </c>
      <c r="T3567" s="100"/>
    </row>
    <row r="3568" spans="1:20" s="56" customFormat="1" ht="69.95" hidden="1" customHeight="1" outlineLevel="1" thickBot="1" x14ac:dyDescent="0.25">
      <c r="A3568" s="644" t="s">
        <v>5935</v>
      </c>
      <c r="B3568" s="64" t="s">
        <v>136</v>
      </c>
      <c r="C3568" s="597" t="s">
        <v>8992</v>
      </c>
      <c r="D3568" s="69" t="s">
        <v>8220</v>
      </c>
      <c r="E3568" s="64"/>
      <c r="F3568" s="64" t="s">
        <v>4</v>
      </c>
      <c r="G3568" s="136">
        <v>6</v>
      </c>
      <c r="H3568" s="98">
        <v>3.5</v>
      </c>
      <c r="I3568" s="98">
        <v>3.4</v>
      </c>
      <c r="J3568" s="161">
        <f t="shared" ref="J3568:J3631" si="2723">I3568*0.98</f>
        <v>3.3319999999999999</v>
      </c>
      <c r="K3568" s="161">
        <f t="shared" ref="K3568:K3631" si="2724">I3568*0.97</f>
        <v>3.298</v>
      </c>
      <c r="L3568" s="161">
        <f t="shared" ref="L3568:L3631" si="2725">I3568*0.96</f>
        <v>3.2639999999999998</v>
      </c>
      <c r="M3568" s="14"/>
      <c r="N3568" s="209">
        <f>H3568*M3568</f>
        <v>0</v>
      </c>
      <c r="O3568" s="217">
        <f>I3568*M3568</f>
        <v>0</v>
      </c>
      <c r="P3568" s="246">
        <f>J3568*M3568</f>
        <v>0</v>
      </c>
      <c r="Q3568" s="246">
        <f>K3568*M3568</f>
        <v>0</v>
      </c>
      <c r="R3568" s="246">
        <f>L3568*M3568</f>
        <v>0</v>
      </c>
      <c r="S3568" s="30" t="s">
        <v>5</v>
      </c>
      <c r="T3568" s="100"/>
    </row>
    <row r="3569" spans="1:20" s="56" customFormat="1" ht="69.95" hidden="1" customHeight="1" outlineLevel="1" thickBot="1" x14ac:dyDescent="0.25">
      <c r="A3569" s="644" t="s">
        <v>5936</v>
      </c>
      <c r="B3569" s="64" t="s">
        <v>136</v>
      </c>
      <c r="C3569" s="597" t="s">
        <v>8993</v>
      </c>
      <c r="D3569" s="69" t="s">
        <v>8221</v>
      </c>
      <c r="E3569" s="64"/>
      <c r="F3569" s="64" t="s">
        <v>4</v>
      </c>
      <c r="G3569" s="136">
        <v>6</v>
      </c>
      <c r="H3569" s="98">
        <v>3.9</v>
      </c>
      <c r="I3569" s="98">
        <v>3.8</v>
      </c>
      <c r="J3569" s="161">
        <f t="shared" si="2723"/>
        <v>3.7239999999999998</v>
      </c>
      <c r="K3569" s="161">
        <f t="shared" si="2724"/>
        <v>3.6859999999999999</v>
      </c>
      <c r="L3569" s="161">
        <f t="shared" si="2725"/>
        <v>3.6479999999999997</v>
      </c>
      <c r="M3569" s="14"/>
      <c r="N3569" s="209">
        <f>H3569*M3569</f>
        <v>0</v>
      </c>
      <c r="O3569" s="217">
        <f>I3569*M3569</f>
        <v>0</v>
      </c>
      <c r="P3569" s="246">
        <f>J3569*M3569</f>
        <v>0</v>
      </c>
      <c r="Q3569" s="246">
        <f>K3569*M3569</f>
        <v>0</v>
      </c>
      <c r="R3569" s="246">
        <f>L3569*M3569</f>
        <v>0</v>
      </c>
      <c r="S3569" s="30" t="s">
        <v>5</v>
      </c>
      <c r="T3569" s="100"/>
    </row>
    <row r="3570" spans="1:20" s="56" customFormat="1" ht="69.95" hidden="1" customHeight="1" outlineLevel="1" thickBot="1" x14ac:dyDescent="0.25">
      <c r="A3570" s="644" t="s">
        <v>5937</v>
      </c>
      <c r="B3570" s="64" t="s">
        <v>136</v>
      </c>
      <c r="C3570" s="597" t="s">
        <v>9219</v>
      </c>
      <c r="D3570" s="69" t="s">
        <v>9213</v>
      </c>
      <c r="E3570" s="64"/>
      <c r="F3570" s="64" t="s">
        <v>4</v>
      </c>
      <c r="G3570" s="136">
        <v>5</v>
      </c>
      <c r="H3570" s="98">
        <v>2.6</v>
      </c>
      <c r="I3570" s="98">
        <v>2.5</v>
      </c>
      <c r="J3570" s="162">
        <f t="shared" si="2723"/>
        <v>2.4500000000000002</v>
      </c>
      <c r="K3570" s="162">
        <f t="shared" si="2724"/>
        <v>2.4249999999999998</v>
      </c>
      <c r="L3570" s="162">
        <f t="shared" si="2725"/>
        <v>2.4</v>
      </c>
      <c r="M3570" s="141"/>
      <c r="N3570" s="209">
        <f>H3570*M3570</f>
        <v>0</v>
      </c>
      <c r="O3570" s="217">
        <f>I3570*M3570</f>
        <v>0</v>
      </c>
      <c r="P3570" s="246">
        <f>J3570*M3570</f>
        <v>0</v>
      </c>
      <c r="Q3570" s="246">
        <f>K3570*M3570</f>
        <v>0</v>
      </c>
      <c r="R3570" s="246">
        <f>L3570*M3570</f>
        <v>0</v>
      </c>
      <c r="S3570" s="30" t="s">
        <v>5</v>
      </c>
      <c r="T3570" s="100"/>
    </row>
    <row r="3571" spans="1:20" s="56" customFormat="1" ht="69.95" hidden="1" customHeight="1" outlineLevel="1" thickBot="1" x14ac:dyDescent="0.25">
      <c r="A3571" s="644" t="s">
        <v>5938</v>
      </c>
      <c r="B3571" s="64" t="s">
        <v>136</v>
      </c>
      <c r="C3571" s="597" t="s">
        <v>8994</v>
      </c>
      <c r="D3571" s="69" t="s">
        <v>8222</v>
      </c>
      <c r="E3571" s="64"/>
      <c r="F3571" s="64" t="s">
        <v>4</v>
      </c>
      <c r="G3571" s="136">
        <v>6</v>
      </c>
      <c r="H3571" s="98">
        <v>2.9</v>
      </c>
      <c r="I3571" s="98">
        <v>2.8</v>
      </c>
      <c r="J3571" s="161">
        <f t="shared" si="2723"/>
        <v>2.7439999999999998</v>
      </c>
      <c r="K3571" s="161">
        <f t="shared" si="2724"/>
        <v>2.7159999999999997</v>
      </c>
      <c r="L3571" s="161">
        <f t="shared" si="2725"/>
        <v>2.6879999999999997</v>
      </c>
      <c r="M3571" s="14"/>
      <c r="N3571" s="209">
        <f>H3571*M3571</f>
        <v>0</v>
      </c>
      <c r="O3571" s="217">
        <f>I3571*M3571</f>
        <v>0</v>
      </c>
      <c r="P3571" s="246">
        <f>J3571*M3571</f>
        <v>0</v>
      </c>
      <c r="Q3571" s="246">
        <f>K3571*M3571</f>
        <v>0</v>
      </c>
      <c r="R3571" s="246">
        <f>L3571*M3571</f>
        <v>0</v>
      </c>
      <c r="S3571" s="30" t="s">
        <v>5</v>
      </c>
      <c r="T3571" s="100"/>
    </row>
    <row r="3572" spans="1:20" s="56" customFormat="1" ht="69.95" hidden="1" customHeight="1" outlineLevel="1" thickBot="1" x14ac:dyDescent="0.25">
      <c r="A3572" s="644" t="s">
        <v>5939</v>
      </c>
      <c r="B3572" s="64" t="s">
        <v>136</v>
      </c>
      <c r="C3572" s="597" t="s">
        <v>9292</v>
      </c>
      <c r="D3572" s="69" t="s">
        <v>8223</v>
      </c>
      <c r="E3572" s="64"/>
      <c r="F3572" s="64" t="s">
        <v>4</v>
      </c>
      <c r="G3572" s="136">
        <v>4</v>
      </c>
      <c r="H3572" s="107">
        <v>2.2000000000000002</v>
      </c>
      <c r="I3572" s="107">
        <v>2.1</v>
      </c>
      <c r="J3572" s="162">
        <f t="shared" si="2723"/>
        <v>2.0579999999999998</v>
      </c>
      <c r="K3572" s="162">
        <f t="shared" si="2724"/>
        <v>2.0369999999999999</v>
      </c>
      <c r="L3572" s="162">
        <f t="shared" si="2725"/>
        <v>2.016</v>
      </c>
      <c r="M3572" s="141"/>
      <c r="N3572" s="209">
        <f>H3572*M3572</f>
        <v>0</v>
      </c>
      <c r="O3572" s="217">
        <f>I3572*M3572</f>
        <v>0</v>
      </c>
      <c r="P3572" s="246">
        <f>J3572*M3572</f>
        <v>0</v>
      </c>
      <c r="Q3572" s="246">
        <f>K3572*M3572</f>
        <v>0</v>
      </c>
      <c r="R3572" s="246">
        <f>L3572*M3572</f>
        <v>0</v>
      </c>
      <c r="S3572" s="30" t="s">
        <v>5</v>
      </c>
      <c r="T3572" s="100"/>
    </row>
    <row r="3573" spans="1:20" s="56" customFormat="1" ht="69.95" hidden="1" customHeight="1" outlineLevel="1" thickBot="1" x14ac:dyDescent="0.25">
      <c r="A3573" s="644" t="s">
        <v>5940</v>
      </c>
      <c r="B3573" s="64" t="s">
        <v>136</v>
      </c>
      <c r="C3573" s="597" t="s">
        <v>8995</v>
      </c>
      <c r="D3573" s="69" t="s">
        <v>10733</v>
      </c>
      <c r="E3573" s="64"/>
      <c r="F3573" s="64" t="s">
        <v>4</v>
      </c>
      <c r="G3573" s="136">
        <v>4</v>
      </c>
      <c r="H3573" s="107">
        <v>1.75</v>
      </c>
      <c r="I3573" s="98">
        <v>1.7</v>
      </c>
      <c r="J3573" s="162">
        <f t="shared" si="2723"/>
        <v>1.6659999999999999</v>
      </c>
      <c r="K3573" s="162">
        <f t="shared" si="2724"/>
        <v>1.649</v>
      </c>
      <c r="L3573" s="162">
        <f t="shared" si="2725"/>
        <v>1.6319999999999999</v>
      </c>
      <c r="M3573" s="141"/>
      <c r="N3573" s="209">
        <f>H3573*M3573</f>
        <v>0</v>
      </c>
      <c r="O3573" s="217">
        <f>I3573*M3573</f>
        <v>0</v>
      </c>
      <c r="P3573" s="246">
        <f>J3573*M3573</f>
        <v>0</v>
      </c>
      <c r="Q3573" s="246">
        <f>K3573*M3573</f>
        <v>0</v>
      </c>
      <c r="R3573" s="246">
        <f>L3573*M3573</f>
        <v>0</v>
      </c>
      <c r="S3573" s="30" t="s">
        <v>5</v>
      </c>
      <c r="T3573" s="100"/>
    </row>
    <row r="3574" spans="1:20" s="56" customFormat="1" ht="69.95" hidden="1" customHeight="1" outlineLevel="1" thickBot="1" x14ac:dyDescent="0.25">
      <c r="A3574" s="644" t="s">
        <v>7849</v>
      </c>
      <c r="B3574" s="82" t="s">
        <v>1216</v>
      </c>
      <c r="C3574" s="644" t="s">
        <v>10651</v>
      </c>
      <c r="D3574" s="69" t="s">
        <v>10452</v>
      </c>
      <c r="E3574" s="64"/>
      <c r="F3574" s="64" t="s">
        <v>4</v>
      </c>
      <c r="G3574" s="136">
        <v>10</v>
      </c>
      <c r="H3574" s="107">
        <v>6.2</v>
      </c>
      <c r="I3574" s="98">
        <v>6</v>
      </c>
      <c r="J3574" s="162">
        <f>I3574*0.98</f>
        <v>5.88</v>
      </c>
      <c r="K3574" s="162">
        <f t="shared" si="2724"/>
        <v>5.82</v>
      </c>
      <c r="L3574" s="162">
        <f t="shared" si="2725"/>
        <v>5.76</v>
      </c>
      <c r="M3574" s="141"/>
      <c r="N3574" s="209">
        <f>H3574*M3574</f>
        <v>0</v>
      </c>
      <c r="O3574" s="217">
        <f>I3574*M3574</f>
        <v>0</v>
      </c>
      <c r="P3574" s="246">
        <f>J3574*M3574</f>
        <v>0</v>
      </c>
      <c r="Q3574" s="246">
        <f>K3574*M3574</f>
        <v>0</v>
      </c>
      <c r="R3574" s="246">
        <f>L3574*M3574</f>
        <v>0</v>
      </c>
      <c r="S3574" s="30" t="s">
        <v>5</v>
      </c>
      <c r="T3574" s="100"/>
    </row>
    <row r="3575" spans="1:20" s="56" customFormat="1" ht="69.95" hidden="1" customHeight="1" outlineLevel="1" thickBot="1" x14ac:dyDescent="0.25">
      <c r="A3575" s="644" t="s">
        <v>5941</v>
      </c>
      <c r="B3575" s="64" t="s">
        <v>136</v>
      </c>
      <c r="C3575" s="597" t="s">
        <v>10537</v>
      </c>
      <c r="D3575" s="69" t="s">
        <v>8224</v>
      </c>
      <c r="E3575" s="64"/>
      <c r="F3575" s="64" t="s">
        <v>4</v>
      </c>
      <c r="G3575" s="136">
        <v>4</v>
      </c>
      <c r="H3575" s="98">
        <v>2.1</v>
      </c>
      <c r="I3575" s="98">
        <v>2</v>
      </c>
      <c r="J3575" s="162">
        <f t="shared" si="2723"/>
        <v>1.96</v>
      </c>
      <c r="K3575" s="162">
        <f t="shared" si="2724"/>
        <v>1.94</v>
      </c>
      <c r="L3575" s="162">
        <f t="shared" si="2725"/>
        <v>1.92</v>
      </c>
      <c r="M3575" s="141"/>
      <c r="N3575" s="209">
        <f>H3575*M3575</f>
        <v>0</v>
      </c>
      <c r="O3575" s="217">
        <f>I3575*M3575</f>
        <v>0</v>
      </c>
      <c r="P3575" s="246">
        <f>J3575*M3575</f>
        <v>0</v>
      </c>
      <c r="Q3575" s="246">
        <f>K3575*M3575</f>
        <v>0</v>
      </c>
      <c r="R3575" s="246">
        <f>L3575*M3575</f>
        <v>0</v>
      </c>
      <c r="S3575" s="30" t="s">
        <v>5</v>
      </c>
      <c r="T3575" s="100"/>
    </row>
    <row r="3576" spans="1:20" s="56" customFormat="1" ht="69.95" hidden="1" customHeight="1" outlineLevel="1" thickBot="1" x14ac:dyDescent="0.25">
      <c r="A3576" s="644" t="s">
        <v>5942</v>
      </c>
      <c r="B3576" s="64" t="s">
        <v>136</v>
      </c>
      <c r="C3576" s="597" t="s">
        <v>8996</v>
      </c>
      <c r="D3576" s="69" t="s">
        <v>8225</v>
      </c>
      <c r="E3576" s="64"/>
      <c r="F3576" s="64" t="s">
        <v>4</v>
      </c>
      <c r="G3576" s="136">
        <v>4</v>
      </c>
      <c r="H3576" s="98">
        <v>1.85</v>
      </c>
      <c r="I3576" s="98">
        <v>1.8</v>
      </c>
      <c r="J3576" s="162">
        <f t="shared" si="2723"/>
        <v>1.764</v>
      </c>
      <c r="K3576" s="162">
        <f t="shared" si="2724"/>
        <v>1.746</v>
      </c>
      <c r="L3576" s="162">
        <f t="shared" si="2725"/>
        <v>1.728</v>
      </c>
      <c r="M3576" s="141"/>
      <c r="N3576" s="209">
        <f>H3576*M3576</f>
        <v>0</v>
      </c>
      <c r="O3576" s="217">
        <f>I3576*M3576</f>
        <v>0</v>
      </c>
      <c r="P3576" s="246">
        <f>J3576*M3576</f>
        <v>0</v>
      </c>
      <c r="Q3576" s="246">
        <f>K3576*M3576</f>
        <v>0</v>
      </c>
      <c r="R3576" s="246">
        <f>L3576*M3576</f>
        <v>0</v>
      </c>
      <c r="S3576" s="30" t="s">
        <v>5</v>
      </c>
      <c r="T3576" s="100"/>
    </row>
    <row r="3577" spans="1:20" s="56" customFormat="1" ht="69.95" hidden="1" customHeight="1" outlineLevel="1" thickBot="1" x14ac:dyDescent="0.25">
      <c r="A3577" s="644" t="s">
        <v>5943</v>
      </c>
      <c r="B3577" s="64" t="s">
        <v>136</v>
      </c>
      <c r="C3577" s="597" t="s">
        <v>10550</v>
      </c>
      <c r="D3577" s="69" t="s">
        <v>8226</v>
      </c>
      <c r="E3577" s="64"/>
      <c r="F3577" s="64" t="s">
        <v>4</v>
      </c>
      <c r="G3577" s="136">
        <v>4</v>
      </c>
      <c r="H3577" s="98">
        <v>2</v>
      </c>
      <c r="I3577" s="98">
        <v>1.9</v>
      </c>
      <c r="J3577" s="162">
        <f t="shared" si="2723"/>
        <v>1.8619999999999999</v>
      </c>
      <c r="K3577" s="162">
        <f t="shared" si="2724"/>
        <v>1.843</v>
      </c>
      <c r="L3577" s="162">
        <f t="shared" si="2725"/>
        <v>1.8239999999999998</v>
      </c>
      <c r="M3577" s="141"/>
      <c r="N3577" s="209">
        <f>H3577*M3577</f>
        <v>0</v>
      </c>
      <c r="O3577" s="217">
        <f>I3577*M3577</f>
        <v>0</v>
      </c>
      <c r="P3577" s="246">
        <f>J3577*M3577</f>
        <v>0</v>
      </c>
      <c r="Q3577" s="246">
        <f>K3577*M3577</f>
        <v>0</v>
      </c>
      <c r="R3577" s="246">
        <f>L3577*M3577</f>
        <v>0</v>
      </c>
      <c r="S3577" s="30" t="s">
        <v>5</v>
      </c>
      <c r="T3577" s="100"/>
    </row>
    <row r="3578" spans="1:20" s="56" customFormat="1" ht="69.95" hidden="1" customHeight="1" outlineLevel="1" thickBot="1" x14ac:dyDescent="0.25">
      <c r="A3578" s="644" t="s">
        <v>5944</v>
      </c>
      <c r="B3578" s="64" t="s">
        <v>136</v>
      </c>
      <c r="C3578" s="597" t="s">
        <v>9332</v>
      </c>
      <c r="D3578" s="69" t="s">
        <v>8227</v>
      </c>
      <c r="E3578" s="64"/>
      <c r="F3578" s="64" t="s">
        <v>4</v>
      </c>
      <c r="G3578" s="136">
        <v>4</v>
      </c>
      <c r="H3578" s="98">
        <v>2.2000000000000002</v>
      </c>
      <c r="I3578" s="98">
        <v>2.1</v>
      </c>
      <c r="J3578" s="162">
        <f t="shared" si="2723"/>
        <v>2.0579999999999998</v>
      </c>
      <c r="K3578" s="162">
        <f t="shared" si="2724"/>
        <v>2.0369999999999999</v>
      </c>
      <c r="L3578" s="162">
        <f t="shared" si="2725"/>
        <v>2.016</v>
      </c>
      <c r="M3578" s="141"/>
      <c r="N3578" s="209">
        <f>H3578*M3578</f>
        <v>0</v>
      </c>
      <c r="O3578" s="217">
        <f>I3578*M3578</f>
        <v>0</v>
      </c>
      <c r="P3578" s="246">
        <f>J3578*M3578</f>
        <v>0</v>
      </c>
      <c r="Q3578" s="246">
        <f>K3578*M3578</f>
        <v>0</v>
      </c>
      <c r="R3578" s="246">
        <f>L3578*M3578</f>
        <v>0</v>
      </c>
      <c r="S3578" s="30" t="s">
        <v>5</v>
      </c>
      <c r="T3578" s="100"/>
    </row>
    <row r="3579" spans="1:20" s="56" customFormat="1" ht="69.95" hidden="1" customHeight="1" outlineLevel="1" thickBot="1" x14ac:dyDescent="0.25">
      <c r="A3579" s="644" t="s">
        <v>5945</v>
      </c>
      <c r="B3579" s="7" t="s">
        <v>136</v>
      </c>
      <c r="C3579" s="597" t="s">
        <v>8997</v>
      </c>
      <c r="D3579" s="68" t="s">
        <v>8228</v>
      </c>
      <c r="E3579" s="64"/>
      <c r="F3579" s="64" t="s">
        <v>4</v>
      </c>
      <c r="G3579" s="149">
        <v>4</v>
      </c>
      <c r="H3579" s="65">
        <v>1.95</v>
      </c>
      <c r="I3579" s="65">
        <v>1.9</v>
      </c>
      <c r="J3579" s="161">
        <f t="shared" si="2723"/>
        <v>1.8619999999999999</v>
      </c>
      <c r="K3579" s="161">
        <f t="shared" si="2724"/>
        <v>1.843</v>
      </c>
      <c r="L3579" s="161">
        <f t="shared" si="2725"/>
        <v>1.8239999999999998</v>
      </c>
      <c r="M3579" s="14"/>
      <c r="N3579" s="208">
        <f>H3579*M3579</f>
        <v>0</v>
      </c>
      <c r="O3579" s="217">
        <f>I3579*M3579</f>
        <v>0</v>
      </c>
      <c r="P3579" s="246">
        <f>J3579*M3579</f>
        <v>0</v>
      </c>
      <c r="Q3579" s="246">
        <f>K3579*M3579</f>
        <v>0</v>
      </c>
      <c r="R3579" s="246">
        <f>L3579*M3579</f>
        <v>0</v>
      </c>
      <c r="S3579" s="13" t="s">
        <v>5</v>
      </c>
    </row>
    <row r="3580" spans="1:20" s="56" customFormat="1" ht="69.95" hidden="1" customHeight="1" outlineLevel="1" thickBot="1" x14ac:dyDescent="0.25">
      <c r="A3580" s="644" t="s">
        <v>5946</v>
      </c>
      <c r="B3580" s="64" t="s">
        <v>136</v>
      </c>
      <c r="C3580" s="597" t="s">
        <v>8998</v>
      </c>
      <c r="D3580" s="69" t="s">
        <v>8229</v>
      </c>
      <c r="E3580" s="64"/>
      <c r="F3580" s="64" t="s">
        <v>4</v>
      </c>
      <c r="G3580" s="136">
        <v>4</v>
      </c>
      <c r="H3580" s="98">
        <v>2</v>
      </c>
      <c r="I3580" s="98">
        <v>1.95</v>
      </c>
      <c r="J3580" s="162">
        <f t="shared" si="2723"/>
        <v>1.911</v>
      </c>
      <c r="K3580" s="162">
        <f t="shared" si="2724"/>
        <v>1.8915</v>
      </c>
      <c r="L3580" s="162">
        <f t="shared" si="2725"/>
        <v>1.8719999999999999</v>
      </c>
      <c r="M3580" s="141"/>
      <c r="N3580" s="209">
        <f>H3580*M3580</f>
        <v>0</v>
      </c>
      <c r="O3580" s="217">
        <f>I3580*M3580</f>
        <v>0</v>
      </c>
      <c r="P3580" s="246">
        <f>J3580*M3580</f>
        <v>0</v>
      </c>
      <c r="Q3580" s="246">
        <f>K3580*M3580</f>
        <v>0</v>
      </c>
      <c r="R3580" s="246">
        <f>L3580*M3580</f>
        <v>0</v>
      </c>
      <c r="S3580" s="30" t="s">
        <v>5</v>
      </c>
      <c r="T3580" s="100"/>
    </row>
    <row r="3581" spans="1:20" s="56" customFormat="1" ht="69.95" hidden="1" customHeight="1" outlineLevel="1" thickBot="1" x14ac:dyDescent="0.25">
      <c r="A3581" s="644" t="s">
        <v>5947</v>
      </c>
      <c r="B3581" s="64" t="s">
        <v>136</v>
      </c>
      <c r="C3581" s="597" t="s">
        <v>9333</v>
      </c>
      <c r="D3581" s="69" t="s">
        <v>8230</v>
      </c>
      <c r="E3581" s="64"/>
      <c r="F3581" s="64" t="s">
        <v>4</v>
      </c>
      <c r="G3581" s="136">
        <v>4</v>
      </c>
      <c r="H3581" s="98">
        <v>2.2999999999999998</v>
      </c>
      <c r="I3581" s="98">
        <v>2.2000000000000002</v>
      </c>
      <c r="J3581" s="161">
        <f t="shared" si="2723"/>
        <v>2.1560000000000001</v>
      </c>
      <c r="K3581" s="161">
        <f t="shared" si="2724"/>
        <v>2.1339999999999999</v>
      </c>
      <c r="L3581" s="161">
        <f t="shared" si="2725"/>
        <v>2.1120000000000001</v>
      </c>
      <c r="M3581" s="14"/>
      <c r="N3581" s="209">
        <f>H3581*M3581</f>
        <v>0</v>
      </c>
      <c r="O3581" s="217">
        <f>I3581*M3581</f>
        <v>0</v>
      </c>
      <c r="P3581" s="246">
        <f>J3581*M3581</f>
        <v>0</v>
      </c>
      <c r="Q3581" s="246">
        <f>K3581*M3581</f>
        <v>0</v>
      </c>
      <c r="R3581" s="246">
        <f>L3581*M3581</f>
        <v>0</v>
      </c>
      <c r="S3581" s="30" t="s">
        <v>5</v>
      </c>
      <c r="T3581" s="100"/>
    </row>
    <row r="3582" spans="1:20" s="56" customFormat="1" ht="69.95" hidden="1" customHeight="1" outlineLevel="1" thickBot="1" x14ac:dyDescent="0.25">
      <c r="A3582" s="644" t="s">
        <v>5948</v>
      </c>
      <c r="B3582" s="64" t="s">
        <v>136</v>
      </c>
      <c r="C3582" s="597" t="s">
        <v>8999</v>
      </c>
      <c r="D3582" s="69" t="s">
        <v>8231</v>
      </c>
      <c r="E3582" s="64"/>
      <c r="F3582" s="64" t="s">
        <v>4</v>
      </c>
      <c r="G3582" s="136">
        <v>5</v>
      </c>
      <c r="H3582" s="98">
        <v>2.1</v>
      </c>
      <c r="I3582" s="98">
        <v>2</v>
      </c>
      <c r="J3582" s="162">
        <f t="shared" si="2723"/>
        <v>1.96</v>
      </c>
      <c r="K3582" s="162">
        <f t="shared" si="2724"/>
        <v>1.94</v>
      </c>
      <c r="L3582" s="162">
        <f t="shared" si="2725"/>
        <v>1.92</v>
      </c>
      <c r="M3582" s="141"/>
      <c r="N3582" s="209">
        <f>H3582*M3582</f>
        <v>0</v>
      </c>
      <c r="O3582" s="217">
        <f>I3582*M3582</f>
        <v>0</v>
      </c>
      <c r="P3582" s="246">
        <f>J3582*M3582</f>
        <v>0</v>
      </c>
      <c r="Q3582" s="246">
        <f>K3582*M3582</f>
        <v>0</v>
      </c>
      <c r="R3582" s="246">
        <f>L3582*M3582</f>
        <v>0</v>
      </c>
      <c r="S3582" s="30" t="s">
        <v>5</v>
      </c>
      <c r="T3582" s="100"/>
    </row>
    <row r="3583" spans="1:20" s="56" customFormat="1" ht="69.95" hidden="1" customHeight="1" outlineLevel="1" thickBot="1" x14ac:dyDescent="0.25">
      <c r="A3583" s="644" t="s">
        <v>5949</v>
      </c>
      <c r="B3583" s="7" t="s">
        <v>136</v>
      </c>
      <c r="C3583" s="597" t="s">
        <v>9000</v>
      </c>
      <c r="D3583" s="68" t="s">
        <v>8232</v>
      </c>
      <c r="E3583" s="64"/>
      <c r="F3583" s="64" t="s">
        <v>4</v>
      </c>
      <c r="G3583" s="149">
        <v>5</v>
      </c>
      <c r="H3583" s="65">
        <v>2.7</v>
      </c>
      <c r="I3583" s="65">
        <v>2.6</v>
      </c>
      <c r="J3583" s="161">
        <f t="shared" si="2723"/>
        <v>2.548</v>
      </c>
      <c r="K3583" s="161">
        <f t="shared" si="2724"/>
        <v>2.5219999999999998</v>
      </c>
      <c r="L3583" s="161">
        <f t="shared" si="2725"/>
        <v>2.496</v>
      </c>
      <c r="M3583" s="14"/>
      <c r="N3583" s="208">
        <f>H3583*M3583</f>
        <v>0</v>
      </c>
      <c r="O3583" s="217">
        <f>I3583*M3583</f>
        <v>0</v>
      </c>
      <c r="P3583" s="246">
        <f>J3583*M3583</f>
        <v>0</v>
      </c>
      <c r="Q3583" s="246">
        <f>K3583*M3583</f>
        <v>0</v>
      </c>
      <c r="R3583" s="246">
        <f>L3583*M3583</f>
        <v>0</v>
      </c>
      <c r="S3583" s="13" t="s">
        <v>5</v>
      </c>
    </row>
    <row r="3584" spans="1:20" s="56" customFormat="1" ht="69.95" hidden="1" customHeight="1" outlineLevel="1" thickBot="1" x14ac:dyDescent="0.25">
      <c r="A3584" s="644" t="s">
        <v>5950</v>
      </c>
      <c r="B3584" s="64" t="s">
        <v>136</v>
      </c>
      <c r="C3584" s="597" t="s">
        <v>9293</v>
      </c>
      <c r="D3584" s="69" t="s">
        <v>8233</v>
      </c>
      <c r="E3584" s="64"/>
      <c r="F3584" s="64" t="s">
        <v>4</v>
      </c>
      <c r="G3584" s="136">
        <v>5</v>
      </c>
      <c r="H3584" s="98">
        <v>3</v>
      </c>
      <c r="I3584" s="98">
        <v>2.9</v>
      </c>
      <c r="J3584" s="162">
        <f t="shared" si="2723"/>
        <v>2.8420000000000001</v>
      </c>
      <c r="K3584" s="162">
        <f t="shared" si="2724"/>
        <v>2.8129999999999997</v>
      </c>
      <c r="L3584" s="162">
        <f t="shared" si="2725"/>
        <v>2.7839999999999998</v>
      </c>
      <c r="M3584" s="141"/>
      <c r="N3584" s="209">
        <f>H3584*M3584</f>
        <v>0</v>
      </c>
      <c r="O3584" s="217">
        <f>I3584*M3584</f>
        <v>0</v>
      </c>
      <c r="P3584" s="246">
        <f>J3584*M3584</f>
        <v>0</v>
      </c>
      <c r="Q3584" s="246">
        <f>K3584*M3584</f>
        <v>0</v>
      </c>
      <c r="R3584" s="246">
        <f>L3584*M3584</f>
        <v>0</v>
      </c>
      <c r="S3584" s="30" t="s">
        <v>5</v>
      </c>
      <c r="T3584" s="100"/>
    </row>
    <row r="3585" spans="1:20" s="56" customFormat="1" ht="69.95" hidden="1" customHeight="1" outlineLevel="1" thickBot="1" x14ac:dyDescent="0.25">
      <c r="A3585" s="644" t="s">
        <v>5951</v>
      </c>
      <c r="B3585" s="64" t="s">
        <v>136</v>
      </c>
      <c r="C3585" s="597" t="s">
        <v>9001</v>
      </c>
      <c r="D3585" s="69" t="s">
        <v>8234</v>
      </c>
      <c r="E3585" s="64"/>
      <c r="F3585" s="64" t="s">
        <v>4</v>
      </c>
      <c r="G3585" s="136">
        <v>6</v>
      </c>
      <c r="H3585" s="98">
        <v>3.1</v>
      </c>
      <c r="I3585" s="98">
        <v>3</v>
      </c>
      <c r="J3585" s="162">
        <f t="shared" si="2723"/>
        <v>2.94</v>
      </c>
      <c r="K3585" s="162">
        <f t="shared" si="2724"/>
        <v>2.91</v>
      </c>
      <c r="L3585" s="162">
        <f t="shared" si="2725"/>
        <v>2.88</v>
      </c>
      <c r="M3585" s="141"/>
      <c r="N3585" s="209">
        <f>H3585*M3585</f>
        <v>0</v>
      </c>
      <c r="O3585" s="217">
        <f>I3585*M3585</f>
        <v>0</v>
      </c>
      <c r="P3585" s="246">
        <f>J3585*M3585</f>
        <v>0</v>
      </c>
      <c r="Q3585" s="246">
        <f>K3585*M3585</f>
        <v>0</v>
      </c>
      <c r="R3585" s="246">
        <f>L3585*M3585</f>
        <v>0</v>
      </c>
      <c r="S3585" s="30" t="s">
        <v>5</v>
      </c>
      <c r="T3585" s="100"/>
    </row>
    <row r="3586" spans="1:20" s="56" customFormat="1" ht="69.95" hidden="1" customHeight="1" outlineLevel="1" thickBot="1" x14ac:dyDescent="0.25">
      <c r="A3586" s="644" t="s">
        <v>5952</v>
      </c>
      <c r="B3586" s="64" t="s">
        <v>136</v>
      </c>
      <c r="C3586" s="597" t="s">
        <v>9002</v>
      </c>
      <c r="D3586" s="69" t="s">
        <v>8235</v>
      </c>
      <c r="E3586" s="64"/>
      <c r="F3586" s="64" t="s">
        <v>4</v>
      </c>
      <c r="G3586" s="136">
        <v>6</v>
      </c>
      <c r="H3586" s="98">
        <v>3.5</v>
      </c>
      <c r="I3586" s="98">
        <v>3.4</v>
      </c>
      <c r="J3586" s="161">
        <f t="shared" si="2723"/>
        <v>3.3319999999999999</v>
      </c>
      <c r="K3586" s="161">
        <f t="shared" si="2724"/>
        <v>3.298</v>
      </c>
      <c r="L3586" s="161">
        <f t="shared" si="2725"/>
        <v>3.2639999999999998</v>
      </c>
      <c r="M3586" s="14"/>
      <c r="N3586" s="209">
        <f>H3586*M3586</f>
        <v>0</v>
      </c>
      <c r="O3586" s="217">
        <f>I3586*M3586</f>
        <v>0</v>
      </c>
      <c r="P3586" s="246">
        <f>J3586*M3586</f>
        <v>0</v>
      </c>
      <c r="Q3586" s="246">
        <f>K3586*M3586</f>
        <v>0</v>
      </c>
      <c r="R3586" s="246">
        <f>L3586*M3586</f>
        <v>0</v>
      </c>
      <c r="S3586" s="30" t="s">
        <v>5</v>
      </c>
      <c r="T3586" s="100"/>
    </row>
    <row r="3587" spans="1:20" s="56" customFormat="1" ht="69.95" hidden="1" customHeight="1" outlineLevel="1" thickBot="1" x14ac:dyDescent="0.25">
      <c r="A3587" s="644" t="s">
        <v>5953</v>
      </c>
      <c r="B3587" s="64" t="s">
        <v>136</v>
      </c>
      <c r="C3587" s="597" t="s">
        <v>9003</v>
      </c>
      <c r="D3587" s="69" t="s">
        <v>8236</v>
      </c>
      <c r="E3587" s="64"/>
      <c r="F3587" s="64" t="s">
        <v>4</v>
      </c>
      <c r="G3587" s="136">
        <v>4</v>
      </c>
      <c r="H3587" s="98">
        <v>2.2000000000000002</v>
      </c>
      <c r="I3587" s="98">
        <v>2.1</v>
      </c>
      <c r="J3587" s="162">
        <f t="shared" si="2723"/>
        <v>2.0579999999999998</v>
      </c>
      <c r="K3587" s="162">
        <f t="shared" si="2724"/>
        <v>2.0369999999999999</v>
      </c>
      <c r="L3587" s="162">
        <f t="shared" si="2725"/>
        <v>2.016</v>
      </c>
      <c r="M3587" s="141"/>
      <c r="N3587" s="209">
        <f>H3587*M3587</f>
        <v>0</v>
      </c>
      <c r="O3587" s="217">
        <f>I3587*M3587</f>
        <v>0</v>
      </c>
      <c r="P3587" s="246">
        <f>J3587*M3587</f>
        <v>0</v>
      </c>
      <c r="Q3587" s="246">
        <f>K3587*M3587</f>
        <v>0</v>
      </c>
      <c r="R3587" s="246">
        <f>L3587*M3587</f>
        <v>0</v>
      </c>
      <c r="S3587" s="30" t="s">
        <v>5</v>
      </c>
      <c r="T3587" s="100"/>
    </row>
    <row r="3588" spans="1:20" s="56" customFormat="1" ht="69.95" hidden="1" customHeight="1" outlineLevel="1" thickBot="1" x14ac:dyDescent="0.25">
      <c r="A3588" s="644" t="s">
        <v>5954</v>
      </c>
      <c r="B3588" s="7" t="s">
        <v>136</v>
      </c>
      <c r="C3588" s="597" t="s">
        <v>9004</v>
      </c>
      <c r="D3588" s="68" t="s">
        <v>8237</v>
      </c>
      <c r="E3588" s="64"/>
      <c r="F3588" s="64" t="s">
        <v>4</v>
      </c>
      <c r="G3588" s="149">
        <v>5</v>
      </c>
      <c r="H3588" s="65">
        <v>2.4</v>
      </c>
      <c r="I3588" s="65">
        <v>2.2999999999999998</v>
      </c>
      <c r="J3588" s="161">
        <f t="shared" si="2723"/>
        <v>2.254</v>
      </c>
      <c r="K3588" s="161">
        <f t="shared" si="2724"/>
        <v>2.2309999999999999</v>
      </c>
      <c r="L3588" s="161">
        <f t="shared" si="2725"/>
        <v>2.2079999999999997</v>
      </c>
      <c r="M3588" s="14"/>
      <c r="N3588" s="208">
        <f>H3588*M3588</f>
        <v>0</v>
      </c>
      <c r="O3588" s="217">
        <f>I3588*M3588</f>
        <v>0</v>
      </c>
      <c r="P3588" s="246">
        <f>J3588*M3588</f>
        <v>0</v>
      </c>
      <c r="Q3588" s="246">
        <f>K3588*M3588</f>
        <v>0</v>
      </c>
      <c r="R3588" s="246">
        <f>L3588*M3588</f>
        <v>0</v>
      </c>
      <c r="S3588" s="13" t="s">
        <v>5</v>
      </c>
    </row>
    <row r="3589" spans="1:20" s="56" customFormat="1" ht="69.95" hidden="1" customHeight="1" outlineLevel="1" thickBot="1" x14ac:dyDescent="0.25">
      <c r="A3589" s="644" t="s">
        <v>5955</v>
      </c>
      <c r="B3589" s="64" t="s">
        <v>136</v>
      </c>
      <c r="C3589" s="597" t="s">
        <v>9005</v>
      </c>
      <c r="D3589" s="69" t="s">
        <v>8238</v>
      </c>
      <c r="E3589" s="64"/>
      <c r="F3589" s="64" t="s">
        <v>4</v>
      </c>
      <c r="G3589" s="136">
        <v>4</v>
      </c>
      <c r="H3589" s="98">
        <v>2.1</v>
      </c>
      <c r="I3589" s="98">
        <v>2</v>
      </c>
      <c r="J3589" s="162">
        <f t="shared" si="2723"/>
        <v>1.96</v>
      </c>
      <c r="K3589" s="162">
        <f t="shared" si="2724"/>
        <v>1.94</v>
      </c>
      <c r="L3589" s="162">
        <f t="shared" si="2725"/>
        <v>1.92</v>
      </c>
      <c r="M3589" s="141"/>
      <c r="N3589" s="209">
        <f>H3589*M3589</f>
        <v>0</v>
      </c>
      <c r="O3589" s="217">
        <f>I3589*M3589</f>
        <v>0</v>
      </c>
      <c r="P3589" s="246">
        <f>J3589*M3589</f>
        <v>0</v>
      </c>
      <c r="Q3589" s="246">
        <f>K3589*M3589</f>
        <v>0</v>
      </c>
      <c r="R3589" s="246">
        <f>L3589*M3589</f>
        <v>0</v>
      </c>
      <c r="S3589" s="30" t="s">
        <v>5</v>
      </c>
      <c r="T3589" s="100"/>
    </row>
    <row r="3590" spans="1:20" s="56" customFormat="1" ht="69.95" hidden="1" customHeight="1" outlineLevel="1" thickBot="1" x14ac:dyDescent="0.25">
      <c r="A3590" s="644" t="s">
        <v>5956</v>
      </c>
      <c r="B3590" s="7" t="s">
        <v>136</v>
      </c>
      <c r="C3590" s="597" t="s">
        <v>9337</v>
      </c>
      <c r="D3590" s="68" t="s">
        <v>8239</v>
      </c>
      <c r="E3590" s="64"/>
      <c r="F3590" s="64" t="s">
        <v>4</v>
      </c>
      <c r="G3590" s="149">
        <v>4</v>
      </c>
      <c r="H3590" s="98">
        <v>2.2999999999999998</v>
      </c>
      <c r="I3590" s="98">
        <v>2.2000000000000002</v>
      </c>
      <c r="J3590" s="161">
        <f t="shared" si="2723"/>
        <v>2.1560000000000001</v>
      </c>
      <c r="K3590" s="161">
        <f t="shared" si="2724"/>
        <v>2.1339999999999999</v>
      </c>
      <c r="L3590" s="161">
        <f t="shared" si="2725"/>
        <v>2.1120000000000001</v>
      </c>
      <c r="M3590" s="14"/>
      <c r="N3590" s="208">
        <f>H3590*M3590</f>
        <v>0</v>
      </c>
      <c r="O3590" s="217">
        <f>I3590*M3590</f>
        <v>0</v>
      </c>
      <c r="P3590" s="246">
        <f>J3590*M3590</f>
        <v>0</v>
      </c>
      <c r="Q3590" s="246">
        <f>K3590*M3590</f>
        <v>0</v>
      </c>
      <c r="R3590" s="246">
        <f>L3590*M3590</f>
        <v>0</v>
      </c>
      <c r="S3590" s="13" t="s">
        <v>5</v>
      </c>
    </row>
    <row r="3591" spans="1:20" s="56" customFormat="1" ht="69.95" hidden="1" customHeight="1" outlineLevel="1" thickBot="1" x14ac:dyDescent="0.25">
      <c r="A3591" s="644" t="s">
        <v>5957</v>
      </c>
      <c r="B3591" s="64" t="s">
        <v>136</v>
      </c>
      <c r="C3591" s="597" t="s">
        <v>10782</v>
      </c>
      <c r="D3591" s="69" t="s">
        <v>8240</v>
      </c>
      <c r="E3591" s="64"/>
      <c r="F3591" s="64" t="s">
        <v>4</v>
      </c>
      <c r="G3591" s="136">
        <v>4</v>
      </c>
      <c r="H3591" s="98">
        <v>2.2999999999999998</v>
      </c>
      <c r="I3591" s="98">
        <v>2.2000000000000002</v>
      </c>
      <c r="J3591" s="161">
        <f t="shared" si="2723"/>
        <v>2.1560000000000001</v>
      </c>
      <c r="K3591" s="161">
        <f t="shared" si="2724"/>
        <v>2.1339999999999999</v>
      </c>
      <c r="L3591" s="161">
        <f t="shared" si="2725"/>
        <v>2.1120000000000001</v>
      </c>
      <c r="M3591" s="14"/>
      <c r="N3591" s="209">
        <f>H3591*M3591</f>
        <v>0</v>
      </c>
      <c r="O3591" s="217">
        <f>I3591*M3591</f>
        <v>0</v>
      </c>
      <c r="P3591" s="246">
        <f>J3591*M3591</f>
        <v>0</v>
      </c>
      <c r="Q3591" s="246">
        <f>K3591*M3591</f>
        <v>0</v>
      </c>
      <c r="R3591" s="246">
        <f>L3591*M3591</f>
        <v>0</v>
      </c>
      <c r="S3591" s="30" t="s">
        <v>5</v>
      </c>
      <c r="T3591" s="100"/>
    </row>
    <row r="3592" spans="1:20" s="56" customFormat="1" ht="69.95" hidden="1" customHeight="1" outlineLevel="1" thickBot="1" x14ac:dyDescent="0.25">
      <c r="A3592" s="644" t="s">
        <v>10024</v>
      </c>
      <c r="B3592" s="82" t="s">
        <v>1216</v>
      </c>
      <c r="C3592" s="597" t="s">
        <v>10026</v>
      </c>
      <c r="D3592" s="409" t="s">
        <v>10470</v>
      </c>
      <c r="E3592" s="64"/>
      <c r="F3592" s="64" t="s">
        <v>4</v>
      </c>
      <c r="G3592" s="136">
        <v>12</v>
      </c>
      <c r="H3592" s="107">
        <v>7.7</v>
      </c>
      <c r="I3592" s="98">
        <v>7.5</v>
      </c>
      <c r="J3592" s="161">
        <f t="shared" si="2723"/>
        <v>7.35</v>
      </c>
      <c r="K3592" s="161">
        <f t="shared" si="2724"/>
        <v>7.2749999999999995</v>
      </c>
      <c r="L3592" s="161">
        <f t="shared" si="2725"/>
        <v>7.1999999999999993</v>
      </c>
      <c r="M3592" s="14"/>
      <c r="N3592" s="208">
        <f>H3592*M3592</f>
        <v>0</v>
      </c>
      <c r="O3592" s="217">
        <f>I3592*M3592</f>
        <v>0</v>
      </c>
      <c r="P3592" s="246">
        <f>J3592*M3592</f>
        <v>0</v>
      </c>
      <c r="Q3592" s="246">
        <f>K3592*M3592</f>
        <v>0</v>
      </c>
      <c r="R3592" s="246">
        <f>L3592*M3592</f>
        <v>0</v>
      </c>
      <c r="S3592" s="30" t="s">
        <v>5</v>
      </c>
    </row>
    <row r="3593" spans="1:20" s="56" customFormat="1" ht="69.95" hidden="1" customHeight="1" outlineLevel="1" thickBot="1" x14ac:dyDescent="0.25">
      <c r="A3593" s="644" t="s">
        <v>5958</v>
      </c>
      <c r="B3593" s="64" t="s">
        <v>136</v>
      </c>
      <c r="C3593" s="597" t="s">
        <v>10538</v>
      </c>
      <c r="D3593" s="69" t="s">
        <v>8241</v>
      </c>
      <c r="E3593" s="64"/>
      <c r="F3593" s="64" t="s">
        <v>4</v>
      </c>
      <c r="G3593" s="136">
        <v>6</v>
      </c>
      <c r="H3593" s="98">
        <v>3.4</v>
      </c>
      <c r="I3593" s="98">
        <v>3.3</v>
      </c>
      <c r="J3593" s="161">
        <f t="shared" si="2723"/>
        <v>3.234</v>
      </c>
      <c r="K3593" s="161">
        <f t="shared" si="2724"/>
        <v>3.2009999999999996</v>
      </c>
      <c r="L3593" s="161">
        <f t="shared" si="2725"/>
        <v>3.1679999999999997</v>
      </c>
      <c r="M3593" s="14"/>
      <c r="N3593" s="209">
        <f>H3593*M3593</f>
        <v>0</v>
      </c>
      <c r="O3593" s="217">
        <f>I3593*M3593</f>
        <v>0</v>
      </c>
      <c r="P3593" s="246">
        <f>J3593*M3593</f>
        <v>0</v>
      </c>
      <c r="Q3593" s="246">
        <f>K3593*M3593</f>
        <v>0</v>
      </c>
      <c r="R3593" s="246">
        <f>L3593*M3593</f>
        <v>0</v>
      </c>
      <c r="S3593" s="30" t="s">
        <v>5</v>
      </c>
      <c r="T3593" s="100"/>
    </row>
    <row r="3594" spans="1:20" s="56" customFormat="1" ht="69.95" hidden="1" customHeight="1" outlineLevel="1" thickBot="1" x14ac:dyDescent="0.25">
      <c r="A3594" s="644" t="s">
        <v>5959</v>
      </c>
      <c r="B3594" s="7" t="s">
        <v>136</v>
      </c>
      <c r="C3594" s="597" t="s">
        <v>9006</v>
      </c>
      <c r="D3594" s="68" t="s">
        <v>8242</v>
      </c>
      <c r="E3594" s="64"/>
      <c r="F3594" s="64" t="s">
        <v>4</v>
      </c>
      <c r="G3594" s="149">
        <v>5</v>
      </c>
      <c r="H3594" s="65">
        <v>2.7</v>
      </c>
      <c r="I3594" s="65">
        <v>2.6</v>
      </c>
      <c r="J3594" s="161">
        <f t="shared" si="2723"/>
        <v>2.548</v>
      </c>
      <c r="K3594" s="161">
        <f t="shared" si="2724"/>
        <v>2.5219999999999998</v>
      </c>
      <c r="L3594" s="161">
        <f t="shared" si="2725"/>
        <v>2.496</v>
      </c>
      <c r="M3594" s="14"/>
      <c r="N3594" s="208">
        <f>H3594*M3594</f>
        <v>0</v>
      </c>
      <c r="O3594" s="217">
        <f>I3594*M3594</f>
        <v>0</v>
      </c>
      <c r="P3594" s="246">
        <f>J3594*M3594</f>
        <v>0</v>
      </c>
      <c r="Q3594" s="246">
        <f>K3594*M3594</f>
        <v>0</v>
      </c>
      <c r="R3594" s="246">
        <f>L3594*M3594</f>
        <v>0</v>
      </c>
      <c r="S3594" s="13" t="s">
        <v>5</v>
      </c>
    </row>
    <row r="3595" spans="1:20" s="56" customFormat="1" ht="69.95" hidden="1" customHeight="1" outlineLevel="1" thickBot="1" x14ac:dyDescent="0.25">
      <c r="A3595" s="644" t="s">
        <v>5960</v>
      </c>
      <c r="B3595" s="64" t="s">
        <v>136</v>
      </c>
      <c r="C3595" s="597" t="s">
        <v>10023</v>
      </c>
      <c r="D3595" s="69" t="s">
        <v>8243</v>
      </c>
      <c r="E3595" s="64"/>
      <c r="F3595" s="64" t="s">
        <v>4</v>
      </c>
      <c r="G3595" s="136">
        <v>5</v>
      </c>
      <c r="H3595" s="98">
        <v>2.8</v>
      </c>
      <c r="I3595" s="98">
        <v>2.7</v>
      </c>
      <c r="J3595" s="162">
        <f t="shared" si="2723"/>
        <v>2.6459999999999999</v>
      </c>
      <c r="K3595" s="162">
        <f t="shared" si="2724"/>
        <v>2.6190000000000002</v>
      </c>
      <c r="L3595" s="162">
        <f t="shared" si="2725"/>
        <v>2.5920000000000001</v>
      </c>
      <c r="M3595" s="141"/>
      <c r="N3595" s="209">
        <f>H3595*M3595</f>
        <v>0</v>
      </c>
      <c r="O3595" s="217">
        <f>I3595*M3595</f>
        <v>0</v>
      </c>
      <c r="P3595" s="246">
        <f>J3595*M3595</f>
        <v>0</v>
      </c>
      <c r="Q3595" s="246">
        <f>K3595*M3595</f>
        <v>0</v>
      </c>
      <c r="R3595" s="246">
        <f>L3595*M3595</f>
        <v>0</v>
      </c>
      <c r="S3595" s="30" t="s">
        <v>5</v>
      </c>
      <c r="T3595" s="100"/>
    </row>
    <row r="3596" spans="1:20" s="56" customFormat="1" ht="69.95" hidden="1" customHeight="1" outlineLevel="1" thickBot="1" x14ac:dyDescent="0.25">
      <c r="A3596" s="644" t="s">
        <v>5961</v>
      </c>
      <c r="B3596" s="7" t="s">
        <v>136</v>
      </c>
      <c r="C3596" s="597" t="s">
        <v>9007</v>
      </c>
      <c r="D3596" s="68" t="s">
        <v>8244</v>
      </c>
      <c r="E3596" s="64"/>
      <c r="F3596" s="64" t="s">
        <v>4</v>
      </c>
      <c r="G3596" s="149">
        <v>6</v>
      </c>
      <c r="H3596" s="65">
        <v>2.4</v>
      </c>
      <c r="I3596" s="65">
        <v>2.2999999999999998</v>
      </c>
      <c r="J3596" s="161">
        <f t="shared" si="2723"/>
        <v>2.254</v>
      </c>
      <c r="K3596" s="161">
        <f t="shared" si="2724"/>
        <v>2.2309999999999999</v>
      </c>
      <c r="L3596" s="161">
        <f t="shared" si="2725"/>
        <v>2.2079999999999997</v>
      </c>
      <c r="M3596" s="14"/>
      <c r="N3596" s="208">
        <f>H3596*M3596</f>
        <v>0</v>
      </c>
      <c r="O3596" s="217">
        <f>I3596*M3596</f>
        <v>0</v>
      </c>
      <c r="P3596" s="246">
        <f>J3596*M3596</f>
        <v>0</v>
      </c>
      <c r="Q3596" s="246">
        <f>K3596*M3596</f>
        <v>0</v>
      </c>
      <c r="R3596" s="246">
        <f>L3596*M3596</f>
        <v>0</v>
      </c>
      <c r="S3596" s="13" t="s">
        <v>5</v>
      </c>
    </row>
    <row r="3597" spans="1:20" s="56" customFormat="1" ht="69.95" hidden="1" customHeight="1" outlineLevel="1" thickBot="1" x14ac:dyDescent="0.25">
      <c r="A3597" s="644" t="s">
        <v>5962</v>
      </c>
      <c r="B3597" s="64" t="s">
        <v>136</v>
      </c>
      <c r="C3597" s="597" t="s">
        <v>10539</v>
      </c>
      <c r="D3597" s="69" t="s">
        <v>8245</v>
      </c>
      <c r="E3597" s="64"/>
      <c r="F3597" s="64" t="s">
        <v>4</v>
      </c>
      <c r="G3597" s="136">
        <v>4</v>
      </c>
      <c r="H3597" s="98">
        <v>2.2000000000000002</v>
      </c>
      <c r="I3597" s="98">
        <v>2.1</v>
      </c>
      <c r="J3597" s="162">
        <f t="shared" si="2723"/>
        <v>2.0579999999999998</v>
      </c>
      <c r="K3597" s="162">
        <f t="shared" si="2724"/>
        <v>2.0369999999999999</v>
      </c>
      <c r="L3597" s="162">
        <f t="shared" si="2725"/>
        <v>2.016</v>
      </c>
      <c r="M3597" s="141"/>
      <c r="N3597" s="209">
        <f>H3597*M3597</f>
        <v>0</v>
      </c>
      <c r="O3597" s="217">
        <f>I3597*M3597</f>
        <v>0</v>
      </c>
      <c r="P3597" s="246">
        <f>J3597*M3597</f>
        <v>0</v>
      </c>
      <c r="Q3597" s="246">
        <f>K3597*M3597</f>
        <v>0</v>
      </c>
      <c r="R3597" s="246">
        <f>L3597*M3597</f>
        <v>0</v>
      </c>
      <c r="S3597" s="30" t="s">
        <v>5</v>
      </c>
      <c r="T3597" s="100"/>
    </row>
    <row r="3598" spans="1:20" s="56" customFormat="1" ht="69.95" hidden="1" customHeight="1" outlineLevel="1" thickBot="1" x14ac:dyDescent="0.25">
      <c r="A3598" s="644" t="s">
        <v>5963</v>
      </c>
      <c r="B3598" s="64" t="s">
        <v>136</v>
      </c>
      <c r="C3598" s="597" t="s">
        <v>9008</v>
      </c>
      <c r="D3598" s="69" t="s">
        <v>8246</v>
      </c>
      <c r="E3598" s="64"/>
      <c r="F3598" s="64" t="s">
        <v>4</v>
      </c>
      <c r="G3598" s="149">
        <v>4</v>
      </c>
      <c r="H3598" s="98">
        <v>2.2000000000000002</v>
      </c>
      <c r="I3598" s="98">
        <v>2.1</v>
      </c>
      <c r="J3598" s="161">
        <f t="shared" si="2723"/>
        <v>2.0579999999999998</v>
      </c>
      <c r="K3598" s="161">
        <f t="shared" si="2724"/>
        <v>2.0369999999999999</v>
      </c>
      <c r="L3598" s="161">
        <f t="shared" si="2725"/>
        <v>2.016</v>
      </c>
      <c r="M3598" s="14"/>
      <c r="N3598" s="209">
        <f>H3598*M3598</f>
        <v>0</v>
      </c>
      <c r="O3598" s="217">
        <f>I3598*M3598</f>
        <v>0</v>
      </c>
      <c r="P3598" s="246">
        <f>J3598*M3598</f>
        <v>0</v>
      </c>
      <c r="Q3598" s="246">
        <f>K3598*M3598</f>
        <v>0</v>
      </c>
      <c r="R3598" s="246">
        <f>L3598*M3598</f>
        <v>0</v>
      </c>
      <c r="S3598" s="30" t="s">
        <v>5</v>
      </c>
      <c r="T3598" s="100"/>
    </row>
    <row r="3599" spans="1:20" s="56" customFormat="1" ht="69.95" hidden="1" customHeight="1" outlineLevel="1" thickBot="1" x14ac:dyDescent="0.25">
      <c r="A3599" s="644" t="s">
        <v>5964</v>
      </c>
      <c r="B3599" s="7" t="s">
        <v>136</v>
      </c>
      <c r="C3599" s="597" t="s">
        <v>9334</v>
      </c>
      <c r="D3599" s="68" t="s">
        <v>8247</v>
      </c>
      <c r="E3599" s="64"/>
      <c r="F3599" s="64" t="s">
        <v>4</v>
      </c>
      <c r="G3599" s="149">
        <v>4</v>
      </c>
      <c r="H3599" s="65">
        <v>2.5</v>
      </c>
      <c r="I3599" s="65">
        <v>2.4</v>
      </c>
      <c r="J3599" s="161">
        <f t="shared" si="2723"/>
        <v>2.3519999999999999</v>
      </c>
      <c r="K3599" s="161">
        <f t="shared" si="2724"/>
        <v>2.3279999999999998</v>
      </c>
      <c r="L3599" s="161">
        <f t="shared" si="2725"/>
        <v>2.3039999999999998</v>
      </c>
      <c r="M3599" s="14"/>
      <c r="N3599" s="208">
        <f>H3599*M3599</f>
        <v>0</v>
      </c>
      <c r="O3599" s="217">
        <f>I3599*M3599</f>
        <v>0</v>
      </c>
      <c r="P3599" s="246">
        <f>J3599*M3599</f>
        <v>0</v>
      </c>
      <c r="Q3599" s="246">
        <f>K3599*M3599</f>
        <v>0</v>
      </c>
      <c r="R3599" s="246">
        <f>L3599*M3599</f>
        <v>0</v>
      </c>
      <c r="S3599" s="13" t="s">
        <v>5</v>
      </c>
    </row>
    <row r="3600" spans="1:20" s="56" customFormat="1" ht="69.95" hidden="1" customHeight="1" outlineLevel="1" thickBot="1" x14ac:dyDescent="0.25">
      <c r="A3600" s="644" t="s">
        <v>5965</v>
      </c>
      <c r="B3600" s="64" t="s">
        <v>136</v>
      </c>
      <c r="C3600" s="597" t="s">
        <v>9009</v>
      </c>
      <c r="D3600" s="69" t="s">
        <v>8248</v>
      </c>
      <c r="E3600" s="64"/>
      <c r="F3600" s="64" t="s">
        <v>4</v>
      </c>
      <c r="G3600" s="136">
        <v>4</v>
      </c>
      <c r="H3600" s="98">
        <v>2.1</v>
      </c>
      <c r="I3600" s="98">
        <v>2</v>
      </c>
      <c r="J3600" s="162">
        <f t="shared" si="2723"/>
        <v>1.96</v>
      </c>
      <c r="K3600" s="162">
        <f t="shared" si="2724"/>
        <v>1.94</v>
      </c>
      <c r="L3600" s="162">
        <f t="shared" si="2725"/>
        <v>1.92</v>
      </c>
      <c r="M3600" s="141"/>
      <c r="N3600" s="209">
        <f>H3600*M3600</f>
        <v>0</v>
      </c>
      <c r="O3600" s="217">
        <f>I3600*M3600</f>
        <v>0</v>
      </c>
      <c r="P3600" s="246">
        <f>J3600*M3600</f>
        <v>0</v>
      </c>
      <c r="Q3600" s="246">
        <f>K3600*M3600</f>
        <v>0</v>
      </c>
      <c r="R3600" s="246">
        <f>L3600*M3600</f>
        <v>0</v>
      </c>
      <c r="S3600" s="30" t="s">
        <v>5</v>
      </c>
      <c r="T3600" s="100"/>
    </row>
    <row r="3601" spans="1:20" s="56" customFormat="1" ht="69.95" hidden="1" customHeight="1" outlineLevel="1" thickBot="1" x14ac:dyDescent="0.25">
      <c r="A3601" s="644" t="s">
        <v>5966</v>
      </c>
      <c r="B3601" s="64" t="s">
        <v>136</v>
      </c>
      <c r="C3601" s="597" t="s">
        <v>9010</v>
      </c>
      <c r="D3601" s="69" t="s">
        <v>8249</v>
      </c>
      <c r="E3601" s="64"/>
      <c r="F3601" s="64" t="s">
        <v>4</v>
      </c>
      <c r="G3601" s="136">
        <v>4</v>
      </c>
      <c r="H3601" s="98">
        <v>2</v>
      </c>
      <c r="I3601" s="98">
        <v>1.9</v>
      </c>
      <c r="J3601" s="162">
        <f t="shared" si="2723"/>
        <v>1.8619999999999999</v>
      </c>
      <c r="K3601" s="162">
        <f t="shared" si="2724"/>
        <v>1.843</v>
      </c>
      <c r="L3601" s="162">
        <f t="shared" si="2725"/>
        <v>1.8239999999999998</v>
      </c>
      <c r="M3601" s="141"/>
      <c r="N3601" s="209">
        <f>H3601*M3601</f>
        <v>0</v>
      </c>
      <c r="O3601" s="217">
        <f>I3601*M3601</f>
        <v>0</v>
      </c>
      <c r="P3601" s="246">
        <f>J3601*M3601</f>
        <v>0</v>
      </c>
      <c r="Q3601" s="246">
        <f>K3601*M3601</f>
        <v>0</v>
      </c>
      <c r="R3601" s="246">
        <f>L3601*M3601</f>
        <v>0</v>
      </c>
      <c r="S3601" s="30" t="s">
        <v>5</v>
      </c>
      <c r="T3601" s="100"/>
    </row>
    <row r="3602" spans="1:20" s="56" customFormat="1" ht="69.95" hidden="1" customHeight="1" outlineLevel="1" thickBot="1" x14ac:dyDescent="0.25">
      <c r="A3602" s="644" t="s">
        <v>5967</v>
      </c>
      <c r="B3602" s="64" t="s">
        <v>136</v>
      </c>
      <c r="C3602" s="597" t="s">
        <v>9295</v>
      </c>
      <c r="D3602" s="69" t="s">
        <v>8250</v>
      </c>
      <c r="E3602" s="64"/>
      <c r="F3602" s="64" t="s">
        <v>4</v>
      </c>
      <c r="G3602" s="136">
        <v>4</v>
      </c>
      <c r="H3602" s="98">
        <v>2.1</v>
      </c>
      <c r="I3602" s="98">
        <v>2</v>
      </c>
      <c r="J3602" s="162">
        <f t="shared" si="2723"/>
        <v>1.96</v>
      </c>
      <c r="K3602" s="162">
        <f t="shared" si="2724"/>
        <v>1.94</v>
      </c>
      <c r="L3602" s="162">
        <f t="shared" si="2725"/>
        <v>1.92</v>
      </c>
      <c r="M3602" s="141"/>
      <c r="N3602" s="209">
        <f>H3602*M3602</f>
        <v>0</v>
      </c>
      <c r="O3602" s="217">
        <f>I3602*M3602</f>
        <v>0</v>
      </c>
      <c r="P3602" s="246">
        <f>J3602*M3602</f>
        <v>0</v>
      </c>
      <c r="Q3602" s="246">
        <f>K3602*M3602</f>
        <v>0</v>
      </c>
      <c r="R3602" s="246">
        <f>L3602*M3602</f>
        <v>0</v>
      </c>
      <c r="S3602" s="30" t="s">
        <v>5</v>
      </c>
      <c r="T3602" s="100"/>
    </row>
    <row r="3603" spans="1:20" s="56" customFormat="1" ht="69.95" hidden="1" customHeight="1" outlineLevel="1" thickBot="1" x14ac:dyDescent="0.25">
      <c r="A3603" s="644" t="s">
        <v>5968</v>
      </c>
      <c r="B3603" s="7" t="s">
        <v>136</v>
      </c>
      <c r="C3603" s="597" t="s">
        <v>9011</v>
      </c>
      <c r="D3603" s="68" t="s">
        <v>8251</v>
      </c>
      <c r="E3603" s="64"/>
      <c r="F3603" s="64" t="s">
        <v>4</v>
      </c>
      <c r="G3603" s="149">
        <v>6</v>
      </c>
      <c r="H3603" s="65">
        <v>2.6</v>
      </c>
      <c r="I3603" s="65">
        <v>2.5</v>
      </c>
      <c r="J3603" s="161">
        <f t="shared" si="2723"/>
        <v>2.4500000000000002</v>
      </c>
      <c r="K3603" s="161">
        <f t="shared" si="2724"/>
        <v>2.4249999999999998</v>
      </c>
      <c r="L3603" s="161">
        <f t="shared" si="2725"/>
        <v>2.4</v>
      </c>
      <c r="M3603" s="14"/>
      <c r="N3603" s="208">
        <f>H3603*M3603</f>
        <v>0</v>
      </c>
      <c r="O3603" s="217">
        <f>I3603*M3603</f>
        <v>0</v>
      </c>
      <c r="P3603" s="246">
        <f>J3603*M3603</f>
        <v>0</v>
      </c>
      <c r="Q3603" s="246">
        <f>K3603*M3603</f>
        <v>0</v>
      </c>
      <c r="R3603" s="246">
        <f>L3603*M3603</f>
        <v>0</v>
      </c>
      <c r="S3603" s="13" t="s">
        <v>5</v>
      </c>
    </row>
    <row r="3604" spans="1:20" s="56" customFormat="1" ht="69.95" hidden="1" customHeight="1" outlineLevel="1" thickBot="1" x14ac:dyDescent="0.25">
      <c r="A3604" s="644" t="s">
        <v>5969</v>
      </c>
      <c r="B3604" s="64" t="s">
        <v>136</v>
      </c>
      <c r="C3604" s="597" t="s">
        <v>9338</v>
      </c>
      <c r="D3604" s="69" t="s">
        <v>8252</v>
      </c>
      <c r="E3604" s="64"/>
      <c r="F3604" s="64" t="s">
        <v>4</v>
      </c>
      <c r="G3604" s="136">
        <v>4</v>
      </c>
      <c r="H3604" s="98">
        <v>2.2999999999999998</v>
      </c>
      <c r="I3604" s="98">
        <v>2.2000000000000002</v>
      </c>
      <c r="J3604" s="161">
        <f t="shared" si="2723"/>
        <v>2.1560000000000001</v>
      </c>
      <c r="K3604" s="161">
        <f t="shared" si="2724"/>
        <v>2.1339999999999999</v>
      </c>
      <c r="L3604" s="161">
        <f t="shared" si="2725"/>
        <v>2.1120000000000001</v>
      </c>
      <c r="M3604" s="14"/>
      <c r="N3604" s="209">
        <f>H3604*M3604</f>
        <v>0</v>
      </c>
      <c r="O3604" s="217">
        <f>I3604*M3604</f>
        <v>0</v>
      </c>
      <c r="P3604" s="246">
        <f>J3604*M3604</f>
        <v>0</v>
      </c>
      <c r="Q3604" s="246">
        <f>K3604*M3604</f>
        <v>0</v>
      </c>
      <c r="R3604" s="246">
        <f>L3604*M3604</f>
        <v>0</v>
      </c>
      <c r="S3604" s="30" t="s">
        <v>5</v>
      </c>
      <c r="T3604" s="100"/>
    </row>
    <row r="3605" spans="1:20" s="56" customFormat="1" ht="69.95" hidden="1" customHeight="1" outlineLevel="1" thickBot="1" x14ac:dyDescent="0.25">
      <c r="A3605" s="644" t="s">
        <v>5970</v>
      </c>
      <c r="B3605" s="7" t="s">
        <v>136</v>
      </c>
      <c r="C3605" s="597" t="s">
        <v>9012</v>
      </c>
      <c r="D3605" s="68" t="s">
        <v>8253</v>
      </c>
      <c r="E3605" s="64"/>
      <c r="F3605" s="64" t="s">
        <v>4</v>
      </c>
      <c r="G3605" s="149">
        <v>6</v>
      </c>
      <c r="H3605" s="65">
        <v>2.2000000000000002</v>
      </c>
      <c r="I3605" s="65">
        <v>2.1</v>
      </c>
      <c r="J3605" s="161">
        <f t="shared" si="2723"/>
        <v>2.0579999999999998</v>
      </c>
      <c r="K3605" s="161">
        <f t="shared" si="2724"/>
        <v>2.0369999999999999</v>
      </c>
      <c r="L3605" s="161">
        <f t="shared" si="2725"/>
        <v>2.016</v>
      </c>
      <c r="M3605" s="14"/>
      <c r="N3605" s="208">
        <f>H3605*M3605</f>
        <v>0</v>
      </c>
      <c r="O3605" s="217">
        <f>I3605*M3605</f>
        <v>0</v>
      </c>
      <c r="P3605" s="246">
        <f>J3605*M3605</f>
        <v>0</v>
      </c>
      <c r="Q3605" s="246">
        <f>K3605*M3605</f>
        <v>0</v>
      </c>
      <c r="R3605" s="246">
        <f>L3605*M3605</f>
        <v>0</v>
      </c>
      <c r="S3605" s="13" t="s">
        <v>5</v>
      </c>
    </row>
    <row r="3606" spans="1:20" s="56" customFormat="1" ht="69.95" hidden="1" customHeight="1" outlineLevel="1" thickBot="1" x14ac:dyDescent="0.25">
      <c r="A3606" s="644" t="s">
        <v>10902</v>
      </c>
      <c r="B3606" s="64" t="s">
        <v>1216</v>
      </c>
      <c r="C3606" s="644" t="s">
        <v>10901</v>
      </c>
      <c r="D3606" s="69" t="s">
        <v>10903</v>
      </c>
      <c r="E3606" s="64"/>
      <c r="F3606" s="64" t="s">
        <v>4</v>
      </c>
      <c r="G3606" s="136">
        <v>12</v>
      </c>
      <c r="H3606" s="107">
        <v>7.1</v>
      </c>
      <c r="I3606" s="98">
        <v>6.9</v>
      </c>
      <c r="J3606" s="162">
        <f t="shared" si="2723"/>
        <v>6.7620000000000005</v>
      </c>
      <c r="K3606" s="162">
        <f t="shared" si="2724"/>
        <v>6.6930000000000005</v>
      </c>
      <c r="L3606" s="162">
        <f t="shared" si="2725"/>
        <v>6.6239999999999997</v>
      </c>
      <c r="M3606" s="141"/>
      <c r="N3606" s="209">
        <f>H3606*M3606</f>
        <v>0</v>
      </c>
      <c r="O3606" s="98">
        <f>I3606*M3606</f>
        <v>0</v>
      </c>
      <c r="P3606" s="246">
        <f>J3606*M3606</f>
        <v>0</v>
      </c>
      <c r="Q3606" s="246">
        <f>K3606*M3606</f>
        <v>0</v>
      </c>
      <c r="R3606" s="246">
        <f>L3606*M3606</f>
        <v>0</v>
      </c>
      <c r="S3606" s="30" t="s">
        <v>5</v>
      </c>
      <c r="T3606" s="100"/>
    </row>
    <row r="3607" spans="1:20" s="56" customFormat="1" ht="69.95" hidden="1" customHeight="1" outlineLevel="1" thickBot="1" x14ac:dyDescent="0.25">
      <c r="A3607" s="644" t="s">
        <v>5971</v>
      </c>
      <c r="B3607" s="64" t="s">
        <v>136</v>
      </c>
      <c r="C3607" s="597" t="s">
        <v>9335</v>
      </c>
      <c r="D3607" s="69" t="s">
        <v>8254</v>
      </c>
      <c r="E3607" s="64"/>
      <c r="F3607" s="64" t="s">
        <v>4</v>
      </c>
      <c r="G3607" s="136">
        <v>4</v>
      </c>
      <c r="H3607" s="98">
        <v>2.2999999999999998</v>
      </c>
      <c r="I3607" s="98">
        <v>2.2000000000000002</v>
      </c>
      <c r="J3607" s="162">
        <f t="shared" si="2723"/>
        <v>2.1560000000000001</v>
      </c>
      <c r="K3607" s="162">
        <f t="shared" si="2724"/>
        <v>2.1339999999999999</v>
      </c>
      <c r="L3607" s="162">
        <f t="shared" si="2725"/>
        <v>2.1120000000000001</v>
      </c>
      <c r="M3607" s="141"/>
      <c r="N3607" s="209">
        <f>H3607*M3607</f>
        <v>0</v>
      </c>
      <c r="O3607" s="217">
        <f>I3607*M3607</f>
        <v>0</v>
      </c>
      <c r="P3607" s="246">
        <f>J3607*M3607</f>
        <v>0</v>
      </c>
      <c r="Q3607" s="246">
        <f>K3607*M3607</f>
        <v>0</v>
      </c>
      <c r="R3607" s="246">
        <f>L3607*M3607</f>
        <v>0</v>
      </c>
      <c r="S3607" s="30" t="s">
        <v>5</v>
      </c>
      <c r="T3607" s="100"/>
    </row>
    <row r="3608" spans="1:20" s="56" customFormat="1" ht="69.95" hidden="1" customHeight="1" outlineLevel="1" thickBot="1" x14ac:dyDescent="0.25">
      <c r="A3608" s="644" t="s">
        <v>5972</v>
      </c>
      <c r="B3608" s="64" t="s">
        <v>136</v>
      </c>
      <c r="C3608" s="597" t="s">
        <v>9013</v>
      </c>
      <c r="D3608" s="69" t="s">
        <v>8255</v>
      </c>
      <c r="E3608" s="64"/>
      <c r="F3608" s="64" t="s">
        <v>4</v>
      </c>
      <c r="G3608" s="136">
        <v>4</v>
      </c>
      <c r="H3608" s="98">
        <v>1.75</v>
      </c>
      <c r="I3608" s="98">
        <v>1.7</v>
      </c>
      <c r="J3608" s="161">
        <f t="shared" si="2723"/>
        <v>1.6659999999999999</v>
      </c>
      <c r="K3608" s="161">
        <f t="shared" si="2724"/>
        <v>1.649</v>
      </c>
      <c r="L3608" s="161">
        <f t="shared" si="2725"/>
        <v>1.6319999999999999</v>
      </c>
      <c r="M3608" s="14"/>
      <c r="N3608" s="209">
        <f>H3608*M3608</f>
        <v>0</v>
      </c>
      <c r="O3608" s="217">
        <f>I3608*M3608</f>
        <v>0</v>
      </c>
      <c r="P3608" s="246">
        <f>J3608*M3608</f>
        <v>0</v>
      </c>
      <c r="Q3608" s="246">
        <f>K3608*M3608</f>
        <v>0</v>
      </c>
      <c r="R3608" s="246">
        <f>L3608*M3608</f>
        <v>0</v>
      </c>
      <c r="S3608" s="30" t="s">
        <v>5</v>
      </c>
      <c r="T3608" s="100"/>
    </row>
    <row r="3609" spans="1:20" s="56" customFormat="1" ht="69.95" hidden="1" customHeight="1" outlineLevel="1" thickBot="1" x14ac:dyDescent="0.25">
      <c r="A3609" s="644" t="s">
        <v>5973</v>
      </c>
      <c r="B3609" s="64" t="s">
        <v>136</v>
      </c>
      <c r="C3609" s="103" t="s">
        <v>9014</v>
      </c>
      <c r="D3609" s="69" t="s">
        <v>8256</v>
      </c>
      <c r="E3609" s="64"/>
      <c r="F3609" s="64" t="s">
        <v>4</v>
      </c>
      <c r="G3609" s="136">
        <v>4</v>
      </c>
      <c r="H3609" s="98">
        <v>2.2000000000000002</v>
      </c>
      <c r="I3609" s="98">
        <v>2.1</v>
      </c>
      <c r="J3609" s="162">
        <f t="shared" si="2723"/>
        <v>2.0579999999999998</v>
      </c>
      <c r="K3609" s="162">
        <f t="shared" si="2724"/>
        <v>2.0369999999999999</v>
      </c>
      <c r="L3609" s="162">
        <f t="shared" si="2725"/>
        <v>2.016</v>
      </c>
      <c r="M3609" s="141"/>
      <c r="N3609" s="209">
        <f>H3609*M3609</f>
        <v>0</v>
      </c>
      <c r="O3609" s="217">
        <f>I3609*M3609</f>
        <v>0</v>
      </c>
      <c r="P3609" s="246">
        <f>J3609*M3609</f>
        <v>0</v>
      </c>
      <c r="Q3609" s="246">
        <f>K3609*M3609</f>
        <v>0</v>
      </c>
      <c r="R3609" s="246">
        <f>L3609*M3609</f>
        <v>0</v>
      </c>
      <c r="S3609" s="30" t="s">
        <v>5</v>
      </c>
      <c r="T3609" s="100"/>
    </row>
    <row r="3610" spans="1:20" s="56" customFormat="1" ht="69.95" hidden="1" customHeight="1" outlineLevel="1" thickBot="1" x14ac:dyDescent="0.25">
      <c r="A3610" s="644" t="s">
        <v>5974</v>
      </c>
      <c r="B3610" s="64" t="s">
        <v>136</v>
      </c>
      <c r="C3610" s="597" t="s">
        <v>9336</v>
      </c>
      <c r="D3610" s="69" t="s">
        <v>8257</v>
      </c>
      <c r="E3610" s="64"/>
      <c r="F3610" s="64" t="s">
        <v>4</v>
      </c>
      <c r="G3610" s="136">
        <v>4</v>
      </c>
      <c r="H3610" s="98">
        <v>2.1</v>
      </c>
      <c r="I3610" s="98">
        <v>2</v>
      </c>
      <c r="J3610" s="162">
        <f t="shared" si="2723"/>
        <v>1.96</v>
      </c>
      <c r="K3610" s="162">
        <f t="shared" si="2724"/>
        <v>1.94</v>
      </c>
      <c r="L3610" s="162">
        <f t="shared" si="2725"/>
        <v>1.92</v>
      </c>
      <c r="M3610" s="141"/>
      <c r="N3610" s="209">
        <f>H3610*M3610</f>
        <v>0</v>
      </c>
      <c r="O3610" s="217">
        <f>I3610*M3610</f>
        <v>0</v>
      </c>
      <c r="P3610" s="246">
        <f>J3610*M3610</f>
        <v>0</v>
      </c>
      <c r="Q3610" s="246">
        <f>K3610*M3610</f>
        <v>0</v>
      </c>
      <c r="R3610" s="246">
        <f>L3610*M3610</f>
        <v>0</v>
      </c>
      <c r="S3610" s="30" t="s">
        <v>5</v>
      </c>
      <c r="T3610" s="100"/>
    </row>
    <row r="3611" spans="1:20" s="56" customFormat="1" ht="69.95" hidden="1" customHeight="1" outlineLevel="1" thickBot="1" x14ac:dyDescent="0.25">
      <c r="A3611" s="644" t="s">
        <v>7850</v>
      </c>
      <c r="B3611" s="64" t="s">
        <v>1216</v>
      </c>
      <c r="C3611" s="644" t="s">
        <v>10669</v>
      </c>
      <c r="D3611" s="69" t="s">
        <v>10471</v>
      </c>
      <c r="E3611" s="64"/>
      <c r="F3611" s="64" t="s">
        <v>4</v>
      </c>
      <c r="G3611" s="136">
        <v>10</v>
      </c>
      <c r="H3611" s="107">
        <v>6.2</v>
      </c>
      <c r="I3611" s="98">
        <v>6</v>
      </c>
      <c r="J3611" s="162">
        <f t="shared" si="2723"/>
        <v>5.88</v>
      </c>
      <c r="K3611" s="162">
        <f t="shared" si="2724"/>
        <v>5.82</v>
      </c>
      <c r="L3611" s="162">
        <f t="shared" si="2725"/>
        <v>5.76</v>
      </c>
      <c r="M3611" s="141"/>
      <c r="N3611" s="209">
        <f>H3611*M3611</f>
        <v>0</v>
      </c>
      <c r="O3611" s="98">
        <f>I3611*M3611</f>
        <v>0</v>
      </c>
      <c r="P3611" s="246">
        <f>J3611*M3611</f>
        <v>0</v>
      </c>
      <c r="Q3611" s="246">
        <f>K3611*M3611</f>
        <v>0</v>
      </c>
      <c r="R3611" s="246">
        <f>L3611*M3611</f>
        <v>0</v>
      </c>
      <c r="S3611" s="30" t="s">
        <v>5</v>
      </c>
      <c r="T3611" s="100"/>
    </row>
    <row r="3612" spans="1:20" s="56" customFormat="1" ht="69.95" hidden="1" customHeight="1" outlineLevel="1" thickBot="1" x14ac:dyDescent="0.25">
      <c r="A3612" s="644" t="s">
        <v>7851</v>
      </c>
      <c r="B3612" s="64" t="s">
        <v>1216</v>
      </c>
      <c r="C3612" s="103" t="s">
        <v>10670</v>
      </c>
      <c r="D3612" s="69" t="s">
        <v>10671</v>
      </c>
      <c r="E3612" s="64"/>
      <c r="F3612" s="64" t="s">
        <v>4</v>
      </c>
      <c r="G3612" s="136">
        <v>10</v>
      </c>
      <c r="H3612" s="107">
        <v>6.2</v>
      </c>
      <c r="I3612" s="98">
        <v>6</v>
      </c>
      <c r="J3612" s="162">
        <f t="shared" ref="J3612" si="2726">I3612*0.98</f>
        <v>5.88</v>
      </c>
      <c r="K3612" s="162">
        <f t="shared" ref="K3612" si="2727">I3612*0.97</f>
        <v>5.82</v>
      </c>
      <c r="L3612" s="162">
        <f t="shared" ref="L3612" si="2728">I3612*0.96</f>
        <v>5.76</v>
      </c>
      <c r="M3612" s="141"/>
      <c r="N3612" s="209">
        <f>H3612*M3612</f>
        <v>0</v>
      </c>
      <c r="O3612" s="98">
        <f>I3612*M3612</f>
        <v>0</v>
      </c>
      <c r="P3612" s="246">
        <f>J3612*M3612</f>
        <v>0</v>
      </c>
      <c r="Q3612" s="246">
        <f>K3612*M3612</f>
        <v>0</v>
      </c>
      <c r="R3612" s="246">
        <f>L3612*M3612</f>
        <v>0</v>
      </c>
      <c r="S3612" s="30" t="s">
        <v>5</v>
      </c>
      <c r="T3612" s="100"/>
    </row>
    <row r="3613" spans="1:20" s="56" customFormat="1" ht="69.95" hidden="1" customHeight="1" outlineLevel="1" thickBot="1" x14ac:dyDescent="0.25">
      <c r="A3613" s="644" t="s">
        <v>5975</v>
      </c>
      <c r="B3613" s="64" t="s">
        <v>136</v>
      </c>
      <c r="C3613" s="597" t="s">
        <v>9227</v>
      </c>
      <c r="D3613" s="69" t="s">
        <v>8258</v>
      </c>
      <c r="E3613" s="64"/>
      <c r="F3613" s="64" t="s">
        <v>4</v>
      </c>
      <c r="G3613" s="136">
        <v>4</v>
      </c>
      <c r="H3613" s="98">
        <v>1.85</v>
      </c>
      <c r="I3613" s="98">
        <v>1.8</v>
      </c>
      <c r="J3613" s="162">
        <f t="shared" ref="J3613" si="2729">I3613*0.98</f>
        <v>1.764</v>
      </c>
      <c r="K3613" s="162">
        <f t="shared" ref="K3613" si="2730">I3613*0.97</f>
        <v>1.746</v>
      </c>
      <c r="L3613" s="162">
        <f t="shared" ref="L3613" si="2731">I3613*0.96</f>
        <v>1.728</v>
      </c>
      <c r="M3613" s="141"/>
      <c r="N3613" s="209">
        <f>H3613*M3613</f>
        <v>0</v>
      </c>
      <c r="O3613" s="217">
        <f>I3613*M3613</f>
        <v>0</v>
      </c>
      <c r="P3613" s="246">
        <f>J3613*M3613</f>
        <v>0</v>
      </c>
      <c r="Q3613" s="246">
        <f>K3613*M3613</f>
        <v>0</v>
      </c>
      <c r="R3613" s="246">
        <f>L3613*M3613</f>
        <v>0</v>
      </c>
      <c r="S3613" s="30" t="s">
        <v>5</v>
      </c>
      <c r="T3613" s="100"/>
    </row>
    <row r="3614" spans="1:20" s="56" customFormat="1" ht="69.95" hidden="1" customHeight="1" outlineLevel="1" thickBot="1" x14ac:dyDescent="0.25">
      <c r="A3614" s="644" t="s">
        <v>5976</v>
      </c>
      <c r="B3614" s="7" t="s">
        <v>136</v>
      </c>
      <c r="C3614" s="597" t="s">
        <v>9015</v>
      </c>
      <c r="D3614" s="68" t="s">
        <v>8259</v>
      </c>
      <c r="E3614" s="64"/>
      <c r="F3614" s="64" t="s">
        <v>4</v>
      </c>
      <c r="G3614" s="149">
        <v>4</v>
      </c>
      <c r="H3614" s="65">
        <v>1.75</v>
      </c>
      <c r="I3614" s="65">
        <v>1.7</v>
      </c>
      <c r="J3614" s="161">
        <f t="shared" si="2723"/>
        <v>1.6659999999999999</v>
      </c>
      <c r="K3614" s="161">
        <f t="shared" si="2724"/>
        <v>1.649</v>
      </c>
      <c r="L3614" s="161">
        <f t="shared" si="2725"/>
        <v>1.6319999999999999</v>
      </c>
      <c r="M3614" s="14"/>
      <c r="N3614" s="208">
        <f>H3614*M3614</f>
        <v>0</v>
      </c>
      <c r="O3614" s="217">
        <f>I3614*M3614</f>
        <v>0</v>
      </c>
      <c r="P3614" s="246">
        <f>J3614*M3614</f>
        <v>0</v>
      </c>
      <c r="Q3614" s="246">
        <f>K3614*M3614</f>
        <v>0</v>
      </c>
      <c r="R3614" s="246">
        <f>L3614*M3614</f>
        <v>0</v>
      </c>
      <c r="S3614" s="13" t="s">
        <v>5</v>
      </c>
    </row>
    <row r="3615" spans="1:20" s="56" customFormat="1" ht="69.95" hidden="1" customHeight="1" outlineLevel="1" thickBot="1" x14ac:dyDescent="0.25">
      <c r="A3615" s="644" t="s">
        <v>5977</v>
      </c>
      <c r="B3615" s="64" t="s">
        <v>136</v>
      </c>
      <c r="C3615" s="597" t="s">
        <v>9016</v>
      </c>
      <c r="D3615" s="69" t="s">
        <v>8260</v>
      </c>
      <c r="E3615" s="64"/>
      <c r="F3615" s="64" t="s">
        <v>4</v>
      </c>
      <c r="G3615" s="136">
        <v>4</v>
      </c>
      <c r="H3615" s="98">
        <v>2</v>
      </c>
      <c r="I3615" s="98">
        <v>1.95</v>
      </c>
      <c r="J3615" s="162">
        <f t="shared" si="2723"/>
        <v>1.911</v>
      </c>
      <c r="K3615" s="162">
        <f t="shared" si="2724"/>
        <v>1.8915</v>
      </c>
      <c r="L3615" s="162">
        <f t="shared" si="2725"/>
        <v>1.8719999999999999</v>
      </c>
      <c r="M3615" s="141"/>
      <c r="N3615" s="209">
        <f>H3615*M3615</f>
        <v>0</v>
      </c>
      <c r="O3615" s="217">
        <f>I3615*M3615</f>
        <v>0</v>
      </c>
      <c r="P3615" s="246">
        <f>J3615*M3615</f>
        <v>0</v>
      </c>
      <c r="Q3615" s="246">
        <f>K3615*M3615</f>
        <v>0</v>
      </c>
      <c r="R3615" s="246">
        <f>L3615*M3615</f>
        <v>0</v>
      </c>
      <c r="S3615" s="30" t="s">
        <v>5</v>
      </c>
      <c r="T3615" s="100"/>
    </row>
    <row r="3616" spans="1:20" s="56" customFormat="1" ht="69.95" hidden="1" customHeight="1" outlineLevel="1" thickBot="1" x14ac:dyDescent="0.25">
      <c r="A3616" s="644" t="s">
        <v>7241</v>
      </c>
      <c r="B3616" s="64" t="s">
        <v>3114</v>
      </c>
      <c r="C3616" s="64" t="s">
        <v>9017</v>
      </c>
      <c r="D3616" s="298" t="s">
        <v>8261</v>
      </c>
      <c r="E3616" s="64"/>
      <c r="F3616" s="64" t="s">
        <v>4</v>
      </c>
      <c r="G3616" s="136">
        <v>18</v>
      </c>
      <c r="H3616" s="98">
        <v>12</v>
      </c>
      <c r="I3616" s="98">
        <v>11.7</v>
      </c>
      <c r="J3616" s="162">
        <f t="shared" ref="J3616:J3618" si="2732">I3616*0.98</f>
        <v>11.465999999999999</v>
      </c>
      <c r="K3616" s="162">
        <f t="shared" ref="K3616:K3618" si="2733">I3616*0.97</f>
        <v>11.348999999999998</v>
      </c>
      <c r="L3616" s="162">
        <f t="shared" ref="L3616:L3618" si="2734">I3616*0.96</f>
        <v>11.231999999999999</v>
      </c>
      <c r="M3616" s="141"/>
      <c r="N3616" s="209">
        <f>H3616*M3616</f>
        <v>0</v>
      </c>
      <c r="O3616" s="217">
        <f>I3616*M3616</f>
        <v>0</v>
      </c>
      <c r="P3616" s="246">
        <f>J3616*M3616</f>
        <v>0</v>
      </c>
      <c r="Q3616" s="246">
        <f>K3616*M3616</f>
        <v>0</v>
      </c>
      <c r="R3616" s="246">
        <f>L3616*M3616</f>
        <v>0</v>
      </c>
      <c r="S3616" s="30" t="s">
        <v>5</v>
      </c>
      <c r="T3616" s="100"/>
    </row>
    <row r="3617" spans="1:20" s="56" customFormat="1" ht="69.95" hidden="1" customHeight="1" outlineLevel="1" thickBot="1" x14ac:dyDescent="0.25">
      <c r="A3617" s="644" t="s">
        <v>9407</v>
      </c>
      <c r="B3617" s="64" t="s">
        <v>3114</v>
      </c>
      <c r="C3617" s="64" t="s">
        <v>9409</v>
      </c>
      <c r="D3617" s="298" t="s">
        <v>9408</v>
      </c>
      <c r="E3617" s="64"/>
      <c r="F3617" s="64" t="s">
        <v>4</v>
      </c>
      <c r="G3617" s="136">
        <v>21</v>
      </c>
      <c r="H3617" s="98">
        <v>14</v>
      </c>
      <c r="I3617" s="98">
        <v>13.7</v>
      </c>
      <c r="J3617" s="162">
        <f t="shared" ref="J3617" si="2735">I3617*0.98</f>
        <v>13.425999999999998</v>
      </c>
      <c r="K3617" s="162">
        <f t="shared" ref="K3617" si="2736">I3617*0.97</f>
        <v>13.289</v>
      </c>
      <c r="L3617" s="162">
        <f t="shared" ref="L3617" si="2737">I3617*0.96</f>
        <v>13.151999999999999</v>
      </c>
      <c r="M3617" s="141"/>
      <c r="N3617" s="209">
        <f>H3617*M3617</f>
        <v>0</v>
      </c>
      <c r="O3617" s="217">
        <f>I3617*M3617</f>
        <v>0</v>
      </c>
      <c r="P3617" s="246">
        <f>J3617*M3617</f>
        <v>0</v>
      </c>
      <c r="Q3617" s="246">
        <f>K3617*M3617</f>
        <v>0</v>
      </c>
      <c r="R3617" s="246">
        <f>L3617*M3617</f>
        <v>0</v>
      </c>
      <c r="S3617" s="30" t="s">
        <v>5</v>
      </c>
      <c r="T3617" s="100"/>
    </row>
    <row r="3618" spans="1:20" s="56" customFormat="1" ht="69.95" hidden="1" customHeight="1" outlineLevel="1" thickBot="1" x14ac:dyDescent="0.25">
      <c r="A3618" s="644" t="s">
        <v>7260</v>
      </c>
      <c r="B3618" s="64" t="s">
        <v>3114</v>
      </c>
      <c r="C3618" s="597" t="s">
        <v>9752</v>
      </c>
      <c r="D3618" s="298" t="s">
        <v>8262</v>
      </c>
      <c r="E3618" s="64"/>
      <c r="F3618" s="64" t="s">
        <v>4</v>
      </c>
      <c r="G3618" s="136">
        <v>22</v>
      </c>
      <c r="H3618" s="98">
        <v>15</v>
      </c>
      <c r="I3618" s="98">
        <v>14.7</v>
      </c>
      <c r="J3618" s="162">
        <f t="shared" si="2732"/>
        <v>14.405999999999999</v>
      </c>
      <c r="K3618" s="162">
        <f t="shared" si="2733"/>
        <v>14.258999999999999</v>
      </c>
      <c r="L3618" s="162">
        <f t="shared" si="2734"/>
        <v>14.111999999999998</v>
      </c>
      <c r="M3618" s="141"/>
      <c r="N3618" s="209">
        <f>H3618*M3618</f>
        <v>0</v>
      </c>
      <c r="O3618" s="217">
        <f>I3618*M3618</f>
        <v>0</v>
      </c>
      <c r="P3618" s="246">
        <f>J3618*M3618</f>
        <v>0</v>
      </c>
      <c r="Q3618" s="246">
        <f>K3618*M3618</f>
        <v>0</v>
      </c>
      <c r="R3618" s="246">
        <f>L3618*M3618</f>
        <v>0</v>
      </c>
      <c r="S3618" s="30" t="s">
        <v>5</v>
      </c>
      <c r="T3618" s="100"/>
    </row>
    <row r="3619" spans="1:20" s="56" customFormat="1" ht="69.95" hidden="1" customHeight="1" outlineLevel="1" thickBot="1" x14ac:dyDescent="0.25">
      <c r="A3619" s="644" t="s">
        <v>5978</v>
      </c>
      <c r="B3619" s="64" t="s">
        <v>3114</v>
      </c>
      <c r="C3619" s="64" t="s">
        <v>10540</v>
      </c>
      <c r="D3619" s="298" t="s">
        <v>8263</v>
      </c>
      <c r="E3619" s="64"/>
      <c r="F3619" s="64" t="s">
        <v>4</v>
      </c>
      <c r="G3619" s="136">
        <v>25</v>
      </c>
      <c r="H3619" s="98">
        <v>17</v>
      </c>
      <c r="I3619" s="98">
        <v>16.7</v>
      </c>
      <c r="J3619" s="162">
        <f t="shared" si="2723"/>
        <v>16.366</v>
      </c>
      <c r="K3619" s="162">
        <f t="shared" si="2724"/>
        <v>16.198999999999998</v>
      </c>
      <c r="L3619" s="162">
        <f t="shared" si="2725"/>
        <v>16.032</v>
      </c>
      <c r="M3619" s="141"/>
      <c r="N3619" s="209">
        <f>H3619*M3619</f>
        <v>0</v>
      </c>
      <c r="O3619" s="217">
        <f>I3619*M3619</f>
        <v>0</v>
      </c>
      <c r="P3619" s="246">
        <f>J3619*M3619</f>
        <v>0</v>
      </c>
      <c r="Q3619" s="246">
        <f>K3619*M3619</f>
        <v>0</v>
      </c>
      <c r="R3619" s="246">
        <f>L3619*M3619</f>
        <v>0</v>
      </c>
      <c r="S3619" s="30" t="s">
        <v>5</v>
      </c>
      <c r="T3619" s="100"/>
    </row>
    <row r="3620" spans="1:20" s="56" customFormat="1" ht="69.95" hidden="1" customHeight="1" outlineLevel="1" thickBot="1" x14ac:dyDescent="0.25">
      <c r="A3620" s="644" t="s">
        <v>5979</v>
      </c>
      <c r="B3620" s="64" t="s">
        <v>136</v>
      </c>
      <c r="C3620" s="597" t="s">
        <v>9296</v>
      </c>
      <c r="D3620" s="69" t="s">
        <v>8264</v>
      </c>
      <c r="E3620" s="64"/>
      <c r="F3620" s="64" t="s">
        <v>4</v>
      </c>
      <c r="G3620" s="136">
        <v>4</v>
      </c>
      <c r="H3620" s="98">
        <v>2.2000000000000002</v>
      </c>
      <c r="I3620" s="98">
        <v>2.1</v>
      </c>
      <c r="J3620" s="162">
        <f t="shared" si="2723"/>
        <v>2.0579999999999998</v>
      </c>
      <c r="K3620" s="162">
        <f t="shared" si="2724"/>
        <v>2.0369999999999999</v>
      </c>
      <c r="L3620" s="162">
        <f t="shared" si="2725"/>
        <v>2.016</v>
      </c>
      <c r="M3620" s="141"/>
      <c r="N3620" s="209">
        <f>H3620*M3620</f>
        <v>0</v>
      </c>
      <c r="O3620" s="217">
        <f>I3620*M3620</f>
        <v>0</v>
      </c>
      <c r="P3620" s="246">
        <f>J3620*M3620</f>
        <v>0</v>
      </c>
      <c r="Q3620" s="246">
        <f>K3620*M3620</f>
        <v>0</v>
      </c>
      <c r="R3620" s="246">
        <f>L3620*M3620</f>
        <v>0</v>
      </c>
      <c r="S3620" s="30" t="s">
        <v>5</v>
      </c>
      <c r="T3620" s="100"/>
    </row>
    <row r="3621" spans="1:20" s="56" customFormat="1" ht="69.95" hidden="1" customHeight="1" outlineLevel="1" thickBot="1" x14ac:dyDescent="0.25">
      <c r="A3621" s="644" t="s">
        <v>6765</v>
      </c>
      <c r="B3621" s="64" t="s">
        <v>136</v>
      </c>
      <c r="C3621" s="104" t="s">
        <v>9756</v>
      </c>
      <c r="D3621" s="298" t="s">
        <v>9757</v>
      </c>
      <c r="E3621" s="64"/>
      <c r="F3621" s="64" t="s">
        <v>4</v>
      </c>
      <c r="G3621" s="136">
        <v>14</v>
      </c>
      <c r="H3621" s="98">
        <v>9.3000000000000007</v>
      </c>
      <c r="I3621" s="98">
        <v>9</v>
      </c>
      <c r="J3621" s="162">
        <f t="shared" ref="J3621" si="2738">I3621*0.98</f>
        <v>8.82</v>
      </c>
      <c r="K3621" s="162">
        <f t="shared" ref="K3621" si="2739">I3621*0.97</f>
        <v>8.73</v>
      </c>
      <c r="L3621" s="162">
        <f t="shared" ref="L3621" si="2740">I3621*0.96</f>
        <v>8.64</v>
      </c>
      <c r="M3621" s="141"/>
      <c r="N3621" s="209">
        <f>H3621*M3621</f>
        <v>0</v>
      </c>
      <c r="O3621" s="217">
        <f>I3621*M3621</f>
        <v>0</v>
      </c>
      <c r="P3621" s="246">
        <f>J3621*M3621</f>
        <v>0</v>
      </c>
      <c r="Q3621" s="246">
        <f>K3621*M3621</f>
        <v>0</v>
      </c>
      <c r="R3621" s="246">
        <f>L3621*M3621</f>
        <v>0</v>
      </c>
      <c r="S3621" s="30" t="s">
        <v>5</v>
      </c>
      <c r="T3621" s="100"/>
    </row>
    <row r="3622" spans="1:20" s="56" customFormat="1" ht="69.95" hidden="1" customHeight="1" outlineLevel="1" thickBot="1" x14ac:dyDescent="0.25">
      <c r="A3622" s="644" t="s">
        <v>7261</v>
      </c>
      <c r="B3622" s="64" t="s">
        <v>3114</v>
      </c>
      <c r="C3622" s="597" t="s">
        <v>10829</v>
      </c>
      <c r="D3622" s="298" t="s">
        <v>8265</v>
      </c>
      <c r="E3622" s="64"/>
      <c r="F3622" s="64" t="s">
        <v>4</v>
      </c>
      <c r="G3622" s="136">
        <v>25</v>
      </c>
      <c r="H3622" s="98">
        <v>17.7</v>
      </c>
      <c r="I3622" s="98">
        <v>17.3</v>
      </c>
      <c r="J3622" s="162">
        <f t="shared" si="2723"/>
        <v>16.954000000000001</v>
      </c>
      <c r="K3622" s="162">
        <f t="shared" si="2724"/>
        <v>16.780999999999999</v>
      </c>
      <c r="L3622" s="162">
        <f t="shared" si="2725"/>
        <v>16.608000000000001</v>
      </c>
      <c r="M3622" s="141"/>
      <c r="N3622" s="209">
        <f>H3622*M3622</f>
        <v>0</v>
      </c>
      <c r="O3622" s="217">
        <f>I3622*M3622</f>
        <v>0</v>
      </c>
      <c r="P3622" s="246">
        <f>J3622*M3622</f>
        <v>0</v>
      </c>
      <c r="Q3622" s="246">
        <f>K3622*M3622</f>
        <v>0</v>
      </c>
      <c r="R3622" s="246">
        <f>L3622*M3622</f>
        <v>0</v>
      </c>
      <c r="S3622" s="30" t="s">
        <v>5</v>
      </c>
      <c r="T3622" s="100"/>
    </row>
    <row r="3623" spans="1:20" s="56" customFormat="1" ht="69.95" hidden="1" customHeight="1" outlineLevel="1" thickBot="1" x14ac:dyDescent="0.25">
      <c r="A3623" s="644" t="s">
        <v>5980</v>
      </c>
      <c r="B3623" s="64" t="s">
        <v>136</v>
      </c>
      <c r="C3623" s="597" t="s">
        <v>10783</v>
      </c>
      <c r="D3623" s="69" t="s">
        <v>8266</v>
      </c>
      <c r="E3623" s="64"/>
      <c r="F3623" s="64" t="s">
        <v>4</v>
      </c>
      <c r="G3623" s="136">
        <v>4</v>
      </c>
      <c r="H3623" s="98">
        <v>2.2999999999999998</v>
      </c>
      <c r="I3623" s="98">
        <v>2.2000000000000002</v>
      </c>
      <c r="J3623" s="162">
        <f t="shared" ref="J3623:J3627" si="2741">I3623*0.98</f>
        <v>2.1560000000000001</v>
      </c>
      <c r="K3623" s="162">
        <f t="shared" ref="K3623:K3627" si="2742">I3623*0.97</f>
        <v>2.1339999999999999</v>
      </c>
      <c r="L3623" s="162">
        <f t="shared" ref="L3623:L3627" si="2743">I3623*0.96</f>
        <v>2.1120000000000001</v>
      </c>
      <c r="M3623" s="141"/>
      <c r="N3623" s="209">
        <f>H3623*M3623</f>
        <v>0</v>
      </c>
      <c r="O3623" s="217">
        <f>I3623*M3623</f>
        <v>0</v>
      </c>
      <c r="P3623" s="246">
        <f>J3623*M3623</f>
        <v>0</v>
      </c>
      <c r="Q3623" s="246">
        <f>K3623*M3623</f>
        <v>0</v>
      </c>
      <c r="R3623" s="246">
        <f>L3623*M3623</f>
        <v>0</v>
      </c>
      <c r="S3623" s="30" t="s">
        <v>5</v>
      </c>
      <c r="T3623" s="100"/>
    </row>
    <row r="3624" spans="1:20" s="56" customFormat="1" ht="69.95" hidden="1" customHeight="1" outlineLevel="1" thickBot="1" x14ac:dyDescent="0.25">
      <c r="A3624" s="644" t="s">
        <v>9998</v>
      </c>
      <c r="B3624" s="64" t="s">
        <v>3114</v>
      </c>
      <c r="C3624" s="104" t="s">
        <v>10001</v>
      </c>
      <c r="D3624" s="298" t="s">
        <v>9997</v>
      </c>
      <c r="E3624" s="64"/>
      <c r="F3624" s="64" t="s">
        <v>4</v>
      </c>
      <c r="G3624" s="136">
        <v>28</v>
      </c>
      <c r="H3624" s="98">
        <v>19</v>
      </c>
      <c r="I3624" s="98">
        <v>18.600000000000001</v>
      </c>
      <c r="J3624" s="162">
        <f t="shared" ref="J3624" si="2744">I3624*0.98</f>
        <v>18.228000000000002</v>
      </c>
      <c r="K3624" s="162">
        <f t="shared" ref="K3624" si="2745">I3624*0.97</f>
        <v>18.042000000000002</v>
      </c>
      <c r="L3624" s="162">
        <f t="shared" ref="L3624" si="2746">I3624*0.96</f>
        <v>17.856000000000002</v>
      </c>
      <c r="M3624" s="141"/>
      <c r="N3624" s="209">
        <f>H3624*M3624</f>
        <v>0</v>
      </c>
      <c r="O3624" s="217">
        <f>I3624*M3624</f>
        <v>0</v>
      </c>
      <c r="P3624" s="246">
        <f>J3624*M3624</f>
        <v>0</v>
      </c>
      <c r="Q3624" s="246">
        <f>K3624*M3624</f>
        <v>0</v>
      </c>
      <c r="R3624" s="246">
        <f>L3624*M3624</f>
        <v>0</v>
      </c>
      <c r="S3624" s="30" t="s">
        <v>5</v>
      </c>
      <c r="T3624" s="100"/>
    </row>
    <row r="3625" spans="1:20" s="56" customFormat="1" ht="69.95" hidden="1" customHeight="1" outlineLevel="1" thickBot="1" x14ac:dyDescent="0.25">
      <c r="A3625" s="644" t="s">
        <v>7259</v>
      </c>
      <c r="B3625" s="64" t="s">
        <v>3114</v>
      </c>
      <c r="C3625" s="104"/>
      <c r="D3625" s="298" t="s">
        <v>8267</v>
      </c>
      <c r="E3625" s="64"/>
      <c r="F3625" s="64" t="s">
        <v>4</v>
      </c>
      <c r="G3625" s="136">
        <v>23</v>
      </c>
      <c r="H3625" s="98">
        <v>17</v>
      </c>
      <c r="I3625" s="98">
        <v>16.5</v>
      </c>
      <c r="J3625" s="162">
        <f t="shared" si="2741"/>
        <v>16.169999999999998</v>
      </c>
      <c r="K3625" s="162">
        <f t="shared" si="2742"/>
        <v>16.004999999999999</v>
      </c>
      <c r="L3625" s="162">
        <f t="shared" si="2743"/>
        <v>15.84</v>
      </c>
      <c r="M3625" s="141"/>
      <c r="N3625" s="209">
        <f>H3625*M3625</f>
        <v>0</v>
      </c>
      <c r="O3625" s="217">
        <f>I3625*M3625</f>
        <v>0</v>
      </c>
      <c r="P3625" s="246">
        <f>J3625*M3625</f>
        <v>0</v>
      </c>
      <c r="Q3625" s="246">
        <f>K3625*M3625</f>
        <v>0</v>
      </c>
      <c r="R3625" s="246">
        <f>L3625*M3625</f>
        <v>0</v>
      </c>
      <c r="S3625" s="30" t="s">
        <v>5</v>
      </c>
      <c r="T3625" s="100"/>
    </row>
    <row r="3626" spans="1:20" s="56" customFormat="1" ht="69.95" hidden="1" customHeight="1" outlineLevel="1" thickBot="1" x14ac:dyDescent="0.25">
      <c r="A3626" s="644" t="s">
        <v>10000</v>
      </c>
      <c r="B3626" s="64" t="s">
        <v>3114</v>
      </c>
      <c r="C3626" s="104" t="s">
        <v>10002</v>
      </c>
      <c r="D3626" s="298" t="s">
        <v>9999</v>
      </c>
      <c r="E3626" s="64"/>
      <c r="F3626" s="64" t="s">
        <v>4</v>
      </c>
      <c r="G3626" s="136">
        <v>25</v>
      </c>
      <c r="H3626" s="98">
        <v>16.7</v>
      </c>
      <c r="I3626" s="98">
        <v>16.3</v>
      </c>
      <c r="J3626" s="162">
        <f t="shared" si="2741"/>
        <v>15.974</v>
      </c>
      <c r="K3626" s="162">
        <f t="shared" si="2742"/>
        <v>15.811</v>
      </c>
      <c r="L3626" s="162">
        <f t="shared" si="2743"/>
        <v>15.648</v>
      </c>
      <c r="M3626" s="141"/>
      <c r="N3626" s="209">
        <f>H3626*M3626</f>
        <v>0</v>
      </c>
      <c r="O3626" s="217">
        <f>I3626*M3626</f>
        <v>0</v>
      </c>
      <c r="P3626" s="246">
        <f>J3626*M3626</f>
        <v>0</v>
      </c>
      <c r="Q3626" s="246">
        <f>K3626*M3626</f>
        <v>0</v>
      </c>
      <c r="R3626" s="246">
        <f>L3626*M3626</f>
        <v>0</v>
      </c>
      <c r="S3626" s="30" t="s">
        <v>5</v>
      </c>
      <c r="T3626" s="100"/>
    </row>
    <row r="3627" spans="1:20" s="56" customFormat="1" ht="69.95" hidden="1" customHeight="1" outlineLevel="1" thickBot="1" x14ac:dyDescent="0.25">
      <c r="A3627" s="644" t="s">
        <v>4879</v>
      </c>
      <c r="B3627" s="64" t="s">
        <v>3114</v>
      </c>
      <c r="C3627" s="597" t="s">
        <v>10556</v>
      </c>
      <c r="D3627" s="298" t="s">
        <v>9331</v>
      </c>
      <c r="E3627" s="64"/>
      <c r="F3627" s="64" t="s">
        <v>4</v>
      </c>
      <c r="G3627" s="136">
        <v>32</v>
      </c>
      <c r="H3627" s="98">
        <v>22</v>
      </c>
      <c r="I3627" s="98">
        <v>21.5</v>
      </c>
      <c r="J3627" s="162">
        <f t="shared" si="2741"/>
        <v>21.07</v>
      </c>
      <c r="K3627" s="162">
        <f t="shared" si="2742"/>
        <v>20.855</v>
      </c>
      <c r="L3627" s="162">
        <f t="shared" si="2743"/>
        <v>20.64</v>
      </c>
      <c r="M3627" s="141"/>
      <c r="N3627" s="209">
        <f>H3627*M3627</f>
        <v>0</v>
      </c>
      <c r="O3627" s="217">
        <f>I3627*M3627</f>
        <v>0</v>
      </c>
      <c r="P3627" s="246">
        <f>J3627*M3627</f>
        <v>0</v>
      </c>
      <c r="Q3627" s="246">
        <f>K3627*M3627</f>
        <v>0</v>
      </c>
      <c r="R3627" s="246">
        <f>L3627*M3627</f>
        <v>0</v>
      </c>
      <c r="S3627" s="30" t="s">
        <v>5</v>
      </c>
      <c r="T3627" s="100"/>
    </row>
    <row r="3628" spans="1:20" s="56" customFormat="1" ht="69.95" hidden="1" customHeight="1" outlineLevel="1" thickBot="1" x14ac:dyDescent="0.25">
      <c r="A3628" s="644" t="s">
        <v>9304</v>
      </c>
      <c r="B3628" s="64" t="s">
        <v>1216</v>
      </c>
      <c r="C3628" s="597"/>
      <c r="D3628" s="298" t="s">
        <v>10555</v>
      </c>
      <c r="E3628" s="64"/>
      <c r="F3628" s="64" t="s">
        <v>4</v>
      </c>
      <c r="G3628" s="136">
        <v>68</v>
      </c>
      <c r="H3628" s="98">
        <v>46</v>
      </c>
      <c r="I3628" s="98">
        <v>45</v>
      </c>
      <c r="J3628" s="162">
        <f t="shared" ref="J3628" si="2747">I3628*0.98</f>
        <v>44.1</v>
      </c>
      <c r="K3628" s="162">
        <f t="shared" ref="K3628" si="2748">I3628*0.97</f>
        <v>43.65</v>
      </c>
      <c r="L3628" s="162">
        <f t="shared" ref="L3628" si="2749">I3628*0.96</f>
        <v>43.199999999999996</v>
      </c>
      <c r="M3628" s="141"/>
      <c r="N3628" s="209">
        <f>H3628*M3628</f>
        <v>0</v>
      </c>
      <c r="O3628" s="217">
        <f>I3628*M3628</f>
        <v>0</v>
      </c>
      <c r="P3628" s="246">
        <f>J3628*M3628</f>
        <v>0</v>
      </c>
      <c r="Q3628" s="246">
        <f>K3628*M3628</f>
        <v>0</v>
      </c>
      <c r="R3628" s="246">
        <f>L3628*M3628</f>
        <v>0</v>
      </c>
      <c r="S3628" s="30" t="s">
        <v>5</v>
      </c>
      <c r="T3628" s="100"/>
    </row>
    <row r="3629" spans="1:20" s="56" customFormat="1" ht="69.95" hidden="1" customHeight="1" outlineLevel="1" thickBot="1" x14ac:dyDescent="0.25">
      <c r="A3629" s="644" t="s">
        <v>10317</v>
      </c>
      <c r="B3629" s="64" t="s">
        <v>3114</v>
      </c>
      <c r="C3629" s="104" t="s">
        <v>10315</v>
      </c>
      <c r="D3629" s="298" t="s">
        <v>10316</v>
      </c>
      <c r="E3629" s="64"/>
      <c r="F3629" s="64" t="s">
        <v>4</v>
      </c>
      <c r="G3629" s="136">
        <v>48</v>
      </c>
      <c r="H3629" s="98">
        <v>36</v>
      </c>
      <c r="I3629" s="98">
        <v>35</v>
      </c>
      <c r="J3629" s="162">
        <f t="shared" ref="J3629" si="2750">I3629*0.98</f>
        <v>34.299999999999997</v>
      </c>
      <c r="K3629" s="162">
        <f t="shared" ref="K3629" si="2751">I3629*0.97</f>
        <v>33.949999999999996</v>
      </c>
      <c r="L3629" s="162">
        <f t="shared" ref="L3629" si="2752">I3629*0.96</f>
        <v>33.6</v>
      </c>
      <c r="M3629" s="141"/>
      <c r="N3629" s="209">
        <f>H3629*M3629</f>
        <v>0</v>
      </c>
      <c r="O3629" s="217">
        <f>I3629*M3629</f>
        <v>0</v>
      </c>
      <c r="P3629" s="246">
        <f>J3629*M3629</f>
        <v>0</v>
      </c>
      <c r="Q3629" s="246">
        <f>K3629*M3629</f>
        <v>0</v>
      </c>
      <c r="R3629" s="246">
        <f>L3629*M3629</f>
        <v>0</v>
      </c>
      <c r="S3629" s="30" t="s">
        <v>5</v>
      </c>
      <c r="T3629" s="100"/>
    </row>
    <row r="3630" spans="1:20" s="56" customFormat="1" ht="69.95" hidden="1" customHeight="1" outlineLevel="1" thickBot="1" x14ac:dyDescent="0.25">
      <c r="A3630" s="644" t="s">
        <v>5981</v>
      </c>
      <c r="B3630" s="64" t="s">
        <v>205</v>
      </c>
      <c r="C3630" s="104" t="s">
        <v>9018</v>
      </c>
      <c r="D3630" s="69" t="s">
        <v>8268</v>
      </c>
      <c r="E3630" s="64"/>
      <c r="F3630" s="64" t="s">
        <v>4</v>
      </c>
      <c r="G3630" s="136">
        <v>8</v>
      </c>
      <c r="H3630" s="98">
        <v>4.8</v>
      </c>
      <c r="I3630" s="98">
        <v>4.7</v>
      </c>
      <c r="J3630" s="162">
        <f t="shared" ref="J3630" si="2753">I3630*0.98</f>
        <v>4.6059999999999999</v>
      </c>
      <c r="K3630" s="162">
        <f t="shared" ref="K3630" si="2754">I3630*0.97</f>
        <v>4.5590000000000002</v>
      </c>
      <c r="L3630" s="162">
        <f t="shared" ref="L3630" si="2755">I3630*0.96</f>
        <v>4.5119999999999996</v>
      </c>
      <c r="M3630" s="141"/>
      <c r="N3630" s="209">
        <f>H3630*M3630</f>
        <v>0</v>
      </c>
      <c r="O3630" s="217">
        <f>I3630*M3630</f>
        <v>0</v>
      </c>
      <c r="P3630" s="246">
        <f>J3630*M3630</f>
        <v>0</v>
      </c>
      <c r="Q3630" s="246">
        <f>K3630*M3630</f>
        <v>0</v>
      </c>
      <c r="R3630" s="246">
        <f>L3630*M3630</f>
        <v>0</v>
      </c>
      <c r="S3630" s="30" t="s">
        <v>5</v>
      </c>
      <c r="T3630" s="100"/>
    </row>
    <row r="3631" spans="1:20" s="56" customFormat="1" ht="69.95" hidden="1" customHeight="1" outlineLevel="1" thickBot="1" x14ac:dyDescent="0.25">
      <c r="A3631" s="644" t="s">
        <v>8046</v>
      </c>
      <c r="B3631" s="64" t="s">
        <v>8044</v>
      </c>
      <c r="C3631" s="53"/>
      <c r="D3631" s="69" t="s">
        <v>8045</v>
      </c>
      <c r="E3631" s="64"/>
      <c r="F3631" s="64" t="s">
        <v>4</v>
      </c>
      <c r="G3631" s="136">
        <v>3.5</v>
      </c>
      <c r="H3631" s="98">
        <v>2.4500000000000002</v>
      </c>
      <c r="I3631" s="98">
        <v>2.35</v>
      </c>
      <c r="J3631" s="162">
        <f t="shared" si="2723"/>
        <v>2.3029999999999999</v>
      </c>
      <c r="K3631" s="162">
        <f t="shared" si="2724"/>
        <v>2.2795000000000001</v>
      </c>
      <c r="L3631" s="162">
        <f t="shared" si="2725"/>
        <v>2.2559999999999998</v>
      </c>
      <c r="M3631" s="141"/>
      <c r="N3631" s="209">
        <f>H3631*M3631</f>
        <v>0</v>
      </c>
      <c r="O3631" s="217">
        <f>I3631*M3631</f>
        <v>0</v>
      </c>
      <c r="P3631" s="246">
        <f>J3631*M3631</f>
        <v>0</v>
      </c>
      <c r="Q3631" s="246">
        <f>K3631*M3631</f>
        <v>0</v>
      </c>
      <c r="R3631" s="246">
        <f>L3631*M3631</f>
        <v>0</v>
      </c>
      <c r="S3631" s="30" t="s">
        <v>5</v>
      </c>
      <c r="T3631" s="100"/>
    </row>
    <row r="3632" spans="1:20" s="56" customFormat="1" ht="69.95" hidden="1" customHeight="1" outlineLevel="1" thickBot="1" x14ac:dyDescent="0.25">
      <c r="A3632" s="644" t="s">
        <v>8047</v>
      </c>
      <c r="B3632" s="64" t="s">
        <v>8044</v>
      </c>
      <c r="C3632" s="53"/>
      <c r="D3632" s="69" t="s">
        <v>8048</v>
      </c>
      <c r="E3632" s="64"/>
      <c r="F3632" s="64" t="s">
        <v>4</v>
      </c>
      <c r="G3632" s="136">
        <v>4</v>
      </c>
      <c r="H3632" s="98">
        <v>2.7</v>
      </c>
      <c r="I3632" s="98">
        <v>2.6</v>
      </c>
      <c r="J3632" s="162">
        <f t="shared" ref="J3632" si="2756">I3632*0.98</f>
        <v>2.548</v>
      </c>
      <c r="K3632" s="162">
        <f t="shared" ref="K3632" si="2757">I3632*0.97</f>
        <v>2.5219999999999998</v>
      </c>
      <c r="L3632" s="162">
        <f t="shared" ref="L3632" si="2758">I3632*0.96</f>
        <v>2.496</v>
      </c>
      <c r="M3632" s="141"/>
      <c r="N3632" s="209">
        <f>H3632*M3632</f>
        <v>0</v>
      </c>
      <c r="O3632" s="217">
        <f>I3632*M3632</f>
        <v>0</v>
      </c>
      <c r="P3632" s="246">
        <f>J3632*M3632</f>
        <v>0</v>
      </c>
      <c r="Q3632" s="246">
        <f>K3632*M3632</f>
        <v>0</v>
      </c>
      <c r="R3632" s="246">
        <f>L3632*M3632</f>
        <v>0</v>
      </c>
      <c r="S3632" s="30" t="s">
        <v>5</v>
      </c>
      <c r="T3632" s="100"/>
    </row>
    <row r="3633" spans="1:21" s="56" customFormat="1" ht="20.100000000000001" customHeight="1" collapsed="1" thickBot="1" x14ac:dyDescent="0.25">
      <c r="A3633" s="372" t="s">
        <v>1894</v>
      </c>
      <c r="B3633" s="372"/>
      <c r="C3633" s="373"/>
      <c r="D3633" s="374"/>
      <c r="E3633" s="374"/>
      <c r="F3633" s="374"/>
      <c r="G3633" s="375"/>
      <c r="H3633" s="376"/>
      <c r="I3633" s="376"/>
      <c r="J3633" s="378"/>
      <c r="K3633" s="378"/>
      <c r="L3633" s="378"/>
      <c r="M3633" s="375"/>
      <c r="N3633" s="376"/>
      <c r="O3633" s="376"/>
      <c r="P3633" s="376"/>
      <c r="Q3633" s="376"/>
      <c r="R3633" s="376"/>
      <c r="S3633" s="377"/>
    </row>
    <row r="3634" spans="1:21" ht="20.100000000000001" hidden="1" customHeight="1" outlineLevel="1" thickBot="1" x14ac:dyDescent="0.25">
      <c r="A3634" s="3" t="s">
        <v>3737</v>
      </c>
      <c r="B3634" s="4" t="s">
        <v>33</v>
      </c>
      <c r="C3634" s="4"/>
      <c r="D3634" s="4" t="s">
        <v>17</v>
      </c>
      <c r="E3634" s="3" t="s">
        <v>2746</v>
      </c>
      <c r="F3634" s="35" t="s">
        <v>31</v>
      </c>
      <c r="G3634" s="39" t="s">
        <v>487</v>
      </c>
      <c r="H3634" s="4" t="s">
        <v>488</v>
      </c>
      <c r="I3634" s="4" t="s">
        <v>495</v>
      </c>
      <c r="J3634" s="123">
        <v>-0.02</v>
      </c>
      <c r="K3634" s="123">
        <v>-0.03</v>
      </c>
      <c r="L3634" s="123">
        <v>-0.04</v>
      </c>
      <c r="M3634" s="4" t="s">
        <v>18</v>
      </c>
      <c r="N3634" s="4" t="s">
        <v>8</v>
      </c>
      <c r="O3634" s="4" t="s">
        <v>486</v>
      </c>
      <c r="P3634" s="124" t="s">
        <v>1924</v>
      </c>
      <c r="Q3634" s="124" t="s">
        <v>1930</v>
      </c>
      <c r="R3634" s="124" t="s">
        <v>1931</v>
      </c>
      <c r="S3634" s="4" t="s">
        <v>34</v>
      </c>
      <c r="U3634" s="56"/>
    </row>
    <row r="3635" spans="1:21" s="56" customFormat="1" ht="69.95" hidden="1" customHeight="1" outlineLevel="1" thickBot="1" x14ac:dyDescent="0.25">
      <c r="A3635" s="644" t="s">
        <v>5984</v>
      </c>
      <c r="B3635" s="7" t="s">
        <v>136</v>
      </c>
      <c r="C3635" s="58"/>
      <c r="D3635" s="68" t="s">
        <v>8269</v>
      </c>
      <c r="E3635" s="528"/>
      <c r="F3635" s="64" t="s">
        <v>4</v>
      </c>
      <c r="G3635" s="149">
        <v>12</v>
      </c>
      <c r="H3635" s="65">
        <v>6.7</v>
      </c>
      <c r="I3635" s="65">
        <v>6.5</v>
      </c>
      <c r="J3635" s="161">
        <f t="shared" ref="J3635" si="2759">I3635*0.98</f>
        <v>6.37</v>
      </c>
      <c r="K3635" s="161">
        <f t="shared" ref="K3635" si="2760">I3635*0.97</f>
        <v>6.3049999999999997</v>
      </c>
      <c r="L3635" s="161">
        <f t="shared" ref="L3635" si="2761">I3635*0.96</f>
        <v>6.24</v>
      </c>
      <c r="M3635" s="14"/>
      <c r="N3635" s="208">
        <f>H3635*M3635</f>
        <v>0</v>
      </c>
      <c r="O3635" s="217">
        <f>I3635*M3635</f>
        <v>0</v>
      </c>
      <c r="P3635" s="246">
        <f>J3635*M3635</f>
        <v>0</v>
      </c>
      <c r="Q3635" s="246">
        <f>K3635*M3635</f>
        <v>0</v>
      </c>
      <c r="R3635" s="246">
        <f>L3635*M3635</f>
        <v>0</v>
      </c>
      <c r="S3635" s="13" t="s">
        <v>5</v>
      </c>
      <c r="U3635"/>
    </row>
    <row r="3636" spans="1:21" s="56" customFormat="1" ht="20.100000000000001" customHeight="1" collapsed="1" thickBot="1" x14ac:dyDescent="0.25">
      <c r="A3636" s="372" t="s">
        <v>813</v>
      </c>
      <c r="B3636" s="372"/>
      <c r="C3636" s="373"/>
      <c r="D3636" s="374"/>
      <c r="E3636" s="374"/>
      <c r="F3636" s="374"/>
      <c r="G3636" s="375"/>
      <c r="H3636" s="376"/>
      <c r="I3636" s="376"/>
      <c r="J3636" s="378"/>
      <c r="K3636" s="378"/>
      <c r="L3636" s="378"/>
      <c r="M3636" s="375"/>
      <c r="N3636" s="376"/>
      <c r="O3636" s="376"/>
      <c r="P3636" s="376"/>
      <c r="Q3636" s="376"/>
      <c r="R3636" s="376"/>
      <c r="S3636" s="377"/>
    </row>
    <row r="3637" spans="1:21" ht="20.100000000000001" hidden="1" customHeight="1" outlineLevel="1" thickBot="1" x14ac:dyDescent="0.25">
      <c r="A3637" s="3" t="s">
        <v>3737</v>
      </c>
      <c r="B3637" s="4" t="s">
        <v>33</v>
      </c>
      <c r="C3637" s="4"/>
      <c r="D3637" s="4" t="s">
        <v>17</v>
      </c>
      <c r="E3637" s="3" t="s">
        <v>2746</v>
      </c>
      <c r="F3637" s="35" t="s">
        <v>31</v>
      </c>
      <c r="G3637" s="39" t="s">
        <v>487</v>
      </c>
      <c r="H3637" s="4" t="s">
        <v>488</v>
      </c>
      <c r="I3637" s="4" t="s">
        <v>495</v>
      </c>
      <c r="J3637" s="123">
        <v>-0.02</v>
      </c>
      <c r="K3637" s="123">
        <v>-0.03</v>
      </c>
      <c r="L3637" s="123">
        <v>-0.04</v>
      </c>
      <c r="M3637" s="4" t="s">
        <v>18</v>
      </c>
      <c r="N3637" s="4" t="s">
        <v>8</v>
      </c>
      <c r="O3637" s="4" t="s">
        <v>486</v>
      </c>
      <c r="P3637" s="124" t="s">
        <v>1924</v>
      </c>
      <c r="Q3637" s="124" t="s">
        <v>1930</v>
      </c>
      <c r="R3637" s="124" t="s">
        <v>1931</v>
      </c>
      <c r="S3637" s="4" t="s">
        <v>34</v>
      </c>
      <c r="U3637" s="56"/>
    </row>
    <row r="3638" spans="1:21" s="56" customFormat="1" ht="69.95" hidden="1" customHeight="1" outlineLevel="1" thickBot="1" x14ac:dyDescent="0.25">
      <c r="A3638" s="644" t="s">
        <v>5985</v>
      </c>
      <c r="B3638" s="7" t="s">
        <v>136</v>
      </c>
      <c r="C3638" s="643" t="s">
        <v>9454</v>
      </c>
      <c r="D3638" s="68" t="s">
        <v>8270</v>
      </c>
      <c r="E3638" s="528"/>
      <c r="F3638" s="64" t="s">
        <v>4</v>
      </c>
      <c r="G3638" s="149">
        <v>12</v>
      </c>
      <c r="H3638" s="65">
        <v>6.7</v>
      </c>
      <c r="I3638" s="65">
        <v>6.5</v>
      </c>
      <c r="J3638" s="161">
        <f t="shared" ref="J3638" si="2762">I3638*0.98</f>
        <v>6.37</v>
      </c>
      <c r="K3638" s="161">
        <f t="shared" ref="K3638" si="2763">I3638*0.97</f>
        <v>6.3049999999999997</v>
      </c>
      <c r="L3638" s="161">
        <f t="shared" ref="L3638" si="2764">I3638*0.96</f>
        <v>6.24</v>
      </c>
      <c r="M3638" s="14"/>
      <c r="N3638" s="208">
        <f>H3638*M3638</f>
        <v>0</v>
      </c>
      <c r="O3638" s="217">
        <f>I3638*M3638</f>
        <v>0</v>
      </c>
      <c r="P3638" s="246">
        <f>J3638*M3638</f>
        <v>0</v>
      </c>
      <c r="Q3638" s="246">
        <f>K3638*M3638</f>
        <v>0</v>
      </c>
      <c r="R3638" s="246">
        <f>L3638*M3638</f>
        <v>0</v>
      </c>
      <c r="S3638" s="13" t="s">
        <v>5</v>
      </c>
      <c r="U3638"/>
    </row>
    <row r="3639" spans="1:21" s="56" customFormat="1" ht="20.100000000000001" customHeight="1" collapsed="1" thickBot="1" x14ac:dyDescent="0.25">
      <c r="A3639" s="372" t="s">
        <v>814</v>
      </c>
      <c r="B3639" s="372"/>
      <c r="C3639" s="373"/>
      <c r="D3639" s="374"/>
      <c r="E3639" s="374"/>
      <c r="F3639" s="374"/>
      <c r="G3639" s="375"/>
      <c r="H3639" s="376"/>
      <c r="I3639" s="376"/>
      <c r="J3639" s="378"/>
      <c r="K3639" s="378"/>
      <c r="L3639" s="378"/>
      <c r="M3639" s="375"/>
      <c r="N3639" s="376"/>
      <c r="O3639" s="376"/>
      <c r="P3639" s="376"/>
      <c r="Q3639" s="376"/>
      <c r="R3639" s="376"/>
      <c r="S3639" s="377"/>
    </row>
    <row r="3640" spans="1:21" ht="20.100000000000001" hidden="1" customHeight="1" outlineLevel="1" thickBot="1" x14ac:dyDescent="0.25">
      <c r="A3640" s="3" t="s">
        <v>3737</v>
      </c>
      <c r="B3640" s="4" t="s">
        <v>33</v>
      </c>
      <c r="C3640" s="4"/>
      <c r="D3640" s="4" t="s">
        <v>17</v>
      </c>
      <c r="E3640" s="3" t="s">
        <v>2746</v>
      </c>
      <c r="F3640" s="35" t="s">
        <v>31</v>
      </c>
      <c r="G3640" s="39" t="s">
        <v>487</v>
      </c>
      <c r="H3640" s="4" t="s">
        <v>488</v>
      </c>
      <c r="I3640" s="4" t="s">
        <v>495</v>
      </c>
      <c r="J3640" s="123">
        <v>-0.02</v>
      </c>
      <c r="K3640" s="123">
        <v>-0.03</v>
      </c>
      <c r="L3640" s="123">
        <v>-0.04</v>
      </c>
      <c r="M3640" s="4" t="s">
        <v>18</v>
      </c>
      <c r="N3640" s="4" t="s">
        <v>8</v>
      </c>
      <c r="O3640" s="4" t="s">
        <v>486</v>
      </c>
      <c r="P3640" s="124" t="s">
        <v>1924</v>
      </c>
      <c r="Q3640" s="124" t="s">
        <v>1930</v>
      </c>
      <c r="R3640" s="124" t="s">
        <v>1931</v>
      </c>
      <c r="S3640" s="4" t="s">
        <v>34</v>
      </c>
      <c r="U3640" s="56"/>
    </row>
    <row r="3641" spans="1:21" s="56" customFormat="1" ht="69.95" hidden="1" customHeight="1" outlineLevel="1" thickBot="1" x14ac:dyDescent="0.25">
      <c r="A3641" s="644" t="s">
        <v>5986</v>
      </c>
      <c r="B3641" s="7" t="s">
        <v>136</v>
      </c>
      <c r="C3641" s="58"/>
      <c r="D3641" s="68" t="s">
        <v>8271</v>
      </c>
      <c r="E3641" s="470"/>
      <c r="F3641" s="64" t="s">
        <v>4</v>
      </c>
      <c r="G3641" s="149">
        <v>12</v>
      </c>
      <c r="H3641" s="65">
        <v>6.7</v>
      </c>
      <c r="I3641" s="65">
        <v>6.5</v>
      </c>
      <c r="J3641" s="161">
        <f t="shared" ref="J3641:J3643" si="2765">I3641*0.98</f>
        <v>6.37</v>
      </c>
      <c r="K3641" s="161">
        <f t="shared" ref="K3641:K3643" si="2766">I3641*0.97</f>
        <v>6.3049999999999997</v>
      </c>
      <c r="L3641" s="161">
        <f t="shared" ref="L3641:L3643" si="2767">I3641*0.96</f>
        <v>6.24</v>
      </c>
      <c r="M3641" s="14"/>
      <c r="N3641" s="208">
        <f>H3641*M3641</f>
        <v>0</v>
      </c>
      <c r="O3641" s="217">
        <f>I3641*M3641</f>
        <v>0</v>
      </c>
      <c r="P3641" s="246">
        <f>J3641*M3641</f>
        <v>0</v>
      </c>
      <c r="Q3641" s="246">
        <f>K3641*M3641</f>
        <v>0</v>
      </c>
      <c r="R3641" s="246">
        <f>L3641*M3641</f>
        <v>0</v>
      </c>
      <c r="S3641" s="13" t="s">
        <v>5</v>
      </c>
    </row>
    <row r="3642" spans="1:21" s="56" customFormat="1" ht="69.95" hidden="1" customHeight="1" outlineLevel="1" thickBot="1" x14ac:dyDescent="0.25">
      <c r="A3642" s="644" t="s">
        <v>10604</v>
      </c>
      <c r="B3642" s="64" t="s">
        <v>8108</v>
      </c>
      <c r="C3642" s="103" t="s">
        <v>10605</v>
      </c>
      <c r="D3642" s="298" t="s">
        <v>10606</v>
      </c>
      <c r="E3642" s="64"/>
      <c r="F3642" s="64" t="s">
        <v>4</v>
      </c>
      <c r="G3642" s="136">
        <v>5</v>
      </c>
      <c r="H3642" s="107">
        <v>3.2</v>
      </c>
      <c r="I3642" s="107">
        <v>3.1</v>
      </c>
      <c r="J3642" s="162">
        <f t="shared" si="2765"/>
        <v>3.0379999999999998</v>
      </c>
      <c r="K3642" s="162">
        <f t="shared" si="2766"/>
        <v>3.0070000000000001</v>
      </c>
      <c r="L3642" s="162">
        <f t="shared" si="2767"/>
        <v>2.976</v>
      </c>
      <c r="M3642" s="141"/>
      <c r="N3642" s="209">
        <f>H3642*M3642</f>
        <v>0</v>
      </c>
      <c r="O3642" s="217">
        <f>I3642*M3642</f>
        <v>0</v>
      </c>
      <c r="P3642" s="246">
        <f>J3642*M3642</f>
        <v>0</v>
      </c>
      <c r="Q3642" s="246">
        <f>K3642*M3642</f>
        <v>0</v>
      </c>
      <c r="R3642" s="246">
        <f>L3642*M3642</f>
        <v>0</v>
      </c>
      <c r="S3642" s="30" t="s">
        <v>5</v>
      </c>
      <c r="T3642" s="100"/>
    </row>
    <row r="3643" spans="1:21" s="56" customFormat="1" ht="69.95" hidden="1" customHeight="1" outlineLevel="1" thickBot="1" x14ac:dyDescent="0.25">
      <c r="A3643" s="650" t="s">
        <v>10845</v>
      </c>
      <c r="B3643" s="82" t="s">
        <v>8108</v>
      </c>
      <c r="C3643" s="596" t="s">
        <v>10846</v>
      </c>
      <c r="D3643" s="432" t="s">
        <v>10847</v>
      </c>
      <c r="E3643" s="193"/>
      <c r="F3643" s="82" t="s">
        <v>4</v>
      </c>
      <c r="G3643" s="321">
        <v>6</v>
      </c>
      <c r="H3643" s="180">
        <v>3.5</v>
      </c>
      <c r="I3643" s="107">
        <v>3.4</v>
      </c>
      <c r="J3643" s="162">
        <f t="shared" si="2765"/>
        <v>3.3319999999999999</v>
      </c>
      <c r="K3643" s="162">
        <f t="shared" si="2766"/>
        <v>3.298</v>
      </c>
      <c r="L3643" s="162">
        <f t="shared" si="2767"/>
        <v>3.2639999999999998</v>
      </c>
      <c r="M3643" s="141"/>
      <c r="N3643" s="209">
        <f>H3643*M3643</f>
        <v>0</v>
      </c>
      <c r="O3643" s="217">
        <f>I3643*M3643</f>
        <v>0</v>
      </c>
      <c r="P3643" s="246">
        <f>J3643*M3643</f>
        <v>0</v>
      </c>
      <c r="Q3643" s="246">
        <f>K3643*M3643</f>
        <v>0</v>
      </c>
      <c r="R3643" s="246">
        <f>L3643*M3643</f>
        <v>0</v>
      </c>
      <c r="S3643" s="30" t="s">
        <v>5</v>
      </c>
      <c r="T3643" s="100"/>
    </row>
    <row r="3644" spans="1:21" s="56" customFormat="1" ht="20.100000000000001" customHeight="1" collapsed="1" thickBot="1" x14ac:dyDescent="0.25">
      <c r="A3644" s="372" t="s">
        <v>1202</v>
      </c>
      <c r="B3644" s="372"/>
      <c r="C3644" s="373"/>
      <c r="D3644" s="374"/>
      <c r="E3644" s="374"/>
      <c r="F3644" s="374"/>
      <c r="G3644" s="375"/>
      <c r="H3644" s="376"/>
      <c r="I3644" s="376"/>
      <c r="J3644" s="378"/>
      <c r="K3644" s="378"/>
      <c r="L3644" s="378"/>
      <c r="M3644" s="375"/>
      <c r="N3644" s="376"/>
      <c r="O3644" s="376"/>
      <c r="P3644" s="376"/>
      <c r="Q3644" s="376"/>
      <c r="R3644" s="376"/>
      <c r="S3644" s="377"/>
    </row>
    <row r="3645" spans="1:21" ht="20.100000000000001" hidden="1" customHeight="1" outlineLevel="1" thickBot="1" x14ac:dyDescent="0.25">
      <c r="A3645" s="3" t="s">
        <v>3737</v>
      </c>
      <c r="B3645" s="4" t="s">
        <v>33</v>
      </c>
      <c r="C3645" s="4"/>
      <c r="D3645" s="4" t="s">
        <v>17</v>
      </c>
      <c r="E3645" s="3" t="s">
        <v>2746</v>
      </c>
      <c r="F3645" s="35" t="s">
        <v>31</v>
      </c>
      <c r="G3645" s="39" t="s">
        <v>487</v>
      </c>
      <c r="H3645" s="4" t="s">
        <v>488</v>
      </c>
      <c r="I3645" s="4" t="s">
        <v>495</v>
      </c>
      <c r="J3645" s="123">
        <v>-0.02</v>
      </c>
      <c r="K3645" s="123">
        <v>-0.03</v>
      </c>
      <c r="L3645" s="123">
        <v>-0.04</v>
      </c>
      <c r="M3645" s="4" t="s">
        <v>18</v>
      </c>
      <c r="N3645" s="4" t="s">
        <v>8</v>
      </c>
      <c r="O3645" s="4" t="s">
        <v>486</v>
      </c>
      <c r="P3645" s="124" t="s">
        <v>1924</v>
      </c>
      <c r="Q3645" s="124" t="s">
        <v>1930</v>
      </c>
      <c r="R3645" s="124" t="s">
        <v>1931</v>
      </c>
      <c r="S3645" s="4" t="s">
        <v>34</v>
      </c>
      <c r="U3645" s="56"/>
    </row>
    <row r="3646" spans="1:21" s="56" customFormat="1" ht="69.95" hidden="1" customHeight="1" outlineLevel="1" thickBot="1" x14ac:dyDescent="0.25">
      <c r="A3646" s="644" t="s">
        <v>7526</v>
      </c>
      <c r="B3646" s="64" t="s">
        <v>136</v>
      </c>
      <c r="C3646" s="195"/>
      <c r="D3646" s="69" t="s">
        <v>8272</v>
      </c>
      <c r="E3646" s="166"/>
      <c r="F3646" s="64" t="s">
        <v>4</v>
      </c>
      <c r="G3646" s="136">
        <v>12</v>
      </c>
      <c r="H3646" s="98">
        <v>6.7</v>
      </c>
      <c r="I3646" s="98">
        <v>6.5</v>
      </c>
      <c r="J3646" s="162">
        <f t="shared" ref="J3646:J3648" si="2768">I3646*0.98</f>
        <v>6.37</v>
      </c>
      <c r="K3646" s="162">
        <f t="shared" ref="K3646:K3648" si="2769">I3646*0.97</f>
        <v>6.3049999999999997</v>
      </c>
      <c r="L3646" s="162">
        <f t="shared" ref="L3646:L3648" si="2770">I3646*0.96</f>
        <v>6.24</v>
      </c>
      <c r="M3646" s="141"/>
      <c r="N3646" s="209">
        <f>H3646*M3646</f>
        <v>0</v>
      </c>
      <c r="O3646" s="217">
        <f>I3646*M3646</f>
        <v>0</v>
      </c>
      <c r="P3646" s="246">
        <f>J3646*M3646</f>
        <v>0</v>
      </c>
      <c r="Q3646" s="246">
        <f>K3646*M3646</f>
        <v>0</v>
      </c>
      <c r="R3646" s="246">
        <f>L3646*M3646</f>
        <v>0</v>
      </c>
      <c r="S3646" s="30" t="s">
        <v>5</v>
      </c>
      <c r="T3646" s="100"/>
    </row>
    <row r="3647" spans="1:21" s="56" customFormat="1" ht="69.95" hidden="1" customHeight="1" outlineLevel="1" thickBot="1" x14ac:dyDescent="0.25">
      <c r="A3647" s="644" t="s">
        <v>5987</v>
      </c>
      <c r="B3647" s="7" t="s">
        <v>136</v>
      </c>
      <c r="C3647" s="695" t="s">
        <v>1973</v>
      </c>
      <c r="D3647" s="68" t="s">
        <v>8274</v>
      </c>
      <c r="E3647" s="7"/>
      <c r="F3647" s="64" t="s">
        <v>4</v>
      </c>
      <c r="G3647" s="149">
        <v>4</v>
      </c>
      <c r="H3647" s="65">
        <v>1.7</v>
      </c>
      <c r="I3647" s="65">
        <v>1.6</v>
      </c>
      <c r="J3647" s="161">
        <f t="shared" si="2768"/>
        <v>1.5680000000000001</v>
      </c>
      <c r="K3647" s="161">
        <f t="shared" si="2769"/>
        <v>1.552</v>
      </c>
      <c r="L3647" s="161">
        <f t="shared" si="2770"/>
        <v>1.536</v>
      </c>
      <c r="M3647" s="14"/>
      <c r="N3647" s="208">
        <v>0</v>
      </c>
      <c r="O3647" s="217">
        <v>0</v>
      </c>
      <c r="P3647" s="246">
        <f>J3647*M3647</f>
        <v>0</v>
      </c>
      <c r="Q3647" s="246">
        <f>K3647*M3647</f>
        <v>0</v>
      </c>
      <c r="R3647" s="246">
        <f>L3647*M3647</f>
        <v>0</v>
      </c>
      <c r="S3647" s="13" t="s">
        <v>5</v>
      </c>
    </row>
    <row r="3648" spans="1:21" s="56" customFormat="1" ht="69.95" hidden="1" customHeight="1" outlineLevel="1" thickBot="1" x14ac:dyDescent="0.25">
      <c r="A3648" s="644" t="s">
        <v>5988</v>
      </c>
      <c r="B3648" s="7" t="s">
        <v>136</v>
      </c>
      <c r="C3648" s="695" t="s">
        <v>1973</v>
      </c>
      <c r="D3648" s="68" t="s">
        <v>8273</v>
      </c>
      <c r="E3648" s="7"/>
      <c r="F3648" s="64" t="s">
        <v>4</v>
      </c>
      <c r="G3648" s="149">
        <v>4</v>
      </c>
      <c r="H3648" s="65">
        <v>1.7</v>
      </c>
      <c r="I3648" s="65">
        <v>1.6</v>
      </c>
      <c r="J3648" s="161">
        <f t="shared" si="2768"/>
        <v>1.5680000000000001</v>
      </c>
      <c r="K3648" s="161">
        <f t="shared" si="2769"/>
        <v>1.552</v>
      </c>
      <c r="L3648" s="161">
        <f t="shared" si="2770"/>
        <v>1.536</v>
      </c>
      <c r="M3648" s="14"/>
      <c r="N3648" s="208">
        <v>0</v>
      </c>
      <c r="O3648" s="217">
        <v>0</v>
      </c>
      <c r="P3648" s="246">
        <f>J3648*M3648</f>
        <v>0</v>
      </c>
      <c r="Q3648" s="246">
        <f>K3648*M3648</f>
        <v>0</v>
      </c>
      <c r="R3648" s="246">
        <f>L3648*M3648</f>
        <v>0</v>
      </c>
      <c r="S3648" s="13" t="s">
        <v>5</v>
      </c>
    </row>
    <row r="3649" spans="1:21" s="56" customFormat="1" ht="20.100000000000001" customHeight="1" collapsed="1" thickBot="1" x14ac:dyDescent="0.25">
      <c r="A3649" s="372" t="s">
        <v>815</v>
      </c>
      <c r="B3649" s="372"/>
      <c r="C3649" s="373"/>
      <c r="D3649" s="374"/>
      <c r="E3649" s="374"/>
      <c r="F3649" s="374"/>
      <c r="G3649" s="375"/>
      <c r="H3649" s="376"/>
      <c r="I3649" s="376"/>
      <c r="J3649" s="378"/>
      <c r="K3649" s="378"/>
      <c r="L3649" s="378"/>
      <c r="M3649" s="375"/>
      <c r="N3649" s="376"/>
      <c r="O3649" s="376"/>
      <c r="P3649" s="376"/>
      <c r="Q3649" s="376"/>
      <c r="R3649" s="376"/>
      <c r="S3649" s="377"/>
    </row>
    <row r="3650" spans="1:21" ht="20.100000000000001" hidden="1" customHeight="1" outlineLevel="1" thickBot="1" x14ac:dyDescent="0.25">
      <c r="A3650" s="3" t="s">
        <v>3737</v>
      </c>
      <c r="B3650" s="4" t="s">
        <v>33</v>
      </c>
      <c r="C3650" s="4"/>
      <c r="D3650" s="4" t="s">
        <v>17</v>
      </c>
      <c r="E3650" s="3" t="s">
        <v>2746</v>
      </c>
      <c r="F3650" s="35" t="s">
        <v>31</v>
      </c>
      <c r="G3650" s="39" t="s">
        <v>487</v>
      </c>
      <c r="H3650" s="4" t="s">
        <v>488</v>
      </c>
      <c r="I3650" s="4" t="s">
        <v>495</v>
      </c>
      <c r="J3650" s="123">
        <v>-0.02</v>
      </c>
      <c r="K3650" s="123">
        <v>-0.03</v>
      </c>
      <c r="L3650" s="123">
        <v>-0.04</v>
      </c>
      <c r="M3650" s="4" t="s">
        <v>18</v>
      </c>
      <c r="N3650" s="4" t="s">
        <v>8</v>
      </c>
      <c r="O3650" s="4" t="s">
        <v>486</v>
      </c>
      <c r="P3650" s="124" t="s">
        <v>1924</v>
      </c>
      <c r="Q3650" s="124" t="s">
        <v>1930</v>
      </c>
      <c r="R3650" s="124" t="s">
        <v>1931</v>
      </c>
      <c r="S3650" s="4" t="s">
        <v>34</v>
      </c>
      <c r="U3650" s="56"/>
    </row>
    <row r="3651" spans="1:21" s="56" customFormat="1" ht="69.95" hidden="1" customHeight="1" outlineLevel="1" thickBot="1" x14ac:dyDescent="0.25">
      <c r="A3651" s="644" t="s">
        <v>5989</v>
      </c>
      <c r="B3651" s="7" t="s">
        <v>136</v>
      </c>
      <c r="C3651" s="195"/>
      <c r="D3651" s="68" t="s">
        <v>8397</v>
      </c>
      <c r="E3651" s="470"/>
      <c r="F3651" s="7" t="s">
        <v>4</v>
      </c>
      <c r="G3651" s="149">
        <v>12</v>
      </c>
      <c r="H3651" s="65">
        <v>6.7</v>
      </c>
      <c r="I3651" s="65">
        <v>6.5</v>
      </c>
      <c r="J3651" s="161">
        <f t="shared" ref="J3651:J3657" si="2771">I3651*0.98</f>
        <v>6.37</v>
      </c>
      <c r="K3651" s="161">
        <f t="shared" ref="K3651:K3657" si="2772">I3651*0.97</f>
        <v>6.3049999999999997</v>
      </c>
      <c r="L3651" s="161">
        <f t="shared" ref="L3651:L3657" si="2773">I3651*0.96</f>
        <v>6.24</v>
      </c>
      <c r="M3651" s="14"/>
      <c r="N3651" s="208">
        <f>H3651*M3651</f>
        <v>0</v>
      </c>
      <c r="O3651" s="217">
        <f>I3651*M3651</f>
        <v>0</v>
      </c>
      <c r="P3651" s="246">
        <f>J3651*M3651</f>
        <v>0</v>
      </c>
      <c r="Q3651" s="246">
        <f>K3651*M3651</f>
        <v>0</v>
      </c>
      <c r="R3651" s="246">
        <f>L3651*M3651</f>
        <v>0</v>
      </c>
      <c r="S3651" s="13" t="s">
        <v>5</v>
      </c>
    </row>
    <row r="3652" spans="1:21" s="56" customFormat="1" ht="69.95" hidden="1" customHeight="1" outlineLevel="1" thickBot="1" x14ac:dyDescent="0.25">
      <c r="A3652" s="644" t="s">
        <v>5990</v>
      </c>
      <c r="B3652" s="7" t="s">
        <v>136</v>
      </c>
      <c r="C3652" s="597" t="s">
        <v>9019</v>
      </c>
      <c r="D3652" s="68" t="s">
        <v>8398</v>
      </c>
      <c r="E3652" s="7"/>
      <c r="F3652" s="7" t="s">
        <v>4</v>
      </c>
      <c r="G3652" s="149">
        <v>7</v>
      </c>
      <c r="H3652" s="65">
        <v>4.3</v>
      </c>
      <c r="I3652" s="65">
        <v>4.2</v>
      </c>
      <c r="J3652" s="161">
        <f t="shared" si="2771"/>
        <v>4.1159999999999997</v>
      </c>
      <c r="K3652" s="161">
        <f t="shared" si="2772"/>
        <v>4.0739999999999998</v>
      </c>
      <c r="L3652" s="161">
        <f t="shared" si="2773"/>
        <v>4.032</v>
      </c>
      <c r="M3652" s="14"/>
      <c r="N3652" s="208">
        <f>H3652*M3652</f>
        <v>0</v>
      </c>
      <c r="O3652" s="217">
        <f>I3652*M3652</f>
        <v>0</v>
      </c>
      <c r="P3652" s="246">
        <f>J3652*M3652</f>
        <v>0</v>
      </c>
      <c r="Q3652" s="246">
        <f>K3652*M3652</f>
        <v>0</v>
      </c>
      <c r="R3652" s="246">
        <f>L3652*M3652</f>
        <v>0</v>
      </c>
      <c r="S3652" s="13" t="s">
        <v>5</v>
      </c>
    </row>
    <row r="3653" spans="1:21" s="56" customFormat="1" ht="69.95" hidden="1" customHeight="1" outlineLevel="1" thickBot="1" x14ac:dyDescent="0.25">
      <c r="A3653" s="644" t="s">
        <v>5991</v>
      </c>
      <c r="B3653" s="7" t="s">
        <v>136</v>
      </c>
      <c r="C3653" s="597" t="s">
        <v>9020</v>
      </c>
      <c r="D3653" s="68" t="s">
        <v>8399</v>
      </c>
      <c r="E3653" s="7"/>
      <c r="F3653" s="7" t="s">
        <v>4</v>
      </c>
      <c r="G3653" s="149">
        <v>7</v>
      </c>
      <c r="H3653" s="65">
        <v>3.8</v>
      </c>
      <c r="I3653" s="65">
        <v>3.7</v>
      </c>
      <c r="J3653" s="161">
        <f t="shared" si="2771"/>
        <v>3.6259999999999999</v>
      </c>
      <c r="K3653" s="161">
        <f t="shared" si="2772"/>
        <v>3.589</v>
      </c>
      <c r="L3653" s="161">
        <f t="shared" si="2773"/>
        <v>3.552</v>
      </c>
      <c r="M3653" s="14"/>
      <c r="N3653" s="208">
        <f>H3653*M3653</f>
        <v>0</v>
      </c>
      <c r="O3653" s="217">
        <f>I3653*M3653</f>
        <v>0</v>
      </c>
      <c r="P3653" s="246">
        <f>J3653*M3653</f>
        <v>0</v>
      </c>
      <c r="Q3653" s="246">
        <f>K3653*M3653</f>
        <v>0</v>
      </c>
      <c r="R3653" s="246">
        <f>L3653*M3653</f>
        <v>0</v>
      </c>
      <c r="S3653" s="13" t="s">
        <v>5</v>
      </c>
    </row>
    <row r="3654" spans="1:21" s="56" customFormat="1" ht="69.95" hidden="1" customHeight="1" outlineLevel="1" thickBot="1" x14ac:dyDescent="0.25">
      <c r="A3654" s="644" t="s">
        <v>5992</v>
      </c>
      <c r="B3654" s="7" t="s">
        <v>136</v>
      </c>
      <c r="C3654" s="597" t="s">
        <v>9021</v>
      </c>
      <c r="D3654" s="68" t="s">
        <v>8400</v>
      </c>
      <c r="E3654" s="7"/>
      <c r="F3654" s="7" t="s">
        <v>4</v>
      </c>
      <c r="G3654" s="149">
        <v>4</v>
      </c>
      <c r="H3654" s="65">
        <v>1.7</v>
      </c>
      <c r="I3654" s="65">
        <v>1.6</v>
      </c>
      <c r="J3654" s="161">
        <f t="shared" si="2771"/>
        <v>1.5680000000000001</v>
      </c>
      <c r="K3654" s="161">
        <f t="shared" si="2772"/>
        <v>1.552</v>
      </c>
      <c r="L3654" s="161">
        <f t="shared" si="2773"/>
        <v>1.536</v>
      </c>
      <c r="M3654" s="14"/>
      <c r="N3654" s="208">
        <f>H3654*M3654</f>
        <v>0</v>
      </c>
      <c r="O3654" s="217">
        <f>I3654*M3654</f>
        <v>0</v>
      </c>
      <c r="P3654" s="246">
        <f>J3654*M3654</f>
        <v>0</v>
      </c>
      <c r="Q3654" s="246">
        <f>K3654*M3654</f>
        <v>0</v>
      </c>
      <c r="R3654" s="246">
        <f>L3654*M3654</f>
        <v>0</v>
      </c>
      <c r="S3654" s="13" t="s">
        <v>5</v>
      </c>
    </row>
    <row r="3655" spans="1:21" s="56" customFormat="1" ht="69.95" hidden="1" customHeight="1" outlineLevel="1" thickBot="1" x14ac:dyDescent="0.25">
      <c r="A3655" s="644" t="s">
        <v>5993</v>
      </c>
      <c r="B3655" s="7" t="s">
        <v>136</v>
      </c>
      <c r="C3655" s="597" t="s">
        <v>9022</v>
      </c>
      <c r="D3655" s="68" t="s">
        <v>8401</v>
      </c>
      <c r="E3655" s="7"/>
      <c r="F3655" s="7" t="s">
        <v>4</v>
      </c>
      <c r="G3655" s="149">
        <v>8</v>
      </c>
      <c r="H3655" s="65">
        <v>5.0999999999999996</v>
      </c>
      <c r="I3655" s="65">
        <v>5</v>
      </c>
      <c r="J3655" s="161">
        <f t="shared" si="2771"/>
        <v>4.9000000000000004</v>
      </c>
      <c r="K3655" s="161">
        <f t="shared" si="2772"/>
        <v>4.8499999999999996</v>
      </c>
      <c r="L3655" s="161">
        <f t="shared" si="2773"/>
        <v>4.8</v>
      </c>
      <c r="M3655" s="14"/>
      <c r="N3655" s="208">
        <f>H3655*M3655</f>
        <v>0</v>
      </c>
      <c r="O3655" s="217">
        <f>I3655*M3655</f>
        <v>0</v>
      </c>
      <c r="P3655" s="246">
        <f>J3655*M3655</f>
        <v>0</v>
      </c>
      <c r="Q3655" s="246">
        <f>K3655*M3655</f>
        <v>0</v>
      </c>
      <c r="R3655" s="246">
        <f>L3655*M3655</f>
        <v>0</v>
      </c>
      <c r="S3655" s="13" t="s">
        <v>5</v>
      </c>
    </row>
    <row r="3656" spans="1:21" s="56" customFormat="1" ht="69.95" hidden="1" customHeight="1" outlineLevel="1" thickBot="1" x14ac:dyDescent="0.25">
      <c r="A3656" s="644" t="s">
        <v>5994</v>
      </c>
      <c r="B3656" s="7" t="s">
        <v>136</v>
      </c>
      <c r="C3656" s="597" t="s">
        <v>9262</v>
      </c>
      <c r="D3656" s="68" t="s">
        <v>8402</v>
      </c>
      <c r="E3656" s="7"/>
      <c r="F3656" s="7" t="s">
        <v>4</v>
      </c>
      <c r="G3656" s="149">
        <v>5</v>
      </c>
      <c r="H3656" s="65">
        <v>2.4</v>
      </c>
      <c r="I3656" s="65">
        <v>2.2999999999999998</v>
      </c>
      <c r="J3656" s="161">
        <f t="shared" si="2771"/>
        <v>2.254</v>
      </c>
      <c r="K3656" s="161">
        <f t="shared" si="2772"/>
        <v>2.2309999999999999</v>
      </c>
      <c r="L3656" s="161">
        <f t="shared" si="2773"/>
        <v>2.2079999999999997</v>
      </c>
      <c r="M3656" s="14"/>
      <c r="N3656" s="208">
        <f>H3656*M3656</f>
        <v>0</v>
      </c>
      <c r="O3656" s="217">
        <f>I3656*M3656</f>
        <v>0</v>
      </c>
      <c r="P3656" s="246">
        <f>J3656*M3656</f>
        <v>0</v>
      </c>
      <c r="Q3656" s="246">
        <f>K3656*M3656</f>
        <v>0</v>
      </c>
      <c r="R3656" s="246">
        <f>L3656*M3656</f>
        <v>0</v>
      </c>
      <c r="S3656" s="13" t="s">
        <v>5</v>
      </c>
    </row>
    <row r="3657" spans="1:21" s="56" customFormat="1" ht="69.95" hidden="1" customHeight="1" outlineLevel="1" thickBot="1" x14ac:dyDescent="0.25">
      <c r="A3657" s="644" t="s">
        <v>5995</v>
      </c>
      <c r="B3657" s="7" t="s">
        <v>136</v>
      </c>
      <c r="C3657" s="104" t="s">
        <v>1969</v>
      </c>
      <c r="D3657" s="68" t="s">
        <v>8403</v>
      </c>
      <c r="E3657" s="215"/>
      <c r="F3657" s="7" t="s">
        <v>4</v>
      </c>
      <c r="G3657" s="149">
        <v>6</v>
      </c>
      <c r="H3657" s="65">
        <v>3.8</v>
      </c>
      <c r="I3657" s="65">
        <v>3.7</v>
      </c>
      <c r="J3657" s="161">
        <f t="shared" si="2771"/>
        <v>3.6259999999999999</v>
      </c>
      <c r="K3657" s="161">
        <f t="shared" si="2772"/>
        <v>3.589</v>
      </c>
      <c r="L3657" s="161">
        <f t="shared" si="2773"/>
        <v>3.552</v>
      </c>
      <c r="M3657" s="14"/>
      <c r="N3657" s="208">
        <f>H3657*M3657</f>
        <v>0</v>
      </c>
      <c r="O3657" s="217">
        <f>I3657*M3657</f>
        <v>0</v>
      </c>
      <c r="P3657" s="246">
        <f>J3657*M3657</f>
        <v>0</v>
      </c>
      <c r="Q3657" s="246">
        <f>K3657*M3657</f>
        <v>0</v>
      </c>
      <c r="R3657" s="246">
        <f>L3657*M3657</f>
        <v>0</v>
      </c>
      <c r="S3657" s="13" t="s">
        <v>5</v>
      </c>
      <c r="U3657"/>
    </row>
    <row r="3658" spans="1:21" s="56" customFormat="1" ht="20.100000000000001" customHeight="1" collapsed="1" thickBot="1" x14ac:dyDescent="0.25">
      <c r="A3658" s="372" t="s">
        <v>1167</v>
      </c>
      <c r="B3658" s="372"/>
      <c r="C3658" s="373"/>
      <c r="D3658" s="374"/>
      <c r="E3658" s="374"/>
      <c r="F3658" s="374"/>
      <c r="G3658" s="375"/>
      <c r="H3658" s="376"/>
      <c r="I3658" s="376"/>
      <c r="J3658" s="378"/>
      <c r="K3658" s="378"/>
      <c r="L3658" s="378"/>
      <c r="M3658" s="375"/>
      <c r="N3658" s="376"/>
      <c r="O3658" s="376"/>
      <c r="P3658" s="376"/>
      <c r="Q3658" s="376"/>
      <c r="R3658" s="376"/>
      <c r="S3658" s="377"/>
    </row>
    <row r="3659" spans="1:21" ht="20.100000000000001" hidden="1" customHeight="1" outlineLevel="1" thickBot="1" x14ac:dyDescent="0.25">
      <c r="A3659" s="3" t="s">
        <v>3737</v>
      </c>
      <c r="B3659" s="4" t="s">
        <v>33</v>
      </c>
      <c r="C3659" s="747"/>
      <c r="D3659" s="4" t="s">
        <v>17</v>
      </c>
      <c r="E3659" s="3" t="s">
        <v>2746</v>
      </c>
      <c r="F3659" s="35" t="s">
        <v>31</v>
      </c>
      <c r="G3659" s="39" t="s">
        <v>487</v>
      </c>
      <c r="H3659" s="4" t="s">
        <v>488</v>
      </c>
      <c r="I3659" s="4" t="s">
        <v>495</v>
      </c>
      <c r="J3659" s="123">
        <v>-0.02</v>
      </c>
      <c r="K3659" s="123">
        <v>-0.03</v>
      </c>
      <c r="L3659" s="123">
        <v>-0.04</v>
      </c>
      <c r="M3659" s="4" t="s">
        <v>18</v>
      </c>
      <c r="N3659" s="4" t="s">
        <v>8</v>
      </c>
      <c r="O3659" s="4" t="s">
        <v>486</v>
      </c>
      <c r="P3659" s="124" t="s">
        <v>1924</v>
      </c>
      <c r="Q3659" s="124" t="s">
        <v>1930</v>
      </c>
      <c r="R3659" s="124" t="s">
        <v>1931</v>
      </c>
      <c r="S3659" s="4" t="s">
        <v>34</v>
      </c>
      <c r="U3659" s="56"/>
    </row>
    <row r="3660" spans="1:21" s="56" customFormat="1" ht="69.95" hidden="1" customHeight="1" outlineLevel="1" thickBot="1" x14ac:dyDescent="0.25">
      <c r="A3660" s="644" t="s">
        <v>5996</v>
      </c>
      <c r="B3660" s="7" t="s">
        <v>136</v>
      </c>
      <c r="C3660" s="104" t="s">
        <v>9839</v>
      </c>
      <c r="D3660" s="68" t="s">
        <v>8111</v>
      </c>
      <c r="E3660" s="334"/>
      <c r="F3660" s="7" t="s">
        <v>4</v>
      </c>
      <c r="G3660" s="149">
        <v>12</v>
      </c>
      <c r="H3660" s="65">
        <v>6.7</v>
      </c>
      <c r="I3660" s="65">
        <v>6.5</v>
      </c>
      <c r="J3660" s="161">
        <f t="shared" ref="J3660:J3703" si="2774">I3660*0.98</f>
        <v>6.37</v>
      </c>
      <c r="K3660" s="161">
        <f t="shared" ref="K3660:K3703" si="2775">I3660*0.97</f>
        <v>6.3049999999999997</v>
      </c>
      <c r="L3660" s="161">
        <f t="shared" ref="L3660:L3703" si="2776">I3660*0.96</f>
        <v>6.24</v>
      </c>
      <c r="M3660" s="14"/>
      <c r="N3660" s="208">
        <f>H3660*M3660</f>
        <v>0</v>
      </c>
      <c r="O3660" s="217">
        <f>I3660*M3660</f>
        <v>0</v>
      </c>
      <c r="P3660" s="246">
        <f>J3660*M3660</f>
        <v>0</v>
      </c>
      <c r="Q3660" s="246">
        <f>K3660*M3660</f>
        <v>0</v>
      </c>
      <c r="R3660" s="246">
        <f>L3660*M3660</f>
        <v>0</v>
      </c>
      <c r="S3660" s="13" t="s">
        <v>5</v>
      </c>
    </row>
    <row r="3661" spans="1:21" s="56" customFormat="1" ht="69.95" hidden="1" customHeight="1" outlineLevel="1" thickBot="1" x14ac:dyDescent="0.25">
      <c r="A3661" s="644" t="s">
        <v>5997</v>
      </c>
      <c r="B3661" s="64" t="s">
        <v>205</v>
      </c>
      <c r="C3661" s="597" t="s">
        <v>9153</v>
      </c>
      <c r="D3661" s="69" t="s">
        <v>8112</v>
      </c>
      <c r="E3661" s="64"/>
      <c r="F3661" s="64" t="s">
        <v>4</v>
      </c>
      <c r="G3661" s="136">
        <v>5</v>
      </c>
      <c r="H3661" s="98">
        <v>2.85</v>
      </c>
      <c r="I3661" s="98">
        <v>2.75</v>
      </c>
      <c r="J3661" s="162">
        <f t="shared" si="2774"/>
        <v>2.6949999999999998</v>
      </c>
      <c r="K3661" s="162">
        <f t="shared" si="2775"/>
        <v>2.6675</v>
      </c>
      <c r="L3661" s="162">
        <f t="shared" si="2776"/>
        <v>2.6399999999999997</v>
      </c>
      <c r="M3661" s="141"/>
      <c r="N3661" s="209">
        <f>H3661*M3661</f>
        <v>0</v>
      </c>
      <c r="O3661" s="217">
        <f>I3661*M3661</f>
        <v>0</v>
      </c>
      <c r="P3661" s="246">
        <f>J3661*M3661</f>
        <v>0</v>
      </c>
      <c r="Q3661" s="246">
        <f>K3661*M3661</f>
        <v>0</v>
      </c>
      <c r="R3661" s="246">
        <f>L3661*M3661</f>
        <v>0</v>
      </c>
      <c r="S3661" s="30" t="s">
        <v>5</v>
      </c>
      <c r="T3661" s="100"/>
    </row>
    <row r="3662" spans="1:21" s="56" customFormat="1" ht="69.95" hidden="1" customHeight="1" outlineLevel="1" thickBot="1" x14ac:dyDescent="0.25">
      <c r="A3662" s="644" t="s">
        <v>5998</v>
      </c>
      <c r="B3662" s="64" t="s">
        <v>205</v>
      </c>
      <c r="C3662" s="597" t="s">
        <v>9154</v>
      </c>
      <c r="D3662" s="69" t="s">
        <v>8113</v>
      </c>
      <c r="E3662" s="64"/>
      <c r="F3662" s="64" t="s">
        <v>4</v>
      </c>
      <c r="G3662" s="136">
        <v>3</v>
      </c>
      <c r="H3662" s="98">
        <v>1.9</v>
      </c>
      <c r="I3662" s="98">
        <v>1.8</v>
      </c>
      <c r="J3662" s="162">
        <f t="shared" si="2774"/>
        <v>1.764</v>
      </c>
      <c r="K3662" s="162">
        <f t="shared" si="2775"/>
        <v>1.746</v>
      </c>
      <c r="L3662" s="162">
        <f t="shared" si="2776"/>
        <v>1.728</v>
      </c>
      <c r="M3662" s="141"/>
      <c r="N3662" s="209">
        <f>H3662*M3662</f>
        <v>0</v>
      </c>
      <c r="O3662" s="217">
        <f>I3662*M3662</f>
        <v>0</v>
      </c>
      <c r="P3662" s="246">
        <f>J3662*M3662</f>
        <v>0</v>
      </c>
      <c r="Q3662" s="246">
        <f>K3662*M3662</f>
        <v>0</v>
      </c>
      <c r="R3662" s="246">
        <f>L3662*M3662</f>
        <v>0</v>
      </c>
      <c r="S3662" s="30" t="s">
        <v>5</v>
      </c>
      <c r="T3662" s="100"/>
    </row>
    <row r="3663" spans="1:21" s="56" customFormat="1" ht="69.95" hidden="1" customHeight="1" outlineLevel="1" thickBot="1" x14ac:dyDescent="0.25">
      <c r="A3663" s="644" t="s">
        <v>5999</v>
      </c>
      <c r="B3663" s="64" t="s">
        <v>136</v>
      </c>
      <c r="C3663" s="597" t="s">
        <v>9120</v>
      </c>
      <c r="D3663" s="69" t="s">
        <v>8114</v>
      </c>
      <c r="E3663" s="55"/>
      <c r="F3663" s="7" t="s">
        <v>4</v>
      </c>
      <c r="G3663" s="149">
        <v>5</v>
      </c>
      <c r="H3663" s="65">
        <v>2.7</v>
      </c>
      <c r="I3663" s="177">
        <v>2.6</v>
      </c>
      <c r="J3663" s="161">
        <f t="shared" si="2774"/>
        <v>2.548</v>
      </c>
      <c r="K3663" s="161">
        <f t="shared" si="2775"/>
        <v>2.5219999999999998</v>
      </c>
      <c r="L3663" s="161">
        <f t="shared" si="2776"/>
        <v>2.496</v>
      </c>
      <c r="M3663" s="14"/>
      <c r="N3663" s="208">
        <f>H3663*M3663</f>
        <v>0</v>
      </c>
      <c r="O3663" s="217">
        <f>I3663*M3663</f>
        <v>0</v>
      </c>
      <c r="P3663" s="246">
        <f>J3663*M3663</f>
        <v>0</v>
      </c>
      <c r="Q3663" s="246">
        <f>K3663*M3663</f>
        <v>0</v>
      </c>
      <c r="R3663" s="246">
        <f>L3663*M3663</f>
        <v>0</v>
      </c>
      <c r="S3663" s="13" t="s">
        <v>5</v>
      </c>
      <c r="T3663" s="170"/>
    </row>
    <row r="3664" spans="1:21" s="56" customFormat="1" ht="69.95" hidden="1" customHeight="1" outlineLevel="1" thickBot="1" x14ac:dyDescent="0.25">
      <c r="A3664" s="644" t="s">
        <v>6000</v>
      </c>
      <c r="B3664" s="64" t="s">
        <v>205</v>
      </c>
      <c r="C3664" s="104" t="s">
        <v>1906</v>
      </c>
      <c r="D3664" s="69" t="s">
        <v>8115</v>
      </c>
      <c r="E3664" s="64"/>
      <c r="F3664" s="64" t="s">
        <v>4</v>
      </c>
      <c r="G3664" s="86">
        <v>5</v>
      </c>
      <c r="H3664" s="98">
        <v>2.9</v>
      </c>
      <c r="I3664" s="98">
        <v>2.8</v>
      </c>
      <c r="J3664" s="162">
        <f t="shared" si="2774"/>
        <v>2.7439999999999998</v>
      </c>
      <c r="K3664" s="162">
        <f t="shared" si="2775"/>
        <v>2.7159999999999997</v>
      </c>
      <c r="L3664" s="162">
        <f t="shared" si="2776"/>
        <v>2.6879999999999997</v>
      </c>
      <c r="M3664" s="141"/>
      <c r="N3664" s="209">
        <f>H3664*M3664</f>
        <v>0</v>
      </c>
      <c r="O3664" s="217">
        <f>I3664*M3664</f>
        <v>0</v>
      </c>
      <c r="P3664" s="246">
        <f>J3664*M3664</f>
        <v>0</v>
      </c>
      <c r="Q3664" s="246">
        <f>K3664*M3664</f>
        <v>0</v>
      </c>
      <c r="R3664" s="246">
        <f>L3664*M3664</f>
        <v>0</v>
      </c>
      <c r="S3664" s="30" t="s">
        <v>5</v>
      </c>
      <c r="T3664" s="100"/>
    </row>
    <row r="3665" spans="1:20" s="56" customFormat="1" ht="69.95" hidden="1" customHeight="1" outlineLevel="1" thickBot="1" x14ac:dyDescent="0.25">
      <c r="A3665" s="644" t="s">
        <v>6001</v>
      </c>
      <c r="B3665" s="64" t="s">
        <v>205</v>
      </c>
      <c r="C3665" s="597" t="s">
        <v>9155</v>
      </c>
      <c r="D3665" s="298" t="s">
        <v>8116</v>
      </c>
      <c r="E3665" s="64"/>
      <c r="F3665" s="64" t="s">
        <v>4</v>
      </c>
      <c r="G3665" s="136">
        <v>6</v>
      </c>
      <c r="H3665" s="98">
        <v>3</v>
      </c>
      <c r="I3665" s="98">
        <v>2.9</v>
      </c>
      <c r="J3665" s="162">
        <f t="shared" si="2774"/>
        <v>2.8420000000000001</v>
      </c>
      <c r="K3665" s="162">
        <f t="shared" si="2775"/>
        <v>2.8129999999999997</v>
      </c>
      <c r="L3665" s="162">
        <f t="shared" si="2776"/>
        <v>2.7839999999999998</v>
      </c>
      <c r="M3665" s="141"/>
      <c r="N3665" s="209">
        <f>H3665*M3665</f>
        <v>0</v>
      </c>
      <c r="O3665" s="217">
        <f>I3665*M3665</f>
        <v>0</v>
      </c>
      <c r="P3665" s="246">
        <f>J3665*M3665</f>
        <v>0</v>
      </c>
      <c r="Q3665" s="246">
        <f>K3665*M3665</f>
        <v>0</v>
      </c>
      <c r="R3665" s="246">
        <f>L3665*M3665</f>
        <v>0</v>
      </c>
      <c r="S3665" s="30" t="s">
        <v>5</v>
      </c>
      <c r="T3665" s="100"/>
    </row>
    <row r="3666" spans="1:20" s="56" customFormat="1" ht="69.95" hidden="1" customHeight="1" outlineLevel="1" thickBot="1" x14ac:dyDescent="0.25">
      <c r="A3666" s="644" t="s">
        <v>6002</v>
      </c>
      <c r="B3666" s="64" t="s">
        <v>205</v>
      </c>
      <c r="C3666" s="597" t="s">
        <v>9156</v>
      </c>
      <c r="D3666" s="298" t="s">
        <v>8117</v>
      </c>
      <c r="E3666" s="64"/>
      <c r="F3666" s="64" t="s">
        <v>4</v>
      </c>
      <c r="G3666" s="136">
        <v>5</v>
      </c>
      <c r="H3666" s="98">
        <v>2.7</v>
      </c>
      <c r="I3666" s="98">
        <v>2.6</v>
      </c>
      <c r="J3666" s="162">
        <f t="shared" si="2774"/>
        <v>2.548</v>
      </c>
      <c r="K3666" s="162">
        <f t="shared" si="2775"/>
        <v>2.5219999999999998</v>
      </c>
      <c r="L3666" s="162">
        <f t="shared" si="2776"/>
        <v>2.496</v>
      </c>
      <c r="M3666" s="141"/>
      <c r="N3666" s="209">
        <f>H3666*M3666</f>
        <v>0</v>
      </c>
      <c r="O3666" s="217">
        <f>I3666*M3666</f>
        <v>0</v>
      </c>
      <c r="P3666" s="246">
        <f>J3666*M3666</f>
        <v>0</v>
      </c>
      <c r="Q3666" s="246">
        <f>K3666*M3666</f>
        <v>0</v>
      </c>
      <c r="R3666" s="246">
        <f>L3666*M3666</f>
        <v>0</v>
      </c>
      <c r="S3666" s="30" t="s">
        <v>5</v>
      </c>
      <c r="T3666" s="100"/>
    </row>
    <row r="3667" spans="1:20" s="56" customFormat="1" ht="69.95" hidden="1" customHeight="1" outlineLevel="1" thickBot="1" x14ac:dyDescent="0.25">
      <c r="A3667" s="644" t="s">
        <v>6003</v>
      </c>
      <c r="B3667" s="64" t="s">
        <v>205</v>
      </c>
      <c r="C3667" s="597" t="s">
        <v>9157</v>
      </c>
      <c r="D3667" s="298" t="s">
        <v>8118</v>
      </c>
      <c r="E3667" s="64"/>
      <c r="F3667" s="64" t="s">
        <v>4</v>
      </c>
      <c r="G3667" s="136">
        <v>5</v>
      </c>
      <c r="H3667" s="98">
        <v>2.5</v>
      </c>
      <c r="I3667" s="98">
        <v>2.4</v>
      </c>
      <c r="J3667" s="162">
        <f t="shared" si="2774"/>
        <v>2.3519999999999999</v>
      </c>
      <c r="K3667" s="162">
        <f t="shared" si="2775"/>
        <v>2.3279999999999998</v>
      </c>
      <c r="L3667" s="162">
        <f t="shared" si="2776"/>
        <v>2.3039999999999998</v>
      </c>
      <c r="M3667" s="141"/>
      <c r="N3667" s="209">
        <f>H3667*M3667</f>
        <v>0</v>
      </c>
      <c r="O3667" s="217">
        <f>I3667*M3667</f>
        <v>0</v>
      </c>
      <c r="P3667" s="246">
        <f>J3667*M3667</f>
        <v>0</v>
      </c>
      <c r="Q3667" s="246">
        <f>K3667*M3667</f>
        <v>0</v>
      </c>
      <c r="R3667" s="246">
        <f>L3667*M3667</f>
        <v>0</v>
      </c>
      <c r="S3667" s="30" t="s">
        <v>5</v>
      </c>
      <c r="T3667" s="100"/>
    </row>
    <row r="3668" spans="1:20" s="56" customFormat="1" ht="69.95" hidden="1" customHeight="1" outlineLevel="1" thickBot="1" x14ac:dyDescent="0.25">
      <c r="A3668" s="644" t="s">
        <v>6004</v>
      </c>
      <c r="B3668" s="64" t="s">
        <v>205</v>
      </c>
      <c r="C3668" s="597" t="s">
        <v>9252</v>
      </c>
      <c r="D3668" s="69" t="s">
        <v>8119</v>
      </c>
      <c r="E3668" s="30"/>
      <c r="F3668" s="64" t="s">
        <v>4</v>
      </c>
      <c r="G3668" s="136">
        <v>9</v>
      </c>
      <c r="H3668" s="98">
        <v>5</v>
      </c>
      <c r="I3668" s="98">
        <v>4.9000000000000004</v>
      </c>
      <c r="J3668" s="162">
        <f t="shared" si="2774"/>
        <v>4.8020000000000005</v>
      </c>
      <c r="K3668" s="162">
        <f t="shared" si="2775"/>
        <v>4.7530000000000001</v>
      </c>
      <c r="L3668" s="162">
        <f t="shared" si="2776"/>
        <v>4.7039999999999997</v>
      </c>
      <c r="M3668" s="141"/>
      <c r="N3668" s="209">
        <f>H3668*M3668</f>
        <v>0</v>
      </c>
      <c r="O3668" s="217">
        <f>I3668*M3668</f>
        <v>0</v>
      </c>
      <c r="P3668" s="246">
        <f>J3668*M3668</f>
        <v>0</v>
      </c>
      <c r="Q3668" s="246">
        <f>K3668*M3668</f>
        <v>0</v>
      </c>
      <c r="R3668" s="246">
        <f>L3668*M3668</f>
        <v>0</v>
      </c>
      <c r="S3668" s="30" t="s">
        <v>5</v>
      </c>
      <c r="T3668" s="100"/>
    </row>
    <row r="3669" spans="1:20" s="56" customFormat="1" ht="69.95" hidden="1" customHeight="1" outlineLevel="1" thickBot="1" x14ac:dyDescent="0.25">
      <c r="A3669" s="644" t="s">
        <v>6005</v>
      </c>
      <c r="B3669" s="64" t="s">
        <v>205</v>
      </c>
      <c r="C3669" s="597" t="s">
        <v>9288</v>
      </c>
      <c r="D3669" s="69" t="s">
        <v>8120</v>
      </c>
      <c r="E3669" s="30"/>
      <c r="F3669" s="64" t="s">
        <v>4</v>
      </c>
      <c r="G3669" s="136">
        <v>8</v>
      </c>
      <c r="H3669" s="98">
        <v>4.3</v>
      </c>
      <c r="I3669" s="98">
        <v>4.3</v>
      </c>
      <c r="J3669" s="162">
        <f t="shared" si="2774"/>
        <v>4.2139999999999995</v>
      </c>
      <c r="K3669" s="162">
        <f t="shared" si="2775"/>
        <v>4.1709999999999994</v>
      </c>
      <c r="L3669" s="162">
        <f t="shared" si="2776"/>
        <v>4.1280000000000001</v>
      </c>
      <c r="M3669" s="141"/>
      <c r="N3669" s="209">
        <f>H3669*M3669</f>
        <v>0</v>
      </c>
      <c r="O3669" s="217">
        <f>I3669*M3669</f>
        <v>0</v>
      </c>
      <c r="P3669" s="246">
        <f>J3669*M3669</f>
        <v>0</v>
      </c>
      <c r="Q3669" s="246">
        <f>K3669*M3669</f>
        <v>0</v>
      </c>
      <c r="R3669" s="246">
        <f>L3669*M3669</f>
        <v>0</v>
      </c>
      <c r="S3669" s="30" t="s">
        <v>5</v>
      </c>
      <c r="T3669" s="100"/>
    </row>
    <row r="3670" spans="1:20" s="56" customFormat="1" ht="69.95" hidden="1" customHeight="1" outlineLevel="1" thickBot="1" x14ac:dyDescent="0.25">
      <c r="A3670" s="644" t="s">
        <v>6006</v>
      </c>
      <c r="B3670" s="64" t="s">
        <v>136</v>
      </c>
      <c r="C3670" s="597" t="s">
        <v>10567</v>
      </c>
      <c r="D3670" s="69" t="s">
        <v>8121</v>
      </c>
      <c r="E3670" s="64"/>
      <c r="F3670" s="64" t="s">
        <v>4</v>
      </c>
      <c r="G3670" s="136">
        <v>4</v>
      </c>
      <c r="H3670" s="98">
        <v>2.1</v>
      </c>
      <c r="I3670" s="98">
        <v>2</v>
      </c>
      <c r="J3670" s="162">
        <f t="shared" si="2774"/>
        <v>1.96</v>
      </c>
      <c r="K3670" s="162">
        <f t="shared" si="2775"/>
        <v>1.94</v>
      </c>
      <c r="L3670" s="162">
        <f t="shared" si="2776"/>
        <v>1.92</v>
      </c>
      <c r="M3670" s="141"/>
      <c r="N3670" s="209">
        <f>H3670*M3670</f>
        <v>0</v>
      </c>
      <c r="O3670" s="217">
        <f>I3670*M3670</f>
        <v>0</v>
      </c>
      <c r="P3670" s="246">
        <f>J3670*M3670</f>
        <v>0</v>
      </c>
      <c r="Q3670" s="246">
        <f>K3670*M3670</f>
        <v>0</v>
      </c>
      <c r="R3670" s="246">
        <f>L3670*M3670</f>
        <v>0</v>
      </c>
      <c r="S3670" s="30" t="s">
        <v>5</v>
      </c>
      <c r="T3670" s="100"/>
    </row>
    <row r="3671" spans="1:20" s="56" customFormat="1" ht="69.95" hidden="1" customHeight="1" outlineLevel="1" thickBot="1" x14ac:dyDescent="0.25">
      <c r="A3671" s="644" t="s">
        <v>6007</v>
      </c>
      <c r="B3671" s="7" t="s">
        <v>136</v>
      </c>
      <c r="C3671" s="597" t="s">
        <v>9023</v>
      </c>
      <c r="D3671" s="298" t="s">
        <v>8152</v>
      </c>
      <c r="E3671" s="64"/>
      <c r="F3671" s="64" t="s">
        <v>4</v>
      </c>
      <c r="G3671" s="149">
        <v>5</v>
      </c>
      <c r="H3671" s="65">
        <v>2.1</v>
      </c>
      <c r="I3671" s="65">
        <v>2.1</v>
      </c>
      <c r="J3671" s="161">
        <f t="shared" si="2774"/>
        <v>2.0579999999999998</v>
      </c>
      <c r="K3671" s="161">
        <f t="shared" si="2775"/>
        <v>2.0369999999999999</v>
      </c>
      <c r="L3671" s="161">
        <f t="shared" si="2776"/>
        <v>2.016</v>
      </c>
      <c r="M3671" s="14"/>
      <c r="N3671" s="208">
        <f>H3671*M3671</f>
        <v>0</v>
      </c>
      <c r="O3671" s="217">
        <f>I3671*M3671</f>
        <v>0</v>
      </c>
      <c r="P3671" s="246">
        <f>J3671*M3671</f>
        <v>0</v>
      </c>
      <c r="Q3671" s="246">
        <f>K3671*M3671</f>
        <v>0</v>
      </c>
      <c r="R3671" s="246">
        <f>L3671*M3671</f>
        <v>0</v>
      </c>
      <c r="S3671" s="13" t="s">
        <v>5</v>
      </c>
    </row>
    <row r="3672" spans="1:20" s="56" customFormat="1" ht="69.95" hidden="1" customHeight="1" outlineLevel="1" thickBot="1" x14ac:dyDescent="0.25">
      <c r="A3672" s="644" t="s">
        <v>6008</v>
      </c>
      <c r="B3672" s="7" t="s">
        <v>136</v>
      </c>
      <c r="C3672" s="104" t="s">
        <v>1906</v>
      </c>
      <c r="D3672" s="69" t="s">
        <v>8122</v>
      </c>
      <c r="E3672" s="64"/>
      <c r="F3672" s="64" t="s">
        <v>4</v>
      </c>
      <c r="G3672" s="149">
        <v>5</v>
      </c>
      <c r="H3672" s="65">
        <v>2.8</v>
      </c>
      <c r="I3672" s="65">
        <v>2.7</v>
      </c>
      <c r="J3672" s="161">
        <f t="shared" si="2774"/>
        <v>2.6459999999999999</v>
      </c>
      <c r="K3672" s="161">
        <f t="shared" si="2775"/>
        <v>2.6190000000000002</v>
      </c>
      <c r="L3672" s="161">
        <f t="shared" si="2776"/>
        <v>2.5920000000000001</v>
      </c>
      <c r="M3672" s="14"/>
      <c r="N3672" s="208">
        <f>H3672*M3672</f>
        <v>0</v>
      </c>
      <c r="O3672" s="217">
        <f>I3672*M3672</f>
        <v>0</v>
      </c>
      <c r="P3672" s="246">
        <f>J3672*M3672</f>
        <v>0</v>
      </c>
      <c r="Q3672" s="246">
        <f>K3672*M3672</f>
        <v>0</v>
      </c>
      <c r="R3672" s="246">
        <f>L3672*M3672</f>
        <v>0</v>
      </c>
      <c r="S3672" s="13" t="s">
        <v>5</v>
      </c>
    </row>
    <row r="3673" spans="1:20" s="56" customFormat="1" ht="69.95" hidden="1" customHeight="1" outlineLevel="1" thickBot="1" x14ac:dyDescent="0.25">
      <c r="A3673" s="644" t="s">
        <v>6009</v>
      </c>
      <c r="B3673" s="7" t="s">
        <v>136</v>
      </c>
      <c r="C3673" s="597" t="s">
        <v>9024</v>
      </c>
      <c r="D3673" s="298" t="s">
        <v>9025</v>
      </c>
      <c r="E3673" s="7"/>
      <c r="F3673" s="64" t="s">
        <v>4</v>
      </c>
      <c r="G3673" s="149">
        <v>5</v>
      </c>
      <c r="H3673" s="65">
        <v>1.5</v>
      </c>
      <c r="I3673" s="65">
        <v>1.5</v>
      </c>
      <c r="J3673" s="161">
        <f t="shared" si="2774"/>
        <v>1.47</v>
      </c>
      <c r="K3673" s="161">
        <f t="shared" si="2775"/>
        <v>1.4550000000000001</v>
      </c>
      <c r="L3673" s="161">
        <f t="shared" si="2776"/>
        <v>1.44</v>
      </c>
      <c r="M3673" s="14"/>
      <c r="N3673" s="208">
        <f>H3673*M3673</f>
        <v>0</v>
      </c>
      <c r="O3673" s="217">
        <f>I3673*M3673</f>
        <v>0</v>
      </c>
      <c r="P3673" s="246">
        <f>J3673*M3673</f>
        <v>0</v>
      </c>
      <c r="Q3673" s="246">
        <f>K3673*M3673</f>
        <v>0</v>
      </c>
      <c r="R3673" s="246">
        <f>L3673*M3673</f>
        <v>0</v>
      </c>
      <c r="S3673" s="13" t="s">
        <v>5</v>
      </c>
    </row>
    <row r="3674" spans="1:20" s="56" customFormat="1" ht="69.95" hidden="1" customHeight="1" outlineLevel="1" thickBot="1" x14ac:dyDescent="0.25">
      <c r="A3674" s="644" t="s">
        <v>6010</v>
      </c>
      <c r="B3674" s="7" t="s">
        <v>136</v>
      </c>
      <c r="C3674" s="104" t="s">
        <v>1906</v>
      </c>
      <c r="D3674" s="69" t="s">
        <v>8151</v>
      </c>
      <c r="E3674" s="7"/>
      <c r="F3674" s="64" t="s">
        <v>4</v>
      </c>
      <c r="G3674" s="149">
        <v>5</v>
      </c>
      <c r="H3674" s="65">
        <v>2</v>
      </c>
      <c r="I3674" s="65">
        <v>2</v>
      </c>
      <c r="J3674" s="161">
        <f t="shared" si="2774"/>
        <v>1.96</v>
      </c>
      <c r="K3674" s="161">
        <f t="shared" si="2775"/>
        <v>1.94</v>
      </c>
      <c r="L3674" s="161">
        <f t="shared" si="2776"/>
        <v>1.92</v>
      </c>
      <c r="M3674" s="14"/>
      <c r="N3674" s="208">
        <f>H3674*M3674</f>
        <v>0</v>
      </c>
      <c r="O3674" s="217">
        <f>I3674*M3674</f>
        <v>0</v>
      </c>
      <c r="P3674" s="246">
        <f>J3674*M3674</f>
        <v>0</v>
      </c>
      <c r="Q3674" s="246">
        <f>K3674*M3674</f>
        <v>0</v>
      </c>
      <c r="R3674" s="246">
        <f>L3674*M3674</f>
        <v>0</v>
      </c>
      <c r="S3674" s="13" t="s">
        <v>5</v>
      </c>
    </row>
    <row r="3675" spans="1:20" s="56" customFormat="1" ht="69.95" hidden="1" customHeight="1" outlineLevel="1" thickBot="1" x14ac:dyDescent="0.25">
      <c r="A3675" s="644" t="s">
        <v>6011</v>
      </c>
      <c r="B3675" s="7" t="s">
        <v>136</v>
      </c>
      <c r="C3675" s="597" t="s">
        <v>10565</v>
      </c>
      <c r="D3675" s="69" t="s">
        <v>8150</v>
      </c>
      <c r="E3675" s="7"/>
      <c r="F3675" s="64" t="s">
        <v>4</v>
      </c>
      <c r="G3675" s="149">
        <v>5</v>
      </c>
      <c r="H3675" s="65">
        <v>1.8</v>
      </c>
      <c r="I3675" s="65">
        <v>1.8</v>
      </c>
      <c r="J3675" s="161">
        <f t="shared" si="2774"/>
        <v>1.764</v>
      </c>
      <c r="K3675" s="161">
        <f t="shared" si="2775"/>
        <v>1.746</v>
      </c>
      <c r="L3675" s="161">
        <f t="shared" si="2776"/>
        <v>1.728</v>
      </c>
      <c r="M3675" s="14"/>
      <c r="N3675" s="208">
        <f>H3675*M3675</f>
        <v>0</v>
      </c>
      <c r="O3675" s="217">
        <f>I3675*M3675</f>
        <v>0</v>
      </c>
      <c r="P3675" s="246">
        <f>J3675*M3675</f>
        <v>0</v>
      </c>
      <c r="Q3675" s="246">
        <f>K3675*M3675</f>
        <v>0</v>
      </c>
      <c r="R3675" s="246">
        <f>L3675*M3675</f>
        <v>0</v>
      </c>
      <c r="S3675" s="13" t="s">
        <v>5</v>
      </c>
    </row>
    <row r="3676" spans="1:20" s="56" customFormat="1" ht="69.95" hidden="1" customHeight="1" outlineLevel="1" thickBot="1" x14ac:dyDescent="0.25">
      <c r="A3676" s="644" t="s">
        <v>6012</v>
      </c>
      <c r="B3676" s="7" t="s">
        <v>136</v>
      </c>
      <c r="C3676" s="104" t="s">
        <v>1906</v>
      </c>
      <c r="D3676" s="69" t="s">
        <v>8149</v>
      </c>
      <c r="E3676" s="7"/>
      <c r="F3676" s="64" t="s">
        <v>4</v>
      </c>
      <c r="G3676" s="149">
        <v>5</v>
      </c>
      <c r="H3676" s="65">
        <v>1.8</v>
      </c>
      <c r="I3676" s="65">
        <v>1.8</v>
      </c>
      <c r="J3676" s="161">
        <f t="shared" si="2774"/>
        <v>1.764</v>
      </c>
      <c r="K3676" s="161">
        <f t="shared" si="2775"/>
        <v>1.746</v>
      </c>
      <c r="L3676" s="161">
        <f t="shared" si="2776"/>
        <v>1.728</v>
      </c>
      <c r="M3676" s="14"/>
      <c r="N3676" s="208">
        <f>H3676*M3676</f>
        <v>0</v>
      </c>
      <c r="O3676" s="217">
        <f>I3676*M3676</f>
        <v>0</v>
      </c>
      <c r="P3676" s="246">
        <f>J3676*M3676</f>
        <v>0</v>
      </c>
      <c r="Q3676" s="246">
        <f>K3676*M3676</f>
        <v>0</v>
      </c>
      <c r="R3676" s="246">
        <f>L3676*M3676</f>
        <v>0</v>
      </c>
      <c r="S3676" s="13" t="s">
        <v>5</v>
      </c>
    </row>
    <row r="3677" spans="1:20" s="56" customFormat="1" ht="69.95" hidden="1" customHeight="1" outlineLevel="1" thickBot="1" x14ac:dyDescent="0.25">
      <c r="A3677" s="644" t="s">
        <v>6013</v>
      </c>
      <c r="B3677" s="7" t="s">
        <v>136</v>
      </c>
      <c r="C3677" s="597" t="s">
        <v>9026</v>
      </c>
      <c r="D3677" s="69" t="s">
        <v>8148</v>
      </c>
      <c r="E3677" s="64"/>
      <c r="F3677" s="64" t="s">
        <v>4</v>
      </c>
      <c r="G3677" s="149">
        <v>5</v>
      </c>
      <c r="H3677" s="65">
        <v>2</v>
      </c>
      <c r="I3677" s="65">
        <v>2</v>
      </c>
      <c r="J3677" s="161">
        <f t="shared" si="2774"/>
        <v>1.96</v>
      </c>
      <c r="K3677" s="161">
        <f t="shared" si="2775"/>
        <v>1.94</v>
      </c>
      <c r="L3677" s="161">
        <f t="shared" si="2776"/>
        <v>1.92</v>
      </c>
      <c r="M3677" s="14"/>
      <c r="N3677" s="208">
        <f>H3677*M3677</f>
        <v>0</v>
      </c>
      <c r="O3677" s="217">
        <f>I3677*M3677</f>
        <v>0</v>
      </c>
      <c r="P3677" s="246">
        <f>J3677*M3677</f>
        <v>0</v>
      </c>
      <c r="Q3677" s="246">
        <f>K3677*M3677</f>
        <v>0</v>
      </c>
      <c r="R3677" s="246">
        <f>L3677*M3677</f>
        <v>0</v>
      </c>
      <c r="S3677" s="13" t="s">
        <v>5</v>
      </c>
    </row>
    <row r="3678" spans="1:20" s="56" customFormat="1" ht="69.95" hidden="1" customHeight="1" outlineLevel="1" thickBot="1" x14ac:dyDescent="0.25">
      <c r="A3678" s="644" t="s">
        <v>6014</v>
      </c>
      <c r="B3678" s="7" t="s">
        <v>136</v>
      </c>
      <c r="C3678" s="104" t="s">
        <v>1948</v>
      </c>
      <c r="D3678" s="298" t="s">
        <v>8147</v>
      </c>
      <c r="E3678" s="7"/>
      <c r="F3678" s="64" t="s">
        <v>4</v>
      </c>
      <c r="G3678" s="149">
        <v>5</v>
      </c>
      <c r="H3678" s="65">
        <v>1.5</v>
      </c>
      <c r="I3678" s="65">
        <v>1.5</v>
      </c>
      <c r="J3678" s="161">
        <f t="shared" si="2774"/>
        <v>1.47</v>
      </c>
      <c r="K3678" s="161">
        <f t="shared" si="2775"/>
        <v>1.4550000000000001</v>
      </c>
      <c r="L3678" s="161">
        <f t="shared" si="2776"/>
        <v>1.44</v>
      </c>
      <c r="M3678" s="14"/>
      <c r="N3678" s="208">
        <f>H3678*M3678</f>
        <v>0</v>
      </c>
      <c r="O3678" s="217">
        <f>I3678*M3678</f>
        <v>0</v>
      </c>
      <c r="P3678" s="246">
        <f>J3678*M3678</f>
        <v>0</v>
      </c>
      <c r="Q3678" s="246">
        <f>K3678*M3678</f>
        <v>0</v>
      </c>
      <c r="R3678" s="246">
        <f>L3678*M3678</f>
        <v>0</v>
      </c>
      <c r="S3678" s="13" t="s">
        <v>5</v>
      </c>
    </row>
    <row r="3679" spans="1:20" s="56" customFormat="1" ht="69.95" hidden="1" customHeight="1" outlineLevel="1" thickBot="1" x14ac:dyDescent="0.25">
      <c r="A3679" s="644" t="s">
        <v>6015</v>
      </c>
      <c r="B3679" s="7" t="s">
        <v>136</v>
      </c>
      <c r="C3679" s="104" t="s">
        <v>1906</v>
      </c>
      <c r="D3679" s="69" t="s">
        <v>8123</v>
      </c>
      <c r="E3679" s="7"/>
      <c r="F3679" s="64" t="s">
        <v>4</v>
      </c>
      <c r="G3679" s="149">
        <v>5</v>
      </c>
      <c r="H3679" s="65">
        <v>2.2999999999999998</v>
      </c>
      <c r="I3679" s="65">
        <v>2.2000000000000002</v>
      </c>
      <c r="J3679" s="161">
        <f t="shared" si="2774"/>
        <v>2.1560000000000001</v>
      </c>
      <c r="K3679" s="161">
        <f t="shared" si="2775"/>
        <v>2.1339999999999999</v>
      </c>
      <c r="L3679" s="161">
        <f t="shared" si="2776"/>
        <v>2.1120000000000001</v>
      </c>
      <c r="M3679" s="14"/>
      <c r="N3679" s="208">
        <f>H3679*M3679</f>
        <v>0</v>
      </c>
      <c r="O3679" s="217">
        <f>I3679*M3679</f>
        <v>0</v>
      </c>
      <c r="P3679" s="246">
        <f>J3679*M3679</f>
        <v>0</v>
      </c>
      <c r="Q3679" s="246">
        <f>K3679*M3679</f>
        <v>0</v>
      </c>
      <c r="R3679" s="246">
        <f>L3679*M3679</f>
        <v>0</v>
      </c>
      <c r="S3679" s="13" t="s">
        <v>5</v>
      </c>
    </row>
    <row r="3680" spans="1:20" s="56" customFormat="1" ht="69.95" hidden="1" customHeight="1" outlineLevel="1" thickBot="1" x14ac:dyDescent="0.25">
      <c r="A3680" s="644" t="s">
        <v>6016</v>
      </c>
      <c r="B3680" s="7" t="s">
        <v>136</v>
      </c>
      <c r="C3680" s="597" t="s">
        <v>9027</v>
      </c>
      <c r="D3680" s="69" t="s">
        <v>8124</v>
      </c>
      <c r="E3680" s="64"/>
      <c r="F3680" s="64" t="s">
        <v>4</v>
      </c>
      <c r="G3680" s="149">
        <v>5</v>
      </c>
      <c r="H3680" s="65">
        <v>2.5</v>
      </c>
      <c r="I3680" s="65">
        <v>2.4</v>
      </c>
      <c r="J3680" s="161">
        <f t="shared" si="2774"/>
        <v>2.3519999999999999</v>
      </c>
      <c r="K3680" s="161">
        <f t="shared" si="2775"/>
        <v>2.3279999999999998</v>
      </c>
      <c r="L3680" s="161">
        <f t="shared" si="2776"/>
        <v>2.3039999999999998</v>
      </c>
      <c r="M3680" s="14"/>
      <c r="N3680" s="208">
        <f>H3680*M3680</f>
        <v>0</v>
      </c>
      <c r="O3680" s="217">
        <f>I3680*M3680</f>
        <v>0</v>
      </c>
      <c r="P3680" s="246">
        <f>J3680*M3680</f>
        <v>0</v>
      </c>
      <c r="Q3680" s="246">
        <f>K3680*M3680</f>
        <v>0</v>
      </c>
      <c r="R3680" s="246">
        <f>L3680*M3680</f>
        <v>0</v>
      </c>
      <c r="S3680" s="13" t="s">
        <v>5</v>
      </c>
    </row>
    <row r="3681" spans="1:20" s="56" customFormat="1" ht="69.95" hidden="1" customHeight="1" outlineLevel="1" thickBot="1" x14ac:dyDescent="0.25">
      <c r="A3681" s="644" t="s">
        <v>6017</v>
      </c>
      <c r="B3681" s="64" t="s">
        <v>136</v>
      </c>
      <c r="C3681" s="104" t="s">
        <v>1906</v>
      </c>
      <c r="D3681" s="69" t="s">
        <v>8125</v>
      </c>
      <c r="E3681" s="64"/>
      <c r="F3681" s="64" t="s">
        <v>4</v>
      </c>
      <c r="G3681" s="136">
        <v>5</v>
      </c>
      <c r="H3681" s="98">
        <v>3</v>
      </c>
      <c r="I3681" s="98">
        <v>2.9</v>
      </c>
      <c r="J3681" s="162">
        <f t="shared" si="2774"/>
        <v>2.8420000000000001</v>
      </c>
      <c r="K3681" s="162">
        <f t="shared" si="2775"/>
        <v>2.8129999999999997</v>
      </c>
      <c r="L3681" s="162">
        <f t="shared" si="2776"/>
        <v>2.7839999999999998</v>
      </c>
      <c r="M3681" s="141"/>
      <c r="N3681" s="209">
        <f>H3681*M3681</f>
        <v>0</v>
      </c>
      <c r="O3681" s="217">
        <f>I3681*M3681</f>
        <v>0</v>
      </c>
      <c r="P3681" s="246">
        <f>J3681*M3681</f>
        <v>0</v>
      </c>
      <c r="Q3681" s="246">
        <f>K3681*M3681</f>
        <v>0</v>
      </c>
      <c r="R3681" s="246">
        <f>L3681*M3681</f>
        <v>0</v>
      </c>
      <c r="S3681" s="30" t="s">
        <v>5</v>
      </c>
      <c r="T3681" s="100"/>
    </row>
    <row r="3682" spans="1:20" s="56" customFormat="1" ht="69.95" hidden="1" customHeight="1" outlineLevel="1" thickBot="1" x14ac:dyDescent="0.25">
      <c r="A3682" s="644" t="s">
        <v>6018</v>
      </c>
      <c r="B3682" s="7" t="s">
        <v>136</v>
      </c>
      <c r="C3682" s="597" t="s">
        <v>10561</v>
      </c>
      <c r="D3682" s="69" t="s">
        <v>8126</v>
      </c>
      <c r="E3682" s="7"/>
      <c r="F3682" s="64" t="s">
        <v>4</v>
      </c>
      <c r="G3682" s="149">
        <v>5</v>
      </c>
      <c r="H3682" s="65">
        <v>3.25</v>
      </c>
      <c r="I3682" s="65">
        <v>3.15</v>
      </c>
      <c r="J3682" s="161">
        <f t="shared" si="2774"/>
        <v>3.0869999999999997</v>
      </c>
      <c r="K3682" s="161">
        <f t="shared" si="2775"/>
        <v>3.0554999999999999</v>
      </c>
      <c r="L3682" s="161">
        <f t="shared" si="2776"/>
        <v>3.024</v>
      </c>
      <c r="M3682" s="14"/>
      <c r="N3682" s="208">
        <f>H3682*M3682</f>
        <v>0</v>
      </c>
      <c r="O3682" s="217">
        <f>I3682*M3682</f>
        <v>0</v>
      </c>
      <c r="P3682" s="246">
        <f>J3682*M3682</f>
        <v>0</v>
      </c>
      <c r="Q3682" s="246">
        <f>K3682*M3682</f>
        <v>0</v>
      </c>
      <c r="R3682" s="246">
        <f>L3682*M3682</f>
        <v>0</v>
      </c>
      <c r="S3682" s="13" t="s">
        <v>5</v>
      </c>
    </row>
    <row r="3683" spans="1:20" s="56" customFormat="1" ht="69.95" hidden="1" customHeight="1" outlineLevel="1" thickBot="1" x14ac:dyDescent="0.25">
      <c r="A3683" s="644" t="s">
        <v>6019</v>
      </c>
      <c r="B3683" s="7" t="s">
        <v>136</v>
      </c>
      <c r="C3683" s="597" t="s">
        <v>10562</v>
      </c>
      <c r="D3683" s="69" t="s">
        <v>8127</v>
      </c>
      <c r="E3683" s="7"/>
      <c r="F3683" s="64" t="s">
        <v>4</v>
      </c>
      <c r="G3683" s="149">
        <v>5</v>
      </c>
      <c r="H3683" s="65">
        <v>3.2</v>
      </c>
      <c r="I3683" s="65">
        <v>3.1</v>
      </c>
      <c r="J3683" s="161">
        <f t="shared" si="2774"/>
        <v>3.0379999999999998</v>
      </c>
      <c r="K3683" s="161">
        <f t="shared" si="2775"/>
        <v>3.0070000000000001</v>
      </c>
      <c r="L3683" s="161">
        <f t="shared" si="2776"/>
        <v>2.976</v>
      </c>
      <c r="M3683" s="14"/>
      <c r="N3683" s="208">
        <f>H3683*M3683</f>
        <v>0</v>
      </c>
      <c r="O3683" s="217">
        <f>I3683*M3683</f>
        <v>0</v>
      </c>
      <c r="P3683" s="246">
        <f>J3683*M3683</f>
        <v>0</v>
      </c>
      <c r="Q3683" s="246">
        <f>K3683*M3683</f>
        <v>0</v>
      </c>
      <c r="R3683" s="246">
        <f>L3683*M3683</f>
        <v>0</v>
      </c>
      <c r="S3683" s="13" t="s">
        <v>5</v>
      </c>
    </row>
    <row r="3684" spans="1:20" s="56" customFormat="1" ht="69.95" hidden="1" customHeight="1" outlineLevel="1" thickBot="1" x14ac:dyDescent="0.25">
      <c r="A3684" s="644" t="s">
        <v>6020</v>
      </c>
      <c r="B3684" s="7" t="s">
        <v>136</v>
      </c>
      <c r="C3684" s="597" t="s">
        <v>10563</v>
      </c>
      <c r="D3684" s="69" t="s">
        <v>10521</v>
      </c>
      <c r="E3684" s="7"/>
      <c r="F3684" s="64" t="s">
        <v>4</v>
      </c>
      <c r="G3684" s="149">
        <v>5</v>
      </c>
      <c r="H3684" s="65">
        <v>3.05</v>
      </c>
      <c r="I3684" s="65">
        <v>2.95</v>
      </c>
      <c r="J3684" s="161">
        <f t="shared" si="2774"/>
        <v>2.891</v>
      </c>
      <c r="K3684" s="161">
        <f t="shared" si="2775"/>
        <v>2.8614999999999999</v>
      </c>
      <c r="L3684" s="161">
        <f t="shared" si="2776"/>
        <v>2.8319999999999999</v>
      </c>
      <c r="M3684" s="14"/>
      <c r="N3684" s="208">
        <f>H3684*M3684</f>
        <v>0</v>
      </c>
      <c r="O3684" s="217">
        <f>I3684*M3684</f>
        <v>0</v>
      </c>
      <c r="P3684" s="246">
        <f>J3684*M3684</f>
        <v>0</v>
      </c>
      <c r="Q3684" s="246">
        <f>K3684*M3684</f>
        <v>0</v>
      </c>
      <c r="R3684" s="246">
        <f>L3684*M3684</f>
        <v>0</v>
      </c>
      <c r="S3684" s="13" t="s">
        <v>5</v>
      </c>
    </row>
    <row r="3685" spans="1:20" s="56" customFormat="1" ht="69.95" hidden="1" customHeight="1" outlineLevel="1" thickBot="1" x14ac:dyDescent="0.25">
      <c r="A3685" s="644" t="s">
        <v>6021</v>
      </c>
      <c r="B3685" s="7" t="s">
        <v>136</v>
      </c>
      <c r="C3685" s="597" t="s">
        <v>10566</v>
      </c>
      <c r="D3685" s="69" t="s">
        <v>8128</v>
      </c>
      <c r="E3685" s="64"/>
      <c r="F3685" s="64" t="s">
        <v>4</v>
      </c>
      <c r="G3685" s="149">
        <v>5</v>
      </c>
      <c r="H3685" s="65">
        <v>2</v>
      </c>
      <c r="I3685" s="65">
        <v>1.9</v>
      </c>
      <c r="J3685" s="161">
        <f t="shared" si="2774"/>
        <v>1.8619999999999999</v>
      </c>
      <c r="K3685" s="161">
        <f t="shared" si="2775"/>
        <v>1.843</v>
      </c>
      <c r="L3685" s="161">
        <f t="shared" si="2776"/>
        <v>1.8239999999999998</v>
      </c>
      <c r="M3685" s="14"/>
      <c r="N3685" s="208">
        <f>H3685*M3685</f>
        <v>0</v>
      </c>
      <c r="O3685" s="217">
        <f>I3685*M3685</f>
        <v>0</v>
      </c>
      <c r="P3685" s="246">
        <f>J3685*M3685</f>
        <v>0</v>
      </c>
      <c r="Q3685" s="246">
        <f>K3685*M3685</f>
        <v>0</v>
      </c>
      <c r="R3685" s="246">
        <f>L3685*M3685</f>
        <v>0</v>
      </c>
      <c r="S3685" s="13" t="s">
        <v>5</v>
      </c>
    </row>
    <row r="3686" spans="1:20" s="56" customFormat="1" ht="69.95" hidden="1" customHeight="1" outlineLevel="1" thickBot="1" x14ac:dyDescent="0.25">
      <c r="A3686" s="644" t="s">
        <v>6022</v>
      </c>
      <c r="B3686" s="7" t="s">
        <v>136</v>
      </c>
      <c r="C3686" s="597" t="s">
        <v>9028</v>
      </c>
      <c r="D3686" s="69" t="s">
        <v>8146</v>
      </c>
      <c r="E3686" s="7"/>
      <c r="F3686" s="64" t="s">
        <v>4</v>
      </c>
      <c r="G3686" s="149">
        <v>5</v>
      </c>
      <c r="H3686" s="65">
        <v>1.7</v>
      </c>
      <c r="I3686" s="65">
        <v>1.7</v>
      </c>
      <c r="J3686" s="161">
        <f t="shared" si="2774"/>
        <v>1.6659999999999999</v>
      </c>
      <c r="K3686" s="161">
        <f t="shared" si="2775"/>
        <v>1.649</v>
      </c>
      <c r="L3686" s="161">
        <f t="shared" si="2776"/>
        <v>1.6319999999999999</v>
      </c>
      <c r="M3686" s="14"/>
      <c r="N3686" s="208">
        <f>H3686*M3686</f>
        <v>0</v>
      </c>
      <c r="O3686" s="217">
        <f>I3686*M3686</f>
        <v>0</v>
      </c>
      <c r="P3686" s="246">
        <f>J3686*M3686</f>
        <v>0</v>
      </c>
      <c r="Q3686" s="246">
        <f>K3686*M3686</f>
        <v>0</v>
      </c>
      <c r="R3686" s="246">
        <f>L3686*M3686</f>
        <v>0</v>
      </c>
      <c r="S3686" s="13" t="s">
        <v>5</v>
      </c>
    </row>
    <row r="3687" spans="1:20" s="56" customFormat="1" ht="69.95" hidden="1" customHeight="1" outlineLevel="1" thickBot="1" x14ac:dyDescent="0.25">
      <c r="A3687" s="644" t="s">
        <v>6023</v>
      </c>
      <c r="B3687" s="7" t="s">
        <v>136</v>
      </c>
      <c r="C3687" s="104" t="s">
        <v>1950</v>
      </c>
      <c r="D3687" s="298" t="s">
        <v>8145</v>
      </c>
      <c r="E3687" s="7"/>
      <c r="F3687" s="64" t="s">
        <v>4</v>
      </c>
      <c r="G3687" s="149">
        <v>5</v>
      </c>
      <c r="H3687" s="65">
        <v>1.5</v>
      </c>
      <c r="I3687" s="65">
        <v>1.5</v>
      </c>
      <c r="J3687" s="161">
        <f t="shared" si="2774"/>
        <v>1.47</v>
      </c>
      <c r="K3687" s="161">
        <f t="shared" si="2775"/>
        <v>1.4550000000000001</v>
      </c>
      <c r="L3687" s="161">
        <f t="shared" si="2776"/>
        <v>1.44</v>
      </c>
      <c r="M3687" s="14"/>
      <c r="N3687" s="208">
        <f>H3687*M3687</f>
        <v>0</v>
      </c>
      <c r="O3687" s="217">
        <f>I3687*M3687</f>
        <v>0</v>
      </c>
      <c r="P3687" s="246">
        <f>J3687*M3687</f>
        <v>0</v>
      </c>
      <c r="Q3687" s="246">
        <f>K3687*M3687</f>
        <v>0</v>
      </c>
      <c r="R3687" s="246">
        <f>L3687*M3687</f>
        <v>0</v>
      </c>
      <c r="S3687" s="13" t="s">
        <v>5</v>
      </c>
    </row>
    <row r="3688" spans="1:20" s="56" customFormat="1" ht="69.95" hidden="1" customHeight="1" outlineLevel="1" thickBot="1" x14ac:dyDescent="0.25">
      <c r="A3688" s="644" t="s">
        <v>6024</v>
      </c>
      <c r="B3688" s="7" t="s">
        <v>136</v>
      </c>
      <c r="C3688" s="597" t="s">
        <v>9153</v>
      </c>
      <c r="D3688" s="69" t="s">
        <v>8129</v>
      </c>
      <c r="E3688" s="7"/>
      <c r="F3688" s="55" t="s">
        <v>4</v>
      </c>
      <c r="G3688" s="149">
        <v>5</v>
      </c>
      <c r="H3688" s="65">
        <v>2.9</v>
      </c>
      <c r="I3688" s="65">
        <v>2.8</v>
      </c>
      <c r="J3688" s="161">
        <f t="shared" si="2774"/>
        <v>2.7439999999999998</v>
      </c>
      <c r="K3688" s="161">
        <f t="shared" si="2775"/>
        <v>2.7159999999999997</v>
      </c>
      <c r="L3688" s="161">
        <f t="shared" si="2776"/>
        <v>2.6879999999999997</v>
      </c>
      <c r="M3688" s="14"/>
      <c r="N3688" s="208">
        <f>H3688*M3688</f>
        <v>0</v>
      </c>
      <c r="O3688" s="217">
        <f>I3688*M3688</f>
        <v>0</v>
      </c>
      <c r="P3688" s="246">
        <f>J3688*M3688</f>
        <v>0</v>
      </c>
      <c r="Q3688" s="246">
        <f>K3688*M3688</f>
        <v>0</v>
      </c>
      <c r="R3688" s="246">
        <f>L3688*M3688</f>
        <v>0</v>
      </c>
      <c r="S3688" s="13" t="s">
        <v>5</v>
      </c>
    </row>
    <row r="3689" spans="1:20" s="56" customFormat="1" ht="69.95" hidden="1" customHeight="1" outlineLevel="1" thickBot="1" x14ac:dyDescent="0.25">
      <c r="A3689" s="644" t="s">
        <v>6025</v>
      </c>
      <c r="B3689" s="7" t="s">
        <v>136</v>
      </c>
      <c r="C3689" s="597" t="s">
        <v>9153</v>
      </c>
      <c r="D3689" s="69" t="s">
        <v>8130</v>
      </c>
      <c r="E3689" s="7"/>
      <c r="F3689" s="55" t="s">
        <v>4</v>
      </c>
      <c r="G3689" s="149">
        <v>5</v>
      </c>
      <c r="H3689" s="65">
        <v>3.1</v>
      </c>
      <c r="I3689" s="65">
        <v>3</v>
      </c>
      <c r="J3689" s="161">
        <f t="shared" si="2774"/>
        <v>2.94</v>
      </c>
      <c r="K3689" s="161">
        <f t="shared" si="2775"/>
        <v>2.91</v>
      </c>
      <c r="L3689" s="161">
        <f t="shared" si="2776"/>
        <v>2.88</v>
      </c>
      <c r="M3689" s="14"/>
      <c r="N3689" s="208">
        <f>H3689*M3689</f>
        <v>0</v>
      </c>
      <c r="O3689" s="217">
        <f>I3689*M3689</f>
        <v>0</v>
      </c>
      <c r="P3689" s="246">
        <f>J3689*M3689</f>
        <v>0</v>
      </c>
      <c r="Q3689" s="246">
        <f>K3689*M3689</f>
        <v>0</v>
      </c>
      <c r="R3689" s="246">
        <f>L3689*M3689</f>
        <v>0</v>
      </c>
      <c r="S3689" s="13" t="s">
        <v>5</v>
      </c>
    </row>
    <row r="3690" spans="1:20" s="56" customFormat="1" ht="69.95" hidden="1" customHeight="1" outlineLevel="1" thickBot="1" x14ac:dyDescent="0.25">
      <c r="A3690" s="644" t="s">
        <v>6026</v>
      </c>
      <c r="B3690" s="7" t="s">
        <v>136</v>
      </c>
      <c r="C3690" s="104" t="s">
        <v>1950</v>
      </c>
      <c r="D3690" s="298" t="s">
        <v>8144</v>
      </c>
      <c r="E3690" s="7"/>
      <c r="F3690" s="64" t="s">
        <v>4</v>
      </c>
      <c r="G3690" s="149">
        <v>5</v>
      </c>
      <c r="H3690" s="65">
        <v>1.75</v>
      </c>
      <c r="I3690" s="65">
        <v>1.75</v>
      </c>
      <c r="J3690" s="161">
        <f t="shared" si="2774"/>
        <v>1.7149999999999999</v>
      </c>
      <c r="K3690" s="161">
        <f t="shared" si="2775"/>
        <v>1.6975</v>
      </c>
      <c r="L3690" s="161">
        <f t="shared" si="2776"/>
        <v>1.68</v>
      </c>
      <c r="M3690" s="14"/>
      <c r="N3690" s="208">
        <f>H3690*M3690</f>
        <v>0</v>
      </c>
      <c r="O3690" s="217">
        <f>I3690*M3690</f>
        <v>0</v>
      </c>
      <c r="P3690" s="246">
        <f>J3690*M3690</f>
        <v>0</v>
      </c>
      <c r="Q3690" s="246">
        <f>K3690*M3690</f>
        <v>0</v>
      </c>
      <c r="R3690" s="246">
        <f>L3690*M3690</f>
        <v>0</v>
      </c>
      <c r="S3690" s="13" t="s">
        <v>5</v>
      </c>
    </row>
    <row r="3691" spans="1:20" s="56" customFormat="1" ht="69.95" hidden="1" customHeight="1" outlineLevel="1" thickBot="1" x14ac:dyDescent="0.25">
      <c r="A3691" s="644" t="s">
        <v>6027</v>
      </c>
      <c r="B3691" s="7" t="s">
        <v>136</v>
      </c>
      <c r="C3691" s="104" t="s">
        <v>1949</v>
      </c>
      <c r="D3691" s="69" t="s">
        <v>8143</v>
      </c>
      <c r="E3691" s="7"/>
      <c r="F3691" s="64" t="s">
        <v>4</v>
      </c>
      <c r="G3691" s="149">
        <v>5</v>
      </c>
      <c r="H3691" s="65">
        <v>2.1</v>
      </c>
      <c r="I3691" s="65">
        <v>2.1</v>
      </c>
      <c r="J3691" s="161">
        <f t="shared" si="2774"/>
        <v>2.0579999999999998</v>
      </c>
      <c r="K3691" s="161">
        <f t="shared" si="2775"/>
        <v>2.0369999999999999</v>
      </c>
      <c r="L3691" s="161">
        <f t="shared" si="2776"/>
        <v>2.016</v>
      </c>
      <c r="M3691" s="14"/>
      <c r="N3691" s="208">
        <f>H3691*M3691</f>
        <v>0</v>
      </c>
      <c r="O3691" s="217">
        <f>I3691*M3691</f>
        <v>0</v>
      </c>
      <c r="P3691" s="246">
        <f>J3691*M3691</f>
        <v>0</v>
      </c>
      <c r="Q3691" s="246">
        <f>K3691*M3691</f>
        <v>0</v>
      </c>
      <c r="R3691" s="246">
        <f>L3691*M3691</f>
        <v>0</v>
      </c>
      <c r="S3691" s="13" t="s">
        <v>5</v>
      </c>
    </row>
    <row r="3692" spans="1:20" s="56" customFormat="1" ht="69.95" hidden="1" customHeight="1" outlineLevel="1" thickBot="1" x14ac:dyDescent="0.25">
      <c r="A3692" s="644" t="s">
        <v>6028</v>
      </c>
      <c r="B3692" s="64" t="s">
        <v>136</v>
      </c>
      <c r="C3692" s="597" t="s">
        <v>9959</v>
      </c>
      <c r="D3692" s="69" t="s">
        <v>9958</v>
      </c>
      <c r="E3692" s="64"/>
      <c r="F3692" s="64" t="s">
        <v>4</v>
      </c>
      <c r="G3692" s="136">
        <v>5</v>
      </c>
      <c r="H3692" s="98">
        <v>2.6</v>
      </c>
      <c r="I3692" s="98">
        <v>2.5</v>
      </c>
      <c r="J3692" s="162">
        <f t="shared" si="2774"/>
        <v>2.4500000000000002</v>
      </c>
      <c r="K3692" s="162">
        <f t="shared" si="2775"/>
        <v>2.4249999999999998</v>
      </c>
      <c r="L3692" s="162">
        <f t="shared" si="2776"/>
        <v>2.4</v>
      </c>
      <c r="M3692" s="141"/>
      <c r="N3692" s="209">
        <f>H3692*M3692</f>
        <v>0</v>
      </c>
      <c r="O3692" s="217">
        <f>I3692*M3692</f>
        <v>0</v>
      </c>
      <c r="P3692" s="246">
        <f>J3692*M3692</f>
        <v>0</v>
      </c>
      <c r="Q3692" s="246">
        <f>K3692*M3692</f>
        <v>0</v>
      </c>
      <c r="R3692" s="246">
        <f>L3692*M3692</f>
        <v>0</v>
      </c>
      <c r="S3692" s="30" t="s">
        <v>5</v>
      </c>
      <c r="T3692" s="100"/>
    </row>
    <row r="3693" spans="1:20" s="56" customFormat="1" ht="69.95" hidden="1" customHeight="1" outlineLevel="1" thickBot="1" x14ac:dyDescent="0.25">
      <c r="A3693" s="644" t="s">
        <v>6029</v>
      </c>
      <c r="B3693" s="64" t="s">
        <v>136</v>
      </c>
      <c r="C3693" s="597" t="s">
        <v>9960</v>
      </c>
      <c r="D3693" s="69" t="s">
        <v>8131</v>
      </c>
      <c r="E3693" s="64"/>
      <c r="F3693" s="107" t="s">
        <v>4</v>
      </c>
      <c r="G3693" s="136">
        <v>5</v>
      </c>
      <c r="H3693" s="98">
        <v>2.6</v>
      </c>
      <c r="I3693" s="98">
        <v>2.5</v>
      </c>
      <c r="J3693" s="162">
        <f t="shared" si="2774"/>
        <v>2.4500000000000002</v>
      </c>
      <c r="K3693" s="162">
        <f t="shared" si="2775"/>
        <v>2.4249999999999998</v>
      </c>
      <c r="L3693" s="162">
        <f t="shared" si="2776"/>
        <v>2.4</v>
      </c>
      <c r="M3693" s="141"/>
      <c r="N3693" s="209">
        <f>H3693*M3693</f>
        <v>0</v>
      </c>
      <c r="O3693" s="217">
        <f>I3693*M3693</f>
        <v>0</v>
      </c>
      <c r="P3693" s="246">
        <f>J3693*M3693</f>
        <v>0</v>
      </c>
      <c r="Q3693" s="246">
        <f>K3693*M3693</f>
        <v>0</v>
      </c>
      <c r="R3693" s="246">
        <f>L3693*M3693</f>
        <v>0</v>
      </c>
      <c r="S3693" s="30" t="s">
        <v>5</v>
      </c>
      <c r="T3693" s="100"/>
    </row>
    <row r="3694" spans="1:20" s="56" customFormat="1" ht="69.95" hidden="1" customHeight="1" outlineLevel="1" thickBot="1" x14ac:dyDescent="0.25">
      <c r="A3694" s="644" t="s">
        <v>6030</v>
      </c>
      <c r="B3694" s="7" t="s">
        <v>136</v>
      </c>
      <c r="C3694" s="597" t="s">
        <v>9029</v>
      </c>
      <c r="D3694" s="69" t="s">
        <v>8132</v>
      </c>
      <c r="E3694" s="7"/>
      <c r="F3694" s="107" t="s">
        <v>4</v>
      </c>
      <c r="G3694" s="149">
        <v>6</v>
      </c>
      <c r="H3694" s="65">
        <v>3.8</v>
      </c>
      <c r="I3694" s="65">
        <v>3.7</v>
      </c>
      <c r="J3694" s="161">
        <f t="shared" si="2774"/>
        <v>3.6259999999999999</v>
      </c>
      <c r="K3694" s="161">
        <f t="shared" si="2775"/>
        <v>3.589</v>
      </c>
      <c r="L3694" s="161">
        <f t="shared" si="2776"/>
        <v>3.552</v>
      </c>
      <c r="M3694" s="14"/>
      <c r="N3694" s="208">
        <f>H3694*M3694</f>
        <v>0</v>
      </c>
      <c r="O3694" s="217">
        <f>I3694*M3694</f>
        <v>0</v>
      </c>
      <c r="P3694" s="246">
        <f>J3694*M3694</f>
        <v>0</v>
      </c>
      <c r="Q3694" s="246">
        <f>K3694*M3694</f>
        <v>0</v>
      </c>
      <c r="R3694" s="246">
        <f>L3694*M3694</f>
        <v>0</v>
      </c>
      <c r="S3694" s="13" t="s">
        <v>5</v>
      </c>
    </row>
    <row r="3695" spans="1:20" s="56" customFormat="1" ht="69.95" hidden="1" customHeight="1" outlineLevel="1" thickBot="1" x14ac:dyDescent="0.25">
      <c r="A3695" s="644" t="s">
        <v>6031</v>
      </c>
      <c r="B3695" s="7" t="s">
        <v>136</v>
      </c>
      <c r="C3695" s="104" t="s">
        <v>1906</v>
      </c>
      <c r="D3695" s="69" t="s">
        <v>8133</v>
      </c>
      <c r="E3695" s="7"/>
      <c r="F3695" s="107" t="s">
        <v>4</v>
      </c>
      <c r="G3695" s="149">
        <v>5</v>
      </c>
      <c r="H3695" s="65">
        <v>2.9</v>
      </c>
      <c r="I3695" s="65">
        <v>2.8</v>
      </c>
      <c r="J3695" s="161">
        <f t="shared" si="2774"/>
        <v>2.7439999999999998</v>
      </c>
      <c r="K3695" s="161">
        <f t="shared" si="2775"/>
        <v>2.7159999999999997</v>
      </c>
      <c r="L3695" s="161">
        <f t="shared" si="2776"/>
        <v>2.6879999999999997</v>
      </c>
      <c r="M3695" s="14"/>
      <c r="N3695" s="208">
        <f>H3695*M3695</f>
        <v>0</v>
      </c>
      <c r="O3695" s="217">
        <f>I3695*M3695</f>
        <v>0</v>
      </c>
      <c r="P3695" s="246">
        <f>J3695*M3695</f>
        <v>0</v>
      </c>
      <c r="Q3695" s="246">
        <f>K3695*M3695</f>
        <v>0</v>
      </c>
      <c r="R3695" s="246">
        <f>L3695*M3695</f>
        <v>0</v>
      </c>
      <c r="S3695" s="13" t="s">
        <v>5</v>
      </c>
    </row>
    <row r="3696" spans="1:20" s="56" customFormat="1" ht="69.95" hidden="1" customHeight="1" outlineLevel="1" thickBot="1" x14ac:dyDescent="0.25">
      <c r="A3696" s="644" t="s">
        <v>6032</v>
      </c>
      <c r="B3696" s="7" t="s">
        <v>136</v>
      </c>
      <c r="C3696" s="597" t="s">
        <v>10569</v>
      </c>
      <c r="D3696" s="69" t="s">
        <v>8134</v>
      </c>
      <c r="E3696" s="7"/>
      <c r="F3696" s="107" t="s">
        <v>4</v>
      </c>
      <c r="G3696" s="149">
        <v>5</v>
      </c>
      <c r="H3696" s="65">
        <v>2.9</v>
      </c>
      <c r="I3696" s="65">
        <v>2.8</v>
      </c>
      <c r="J3696" s="161">
        <f t="shared" si="2774"/>
        <v>2.7439999999999998</v>
      </c>
      <c r="K3696" s="161">
        <f t="shared" si="2775"/>
        <v>2.7159999999999997</v>
      </c>
      <c r="L3696" s="161">
        <f t="shared" si="2776"/>
        <v>2.6879999999999997</v>
      </c>
      <c r="M3696" s="14"/>
      <c r="N3696" s="208">
        <f>H3696*M3696</f>
        <v>0</v>
      </c>
      <c r="O3696" s="217">
        <f>I3696*M3696</f>
        <v>0</v>
      </c>
      <c r="P3696" s="246">
        <f>J3696*M3696</f>
        <v>0</v>
      </c>
      <c r="Q3696" s="246">
        <f>K3696*M3696</f>
        <v>0</v>
      </c>
      <c r="R3696" s="246">
        <f>L3696*M3696</f>
        <v>0</v>
      </c>
      <c r="S3696" s="13" t="s">
        <v>5</v>
      </c>
    </row>
    <row r="3697" spans="1:21" s="56" customFormat="1" ht="69.95" hidden="1" customHeight="1" outlineLevel="1" thickBot="1" x14ac:dyDescent="0.25">
      <c r="A3697" s="644" t="s">
        <v>6033</v>
      </c>
      <c r="B3697" s="7" t="s">
        <v>136</v>
      </c>
      <c r="C3697" s="597" t="s">
        <v>9030</v>
      </c>
      <c r="D3697" s="69" t="s">
        <v>10769</v>
      </c>
      <c r="E3697" s="7"/>
      <c r="F3697" s="107" t="s">
        <v>4</v>
      </c>
      <c r="G3697" s="149">
        <v>6</v>
      </c>
      <c r="H3697" s="65">
        <v>2.7</v>
      </c>
      <c r="I3697" s="65">
        <v>2.6</v>
      </c>
      <c r="J3697" s="161">
        <f t="shared" si="2774"/>
        <v>2.548</v>
      </c>
      <c r="K3697" s="161">
        <f t="shared" si="2775"/>
        <v>2.5219999999999998</v>
      </c>
      <c r="L3697" s="161">
        <f t="shared" si="2776"/>
        <v>2.496</v>
      </c>
      <c r="M3697" s="14"/>
      <c r="N3697" s="208">
        <f>H3697*M3697</f>
        <v>0</v>
      </c>
      <c r="O3697" s="217">
        <f>I3697*M3697</f>
        <v>0</v>
      </c>
      <c r="P3697" s="246">
        <f>J3697*M3697</f>
        <v>0</v>
      </c>
      <c r="Q3697" s="246">
        <f>K3697*M3697</f>
        <v>0</v>
      </c>
      <c r="R3697" s="246">
        <f>L3697*M3697</f>
        <v>0</v>
      </c>
      <c r="S3697" s="13" t="s">
        <v>5</v>
      </c>
    </row>
    <row r="3698" spans="1:21" s="56" customFormat="1" ht="69.95" hidden="1" customHeight="1" outlineLevel="1" thickBot="1" x14ac:dyDescent="0.25">
      <c r="A3698" s="644" t="s">
        <v>8722</v>
      </c>
      <c r="B3698" s="7" t="s">
        <v>136</v>
      </c>
      <c r="C3698" s="597" t="s">
        <v>10570</v>
      </c>
      <c r="D3698" s="69" t="s">
        <v>10522</v>
      </c>
      <c r="E3698" s="7"/>
      <c r="F3698" s="107" t="s">
        <v>4</v>
      </c>
      <c r="G3698" s="149">
        <v>5</v>
      </c>
      <c r="H3698" s="65">
        <v>2.9</v>
      </c>
      <c r="I3698" s="65">
        <v>2.8</v>
      </c>
      <c r="J3698" s="161">
        <f t="shared" ref="J3698" si="2777">I3698*0.98</f>
        <v>2.7439999999999998</v>
      </c>
      <c r="K3698" s="161">
        <f t="shared" ref="K3698" si="2778">I3698*0.97</f>
        <v>2.7159999999999997</v>
      </c>
      <c r="L3698" s="161">
        <f t="shared" ref="L3698" si="2779">I3698*0.96</f>
        <v>2.6879999999999997</v>
      </c>
      <c r="M3698" s="14"/>
      <c r="N3698" s="208">
        <f>H3698*M3698</f>
        <v>0</v>
      </c>
      <c r="O3698" s="217">
        <f>I3698*M3698</f>
        <v>0</v>
      </c>
      <c r="P3698" s="246">
        <f>J3698*M3698</f>
        <v>0</v>
      </c>
      <c r="Q3698" s="246">
        <f>K3698*M3698</f>
        <v>0</v>
      </c>
      <c r="R3698" s="246">
        <f>L3698*M3698</f>
        <v>0</v>
      </c>
      <c r="S3698" s="13" t="s">
        <v>5</v>
      </c>
    </row>
    <row r="3699" spans="1:21" s="56" customFormat="1" ht="69.95" hidden="1" customHeight="1" outlineLevel="1" thickBot="1" x14ac:dyDescent="0.25">
      <c r="A3699" s="644" t="s">
        <v>6034</v>
      </c>
      <c r="B3699" s="7" t="s">
        <v>136</v>
      </c>
      <c r="C3699" s="104" t="s">
        <v>10568</v>
      </c>
      <c r="D3699" s="69" t="s">
        <v>8135</v>
      </c>
      <c r="E3699" s="7"/>
      <c r="F3699" s="107" t="s">
        <v>4</v>
      </c>
      <c r="G3699" s="149">
        <v>6</v>
      </c>
      <c r="H3699" s="65">
        <v>3.5</v>
      </c>
      <c r="I3699" s="65">
        <v>3.4</v>
      </c>
      <c r="J3699" s="161">
        <f t="shared" si="2774"/>
        <v>3.3319999999999999</v>
      </c>
      <c r="K3699" s="161">
        <f t="shared" si="2775"/>
        <v>3.298</v>
      </c>
      <c r="L3699" s="161">
        <f t="shared" si="2776"/>
        <v>3.2639999999999998</v>
      </c>
      <c r="M3699" s="14"/>
      <c r="N3699" s="208">
        <f>H3699*M3699</f>
        <v>0</v>
      </c>
      <c r="O3699" s="217">
        <f>I3699*M3699</f>
        <v>0</v>
      </c>
      <c r="P3699" s="246">
        <f>J3699*M3699</f>
        <v>0</v>
      </c>
      <c r="Q3699" s="246">
        <f>K3699*M3699</f>
        <v>0</v>
      </c>
      <c r="R3699" s="246">
        <f>L3699*M3699</f>
        <v>0</v>
      </c>
      <c r="S3699" s="13" t="s">
        <v>5</v>
      </c>
    </row>
    <row r="3700" spans="1:21" s="56" customFormat="1" ht="69.95" hidden="1" customHeight="1" outlineLevel="1" thickBot="1" x14ac:dyDescent="0.25">
      <c r="A3700" s="644" t="s">
        <v>6035</v>
      </c>
      <c r="B3700" s="7" t="s">
        <v>136</v>
      </c>
      <c r="C3700" s="597" t="s">
        <v>9255</v>
      </c>
      <c r="D3700" s="69" t="s">
        <v>8136</v>
      </c>
      <c r="E3700" s="7"/>
      <c r="F3700" s="107" t="s">
        <v>4</v>
      </c>
      <c r="G3700" s="149">
        <v>6</v>
      </c>
      <c r="H3700" s="65">
        <v>3.2</v>
      </c>
      <c r="I3700" s="65">
        <v>3.1</v>
      </c>
      <c r="J3700" s="161">
        <f t="shared" si="2774"/>
        <v>3.0379999999999998</v>
      </c>
      <c r="K3700" s="161">
        <f t="shared" si="2775"/>
        <v>3.0070000000000001</v>
      </c>
      <c r="L3700" s="161">
        <f t="shared" si="2776"/>
        <v>2.976</v>
      </c>
      <c r="M3700" s="14"/>
      <c r="N3700" s="208">
        <f>H3700*M3700</f>
        <v>0</v>
      </c>
      <c r="O3700" s="217">
        <f>I3700*M3700</f>
        <v>0</v>
      </c>
      <c r="P3700" s="246">
        <f>J3700*M3700</f>
        <v>0</v>
      </c>
      <c r="Q3700" s="246">
        <f>K3700*M3700</f>
        <v>0</v>
      </c>
      <c r="R3700" s="246">
        <f>L3700*M3700</f>
        <v>0</v>
      </c>
      <c r="S3700" s="13" t="s">
        <v>5</v>
      </c>
    </row>
    <row r="3701" spans="1:21" s="56" customFormat="1" ht="69.95" hidden="1" customHeight="1" outlineLevel="1" thickBot="1" x14ac:dyDescent="0.25">
      <c r="A3701" s="644" t="s">
        <v>6036</v>
      </c>
      <c r="B3701" s="7" t="s">
        <v>136</v>
      </c>
      <c r="C3701" s="597" t="s">
        <v>10564</v>
      </c>
      <c r="D3701" s="69" t="s">
        <v>8142</v>
      </c>
      <c r="E3701" s="7"/>
      <c r="F3701" s="107" t="s">
        <v>4</v>
      </c>
      <c r="G3701" s="149">
        <v>5</v>
      </c>
      <c r="H3701" s="65">
        <v>1.5</v>
      </c>
      <c r="I3701" s="65">
        <v>1.5</v>
      </c>
      <c r="J3701" s="161">
        <f t="shared" si="2774"/>
        <v>1.47</v>
      </c>
      <c r="K3701" s="161">
        <f t="shared" si="2775"/>
        <v>1.4550000000000001</v>
      </c>
      <c r="L3701" s="161">
        <f t="shared" si="2776"/>
        <v>1.44</v>
      </c>
      <c r="M3701" s="14"/>
      <c r="N3701" s="208">
        <f>H3701*M3701</f>
        <v>0</v>
      </c>
      <c r="O3701" s="217">
        <f>I3701*M3701</f>
        <v>0</v>
      </c>
      <c r="P3701" s="246">
        <f>J3701*M3701</f>
        <v>0</v>
      </c>
      <c r="Q3701" s="246">
        <f>K3701*M3701</f>
        <v>0</v>
      </c>
      <c r="R3701" s="246">
        <f>L3701*M3701</f>
        <v>0</v>
      </c>
      <c r="S3701" s="13" t="s">
        <v>5</v>
      </c>
    </row>
    <row r="3702" spans="1:21" s="56" customFormat="1" ht="69.95" hidden="1" customHeight="1" outlineLevel="1" thickBot="1" x14ac:dyDescent="0.25">
      <c r="A3702" s="644" t="s">
        <v>6037</v>
      </c>
      <c r="B3702" s="7" t="s">
        <v>136</v>
      </c>
      <c r="C3702" s="104" t="s">
        <v>1906</v>
      </c>
      <c r="D3702" s="69" t="s">
        <v>8141</v>
      </c>
      <c r="E3702" s="7"/>
      <c r="F3702" s="64" t="s">
        <v>4</v>
      </c>
      <c r="G3702" s="149">
        <v>5</v>
      </c>
      <c r="H3702" s="65">
        <v>1.5</v>
      </c>
      <c r="I3702" s="65">
        <v>1.5</v>
      </c>
      <c r="J3702" s="161">
        <f t="shared" si="2774"/>
        <v>1.47</v>
      </c>
      <c r="K3702" s="161">
        <f t="shared" si="2775"/>
        <v>1.4550000000000001</v>
      </c>
      <c r="L3702" s="161">
        <f t="shared" si="2776"/>
        <v>1.44</v>
      </c>
      <c r="M3702" s="14"/>
      <c r="N3702" s="208">
        <f>H3702*M3702</f>
        <v>0</v>
      </c>
      <c r="O3702" s="217">
        <f>I3702*M3702</f>
        <v>0</v>
      </c>
      <c r="P3702" s="246">
        <f>J3702*M3702</f>
        <v>0</v>
      </c>
      <c r="Q3702" s="246">
        <f>K3702*M3702</f>
        <v>0</v>
      </c>
      <c r="R3702" s="246">
        <f>L3702*M3702</f>
        <v>0</v>
      </c>
      <c r="S3702" s="13" t="s">
        <v>5</v>
      </c>
    </row>
    <row r="3703" spans="1:21" s="56" customFormat="1" ht="69.95" hidden="1" customHeight="1" outlineLevel="1" thickBot="1" x14ac:dyDescent="0.25">
      <c r="A3703" s="644" t="s">
        <v>6038</v>
      </c>
      <c r="B3703" s="7" t="s">
        <v>136</v>
      </c>
      <c r="C3703" s="104" t="s">
        <v>1906</v>
      </c>
      <c r="D3703" s="69" t="s">
        <v>8140</v>
      </c>
      <c r="E3703" s="7"/>
      <c r="F3703" s="64" t="s">
        <v>4</v>
      </c>
      <c r="G3703" s="149">
        <v>5</v>
      </c>
      <c r="H3703" s="65">
        <v>1.6</v>
      </c>
      <c r="I3703" s="65">
        <v>1.6</v>
      </c>
      <c r="J3703" s="161">
        <f t="shared" si="2774"/>
        <v>1.5680000000000001</v>
      </c>
      <c r="K3703" s="161">
        <f t="shared" si="2775"/>
        <v>1.552</v>
      </c>
      <c r="L3703" s="161">
        <f t="shared" si="2776"/>
        <v>1.536</v>
      </c>
      <c r="M3703" s="14"/>
      <c r="N3703" s="208">
        <f>H3703*M3703</f>
        <v>0</v>
      </c>
      <c r="O3703" s="217">
        <f>I3703*M3703</f>
        <v>0</v>
      </c>
      <c r="P3703" s="246">
        <f>J3703*M3703</f>
        <v>0</v>
      </c>
      <c r="Q3703" s="246">
        <f>K3703*M3703</f>
        <v>0</v>
      </c>
      <c r="R3703" s="246">
        <f>L3703*M3703</f>
        <v>0</v>
      </c>
      <c r="S3703" s="13" t="s">
        <v>5</v>
      </c>
    </row>
    <row r="3704" spans="1:21" s="56" customFormat="1" ht="69.95" hidden="1" customHeight="1" outlineLevel="1" thickBot="1" x14ac:dyDescent="0.25">
      <c r="A3704" s="644" t="s">
        <v>6039</v>
      </c>
      <c r="B3704" s="64" t="s">
        <v>136</v>
      </c>
      <c r="C3704" s="104" t="s">
        <v>1906</v>
      </c>
      <c r="D3704" s="69" t="s">
        <v>8137</v>
      </c>
      <c r="E3704" s="64"/>
      <c r="F3704" s="64" t="s">
        <v>4</v>
      </c>
      <c r="G3704" s="136">
        <v>5</v>
      </c>
      <c r="H3704" s="98">
        <v>2.2000000000000002</v>
      </c>
      <c r="I3704" s="98">
        <v>2.1</v>
      </c>
      <c r="J3704" s="162">
        <f t="shared" ref="J3704:J3705" si="2780">I3704*0.98</f>
        <v>2.0579999999999998</v>
      </c>
      <c r="K3704" s="162">
        <f t="shared" ref="K3704:K3705" si="2781">I3704*0.97</f>
        <v>2.0369999999999999</v>
      </c>
      <c r="L3704" s="162">
        <f t="shared" ref="L3704:L3705" si="2782">I3704*0.96</f>
        <v>2.016</v>
      </c>
      <c r="M3704" s="141"/>
      <c r="N3704" s="209">
        <f>H3704*M3704</f>
        <v>0</v>
      </c>
      <c r="O3704" s="217">
        <f>I3704*M3704</f>
        <v>0</v>
      </c>
      <c r="P3704" s="246">
        <f>J3704*M3704</f>
        <v>0</v>
      </c>
      <c r="Q3704" s="246">
        <f>K3704*M3704</f>
        <v>0</v>
      </c>
      <c r="R3704" s="246">
        <f>L3704*M3704</f>
        <v>0</v>
      </c>
      <c r="S3704" s="30" t="s">
        <v>5</v>
      </c>
      <c r="T3704" s="100"/>
    </row>
    <row r="3705" spans="1:21" s="56" customFormat="1" ht="69.95" hidden="1" customHeight="1" outlineLevel="1" thickBot="1" x14ac:dyDescent="0.25">
      <c r="A3705" s="644" t="s">
        <v>6040</v>
      </c>
      <c r="B3705" s="7" t="s">
        <v>136</v>
      </c>
      <c r="C3705" s="53"/>
      <c r="D3705" s="68" t="s">
        <v>8138</v>
      </c>
      <c r="E3705" s="7"/>
      <c r="F3705" s="64" t="s">
        <v>4</v>
      </c>
      <c r="G3705" s="149">
        <v>28</v>
      </c>
      <c r="H3705" s="65">
        <v>19</v>
      </c>
      <c r="I3705" s="65">
        <v>18.5</v>
      </c>
      <c r="J3705" s="161">
        <f t="shared" si="2780"/>
        <v>18.13</v>
      </c>
      <c r="K3705" s="161">
        <f t="shared" si="2781"/>
        <v>17.945</v>
      </c>
      <c r="L3705" s="161">
        <f t="shared" si="2782"/>
        <v>17.759999999999998</v>
      </c>
      <c r="M3705" s="14"/>
      <c r="N3705" s="208">
        <f>H3705*M3705</f>
        <v>0</v>
      </c>
      <c r="O3705" s="217">
        <f>I3705*M3705</f>
        <v>0</v>
      </c>
      <c r="P3705" s="246">
        <f>J3705*M3705</f>
        <v>0</v>
      </c>
      <c r="Q3705" s="246">
        <f>K3705*M3705</f>
        <v>0</v>
      </c>
      <c r="R3705" s="246">
        <f>L3705*M3705</f>
        <v>0</v>
      </c>
      <c r="S3705" s="13" t="s">
        <v>5</v>
      </c>
      <c r="U3705"/>
    </row>
    <row r="3706" spans="1:21" s="56" customFormat="1" ht="69.95" hidden="1" customHeight="1" outlineLevel="1" thickBot="1" x14ac:dyDescent="0.25">
      <c r="A3706" s="650" t="s">
        <v>8052</v>
      </c>
      <c r="B3706" s="82" t="s">
        <v>136</v>
      </c>
      <c r="C3706" s="104" t="s">
        <v>8107</v>
      </c>
      <c r="D3706" s="67" t="s">
        <v>8139</v>
      </c>
      <c r="E3706" s="495"/>
      <c r="F3706" s="82" t="s">
        <v>4</v>
      </c>
      <c r="G3706" s="321">
        <v>16</v>
      </c>
      <c r="H3706" s="99">
        <v>10.8</v>
      </c>
      <c r="I3706" s="99">
        <v>10.5</v>
      </c>
      <c r="J3706" s="174">
        <f t="shared" ref="J3706" si="2783">I3706*0.98</f>
        <v>10.29</v>
      </c>
      <c r="K3706" s="174">
        <f t="shared" ref="K3706" si="2784">I3706*0.97</f>
        <v>10.185</v>
      </c>
      <c r="L3706" s="174">
        <f t="shared" ref="L3706" si="2785">I3706*0.96</f>
        <v>10.08</v>
      </c>
      <c r="M3706" s="152"/>
      <c r="N3706" s="209">
        <f>H3706*M3706</f>
        <v>0</v>
      </c>
      <c r="O3706" s="217">
        <f>I3706*M3706</f>
        <v>0</v>
      </c>
      <c r="P3706" s="246">
        <f>J3706*M3706</f>
        <v>0</v>
      </c>
      <c r="Q3706" s="246">
        <f>K3706*M3706</f>
        <v>0</v>
      </c>
      <c r="R3706" s="246">
        <f>L3706*M3706</f>
        <v>0</v>
      </c>
      <c r="S3706" s="30" t="s">
        <v>5</v>
      </c>
      <c r="T3706" s="100"/>
      <c r="U3706"/>
    </row>
    <row r="3707" spans="1:21" s="56" customFormat="1" ht="20.100000000000001" customHeight="1" collapsed="1" thickBot="1" x14ac:dyDescent="0.25">
      <c r="A3707" s="372" t="s">
        <v>1168</v>
      </c>
      <c r="B3707" s="372"/>
      <c r="C3707" s="373"/>
      <c r="D3707" s="374"/>
      <c r="E3707" s="374"/>
      <c r="F3707" s="374"/>
      <c r="G3707" s="375"/>
      <c r="H3707" s="376"/>
      <c r="I3707" s="376"/>
      <c r="J3707" s="378"/>
      <c r="K3707" s="378"/>
      <c r="L3707" s="378"/>
      <c r="M3707" s="375"/>
      <c r="N3707" s="376"/>
      <c r="O3707" s="376"/>
      <c r="P3707" s="376"/>
      <c r="Q3707" s="376"/>
      <c r="R3707" s="376"/>
      <c r="S3707" s="377"/>
    </row>
    <row r="3708" spans="1:21" ht="20.100000000000001" hidden="1" customHeight="1" outlineLevel="1" thickBot="1" x14ac:dyDescent="0.25">
      <c r="A3708" s="3" t="s">
        <v>3737</v>
      </c>
      <c r="B3708" s="4" t="s">
        <v>33</v>
      </c>
      <c r="C3708" s="4"/>
      <c r="D3708" s="4" t="s">
        <v>17</v>
      </c>
      <c r="E3708" s="3" t="s">
        <v>2746</v>
      </c>
      <c r="F3708" s="35" t="s">
        <v>31</v>
      </c>
      <c r="G3708" s="39" t="s">
        <v>487</v>
      </c>
      <c r="H3708" s="4" t="s">
        <v>488</v>
      </c>
      <c r="I3708" s="4" t="s">
        <v>495</v>
      </c>
      <c r="J3708" s="123">
        <v>-0.02</v>
      </c>
      <c r="K3708" s="123">
        <v>-0.03</v>
      </c>
      <c r="L3708" s="123">
        <v>-0.04</v>
      </c>
      <c r="M3708" s="4" t="s">
        <v>18</v>
      </c>
      <c r="N3708" s="4" t="s">
        <v>8</v>
      </c>
      <c r="O3708" s="4" t="s">
        <v>486</v>
      </c>
      <c r="P3708" s="124" t="s">
        <v>1924</v>
      </c>
      <c r="Q3708" s="124" t="s">
        <v>1930</v>
      </c>
      <c r="R3708" s="124" t="s">
        <v>1931</v>
      </c>
      <c r="S3708" s="4" t="s">
        <v>34</v>
      </c>
      <c r="U3708" s="56"/>
    </row>
    <row r="3709" spans="1:21" s="56" customFormat="1" ht="69.95" hidden="1" customHeight="1" outlineLevel="1" thickBot="1" x14ac:dyDescent="0.25">
      <c r="A3709" s="644" t="s">
        <v>6041</v>
      </c>
      <c r="B3709" s="7" t="s">
        <v>136</v>
      </c>
      <c r="C3709" s="58"/>
      <c r="D3709" s="527" t="s">
        <v>7898</v>
      </c>
      <c r="E3709" s="137"/>
      <c r="F3709" s="64" t="s">
        <v>4</v>
      </c>
      <c r="G3709" s="398">
        <v>12</v>
      </c>
      <c r="H3709" s="65">
        <v>6.7</v>
      </c>
      <c r="I3709" s="65">
        <v>6.5</v>
      </c>
      <c r="J3709" s="161">
        <f t="shared" ref="J3709:J3752" si="2786">I3709*0.98</f>
        <v>6.37</v>
      </c>
      <c r="K3709" s="161">
        <f t="shared" ref="K3709:K3752" si="2787">I3709*0.97</f>
        <v>6.3049999999999997</v>
      </c>
      <c r="L3709" s="161">
        <f t="shared" ref="L3709:L3752" si="2788">I3709*0.96</f>
        <v>6.24</v>
      </c>
      <c r="M3709" s="14"/>
      <c r="N3709" s="208">
        <f>H3709*M3709</f>
        <v>0</v>
      </c>
      <c r="O3709" s="217">
        <f>I3709*M3709</f>
        <v>0</v>
      </c>
      <c r="P3709" s="246">
        <f>J3709*M3709</f>
        <v>0</v>
      </c>
      <c r="Q3709" s="246">
        <f>K3709*M3709</f>
        <v>0</v>
      </c>
      <c r="R3709" s="246">
        <f>L3709*M3709</f>
        <v>0</v>
      </c>
      <c r="S3709" s="13" t="s">
        <v>5</v>
      </c>
    </row>
    <row r="3710" spans="1:21" s="56" customFormat="1" ht="69.95" hidden="1" customHeight="1" outlineLevel="1" thickBot="1" x14ac:dyDescent="0.25">
      <c r="A3710" s="644" t="s">
        <v>6042</v>
      </c>
      <c r="B3710" s="64" t="s">
        <v>205</v>
      </c>
      <c r="C3710" s="597" t="s">
        <v>9159</v>
      </c>
      <c r="D3710" s="53" t="s">
        <v>7897</v>
      </c>
      <c r="E3710" s="128"/>
      <c r="F3710" s="64" t="s">
        <v>4</v>
      </c>
      <c r="G3710" s="86">
        <v>3</v>
      </c>
      <c r="H3710" s="98">
        <v>1.75</v>
      </c>
      <c r="I3710" s="98">
        <v>1.7</v>
      </c>
      <c r="J3710" s="162">
        <f t="shared" si="2786"/>
        <v>1.6659999999999999</v>
      </c>
      <c r="K3710" s="162">
        <f t="shared" si="2787"/>
        <v>1.649</v>
      </c>
      <c r="L3710" s="162">
        <f t="shared" si="2788"/>
        <v>1.6319999999999999</v>
      </c>
      <c r="M3710" s="141"/>
      <c r="N3710" s="209">
        <f>H3710*M3710</f>
        <v>0</v>
      </c>
      <c r="O3710" s="217">
        <f>I3710*M3710</f>
        <v>0</v>
      </c>
      <c r="P3710" s="246">
        <f>J3710*M3710</f>
        <v>0</v>
      </c>
      <c r="Q3710" s="246">
        <f>K3710*M3710</f>
        <v>0</v>
      </c>
      <c r="R3710" s="246">
        <f>L3710*M3710</f>
        <v>0</v>
      </c>
      <c r="S3710" s="30" t="s">
        <v>5</v>
      </c>
      <c r="T3710" s="100"/>
    </row>
    <row r="3711" spans="1:21" s="56" customFormat="1" ht="69.95" hidden="1" customHeight="1" outlineLevel="1" thickBot="1" x14ac:dyDescent="0.25">
      <c r="A3711" s="644" t="s">
        <v>6043</v>
      </c>
      <c r="B3711" s="64" t="s">
        <v>205</v>
      </c>
      <c r="C3711" s="104" t="s">
        <v>1903</v>
      </c>
      <c r="D3711" s="53" t="s">
        <v>7896</v>
      </c>
      <c r="E3711" s="128"/>
      <c r="F3711" s="64" t="s">
        <v>4</v>
      </c>
      <c r="G3711" s="86">
        <v>3</v>
      </c>
      <c r="H3711" s="98">
        <v>1.9</v>
      </c>
      <c r="I3711" s="98">
        <v>1.85</v>
      </c>
      <c r="J3711" s="162">
        <f t="shared" si="2786"/>
        <v>1.8129999999999999</v>
      </c>
      <c r="K3711" s="162">
        <f t="shared" si="2787"/>
        <v>1.7945</v>
      </c>
      <c r="L3711" s="162">
        <f t="shared" si="2788"/>
        <v>1.776</v>
      </c>
      <c r="M3711" s="141"/>
      <c r="N3711" s="209">
        <f>H3711*M3711</f>
        <v>0</v>
      </c>
      <c r="O3711" s="217">
        <f>I3711*M3711</f>
        <v>0</v>
      </c>
      <c r="P3711" s="246">
        <f>J3711*M3711</f>
        <v>0</v>
      </c>
      <c r="Q3711" s="246">
        <f>K3711*M3711</f>
        <v>0</v>
      </c>
      <c r="R3711" s="246">
        <f>L3711*M3711</f>
        <v>0</v>
      </c>
      <c r="S3711" s="30" t="s">
        <v>5</v>
      </c>
      <c r="T3711" s="100"/>
    </row>
    <row r="3712" spans="1:21" s="56" customFormat="1" ht="69.95" hidden="1" customHeight="1" outlineLevel="1" thickBot="1" x14ac:dyDescent="0.25">
      <c r="A3712" s="644" t="s">
        <v>6044</v>
      </c>
      <c r="B3712" s="64" t="s">
        <v>136</v>
      </c>
      <c r="C3712" s="597" t="s">
        <v>9190</v>
      </c>
      <c r="D3712" s="53" t="s">
        <v>7895</v>
      </c>
      <c r="E3712" s="164"/>
      <c r="F3712" s="64" t="s">
        <v>4</v>
      </c>
      <c r="G3712" s="2">
        <v>4</v>
      </c>
      <c r="H3712" s="177">
        <v>2</v>
      </c>
      <c r="I3712" s="177">
        <v>1.95</v>
      </c>
      <c r="J3712" s="161">
        <f t="shared" si="2786"/>
        <v>1.911</v>
      </c>
      <c r="K3712" s="161">
        <f t="shared" si="2787"/>
        <v>1.8915</v>
      </c>
      <c r="L3712" s="161">
        <f t="shared" si="2788"/>
        <v>1.8719999999999999</v>
      </c>
      <c r="M3712" s="14"/>
      <c r="N3712" s="208">
        <f>H3712*M3712</f>
        <v>0</v>
      </c>
      <c r="O3712" s="217">
        <f>I3712*M3712</f>
        <v>0</v>
      </c>
      <c r="P3712" s="246">
        <f>J3712*M3712</f>
        <v>0</v>
      </c>
      <c r="Q3712" s="246">
        <f>K3712*M3712</f>
        <v>0</v>
      </c>
      <c r="R3712" s="246">
        <f>L3712*M3712</f>
        <v>0</v>
      </c>
      <c r="S3712" s="13" t="s">
        <v>5</v>
      </c>
      <c r="T3712" s="170"/>
    </row>
    <row r="3713" spans="1:20" s="56" customFormat="1" ht="69.95" hidden="1" customHeight="1" outlineLevel="1" thickBot="1" x14ac:dyDescent="0.25">
      <c r="A3713" s="644" t="s">
        <v>6045</v>
      </c>
      <c r="B3713" s="64" t="s">
        <v>205</v>
      </c>
      <c r="C3713" s="597" t="s">
        <v>9241</v>
      </c>
      <c r="D3713" s="53" t="s">
        <v>7894</v>
      </c>
      <c r="E3713" s="128"/>
      <c r="F3713" s="64" t="s">
        <v>4</v>
      </c>
      <c r="G3713" s="86">
        <v>5</v>
      </c>
      <c r="H3713" s="98">
        <v>2.7</v>
      </c>
      <c r="I3713" s="98">
        <v>2.6</v>
      </c>
      <c r="J3713" s="162">
        <f t="shared" si="2786"/>
        <v>2.548</v>
      </c>
      <c r="K3713" s="162">
        <f t="shared" si="2787"/>
        <v>2.5219999999999998</v>
      </c>
      <c r="L3713" s="162">
        <f t="shared" si="2788"/>
        <v>2.496</v>
      </c>
      <c r="M3713" s="141"/>
      <c r="N3713" s="209">
        <f>H3713*M3713</f>
        <v>0</v>
      </c>
      <c r="O3713" s="217">
        <f>I3713*M3713</f>
        <v>0</v>
      </c>
      <c r="P3713" s="246">
        <f>J3713*M3713</f>
        <v>0</v>
      </c>
      <c r="Q3713" s="246">
        <f>K3713*M3713</f>
        <v>0</v>
      </c>
      <c r="R3713" s="246">
        <f>L3713*M3713</f>
        <v>0</v>
      </c>
      <c r="S3713" s="30" t="s">
        <v>5</v>
      </c>
      <c r="T3713" s="100"/>
    </row>
    <row r="3714" spans="1:20" s="56" customFormat="1" ht="69.95" hidden="1" customHeight="1" outlineLevel="1" thickBot="1" x14ac:dyDescent="0.25">
      <c r="A3714" s="644" t="s">
        <v>7699</v>
      </c>
      <c r="B3714" s="64" t="s">
        <v>205</v>
      </c>
      <c r="C3714" s="597" t="s">
        <v>9138</v>
      </c>
      <c r="D3714" s="53" t="s">
        <v>7893</v>
      </c>
      <c r="E3714" s="128"/>
      <c r="F3714" s="7" t="s">
        <v>4</v>
      </c>
      <c r="G3714" s="86">
        <v>4</v>
      </c>
      <c r="H3714" s="107">
        <v>2.1</v>
      </c>
      <c r="I3714" s="107">
        <v>2</v>
      </c>
      <c r="J3714" s="162">
        <f t="shared" si="2786"/>
        <v>1.96</v>
      </c>
      <c r="K3714" s="162">
        <f t="shared" si="2787"/>
        <v>1.94</v>
      </c>
      <c r="L3714" s="162">
        <f t="shared" si="2788"/>
        <v>1.92</v>
      </c>
      <c r="M3714" s="141"/>
      <c r="N3714" s="209">
        <f>H3714*M3714</f>
        <v>0</v>
      </c>
      <c r="O3714" s="217">
        <f>I3714*M3714</f>
        <v>0</v>
      </c>
      <c r="P3714" s="246">
        <f>J3714*M3714</f>
        <v>0</v>
      </c>
      <c r="Q3714" s="246">
        <f>K3714*M3714</f>
        <v>0</v>
      </c>
      <c r="R3714" s="246">
        <f>L3714*M3714</f>
        <v>0</v>
      </c>
      <c r="S3714" s="30" t="s">
        <v>5</v>
      </c>
      <c r="T3714" s="100"/>
    </row>
    <row r="3715" spans="1:20" s="56" customFormat="1" ht="69.95" hidden="1" customHeight="1" outlineLevel="1" thickBot="1" x14ac:dyDescent="0.25">
      <c r="A3715" s="644" t="s">
        <v>6046</v>
      </c>
      <c r="B3715" s="7" t="s">
        <v>205</v>
      </c>
      <c r="C3715" s="597" t="s">
        <v>9140</v>
      </c>
      <c r="D3715" s="70" t="s">
        <v>7892</v>
      </c>
      <c r="E3715" s="164"/>
      <c r="F3715" s="7" t="s">
        <v>4</v>
      </c>
      <c r="G3715" s="2">
        <v>5</v>
      </c>
      <c r="H3715" s="65">
        <v>2.5</v>
      </c>
      <c r="I3715" s="65">
        <v>2.4</v>
      </c>
      <c r="J3715" s="161">
        <f t="shared" si="2786"/>
        <v>2.3519999999999999</v>
      </c>
      <c r="K3715" s="161">
        <f t="shared" si="2787"/>
        <v>2.3279999999999998</v>
      </c>
      <c r="L3715" s="161">
        <f t="shared" si="2788"/>
        <v>2.3039999999999998</v>
      </c>
      <c r="M3715" s="14"/>
      <c r="N3715" s="208">
        <f>H3715*M3715</f>
        <v>0</v>
      </c>
      <c r="O3715" s="217">
        <f>I3715*M3715</f>
        <v>0</v>
      </c>
      <c r="P3715" s="246">
        <f>J3715*M3715</f>
        <v>0</v>
      </c>
      <c r="Q3715" s="246">
        <f>K3715*M3715</f>
        <v>0</v>
      </c>
      <c r="R3715" s="246">
        <f>L3715*M3715</f>
        <v>0</v>
      </c>
      <c r="S3715" s="13" t="s">
        <v>5</v>
      </c>
    </row>
    <row r="3716" spans="1:20" s="56" customFormat="1" ht="69.95" hidden="1" customHeight="1" outlineLevel="1" thickBot="1" x14ac:dyDescent="0.25">
      <c r="A3716" s="644" t="s">
        <v>6047</v>
      </c>
      <c r="B3716" s="64" t="s">
        <v>205</v>
      </c>
      <c r="C3716" s="597" t="s">
        <v>9242</v>
      </c>
      <c r="D3716" s="53" t="s">
        <v>7891</v>
      </c>
      <c r="E3716" s="128"/>
      <c r="F3716" s="64" t="s">
        <v>4</v>
      </c>
      <c r="G3716" s="86">
        <v>7</v>
      </c>
      <c r="H3716" s="98">
        <v>3.9</v>
      </c>
      <c r="I3716" s="98">
        <v>3.8</v>
      </c>
      <c r="J3716" s="162">
        <f t="shared" si="2786"/>
        <v>3.7239999999999998</v>
      </c>
      <c r="K3716" s="162">
        <f t="shared" si="2787"/>
        <v>3.6859999999999999</v>
      </c>
      <c r="L3716" s="162">
        <f t="shared" si="2788"/>
        <v>3.6479999999999997</v>
      </c>
      <c r="M3716" s="141"/>
      <c r="N3716" s="209">
        <f>H3716*M3716</f>
        <v>0</v>
      </c>
      <c r="O3716" s="217">
        <f>I3716*M3716</f>
        <v>0</v>
      </c>
      <c r="P3716" s="246">
        <f>J3716*M3716</f>
        <v>0</v>
      </c>
      <c r="Q3716" s="246">
        <f>K3716*M3716</f>
        <v>0</v>
      </c>
      <c r="R3716" s="246">
        <f>L3716*M3716</f>
        <v>0</v>
      </c>
      <c r="S3716" s="30" t="s">
        <v>5</v>
      </c>
      <c r="T3716" s="100"/>
    </row>
    <row r="3717" spans="1:20" s="56" customFormat="1" ht="69.95" hidden="1" customHeight="1" outlineLevel="1" thickBot="1" x14ac:dyDescent="0.25">
      <c r="A3717" s="644" t="s">
        <v>6048</v>
      </c>
      <c r="B3717" s="64" t="s">
        <v>136</v>
      </c>
      <c r="C3717" s="597" t="s">
        <v>9139</v>
      </c>
      <c r="D3717" s="53" t="s">
        <v>7890</v>
      </c>
      <c r="E3717" s="164"/>
      <c r="F3717" s="7" t="s">
        <v>4</v>
      </c>
      <c r="G3717" s="2">
        <v>4</v>
      </c>
      <c r="H3717" s="65">
        <v>2</v>
      </c>
      <c r="I3717" s="65">
        <v>1.95</v>
      </c>
      <c r="J3717" s="161">
        <f t="shared" si="2786"/>
        <v>1.911</v>
      </c>
      <c r="K3717" s="161">
        <f t="shared" si="2787"/>
        <v>1.8915</v>
      </c>
      <c r="L3717" s="161">
        <f t="shared" si="2788"/>
        <v>1.8719999999999999</v>
      </c>
      <c r="M3717" s="14"/>
      <c r="N3717" s="208">
        <f>H3717*M3717</f>
        <v>0</v>
      </c>
      <c r="O3717" s="217">
        <f>I3717*M3717</f>
        <v>0</v>
      </c>
      <c r="P3717" s="246">
        <f>J3717*M3717</f>
        <v>0</v>
      </c>
      <c r="Q3717" s="246">
        <f>K3717*M3717</f>
        <v>0</v>
      </c>
      <c r="R3717" s="246">
        <f>L3717*M3717</f>
        <v>0</v>
      </c>
      <c r="S3717" s="13" t="s">
        <v>5</v>
      </c>
      <c r="T3717" s="170"/>
    </row>
    <row r="3718" spans="1:20" s="56" customFormat="1" ht="69.95" hidden="1" customHeight="1" outlineLevel="1" thickBot="1" x14ac:dyDescent="0.25">
      <c r="A3718" s="644" t="s">
        <v>6049</v>
      </c>
      <c r="B3718" s="64" t="s">
        <v>205</v>
      </c>
      <c r="C3718" s="597" t="s">
        <v>9220</v>
      </c>
      <c r="D3718" s="53" t="s">
        <v>7889</v>
      </c>
      <c r="E3718" s="128"/>
      <c r="F3718" s="64" t="s">
        <v>4</v>
      </c>
      <c r="G3718" s="86">
        <v>5</v>
      </c>
      <c r="H3718" s="98">
        <v>2.6</v>
      </c>
      <c r="I3718" s="98">
        <v>2.5</v>
      </c>
      <c r="J3718" s="162">
        <f t="shared" si="2786"/>
        <v>2.4500000000000002</v>
      </c>
      <c r="K3718" s="162">
        <f t="shared" si="2787"/>
        <v>2.4249999999999998</v>
      </c>
      <c r="L3718" s="162">
        <f t="shared" si="2788"/>
        <v>2.4</v>
      </c>
      <c r="M3718" s="141"/>
      <c r="N3718" s="209">
        <f>H3718*M3718</f>
        <v>0</v>
      </c>
      <c r="O3718" s="217">
        <f>I3718*M3718</f>
        <v>0</v>
      </c>
      <c r="P3718" s="246">
        <f>J3718*M3718</f>
        <v>0</v>
      </c>
      <c r="Q3718" s="246">
        <f>K3718*M3718</f>
        <v>0</v>
      </c>
      <c r="R3718" s="246">
        <f>L3718*M3718</f>
        <v>0</v>
      </c>
      <c r="S3718" s="30" t="s">
        <v>5</v>
      </c>
      <c r="T3718" s="100"/>
    </row>
    <row r="3719" spans="1:20" s="56" customFormat="1" ht="69.95" hidden="1" customHeight="1" outlineLevel="1" thickBot="1" x14ac:dyDescent="0.25">
      <c r="A3719" s="644" t="s">
        <v>6050</v>
      </c>
      <c r="B3719" s="64" t="s">
        <v>205</v>
      </c>
      <c r="C3719" s="597" t="s">
        <v>9195</v>
      </c>
      <c r="D3719" s="53" t="s">
        <v>7888</v>
      </c>
      <c r="E3719" s="128"/>
      <c r="F3719" s="64" t="s">
        <v>4</v>
      </c>
      <c r="G3719" s="86">
        <v>5</v>
      </c>
      <c r="H3719" s="98">
        <v>2.2999999999999998</v>
      </c>
      <c r="I3719" s="98">
        <v>2.2000000000000002</v>
      </c>
      <c r="J3719" s="162">
        <f t="shared" si="2786"/>
        <v>2.1560000000000001</v>
      </c>
      <c r="K3719" s="162">
        <f t="shared" si="2787"/>
        <v>2.1339999999999999</v>
      </c>
      <c r="L3719" s="162">
        <f t="shared" si="2788"/>
        <v>2.1120000000000001</v>
      </c>
      <c r="M3719" s="141"/>
      <c r="N3719" s="209">
        <f>H3719*M3719</f>
        <v>0</v>
      </c>
      <c r="O3719" s="217">
        <f>I3719*M3719</f>
        <v>0</v>
      </c>
      <c r="P3719" s="246">
        <f>J3719*M3719</f>
        <v>0</v>
      </c>
      <c r="Q3719" s="246">
        <f>K3719*M3719</f>
        <v>0</v>
      </c>
      <c r="R3719" s="246">
        <f>L3719*M3719</f>
        <v>0</v>
      </c>
      <c r="S3719" s="30" t="s">
        <v>5</v>
      </c>
      <c r="T3719" s="100"/>
    </row>
    <row r="3720" spans="1:20" s="56" customFormat="1" ht="69.95" hidden="1" customHeight="1" outlineLevel="1" thickBot="1" x14ac:dyDescent="0.25">
      <c r="A3720" s="644" t="s">
        <v>6051</v>
      </c>
      <c r="B3720" s="7" t="s">
        <v>205</v>
      </c>
      <c r="C3720" s="202" t="s">
        <v>10551</v>
      </c>
      <c r="D3720" s="70" t="s">
        <v>7887</v>
      </c>
      <c r="E3720" s="164"/>
      <c r="F3720" s="64" t="s">
        <v>4</v>
      </c>
      <c r="G3720" s="2">
        <v>5</v>
      </c>
      <c r="H3720" s="65">
        <v>2.6</v>
      </c>
      <c r="I3720" s="65">
        <v>2.6</v>
      </c>
      <c r="J3720" s="161">
        <f t="shared" si="2786"/>
        <v>2.548</v>
      </c>
      <c r="K3720" s="161">
        <f t="shared" si="2787"/>
        <v>2.5219999999999998</v>
      </c>
      <c r="L3720" s="161">
        <f t="shared" si="2788"/>
        <v>2.496</v>
      </c>
      <c r="M3720" s="14"/>
      <c r="N3720" s="208">
        <f>H3720*M3720</f>
        <v>0</v>
      </c>
      <c r="O3720" s="217">
        <f>I3720*M3720</f>
        <v>0</v>
      </c>
      <c r="P3720" s="246">
        <f>J3720*M3720</f>
        <v>0</v>
      </c>
      <c r="Q3720" s="246">
        <f>K3720*M3720</f>
        <v>0</v>
      </c>
      <c r="R3720" s="246">
        <f>L3720*M3720</f>
        <v>0</v>
      </c>
      <c r="S3720" s="13" t="s">
        <v>5</v>
      </c>
    </row>
    <row r="3721" spans="1:20" s="56" customFormat="1" ht="69.95" hidden="1" customHeight="1" outlineLevel="1" thickBot="1" x14ac:dyDescent="0.25">
      <c r="A3721" s="644" t="s">
        <v>6052</v>
      </c>
      <c r="B3721" s="64" t="s">
        <v>205</v>
      </c>
      <c r="C3721" s="597" t="s">
        <v>9162</v>
      </c>
      <c r="D3721" s="53" t="s">
        <v>7886</v>
      </c>
      <c r="E3721" s="128"/>
      <c r="F3721" s="64" t="s">
        <v>4</v>
      </c>
      <c r="G3721" s="86">
        <v>4</v>
      </c>
      <c r="H3721" s="98">
        <v>1.95</v>
      </c>
      <c r="I3721" s="98">
        <v>1.85</v>
      </c>
      <c r="J3721" s="162">
        <f t="shared" si="2786"/>
        <v>1.8129999999999999</v>
      </c>
      <c r="K3721" s="162">
        <f t="shared" si="2787"/>
        <v>1.7945</v>
      </c>
      <c r="L3721" s="162">
        <f t="shared" si="2788"/>
        <v>1.776</v>
      </c>
      <c r="M3721" s="141"/>
      <c r="N3721" s="209">
        <f>H3721*M3721</f>
        <v>0</v>
      </c>
      <c r="O3721" s="217">
        <f>I3721*M3721</f>
        <v>0</v>
      </c>
      <c r="P3721" s="246">
        <f>J3721*M3721</f>
        <v>0</v>
      </c>
      <c r="Q3721" s="246">
        <f>K3721*M3721</f>
        <v>0</v>
      </c>
      <c r="R3721" s="246">
        <f>L3721*M3721</f>
        <v>0</v>
      </c>
      <c r="S3721" s="30" t="s">
        <v>5</v>
      </c>
      <c r="T3721" s="100"/>
    </row>
    <row r="3722" spans="1:20" s="56" customFormat="1" ht="69.95" hidden="1" customHeight="1" outlineLevel="1" thickBot="1" x14ac:dyDescent="0.25">
      <c r="A3722" s="644" t="s">
        <v>6053</v>
      </c>
      <c r="B3722" s="64" t="s">
        <v>205</v>
      </c>
      <c r="C3722" s="104" t="s">
        <v>1905</v>
      </c>
      <c r="D3722" s="53" t="s">
        <v>7885</v>
      </c>
      <c r="E3722" s="128"/>
      <c r="F3722" s="64" t="s">
        <v>4</v>
      </c>
      <c r="G3722" s="86">
        <v>5</v>
      </c>
      <c r="H3722" s="98">
        <v>2.8</v>
      </c>
      <c r="I3722" s="98">
        <v>2.7</v>
      </c>
      <c r="J3722" s="162">
        <f t="shared" si="2786"/>
        <v>2.6459999999999999</v>
      </c>
      <c r="K3722" s="162">
        <f t="shared" si="2787"/>
        <v>2.6190000000000002</v>
      </c>
      <c r="L3722" s="162">
        <f t="shared" si="2788"/>
        <v>2.5920000000000001</v>
      </c>
      <c r="M3722" s="141"/>
      <c r="N3722" s="209">
        <f>H3722*M3722</f>
        <v>0</v>
      </c>
      <c r="O3722" s="217">
        <f>I3722*M3722</f>
        <v>0</v>
      </c>
      <c r="P3722" s="246">
        <f>J3722*M3722</f>
        <v>0</v>
      </c>
      <c r="Q3722" s="246">
        <f>K3722*M3722</f>
        <v>0</v>
      </c>
      <c r="R3722" s="246">
        <f>L3722*M3722</f>
        <v>0</v>
      </c>
      <c r="S3722" s="30" t="s">
        <v>5</v>
      </c>
      <c r="T3722" s="100"/>
    </row>
    <row r="3723" spans="1:20" s="56" customFormat="1" ht="69.95" hidden="1" customHeight="1" outlineLevel="1" thickBot="1" x14ac:dyDescent="0.25">
      <c r="A3723" s="688" t="s">
        <v>6054</v>
      </c>
      <c r="B3723" s="670" t="s">
        <v>136</v>
      </c>
      <c r="C3723" s="789" t="s">
        <v>9196</v>
      </c>
      <c r="D3723" s="669" t="s">
        <v>7885</v>
      </c>
      <c r="E3723" s="720"/>
      <c r="F3723" s="670" t="s">
        <v>4</v>
      </c>
      <c r="G3723" s="677">
        <v>5</v>
      </c>
      <c r="H3723" s="675">
        <v>2.5</v>
      </c>
      <c r="I3723" s="675">
        <v>2.4</v>
      </c>
      <c r="J3723" s="676">
        <f t="shared" si="2786"/>
        <v>2.3519999999999999</v>
      </c>
      <c r="K3723" s="676">
        <f t="shared" si="2787"/>
        <v>2.3279999999999998</v>
      </c>
      <c r="L3723" s="676">
        <f t="shared" si="2788"/>
        <v>2.3039999999999998</v>
      </c>
      <c r="M3723" s="677"/>
      <c r="N3723" s="686">
        <f>H3723*M3723</f>
        <v>0</v>
      </c>
      <c r="O3723" s="678">
        <f>I3723*M3723</f>
        <v>0</v>
      </c>
      <c r="P3723" s="679">
        <f>J3723*M3723</f>
        <v>0</v>
      </c>
      <c r="Q3723" s="679">
        <f>K3723*M3723</f>
        <v>0</v>
      </c>
      <c r="R3723" s="679">
        <f>L3723*M3723</f>
        <v>0</v>
      </c>
      <c r="S3723" s="682" t="s">
        <v>5</v>
      </c>
      <c r="T3723" s="100" t="s">
        <v>1702</v>
      </c>
    </row>
    <row r="3724" spans="1:20" s="56" customFormat="1" ht="69.95" hidden="1" customHeight="1" outlineLevel="1" thickBot="1" x14ac:dyDescent="0.25">
      <c r="A3724" s="644" t="s">
        <v>6055</v>
      </c>
      <c r="B3724" s="64" t="s">
        <v>205</v>
      </c>
      <c r="C3724" s="104" t="s">
        <v>1905</v>
      </c>
      <c r="D3724" s="53" t="s">
        <v>7884</v>
      </c>
      <c r="E3724" s="128"/>
      <c r="F3724" s="64" t="s">
        <v>4</v>
      </c>
      <c r="G3724" s="86">
        <v>4</v>
      </c>
      <c r="H3724" s="98">
        <v>2.5</v>
      </c>
      <c r="I3724" s="98">
        <v>2.4</v>
      </c>
      <c r="J3724" s="162">
        <f t="shared" si="2786"/>
        <v>2.3519999999999999</v>
      </c>
      <c r="K3724" s="162">
        <f t="shared" si="2787"/>
        <v>2.3279999999999998</v>
      </c>
      <c r="L3724" s="162">
        <f t="shared" si="2788"/>
        <v>2.3039999999999998</v>
      </c>
      <c r="M3724" s="141"/>
      <c r="N3724" s="209">
        <f>H3724*M3724</f>
        <v>0</v>
      </c>
      <c r="O3724" s="217">
        <f>I3724*M3724</f>
        <v>0</v>
      </c>
      <c r="P3724" s="246">
        <f>J3724*M3724</f>
        <v>0</v>
      </c>
      <c r="Q3724" s="246">
        <f>K3724*M3724</f>
        <v>0</v>
      </c>
      <c r="R3724" s="246">
        <f>L3724*M3724</f>
        <v>0</v>
      </c>
      <c r="S3724" s="30" t="s">
        <v>5</v>
      </c>
      <c r="T3724" s="100"/>
    </row>
    <row r="3725" spans="1:20" s="56" customFormat="1" ht="69.95" hidden="1" customHeight="1" outlineLevel="1" thickBot="1" x14ac:dyDescent="0.25">
      <c r="A3725" s="644" t="s">
        <v>6056</v>
      </c>
      <c r="B3725" s="64" t="s">
        <v>136</v>
      </c>
      <c r="C3725" s="104" t="s">
        <v>1905</v>
      </c>
      <c r="D3725" s="53" t="s">
        <v>7884</v>
      </c>
      <c r="E3725" s="128"/>
      <c r="F3725" s="64" t="s">
        <v>4</v>
      </c>
      <c r="G3725" s="86">
        <v>4</v>
      </c>
      <c r="H3725" s="107">
        <v>2.2999999999999998</v>
      </c>
      <c r="I3725" s="107">
        <v>2.2000000000000002</v>
      </c>
      <c r="J3725" s="162">
        <f t="shared" ref="J3725" si="2789">I3725*0.98</f>
        <v>2.1560000000000001</v>
      </c>
      <c r="K3725" s="162">
        <f t="shared" ref="K3725" si="2790">I3725*0.97</f>
        <v>2.1339999999999999</v>
      </c>
      <c r="L3725" s="162">
        <f t="shared" ref="L3725" si="2791">I3725*0.96</f>
        <v>2.1120000000000001</v>
      </c>
      <c r="M3725" s="141"/>
      <c r="N3725" s="209">
        <f>H3725*M3725</f>
        <v>0</v>
      </c>
      <c r="O3725" s="217">
        <f>I3725*M3725</f>
        <v>0</v>
      </c>
      <c r="P3725" s="246">
        <f>J3725*M3725</f>
        <v>0</v>
      </c>
      <c r="Q3725" s="246">
        <f>K3725*M3725</f>
        <v>0</v>
      </c>
      <c r="R3725" s="246">
        <f>L3725*M3725</f>
        <v>0</v>
      </c>
      <c r="S3725" s="30" t="s">
        <v>5</v>
      </c>
      <c r="T3725" s="100" t="s">
        <v>1702</v>
      </c>
    </row>
    <row r="3726" spans="1:20" s="56" customFormat="1" ht="69.95" hidden="1" customHeight="1" outlineLevel="1" thickBot="1" x14ac:dyDescent="0.25">
      <c r="A3726" s="644" t="s">
        <v>6057</v>
      </c>
      <c r="B3726" s="64" t="s">
        <v>205</v>
      </c>
      <c r="C3726" s="597" t="s">
        <v>9161</v>
      </c>
      <c r="D3726" s="53" t="s">
        <v>7883</v>
      </c>
      <c r="E3726" s="128"/>
      <c r="F3726" s="64" t="s">
        <v>4</v>
      </c>
      <c r="G3726" s="86">
        <v>5</v>
      </c>
      <c r="H3726" s="98">
        <v>2.7</v>
      </c>
      <c r="I3726" s="98">
        <v>2.6</v>
      </c>
      <c r="J3726" s="162">
        <f t="shared" si="2786"/>
        <v>2.548</v>
      </c>
      <c r="K3726" s="162">
        <f t="shared" si="2787"/>
        <v>2.5219999999999998</v>
      </c>
      <c r="L3726" s="162">
        <f t="shared" si="2788"/>
        <v>2.496</v>
      </c>
      <c r="M3726" s="141"/>
      <c r="N3726" s="209">
        <f>H3726*M3726</f>
        <v>0</v>
      </c>
      <c r="O3726" s="217">
        <f>I3726*M3726</f>
        <v>0</v>
      </c>
      <c r="P3726" s="246">
        <f>J3726*M3726</f>
        <v>0</v>
      </c>
      <c r="Q3726" s="246">
        <f>K3726*M3726</f>
        <v>0</v>
      </c>
      <c r="R3726" s="246">
        <f>L3726*M3726</f>
        <v>0</v>
      </c>
      <c r="S3726" s="30" t="s">
        <v>5</v>
      </c>
      <c r="T3726" s="100"/>
    </row>
    <row r="3727" spans="1:20" s="56" customFormat="1" ht="69.95" hidden="1" customHeight="1" outlineLevel="1" thickBot="1" x14ac:dyDescent="0.25">
      <c r="A3727" s="644" t="s">
        <v>6058</v>
      </c>
      <c r="B3727" s="64" t="s">
        <v>205</v>
      </c>
      <c r="C3727" s="104" t="s">
        <v>1905</v>
      </c>
      <c r="D3727" s="53" t="s">
        <v>7882</v>
      </c>
      <c r="E3727" s="128"/>
      <c r="F3727" s="64" t="s">
        <v>4</v>
      </c>
      <c r="G3727" s="86">
        <v>5</v>
      </c>
      <c r="H3727" s="98">
        <v>2.4</v>
      </c>
      <c r="I3727" s="98">
        <v>2.2999999999999998</v>
      </c>
      <c r="J3727" s="162">
        <f t="shared" si="2786"/>
        <v>2.254</v>
      </c>
      <c r="K3727" s="162">
        <f t="shared" si="2787"/>
        <v>2.2309999999999999</v>
      </c>
      <c r="L3727" s="162">
        <f t="shared" si="2788"/>
        <v>2.2079999999999997</v>
      </c>
      <c r="M3727" s="141"/>
      <c r="N3727" s="209">
        <f>H3727*M3727</f>
        <v>0</v>
      </c>
      <c r="O3727" s="217">
        <f>I3727*M3727</f>
        <v>0</v>
      </c>
      <c r="P3727" s="246">
        <f>J3727*M3727</f>
        <v>0</v>
      </c>
      <c r="Q3727" s="246">
        <f>K3727*M3727</f>
        <v>0</v>
      </c>
      <c r="R3727" s="246">
        <f>L3727*M3727</f>
        <v>0</v>
      </c>
      <c r="S3727" s="30" t="s">
        <v>5</v>
      </c>
      <c r="T3727" s="100"/>
    </row>
    <row r="3728" spans="1:20" s="56" customFormat="1" ht="69.95" hidden="1" customHeight="1" outlineLevel="1" thickBot="1" x14ac:dyDescent="0.25">
      <c r="A3728" s="644" t="s">
        <v>6059</v>
      </c>
      <c r="B3728" s="64" t="s">
        <v>136</v>
      </c>
      <c r="C3728" s="597" t="s">
        <v>9160</v>
      </c>
      <c r="D3728" s="53" t="s">
        <v>7882</v>
      </c>
      <c r="E3728" s="128"/>
      <c r="F3728" s="64" t="s">
        <v>4</v>
      </c>
      <c r="G3728" s="98">
        <v>4</v>
      </c>
      <c r="H3728" s="205">
        <v>2.2000000000000002</v>
      </c>
      <c r="I3728" s="205">
        <v>2.1</v>
      </c>
      <c r="J3728" s="162">
        <f t="shared" ref="J3728" si="2792">I3728*0.98</f>
        <v>2.0579999999999998</v>
      </c>
      <c r="K3728" s="162">
        <f t="shared" ref="K3728" si="2793">I3728*0.97</f>
        <v>2.0369999999999999</v>
      </c>
      <c r="L3728" s="162">
        <f t="shared" ref="L3728" si="2794">I3728*0.96</f>
        <v>2.016</v>
      </c>
      <c r="M3728" s="141"/>
      <c r="N3728" s="209">
        <f>H3728*M3728</f>
        <v>0</v>
      </c>
      <c r="O3728" s="217">
        <f>I3728*M3728</f>
        <v>0</v>
      </c>
      <c r="P3728" s="246">
        <f>J3728*M3728</f>
        <v>0</v>
      </c>
      <c r="Q3728" s="246">
        <f>K3728*M3728</f>
        <v>0</v>
      </c>
      <c r="R3728" s="246">
        <f>L3728*M3728</f>
        <v>0</v>
      </c>
      <c r="S3728" s="30" t="s">
        <v>5</v>
      </c>
      <c r="T3728" s="100"/>
    </row>
    <row r="3729" spans="1:20" s="56" customFormat="1" ht="69.95" hidden="1" customHeight="1" outlineLevel="1" thickBot="1" x14ac:dyDescent="0.25">
      <c r="A3729" s="644" t="s">
        <v>6059</v>
      </c>
      <c r="B3729" s="64" t="s">
        <v>136</v>
      </c>
      <c r="C3729" s="104" t="s">
        <v>1905</v>
      </c>
      <c r="D3729" s="53" t="s">
        <v>7881</v>
      </c>
      <c r="E3729" s="128"/>
      <c r="F3729" s="64" t="s">
        <v>4</v>
      </c>
      <c r="G3729" s="98">
        <v>4</v>
      </c>
      <c r="H3729" s="205">
        <v>2.1</v>
      </c>
      <c r="I3729" s="205">
        <v>2</v>
      </c>
      <c r="J3729" s="162">
        <f t="shared" ref="J3729" si="2795">I3729*0.98</f>
        <v>1.96</v>
      </c>
      <c r="K3729" s="162">
        <f t="shared" ref="K3729" si="2796">I3729*0.97</f>
        <v>1.94</v>
      </c>
      <c r="L3729" s="162">
        <f t="shared" ref="L3729" si="2797">I3729*0.96</f>
        <v>1.92</v>
      </c>
      <c r="M3729" s="141"/>
      <c r="N3729" s="209">
        <f>H3729*M3729</f>
        <v>0</v>
      </c>
      <c r="O3729" s="217">
        <f>I3729*M3729</f>
        <v>0</v>
      </c>
      <c r="P3729" s="246">
        <f>J3729*M3729</f>
        <v>0</v>
      </c>
      <c r="Q3729" s="246">
        <f>K3729*M3729</f>
        <v>0</v>
      </c>
      <c r="R3729" s="246">
        <f>L3729*M3729</f>
        <v>0</v>
      </c>
      <c r="S3729" s="30" t="s">
        <v>5</v>
      </c>
      <c r="T3729" s="170" t="s">
        <v>723</v>
      </c>
    </row>
    <row r="3730" spans="1:20" s="56" customFormat="1" ht="69.95" hidden="1" customHeight="1" outlineLevel="1" thickBot="1" x14ac:dyDescent="0.25">
      <c r="A3730" s="644" t="s">
        <v>6060</v>
      </c>
      <c r="B3730" s="64" t="s">
        <v>205</v>
      </c>
      <c r="C3730" s="597" t="s">
        <v>9990</v>
      </c>
      <c r="D3730" s="93" t="s">
        <v>7880</v>
      </c>
      <c r="E3730" s="128"/>
      <c r="F3730" s="64" t="s">
        <v>4</v>
      </c>
      <c r="G3730" s="86">
        <v>5</v>
      </c>
      <c r="H3730" s="98">
        <v>3.1</v>
      </c>
      <c r="I3730" s="98">
        <v>3</v>
      </c>
      <c r="J3730" s="162">
        <f t="shared" si="2786"/>
        <v>2.94</v>
      </c>
      <c r="K3730" s="162">
        <f t="shared" si="2787"/>
        <v>2.91</v>
      </c>
      <c r="L3730" s="162">
        <f t="shared" si="2788"/>
        <v>2.88</v>
      </c>
      <c r="M3730" s="141"/>
      <c r="N3730" s="209">
        <f>H3730*M3730</f>
        <v>0</v>
      </c>
      <c r="O3730" s="217">
        <f>I3730*M3730</f>
        <v>0</v>
      </c>
      <c r="P3730" s="246">
        <f>J3730*M3730</f>
        <v>0</v>
      </c>
      <c r="Q3730" s="246">
        <f>K3730*M3730</f>
        <v>0</v>
      </c>
      <c r="R3730" s="246">
        <f>L3730*M3730</f>
        <v>0</v>
      </c>
      <c r="S3730" s="30" t="s">
        <v>5</v>
      </c>
      <c r="T3730" s="100"/>
    </row>
    <row r="3731" spans="1:20" s="56" customFormat="1" ht="69.95" hidden="1" customHeight="1" outlineLevel="1" thickBot="1" x14ac:dyDescent="0.25">
      <c r="A3731" s="644" t="s">
        <v>6061</v>
      </c>
      <c r="B3731" s="7" t="s">
        <v>136</v>
      </c>
      <c r="C3731" s="58"/>
      <c r="D3731" s="70" t="s">
        <v>7879</v>
      </c>
      <c r="E3731" s="164"/>
      <c r="F3731" s="7" t="s">
        <v>4</v>
      </c>
      <c r="G3731" s="2">
        <v>4</v>
      </c>
      <c r="H3731" s="65">
        <v>2</v>
      </c>
      <c r="I3731" s="65">
        <v>1.9</v>
      </c>
      <c r="J3731" s="161">
        <f t="shared" si="2786"/>
        <v>1.8619999999999999</v>
      </c>
      <c r="K3731" s="161">
        <f t="shared" si="2787"/>
        <v>1.843</v>
      </c>
      <c r="L3731" s="161">
        <f t="shared" si="2788"/>
        <v>1.8239999999999998</v>
      </c>
      <c r="M3731" s="14"/>
      <c r="N3731" s="208">
        <f>H3731*M3731</f>
        <v>0</v>
      </c>
      <c r="O3731" s="217">
        <f>I3731*M3731</f>
        <v>0</v>
      </c>
      <c r="P3731" s="246">
        <f>J3731*M3731</f>
        <v>0</v>
      </c>
      <c r="Q3731" s="246">
        <f>K3731*M3731</f>
        <v>0</v>
      </c>
      <c r="R3731" s="246">
        <f>L3731*M3731</f>
        <v>0</v>
      </c>
      <c r="S3731" s="13" t="s">
        <v>5</v>
      </c>
    </row>
    <row r="3732" spans="1:20" s="56" customFormat="1" ht="69.95" hidden="1" customHeight="1" outlineLevel="1" thickBot="1" x14ac:dyDescent="0.25">
      <c r="A3732" s="644" t="s">
        <v>6062</v>
      </c>
      <c r="B3732" s="7" t="s">
        <v>136</v>
      </c>
      <c r="C3732" s="104" t="s">
        <v>1904</v>
      </c>
      <c r="D3732" s="70" t="s">
        <v>7878</v>
      </c>
      <c r="E3732" s="164"/>
      <c r="F3732" s="7" t="s">
        <v>4</v>
      </c>
      <c r="G3732" s="2">
        <v>5</v>
      </c>
      <c r="H3732" s="65">
        <v>2</v>
      </c>
      <c r="I3732" s="65">
        <v>1.9</v>
      </c>
      <c r="J3732" s="161">
        <f t="shared" si="2786"/>
        <v>1.8619999999999999</v>
      </c>
      <c r="K3732" s="161">
        <f t="shared" si="2787"/>
        <v>1.843</v>
      </c>
      <c r="L3732" s="161">
        <f t="shared" si="2788"/>
        <v>1.8239999999999998</v>
      </c>
      <c r="M3732" s="14"/>
      <c r="N3732" s="208">
        <f>H3732*M3732</f>
        <v>0</v>
      </c>
      <c r="O3732" s="217">
        <f>I3732*M3732</f>
        <v>0</v>
      </c>
      <c r="P3732" s="246">
        <f>J3732*M3732</f>
        <v>0</v>
      </c>
      <c r="Q3732" s="246">
        <f>K3732*M3732</f>
        <v>0</v>
      </c>
      <c r="R3732" s="246">
        <f>L3732*M3732</f>
        <v>0</v>
      </c>
      <c r="S3732" s="13" t="s">
        <v>5</v>
      </c>
    </row>
    <row r="3733" spans="1:20" s="56" customFormat="1" ht="69.95" hidden="1" customHeight="1" outlineLevel="1" thickBot="1" x14ac:dyDescent="0.25">
      <c r="A3733" s="644" t="s">
        <v>6063</v>
      </c>
      <c r="B3733" s="7" t="s">
        <v>136</v>
      </c>
      <c r="C3733" s="104" t="s">
        <v>1904</v>
      </c>
      <c r="D3733" s="70" t="s">
        <v>7877</v>
      </c>
      <c r="E3733" s="164"/>
      <c r="F3733" s="7" t="s">
        <v>4</v>
      </c>
      <c r="G3733" s="2">
        <v>5</v>
      </c>
      <c r="H3733" s="65">
        <v>2.5</v>
      </c>
      <c r="I3733" s="65">
        <v>2.4</v>
      </c>
      <c r="J3733" s="161">
        <f t="shared" si="2786"/>
        <v>2.3519999999999999</v>
      </c>
      <c r="K3733" s="161">
        <f t="shared" si="2787"/>
        <v>2.3279999999999998</v>
      </c>
      <c r="L3733" s="161">
        <f t="shared" si="2788"/>
        <v>2.3039999999999998</v>
      </c>
      <c r="M3733" s="14"/>
      <c r="N3733" s="208">
        <f>H3733*M3733</f>
        <v>0</v>
      </c>
      <c r="O3733" s="217">
        <f>I3733*M3733</f>
        <v>0</v>
      </c>
      <c r="P3733" s="246">
        <f>J3733*M3733</f>
        <v>0</v>
      </c>
      <c r="Q3733" s="246">
        <f>K3733*M3733</f>
        <v>0</v>
      </c>
      <c r="R3733" s="246">
        <f>L3733*M3733</f>
        <v>0</v>
      </c>
      <c r="S3733" s="13" t="s">
        <v>5</v>
      </c>
    </row>
    <row r="3734" spans="1:20" s="56" customFormat="1" ht="69.95" hidden="1" customHeight="1" outlineLevel="1" thickBot="1" x14ac:dyDescent="0.25">
      <c r="A3734" s="644" t="s">
        <v>6064</v>
      </c>
      <c r="B3734" s="7" t="s">
        <v>136</v>
      </c>
      <c r="C3734" s="597" t="s">
        <v>9031</v>
      </c>
      <c r="D3734" s="116" t="s">
        <v>7899</v>
      </c>
      <c r="E3734" s="164"/>
      <c r="F3734" s="64" t="s">
        <v>4</v>
      </c>
      <c r="G3734" s="2">
        <v>5</v>
      </c>
      <c r="H3734" s="65">
        <v>1.9</v>
      </c>
      <c r="I3734" s="65">
        <v>1.9</v>
      </c>
      <c r="J3734" s="161">
        <f t="shared" si="2786"/>
        <v>1.8619999999999999</v>
      </c>
      <c r="K3734" s="161">
        <f t="shared" si="2787"/>
        <v>1.843</v>
      </c>
      <c r="L3734" s="161">
        <f t="shared" si="2788"/>
        <v>1.8239999999999998</v>
      </c>
      <c r="M3734" s="14"/>
      <c r="N3734" s="208">
        <f>H3734*M3734</f>
        <v>0</v>
      </c>
      <c r="O3734" s="217">
        <f>I3734*M3734</f>
        <v>0</v>
      </c>
      <c r="P3734" s="246">
        <f>J3734*M3734</f>
        <v>0</v>
      </c>
      <c r="Q3734" s="246">
        <f>K3734*M3734</f>
        <v>0</v>
      </c>
      <c r="R3734" s="246">
        <f>L3734*M3734</f>
        <v>0</v>
      </c>
      <c r="S3734" s="13" t="s">
        <v>5</v>
      </c>
    </row>
    <row r="3735" spans="1:20" s="56" customFormat="1" ht="69.95" hidden="1" customHeight="1" outlineLevel="1" thickBot="1" x14ac:dyDescent="0.25">
      <c r="A3735" s="644" t="s">
        <v>6065</v>
      </c>
      <c r="B3735" s="7" t="s">
        <v>136</v>
      </c>
      <c r="C3735" s="104" t="s">
        <v>1904</v>
      </c>
      <c r="D3735" s="116" t="s">
        <v>7900</v>
      </c>
      <c r="E3735" s="164"/>
      <c r="F3735" s="64" t="s">
        <v>4</v>
      </c>
      <c r="G3735" s="2">
        <v>5</v>
      </c>
      <c r="H3735" s="65">
        <v>1.9</v>
      </c>
      <c r="I3735" s="65">
        <v>1.9</v>
      </c>
      <c r="J3735" s="161">
        <f t="shared" si="2786"/>
        <v>1.8619999999999999</v>
      </c>
      <c r="K3735" s="161">
        <f t="shared" si="2787"/>
        <v>1.843</v>
      </c>
      <c r="L3735" s="161">
        <f t="shared" si="2788"/>
        <v>1.8239999999999998</v>
      </c>
      <c r="M3735" s="14"/>
      <c r="N3735" s="208">
        <f>H3735*M3735</f>
        <v>0</v>
      </c>
      <c r="O3735" s="217">
        <f>I3735*M3735</f>
        <v>0</v>
      </c>
      <c r="P3735" s="246">
        <f>J3735*M3735</f>
        <v>0</v>
      </c>
      <c r="Q3735" s="246">
        <f>K3735*M3735</f>
        <v>0</v>
      </c>
      <c r="R3735" s="246">
        <f>L3735*M3735</f>
        <v>0</v>
      </c>
      <c r="S3735" s="13" t="s">
        <v>5</v>
      </c>
    </row>
    <row r="3736" spans="1:20" s="56" customFormat="1" ht="69.95" hidden="1" customHeight="1" outlineLevel="1" thickBot="1" x14ac:dyDescent="0.25">
      <c r="A3736" s="644" t="s">
        <v>6066</v>
      </c>
      <c r="B3736" s="64" t="s">
        <v>136</v>
      </c>
      <c r="C3736" s="597" t="s">
        <v>9032</v>
      </c>
      <c r="D3736" s="53" t="s">
        <v>7876</v>
      </c>
      <c r="E3736" s="164"/>
      <c r="F3736" s="7" t="s">
        <v>4</v>
      </c>
      <c r="G3736" s="2">
        <v>5</v>
      </c>
      <c r="H3736" s="177">
        <v>2</v>
      </c>
      <c r="I3736" s="177">
        <v>1.9</v>
      </c>
      <c r="J3736" s="161">
        <f t="shared" si="2786"/>
        <v>1.8619999999999999</v>
      </c>
      <c r="K3736" s="161">
        <f t="shared" si="2787"/>
        <v>1.843</v>
      </c>
      <c r="L3736" s="161">
        <f t="shared" si="2788"/>
        <v>1.8239999999999998</v>
      </c>
      <c r="M3736" s="14"/>
      <c r="N3736" s="208">
        <f>H3736*M3736</f>
        <v>0</v>
      </c>
      <c r="O3736" s="217">
        <f>I3736*M3736</f>
        <v>0</v>
      </c>
      <c r="P3736" s="246">
        <f>J3736*M3736</f>
        <v>0</v>
      </c>
      <c r="Q3736" s="246">
        <f>K3736*M3736</f>
        <v>0</v>
      </c>
      <c r="R3736" s="246">
        <f>L3736*M3736</f>
        <v>0</v>
      </c>
      <c r="S3736" s="13" t="s">
        <v>5</v>
      </c>
      <c r="T3736" s="170"/>
    </row>
    <row r="3737" spans="1:20" s="56" customFormat="1" ht="69.95" hidden="1" customHeight="1" outlineLevel="1" thickBot="1" x14ac:dyDescent="0.25">
      <c r="A3737" s="644" t="s">
        <v>6067</v>
      </c>
      <c r="B3737" s="64" t="s">
        <v>136</v>
      </c>
      <c r="C3737" s="597" t="s">
        <v>9956</v>
      </c>
      <c r="D3737" s="53" t="s">
        <v>9955</v>
      </c>
      <c r="E3737" s="128"/>
      <c r="F3737" s="64" t="s">
        <v>4</v>
      </c>
      <c r="G3737" s="86">
        <v>5</v>
      </c>
      <c r="H3737" s="98">
        <v>2.4</v>
      </c>
      <c r="I3737" s="98">
        <v>2.2999999999999998</v>
      </c>
      <c r="J3737" s="162">
        <f t="shared" si="2786"/>
        <v>2.254</v>
      </c>
      <c r="K3737" s="162">
        <f t="shared" si="2787"/>
        <v>2.2309999999999999</v>
      </c>
      <c r="L3737" s="162">
        <f t="shared" si="2788"/>
        <v>2.2079999999999997</v>
      </c>
      <c r="M3737" s="141"/>
      <c r="N3737" s="209">
        <f>H3737*M3737</f>
        <v>0</v>
      </c>
      <c r="O3737" s="217">
        <f>I3737*M3737</f>
        <v>0</v>
      </c>
      <c r="P3737" s="246">
        <f>J3737*M3737</f>
        <v>0</v>
      </c>
      <c r="Q3737" s="246">
        <f>K3737*M3737</f>
        <v>0</v>
      </c>
      <c r="R3737" s="246">
        <f>L3737*M3737</f>
        <v>0</v>
      </c>
      <c r="S3737" s="30" t="s">
        <v>5</v>
      </c>
      <c r="T3737" s="100"/>
    </row>
    <row r="3738" spans="1:20" s="56" customFormat="1" ht="69.95" hidden="1" customHeight="1" outlineLevel="1" thickBot="1" x14ac:dyDescent="0.25">
      <c r="A3738" s="644" t="s">
        <v>6068</v>
      </c>
      <c r="B3738" s="7" t="s">
        <v>136</v>
      </c>
      <c r="C3738" s="104" t="s">
        <v>1905</v>
      </c>
      <c r="D3738" s="70" t="s">
        <v>7875</v>
      </c>
      <c r="E3738" s="164"/>
      <c r="F3738" s="7" t="s">
        <v>4</v>
      </c>
      <c r="G3738" s="2">
        <v>6</v>
      </c>
      <c r="H3738" s="65">
        <v>3.4</v>
      </c>
      <c r="I3738" s="65">
        <v>3.3</v>
      </c>
      <c r="J3738" s="161">
        <f t="shared" si="2786"/>
        <v>3.234</v>
      </c>
      <c r="K3738" s="161">
        <f t="shared" si="2787"/>
        <v>3.2009999999999996</v>
      </c>
      <c r="L3738" s="161">
        <f t="shared" si="2788"/>
        <v>3.1679999999999997</v>
      </c>
      <c r="M3738" s="14"/>
      <c r="N3738" s="208">
        <f>H3738*M3738</f>
        <v>0</v>
      </c>
      <c r="O3738" s="217">
        <f>I3738*M3738</f>
        <v>0</v>
      </c>
      <c r="P3738" s="246">
        <f>J3738*M3738</f>
        <v>0</v>
      </c>
      <c r="Q3738" s="246">
        <f>K3738*M3738</f>
        <v>0</v>
      </c>
      <c r="R3738" s="246">
        <f>L3738*M3738</f>
        <v>0</v>
      </c>
      <c r="S3738" s="13" t="s">
        <v>5</v>
      </c>
    </row>
    <row r="3739" spans="1:20" s="56" customFormat="1" ht="69.95" hidden="1" customHeight="1" outlineLevel="1" thickBot="1" x14ac:dyDescent="0.25">
      <c r="A3739" s="644" t="s">
        <v>6069</v>
      </c>
      <c r="B3739" s="64" t="s">
        <v>136</v>
      </c>
      <c r="C3739" s="597" t="s">
        <v>9305</v>
      </c>
      <c r="D3739" s="53" t="s">
        <v>10146</v>
      </c>
      <c r="E3739" s="128"/>
      <c r="F3739" s="64" t="s">
        <v>4</v>
      </c>
      <c r="G3739" s="86">
        <v>4</v>
      </c>
      <c r="H3739" s="98">
        <v>2.8</v>
      </c>
      <c r="I3739" s="98">
        <v>2.7</v>
      </c>
      <c r="J3739" s="162">
        <f t="shared" si="2786"/>
        <v>2.6459999999999999</v>
      </c>
      <c r="K3739" s="162">
        <f t="shared" si="2787"/>
        <v>2.6190000000000002</v>
      </c>
      <c r="L3739" s="162">
        <f t="shared" si="2788"/>
        <v>2.5920000000000001</v>
      </c>
      <c r="M3739" s="141"/>
      <c r="N3739" s="209">
        <f>H3739*M3739</f>
        <v>0</v>
      </c>
      <c r="O3739" s="217">
        <f>I3739*M3739</f>
        <v>0</v>
      </c>
      <c r="P3739" s="246">
        <f>J3739*M3739</f>
        <v>0</v>
      </c>
      <c r="Q3739" s="246">
        <f>K3739*M3739</f>
        <v>0</v>
      </c>
      <c r="R3739" s="246">
        <f>L3739*M3739</f>
        <v>0</v>
      </c>
      <c r="S3739" s="30" t="s">
        <v>5</v>
      </c>
      <c r="T3739" s="100"/>
    </row>
    <row r="3740" spans="1:20" s="56" customFormat="1" ht="69.95" hidden="1" customHeight="1" outlineLevel="1" thickBot="1" x14ac:dyDescent="0.25">
      <c r="A3740" s="644" t="s">
        <v>9396</v>
      </c>
      <c r="B3740" s="7" t="s">
        <v>136</v>
      </c>
      <c r="C3740" s="104" t="s">
        <v>9397</v>
      </c>
      <c r="D3740" s="70" t="s">
        <v>9398</v>
      </c>
      <c r="E3740" s="64"/>
      <c r="F3740" s="7" t="s">
        <v>4</v>
      </c>
      <c r="G3740" s="2">
        <v>4</v>
      </c>
      <c r="H3740" s="65">
        <v>2.2999999999999998</v>
      </c>
      <c r="I3740" s="65">
        <v>2.2000000000000002</v>
      </c>
      <c r="J3740" s="161">
        <f t="shared" ref="J3740" si="2798">I3740*0.98</f>
        <v>2.1560000000000001</v>
      </c>
      <c r="K3740" s="161">
        <f t="shared" ref="K3740" si="2799">I3740*0.97</f>
        <v>2.1339999999999999</v>
      </c>
      <c r="L3740" s="161">
        <f t="shared" ref="L3740" si="2800">I3740*0.96</f>
        <v>2.1120000000000001</v>
      </c>
      <c r="M3740" s="14"/>
      <c r="N3740" s="208">
        <f>H3740*M3740</f>
        <v>0</v>
      </c>
      <c r="O3740" s="217">
        <f>I3740*M3740</f>
        <v>0</v>
      </c>
      <c r="P3740" s="246">
        <f>J3740*M3740</f>
        <v>0</v>
      </c>
      <c r="Q3740" s="246">
        <f>K3740*M3740</f>
        <v>0</v>
      </c>
      <c r="R3740" s="246">
        <f>L3740*M3740</f>
        <v>0</v>
      </c>
      <c r="S3740" s="30" t="s">
        <v>5</v>
      </c>
    </row>
    <row r="3741" spans="1:20" s="56" customFormat="1" ht="69.95" hidden="1" customHeight="1" outlineLevel="1" thickBot="1" x14ac:dyDescent="0.25">
      <c r="A3741" s="644" t="s">
        <v>6070</v>
      </c>
      <c r="B3741" s="64" t="s">
        <v>136</v>
      </c>
      <c r="C3741" s="597" t="s">
        <v>9957</v>
      </c>
      <c r="D3741" s="53" t="s">
        <v>10508</v>
      </c>
      <c r="E3741" s="128"/>
      <c r="F3741" s="64" t="s">
        <v>4</v>
      </c>
      <c r="G3741" s="86">
        <v>5</v>
      </c>
      <c r="H3741" s="98">
        <v>2.5</v>
      </c>
      <c r="I3741" s="98">
        <v>2.4</v>
      </c>
      <c r="J3741" s="162">
        <f t="shared" si="2786"/>
        <v>2.3519999999999999</v>
      </c>
      <c r="K3741" s="162">
        <f t="shared" si="2787"/>
        <v>2.3279999999999998</v>
      </c>
      <c r="L3741" s="162">
        <f t="shared" si="2788"/>
        <v>2.3039999999999998</v>
      </c>
      <c r="M3741" s="141"/>
      <c r="N3741" s="209">
        <f>H3741*M3741</f>
        <v>0</v>
      </c>
      <c r="O3741" s="217">
        <f>I3741*M3741</f>
        <v>0</v>
      </c>
      <c r="P3741" s="246">
        <f>J3741*M3741</f>
        <v>0</v>
      </c>
      <c r="Q3741" s="246">
        <f>K3741*M3741</f>
        <v>0</v>
      </c>
      <c r="R3741" s="246">
        <f>L3741*M3741</f>
        <v>0</v>
      </c>
      <c r="S3741" s="30" t="s">
        <v>5</v>
      </c>
      <c r="T3741" s="100"/>
    </row>
    <row r="3742" spans="1:20" s="56" customFormat="1" ht="69.95" hidden="1" customHeight="1" outlineLevel="1" thickBot="1" x14ac:dyDescent="0.25">
      <c r="A3742" s="644" t="s">
        <v>6071</v>
      </c>
      <c r="B3742" s="7" t="s">
        <v>136</v>
      </c>
      <c r="C3742" s="104" t="s">
        <v>1905</v>
      </c>
      <c r="D3742" s="70" t="s">
        <v>9399</v>
      </c>
      <c r="E3742" s="164"/>
      <c r="F3742" s="7" t="s">
        <v>4</v>
      </c>
      <c r="G3742" s="2">
        <v>6</v>
      </c>
      <c r="H3742" s="65">
        <v>3.4</v>
      </c>
      <c r="I3742" s="65">
        <v>3.3</v>
      </c>
      <c r="J3742" s="161">
        <f t="shared" si="2786"/>
        <v>3.234</v>
      </c>
      <c r="K3742" s="161">
        <f t="shared" si="2787"/>
        <v>3.2009999999999996</v>
      </c>
      <c r="L3742" s="161">
        <f t="shared" si="2788"/>
        <v>3.1679999999999997</v>
      </c>
      <c r="M3742" s="14"/>
      <c r="N3742" s="208">
        <f>H3742*M3742</f>
        <v>0</v>
      </c>
      <c r="O3742" s="217">
        <f>I3742*M3742</f>
        <v>0</v>
      </c>
      <c r="P3742" s="246">
        <f>J3742*M3742</f>
        <v>0</v>
      </c>
      <c r="Q3742" s="246">
        <f>K3742*M3742</f>
        <v>0</v>
      </c>
      <c r="R3742" s="246">
        <f>L3742*M3742</f>
        <v>0</v>
      </c>
      <c r="S3742" s="13" t="s">
        <v>5</v>
      </c>
    </row>
    <row r="3743" spans="1:20" s="56" customFormat="1" ht="69.95" hidden="1" customHeight="1" outlineLevel="1" thickBot="1" x14ac:dyDescent="0.25">
      <c r="A3743" s="644" t="s">
        <v>6072</v>
      </c>
      <c r="B3743" s="7" t="s">
        <v>136</v>
      </c>
      <c r="C3743" s="104" t="s">
        <v>1905</v>
      </c>
      <c r="D3743" s="70" t="s">
        <v>9400</v>
      </c>
      <c r="E3743" s="164"/>
      <c r="F3743" s="7" t="s">
        <v>4</v>
      </c>
      <c r="G3743" s="2">
        <v>6</v>
      </c>
      <c r="H3743" s="65">
        <v>3.5</v>
      </c>
      <c r="I3743" s="65">
        <v>3.4</v>
      </c>
      <c r="J3743" s="161">
        <f t="shared" si="2786"/>
        <v>3.3319999999999999</v>
      </c>
      <c r="K3743" s="161">
        <f t="shared" si="2787"/>
        <v>3.298</v>
      </c>
      <c r="L3743" s="161">
        <f t="shared" si="2788"/>
        <v>3.2639999999999998</v>
      </c>
      <c r="M3743" s="14"/>
      <c r="N3743" s="208">
        <f>H3743*M3743</f>
        <v>0</v>
      </c>
      <c r="O3743" s="217">
        <f>I3743*M3743</f>
        <v>0</v>
      </c>
      <c r="P3743" s="246">
        <f>J3743*M3743</f>
        <v>0</v>
      </c>
      <c r="Q3743" s="246">
        <f>K3743*M3743</f>
        <v>0</v>
      </c>
      <c r="R3743" s="246">
        <f>L3743*M3743</f>
        <v>0</v>
      </c>
      <c r="S3743" s="13" t="s">
        <v>5</v>
      </c>
    </row>
    <row r="3744" spans="1:20" s="56" customFormat="1" ht="69.95" hidden="1" customHeight="1" outlineLevel="1" thickBot="1" x14ac:dyDescent="0.25">
      <c r="A3744" s="644" t="s">
        <v>6073</v>
      </c>
      <c r="B3744" s="7" t="s">
        <v>136</v>
      </c>
      <c r="C3744" s="597" t="s">
        <v>9033</v>
      </c>
      <c r="D3744" s="70" t="s">
        <v>7901</v>
      </c>
      <c r="E3744" s="164"/>
      <c r="F3744" s="64" t="s">
        <v>4</v>
      </c>
      <c r="G3744" s="2">
        <v>5</v>
      </c>
      <c r="H3744" s="65">
        <v>1.5</v>
      </c>
      <c r="I3744" s="65">
        <v>1.4</v>
      </c>
      <c r="J3744" s="161">
        <f t="shared" si="2786"/>
        <v>1.3719999999999999</v>
      </c>
      <c r="K3744" s="161">
        <f t="shared" si="2787"/>
        <v>1.3579999999999999</v>
      </c>
      <c r="L3744" s="161">
        <f t="shared" si="2788"/>
        <v>1.3439999999999999</v>
      </c>
      <c r="M3744" s="14"/>
      <c r="N3744" s="208">
        <f>H3744*M3744</f>
        <v>0</v>
      </c>
      <c r="O3744" s="217">
        <f>I3744*M3744</f>
        <v>0</v>
      </c>
      <c r="P3744" s="246">
        <f>J3744*M3744</f>
        <v>0</v>
      </c>
      <c r="Q3744" s="246">
        <f>K3744*M3744</f>
        <v>0</v>
      </c>
      <c r="R3744" s="246">
        <f>L3744*M3744</f>
        <v>0</v>
      </c>
      <c r="S3744" s="13" t="s">
        <v>5</v>
      </c>
    </row>
    <row r="3745" spans="1:21" s="56" customFormat="1" ht="69.95" hidden="1" customHeight="1" outlineLevel="1" thickBot="1" x14ac:dyDescent="0.25">
      <c r="A3745" s="644" t="s">
        <v>6074</v>
      </c>
      <c r="B3745" s="7" t="s">
        <v>136</v>
      </c>
      <c r="C3745" s="104" t="s">
        <v>1960</v>
      </c>
      <c r="D3745" s="70" t="s">
        <v>7874</v>
      </c>
      <c r="E3745" s="164"/>
      <c r="F3745" s="64" t="s">
        <v>4</v>
      </c>
      <c r="G3745" s="2">
        <v>4</v>
      </c>
      <c r="H3745" s="65">
        <v>1.6</v>
      </c>
      <c r="I3745" s="65">
        <v>1.5</v>
      </c>
      <c r="J3745" s="161">
        <f t="shared" si="2786"/>
        <v>1.47</v>
      </c>
      <c r="K3745" s="161">
        <f t="shared" si="2787"/>
        <v>1.4550000000000001</v>
      </c>
      <c r="L3745" s="161">
        <f t="shared" si="2788"/>
        <v>1.44</v>
      </c>
      <c r="M3745" s="14"/>
      <c r="N3745" s="208">
        <f>H3745*M3745</f>
        <v>0</v>
      </c>
      <c r="O3745" s="217">
        <f>I3745*M3745</f>
        <v>0</v>
      </c>
      <c r="P3745" s="246">
        <f>J3745*M3745</f>
        <v>0</v>
      </c>
      <c r="Q3745" s="246">
        <f>K3745*M3745</f>
        <v>0</v>
      </c>
      <c r="R3745" s="246">
        <f>L3745*M3745</f>
        <v>0</v>
      </c>
      <c r="S3745" s="13" t="s">
        <v>5</v>
      </c>
    </row>
    <row r="3746" spans="1:21" s="56" customFormat="1" ht="69.95" hidden="1" customHeight="1" outlineLevel="1" thickBot="1" x14ac:dyDescent="0.25">
      <c r="A3746" s="644" t="s">
        <v>6075</v>
      </c>
      <c r="B3746" s="7" t="s">
        <v>136</v>
      </c>
      <c r="C3746" s="597" t="s">
        <v>9034</v>
      </c>
      <c r="D3746" s="70" t="s">
        <v>7873</v>
      </c>
      <c r="E3746" s="164"/>
      <c r="F3746" s="64" t="s">
        <v>4</v>
      </c>
      <c r="G3746" s="2">
        <v>4</v>
      </c>
      <c r="H3746" s="65">
        <v>1.7</v>
      </c>
      <c r="I3746" s="65">
        <v>1.6</v>
      </c>
      <c r="J3746" s="161">
        <f t="shared" si="2786"/>
        <v>1.5680000000000001</v>
      </c>
      <c r="K3746" s="161">
        <f t="shared" si="2787"/>
        <v>1.552</v>
      </c>
      <c r="L3746" s="161">
        <f t="shared" si="2788"/>
        <v>1.536</v>
      </c>
      <c r="M3746" s="14"/>
      <c r="N3746" s="208">
        <f>H3746*M3746</f>
        <v>0</v>
      </c>
      <c r="O3746" s="217">
        <f>I3746*M3746</f>
        <v>0</v>
      </c>
      <c r="P3746" s="246">
        <f>J3746*M3746</f>
        <v>0</v>
      </c>
      <c r="Q3746" s="246">
        <f>K3746*M3746</f>
        <v>0</v>
      </c>
      <c r="R3746" s="246">
        <f>L3746*M3746</f>
        <v>0</v>
      </c>
      <c r="S3746" s="13" t="s">
        <v>5</v>
      </c>
    </row>
    <row r="3747" spans="1:21" s="56" customFormat="1" ht="69.95" hidden="1" customHeight="1" outlineLevel="1" thickBot="1" x14ac:dyDescent="0.25">
      <c r="A3747" s="644" t="s">
        <v>6076</v>
      </c>
      <c r="B3747" s="7" t="s">
        <v>136</v>
      </c>
      <c r="C3747" s="104" t="s">
        <v>1903</v>
      </c>
      <c r="D3747" s="70" t="s">
        <v>7872</v>
      </c>
      <c r="E3747" s="250"/>
      <c r="F3747" s="64" t="s">
        <v>4</v>
      </c>
      <c r="G3747" s="2">
        <v>4</v>
      </c>
      <c r="H3747" s="65">
        <v>2</v>
      </c>
      <c r="I3747" s="65">
        <v>1.9</v>
      </c>
      <c r="J3747" s="161">
        <f t="shared" si="2786"/>
        <v>1.8619999999999999</v>
      </c>
      <c r="K3747" s="161">
        <f t="shared" si="2787"/>
        <v>1.843</v>
      </c>
      <c r="L3747" s="161">
        <f t="shared" si="2788"/>
        <v>1.8239999999999998</v>
      </c>
      <c r="M3747" s="14"/>
      <c r="N3747" s="208">
        <f>H3747*M3747</f>
        <v>0</v>
      </c>
      <c r="O3747" s="217">
        <f>I3747*M3747</f>
        <v>0</v>
      </c>
      <c r="P3747" s="246">
        <f>J3747*M3747</f>
        <v>0</v>
      </c>
      <c r="Q3747" s="246">
        <f>K3747*M3747</f>
        <v>0</v>
      </c>
      <c r="R3747" s="246">
        <f>L3747*M3747</f>
        <v>0</v>
      </c>
      <c r="S3747" s="13" t="s">
        <v>5</v>
      </c>
    </row>
    <row r="3748" spans="1:21" s="56" customFormat="1" ht="69.95" hidden="1" customHeight="1" outlineLevel="1" thickBot="1" x14ac:dyDescent="0.25">
      <c r="A3748" s="644" t="s">
        <v>6077</v>
      </c>
      <c r="B3748" s="7" t="s">
        <v>136</v>
      </c>
      <c r="C3748" s="104" t="s">
        <v>1903</v>
      </c>
      <c r="D3748" s="70" t="s">
        <v>7871</v>
      </c>
      <c r="E3748" s="164"/>
      <c r="F3748" s="64" t="s">
        <v>4</v>
      </c>
      <c r="G3748" s="2">
        <v>4</v>
      </c>
      <c r="H3748" s="65">
        <v>2.2999999999999998</v>
      </c>
      <c r="I3748" s="65">
        <v>2.2000000000000002</v>
      </c>
      <c r="J3748" s="161">
        <f t="shared" si="2786"/>
        <v>2.1560000000000001</v>
      </c>
      <c r="K3748" s="161">
        <f t="shared" si="2787"/>
        <v>2.1339999999999999</v>
      </c>
      <c r="L3748" s="161">
        <f t="shared" si="2788"/>
        <v>2.1120000000000001</v>
      </c>
      <c r="M3748" s="14"/>
      <c r="N3748" s="208">
        <f>H3748*M3748</f>
        <v>0</v>
      </c>
      <c r="O3748" s="217">
        <f>I3748*M3748</f>
        <v>0</v>
      </c>
      <c r="P3748" s="246">
        <f>J3748*M3748</f>
        <v>0</v>
      </c>
      <c r="Q3748" s="246">
        <f>K3748*M3748</f>
        <v>0</v>
      </c>
      <c r="R3748" s="246">
        <f>L3748*M3748</f>
        <v>0</v>
      </c>
      <c r="S3748" s="13" t="s">
        <v>5</v>
      </c>
    </row>
    <row r="3749" spans="1:21" s="56" customFormat="1" ht="69.95" hidden="1" customHeight="1" outlineLevel="1" thickBot="1" x14ac:dyDescent="0.25">
      <c r="A3749" s="644" t="s">
        <v>6078</v>
      </c>
      <c r="B3749" s="7" t="s">
        <v>136</v>
      </c>
      <c r="C3749" s="104" t="s">
        <v>1903</v>
      </c>
      <c r="D3749" s="70" t="s">
        <v>7870</v>
      </c>
      <c r="E3749" s="164"/>
      <c r="F3749" s="64" t="s">
        <v>4</v>
      </c>
      <c r="G3749" s="2">
        <v>5</v>
      </c>
      <c r="H3749" s="65">
        <v>2.6</v>
      </c>
      <c r="I3749" s="65">
        <v>2.5</v>
      </c>
      <c r="J3749" s="161">
        <f t="shared" si="2786"/>
        <v>2.4500000000000002</v>
      </c>
      <c r="K3749" s="161">
        <f t="shared" si="2787"/>
        <v>2.4249999999999998</v>
      </c>
      <c r="L3749" s="161">
        <f t="shared" si="2788"/>
        <v>2.4</v>
      </c>
      <c r="M3749" s="14"/>
      <c r="N3749" s="208">
        <f>H3749*M3749</f>
        <v>0</v>
      </c>
      <c r="O3749" s="217">
        <f>I3749*M3749</f>
        <v>0</v>
      </c>
      <c r="P3749" s="246">
        <f>J3749*M3749</f>
        <v>0</v>
      </c>
      <c r="Q3749" s="246">
        <f>K3749*M3749</f>
        <v>0</v>
      </c>
      <c r="R3749" s="246">
        <f>L3749*M3749</f>
        <v>0</v>
      </c>
      <c r="S3749" s="13" t="s">
        <v>5</v>
      </c>
    </row>
    <row r="3750" spans="1:21" s="56" customFormat="1" ht="69.95" hidden="1" customHeight="1" outlineLevel="1" thickBot="1" x14ac:dyDescent="0.25">
      <c r="A3750" s="644" t="s">
        <v>6079</v>
      </c>
      <c r="B3750" s="7" t="s">
        <v>136</v>
      </c>
      <c r="C3750" s="195"/>
      <c r="D3750" s="70" t="s">
        <v>7869</v>
      </c>
      <c r="E3750" s="164"/>
      <c r="F3750" s="64" t="s">
        <v>4</v>
      </c>
      <c r="G3750" s="2">
        <v>25</v>
      </c>
      <c r="H3750" s="65">
        <v>18.600000000000001</v>
      </c>
      <c r="I3750" s="65">
        <v>18.2</v>
      </c>
      <c r="J3750" s="161">
        <f t="shared" si="2786"/>
        <v>17.835999999999999</v>
      </c>
      <c r="K3750" s="161">
        <f t="shared" si="2787"/>
        <v>17.654</v>
      </c>
      <c r="L3750" s="161">
        <f t="shared" si="2788"/>
        <v>17.471999999999998</v>
      </c>
      <c r="M3750" s="14"/>
      <c r="N3750" s="208">
        <f>H3750*M3750</f>
        <v>0</v>
      </c>
      <c r="O3750" s="217">
        <f>I3750*M3750</f>
        <v>0</v>
      </c>
      <c r="P3750" s="246">
        <f>J3750*M3750</f>
        <v>0</v>
      </c>
      <c r="Q3750" s="246">
        <f>K3750*M3750</f>
        <v>0</v>
      </c>
      <c r="R3750" s="246">
        <f>L3750*M3750</f>
        <v>0</v>
      </c>
      <c r="S3750" s="13" t="s">
        <v>5</v>
      </c>
    </row>
    <row r="3751" spans="1:21" s="56" customFormat="1" ht="69.95" hidden="1" customHeight="1" outlineLevel="1" thickBot="1" x14ac:dyDescent="0.25">
      <c r="A3751" s="644" t="s">
        <v>6080</v>
      </c>
      <c r="B3751" s="7" t="s">
        <v>136</v>
      </c>
      <c r="C3751" s="597" t="s">
        <v>9035</v>
      </c>
      <c r="D3751" s="70" t="s">
        <v>7868</v>
      </c>
      <c r="E3751" s="164"/>
      <c r="F3751" s="7" t="s">
        <v>4</v>
      </c>
      <c r="G3751" s="2">
        <v>4</v>
      </c>
      <c r="H3751" s="65">
        <v>1.6</v>
      </c>
      <c r="I3751" s="65">
        <v>1.5</v>
      </c>
      <c r="J3751" s="161">
        <f t="shared" si="2786"/>
        <v>1.47</v>
      </c>
      <c r="K3751" s="161">
        <f t="shared" si="2787"/>
        <v>1.4550000000000001</v>
      </c>
      <c r="L3751" s="161">
        <f t="shared" si="2788"/>
        <v>1.44</v>
      </c>
      <c r="M3751" s="14"/>
      <c r="N3751" s="208">
        <f>H3751*M3751</f>
        <v>0</v>
      </c>
      <c r="O3751" s="217">
        <f>I3751*M3751</f>
        <v>0</v>
      </c>
      <c r="P3751" s="246">
        <f>J3751*M3751</f>
        <v>0</v>
      </c>
      <c r="Q3751" s="246">
        <f>K3751*M3751</f>
        <v>0</v>
      </c>
      <c r="R3751" s="246">
        <f>L3751*M3751</f>
        <v>0</v>
      </c>
      <c r="S3751" s="13" t="s">
        <v>5</v>
      </c>
    </row>
    <row r="3752" spans="1:21" s="56" customFormat="1" ht="69.95" hidden="1" customHeight="1" outlineLevel="1" thickBot="1" x14ac:dyDescent="0.25">
      <c r="A3752" s="644" t="s">
        <v>6081</v>
      </c>
      <c r="B3752" s="7" t="s">
        <v>136</v>
      </c>
      <c r="C3752" s="64" t="s">
        <v>1903</v>
      </c>
      <c r="D3752" s="70" t="s">
        <v>7867</v>
      </c>
      <c r="E3752" s="164"/>
      <c r="F3752" s="7" t="s">
        <v>4</v>
      </c>
      <c r="G3752" s="2">
        <v>4</v>
      </c>
      <c r="H3752" s="65">
        <v>1.8</v>
      </c>
      <c r="I3752" s="65">
        <v>1.7</v>
      </c>
      <c r="J3752" s="161">
        <f t="shared" si="2786"/>
        <v>1.6659999999999999</v>
      </c>
      <c r="K3752" s="161">
        <f t="shared" si="2787"/>
        <v>1.649</v>
      </c>
      <c r="L3752" s="161">
        <f t="shared" si="2788"/>
        <v>1.6319999999999999</v>
      </c>
      <c r="M3752" s="14"/>
      <c r="N3752" s="208">
        <f>H3752*M3752</f>
        <v>0</v>
      </c>
      <c r="O3752" s="217">
        <f>I3752*M3752</f>
        <v>0</v>
      </c>
      <c r="P3752" s="217">
        <f>J3752*M3752</f>
        <v>0</v>
      </c>
      <c r="Q3752" s="217">
        <f>K3752*M3752</f>
        <v>0</v>
      </c>
      <c r="R3752" s="217">
        <f>L3752*M3752</f>
        <v>0</v>
      </c>
      <c r="S3752" s="13" t="s">
        <v>5</v>
      </c>
      <c r="U3752"/>
    </row>
    <row r="3753" spans="1:21" s="56" customFormat="1" ht="69.95" hidden="1" customHeight="1" outlineLevel="1" thickBot="1" x14ac:dyDescent="0.25">
      <c r="A3753" s="644" t="s">
        <v>7865</v>
      </c>
      <c r="B3753" s="64" t="s">
        <v>205</v>
      </c>
      <c r="C3753" s="104" t="s">
        <v>1905</v>
      </c>
      <c r="D3753" s="53" t="s">
        <v>7866</v>
      </c>
      <c r="E3753" s="128"/>
      <c r="F3753" s="64" t="s">
        <v>4</v>
      </c>
      <c r="G3753" s="86">
        <v>20</v>
      </c>
      <c r="H3753" s="98">
        <v>13.3</v>
      </c>
      <c r="I3753" s="98">
        <v>13</v>
      </c>
      <c r="J3753" s="162">
        <f t="shared" ref="J3753" si="2801">I3753*0.98</f>
        <v>12.74</v>
      </c>
      <c r="K3753" s="162">
        <f t="shared" ref="K3753" si="2802">I3753*0.97</f>
        <v>12.61</v>
      </c>
      <c r="L3753" s="162">
        <f t="shared" ref="L3753" si="2803">I3753*0.96</f>
        <v>12.48</v>
      </c>
      <c r="M3753" s="141"/>
      <c r="N3753" s="209">
        <f>H3753*M3753</f>
        <v>0</v>
      </c>
      <c r="O3753" s="217">
        <f>I3753*M3753</f>
        <v>0</v>
      </c>
      <c r="P3753" s="217">
        <f>J3753*M3753</f>
        <v>0</v>
      </c>
      <c r="Q3753" s="217">
        <f>K3753*M3753</f>
        <v>0</v>
      </c>
      <c r="R3753" s="217">
        <f>L3753*M3753</f>
        <v>0</v>
      </c>
      <c r="S3753" s="30" t="s">
        <v>5</v>
      </c>
      <c r="T3753" s="100"/>
    </row>
    <row r="3754" spans="1:21" s="56" customFormat="1" ht="20.100000000000001" customHeight="1" collapsed="1" thickBot="1" x14ac:dyDescent="0.25">
      <c r="A3754" s="372" t="s">
        <v>816</v>
      </c>
      <c r="B3754" s="372"/>
      <c r="C3754" s="373"/>
      <c r="D3754" s="374"/>
      <c r="E3754" s="374"/>
      <c r="F3754" s="374"/>
      <c r="G3754" s="375"/>
      <c r="H3754" s="376"/>
      <c r="I3754" s="376"/>
      <c r="J3754" s="378"/>
      <c r="K3754" s="378"/>
      <c r="L3754" s="378"/>
      <c r="M3754" s="375"/>
      <c r="N3754" s="376"/>
      <c r="O3754" s="376"/>
      <c r="P3754" s="376"/>
      <c r="Q3754" s="376"/>
      <c r="R3754" s="376"/>
      <c r="S3754" s="377"/>
    </row>
    <row r="3755" spans="1:21" ht="20.100000000000001" hidden="1" customHeight="1" outlineLevel="1" thickBot="1" x14ac:dyDescent="0.25">
      <c r="A3755" s="3" t="s">
        <v>3737</v>
      </c>
      <c r="B3755" s="4" t="s">
        <v>33</v>
      </c>
      <c r="C3755" s="4"/>
      <c r="D3755" s="4" t="s">
        <v>17</v>
      </c>
      <c r="E3755" s="3" t="s">
        <v>2746</v>
      </c>
      <c r="F3755" s="35" t="s">
        <v>31</v>
      </c>
      <c r="G3755" s="39" t="s">
        <v>487</v>
      </c>
      <c r="H3755" s="4" t="s">
        <v>488</v>
      </c>
      <c r="I3755" s="4" t="s">
        <v>495</v>
      </c>
      <c r="J3755" s="123">
        <v>-0.02</v>
      </c>
      <c r="K3755" s="123">
        <v>-0.03</v>
      </c>
      <c r="L3755" s="123">
        <v>-0.04</v>
      </c>
      <c r="M3755" s="4" t="s">
        <v>18</v>
      </c>
      <c r="N3755" s="4" t="s">
        <v>8</v>
      </c>
      <c r="O3755" s="4" t="s">
        <v>486</v>
      </c>
      <c r="P3755" s="124" t="s">
        <v>1924</v>
      </c>
      <c r="Q3755" s="124" t="s">
        <v>1930</v>
      </c>
      <c r="R3755" s="124" t="s">
        <v>1931</v>
      </c>
      <c r="S3755" s="4" t="s">
        <v>34</v>
      </c>
      <c r="U3755" s="56"/>
    </row>
    <row r="3756" spans="1:21" s="56" customFormat="1" ht="69.95" hidden="1" customHeight="1" outlineLevel="1" thickBot="1" x14ac:dyDescent="0.25">
      <c r="A3756" s="644" t="s">
        <v>7527</v>
      </c>
      <c r="B3756" s="64" t="s">
        <v>136</v>
      </c>
      <c r="C3756" s="195"/>
      <c r="D3756" s="69" t="s">
        <v>8488</v>
      </c>
      <c r="E3756" s="598"/>
      <c r="F3756" s="64" t="s">
        <v>4</v>
      </c>
      <c r="G3756" s="165">
        <v>12</v>
      </c>
      <c r="H3756" s="98">
        <v>6.7</v>
      </c>
      <c r="I3756" s="98">
        <v>6.5</v>
      </c>
      <c r="J3756" s="162">
        <f t="shared" ref="J3756:J3759" si="2804">I3756*0.98</f>
        <v>6.37</v>
      </c>
      <c r="K3756" s="162">
        <f t="shared" ref="K3756:K3759" si="2805">I3756*0.97</f>
        <v>6.3049999999999997</v>
      </c>
      <c r="L3756" s="162">
        <f t="shared" ref="L3756:L3759" si="2806">I3756*0.96</f>
        <v>6.24</v>
      </c>
      <c r="M3756" s="141"/>
      <c r="N3756" s="209">
        <f>H3756*M3756</f>
        <v>0</v>
      </c>
      <c r="O3756" s="217">
        <f>I3756*M3756</f>
        <v>0</v>
      </c>
      <c r="P3756" s="246">
        <f>J3756*M3756</f>
        <v>0</v>
      </c>
      <c r="Q3756" s="246">
        <f>K3756*M3756</f>
        <v>0</v>
      </c>
      <c r="R3756" s="246">
        <f>L3756*M3756</f>
        <v>0</v>
      </c>
      <c r="S3756" s="30" t="s">
        <v>5</v>
      </c>
      <c r="T3756" s="100"/>
    </row>
    <row r="3757" spans="1:21" s="56" customFormat="1" ht="69.95" hidden="1" customHeight="1" outlineLevel="1" thickBot="1" x14ac:dyDescent="0.25">
      <c r="A3757" s="644" t="s">
        <v>6082</v>
      </c>
      <c r="B3757" s="7" t="s">
        <v>205</v>
      </c>
      <c r="C3757" s="597" t="s">
        <v>9386</v>
      </c>
      <c r="D3757" s="68" t="s">
        <v>8489</v>
      </c>
      <c r="E3757" s="7"/>
      <c r="F3757" s="7" t="s">
        <v>4</v>
      </c>
      <c r="G3757" s="2">
        <v>5</v>
      </c>
      <c r="H3757" s="65">
        <v>2.9</v>
      </c>
      <c r="I3757" s="65">
        <v>2.8</v>
      </c>
      <c r="J3757" s="161">
        <f t="shared" si="2804"/>
        <v>2.7439999999999998</v>
      </c>
      <c r="K3757" s="161">
        <f t="shared" si="2805"/>
        <v>2.7159999999999997</v>
      </c>
      <c r="L3757" s="161">
        <f t="shared" si="2806"/>
        <v>2.6879999999999997</v>
      </c>
      <c r="M3757" s="14"/>
      <c r="N3757" s="208">
        <f>H3757*M3757</f>
        <v>0</v>
      </c>
      <c r="O3757" s="217">
        <f>I3757*M3757</f>
        <v>0</v>
      </c>
      <c r="P3757" s="246">
        <f>J3757*M3757</f>
        <v>0</v>
      </c>
      <c r="Q3757" s="246">
        <f>K3757*M3757</f>
        <v>0</v>
      </c>
      <c r="R3757" s="246">
        <f>L3757*M3757</f>
        <v>0</v>
      </c>
      <c r="S3757" s="13" t="s">
        <v>5</v>
      </c>
    </row>
    <row r="3758" spans="1:21" s="56" customFormat="1" ht="69.95" hidden="1" customHeight="1" outlineLevel="1" thickBot="1" x14ac:dyDescent="0.25">
      <c r="A3758" s="644" t="s">
        <v>6083</v>
      </c>
      <c r="B3758" s="7" t="s">
        <v>205</v>
      </c>
      <c r="C3758" s="597" t="s">
        <v>9387</v>
      </c>
      <c r="D3758" s="68" t="s">
        <v>8490</v>
      </c>
      <c r="E3758" s="7"/>
      <c r="F3758" s="7" t="s">
        <v>4</v>
      </c>
      <c r="G3758" s="2">
        <v>5</v>
      </c>
      <c r="H3758" s="65">
        <v>2.4</v>
      </c>
      <c r="I3758" s="65">
        <v>2.2999999999999998</v>
      </c>
      <c r="J3758" s="161">
        <f t="shared" si="2804"/>
        <v>2.254</v>
      </c>
      <c r="K3758" s="161">
        <f t="shared" si="2805"/>
        <v>2.2309999999999999</v>
      </c>
      <c r="L3758" s="161">
        <f t="shared" si="2806"/>
        <v>2.2079999999999997</v>
      </c>
      <c r="M3758" s="14"/>
      <c r="N3758" s="208">
        <f>H3758*M3758</f>
        <v>0</v>
      </c>
      <c r="O3758" s="217">
        <f>I3758*M3758</f>
        <v>0</v>
      </c>
      <c r="P3758" s="246">
        <f>J3758*M3758</f>
        <v>0</v>
      </c>
      <c r="Q3758" s="246">
        <f>K3758*M3758</f>
        <v>0</v>
      </c>
      <c r="R3758" s="246">
        <f>L3758*M3758</f>
        <v>0</v>
      </c>
      <c r="S3758" s="13" t="s">
        <v>5</v>
      </c>
    </row>
    <row r="3759" spans="1:21" s="56" customFormat="1" ht="69.95" hidden="1" customHeight="1" outlineLevel="1" thickBot="1" x14ac:dyDescent="0.25">
      <c r="A3759" s="644" t="s">
        <v>6084</v>
      </c>
      <c r="B3759" s="7" t="s">
        <v>205</v>
      </c>
      <c r="C3759" s="202" t="s">
        <v>9388</v>
      </c>
      <c r="D3759" s="68" t="s">
        <v>8491</v>
      </c>
      <c r="E3759" s="215"/>
      <c r="F3759" s="7" t="s">
        <v>4</v>
      </c>
      <c r="G3759" s="512">
        <v>6</v>
      </c>
      <c r="H3759" s="65">
        <v>3.45</v>
      </c>
      <c r="I3759" s="65">
        <v>3.35</v>
      </c>
      <c r="J3759" s="161">
        <f t="shared" si="2804"/>
        <v>3.2829999999999999</v>
      </c>
      <c r="K3759" s="161">
        <f t="shared" si="2805"/>
        <v>3.2494999999999998</v>
      </c>
      <c r="L3759" s="161">
        <f t="shared" si="2806"/>
        <v>3.2159999999999997</v>
      </c>
      <c r="M3759" s="14"/>
      <c r="N3759" s="208">
        <f>H3759*M3759</f>
        <v>0</v>
      </c>
      <c r="O3759" s="217">
        <f>I3759*M3759</f>
        <v>0</v>
      </c>
      <c r="P3759" s="246">
        <f>J3759*M3759</f>
        <v>0</v>
      </c>
      <c r="Q3759" s="246">
        <f>K3759*M3759</f>
        <v>0</v>
      </c>
      <c r="R3759" s="246">
        <f>L3759*M3759</f>
        <v>0</v>
      </c>
      <c r="S3759" s="13" t="s">
        <v>5</v>
      </c>
      <c r="U3759"/>
    </row>
    <row r="3760" spans="1:21" s="56" customFormat="1" ht="20.100000000000001" customHeight="1" collapsed="1" thickBot="1" x14ac:dyDescent="0.25">
      <c r="A3760" s="372" t="s">
        <v>2019</v>
      </c>
      <c r="B3760" s="372"/>
      <c r="C3760" s="373"/>
      <c r="D3760" s="374"/>
      <c r="E3760" s="374"/>
      <c r="F3760" s="374"/>
      <c r="G3760" s="375"/>
      <c r="H3760" s="376"/>
      <c r="I3760" s="376"/>
      <c r="J3760" s="378"/>
      <c r="K3760" s="378"/>
      <c r="L3760" s="378"/>
      <c r="M3760" s="375"/>
      <c r="N3760" s="376"/>
      <c r="O3760" s="376"/>
      <c r="P3760" s="376"/>
      <c r="Q3760" s="376"/>
      <c r="R3760" s="376"/>
      <c r="S3760" s="377"/>
    </row>
    <row r="3761" spans="1:21" ht="20.100000000000001" hidden="1" customHeight="1" outlineLevel="1" thickBot="1" x14ac:dyDescent="0.25">
      <c r="A3761" s="3" t="s">
        <v>3737</v>
      </c>
      <c r="B3761" s="4" t="s">
        <v>33</v>
      </c>
      <c r="C3761" s="4"/>
      <c r="D3761" s="4" t="s">
        <v>17</v>
      </c>
      <c r="E3761" s="3" t="s">
        <v>2746</v>
      </c>
      <c r="F3761" s="35" t="s">
        <v>31</v>
      </c>
      <c r="G3761" s="39" t="s">
        <v>487</v>
      </c>
      <c r="H3761" s="4" t="s">
        <v>488</v>
      </c>
      <c r="I3761" s="4" t="s">
        <v>495</v>
      </c>
      <c r="J3761" s="123">
        <v>-0.02</v>
      </c>
      <c r="K3761" s="123">
        <v>-0.03</v>
      </c>
      <c r="L3761" s="123">
        <v>-0.04</v>
      </c>
      <c r="M3761" s="4" t="s">
        <v>18</v>
      </c>
      <c r="N3761" s="4" t="s">
        <v>8</v>
      </c>
      <c r="O3761" s="4" t="s">
        <v>486</v>
      </c>
      <c r="P3761" s="124" t="s">
        <v>1924</v>
      </c>
      <c r="Q3761" s="124" t="s">
        <v>1930</v>
      </c>
      <c r="R3761" s="124" t="s">
        <v>1931</v>
      </c>
      <c r="S3761" s="4" t="s">
        <v>34</v>
      </c>
      <c r="U3761" s="56"/>
    </row>
    <row r="3762" spans="1:21" s="56" customFormat="1" ht="69.95" hidden="1" customHeight="1" outlineLevel="1" thickBot="1" x14ac:dyDescent="0.25">
      <c r="A3762" s="644" t="s">
        <v>8526</v>
      </c>
      <c r="B3762" s="64" t="s">
        <v>136</v>
      </c>
      <c r="C3762" s="195"/>
      <c r="D3762" s="69" t="s">
        <v>8527</v>
      </c>
      <c r="E3762" s="166"/>
      <c r="F3762" s="64" t="s">
        <v>4</v>
      </c>
      <c r="G3762" s="136">
        <v>12</v>
      </c>
      <c r="H3762" s="98">
        <v>6.7</v>
      </c>
      <c r="I3762" s="98">
        <v>6.5</v>
      </c>
      <c r="J3762" s="162">
        <f t="shared" ref="J3762:J3763" si="2807">I3762*0.98</f>
        <v>6.37</v>
      </c>
      <c r="K3762" s="162">
        <f t="shared" ref="K3762:K3763" si="2808">I3762*0.97</f>
        <v>6.3049999999999997</v>
      </c>
      <c r="L3762" s="162">
        <f t="shared" ref="L3762:L3763" si="2809">I3762*0.96</f>
        <v>6.24</v>
      </c>
      <c r="M3762" s="141"/>
      <c r="N3762" s="209">
        <f>H3762*M3762</f>
        <v>0</v>
      </c>
      <c r="O3762" s="217">
        <f>I3762*M3762</f>
        <v>0</v>
      </c>
      <c r="P3762" s="246">
        <f>J3762*M3762</f>
        <v>0</v>
      </c>
      <c r="Q3762" s="246">
        <f>K3762*M3762</f>
        <v>0</v>
      </c>
      <c r="R3762" s="246">
        <f>L3762*M3762</f>
        <v>0</v>
      </c>
      <c r="S3762" s="30" t="s">
        <v>5</v>
      </c>
      <c r="T3762" s="100"/>
    </row>
    <row r="3763" spans="1:21" s="56" customFormat="1" ht="69.95" hidden="1" customHeight="1" outlineLevel="1" thickBot="1" x14ac:dyDescent="0.25">
      <c r="A3763" s="644" t="s">
        <v>10745</v>
      </c>
      <c r="B3763" s="64" t="s">
        <v>136</v>
      </c>
      <c r="C3763" s="597" t="s">
        <v>10750</v>
      </c>
      <c r="D3763" s="298" t="s">
        <v>10749</v>
      </c>
      <c r="E3763" s="193"/>
      <c r="F3763" s="64" t="s">
        <v>4</v>
      </c>
      <c r="G3763" s="136">
        <v>6</v>
      </c>
      <c r="H3763" s="107">
        <v>3.6</v>
      </c>
      <c r="I3763" s="107">
        <v>3.5</v>
      </c>
      <c r="J3763" s="162">
        <f t="shared" si="2807"/>
        <v>3.4299999999999997</v>
      </c>
      <c r="K3763" s="162">
        <f t="shared" si="2808"/>
        <v>3.395</v>
      </c>
      <c r="L3763" s="162">
        <f t="shared" si="2809"/>
        <v>3.36</v>
      </c>
      <c r="M3763" s="141"/>
      <c r="N3763" s="209">
        <f>H3763*M3763</f>
        <v>0</v>
      </c>
      <c r="O3763" s="217">
        <f>I3763*M3763</f>
        <v>0</v>
      </c>
      <c r="P3763" s="246">
        <f>J3763*M3763</f>
        <v>0</v>
      </c>
      <c r="Q3763" s="246">
        <f>K3763*M3763</f>
        <v>0</v>
      </c>
      <c r="R3763" s="246">
        <f>L3763*M3763</f>
        <v>0</v>
      </c>
      <c r="S3763" s="30" t="s">
        <v>5</v>
      </c>
      <c r="T3763" s="100"/>
    </row>
    <row r="3764" spans="1:21" s="56" customFormat="1" ht="69.95" hidden="1" customHeight="1" outlineLevel="1" thickBot="1" x14ac:dyDescent="0.25">
      <c r="A3764" s="644" t="s">
        <v>6085</v>
      </c>
      <c r="B3764" s="64" t="s">
        <v>136</v>
      </c>
      <c r="C3764" s="597" t="s">
        <v>9263</v>
      </c>
      <c r="D3764" s="69" t="s">
        <v>8492</v>
      </c>
      <c r="E3764" s="115"/>
      <c r="F3764" s="64" t="s">
        <v>4</v>
      </c>
      <c r="G3764" s="86">
        <v>5</v>
      </c>
      <c r="H3764" s="98">
        <v>2.5</v>
      </c>
      <c r="I3764" s="98">
        <v>2.4</v>
      </c>
      <c r="J3764" s="162">
        <f t="shared" ref="J3764" si="2810">I3764*0.98</f>
        <v>2.3519999999999999</v>
      </c>
      <c r="K3764" s="162">
        <f t="shared" ref="K3764" si="2811">I3764*0.97</f>
        <v>2.3279999999999998</v>
      </c>
      <c r="L3764" s="162">
        <f t="shared" ref="L3764" si="2812">I3764*0.96</f>
        <v>2.3039999999999998</v>
      </c>
      <c r="M3764" s="141"/>
      <c r="N3764" s="209">
        <f>H3764*M3764</f>
        <v>0</v>
      </c>
      <c r="O3764" s="217">
        <f>I3764*M3764</f>
        <v>0</v>
      </c>
      <c r="P3764" s="246">
        <f>J3764*M3764</f>
        <v>0</v>
      </c>
      <c r="Q3764" s="246">
        <f>K3764*M3764</f>
        <v>0</v>
      </c>
      <c r="R3764" s="246">
        <f>L3764*M3764</f>
        <v>0</v>
      </c>
      <c r="S3764" s="30" t="s">
        <v>5</v>
      </c>
      <c r="T3764" s="100"/>
    </row>
    <row r="3765" spans="1:21" s="56" customFormat="1" ht="69.95" hidden="1" customHeight="1" outlineLevel="1" thickBot="1" x14ac:dyDescent="0.25">
      <c r="A3765" s="644" t="s">
        <v>6086</v>
      </c>
      <c r="B3765" s="64" t="s">
        <v>136</v>
      </c>
      <c r="C3765" s="597" t="s">
        <v>9264</v>
      </c>
      <c r="D3765" s="69" t="s">
        <v>8493</v>
      </c>
      <c r="E3765" s="115"/>
      <c r="F3765" s="64" t="s">
        <v>4</v>
      </c>
      <c r="G3765" s="86">
        <v>5</v>
      </c>
      <c r="H3765" s="98">
        <v>1.9</v>
      </c>
      <c r="I3765" s="98">
        <v>1.8</v>
      </c>
      <c r="J3765" s="162">
        <f t="shared" ref="J3765" si="2813">I3765*0.98</f>
        <v>1.764</v>
      </c>
      <c r="K3765" s="162">
        <f t="shared" ref="K3765" si="2814">I3765*0.97</f>
        <v>1.746</v>
      </c>
      <c r="L3765" s="162">
        <f t="shared" ref="L3765" si="2815">I3765*0.96</f>
        <v>1.728</v>
      </c>
      <c r="M3765" s="141"/>
      <c r="N3765" s="209">
        <f>H3765*M3765</f>
        <v>0</v>
      </c>
      <c r="O3765" s="217">
        <f>I3765*M3765</f>
        <v>0</v>
      </c>
      <c r="P3765" s="246">
        <f>J3765*M3765</f>
        <v>0</v>
      </c>
      <c r="Q3765" s="246">
        <f>K3765*M3765</f>
        <v>0</v>
      </c>
      <c r="R3765" s="246">
        <f>L3765*M3765</f>
        <v>0</v>
      </c>
      <c r="S3765" s="30" t="s">
        <v>5</v>
      </c>
      <c r="T3765" s="100"/>
      <c r="U3765"/>
    </row>
    <row r="3766" spans="1:21" s="56" customFormat="1" ht="20.100000000000001" customHeight="1" collapsed="1" thickBot="1" x14ac:dyDescent="0.25">
      <c r="A3766" s="372" t="s">
        <v>1214</v>
      </c>
      <c r="B3766" s="372"/>
      <c r="C3766" s="373"/>
      <c r="D3766" s="374"/>
      <c r="E3766" s="374"/>
      <c r="F3766" s="374"/>
      <c r="G3766" s="375"/>
      <c r="H3766" s="376"/>
      <c r="I3766" s="376"/>
      <c r="J3766" s="378"/>
      <c r="K3766" s="378"/>
      <c r="L3766" s="378"/>
      <c r="M3766" s="375"/>
      <c r="N3766" s="376"/>
      <c r="O3766" s="376"/>
      <c r="P3766" s="376"/>
      <c r="Q3766" s="376"/>
      <c r="R3766" s="376"/>
      <c r="S3766" s="377"/>
    </row>
    <row r="3767" spans="1:21" ht="20.100000000000001" hidden="1" customHeight="1" outlineLevel="1" thickBot="1" x14ac:dyDescent="0.25">
      <c r="A3767" s="3" t="s">
        <v>3737</v>
      </c>
      <c r="B3767" s="4" t="s">
        <v>33</v>
      </c>
      <c r="C3767" s="4"/>
      <c r="D3767" s="4" t="s">
        <v>17</v>
      </c>
      <c r="E3767" s="3" t="s">
        <v>2746</v>
      </c>
      <c r="F3767" s="35" t="s">
        <v>31</v>
      </c>
      <c r="G3767" s="39" t="s">
        <v>487</v>
      </c>
      <c r="H3767" s="4" t="s">
        <v>488</v>
      </c>
      <c r="I3767" s="4" t="s">
        <v>495</v>
      </c>
      <c r="J3767" s="123">
        <v>-0.02</v>
      </c>
      <c r="K3767" s="123">
        <v>-0.03</v>
      </c>
      <c r="L3767" s="123">
        <v>-0.04</v>
      </c>
      <c r="M3767" s="4" t="s">
        <v>18</v>
      </c>
      <c r="N3767" s="4" t="s">
        <v>8</v>
      </c>
      <c r="O3767" s="4" t="s">
        <v>486</v>
      </c>
      <c r="P3767" s="124" t="s">
        <v>1924</v>
      </c>
      <c r="Q3767" s="124" t="s">
        <v>1930</v>
      </c>
      <c r="R3767" s="124" t="s">
        <v>1931</v>
      </c>
      <c r="S3767" s="4" t="s">
        <v>34</v>
      </c>
      <c r="U3767" s="56"/>
    </row>
    <row r="3768" spans="1:21" s="56" customFormat="1" ht="69.95" hidden="1" customHeight="1" outlineLevel="1" thickBot="1" x14ac:dyDescent="0.25">
      <c r="A3768" s="644" t="s">
        <v>6087</v>
      </c>
      <c r="B3768" s="7" t="s">
        <v>136</v>
      </c>
      <c r="C3768" s="58"/>
      <c r="D3768" s="68" t="s">
        <v>8494</v>
      </c>
      <c r="E3768" s="334"/>
      <c r="F3768" s="7" t="s">
        <v>4</v>
      </c>
      <c r="G3768" s="149">
        <v>12</v>
      </c>
      <c r="H3768" s="65">
        <v>6.7</v>
      </c>
      <c r="I3768" s="65">
        <v>6.5</v>
      </c>
      <c r="J3768" s="161">
        <f t="shared" ref="J3768:J3769" si="2816">I3768*0.98</f>
        <v>6.37</v>
      </c>
      <c r="K3768" s="161">
        <f t="shared" ref="K3768:K3769" si="2817">I3768*0.97</f>
        <v>6.3049999999999997</v>
      </c>
      <c r="L3768" s="161">
        <f t="shared" ref="L3768:L3769" si="2818">I3768*0.96</f>
        <v>6.24</v>
      </c>
      <c r="M3768" s="14"/>
      <c r="N3768" s="208">
        <f>H3768*M3768</f>
        <v>0</v>
      </c>
      <c r="O3768" s="217">
        <f>I3768*M3768</f>
        <v>0</v>
      </c>
      <c r="P3768" s="246">
        <f>J3768*M3768</f>
        <v>0</v>
      </c>
      <c r="Q3768" s="246">
        <f>K3768*M3768</f>
        <v>0</v>
      </c>
      <c r="R3768" s="246">
        <f>L3768*M3768</f>
        <v>0</v>
      </c>
      <c r="S3768" s="13" t="s">
        <v>5</v>
      </c>
    </row>
    <row r="3769" spans="1:21" s="56" customFormat="1" ht="69.95" hidden="1" customHeight="1" outlineLevel="1" thickBot="1" x14ac:dyDescent="0.25">
      <c r="A3769" s="644" t="s">
        <v>6088</v>
      </c>
      <c r="B3769" s="7" t="s">
        <v>136</v>
      </c>
      <c r="C3769" s="597" t="s">
        <v>10572</v>
      </c>
      <c r="D3769" s="68" t="s">
        <v>10573</v>
      </c>
      <c r="E3769" s="215"/>
      <c r="F3769" s="7" t="s">
        <v>4</v>
      </c>
      <c r="G3769" s="149">
        <v>5</v>
      </c>
      <c r="H3769" s="65">
        <v>2.5</v>
      </c>
      <c r="I3769" s="65">
        <v>2.4</v>
      </c>
      <c r="J3769" s="161">
        <f t="shared" si="2816"/>
        <v>2.3519999999999999</v>
      </c>
      <c r="K3769" s="161">
        <f t="shared" si="2817"/>
        <v>2.3279999999999998</v>
      </c>
      <c r="L3769" s="161">
        <f t="shared" si="2818"/>
        <v>2.3039999999999998</v>
      </c>
      <c r="M3769" s="14"/>
      <c r="N3769" s="208">
        <f>H3769*M3769</f>
        <v>0</v>
      </c>
      <c r="O3769" s="217">
        <f>I3769*M3769</f>
        <v>0</v>
      </c>
      <c r="P3769" s="246">
        <f>J3769*M3769</f>
        <v>0</v>
      </c>
      <c r="Q3769" s="246">
        <f>K3769*M3769</f>
        <v>0</v>
      </c>
      <c r="R3769" s="246">
        <f>L3769*M3769</f>
        <v>0</v>
      </c>
      <c r="S3769" s="13" t="s">
        <v>5</v>
      </c>
      <c r="U3769"/>
    </row>
    <row r="3770" spans="1:21" s="56" customFormat="1" ht="20.100000000000001" customHeight="1" collapsed="1" thickBot="1" x14ac:dyDescent="0.25">
      <c r="A3770" s="372" t="s">
        <v>817</v>
      </c>
      <c r="B3770" s="372"/>
      <c r="C3770" s="373"/>
      <c r="D3770" s="374"/>
      <c r="E3770" s="374"/>
      <c r="F3770" s="374"/>
      <c r="G3770" s="375"/>
      <c r="H3770" s="376"/>
      <c r="I3770" s="376"/>
      <c r="J3770" s="378"/>
      <c r="K3770" s="378"/>
      <c r="L3770" s="378"/>
      <c r="M3770" s="375"/>
      <c r="N3770" s="376"/>
      <c r="O3770" s="376"/>
      <c r="P3770" s="376"/>
      <c r="Q3770" s="376"/>
      <c r="R3770" s="376"/>
      <c r="S3770" s="377"/>
    </row>
    <row r="3771" spans="1:21" ht="20.100000000000001" hidden="1" customHeight="1" outlineLevel="1" thickBot="1" x14ac:dyDescent="0.25">
      <c r="A3771" s="3" t="s">
        <v>3737</v>
      </c>
      <c r="B3771" s="4" t="s">
        <v>33</v>
      </c>
      <c r="C3771" s="4"/>
      <c r="D3771" s="4" t="s">
        <v>17</v>
      </c>
      <c r="E3771" s="3" t="s">
        <v>2746</v>
      </c>
      <c r="F3771" s="35" t="s">
        <v>31</v>
      </c>
      <c r="G3771" s="39" t="s">
        <v>487</v>
      </c>
      <c r="H3771" s="4" t="s">
        <v>488</v>
      </c>
      <c r="I3771" s="4" t="s">
        <v>495</v>
      </c>
      <c r="J3771" s="123">
        <v>-0.02</v>
      </c>
      <c r="K3771" s="123">
        <v>-0.03</v>
      </c>
      <c r="L3771" s="123">
        <v>-0.04</v>
      </c>
      <c r="M3771" s="4" t="s">
        <v>18</v>
      </c>
      <c r="N3771" s="4" t="s">
        <v>8</v>
      </c>
      <c r="O3771" s="4" t="s">
        <v>486</v>
      </c>
      <c r="P3771" s="124" t="s">
        <v>1924</v>
      </c>
      <c r="Q3771" s="124" t="s">
        <v>1930</v>
      </c>
      <c r="R3771" s="124" t="s">
        <v>1931</v>
      </c>
      <c r="S3771" s="4" t="s">
        <v>34</v>
      </c>
      <c r="U3771" s="56"/>
    </row>
    <row r="3772" spans="1:21" s="56" customFormat="1" ht="69.95" hidden="1" customHeight="1" outlineLevel="1" thickBot="1" x14ac:dyDescent="0.25">
      <c r="A3772" s="644" t="s">
        <v>7528</v>
      </c>
      <c r="B3772" s="64" t="s">
        <v>136</v>
      </c>
      <c r="C3772" s="195"/>
      <c r="D3772" s="69" t="s">
        <v>8302</v>
      </c>
      <c r="E3772" s="598"/>
      <c r="F3772" s="64" t="s">
        <v>4</v>
      </c>
      <c r="G3772" s="165">
        <v>12</v>
      </c>
      <c r="H3772" s="98">
        <v>6.7</v>
      </c>
      <c r="I3772" s="98">
        <v>6.5</v>
      </c>
      <c r="J3772" s="162">
        <f t="shared" ref="J3772:J3798" si="2819">I3772*0.98</f>
        <v>6.37</v>
      </c>
      <c r="K3772" s="162">
        <f t="shared" ref="K3772:K3798" si="2820">I3772*0.97</f>
        <v>6.3049999999999997</v>
      </c>
      <c r="L3772" s="162">
        <f t="shared" ref="L3772:L3798" si="2821">I3772*0.96</f>
        <v>6.24</v>
      </c>
      <c r="M3772" s="141"/>
      <c r="N3772" s="209">
        <f>H3772*M3772</f>
        <v>0</v>
      </c>
      <c r="O3772" s="217">
        <f>I3772*M3772</f>
        <v>0</v>
      </c>
      <c r="P3772" s="246">
        <f>J3772*M3772</f>
        <v>0</v>
      </c>
      <c r="Q3772" s="246">
        <f>K3772*M3772</f>
        <v>0</v>
      </c>
      <c r="R3772" s="246">
        <f>L3772*M3772</f>
        <v>0</v>
      </c>
      <c r="S3772" s="30" t="s">
        <v>5</v>
      </c>
      <c r="T3772" s="100"/>
    </row>
    <row r="3773" spans="1:21" s="56" customFormat="1" ht="69.95" hidden="1" customHeight="1" outlineLevel="1" thickBot="1" x14ac:dyDescent="0.25">
      <c r="A3773" s="644" t="s">
        <v>6089</v>
      </c>
      <c r="B3773" s="64" t="s">
        <v>136</v>
      </c>
      <c r="C3773" s="597" t="s">
        <v>9119</v>
      </c>
      <c r="D3773" s="69" t="s">
        <v>8303</v>
      </c>
      <c r="E3773" s="64"/>
      <c r="F3773" s="64" t="s">
        <v>4</v>
      </c>
      <c r="G3773" s="86">
        <v>3</v>
      </c>
      <c r="H3773" s="98">
        <v>1.7</v>
      </c>
      <c r="I3773" s="98">
        <v>1.6</v>
      </c>
      <c r="J3773" s="161">
        <f t="shared" si="2819"/>
        <v>1.5680000000000001</v>
      </c>
      <c r="K3773" s="161">
        <f t="shared" si="2820"/>
        <v>1.552</v>
      </c>
      <c r="L3773" s="161">
        <f t="shared" si="2821"/>
        <v>1.536</v>
      </c>
      <c r="M3773" s="14"/>
      <c r="N3773" s="209">
        <f>H3773*M3773</f>
        <v>0</v>
      </c>
      <c r="O3773" s="217">
        <f>I3773*M3773</f>
        <v>0</v>
      </c>
      <c r="P3773" s="246">
        <f>J3773*M3773</f>
        <v>0</v>
      </c>
      <c r="Q3773" s="246">
        <f>K3773*M3773</f>
        <v>0</v>
      </c>
      <c r="R3773" s="246">
        <f>L3773*M3773</f>
        <v>0</v>
      </c>
      <c r="S3773" s="30" t="s">
        <v>5</v>
      </c>
      <c r="T3773" s="100"/>
    </row>
    <row r="3774" spans="1:21" s="56" customFormat="1" ht="69.95" hidden="1" customHeight="1" outlineLevel="1" thickBot="1" x14ac:dyDescent="0.25">
      <c r="A3774" s="644" t="s">
        <v>6090</v>
      </c>
      <c r="B3774" s="7" t="s">
        <v>205</v>
      </c>
      <c r="C3774" s="104" t="s">
        <v>1913</v>
      </c>
      <c r="D3774" s="68" t="s">
        <v>8304</v>
      </c>
      <c r="E3774" s="13"/>
      <c r="F3774" s="7" t="s">
        <v>4</v>
      </c>
      <c r="G3774" s="2">
        <v>5</v>
      </c>
      <c r="H3774" s="65">
        <v>3.05</v>
      </c>
      <c r="I3774" s="65">
        <v>2.95</v>
      </c>
      <c r="J3774" s="161">
        <f t="shared" si="2819"/>
        <v>2.891</v>
      </c>
      <c r="K3774" s="161">
        <f t="shared" si="2820"/>
        <v>2.8614999999999999</v>
      </c>
      <c r="L3774" s="161">
        <f t="shared" si="2821"/>
        <v>2.8319999999999999</v>
      </c>
      <c r="M3774" s="14"/>
      <c r="N3774" s="208">
        <f>H3774*M3774</f>
        <v>0</v>
      </c>
      <c r="O3774" s="217">
        <f>I3774*M3774</f>
        <v>0</v>
      </c>
      <c r="P3774" s="246">
        <f>J3774*M3774</f>
        <v>0</v>
      </c>
      <c r="Q3774" s="246">
        <f>K3774*M3774</f>
        <v>0</v>
      </c>
      <c r="R3774" s="246">
        <f>L3774*M3774</f>
        <v>0</v>
      </c>
      <c r="S3774" s="13" t="s">
        <v>5</v>
      </c>
    </row>
    <row r="3775" spans="1:21" s="56" customFormat="1" ht="69.95" hidden="1" customHeight="1" outlineLevel="1" thickBot="1" x14ac:dyDescent="0.25">
      <c r="A3775" s="644" t="s">
        <v>6091</v>
      </c>
      <c r="B3775" s="7" t="s">
        <v>136</v>
      </c>
      <c r="C3775" s="104" t="s">
        <v>1945</v>
      </c>
      <c r="D3775" s="68" t="s">
        <v>8305</v>
      </c>
      <c r="E3775" s="64"/>
      <c r="F3775" s="64" t="s">
        <v>4</v>
      </c>
      <c r="G3775" s="2">
        <v>4</v>
      </c>
      <c r="H3775" s="65">
        <v>1.8</v>
      </c>
      <c r="I3775" s="65">
        <v>1.7</v>
      </c>
      <c r="J3775" s="161">
        <f t="shared" si="2819"/>
        <v>1.6659999999999999</v>
      </c>
      <c r="K3775" s="161">
        <f t="shared" si="2820"/>
        <v>1.649</v>
      </c>
      <c r="L3775" s="161">
        <f t="shared" si="2821"/>
        <v>1.6319999999999999</v>
      </c>
      <c r="M3775" s="14"/>
      <c r="N3775" s="208">
        <f>H3775*M3775</f>
        <v>0</v>
      </c>
      <c r="O3775" s="217">
        <f>I3775*M3775</f>
        <v>0</v>
      </c>
      <c r="P3775" s="246">
        <f>J3775*M3775</f>
        <v>0</v>
      </c>
      <c r="Q3775" s="246">
        <f>K3775*M3775</f>
        <v>0</v>
      </c>
      <c r="R3775" s="246">
        <f>L3775*M3775</f>
        <v>0</v>
      </c>
      <c r="S3775" s="13" t="s">
        <v>5</v>
      </c>
    </row>
    <row r="3776" spans="1:21" s="56" customFormat="1" ht="69.95" hidden="1" customHeight="1" outlineLevel="1" thickBot="1" x14ac:dyDescent="0.25">
      <c r="A3776" s="644" t="s">
        <v>6092</v>
      </c>
      <c r="B3776" s="7" t="s">
        <v>136</v>
      </c>
      <c r="C3776" s="104" t="s">
        <v>1903</v>
      </c>
      <c r="D3776" s="68" t="s">
        <v>8306</v>
      </c>
      <c r="E3776" s="64"/>
      <c r="F3776" s="64" t="s">
        <v>4</v>
      </c>
      <c r="G3776" s="2">
        <v>4</v>
      </c>
      <c r="H3776" s="65">
        <v>1.8</v>
      </c>
      <c r="I3776" s="65">
        <v>1.7</v>
      </c>
      <c r="J3776" s="161">
        <f t="shared" si="2819"/>
        <v>1.6659999999999999</v>
      </c>
      <c r="K3776" s="161">
        <f t="shared" si="2820"/>
        <v>1.649</v>
      </c>
      <c r="L3776" s="161">
        <f t="shared" si="2821"/>
        <v>1.6319999999999999</v>
      </c>
      <c r="M3776" s="14"/>
      <c r="N3776" s="208">
        <f>H3776*M3776</f>
        <v>0</v>
      </c>
      <c r="O3776" s="217">
        <f>I3776*M3776</f>
        <v>0</v>
      </c>
      <c r="P3776" s="246">
        <f>J3776*M3776</f>
        <v>0</v>
      </c>
      <c r="Q3776" s="246">
        <f>K3776*M3776</f>
        <v>0</v>
      </c>
      <c r="R3776" s="246">
        <f>L3776*M3776</f>
        <v>0</v>
      </c>
      <c r="S3776" s="13" t="s">
        <v>5</v>
      </c>
    </row>
    <row r="3777" spans="1:19" s="56" customFormat="1" ht="69.95" hidden="1" customHeight="1" outlineLevel="1" thickBot="1" x14ac:dyDescent="0.25">
      <c r="A3777" s="644" t="s">
        <v>6093</v>
      </c>
      <c r="B3777" s="7" t="s">
        <v>136</v>
      </c>
      <c r="C3777" s="104" t="s">
        <v>1903</v>
      </c>
      <c r="D3777" s="68" t="s">
        <v>8307</v>
      </c>
      <c r="E3777" s="64"/>
      <c r="F3777" s="64" t="s">
        <v>4</v>
      </c>
      <c r="G3777" s="2">
        <v>4</v>
      </c>
      <c r="H3777" s="65">
        <v>1.8</v>
      </c>
      <c r="I3777" s="65">
        <v>1.7</v>
      </c>
      <c r="J3777" s="161">
        <f t="shared" si="2819"/>
        <v>1.6659999999999999</v>
      </c>
      <c r="K3777" s="161">
        <f t="shared" si="2820"/>
        <v>1.649</v>
      </c>
      <c r="L3777" s="161">
        <f t="shared" si="2821"/>
        <v>1.6319999999999999</v>
      </c>
      <c r="M3777" s="14"/>
      <c r="N3777" s="208">
        <f>H3777*M3777</f>
        <v>0</v>
      </c>
      <c r="O3777" s="217">
        <f>I3777*M3777</f>
        <v>0</v>
      </c>
      <c r="P3777" s="246">
        <f>J3777*M3777</f>
        <v>0</v>
      </c>
      <c r="Q3777" s="246">
        <f>K3777*M3777</f>
        <v>0</v>
      </c>
      <c r="R3777" s="246">
        <f>L3777*M3777</f>
        <v>0</v>
      </c>
      <c r="S3777" s="13" t="s">
        <v>5</v>
      </c>
    </row>
    <row r="3778" spans="1:19" s="56" customFormat="1" ht="69.95" hidden="1" customHeight="1" outlineLevel="1" thickBot="1" x14ac:dyDescent="0.25">
      <c r="A3778" s="644" t="s">
        <v>6094</v>
      </c>
      <c r="B3778" s="7" t="s">
        <v>136</v>
      </c>
      <c r="C3778" s="104" t="s">
        <v>1900</v>
      </c>
      <c r="D3778" s="68" t="s">
        <v>8308</v>
      </c>
      <c r="E3778" s="7"/>
      <c r="F3778" s="7" t="s">
        <v>4</v>
      </c>
      <c r="G3778" s="2">
        <v>5</v>
      </c>
      <c r="H3778" s="65">
        <v>2.85</v>
      </c>
      <c r="I3778" s="65">
        <v>2.75</v>
      </c>
      <c r="J3778" s="161">
        <f t="shared" si="2819"/>
        <v>2.6949999999999998</v>
      </c>
      <c r="K3778" s="161">
        <f t="shared" si="2820"/>
        <v>2.6675</v>
      </c>
      <c r="L3778" s="161">
        <f t="shared" si="2821"/>
        <v>2.6399999999999997</v>
      </c>
      <c r="M3778" s="14"/>
      <c r="N3778" s="208">
        <f>H3778*M3778</f>
        <v>0</v>
      </c>
      <c r="O3778" s="217">
        <f>I3778*M3778</f>
        <v>0</v>
      </c>
      <c r="P3778" s="246">
        <f>J3778*M3778</f>
        <v>0</v>
      </c>
      <c r="Q3778" s="246">
        <f>K3778*M3778</f>
        <v>0</v>
      </c>
      <c r="R3778" s="246">
        <f>L3778*M3778</f>
        <v>0</v>
      </c>
      <c r="S3778" s="13" t="s">
        <v>5</v>
      </c>
    </row>
    <row r="3779" spans="1:19" s="56" customFormat="1" ht="69.95" hidden="1" customHeight="1" outlineLevel="1" thickBot="1" x14ac:dyDescent="0.25">
      <c r="A3779" s="644" t="s">
        <v>6095</v>
      </c>
      <c r="B3779" s="7" t="s">
        <v>136</v>
      </c>
      <c r="C3779" s="104" t="s">
        <v>1900</v>
      </c>
      <c r="D3779" s="68" t="s">
        <v>8309</v>
      </c>
      <c r="E3779" s="7"/>
      <c r="F3779" s="7" t="s">
        <v>4</v>
      </c>
      <c r="G3779" s="2">
        <v>7</v>
      </c>
      <c r="H3779" s="65">
        <v>4</v>
      </c>
      <c r="I3779" s="65">
        <v>3.9</v>
      </c>
      <c r="J3779" s="161">
        <f t="shared" si="2819"/>
        <v>3.8220000000000001</v>
      </c>
      <c r="K3779" s="161">
        <f t="shared" si="2820"/>
        <v>3.7829999999999999</v>
      </c>
      <c r="L3779" s="161">
        <f t="shared" si="2821"/>
        <v>3.7439999999999998</v>
      </c>
      <c r="M3779" s="14"/>
      <c r="N3779" s="208">
        <f>H3779*M3779</f>
        <v>0</v>
      </c>
      <c r="O3779" s="217">
        <f>I3779*M3779</f>
        <v>0</v>
      </c>
      <c r="P3779" s="246">
        <f>J3779*M3779</f>
        <v>0</v>
      </c>
      <c r="Q3779" s="246">
        <f>K3779*M3779</f>
        <v>0</v>
      </c>
      <c r="R3779" s="246">
        <f>L3779*M3779</f>
        <v>0</v>
      </c>
      <c r="S3779" s="13" t="s">
        <v>5</v>
      </c>
    </row>
    <row r="3780" spans="1:19" s="56" customFormat="1" ht="69.95" hidden="1" customHeight="1" outlineLevel="1" thickBot="1" x14ac:dyDescent="0.25">
      <c r="A3780" s="644" t="s">
        <v>6096</v>
      </c>
      <c r="B3780" s="7" t="s">
        <v>136</v>
      </c>
      <c r="C3780" s="597" t="s">
        <v>9500</v>
      </c>
      <c r="D3780" s="68" t="s">
        <v>8310</v>
      </c>
      <c r="E3780" s="7"/>
      <c r="F3780" s="7" t="s">
        <v>4</v>
      </c>
      <c r="G3780" s="2">
        <v>6</v>
      </c>
      <c r="H3780" s="65">
        <v>3.6</v>
      </c>
      <c r="I3780" s="65">
        <v>3.5</v>
      </c>
      <c r="J3780" s="161">
        <f t="shared" si="2819"/>
        <v>3.4299999999999997</v>
      </c>
      <c r="K3780" s="161">
        <f t="shared" si="2820"/>
        <v>3.395</v>
      </c>
      <c r="L3780" s="161">
        <f t="shared" si="2821"/>
        <v>3.36</v>
      </c>
      <c r="M3780" s="14"/>
      <c r="N3780" s="208">
        <f>H3780*M3780</f>
        <v>0</v>
      </c>
      <c r="O3780" s="217">
        <f>I3780*M3780</f>
        <v>0</v>
      </c>
      <c r="P3780" s="246">
        <f>J3780*M3780</f>
        <v>0</v>
      </c>
      <c r="Q3780" s="246">
        <f>K3780*M3780</f>
        <v>0</v>
      </c>
      <c r="R3780" s="246">
        <f>L3780*M3780</f>
        <v>0</v>
      </c>
      <c r="S3780" s="13" t="s">
        <v>5</v>
      </c>
    </row>
    <row r="3781" spans="1:19" s="56" customFormat="1" ht="69.95" hidden="1" customHeight="1" outlineLevel="1" thickBot="1" x14ac:dyDescent="0.25">
      <c r="A3781" s="644" t="s">
        <v>6097</v>
      </c>
      <c r="B3781" s="7" t="s">
        <v>136</v>
      </c>
      <c r="C3781" s="104" t="s">
        <v>1946</v>
      </c>
      <c r="D3781" s="68" t="s">
        <v>8311</v>
      </c>
      <c r="E3781" s="7"/>
      <c r="F3781" s="7" t="s">
        <v>4</v>
      </c>
      <c r="G3781" s="2">
        <v>4</v>
      </c>
      <c r="H3781" s="65">
        <v>1.6</v>
      </c>
      <c r="I3781" s="65">
        <v>1.5</v>
      </c>
      <c r="J3781" s="161">
        <f t="shared" si="2819"/>
        <v>1.47</v>
      </c>
      <c r="K3781" s="161">
        <f t="shared" si="2820"/>
        <v>1.4550000000000001</v>
      </c>
      <c r="L3781" s="161">
        <f t="shared" si="2821"/>
        <v>1.44</v>
      </c>
      <c r="M3781" s="14"/>
      <c r="N3781" s="208">
        <f>H3781*M3781</f>
        <v>0</v>
      </c>
      <c r="O3781" s="217">
        <f>I3781*M3781</f>
        <v>0</v>
      </c>
      <c r="P3781" s="246">
        <f>J3781*M3781</f>
        <v>0</v>
      </c>
      <c r="Q3781" s="246">
        <f>K3781*M3781</f>
        <v>0</v>
      </c>
      <c r="R3781" s="246">
        <f>L3781*M3781</f>
        <v>0</v>
      </c>
      <c r="S3781" s="30" t="s">
        <v>5</v>
      </c>
    </row>
    <row r="3782" spans="1:19" s="56" customFormat="1" ht="69.95" hidden="1" customHeight="1" outlineLevel="1" thickBot="1" x14ac:dyDescent="0.25">
      <c r="A3782" s="644" t="s">
        <v>6098</v>
      </c>
      <c r="B3782" s="7" t="s">
        <v>136</v>
      </c>
      <c r="C3782" s="104" t="s">
        <v>1940</v>
      </c>
      <c r="D3782" s="68" t="s">
        <v>8312</v>
      </c>
      <c r="E3782" s="7"/>
      <c r="F3782" s="7" t="s">
        <v>4</v>
      </c>
      <c r="G3782" s="2">
        <v>4</v>
      </c>
      <c r="H3782" s="65">
        <v>1.8</v>
      </c>
      <c r="I3782" s="65">
        <v>1.7</v>
      </c>
      <c r="J3782" s="161">
        <f t="shared" si="2819"/>
        <v>1.6659999999999999</v>
      </c>
      <c r="K3782" s="161">
        <f t="shared" si="2820"/>
        <v>1.649</v>
      </c>
      <c r="L3782" s="161">
        <f t="shared" si="2821"/>
        <v>1.6319999999999999</v>
      </c>
      <c r="M3782" s="14"/>
      <c r="N3782" s="208">
        <f>H3782*M3782</f>
        <v>0</v>
      </c>
      <c r="O3782" s="217">
        <f>I3782*M3782</f>
        <v>0</v>
      </c>
      <c r="P3782" s="246">
        <f>J3782*M3782</f>
        <v>0</v>
      </c>
      <c r="Q3782" s="246">
        <f>K3782*M3782</f>
        <v>0</v>
      </c>
      <c r="R3782" s="246">
        <f>L3782*M3782</f>
        <v>0</v>
      </c>
      <c r="S3782" s="13" t="s">
        <v>5</v>
      </c>
    </row>
    <row r="3783" spans="1:19" s="56" customFormat="1" ht="69.95" hidden="1" customHeight="1" outlineLevel="1" thickBot="1" x14ac:dyDescent="0.25">
      <c r="A3783" s="644" t="s">
        <v>6099</v>
      </c>
      <c r="B3783" s="7" t="s">
        <v>136</v>
      </c>
      <c r="C3783" s="104" t="s">
        <v>1941</v>
      </c>
      <c r="D3783" s="68" t="s">
        <v>8313</v>
      </c>
      <c r="E3783" s="7"/>
      <c r="F3783" s="7" t="s">
        <v>4</v>
      </c>
      <c r="G3783" s="2">
        <v>4</v>
      </c>
      <c r="H3783" s="65">
        <v>1.8</v>
      </c>
      <c r="I3783" s="65">
        <v>1.7</v>
      </c>
      <c r="J3783" s="161">
        <f t="shared" si="2819"/>
        <v>1.6659999999999999</v>
      </c>
      <c r="K3783" s="161">
        <f t="shared" si="2820"/>
        <v>1.649</v>
      </c>
      <c r="L3783" s="161">
        <f t="shared" si="2821"/>
        <v>1.6319999999999999</v>
      </c>
      <c r="M3783" s="14"/>
      <c r="N3783" s="208">
        <f>H3783*M3783</f>
        <v>0</v>
      </c>
      <c r="O3783" s="217">
        <f>I3783*M3783</f>
        <v>0</v>
      </c>
      <c r="P3783" s="246">
        <f>J3783*M3783</f>
        <v>0</v>
      </c>
      <c r="Q3783" s="246">
        <f>K3783*M3783</f>
        <v>0</v>
      </c>
      <c r="R3783" s="246">
        <f>L3783*M3783</f>
        <v>0</v>
      </c>
      <c r="S3783" s="13" t="s">
        <v>5</v>
      </c>
    </row>
    <row r="3784" spans="1:19" s="56" customFormat="1" ht="69.95" hidden="1" customHeight="1" outlineLevel="1" thickBot="1" x14ac:dyDescent="0.25">
      <c r="A3784" s="644" t="s">
        <v>6100</v>
      </c>
      <c r="B3784" s="7" t="s">
        <v>136</v>
      </c>
      <c r="C3784" s="104" t="s">
        <v>1944</v>
      </c>
      <c r="D3784" s="68" t="s">
        <v>8314</v>
      </c>
      <c r="E3784" s="7"/>
      <c r="F3784" s="7" t="s">
        <v>4</v>
      </c>
      <c r="G3784" s="2">
        <v>4</v>
      </c>
      <c r="H3784" s="65">
        <v>1.8</v>
      </c>
      <c r="I3784" s="65">
        <v>1.7</v>
      </c>
      <c r="J3784" s="161">
        <f t="shared" si="2819"/>
        <v>1.6659999999999999</v>
      </c>
      <c r="K3784" s="161">
        <f t="shared" si="2820"/>
        <v>1.649</v>
      </c>
      <c r="L3784" s="161">
        <f t="shared" si="2821"/>
        <v>1.6319999999999999</v>
      </c>
      <c r="M3784" s="14"/>
      <c r="N3784" s="208">
        <f>H3784*M3784</f>
        <v>0</v>
      </c>
      <c r="O3784" s="217">
        <f>I3784*M3784</f>
        <v>0</v>
      </c>
      <c r="P3784" s="246">
        <f>J3784*M3784</f>
        <v>0</v>
      </c>
      <c r="Q3784" s="246">
        <f>K3784*M3784</f>
        <v>0</v>
      </c>
      <c r="R3784" s="246">
        <f>L3784*M3784</f>
        <v>0</v>
      </c>
      <c r="S3784" s="13" t="s">
        <v>5</v>
      </c>
    </row>
    <row r="3785" spans="1:19" s="56" customFormat="1" ht="69.95" hidden="1" customHeight="1" outlineLevel="1" thickBot="1" x14ac:dyDescent="0.25">
      <c r="A3785" s="644" t="s">
        <v>6101</v>
      </c>
      <c r="B3785" s="7" t="s">
        <v>136</v>
      </c>
      <c r="C3785" s="104" t="s">
        <v>1903</v>
      </c>
      <c r="D3785" s="68" t="s">
        <v>8315</v>
      </c>
      <c r="E3785" s="7"/>
      <c r="F3785" s="7" t="s">
        <v>4</v>
      </c>
      <c r="G3785" s="2">
        <v>4</v>
      </c>
      <c r="H3785" s="65">
        <v>1.8</v>
      </c>
      <c r="I3785" s="65">
        <v>1.7</v>
      </c>
      <c r="J3785" s="161">
        <f t="shared" si="2819"/>
        <v>1.6659999999999999</v>
      </c>
      <c r="K3785" s="161">
        <f t="shared" si="2820"/>
        <v>1.649</v>
      </c>
      <c r="L3785" s="161">
        <f t="shared" si="2821"/>
        <v>1.6319999999999999</v>
      </c>
      <c r="M3785" s="14"/>
      <c r="N3785" s="208">
        <f>H3785*M3785</f>
        <v>0</v>
      </c>
      <c r="O3785" s="217">
        <f>I3785*M3785</f>
        <v>0</v>
      </c>
      <c r="P3785" s="246">
        <f>J3785*M3785</f>
        <v>0</v>
      </c>
      <c r="Q3785" s="246">
        <f>K3785*M3785</f>
        <v>0</v>
      </c>
      <c r="R3785" s="246">
        <f>L3785*M3785</f>
        <v>0</v>
      </c>
      <c r="S3785" s="13" t="s">
        <v>5</v>
      </c>
    </row>
    <row r="3786" spans="1:19" s="56" customFormat="1" ht="69.95" hidden="1" customHeight="1" outlineLevel="1" thickBot="1" x14ac:dyDescent="0.25">
      <c r="A3786" s="644" t="s">
        <v>6102</v>
      </c>
      <c r="B3786" s="7" t="s">
        <v>136</v>
      </c>
      <c r="C3786" s="104" t="s">
        <v>1943</v>
      </c>
      <c r="D3786" s="68" t="s">
        <v>8316</v>
      </c>
      <c r="E3786" s="7"/>
      <c r="F3786" s="7" t="s">
        <v>4</v>
      </c>
      <c r="G3786" s="2">
        <v>4</v>
      </c>
      <c r="H3786" s="65">
        <v>1.8</v>
      </c>
      <c r="I3786" s="65">
        <v>1.7</v>
      </c>
      <c r="J3786" s="161">
        <f t="shared" si="2819"/>
        <v>1.6659999999999999</v>
      </c>
      <c r="K3786" s="161">
        <f t="shared" si="2820"/>
        <v>1.649</v>
      </c>
      <c r="L3786" s="161">
        <f t="shared" si="2821"/>
        <v>1.6319999999999999</v>
      </c>
      <c r="M3786" s="14"/>
      <c r="N3786" s="208">
        <f>H3786*M3786</f>
        <v>0</v>
      </c>
      <c r="O3786" s="217">
        <f>I3786*M3786</f>
        <v>0</v>
      </c>
      <c r="P3786" s="246">
        <f>J3786*M3786</f>
        <v>0</v>
      </c>
      <c r="Q3786" s="246">
        <f>K3786*M3786</f>
        <v>0</v>
      </c>
      <c r="R3786" s="246">
        <f>L3786*M3786</f>
        <v>0</v>
      </c>
      <c r="S3786" s="13" t="s">
        <v>5</v>
      </c>
    </row>
    <row r="3787" spans="1:19" s="56" customFormat="1" ht="69.95" hidden="1" customHeight="1" outlineLevel="1" thickBot="1" x14ac:dyDescent="0.25">
      <c r="A3787" s="644" t="s">
        <v>6103</v>
      </c>
      <c r="B3787" s="7" t="s">
        <v>136</v>
      </c>
      <c r="C3787" s="104" t="s">
        <v>1943</v>
      </c>
      <c r="D3787" s="68" t="s">
        <v>8317</v>
      </c>
      <c r="E3787" s="7"/>
      <c r="F3787" s="7" t="s">
        <v>4</v>
      </c>
      <c r="G3787" s="2">
        <v>4</v>
      </c>
      <c r="H3787" s="65">
        <v>1.8</v>
      </c>
      <c r="I3787" s="65">
        <v>1.7</v>
      </c>
      <c r="J3787" s="161">
        <f t="shared" si="2819"/>
        <v>1.6659999999999999</v>
      </c>
      <c r="K3787" s="161">
        <f t="shared" si="2820"/>
        <v>1.649</v>
      </c>
      <c r="L3787" s="161">
        <f t="shared" si="2821"/>
        <v>1.6319999999999999</v>
      </c>
      <c r="M3787" s="14"/>
      <c r="N3787" s="208">
        <f>H3787*M3787</f>
        <v>0</v>
      </c>
      <c r="O3787" s="217">
        <f>I3787*M3787</f>
        <v>0</v>
      </c>
      <c r="P3787" s="246">
        <f>J3787*M3787</f>
        <v>0</v>
      </c>
      <c r="Q3787" s="246">
        <f>K3787*M3787</f>
        <v>0</v>
      </c>
      <c r="R3787" s="246">
        <f>L3787*M3787</f>
        <v>0</v>
      </c>
      <c r="S3787" s="13" t="s">
        <v>5</v>
      </c>
    </row>
    <row r="3788" spans="1:19" s="56" customFormat="1" ht="69.95" hidden="1" customHeight="1" outlineLevel="1" thickBot="1" x14ac:dyDescent="0.25">
      <c r="A3788" s="644" t="s">
        <v>6104</v>
      </c>
      <c r="B3788" s="7" t="s">
        <v>136</v>
      </c>
      <c r="C3788" s="104" t="s">
        <v>1943</v>
      </c>
      <c r="D3788" s="68" t="s">
        <v>8318</v>
      </c>
      <c r="E3788" s="7"/>
      <c r="F3788" s="7" t="s">
        <v>4</v>
      </c>
      <c r="G3788" s="2">
        <v>4</v>
      </c>
      <c r="H3788" s="65">
        <v>1.8</v>
      </c>
      <c r="I3788" s="65">
        <v>1.7</v>
      </c>
      <c r="J3788" s="161">
        <f t="shared" si="2819"/>
        <v>1.6659999999999999</v>
      </c>
      <c r="K3788" s="161">
        <f t="shared" si="2820"/>
        <v>1.649</v>
      </c>
      <c r="L3788" s="161">
        <f t="shared" si="2821"/>
        <v>1.6319999999999999</v>
      </c>
      <c r="M3788" s="14"/>
      <c r="N3788" s="208">
        <f>H3788*M3788</f>
        <v>0</v>
      </c>
      <c r="O3788" s="217">
        <f>I3788*M3788</f>
        <v>0</v>
      </c>
      <c r="P3788" s="246">
        <f>J3788*M3788</f>
        <v>0</v>
      </c>
      <c r="Q3788" s="246">
        <f>K3788*M3788</f>
        <v>0</v>
      </c>
      <c r="R3788" s="246">
        <f>L3788*M3788</f>
        <v>0</v>
      </c>
      <c r="S3788" s="13" t="s">
        <v>5</v>
      </c>
    </row>
    <row r="3789" spans="1:19" s="56" customFormat="1" ht="69.95" hidden="1" customHeight="1" outlineLevel="1" thickBot="1" x14ac:dyDescent="0.25">
      <c r="A3789" s="644" t="s">
        <v>6105</v>
      </c>
      <c r="B3789" s="7" t="s">
        <v>136</v>
      </c>
      <c r="C3789" s="597" t="s">
        <v>9036</v>
      </c>
      <c r="D3789" s="68" t="s">
        <v>8319</v>
      </c>
      <c r="E3789" s="7"/>
      <c r="F3789" s="7" t="str">
        <f>+F3790</f>
        <v>+</v>
      </c>
      <c r="G3789" s="2">
        <v>4</v>
      </c>
      <c r="H3789" s="65">
        <v>2</v>
      </c>
      <c r="I3789" s="65">
        <v>1.9</v>
      </c>
      <c r="J3789" s="161">
        <f t="shared" si="2819"/>
        <v>1.8619999999999999</v>
      </c>
      <c r="K3789" s="161">
        <f t="shared" si="2820"/>
        <v>1.843</v>
      </c>
      <c r="L3789" s="161">
        <f t="shared" si="2821"/>
        <v>1.8239999999999998</v>
      </c>
      <c r="M3789" s="14"/>
      <c r="N3789" s="208">
        <f>H3789*M3789</f>
        <v>0</v>
      </c>
      <c r="O3789" s="217">
        <f>I3789*M3789</f>
        <v>0</v>
      </c>
      <c r="P3789" s="246">
        <f>J3789*M3789</f>
        <v>0</v>
      </c>
      <c r="Q3789" s="246">
        <f>K3789*M3789</f>
        <v>0</v>
      </c>
      <c r="R3789" s="246">
        <f>L3789*M3789</f>
        <v>0</v>
      </c>
      <c r="S3789" s="13" t="s">
        <v>5</v>
      </c>
    </row>
    <row r="3790" spans="1:19" s="56" customFormat="1" ht="69.95" hidden="1" customHeight="1" outlineLevel="1" thickBot="1" x14ac:dyDescent="0.25">
      <c r="A3790" s="644" t="s">
        <v>6106</v>
      </c>
      <c r="B3790" s="7" t="s">
        <v>136</v>
      </c>
      <c r="C3790" s="104" t="s">
        <v>1903</v>
      </c>
      <c r="D3790" s="68" t="s">
        <v>8320</v>
      </c>
      <c r="E3790" s="7"/>
      <c r="F3790" s="7" t="s">
        <v>4</v>
      </c>
      <c r="G3790" s="2">
        <v>4</v>
      </c>
      <c r="H3790" s="65">
        <v>1.9</v>
      </c>
      <c r="I3790" s="65">
        <v>1.8</v>
      </c>
      <c r="J3790" s="161">
        <f t="shared" si="2819"/>
        <v>1.764</v>
      </c>
      <c r="K3790" s="161">
        <f t="shared" si="2820"/>
        <v>1.746</v>
      </c>
      <c r="L3790" s="161">
        <f t="shared" si="2821"/>
        <v>1.728</v>
      </c>
      <c r="M3790" s="14"/>
      <c r="N3790" s="208">
        <f>H3790*M3790</f>
        <v>0</v>
      </c>
      <c r="O3790" s="217">
        <f>I3790*M3790</f>
        <v>0</v>
      </c>
      <c r="P3790" s="246">
        <f>J3790*M3790</f>
        <v>0</v>
      </c>
      <c r="Q3790" s="246">
        <f>K3790*M3790</f>
        <v>0</v>
      </c>
      <c r="R3790" s="246">
        <f>L3790*M3790</f>
        <v>0</v>
      </c>
      <c r="S3790" s="13" t="s">
        <v>5</v>
      </c>
    </row>
    <row r="3791" spans="1:19" s="56" customFormat="1" ht="69.95" hidden="1" customHeight="1" outlineLevel="1" thickBot="1" x14ac:dyDescent="0.25">
      <c r="A3791" s="644" t="s">
        <v>6107</v>
      </c>
      <c r="B3791" s="7" t="s">
        <v>136</v>
      </c>
      <c r="C3791" s="104" t="s">
        <v>1903</v>
      </c>
      <c r="D3791" s="68" t="s">
        <v>8321</v>
      </c>
      <c r="E3791" s="7"/>
      <c r="F3791" s="7" t="s">
        <v>4</v>
      </c>
      <c r="G3791" s="2">
        <v>4</v>
      </c>
      <c r="H3791" s="65">
        <v>1.95</v>
      </c>
      <c r="I3791" s="65">
        <v>1.85</v>
      </c>
      <c r="J3791" s="161">
        <f t="shared" si="2819"/>
        <v>1.8129999999999999</v>
      </c>
      <c r="K3791" s="161">
        <f t="shared" si="2820"/>
        <v>1.7945</v>
      </c>
      <c r="L3791" s="161">
        <f t="shared" si="2821"/>
        <v>1.776</v>
      </c>
      <c r="M3791" s="14"/>
      <c r="N3791" s="208">
        <f>H3791*M3791</f>
        <v>0</v>
      </c>
      <c r="O3791" s="217">
        <f>I3791*M3791</f>
        <v>0</v>
      </c>
      <c r="P3791" s="246">
        <f>J3791*M3791</f>
        <v>0</v>
      </c>
      <c r="Q3791" s="246">
        <f>K3791*M3791</f>
        <v>0</v>
      </c>
      <c r="R3791" s="246">
        <f>L3791*M3791</f>
        <v>0</v>
      </c>
      <c r="S3791" s="13" t="s">
        <v>5</v>
      </c>
    </row>
    <row r="3792" spans="1:19" s="56" customFormat="1" ht="69.95" hidden="1" customHeight="1" outlineLevel="1" thickBot="1" x14ac:dyDescent="0.25">
      <c r="A3792" s="644" t="s">
        <v>6108</v>
      </c>
      <c r="B3792" s="7" t="s">
        <v>136</v>
      </c>
      <c r="C3792" s="597" t="s">
        <v>10190</v>
      </c>
      <c r="D3792" s="68" t="s">
        <v>8322</v>
      </c>
      <c r="E3792" s="7"/>
      <c r="F3792" s="7" t="s">
        <v>4</v>
      </c>
      <c r="G3792" s="2">
        <v>5</v>
      </c>
      <c r="H3792" s="65">
        <v>2.6</v>
      </c>
      <c r="I3792" s="65">
        <v>2.5</v>
      </c>
      <c r="J3792" s="161">
        <f t="shared" si="2819"/>
        <v>2.4500000000000002</v>
      </c>
      <c r="K3792" s="161">
        <f t="shared" si="2820"/>
        <v>2.4249999999999998</v>
      </c>
      <c r="L3792" s="161">
        <f t="shared" si="2821"/>
        <v>2.4</v>
      </c>
      <c r="M3792" s="14"/>
      <c r="N3792" s="208">
        <f>H3792*M3792</f>
        <v>0</v>
      </c>
      <c r="O3792" s="217">
        <f>I3792*M3792</f>
        <v>0</v>
      </c>
      <c r="P3792" s="246">
        <f>J3792*M3792</f>
        <v>0</v>
      </c>
      <c r="Q3792" s="246">
        <f>K3792*M3792</f>
        <v>0</v>
      </c>
      <c r="R3792" s="246">
        <f>L3792*M3792</f>
        <v>0</v>
      </c>
      <c r="S3792" s="13" t="s">
        <v>5</v>
      </c>
    </row>
    <row r="3793" spans="1:21" s="56" customFormat="1" ht="69.95" hidden="1" customHeight="1" outlineLevel="1" thickBot="1" x14ac:dyDescent="0.25">
      <c r="A3793" s="644" t="s">
        <v>6109</v>
      </c>
      <c r="B3793" s="7" t="s">
        <v>136</v>
      </c>
      <c r="C3793" s="597" t="s">
        <v>9037</v>
      </c>
      <c r="D3793" s="68" t="s">
        <v>8323</v>
      </c>
      <c r="E3793" s="7"/>
      <c r="F3793" s="7" t="s">
        <v>4</v>
      </c>
      <c r="G3793" s="2">
        <v>3.5</v>
      </c>
      <c r="H3793" s="65">
        <v>1.9</v>
      </c>
      <c r="I3793" s="65">
        <v>1.8</v>
      </c>
      <c r="J3793" s="161">
        <f t="shared" si="2819"/>
        <v>1.764</v>
      </c>
      <c r="K3793" s="161">
        <f t="shared" si="2820"/>
        <v>1.746</v>
      </c>
      <c r="L3793" s="161">
        <f t="shared" si="2821"/>
        <v>1.728</v>
      </c>
      <c r="M3793" s="14"/>
      <c r="N3793" s="208">
        <f>H3793*M3793</f>
        <v>0</v>
      </c>
      <c r="O3793" s="217">
        <f>I3793*M3793</f>
        <v>0</v>
      </c>
      <c r="P3793" s="246">
        <f>J3793*M3793</f>
        <v>0</v>
      </c>
      <c r="Q3793" s="246">
        <f>K3793*M3793</f>
        <v>0</v>
      </c>
      <c r="R3793" s="246">
        <f>L3793*M3793</f>
        <v>0</v>
      </c>
      <c r="S3793" s="13" t="s">
        <v>5</v>
      </c>
    </row>
    <row r="3794" spans="1:21" s="56" customFormat="1" ht="69.95" hidden="1" customHeight="1" outlineLevel="1" thickBot="1" x14ac:dyDescent="0.25">
      <c r="A3794" s="644" t="s">
        <v>6110</v>
      </c>
      <c r="B3794" s="7" t="s">
        <v>136</v>
      </c>
      <c r="C3794" s="104" t="s">
        <v>1925</v>
      </c>
      <c r="D3794" s="69" t="s">
        <v>8324</v>
      </c>
      <c r="E3794" s="7"/>
      <c r="F3794" s="7" t="s">
        <v>4</v>
      </c>
      <c r="G3794" s="2">
        <v>6</v>
      </c>
      <c r="H3794" s="65">
        <v>3.4</v>
      </c>
      <c r="I3794" s="65">
        <v>3.3</v>
      </c>
      <c r="J3794" s="161">
        <f t="shared" si="2819"/>
        <v>3.234</v>
      </c>
      <c r="K3794" s="161">
        <f t="shared" si="2820"/>
        <v>3.2009999999999996</v>
      </c>
      <c r="L3794" s="161">
        <f t="shared" si="2821"/>
        <v>3.1679999999999997</v>
      </c>
      <c r="M3794" s="14"/>
      <c r="N3794" s="208">
        <f>H3794*M3794</f>
        <v>0</v>
      </c>
      <c r="O3794" s="217">
        <f>I3794*M3794</f>
        <v>0</v>
      </c>
      <c r="P3794" s="246">
        <f>J3794*M3794</f>
        <v>0</v>
      </c>
      <c r="Q3794" s="246">
        <f>K3794*M3794</f>
        <v>0</v>
      </c>
      <c r="R3794" s="246">
        <f>L3794*M3794</f>
        <v>0</v>
      </c>
      <c r="S3794" s="13" t="s">
        <v>5</v>
      </c>
    </row>
    <row r="3795" spans="1:21" s="56" customFormat="1" ht="69.95" hidden="1" customHeight="1" outlineLevel="1" thickBot="1" x14ac:dyDescent="0.25">
      <c r="A3795" s="644" t="s">
        <v>6111</v>
      </c>
      <c r="B3795" s="7" t="s">
        <v>136</v>
      </c>
      <c r="C3795" s="597" t="s">
        <v>10191</v>
      </c>
      <c r="D3795" s="68" t="s">
        <v>8325</v>
      </c>
      <c r="E3795" s="7"/>
      <c r="F3795" s="7" t="s">
        <v>4</v>
      </c>
      <c r="G3795" s="2">
        <v>6</v>
      </c>
      <c r="H3795" s="65">
        <v>3.4</v>
      </c>
      <c r="I3795" s="65">
        <v>3.3</v>
      </c>
      <c r="J3795" s="161">
        <f t="shared" si="2819"/>
        <v>3.234</v>
      </c>
      <c r="K3795" s="161">
        <f t="shared" si="2820"/>
        <v>3.2009999999999996</v>
      </c>
      <c r="L3795" s="161">
        <f t="shared" si="2821"/>
        <v>3.1679999999999997</v>
      </c>
      <c r="M3795" s="14"/>
      <c r="N3795" s="208">
        <f>H3795*M3795</f>
        <v>0</v>
      </c>
      <c r="O3795" s="217">
        <f>I3795*M3795</f>
        <v>0</v>
      </c>
      <c r="P3795" s="246">
        <f>J3795*M3795</f>
        <v>0</v>
      </c>
      <c r="Q3795" s="246">
        <f>K3795*M3795</f>
        <v>0</v>
      </c>
      <c r="R3795" s="246">
        <f>L3795*M3795</f>
        <v>0</v>
      </c>
      <c r="S3795" s="13" t="s">
        <v>5</v>
      </c>
    </row>
    <row r="3796" spans="1:21" s="56" customFormat="1" ht="69.95" hidden="1" customHeight="1" outlineLevel="1" thickBot="1" x14ac:dyDescent="0.25">
      <c r="A3796" s="644" t="s">
        <v>6112</v>
      </c>
      <c r="B3796" s="7" t="s">
        <v>136</v>
      </c>
      <c r="C3796" s="597" t="s">
        <v>10192</v>
      </c>
      <c r="D3796" s="68" t="s">
        <v>8326</v>
      </c>
      <c r="E3796" s="7"/>
      <c r="F3796" s="7" t="s">
        <v>4</v>
      </c>
      <c r="G3796" s="2">
        <v>5</v>
      </c>
      <c r="H3796" s="65">
        <v>2.5</v>
      </c>
      <c r="I3796" s="65">
        <v>2.4</v>
      </c>
      <c r="J3796" s="161">
        <f t="shared" si="2819"/>
        <v>2.3519999999999999</v>
      </c>
      <c r="K3796" s="161">
        <f t="shared" si="2820"/>
        <v>2.3279999999999998</v>
      </c>
      <c r="L3796" s="161">
        <f t="shared" si="2821"/>
        <v>2.3039999999999998</v>
      </c>
      <c r="M3796" s="14"/>
      <c r="N3796" s="208">
        <f>H3796*M3796</f>
        <v>0</v>
      </c>
      <c r="O3796" s="217">
        <f>I3796*M3796</f>
        <v>0</v>
      </c>
      <c r="P3796" s="246">
        <f>J3796*M3796</f>
        <v>0</v>
      </c>
      <c r="Q3796" s="246">
        <f>K3796*M3796</f>
        <v>0</v>
      </c>
      <c r="R3796" s="246">
        <f>L3796*M3796</f>
        <v>0</v>
      </c>
      <c r="S3796" s="13" t="s">
        <v>5</v>
      </c>
    </row>
    <row r="3797" spans="1:21" s="56" customFormat="1" ht="69.95" hidden="1" customHeight="1" outlineLevel="1" thickBot="1" x14ac:dyDescent="0.25">
      <c r="A3797" s="644" t="s">
        <v>6113</v>
      </c>
      <c r="B3797" s="7" t="s">
        <v>136</v>
      </c>
      <c r="C3797" s="104" t="s">
        <v>1939</v>
      </c>
      <c r="D3797" s="68" t="s">
        <v>8327</v>
      </c>
      <c r="E3797" s="7"/>
      <c r="F3797" s="7" t="s">
        <v>4</v>
      </c>
      <c r="G3797" s="2">
        <v>3</v>
      </c>
      <c r="H3797" s="65">
        <v>1.6</v>
      </c>
      <c r="I3797" s="65">
        <v>1.5</v>
      </c>
      <c r="J3797" s="161">
        <f t="shared" si="2819"/>
        <v>1.47</v>
      </c>
      <c r="K3797" s="161">
        <f t="shared" si="2820"/>
        <v>1.4550000000000001</v>
      </c>
      <c r="L3797" s="161">
        <f t="shared" si="2821"/>
        <v>1.44</v>
      </c>
      <c r="M3797" s="14"/>
      <c r="N3797" s="208">
        <f>H3797*M3797</f>
        <v>0</v>
      </c>
      <c r="O3797" s="217">
        <f>I3797*M3797</f>
        <v>0</v>
      </c>
      <c r="P3797" s="246">
        <f>J3797*M3797</f>
        <v>0</v>
      </c>
      <c r="Q3797" s="246">
        <f>K3797*M3797</f>
        <v>0</v>
      </c>
      <c r="R3797" s="246">
        <f>L3797*M3797</f>
        <v>0</v>
      </c>
      <c r="S3797" s="13" t="s">
        <v>5</v>
      </c>
    </row>
    <row r="3798" spans="1:21" s="56" customFormat="1" ht="69.95" hidden="1" customHeight="1" outlineLevel="1" thickBot="1" x14ac:dyDescent="0.25">
      <c r="A3798" s="644" t="s">
        <v>6114</v>
      </c>
      <c r="B3798" s="7" t="s">
        <v>136</v>
      </c>
      <c r="C3798" s="104" t="s">
        <v>1939</v>
      </c>
      <c r="D3798" s="68" t="s">
        <v>8328</v>
      </c>
      <c r="E3798" s="215"/>
      <c r="F3798" s="7" t="s">
        <v>4</v>
      </c>
      <c r="G3798" s="512">
        <v>3</v>
      </c>
      <c r="H3798" s="65">
        <v>1.8</v>
      </c>
      <c r="I3798" s="65">
        <v>1.7</v>
      </c>
      <c r="J3798" s="161">
        <f t="shared" si="2819"/>
        <v>1.6659999999999999</v>
      </c>
      <c r="K3798" s="161">
        <f t="shared" si="2820"/>
        <v>1.649</v>
      </c>
      <c r="L3798" s="161">
        <f t="shared" si="2821"/>
        <v>1.6319999999999999</v>
      </c>
      <c r="M3798" s="14"/>
      <c r="N3798" s="208">
        <f>H3798*M3798</f>
        <v>0</v>
      </c>
      <c r="O3798" s="217">
        <f>I3798*M3798</f>
        <v>0</v>
      </c>
      <c r="P3798" s="246">
        <f>J3798*M3798</f>
        <v>0</v>
      </c>
      <c r="Q3798" s="246">
        <f>K3798*M3798</f>
        <v>0</v>
      </c>
      <c r="R3798" s="246">
        <f>L3798*M3798</f>
        <v>0</v>
      </c>
      <c r="S3798" s="13" t="s">
        <v>5</v>
      </c>
      <c r="U3798"/>
    </row>
    <row r="3799" spans="1:21" s="56" customFormat="1" ht="20.100000000000001" customHeight="1" collapsed="1" thickBot="1" x14ac:dyDescent="0.25">
      <c r="A3799" s="372" t="s">
        <v>1169</v>
      </c>
      <c r="B3799" s="372"/>
      <c r="C3799" s="373"/>
      <c r="D3799" s="374"/>
      <c r="E3799" s="374"/>
      <c r="F3799" s="374"/>
      <c r="G3799" s="375"/>
      <c r="H3799" s="376"/>
      <c r="I3799" s="376"/>
      <c r="J3799" s="378"/>
      <c r="K3799" s="378"/>
      <c r="L3799" s="378"/>
      <c r="M3799" s="375"/>
      <c r="N3799" s="376"/>
      <c r="O3799" s="376"/>
      <c r="P3799" s="376"/>
      <c r="Q3799" s="376"/>
      <c r="R3799" s="376"/>
      <c r="S3799" s="377"/>
    </row>
    <row r="3800" spans="1:21" ht="20.100000000000001" hidden="1" customHeight="1" outlineLevel="1" thickBot="1" x14ac:dyDescent="0.25">
      <c r="A3800" s="3" t="s">
        <v>3737</v>
      </c>
      <c r="B3800" s="4" t="s">
        <v>33</v>
      </c>
      <c r="C3800" s="4"/>
      <c r="D3800" s="4" t="s">
        <v>17</v>
      </c>
      <c r="E3800" s="405" t="s">
        <v>2746</v>
      </c>
      <c r="F3800" s="35" t="s">
        <v>31</v>
      </c>
      <c r="G3800" s="39" t="s">
        <v>487</v>
      </c>
      <c r="H3800" s="4" t="s">
        <v>488</v>
      </c>
      <c r="I3800" s="4" t="s">
        <v>495</v>
      </c>
      <c r="J3800" s="123">
        <v>-0.02</v>
      </c>
      <c r="K3800" s="123">
        <v>-0.03</v>
      </c>
      <c r="L3800" s="123">
        <v>-0.04</v>
      </c>
      <c r="M3800" s="4" t="s">
        <v>18</v>
      </c>
      <c r="N3800" s="4" t="s">
        <v>8</v>
      </c>
      <c r="O3800" s="4" t="s">
        <v>486</v>
      </c>
      <c r="P3800" s="124" t="s">
        <v>1924</v>
      </c>
      <c r="Q3800" s="124" t="s">
        <v>1930</v>
      </c>
      <c r="R3800" s="124" t="s">
        <v>1931</v>
      </c>
      <c r="S3800" s="4" t="s">
        <v>34</v>
      </c>
      <c r="U3800" s="56"/>
    </row>
    <row r="3801" spans="1:21" s="56" customFormat="1" ht="69.95" hidden="1" customHeight="1" outlineLevel="1" thickBot="1" x14ac:dyDescent="0.25">
      <c r="A3801" s="644" t="s">
        <v>6115</v>
      </c>
      <c r="B3801" s="7" t="s">
        <v>136</v>
      </c>
      <c r="C3801" s="643" t="s">
        <v>9452</v>
      </c>
      <c r="D3801" s="68" t="s">
        <v>7780</v>
      </c>
      <c r="E3801" s="334"/>
      <c r="F3801" s="7" t="s">
        <v>4</v>
      </c>
      <c r="G3801" s="164">
        <v>12</v>
      </c>
      <c r="H3801" s="65">
        <v>6.7</v>
      </c>
      <c r="I3801" s="65">
        <v>6.5</v>
      </c>
      <c r="J3801" s="161">
        <f t="shared" ref="J3801:J3851" si="2822">I3801*0.98</f>
        <v>6.37</v>
      </c>
      <c r="K3801" s="161">
        <f t="shared" ref="K3801:K3851" si="2823">I3801*0.97</f>
        <v>6.3049999999999997</v>
      </c>
      <c r="L3801" s="161">
        <f t="shared" ref="L3801:L3851" si="2824">I3801*0.96</f>
        <v>6.24</v>
      </c>
      <c r="M3801" s="14"/>
      <c r="N3801" s="208">
        <f>H3801*M3801</f>
        <v>0</v>
      </c>
      <c r="O3801" s="217">
        <f>I3801*M3801</f>
        <v>0</v>
      </c>
      <c r="P3801" s="246">
        <f>J3801*M3801</f>
        <v>0</v>
      </c>
      <c r="Q3801" s="246">
        <f>K3801*M3801</f>
        <v>0</v>
      </c>
      <c r="R3801" s="246">
        <f>L3801*M3801</f>
        <v>0</v>
      </c>
      <c r="S3801" s="13" t="s">
        <v>5</v>
      </c>
    </row>
    <row r="3802" spans="1:21" s="56" customFormat="1" ht="69.95" hidden="1" customHeight="1" outlineLevel="1" thickBot="1" x14ac:dyDescent="0.25">
      <c r="A3802" s="644" t="s">
        <v>6116</v>
      </c>
      <c r="B3802" s="64" t="s">
        <v>205</v>
      </c>
      <c r="C3802" s="597" t="s">
        <v>9751</v>
      </c>
      <c r="D3802" s="69" t="s">
        <v>7781</v>
      </c>
      <c r="E3802" s="64"/>
      <c r="F3802" s="64" t="s">
        <v>4</v>
      </c>
      <c r="G3802" s="136">
        <v>3</v>
      </c>
      <c r="H3802" s="98">
        <v>1.6</v>
      </c>
      <c r="I3802" s="98">
        <v>1.5</v>
      </c>
      <c r="J3802" s="162">
        <f t="shared" si="2822"/>
        <v>1.47</v>
      </c>
      <c r="K3802" s="162">
        <f t="shared" si="2823"/>
        <v>1.4550000000000001</v>
      </c>
      <c r="L3802" s="162">
        <f t="shared" si="2824"/>
        <v>1.44</v>
      </c>
      <c r="M3802" s="141"/>
      <c r="N3802" s="209">
        <f>H3802*M3802</f>
        <v>0</v>
      </c>
      <c r="O3802" s="217">
        <f>I3802*M3802</f>
        <v>0</v>
      </c>
      <c r="P3802" s="246">
        <f>J3802*M3802</f>
        <v>0</v>
      </c>
      <c r="Q3802" s="246">
        <f>K3802*M3802</f>
        <v>0</v>
      </c>
      <c r="R3802" s="246">
        <f>L3802*M3802</f>
        <v>0</v>
      </c>
      <c r="S3802" s="30" t="s">
        <v>5</v>
      </c>
      <c r="T3802" s="100"/>
    </row>
    <row r="3803" spans="1:21" s="56" customFormat="1" ht="69.95" hidden="1" customHeight="1" outlineLevel="1" thickBot="1" x14ac:dyDescent="0.25">
      <c r="A3803" s="644" t="s">
        <v>6117</v>
      </c>
      <c r="B3803" s="64" t="s">
        <v>205</v>
      </c>
      <c r="C3803" s="597" t="s">
        <v>9233</v>
      </c>
      <c r="D3803" s="69" t="s">
        <v>7782</v>
      </c>
      <c r="E3803" s="64"/>
      <c r="F3803" s="64" t="s">
        <v>4</v>
      </c>
      <c r="G3803" s="136">
        <v>4</v>
      </c>
      <c r="H3803" s="98">
        <v>1.6</v>
      </c>
      <c r="I3803" s="98">
        <v>1.5</v>
      </c>
      <c r="J3803" s="162">
        <f t="shared" si="2822"/>
        <v>1.47</v>
      </c>
      <c r="K3803" s="162">
        <f t="shared" si="2823"/>
        <v>1.4550000000000001</v>
      </c>
      <c r="L3803" s="162">
        <f t="shared" si="2824"/>
        <v>1.44</v>
      </c>
      <c r="M3803" s="141"/>
      <c r="N3803" s="209">
        <f>H3803*M3803</f>
        <v>0</v>
      </c>
      <c r="O3803" s="217">
        <f>I3803*M3803</f>
        <v>0</v>
      </c>
      <c r="P3803" s="246">
        <f>J3803*M3803</f>
        <v>0</v>
      </c>
      <c r="Q3803" s="246">
        <f>K3803*M3803</f>
        <v>0</v>
      </c>
      <c r="R3803" s="246">
        <f>L3803*M3803</f>
        <v>0</v>
      </c>
      <c r="S3803" s="30" t="s">
        <v>5</v>
      </c>
      <c r="T3803" s="100"/>
    </row>
    <row r="3804" spans="1:21" s="56" customFormat="1" ht="69.95" hidden="1" customHeight="1" outlineLevel="1" thickBot="1" x14ac:dyDescent="0.25">
      <c r="A3804" s="644" t="s">
        <v>6118</v>
      </c>
      <c r="B3804" s="64" t="s">
        <v>136</v>
      </c>
      <c r="C3804" s="597" t="s">
        <v>9168</v>
      </c>
      <c r="D3804" s="69" t="s">
        <v>9170</v>
      </c>
      <c r="E3804" s="64"/>
      <c r="F3804" s="64" t="s">
        <v>4</v>
      </c>
      <c r="G3804" s="136">
        <v>4</v>
      </c>
      <c r="H3804" s="107">
        <v>1.9</v>
      </c>
      <c r="I3804" s="107">
        <v>1.8</v>
      </c>
      <c r="J3804" s="162">
        <f t="shared" ref="J3804" si="2825">I3804*0.98</f>
        <v>1.764</v>
      </c>
      <c r="K3804" s="162">
        <f t="shared" ref="K3804" si="2826">I3804*0.97</f>
        <v>1.746</v>
      </c>
      <c r="L3804" s="162">
        <f t="shared" ref="L3804" si="2827">I3804*0.96</f>
        <v>1.728</v>
      </c>
      <c r="M3804" s="141"/>
      <c r="N3804" s="209">
        <f>H3804*M3804</f>
        <v>0</v>
      </c>
      <c r="O3804" s="217">
        <f>I3804*M3804</f>
        <v>0</v>
      </c>
      <c r="P3804" s="246">
        <f>J3804*M3804</f>
        <v>0</v>
      </c>
      <c r="Q3804" s="246">
        <f>K3804*M3804</f>
        <v>0</v>
      </c>
      <c r="R3804" s="246">
        <f>L3804*M3804</f>
        <v>0</v>
      </c>
      <c r="S3804" s="30" t="s">
        <v>5</v>
      </c>
      <c r="T3804" s="100"/>
    </row>
    <row r="3805" spans="1:21" s="56" customFormat="1" ht="69.95" hidden="1" customHeight="1" outlineLevel="1" thickBot="1" x14ac:dyDescent="0.25">
      <c r="A3805" s="644" t="s">
        <v>6119</v>
      </c>
      <c r="B3805" s="64" t="s">
        <v>205</v>
      </c>
      <c r="C3805" s="597" t="s">
        <v>9237</v>
      </c>
      <c r="D3805" s="69" t="s">
        <v>7783</v>
      </c>
      <c r="E3805" s="64"/>
      <c r="F3805" s="64" t="s">
        <v>4</v>
      </c>
      <c r="G3805" s="136">
        <v>4</v>
      </c>
      <c r="H3805" s="98">
        <v>2.4</v>
      </c>
      <c r="I3805" s="98">
        <v>2.2999999999999998</v>
      </c>
      <c r="J3805" s="162">
        <f t="shared" si="2822"/>
        <v>2.254</v>
      </c>
      <c r="K3805" s="162">
        <f t="shared" si="2823"/>
        <v>2.2309999999999999</v>
      </c>
      <c r="L3805" s="162">
        <f t="shared" si="2824"/>
        <v>2.2079999999999997</v>
      </c>
      <c r="M3805" s="141"/>
      <c r="N3805" s="209">
        <f>H3805*M3805</f>
        <v>0</v>
      </c>
      <c r="O3805" s="217">
        <f>I3805*M3805</f>
        <v>0</v>
      </c>
      <c r="P3805" s="246">
        <f>J3805*M3805</f>
        <v>0</v>
      </c>
      <c r="Q3805" s="246">
        <f>K3805*M3805</f>
        <v>0</v>
      </c>
      <c r="R3805" s="246">
        <f>L3805*M3805</f>
        <v>0</v>
      </c>
      <c r="S3805" s="30" t="s">
        <v>5</v>
      </c>
      <c r="T3805" s="100"/>
    </row>
    <row r="3806" spans="1:21" s="56" customFormat="1" ht="69.95" hidden="1" customHeight="1" outlineLevel="1" thickBot="1" x14ac:dyDescent="0.25">
      <c r="A3806" s="644" t="s">
        <v>6120</v>
      </c>
      <c r="B3806" s="64" t="s">
        <v>205</v>
      </c>
      <c r="C3806" s="597" t="s">
        <v>9306</v>
      </c>
      <c r="D3806" s="69" t="s">
        <v>7784</v>
      </c>
      <c r="E3806" s="64"/>
      <c r="F3806" s="64" t="s">
        <v>4</v>
      </c>
      <c r="G3806" s="136">
        <v>5</v>
      </c>
      <c r="H3806" s="98">
        <v>3</v>
      </c>
      <c r="I3806" s="98">
        <v>2.9</v>
      </c>
      <c r="J3806" s="162">
        <f t="shared" si="2822"/>
        <v>2.8420000000000001</v>
      </c>
      <c r="K3806" s="162">
        <f t="shared" si="2823"/>
        <v>2.8129999999999997</v>
      </c>
      <c r="L3806" s="162">
        <f t="shared" si="2824"/>
        <v>2.7839999999999998</v>
      </c>
      <c r="M3806" s="141"/>
      <c r="N3806" s="209">
        <f>H3806*M3806</f>
        <v>0</v>
      </c>
      <c r="O3806" s="217">
        <f>I3806*M3806</f>
        <v>0</v>
      </c>
      <c r="P3806" s="246">
        <f>J3806*M3806</f>
        <v>0</v>
      </c>
      <c r="Q3806" s="246">
        <f>K3806*M3806</f>
        <v>0</v>
      </c>
      <c r="R3806" s="246">
        <f>L3806*M3806</f>
        <v>0</v>
      </c>
      <c r="S3806" s="30" t="s">
        <v>5</v>
      </c>
      <c r="T3806" s="100"/>
    </row>
    <row r="3807" spans="1:21" s="56" customFormat="1" ht="69.95" hidden="1" customHeight="1" outlineLevel="1" thickBot="1" x14ac:dyDescent="0.25">
      <c r="A3807" s="644" t="s">
        <v>6121</v>
      </c>
      <c r="B3807" s="64" t="s">
        <v>205</v>
      </c>
      <c r="C3807" s="195"/>
      <c r="D3807" s="69" t="s">
        <v>7785</v>
      </c>
      <c r="E3807" s="64"/>
      <c r="F3807" s="64" t="s">
        <v>4</v>
      </c>
      <c r="G3807" s="136">
        <v>5</v>
      </c>
      <c r="H3807" s="98">
        <v>2.5</v>
      </c>
      <c r="I3807" s="98">
        <v>2.4</v>
      </c>
      <c r="J3807" s="162">
        <f t="shared" si="2822"/>
        <v>2.3519999999999999</v>
      </c>
      <c r="K3807" s="162">
        <f t="shared" si="2823"/>
        <v>2.3279999999999998</v>
      </c>
      <c r="L3807" s="162">
        <f t="shared" si="2824"/>
        <v>2.3039999999999998</v>
      </c>
      <c r="M3807" s="141"/>
      <c r="N3807" s="209">
        <f>H3807*M3807</f>
        <v>0</v>
      </c>
      <c r="O3807" s="217">
        <f>I3807*M3807</f>
        <v>0</v>
      </c>
      <c r="P3807" s="246">
        <f>J3807*M3807</f>
        <v>0</v>
      </c>
      <c r="Q3807" s="246">
        <f>K3807*M3807</f>
        <v>0</v>
      </c>
      <c r="R3807" s="246">
        <f>L3807*M3807</f>
        <v>0</v>
      </c>
      <c r="S3807" s="30" t="s">
        <v>5</v>
      </c>
      <c r="T3807" s="100"/>
    </row>
    <row r="3808" spans="1:21" s="56" customFormat="1" ht="69.95" hidden="1" customHeight="1" outlineLevel="1" thickBot="1" x14ac:dyDescent="0.25">
      <c r="A3808" s="644" t="s">
        <v>8110</v>
      </c>
      <c r="B3808" s="64" t="s">
        <v>8108</v>
      </c>
      <c r="C3808" s="195"/>
      <c r="D3808" s="298" t="s">
        <v>8109</v>
      </c>
      <c r="E3808" s="30"/>
      <c r="F3808" s="64" t="s">
        <v>4</v>
      </c>
      <c r="G3808" s="136">
        <v>45</v>
      </c>
      <c r="H3808" s="98">
        <v>33</v>
      </c>
      <c r="I3808" s="98">
        <v>32</v>
      </c>
      <c r="J3808" s="162">
        <f t="shared" si="2822"/>
        <v>31.36</v>
      </c>
      <c r="K3808" s="162">
        <f t="shared" si="2823"/>
        <v>31.04</v>
      </c>
      <c r="L3808" s="162">
        <f t="shared" si="2824"/>
        <v>30.72</v>
      </c>
      <c r="M3808" s="141"/>
      <c r="N3808" s="209">
        <f>H3808*M3808</f>
        <v>0</v>
      </c>
      <c r="O3808" s="217">
        <f>I3808*M3808</f>
        <v>0</v>
      </c>
      <c r="P3808" s="246">
        <f>J3808*M3808</f>
        <v>0</v>
      </c>
      <c r="Q3808" s="246">
        <f>K3808*M3808</f>
        <v>0</v>
      </c>
      <c r="R3808" s="246">
        <f>L3808*M3808</f>
        <v>0</v>
      </c>
      <c r="S3808" s="30" t="s">
        <v>5</v>
      </c>
      <c r="T3808" s="100"/>
    </row>
    <row r="3809" spans="1:20" s="56" customFormat="1" ht="69.95" hidden="1" customHeight="1" outlineLevel="1" thickBot="1" x14ac:dyDescent="0.25">
      <c r="A3809" s="644" t="s">
        <v>6123</v>
      </c>
      <c r="B3809" s="64" t="s">
        <v>205</v>
      </c>
      <c r="C3809" s="104" t="s">
        <v>9987</v>
      </c>
      <c r="D3809" s="69" t="s">
        <v>10092</v>
      </c>
      <c r="E3809" s="64"/>
      <c r="F3809" s="64" t="s">
        <v>4</v>
      </c>
      <c r="G3809" s="136">
        <v>12</v>
      </c>
      <c r="H3809" s="98">
        <v>8.1999999999999993</v>
      </c>
      <c r="I3809" s="98">
        <v>8</v>
      </c>
      <c r="J3809" s="162">
        <f t="shared" si="2822"/>
        <v>7.84</v>
      </c>
      <c r="K3809" s="162">
        <f t="shared" si="2823"/>
        <v>7.76</v>
      </c>
      <c r="L3809" s="162">
        <f t="shared" si="2824"/>
        <v>7.68</v>
      </c>
      <c r="M3809" s="141"/>
      <c r="N3809" s="209">
        <f>H3809*M3809</f>
        <v>0</v>
      </c>
      <c r="O3809" s="217">
        <f>I3809*M3809</f>
        <v>0</v>
      </c>
      <c r="P3809" s="246">
        <f>J3809*M3809</f>
        <v>0</v>
      </c>
      <c r="Q3809" s="246">
        <f>K3809*M3809</f>
        <v>0</v>
      </c>
      <c r="R3809" s="246">
        <f>L3809*M3809</f>
        <v>0</v>
      </c>
      <c r="S3809" s="30" t="s">
        <v>5</v>
      </c>
      <c r="T3809" s="100"/>
    </row>
    <row r="3810" spans="1:20" s="56" customFormat="1" ht="69.95" hidden="1" customHeight="1" outlineLevel="1" thickBot="1" x14ac:dyDescent="0.25">
      <c r="A3810" s="644" t="s">
        <v>7267</v>
      </c>
      <c r="B3810" s="64" t="s">
        <v>205</v>
      </c>
      <c r="C3810" s="104" t="s">
        <v>9310</v>
      </c>
      <c r="D3810" s="298" t="s">
        <v>10093</v>
      </c>
      <c r="E3810" s="30"/>
      <c r="F3810" s="64" t="s">
        <v>4</v>
      </c>
      <c r="G3810" s="136">
        <v>17</v>
      </c>
      <c r="H3810" s="98">
        <v>10</v>
      </c>
      <c r="I3810" s="98">
        <v>9.6999999999999993</v>
      </c>
      <c r="J3810" s="162">
        <f t="shared" ref="J3810" si="2828">I3810*0.98</f>
        <v>9.5059999999999985</v>
      </c>
      <c r="K3810" s="162">
        <f t="shared" ref="K3810" si="2829">I3810*0.97</f>
        <v>9.4089999999999989</v>
      </c>
      <c r="L3810" s="162">
        <f t="shared" ref="L3810" si="2830">I3810*0.96</f>
        <v>9.3119999999999994</v>
      </c>
      <c r="M3810" s="141"/>
      <c r="N3810" s="209">
        <f>H3810*M3810</f>
        <v>0</v>
      </c>
      <c r="O3810" s="217">
        <f>I3810*M3810</f>
        <v>0</v>
      </c>
      <c r="P3810" s="246">
        <f>J3810*M3810</f>
        <v>0</v>
      </c>
      <c r="Q3810" s="246">
        <f>K3810*M3810</f>
        <v>0</v>
      </c>
      <c r="R3810" s="246">
        <f>L3810*M3810</f>
        <v>0</v>
      </c>
      <c r="S3810" s="30" t="s">
        <v>5</v>
      </c>
      <c r="T3810" s="100"/>
    </row>
    <row r="3811" spans="1:20" s="56" customFormat="1" ht="69.95" hidden="1" customHeight="1" outlineLevel="1" thickBot="1" x14ac:dyDescent="0.25">
      <c r="A3811" s="644" t="s">
        <v>6124</v>
      </c>
      <c r="B3811" s="64" t="s">
        <v>205</v>
      </c>
      <c r="C3811" s="195"/>
      <c r="D3811" s="298" t="s">
        <v>10094</v>
      </c>
      <c r="E3811" s="30"/>
      <c r="F3811" s="64" t="s">
        <v>4</v>
      </c>
      <c r="G3811" s="136">
        <v>17.5</v>
      </c>
      <c r="H3811" s="98">
        <v>12.1</v>
      </c>
      <c r="I3811" s="98">
        <v>11.9</v>
      </c>
      <c r="J3811" s="162">
        <f t="shared" si="2822"/>
        <v>11.662000000000001</v>
      </c>
      <c r="K3811" s="162">
        <f t="shared" si="2823"/>
        <v>11.542999999999999</v>
      </c>
      <c r="L3811" s="162">
        <f t="shared" si="2824"/>
        <v>11.423999999999999</v>
      </c>
      <c r="M3811" s="141"/>
      <c r="N3811" s="209">
        <f>H3811*M3811</f>
        <v>0</v>
      </c>
      <c r="O3811" s="217">
        <f>I3811*M3811</f>
        <v>0</v>
      </c>
      <c r="P3811" s="246">
        <f>J3811*M3811</f>
        <v>0</v>
      </c>
      <c r="Q3811" s="246">
        <f>K3811*M3811</f>
        <v>0</v>
      </c>
      <c r="R3811" s="246">
        <f>L3811*M3811</f>
        <v>0</v>
      </c>
      <c r="S3811" s="30" t="s">
        <v>5</v>
      </c>
      <c r="T3811" s="100"/>
    </row>
    <row r="3812" spans="1:20" s="56" customFormat="1" ht="69.95" hidden="1" customHeight="1" outlineLevel="1" thickBot="1" x14ac:dyDescent="0.25">
      <c r="A3812" s="644" t="s">
        <v>10091</v>
      </c>
      <c r="B3812" s="64" t="s">
        <v>205</v>
      </c>
      <c r="C3812" s="597" t="s">
        <v>10101</v>
      </c>
      <c r="D3812" s="298" t="s">
        <v>10095</v>
      </c>
      <c r="E3812" s="30"/>
      <c r="F3812" s="64" t="s">
        <v>4</v>
      </c>
      <c r="G3812" s="136">
        <v>14</v>
      </c>
      <c r="H3812" s="98">
        <v>9</v>
      </c>
      <c r="I3812" s="98">
        <v>8.8000000000000007</v>
      </c>
      <c r="J3812" s="162">
        <f t="shared" ref="J3812" si="2831">I3812*0.98</f>
        <v>8.6240000000000006</v>
      </c>
      <c r="K3812" s="162">
        <f t="shared" ref="K3812" si="2832">I3812*0.97</f>
        <v>8.5359999999999996</v>
      </c>
      <c r="L3812" s="162">
        <f t="shared" ref="L3812" si="2833">I3812*0.96</f>
        <v>8.4480000000000004</v>
      </c>
      <c r="M3812" s="141"/>
      <c r="N3812" s="209">
        <f>H3812*M3812</f>
        <v>0</v>
      </c>
      <c r="O3812" s="217">
        <f>I3812*M3812</f>
        <v>0</v>
      </c>
      <c r="P3812" s="246">
        <f>J3812*M3812</f>
        <v>0</v>
      </c>
      <c r="Q3812" s="246">
        <f>K3812*M3812</f>
        <v>0</v>
      </c>
      <c r="R3812" s="246">
        <f>L3812*M3812</f>
        <v>0</v>
      </c>
      <c r="S3812" s="30" t="s">
        <v>5</v>
      </c>
      <c r="T3812" s="100"/>
    </row>
    <row r="3813" spans="1:20" s="56" customFormat="1" ht="69.95" hidden="1" customHeight="1" outlineLevel="1" thickBot="1" x14ac:dyDescent="0.25">
      <c r="A3813" s="644" t="s">
        <v>9433</v>
      </c>
      <c r="B3813" s="64" t="s">
        <v>205</v>
      </c>
      <c r="C3813" s="644" t="s">
        <v>9434</v>
      </c>
      <c r="D3813" s="298" t="s">
        <v>10096</v>
      </c>
      <c r="E3813" s="30"/>
      <c r="F3813" s="64" t="s">
        <v>4</v>
      </c>
      <c r="G3813" s="136">
        <v>41</v>
      </c>
      <c r="H3813" s="98">
        <v>30.5</v>
      </c>
      <c r="I3813" s="98">
        <v>30</v>
      </c>
      <c r="J3813" s="162">
        <f t="shared" ref="J3813" si="2834">I3813*0.98</f>
        <v>29.4</v>
      </c>
      <c r="K3813" s="162">
        <f t="shared" ref="K3813" si="2835">I3813*0.97</f>
        <v>29.099999999999998</v>
      </c>
      <c r="L3813" s="162">
        <f t="shared" ref="L3813" si="2836">I3813*0.96</f>
        <v>28.799999999999997</v>
      </c>
      <c r="M3813" s="141"/>
      <c r="N3813" s="209">
        <f>H3813*M3813</f>
        <v>0</v>
      </c>
      <c r="O3813" s="217">
        <f>I3813*M3813</f>
        <v>0</v>
      </c>
      <c r="P3813" s="246">
        <f>J3813*M3813</f>
        <v>0</v>
      </c>
      <c r="Q3813" s="246">
        <f>K3813*M3813</f>
        <v>0</v>
      </c>
      <c r="R3813" s="246">
        <f>L3813*M3813</f>
        <v>0</v>
      </c>
      <c r="S3813" s="30" t="s">
        <v>5</v>
      </c>
      <c r="T3813" s="100"/>
    </row>
    <row r="3814" spans="1:20" s="56" customFormat="1" ht="69.95" hidden="1" customHeight="1" outlineLevel="1" thickBot="1" x14ac:dyDescent="0.25">
      <c r="A3814" s="644" t="s">
        <v>6125</v>
      </c>
      <c r="B3814" s="64" t="s">
        <v>205</v>
      </c>
      <c r="C3814" s="104" t="s">
        <v>9238</v>
      </c>
      <c r="D3814" s="69" t="s">
        <v>7786</v>
      </c>
      <c r="E3814" s="64"/>
      <c r="F3814" s="64" t="s">
        <v>4</v>
      </c>
      <c r="G3814" s="136">
        <v>5</v>
      </c>
      <c r="H3814" s="98">
        <v>2.7</v>
      </c>
      <c r="I3814" s="98">
        <v>2.6</v>
      </c>
      <c r="J3814" s="162">
        <f t="shared" si="2822"/>
        <v>2.548</v>
      </c>
      <c r="K3814" s="162">
        <f t="shared" si="2823"/>
        <v>2.5219999999999998</v>
      </c>
      <c r="L3814" s="162">
        <f t="shared" si="2824"/>
        <v>2.496</v>
      </c>
      <c r="M3814" s="141"/>
      <c r="N3814" s="209">
        <f>H3814*M3814</f>
        <v>0</v>
      </c>
      <c r="O3814" s="217">
        <f>I3814*M3814</f>
        <v>0</v>
      </c>
      <c r="P3814" s="246">
        <f>J3814*M3814</f>
        <v>0</v>
      </c>
      <c r="Q3814" s="246">
        <f>K3814*M3814</f>
        <v>0</v>
      </c>
      <c r="R3814" s="246">
        <f>L3814*M3814</f>
        <v>0</v>
      </c>
      <c r="S3814" s="30" t="s">
        <v>5</v>
      </c>
      <c r="T3814" s="100"/>
    </row>
    <row r="3815" spans="1:20" s="56" customFormat="1" ht="69.95" hidden="1" customHeight="1" outlineLevel="1" thickBot="1" x14ac:dyDescent="0.25">
      <c r="A3815" s="644" t="s">
        <v>6126</v>
      </c>
      <c r="B3815" s="64" t="s">
        <v>205</v>
      </c>
      <c r="C3815" s="104" t="s">
        <v>1918</v>
      </c>
      <c r="D3815" s="69" t="s">
        <v>7787</v>
      </c>
      <c r="E3815" s="64"/>
      <c r="F3815" s="64" t="s">
        <v>4</v>
      </c>
      <c r="G3815" s="136">
        <v>5</v>
      </c>
      <c r="H3815" s="98">
        <v>2.6</v>
      </c>
      <c r="I3815" s="98">
        <v>2.5</v>
      </c>
      <c r="J3815" s="162">
        <f t="shared" si="2822"/>
        <v>2.4500000000000002</v>
      </c>
      <c r="K3815" s="162">
        <f t="shared" si="2823"/>
        <v>2.4249999999999998</v>
      </c>
      <c r="L3815" s="162">
        <f t="shared" si="2824"/>
        <v>2.4</v>
      </c>
      <c r="M3815" s="141"/>
      <c r="N3815" s="209">
        <f>H3815*M3815</f>
        <v>0</v>
      </c>
      <c r="O3815" s="217">
        <f>I3815*M3815</f>
        <v>0</v>
      </c>
      <c r="P3815" s="246">
        <f>J3815*M3815</f>
        <v>0</v>
      </c>
      <c r="Q3815" s="246">
        <f>K3815*M3815</f>
        <v>0</v>
      </c>
      <c r="R3815" s="246">
        <f>L3815*M3815</f>
        <v>0</v>
      </c>
      <c r="S3815" s="30" t="s">
        <v>5</v>
      </c>
      <c r="T3815" s="100"/>
    </row>
    <row r="3816" spans="1:20" s="56" customFormat="1" ht="69.95" hidden="1" customHeight="1" outlineLevel="1" thickBot="1" x14ac:dyDescent="0.25">
      <c r="A3816" s="644" t="s">
        <v>6127</v>
      </c>
      <c r="B3816" s="64" t="s">
        <v>205</v>
      </c>
      <c r="C3816" s="104" t="s">
        <v>1918</v>
      </c>
      <c r="D3816" s="69" t="s">
        <v>7788</v>
      </c>
      <c r="E3816" s="64"/>
      <c r="F3816" s="64" t="s">
        <v>4</v>
      </c>
      <c r="G3816" s="136">
        <v>6</v>
      </c>
      <c r="H3816" s="98">
        <v>3.3</v>
      </c>
      <c r="I3816" s="98">
        <v>3.2</v>
      </c>
      <c r="J3816" s="162">
        <f t="shared" si="2822"/>
        <v>3.1360000000000001</v>
      </c>
      <c r="K3816" s="162">
        <f t="shared" si="2823"/>
        <v>3.1040000000000001</v>
      </c>
      <c r="L3816" s="162">
        <f t="shared" si="2824"/>
        <v>3.0720000000000001</v>
      </c>
      <c r="M3816" s="141"/>
      <c r="N3816" s="209">
        <f>H3816*M3816</f>
        <v>0</v>
      </c>
      <c r="O3816" s="217">
        <f>I3816*M3816</f>
        <v>0</v>
      </c>
      <c r="P3816" s="246">
        <f>J3816*M3816</f>
        <v>0</v>
      </c>
      <c r="Q3816" s="246">
        <f>K3816*M3816</f>
        <v>0</v>
      </c>
      <c r="R3816" s="246">
        <f>L3816*M3816</f>
        <v>0</v>
      </c>
      <c r="S3816" s="30" t="s">
        <v>5</v>
      </c>
      <c r="T3816" s="100"/>
    </row>
    <row r="3817" spans="1:20" s="56" customFormat="1" ht="69.95" hidden="1" customHeight="1" outlineLevel="1" thickBot="1" x14ac:dyDescent="0.25">
      <c r="A3817" s="644" t="s">
        <v>6128</v>
      </c>
      <c r="B3817" s="64" t="s">
        <v>205</v>
      </c>
      <c r="C3817" s="597" t="s">
        <v>9169</v>
      </c>
      <c r="D3817" s="69" t="s">
        <v>7789</v>
      </c>
      <c r="E3817" s="64"/>
      <c r="F3817" s="64" t="s">
        <v>4</v>
      </c>
      <c r="G3817" s="136">
        <v>5</v>
      </c>
      <c r="H3817" s="98">
        <v>2.4</v>
      </c>
      <c r="I3817" s="98">
        <v>2.2999999999999998</v>
      </c>
      <c r="J3817" s="162">
        <f t="shared" si="2822"/>
        <v>2.254</v>
      </c>
      <c r="K3817" s="162">
        <f t="shared" si="2823"/>
        <v>2.2309999999999999</v>
      </c>
      <c r="L3817" s="162">
        <f t="shared" si="2824"/>
        <v>2.2079999999999997</v>
      </c>
      <c r="M3817" s="141"/>
      <c r="N3817" s="209">
        <f>H3817*M3817</f>
        <v>0</v>
      </c>
      <c r="O3817" s="217">
        <f>I3817*M3817</f>
        <v>0</v>
      </c>
      <c r="P3817" s="246">
        <f>J3817*M3817</f>
        <v>0</v>
      </c>
      <c r="Q3817" s="246">
        <f>K3817*M3817</f>
        <v>0</v>
      </c>
      <c r="R3817" s="246">
        <f>L3817*M3817</f>
        <v>0</v>
      </c>
      <c r="S3817" s="30" t="s">
        <v>5</v>
      </c>
      <c r="T3817" s="100"/>
    </row>
    <row r="3818" spans="1:20" s="56" customFormat="1" ht="69.95" hidden="1" customHeight="1" outlineLevel="1" thickBot="1" x14ac:dyDescent="0.25">
      <c r="A3818" s="644" t="s">
        <v>6129</v>
      </c>
      <c r="B3818" s="64" t="s">
        <v>136</v>
      </c>
      <c r="C3818" s="104" t="s">
        <v>1918</v>
      </c>
      <c r="D3818" s="69" t="s">
        <v>7789</v>
      </c>
      <c r="E3818" s="64"/>
      <c r="F3818" s="64" t="s">
        <v>4</v>
      </c>
      <c r="G3818" s="136">
        <v>5</v>
      </c>
      <c r="H3818" s="107">
        <v>2.2000000000000002</v>
      </c>
      <c r="I3818" s="107">
        <v>2.1</v>
      </c>
      <c r="J3818" s="162">
        <f t="shared" si="2822"/>
        <v>2.0579999999999998</v>
      </c>
      <c r="K3818" s="162">
        <f t="shared" si="2823"/>
        <v>2.0369999999999999</v>
      </c>
      <c r="L3818" s="162">
        <f t="shared" si="2824"/>
        <v>2.016</v>
      </c>
      <c r="M3818" s="141"/>
      <c r="N3818" s="209">
        <f>H3818*M3818</f>
        <v>0</v>
      </c>
      <c r="O3818" s="217">
        <f>I3818*M3818</f>
        <v>0</v>
      </c>
      <c r="P3818" s="246">
        <f>J3818*M3818</f>
        <v>0</v>
      </c>
      <c r="Q3818" s="246">
        <f>K3818*M3818</f>
        <v>0</v>
      </c>
      <c r="R3818" s="246">
        <f>L3818*M3818</f>
        <v>0</v>
      </c>
      <c r="S3818" s="30" t="s">
        <v>5</v>
      </c>
      <c r="T3818" s="100"/>
    </row>
    <row r="3819" spans="1:20" s="56" customFormat="1" ht="69.95" hidden="1" customHeight="1" outlineLevel="1" thickBot="1" x14ac:dyDescent="0.25">
      <c r="A3819" s="644" t="s">
        <v>6129</v>
      </c>
      <c r="B3819" s="64" t="s">
        <v>136</v>
      </c>
      <c r="C3819" s="104" t="s">
        <v>1918</v>
      </c>
      <c r="D3819" s="69" t="s">
        <v>7790</v>
      </c>
      <c r="E3819" s="64"/>
      <c r="F3819" s="64" t="s">
        <v>4</v>
      </c>
      <c r="G3819" s="136">
        <v>5</v>
      </c>
      <c r="H3819" s="205">
        <v>2.1</v>
      </c>
      <c r="I3819" s="205">
        <v>2</v>
      </c>
      <c r="J3819" s="162">
        <f t="shared" ref="J3819" si="2837">I3819*0.98</f>
        <v>1.96</v>
      </c>
      <c r="K3819" s="162">
        <f t="shared" ref="K3819" si="2838">I3819*0.97</f>
        <v>1.94</v>
      </c>
      <c r="L3819" s="162">
        <f t="shared" ref="L3819" si="2839">I3819*0.96</f>
        <v>1.92</v>
      </c>
      <c r="M3819" s="141"/>
      <c r="N3819" s="209">
        <f>H3819*M3819</f>
        <v>0</v>
      </c>
      <c r="O3819" s="217">
        <f>I3819*M3819</f>
        <v>0</v>
      </c>
      <c r="P3819" s="246">
        <f>J3819*M3819</f>
        <v>0</v>
      </c>
      <c r="Q3819" s="246">
        <f>K3819*M3819</f>
        <v>0</v>
      </c>
      <c r="R3819" s="246">
        <f>L3819*M3819</f>
        <v>0</v>
      </c>
      <c r="S3819" s="30" t="s">
        <v>5</v>
      </c>
      <c r="T3819" s="170" t="s">
        <v>723</v>
      </c>
    </row>
    <row r="3820" spans="1:20" s="56" customFormat="1" ht="69.95" hidden="1" customHeight="1" outlineLevel="1" thickBot="1" x14ac:dyDescent="0.25">
      <c r="A3820" s="644" t="s">
        <v>6130</v>
      </c>
      <c r="B3820" s="64" t="s">
        <v>205</v>
      </c>
      <c r="C3820" s="597" t="s">
        <v>10608</v>
      </c>
      <c r="D3820" s="69" t="s">
        <v>7791</v>
      </c>
      <c r="E3820" s="64"/>
      <c r="F3820" s="64" t="s">
        <v>4</v>
      </c>
      <c r="G3820" s="136">
        <v>5</v>
      </c>
      <c r="H3820" s="98">
        <v>2.9</v>
      </c>
      <c r="I3820" s="98">
        <v>2.8</v>
      </c>
      <c r="J3820" s="162">
        <f t="shared" si="2822"/>
        <v>2.7439999999999998</v>
      </c>
      <c r="K3820" s="162">
        <f t="shared" si="2823"/>
        <v>2.7159999999999997</v>
      </c>
      <c r="L3820" s="162">
        <f t="shared" si="2824"/>
        <v>2.6879999999999997</v>
      </c>
      <c r="M3820" s="141"/>
      <c r="N3820" s="209">
        <f>H3820*M3820</f>
        <v>0</v>
      </c>
      <c r="O3820" s="217">
        <f>I3820*M3820</f>
        <v>0</v>
      </c>
      <c r="P3820" s="246">
        <f>J3820*M3820</f>
        <v>0</v>
      </c>
      <c r="Q3820" s="246">
        <f>K3820*M3820</f>
        <v>0</v>
      </c>
      <c r="R3820" s="246">
        <f>L3820*M3820</f>
        <v>0</v>
      </c>
      <c r="S3820" s="30" t="s">
        <v>5</v>
      </c>
      <c r="T3820" s="100"/>
    </row>
    <row r="3821" spans="1:20" s="56" customFormat="1" ht="69.95" hidden="1" customHeight="1" outlineLevel="1" thickBot="1" x14ac:dyDescent="0.25">
      <c r="A3821" s="644" t="s">
        <v>6131</v>
      </c>
      <c r="B3821" s="64" t="s">
        <v>205</v>
      </c>
      <c r="C3821" s="597" t="s">
        <v>9197</v>
      </c>
      <c r="D3821" s="69" t="s">
        <v>7792</v>
      </c>
      <c r="E3821" s="64"/>
      <c r="F3821" s="64" t="s">
        <v>4</v>
      </c>
      <c r="G3821" s="136">
        <v>4</v>
      </c>
      <c r="H3821" s="98">
        <v>2.1</v>
      </c>
      <c r="I3821" s="98">
        <v>2</v>
      </c>
      <c r="J3821" s="162">
        <f t="shared" si="2822"/>
        <v>1.96</v>
      </c>
      <c r="K3821" s="162">
        <f t="shared" si="2823"/>
        <v>1.94</v>
      </c>
      <c r="L3821" s="162">
        <f t="shared" si="2824"/>
        <v>1.92</v>
      </c>
      <c r="M3821" s="141"/>
      <c r="N3821" s="209">
        <f>H3821*M3821</f>
        <v>0</v>
      </c>
      <c r="O3821" s="217">
        <f>I3821*M3821</f>
        <v>0</v>
      </c>
      <c r="P3821" s="246">
        <f>J3821*M3821</f>
        <v>0</v>
      </c>
      <c r="Q3821" s="246">
        <f>K3821*M3821</f>
        <v>0</v>
      </c>
      <c r="R3821" s="246">
        <f>L3821*M3821</f>
        <v>0</v>
      </c>
      <c r="S3821" s="30" t="s">
        <v>5</v>
      </c>
      <c r="T3821" s="100"/>
    </row>
    <row r="3822" spans="1:20" s="56" customFormat="1" ht="69.95" hidden="1" customHeight="1" outlineLevel="1" thickBot="1" x14ac:dyDescent="0.25">
      <c r="A3822" s="644" t="s">
        <v>6132</v>
      </c>
      <c r="B3822" s="64" t="s">
        <v>136</v>
      </c>
      <c r="C3822" s="104" t="s">
        <v>1918</v>
      </c>
      <c r="D3822" s="298" t="s">
        <v>7792</v>
      </c>
      <c r="E3822" s="64"/>
      <c r="F3822" s="64" t="s">
        <v>4</v>
      </c>
      <c r="G3822" s="136">
        <v>3</v>
      </c>
      <c r="H3822" s="98">
        <v>1.5</v>
      </c>
      <c r="I3822" s="98">
        <v>1.45</v>
      </c>
      <c r="J3822" s="162">
        <f t="shared" ref="J3822" si="2840">I3822*0.98</f>
        <v>1.421</v>
      </c>
      <c r="K3822" s="162">
        <f t="shared" ref="K3822" si="2841">I3822*0.97</f>
        <v>1.4064999999999999</v>
      </c>
      <c r="L3822" s="162">
        <f t="shared" ref="L3822" si="2842">I3822*0.96</f>
        <v>1.3919999999999999</v>
      </c>
      <c r="M3822" s="152"/>
      <c r="N3822" s="209">
        <f>H3822*M3822</f>
        <v>0</v>
      </c>
      <c r="O3822" s="217">
        <f>I3822*M3822</f>
        <v>0</v>
      </c>
      <c r="P3822" s="246">
        <f>J3822*M3822</f>
        <v>0</v>
      </c>
      <c r="Q3822" s="246">
        <f>K3822*M3822</f>
        <v>0</v>
      </c>
      <c r="R3822" s="246">
        <f>L3822*M3822</f>
        <v>0</v>
      </c>
      <c r="S3822" s="30" t="s">
        <v>5</v>
      </c>
      <c r="T3822" s="100"/>
    </row>
    <row r="3823" spans="1:20" s="56" customFormat="1" ht="69.95" hidden="1" customHeight="1" outlineLevel="1" thickBot="1" x14ac:dyDescent="0.25">
      <c r="A3823" s="644" t="s">
        <v>6132</v>
      </c>
      <c r="B3823" s="64" t="s">
        <v>136</v>
      </c>
      <c r="C3823" s="104" t="s">
        <v>1918</v>
      </c>
      <c r="D3823" s="298" t="s">
        <v>10523</v>
      </c>
      <c r="E3823" s="64"/>
      <c r="F3823" s="64" t="s">
        <v>4</v>
      </c>
      <c r="G3823" s="136">
        <v>3</v>
      </c>
      <c r="H3823" s="107">
        <v>1.45</v>
      </c>
      <c r="I3823" s="205">
        <v>1.4</v>
      </c>
      <c r="J3823" s="162">
        <f t="shared" ref="J3823" si="2843">I3823*0.98</f>
        <v>1.3719999999999999</v>
      </c>
      <c r="K3823" s="162">
        <f t="shared" ref="K3823" si="2844">I3823*0.97</f>
        <v>1.3579999999999999</v>
      </c>
      <c r="L3823" s="162">
        <f t="shared" ref="L3823" si="2845">I3823*0.96</f>
        <v>1.3439999999999999</v>
      </c>
      <c r="M3823" s="141"/>
      <c r="N3823" s="209">
        <f>H3823*M3823</f>
        <v>0</v>
      </c>
      <c r="O3823" s="217">
        <f>I3823*M3823</f>
        <v>0</v>
      </c>
      <c r="P3823" s="246">
        <f>J3823*M3823</f>
        <v>0</v>
      </c>
      <c r="Q3823" s="246">
        <f>K3823*M3823</f>
        <v>0</v>
      </c>
      <c r="R3823" s="246">
        <f>L3823*M3823</f>
        <v>0</v>
      </c>
      <c r="S3823" s="30" t="s">
        <v>5</v>
      </c>
      <c r="T3823" s="170" t="s">
        <v>723</v>
      </c>
    </row>
    <row r="3824" spans="1:20" s="56" customFormat="1" ht="69.95" hidden="1" customHeight="1" outlineLevel="1" thickBot="1" x14ac:dyDescent="0.25">
      <c r="A3824" s="644" t="s">
        <v>10097</v>
      </c>
      <c r="B3824" s="64" t="s">
        <v>205</v>
      </c>
      <c r="C3824" s="597" t="s">
        <v>10102</v>
      </c>
      <c r="D3824" s="298" t="s">
        <v>10098</v>
      </c>
      <c r="E3824" s="30"/>
      <c r="F3824" s="64" t="s">
        <v>4</v>
      </c>
      <c r="G3824" s="136">
        <v>16</v>
      </c>
      <c r="H3824" s="98">
        <v>10.199999999999999</v>
      </c>
      <c r="I3824" s="98">
        <v>10</v>
      </c>
      <c r="J3824" s="162">
        <f t="shared" si="2822"/>
        <v>9.8000000000000007</v>
      </c>
      <c r="K3824" s="162">
        <f t="shared" si="2823"/>
        <v>9.6999999999999993</v>
      </c>
      <c r="L3824" s="162">
        <f t="shared" si="2824"/>
        <v>9.6</v>
      </c>
      <c r="M3824" s="141"/>
      <c r="N3824" s="209">
        <f>H3824*M3824</f>
        <v>0</v>
      </c>
      <c r="O3824" s="217">
        <f>I3824*M3824</f>
        <v>0</v>
      </c>
      <c r="P3824" s="246">
        <f>J3824*M3824</f>
        <v>0</v>
      </c>
      <c r="Q3824" s="246">
        <f>K3824*M3824</f>
        <v>0</v>
      </c>
      <c r="R3824" s="246">
        <f>L3824*M3824</f>
        <v>0</v>
      </c>
      <c r="S3824" s="30" t="s">
        <v>5</v>
      </c>
      <c r="T3824" s="100"/>
    </row>
    <row r="3825" spans="1:20" s="56" customFormat="1" ht="69.95" hidden="1" customHeight="1" outlineLevel="1" thickBot="1" x14ac:dyDescent="0.25">
      <c r="A3825" s="644" t="s">
        <v>10099</v>
      </c>
      <c r="B3825" s="64" t="s">
        <v>205</v>
      </c>
      <c r="C3825" s="597" t="s">
        <v>10103</v>
      </c>
      <c r="D3825" s="298" t="s">
        <v>10100</v>
      </c>
      <c r="E3825" s="30"/>
      <c r="F3825" s="64" t="s">
        <v>4</v>
      </c>
      <c r="G3825" s="136">
        <v>13</v>
      </c>
      <c r="H3825" s="98">
        <v>8.8000000000000007</v>
      </c>
      <c r="I3825" s="98">
        <v>8.6</v>
      </c>
      <c r="J3825" s="162">
        <f t="shared" ref="J3825" si="2846">I3825*0.98</f>
        <v>8.427999999999999</v>
      </c>
      <c r="K3825" s="162">
        <f t="shared" ref="K3825" si="2847">I3825*0.97</f>
        <v>8.3419999999999987</v>
      </c>
      <c r="L3825" s="162">
        <f t="shared" ref="L3825" si="2848">I3825*0.96</f>
        <v>8.2560000000000002</v>
      </c>
      <c r="M3825" s="141"/>
      <c r="N3825" s="209">
        <f>H3825*M3825</f>
        <v>0</v>
      </c>
      <c r="O3825" s="217">
        <f>I3825*M3825</f>
        <v>0</v>
      </c>
      <c r="P3825" s="246">
        <f>J3825*M3825</f>
        <v>0</v>
      </c>
      <c r="Q3825" s="246">
        <f>K3825*M3825</f>
        <v>0</v>
      </c>
      <c r="R3825" s="246">
        <f>L3825*M3825</f>
        <v>0</v>
      </c>
      <c r="S3825" s="30" t="s">
        <v>5</v>
      </c>
      <c r="T3825" s="100"/>
    </row>
    <row r="3826" spans="1:20" s="56" customFormat="1" ht="69.95" hidden="1" customHeight="1" outlineLevel="1" thickBot="1" x14ac:dyDescent="0.25">
      <c r="A3826" s="644" t="s">
        <v>7268</v>
      </c>
      <c r="B3826" s="64" t="s">
        <v>205</v>
      </c>
      <c r="C3826" s="104" t="s">
        <v>9239</v>
      </c>
      <c r="D3826" s="298" t="s">
        <v>7793</v>
      </c>
      <c r="E3826" s="30"/>
      <c r="F3826" s="64" t="s">
        <v>4</v>
      </c>
      <c r="G3826" s="136">
        <v>5</v>
      </c>
      <c r="H3826" s="98">
        <v>3</v>
      </c>
      <c r="I3826" s="98">
        <v>2.9</v>
      </c>
      <c r="J3826" s="162">
        <f t="shared" ref="J3826" si="2849">I3826*0.98</f>
        <v>2.8420000000000001</v>
      </c>
      <c r="K3826" s="162">
        <f t="shared" ref="K3826" si="2850">I3826*0.97</f>
        <v>2.8129999999999997</v>
      </c>
      <c r="L3826" s="162">
        <f t="shared" ref="L3826" si="2851">I3826*0.96</f>
        <v>2.7839999999999998</v>
      </c>
      <c r="M3826" s="141"/>
      <c r="N3826" s="209">
        <f>H3826*M3826</f>
        <v>0</v>
      </c>
      <c r="O3826" s="217">
        <f>I3826*M3826</f>
        <v>0</v>
      </c>
      <c r="P3826" s="246">
        <f>J3826*M3826</f>
        <v>0</v>
      </c>
      <c r="Q3826" s="246">
        <f>K3826*M3826</f>
        <v>0</v>
      </c>
      <c r="R3826" s="246">
        <f>L3826*M3826</f>
        <v>0</v>
      </c>
      <c r="S3826" s="30" t="s">
        <v>5</v>
      </c>
      <c r="T3826" s="100"/>
    </row>
    <row r="3827" spans="1:20" s="56" customFormat="1" ht="69.95" hidden="1" customHeight="1" outlineLevel="1" thickBot="1" x14ac:dyDescent="0.25">
      <c r="A3827" s="644" t="s">
        <v>6133</v>
      </c>
      <c r="B3827" s="64" t="s">
        <v>205</v>
      </c>
      <c r="C3827" s="597" t="s">
        <v>9240</v>
      </c>
      <c r="D3827" s="69" t="s">
        <v>7794</v>
      </c>
      <c r="E3827" s="30"/>
      <c r="F3827" s="64" t="s">
        <v>4</v>
      </c>
      <c r="G3827" s="136">
        <v>5</v>
      </c>
      <c r="H3827" s="98">
        <v>3.4</v>
      </c>
      <c r="I3827" s="98">
        <v>3.3</v>
      </c>
      <c r="J3827" s="162">
        <f t="shared" si="2822"/>
        <v>3.234</v>
      </c>
      <c r="K3827" s="162">
        <f t="shared" si="2823"/>
        <v>3.2009999999999996</v>
      </c>
      <c r="L3827" s="162">
        <f t="shared" si="2824"/>
        <v>3.1679999999999997</v>
      </c>
      <c r="M3827" s="141"/>
      <c r="N3827" s="209">
        <f>H3827*M3827</f>
        <v>0</v>
      </c>
      <c r="O3827" s="217">
        <f>I3827*M3827</f>
        <v>0</v>
      </c>
      <c r="P3827" s="246">
        <f>J3827*M3827</f>
        <v>0</v>
      </c>
      <c r="Q3827" s="246">
        <f>K3827*M3827</f>
        <v>0</v>
      </c>
      <c r="R3827" s="246">
        <f>L3827*M3827</f>
        <v>0</v>
      </c>
      <c r="S3827" s="30" t="s">
        <v>5</v>
      </c>
      <c r="T3827" s="100"/>
    </row>
    <row r="3828" spans="1:20" s="56" customFormat="1" ht="69.95" hidden="1" customHeight="1" outlineLevel="1" thickBot="1" x14ac:dyDescent="0.25">
      <c r="A3828" s="644" t="s">
        <v>6134</v>
      </c>
      <c r="B3828" s="7" t="s">
        <v>205</v>
      </c>
      <c r="C3828" s="104" t="s">
        <v>1918</v>
      </c>
      <c r="D3828" s="68" t="s">
        <v>7795</v>
      </c>
      <c r="E3828" s="7"/>
      <c r="F3828" s="7" t="s">
        <v>4</v>
      </c>
      <c r="G3828" s="149">
        <v>9</v>
      </c>
      <c r="H3828" s="65">
        <v>5.2</v>
      </c>
      <c r="I3828" s="65">
        <v>5</v>
      </c>
      <c r="J3828" s="161">
        <f t="shared" si="2822"/>
        <v>4.9000000000000004</v>
      </c>
      <c r="K3828" s="161">
        <f t="shared" si="2823"/>
        <v>4.8499999999999996</v>
      </c>
      <c r="L3828" s="161">
        <f t="shared" si="2824"/>
        <v>4.8</v>
      </c>
      <c r="M3828" s="14"/>
      <c r="N3828" s="208">
        <f>H3828*M3828</f>
        <v>0</v>
      </c>
      <c r="O3828" s="217">
        <f>I3828*M3828</f>
        <v>0</v>
      </c>
      <c r="P3828" s="246">
        <f>J3828*M3828</f>
        <v>0</v>
      </c>
      <c r="Q3828" s="246">
        <f>K3828*M3828</f>
        <v>0</v>
      </c>
      <c r="R3828" s="246">
        <f>L3828*M3828</f>
        <v>0</v>
      </c>
      <c r="S3828" s="13" t="s">
        <v>5</v>
      </c>
    </row>
    <row r="3829" spans="1:20" s="56" customFormat="1" ht="69.95" hidden="1" customHeight="1" outlineLevel="1" thickBot="1" x14ac:dyDescent="0.25">
      <c r="A3829" s="644" t="s">
        <v>6135</v>
      </c>
      <c r="B3829" s="7" t="s">
        <v>136</v>
      </c>
      <c r="C3829" s="597" t="s">
        <v>9038</v>
      </c>
      <c r="D3829" s="68" t="s">
        <v>7796</v>
      </c>
      <c r="E3829" s="64"/>
      <c r="F3829" s="64" t="s">
        <v>4</v>
      </c>
      <c r="G3829" s="149">
        <v>5</v>
      </c>
      <c r="H3829" s="65">
        <v>1.6</v>
      </c>
      <c r="I3829" s="65">
        <v>1.5</v>
      </c>
      <c r="J3829" s="161">
        <f t="shared" si="2822"/>
        <v>1.47</v>
      </c>
      <c r="K3829" s="161">
        <f t="shared" si="2823"/>
        <v>1.4550000000000001</v>
      </c>
      <c r="L3829" s="161">
        <f t="shared" si="2824"/>
        <v>1.44</v>
      </c>
      <c r="M3829" s="14"/>
      <c r="N3829" s="208">
        <f>H3829*M3829</f>
        <v>0</v>
      </c>
      <c r="O3829" s="217">
        <f>I3829*M3829</f>
        <v>0</v>
      </c>
      <c r="P3829" s="246">
        <f>J3829*M3829</f>
        <v>0</v>
      </c>
      <c r="Q3829" s="246">
        <f>K3829*M3829</f>
        <v>0</v>
      </c>
      <c r="R3829" s="246">
        <f>L3829*M3829</f>
        <v>0</v>
      </c>
      <c r="S3829" s="13" t="s">
        <v>5</v>
      </c>
    </row>
    <row r="3830" spans="1:20" s="56" customFormat="1" ht="69.95" hidden="1" customHeight="1" outlineLevel="1" thickBot="1" x14ac:dyDescent="0.25">
      <c r="A3830" s="644" t="s">
        <v>6136</v>
      </c>
      <c r="B3830" s="7" t="s">
        <v>136</v>
      </c>
      <c r="C3830" s="104" t="s">
        <v>1963</v>
      </c>
      <c r="D3830" s="68" t="s">
        <v>7797</v>
      </c>
      <c r="E3830" s="7"/>
      <c r="F3830" s="64" t="s">
        <v>4</v>
      </c>
      <c r="G3830" s="149">
        <v>5</v>
      </c>
      <c r="H3830" s="65">
        <v>1.6</v>
      </c>
      <c r="I3830" s="65">
        <v>1.5</v>
      </c>
      <c r="J3830" s="161">
        <f t="shared" si="2822"/>
        <v>1.47</v>
      </c>
      <c r="K3830" s="161">
        <f t="shared" si="2823"/>
        <v>1.4550000000000001</v>
      </c>
      <c r="L3830" s="161">
        <f t="shared" si="2824"/>
        <v>1.44</v>
      </c>
      <c r="M3830" s="14"/>
      <c r="N3830" s="208">
        <f>H3830*M3830</f>
        <v>0</v>
      </c>
      <c r="O3830" s="217">
        <f>I3830*M3830</f>
        <v>0</v>
      </c>
      <c r="P3830" s="246">
        <f>J3830*M3830</f>
        <v>0</v>
      </c>
      <c r="Q3830" s="246">
        <f>K3830*M3830</f>
        <v>0</v>
      </c>
      <c r="R3830" s="246">
        <f>L3830*M3830</f>
        <v>0</v>
      </c>
      <c r="S3830" s="13" t="s">
        <v>5</v>
      </c>
    </row>
    <row r="3831" spans="1:20" s="56" customFormat="1" ht="69.95" hidden="1" customHeight="1" outlineLevel="1" thickBot="1" x14ac:dyDescent="0.25">
      <c r="A3831" s="644" t="s">
        <v>6137</v>
      </c>
      <c r="B3831" s="7" t="s">
        <v>136</v>
      </c>
      <c r="C3831" s="597" t="s">
        <v>9039</v>
      </c>
      <c r="D3831" s="68" t="s">
        <v>7798</v>
      </c>
      <c r="E3831" s="7"/>
      <c r="F3831" s="64" t="s">
        <v>4</v>
      </c>
      <c r="G3831" s="149">
        <v>5</v>
      </c>
      <c r="H3831" s="65">
        <v>1.6</v>
      </c>
      <c r="I3831" s="65">
        <v>1.5</v>
      </c>
      <c r="J3831" s="161">
        <f t="shared" si="2822"/>
        <v>1.47</v>
      </c>
      <c r="K3831" s="161">
        <f t="shared" si="2823"/>
        <v>1.4550000000000001</v>
      </c>
      <c r="L3831" s="161">
        <f t="shared" si="2824"/>
        <v>1.44</v>
      </c>
      <c r="M3831" s="14"/>
      <c r="N3831" s="208">
        <f>H3831*M3831</f>
        <v>0</v>
      </c>
      <c r="O3831" s="217">
        <f>I3831*M3831</f>
        <v>0</v>
      </c>
      <c r="P3831" s="246">
        <f>J3831*M3831</f>
        <v>0</v>
      </c>
      <c r="Q3831" s="246">
        <f>K3831*M3831</f>
        <v>0</v>
      </c>
      <c r="R3831" s="246">
        <f>L3831*M3831</f>
        <v>0</v>
      </c>
      <c r="S3831" s="13" t="s">
        <v>5</v>
      </c>
    </row>
    <row r="3832" spans="1:20" s="56" customFormat="1" ht="69.95" hidden="1" customHeight="1" outlineLevel="1" thickBot="1" x14ac:dyDescent="0.25">
      <c r="A3832" s="644" t="s">
        <v>6138</v>
      </c>
      <c r="B3832" s="7" t="s">
        <v>136</v>
      </c>
      <c r="C3832" s="104" t="s">
        <v>1963</v>
      </c>
      <c r="D3832" s="68" t="s">
        <v>7799</v>
      </c>
      <c r="E3832" s="7"/>
      <c r="F3832" s="64" t="s">
        <v>4</v>
      </c>
      <c r="G3832" s="149">
        <v>5</v>
      </c>
      <c r="H3832" s="65">
        <v>1.6</v>
      </c>
      <c r="I3832" s="65">
        <v>1.5</v>
      </c>
      <c r="J3832" s="161">
        <f t="shared" si="2822"/>
        <v>1.47</v>
      </c>
      <c r="K3832" s="161">
        <f t="shared" si="2823"/>
        <v>1.4550000000000001</v>
      </c>
      <c r="L3832" s="161">
        <f t="shared" si="2824"/>
        <v>1.44</v>
      </c>
      <c r="M3832" s="14"/>
      <c r="N3832" s="208">
        <f>H3832*M3832</f>
        <v>0</v>
      </c>
      <c r="O3832" s="217">
        <f>I3832*M3832</f>
        <v>0</v>
      </c>
      <c r="P3832" s="246">
        <f>J3832*M3832</f>
        <v>0</v>
      </c>
      <c r="Q3832" s="246">
        <f>K3832*M3832</f>
        <v>0</v>
      </c>
      <c r="R3832" s="246">
        <f>L3832*M3832</f>
        <v>0</v>
      </c>
      <c r="S3832" s="13" t="s">
        <v>5</v>
      </c>
    </row>
    <row r="3833" spans="1:20" s="56" customFormat="1" ht="69.95" hidden="1" customHeight="1" outlineLevel="1" thickBot="1" x14ac:dyDescent="0.25">
      <c r="A3833" s="644" t="s">
        <v>6139</v>
      </c>
      <c r="B3833" s="7" t="s">
        <v>136</v>
      </c>
      <c r="C3833" s="104" t="s">
        <v>1964</v>
      </c>
      <c r="D3833" s="68" t="s">
        <v>7800</v>
      </c>
      <c r="E3833" s="7"/>
      <c r="F3833" s="64" t="s">
        <v>4</v>
      </c>
      <c r="G3833" s="149">
        <v>5</v>
      </c>
      <c r="H3833" s="65">
        <v>1.6</v>
      </c>
      <c r="I3833" s="65">
        <v>1.5</v>
      </c>
      <c r="J3833" s="161">
        <f t="shared" si="2822"/>
        <v>1.47</v>
      </c>
      <c r="K3833" s="161">
        <f t="shared" si="2823"/>
        <v>1.4550000000000001</v>
      </c>
      <c r="L3833" s="161">
        <f t="shared" si="2824"/>
        <v>1.44</v>
      </c>
      <c r="M3833" s="14"/>
      <c r="N3833" s="208">
        <f>H3833*M3833</f>
        <v>0</v>
      </c>
      <c r="O3833" s="217">
        <f>I3833*M3833</f>
        <v>0</v>
      </c>
      <c r="P3833" s="246">
        <f>J3833*M3833</f>
        <v>0</v>
      </c>
      <c r="Q3833" s="246">
        <f>K3833*M3833</f>
        <v>0</v>
      </c>
      <c r="R3833" s="246">
        <f>L3833*M3833</f>
        <v>0</v>
      </c>
      <c r="S3833" s="13" t="s">
        <v>5</v>
      </c>
    </row>
    <row r="3834" spans="1:20" s="56" customFormat="1" ht="69.95" hidden="1" customHeight="1" outlineLevel="1" thickBot="1" x14ac:dyDescent="0.25">
      <c r="A3834" s="644" t="s">
        <v>6140</v>
      </c>
      <c r="B3834" s="7" t="s">
        <v>136</v>
      </c>
      <c r="C3834" s="104" t="s">
        <v>1964</v>
      </c>
      <c r="D3834" s="68" t="s">
        <v>7801</v>
      </c>
      <c r="E3834" s="7"/>
      <c r="F3834" s="64" t="s">
        <v>4</v>
      </c>
      <c r="G3834" s="149">
        <v>5</v>
      </c>
      <c r="H3834" s="65">
        <v>1.6</v>
      </c>
      <c r="I3834" s="65">
        <v>1.5</v>
      </c>
      <c r="J3834" s="161">
        <f t="shared" si="2822"/>
        <v>1.47</v>
      </c>
      <c r="K3834" s="161">
        <f t="shared" si="2823"/>
        <v>1.4550000000000001</v>
      </c>
      <c r="L3834" s="161">
        <f t="shared" si="2824"/>
        <v>1.44</v>
      </c>
      <c r="M3834" s="14"/>
      <c r="N3834" s="208">
        <f>H3834*M3834</f>
        <v>0</v>
      </c>
      <c r="O3834" s="217">
        <f>I3834*M3834</f>
        <v>0</v>
      </c>
      <c r="P3834" s="246">
        <f>J3834*M3834</f>
        <v>0</v>
      </c>
      <c r="Q3834" s="246">
        <f>K3834*M3834</f>
        <v>0</v>
      </c>
      <c r="R3834" s="246">
        <f>L3834*M3834</f>
        <v>0</v>
      </c>
      <c r="S3834" s="13" t="s">
        <v>5</v>
      </c>
    </row>
    <row r="3835" spans="1:20" s="56" customFormat="1" ht="69.95" hidden="1" customHeight="1" outlineLevel="1" thickBot="1" x14ac:dyDescent="0.25">
      <c r="A3835" s="644" t="s">
        <v>6141</v>
      </c>
      <c r="B3835" s="7" t="s">
        <v>136</v>
      </c>
      <c r="C3835" s="597" t="s">
        <v>9040</v>
      </c>
      <c r="D3835" s="68" t="s">
        <v>9041</v>
      </c>
      <c r="E3835" s="7"/>
      <c r="F3835" s="64" t="s">
        <v>4</v>
      </c>
      <c r="G3835" s="149">
        <v>5</v>
      </c>
      <c r="H3835" s="65">
        <v>1.6</v>
      </c>
      <c r="I3835" s="65">
        <v>1.5</v>
      </c>
      <c r="J3835" s="161">
        <f t="shared" si="2822"/>
        <v>1.47</v>
      </c>
      <c r="K3835" s="161">
        <f t="shared" si="2823"/>
        <v>1.4550000000000001</v>
      </c>
      <c r="L3835" s="161">
        <f t="shared" si="2824"/>
        <v>1.44</v>
      </c>
      <c r="M3835" s="14"/>
      <c r="N3835" s="208">
        <f>H3835*M3835</f>
        <v>0</v>
      </c>
      <c r="O3835" s="217">
        <f>I3835*M3835</f>
        <v>0</v>
      </c>
      <c r="P3835" s="246">
        <f>J3835*M3835</f>
        <v>0</v>
      </c>
      <c r="Q3835" s="246">
        <f>K3835*M3835</f>
        <v>0</v>
      </c>
      <c r="R3835" s="246">
        <f>L3835*M3835</f>
        <v>0</v>
      </c>
      <c r="S3835" s="13" t="s">
        <v>5</v>
      </c>
    </row>
    <row r="3836" spans="1:20" s="56" customFormat="1" ht="69.95" hidden="1" customHeight="1" outlineLevel="1" thickBot="1" x14ac:dyDescent="0.25">
      <c r="A3836" s="644" t="s">
        <v>6142</v>
      </c>
      <c r="B3836" s="7" t="s">
        <v>136</v>
      </c>
      <c r="C3836" s="104" t="s">
        <v>1964</v>
      </c>
      <c r="D3836" s="68" t="s">
        <v>7802</v>
      </c>
      <c r="E3836" s="7"/>
      <c r="F3836" s="64" t="s">
        <v>4</v>
      </c>
      <c r="G3836" s="149">
        <v>5</v>
      </c>
      <c r="H3836" s="65">
        <v>1.6</v>
      </c>
      <c r="I3836" s="65">
        <v>1.5</v>
      </c>
      <c r="J3836" s="161">
        <f t="shared" si="2822"/>
        <v>1.47</v>
      </c>
      <c r="K3836" s="161">
        <f t="shared" si="2823"/>
        <v>1.4550000000000001</v>
      </c>
      <c r="L3836" s="161">
        <f t="shared" si="2824"/>
        <v>1.44</v>
      </c>
      <c r="M3836" s="14"/>
      <c r="N3836" s="208">
        <f>H3836*M3836</f>
        <v>0</v>
      </c>
      <c r="O3836" s="217">
        <f>I3836*M3836</f>
        <v>0</v>
      </c>
      <c r="P3836" s="246">
        <f>J3836*M3836</f>
        <v>0</v>
      </c>
      <c r="Q3836" s="246">
        <f>K3836*M3836</f>
        <v>0</v>
      </c>
      <c r="R3836" s="246">
        <f>L3836*M3836</f>
        <v>0</v>
      </c>
      <c r="S3836" s="13" t="s">
        <v>5</v>
      </c>
    </row>
    <row r="3837" spans="1:20" s="56" customFormat="1" ht="69.95" hidden="1" customHeight="1" outlineLevel="1" thickBot="1" x14ac:dyDescent="0.25">
      <c r="A3837" s="644" t="s">
        <v>8918</v>
      </c>
      <c r="B3837" s="7" t="s">
        <v>136</v>
      </c>
      <c r="C3837" s="597" t="s">
        <v>9042</v>
      </c>
      <c r="D3837" s="68" t="s">
        <v>8920</v>
      </c>
      <c r="E3837" s="64"/>
      <c r="F3837" s="64" t="s">
        <v>4</v>
      </c>
      <c r="G3837" s="149">
        <v>5</v>
      </c>
      <c r="H3837" s="65">
        <v>2</v>
      </c>
      <c r="I3837" s="65">
        <v>2</v>
      </c>
      <c r="J3837" s="161">
        <v>1.96</v>
      </c>
      <c r="K3837" s="161">
        <v>1.94</v>
      </c>
      <c r="L3837" s="161">
        <v>1.92</v>
      </c>
      <c r="M3837" s="14"/>
      <c r="N3837" s="208">
        <f>H3837*M3837</f>
        <v>0</v>
      </c>
      <c r="O3837" s="217">
        <f>I3837*M3837</f>
        <v>0</v>
      </c>
      <c r="P3837" s="246">
        <f>J3837*M3837</f>
        <v>0</v>
      </c>
      <c r="Q3837" s="246">
        <f>K3837*M3837</f>
        <v>0</v>
      </c>
      <c r="R3837" s="246">
        <f>L3837*M3837</f>
        <v>0</v>
      </c>
      <c r="S3837" s="13" t="s">
        <v>5</v>
      </c>
    </row>
    <row r="3838" spans="1:20" s="56" customFormat="1" ht="69.95" hidden="1" customHeight="1" outlineLevel="1" thickBot="1" x14ac:dyDescent="0.25">
      <c r="A3838" s="644" t="s">
        <v>8919</v>
      </c>
      <c r="B3838" s="64" t="s">
        <v>136</v>
      </c>
      <c r="C3838" s="597" t="s">
        <v>9043</v>
      </c>
      <c r="D3838" s="69" t="s">
        <v>8921</v>
      </c>
      <c r="E3838" s="243"/>
      <c r="F3838" s="64" t="s">
        <v>4</v>
      </c>
      <c r="G3838" s="149">
        <v>5</v>
      </c>
      <c r="H3838" s="65">
        <v>1.6</v>
      </c>
      <c r="I3838" s="65">
        <v>1.5</v>
      </c>
      <c r="J3838" s="161">
        <v>1.47</v>
      </c>
      <c r="K3838" s="161">
        <v>1.4550000000000001</v>
      </c>
      <c r="L3838" s="161">
        <v>1.44</v>
      </c>
      <c r="M3838" s="14"/>
      <c r="N3838" s="208">
        <f>H3838*M3838</f>
        <v>0</v>
      </c>
      <c r="O3838" s="217">
        <f>I3838*M3838</f>
        <v>0</v>
      </c>
      <c r="P3838" s="246">
        <f>J3838*M3838</f>
        <v>0</v>
      </c>
      <c r="Q3838" s="246">
        <f>K3838*M3838</f>
        <v>0</v>
      </c>
      <c r="R3838" s="246">
        <f>L3838*M3838</f>
        <v>0</v>
      </c>
      <c r="S3838" s="13" t="s">
        <v>5</v>
      </c>
      <c r="T3838" s="170"/>
    </row>
    <row r="3839" spans="1:20" s="56" customFormat="1" ht="69.95" hidden="1" customHeight="1" outlineLevel="1" thickBot="1" x14ac:dyDescent="0.25">
      <c r="A3839" s="644" t="s">
        <v>6143</v>
      </c>
      <c r="B3839" s="64" t="s">
        <v>136</v>
      </c>
      <c r="C3839" s="104" t="s">
        <v>1903</v>
      </c>
      <c r="D3839" s="69" t="s">
        <v>8922</v>
      </c>
      <c r="E3839" s="243"/>
      <c r="F3839" s="64" t="s">
        <v>4</v>
      </c>
      <c r="G3839" s="149">
        <v>5</v>
      </c>
      <c r="H3839" s="65">
        <v>1.6</v>
      </c>
      <c r="I3839" s="65">
        <v>1.5</v>
      </c>
      <c r="J3839" s="161">
        <f t="shared" si="2822"/>
        <v>1.47</v>
      </c>
      <c r="K3839" s="161">
        <f t="shared" si="2823"/>
        <v>1.4550000000000001</v>
      </c>
      <c r="L3839" s="161">
        <f t="shared" si="2824"/>
        <v>1.44</v>
      </c>
      <c r="M3839" s="14"/>
      <c r="N3839" s="208">
        <f>H3839*M3839</f>
        <v>0</v>
      </c>
      <c r="O3839" s="217">
        <f>I3839*M3839</f>
        <v>0</v>
      </c>
      <c r="P3839" s="246">
        <f>J3839*M3839</f>
        <v>0</v>
      </c>
      <c r="Q3839" s="246">
        <f>K3839*M3839</f>
        <v>0</v>
      </c>
      <c r="R3839" s="246">
        <f>L3839*M3839</f>
        <v>0</v>
      </c>
      <c r="S3839" s="13" t="s">
        <v>5</v>
      </c>
      <c r="T3839" s="170"/>
    </row>
    <row r="3840" spans="1:20" s="56" customFormat="1" ht="69.95" hidden="1" customHeight="1" outlineLevel="1" thickBot="1" x14ac:dyDescent="0.25">
      <c r="A3840" s="644" t="s">
        <v>6144</v>
      </c>
      <c r="B3840" s="7" t="s">
        <v>136</v>
      </c>
      <c r="C3840" s="597" t="s">
        <v>9044</v>
      </c>
      <c r="D3840" s="69" t="s">
        <v>8923</v>
      </c>
      <c r="E3840" s="64"/>
      <c r="F3840" s="64" t="s">
        <v>4</v>
      </c>
      <c r="G3840" s="149">
        <v>5</v>
      </c>
      <c r="H3840" s="65">
        <v>1.6</v>
      </c>
      <c r="I3840" s="65">
        <v>1.5</v>
      </c>
      <c r="J3840" s="161">
        <f t="shared" si="2822"/>
        <v>1.47</v>
      </c>
      <c r="K3840" s="161">
        <f t="shared" si="2823"/>
        <v>1.4550000000000001</v>
      </c>
      <c r="L3840" s="161">
        <f t="shared" si="2824"/>
        <v>1.44</v>
      </c>
      <c r="M3840" s="14"/>
      <c r="N3840" s="208">
        <f>H3840*M3840</f>
        <v>0</v>
      </c>
      <c r="O3840" s="217">
        <f>I3840*M3840</f>
        <v>0</v>
      </c>
      <c r="P3840" s="246">
        <f>J3840*M3840</f>
        <v>0</v>
      </c>
      <c r="Q3840" s="246">
        <f>K3840*M3840</f>
        <v>0</v>
      </c>
      <c r="R3840" s="246">
        <f>L3840*M3840</f>
        <v>0</v>
      </c>
      <c r="S3840" s="13" t="s">
        <v>5</v>
      </c>
    </row>
    <row r="3841" spans="1:20" s="56" customFormat="1" ht="69.95" hidden="1" customHeight="1" outlineLevel="1" thickBot="1" x14ac:dyDescent="0.25">
      <c r="A3841" s="644" t="s">
        <v>6145</v>
      </c>
      <c r="B3841" s="7" t="s">
        <v>136</v>
      </c>
      <c r="C3841" s="597" t="s">
        <v>9045</v>
      </c>
      <c r="D3841" s="69" t="s">
        <v>8924</v>
      </c>
      <c r="E3841" s="64"/>
      <c r="F3841" s="64" t="s">
        <v>4</v>
      </c>
      <c r="G3841" s="149">
        <v>5</v>
      </c>
      <c r="H3841" s="65">
        <v>1.6</v>
      </c>
      <c r="I3841" s="65">
        <v>1.5</v>
      </c>
      <c r="J3841" s="161">
        <f t="shared" si="2822"/>
        <v>1.47</v>
      </c>
      <c r="K3841" s="161">
        <f t="shared" si="2823"/>
        <v>1.4550000000000001</v>
      </c>
      <c r="L3841" s="161">
        <f t="shared" si="2824"/>
        <v>1.44</v>
      </c>
      <c r="M3841" s="14"/>
      <c r="N3841" s="208">
        <f>H3841*M3841</f>
        <v>0</v>
      </c>
      <c r="O3841" s="217">
        <f>I3841*M3841</f>
        <v>0</v>
      </c>
      <c r="P3841" s="246">
        <f>J3841*M3841</f>
        <v>0</v>
      </c>
      <c r="Q3841" s="246">
        <f>K3841*M3841</f>
        <v>0</v>
      </c>
      <c r="R3841" s="246">
        <f>L3841*M3841</f>
        <v>0</v>
      </c>
      <c r="S3841" s="13" t="s">
        <v>5</v>
      </c>
    </row>
    <row r="3842" spans="1:20" s="56" customFormat="1" ht="69.95" hidden="1" customHeight="1" outlineLevel="1" thickBot="1" x14ac:dyDescent="0.25">
      <c r="A3842" s="644" t="s">
        <v>6146</v>
      </c>
      <c r="B3842" s="7" t="s">
        <v>136</v>
      </c>
      <c r="C3842" s="597" t="s">
        <v>9046</v>
      </c>
      <c r="D3842" s="69" t="s">
        <v>8925</v>
      </c>
      <c r="E3842" s="64"/>
      <c r="F3842" s="64" t="s">
        <v>4</v>
      </c>
      <c r="G3842" s="149">
        <v>5</v>
      </c>
      <c r="H3842" s="65">
        <v>1.6</v>
      </c>
      <c r="I3842" s="65">
        <v>1.5</v>
      </c>
      <c r="J3842" s="161">
        <f t="shared" si="2822"/>
        <v>1.47</v>
      </c>
      <c r="K3842" s="161">
        <f t="shared" si="2823"/>
        <v>1.4550000000000001</v>
      </c>
      <c r="L3842" s="161">
        <f t="shared" si="2824"/>
        <v>1.44</v>
      </c>
      <c r="M3842" s="14"/>
      <c r="N3842" s="208">
        <f>H3842*M3842</f>
        <v>0</v>
      </c>
      <c r="O3842" s="217">
        <f>I3842*M3842</f>
        <v>0</v>
      </c>
      <c r="P3842" s="246">
        <f>J3842*M3842</f>
        <v>0</v>
      </c>
      <c r="Q3842" s="246">
        <f>K3842*M3842</f>
        <v>0</v>
      </c>
      <c r="R3842" s="246">
        <f>L3842*M3842</f>
        <v>0</v>
      </c>
      <c r="S3842" s="13" t="s">
        <v>5</v>
      </c>
    </row>
    <row r="3843" spans="1:20" s="56" customFormat="1" ht="69.95" hidden="1" customHeight="1" outlineLevel="1" thickBot="1" x14ac:dyDescent="0.25">
      <c r="A3843" s="644" t="s">
        <v>6147</v>
      </c>
      <c r="B3843" s="7" t="s">
        <v>136</v>
      </c>
      <c r="C3843" s="597" t="s">
        <v>9047</v>
      </c>
      <c r="D3843" s="69" t="s">
        <v>8926</v>
      </c>
      <c r="E3843" s="64"/>
      <c r="F3843" s="64" t="s">
        <v>4</v>
      </c>
      <c r="G3843" s="149">
        <v>5</v>
      </c>
      <c r="H3843" s="65">
        <v>1.6</v>
      </c>
      <c r="I3843" s="65">
        <v>1.5</v>
      </c>
      <c r="J3843" s="161">
        <f t="shared" si="2822"/>
        <v>1.47</v>
      </c>
      <c r="K3843" s="161">
        <f t="shared" si="2823"/>
        <v>1.4550000000000001</v>
      </c>
      <c r="L3843" s="161">
        <f t="shared" si="2824"/>
        <v>1.44</v>
      </c>
      <c r="M3843" s="14"/>
      <c r="N3843" s="208">
        <f>H3843*M3843</f>
        <v>0</v>
      </c>
      <c r="O3843" s="217">
        <f>I3843*M3843</f>
        <v>0</v>
      </c>
      <c r="P3843" s="246">
        <f>J3843*M3843</f>
        <v>0</v>
      </c>
      <c r="Q3843" s="246">
        <f>K3843*M3843</f>
        <v>0</v>
      </c>
      <c r="R3843" s="246">
        <f>L3843*M3843</f>
        <v>0</v>
      </c>
      <c r="S3843" s="13" t="s">
        <v>5</v>
      </c>
    </row>
    <row r="3844" spans="1:20" s="56" customFormat="1" ht="69.95" hidden="1" customHeight="1" outlineLevel="1" thickBot="1" x14ac:dyDescent="0.25">
      <c r="A3844" s="644" t="s">
        <v>6148</v>
      </c>
      <c r="B3844" s="7" t="s">
        <v>136</v>
      </c>
      <c r="C3844" s="104" t="s">
        <v>1918</v>
      </c>
      <c r="D3844" s="69" t="s">
        <v>7803</v>
      </c>
      <c r="E3844" s="64"/>
      <c r="F3844" s="64" t="s">
        <v>4</v>
      </c>
      <c r="G3844" s="149">
        <v>5</v>
      </c>
      <c r="H3844" s="65">
        <v>2.4</v>
      </c>
      <c r="I3844" s="65">
        <v>2.2000000000000002</v>
      </c>
      <c r="J3844" s="161">
        <f t="shared" si="2822"/>
        <v>2.1560000000000001</v>
      </c>
      <c r="K3844" s="161">
        <f t="shared" si="2823"/>
        <v>2.1339999999999999</v>
      </c>
      <c r="L3844" s="161">
        <f t="shared" si="2824"/>
        <v>2.1120000000000001</v>
      </c>
      <c r="M3844" s="14"/>
      <c r="N3844" s="208">
        <f>H3844*M3844</f>
        <v>0</v>
      </c>
      <c r="O3844" s="217">
        <f>I3844*M3844</f>
        <v>0</v>
      </c>
      <c r="P3844" s="246">
        <f>J3844*M3844</f>
        <v>0</v>
      </c>
      <c r="Q3844" s="246">
        <f>K3844*M3844</f>
        <v>0</v>
      </c>
      <c r="R3844" s="246">
        <f>L3844*M3844</f>
        <v>0</v>
      </c>
      <c r="S3844" s="13" t="s">
        <v>5</v>
      </c>
    </row>
    <row r="3845" spans="1:20" s="56" customFormat="1" ht="69.95" hidden="1" customHeight="1" outlineLevel="1" thickBot="1" x14ac:dyDescent="0.25">
      <c r="A3845" s="644" t="s">
        <v>6149</v>
      </c>
      <c r="B3845" s="7" t="s">
        <v>136</v>
      </c>
      <c r="C3845" s="597" t="s">
        <v>9048</v>
      </c>
      <c r="D3845" s="69" t="s">
        <v>8927</v>
      </c>
      <c r="E3845" s="64"/>
      <c r="F3845" s="64" t="s">
        <v>4</v>
      </c>
      <c r="G3845" s="149">
        <v>5</v>
      </c>
      <c r="H3845" s="65">
        <v>2</v>
      </c>
      <c r="I3845" s="65">
        <v>1.9</v>
      </c>
      <c r="J3845" s="161">
        <f t="shared" si="2822"/>
        <v>1.8619999999999999</v>
      </c>
      <c r="K3845" s="161">
        <f t="shared" si="2823"/>
        <v>1.843</v>
      </c>
      <c r="L3845" s="161">
        <f t="shared" si="2824"/>
        <v>1.8239999999999998</v>
      </c>
      <c r="M3845" s="14"/>
      <c r="N3845" s="208">
        <f>H3845*M3845</f>
        <v>0</v>
      </c>
      <c r="O3845" s="217">
        <f>I3845*M3845</f>
        <v>0</v>
      </c>
      <c r="P3845" s="246">
        <f>J3845*M3845</f>
        <v>0</v>
      </c>
      <c r="Q3845" s="246">
        <f>K3845*M3845</f>
        <v>0</v>
      </c>
      <c r="R3845" s="246">
        <f>L3845*M3845</f>
        <v>0</v>
      </c>
      <c r="S3845" s="13" t="s">
        <v>5</v>
      </c>
    </row>
    <row r="3846" spans="1:20" s="56" customFormat="1" ht="69.95" hidden="1" customHeight="1" outlineLevel="1" thickBot="1" x14ac:dyDescent="0.25">
      <c r="A3846" s="644" t="s">
        <v>6150</v>
      </c>
      <c r="B3846" s="64" t="s">
        <v>136</v>
      </c>
      <c r="C3846" s="597" t="s">
        <v>9307</v>
      </c>
      <c r="D3846" s="69" t="s">
        <v>7804</v>
      </c>
      <c r="E3846" s="64"/>
      <c r="F3846" s="64" t="s">
        <v>4</v>
      </c>
      <c r="G3846" s="136">
        <v>4</v>
      </c>
      <c r="H3846" s="98">
        <v>2</v>
      </c>
      <c r="I3846" s="98">
        <v>1.95</v>
      </c>
      <c r="J3846" s="162">
        <f t="shared" si="2822"/>
        <v>1.911</v>
      </c>
      <c r="K3846" s="162">
        <f t="shared" si="2823"/>
        <v>1.8915</v>
      </c>
      <c r="L3846" s="162">
        <f t="shared" si="2824"/>
        <v>1.8719999999999999</v>
      </c>
      <c r="M3846" s="141"/>
      <c r="N3846" s="209">
        <f>H3846*M3846</f>
        <v>0</v>
      </c>
      <c r="O3846" s="217">
        <f>I3846*M3846</f>
        <v>0</v>
      </c>
      <c r="P3846" s="246">
        <f>J3846*M3846</f>
        <v>0</v>
      </c>
      <c r="Q3846" s="246">
        <f>K3846*M3846</f>
        <v>0</v>
      </c>
      <c r="R3846" s="246">
        <f>L3846*M3846</f>
        <v>0</v>
      </c>
      <c r="S3846" s="30" t="s">
        <v>5</v>
      </c>
      <c r="T3846" s="100"/>
    </row>
    <row r="3847" spans="1:20" s="56" customFormat="1" ht="69.95" hidden="1" customHeight="1" outlineLevel="1" thickBot="1" x14ac:dyDescent="0.25">
      <c r="A3847" s="644" t="s">
        <v>6151</v>
      </c>
      <c r="B3847" s="64" t="s">
        <v>136</v>
      </c>
      <c r="C3847" s="597" t="s">
        <v>9049</v>
      </c>
      <c r="D3847" s="69" t="s">
        <v>7805</v>
      </c>
      <c r="E3847" s="243"/>
      <c r="F3847" s="64" t="s">
        <v>4</v>
      </c>
      <c r="G3847" s="149">
        <v>5</v>
      </c>
      <c r="H3847" s="65">
        <v>2.4</v>
      </c>
      <c r="I3847" s="65">
        <v>2.2999999999999998</v>
      </c>
      <c r="J3847" s="161">
        <f t="shared" si="2822"/>
        <v>2.254</v>
      </c>
      <c r="K3847" s="161">
        <f t="shared" si="2823"/>
        <v>2.2309999999999999</v>
      </c>
      <c r="L3847" s="161">
        <f t="shared" si="2824"/>
        <v>2.2079999999999997</v>
      </c>
      <c r="M3847" s="14"/>
      <c r="N3847" s="208">
        <f>H3847*M3847</f>
        <v>0</v>
      </c>
      <c r="O3847" s="217">
        <f>I3847*M3847</f>
        <v>0</v>
      </c>
      <c r="P3847" s="246">
        <f>J3847*M3847</f>
        <v>0</v>
      </c>
      <c r="Q3847" s="246">
        <f>K3847*M3847</f>
        <v>0</v>
      </c>
      <c r="R3847" s="246">
        <f>L3847*M3847</f>
        <v>0</v>
      </c>
      <c r="S3847" s="13" t="s">
        <v>5</v>
      </c>
      <c r="T3847" s="170"/>
    </row>
    <row r="3848" spans="1:20" s="56" customFormat="1" ht="69.95" hidden="1" customHeight="1" outlineLevel="1" thickBot="1" x14ac:dyDescent="0.25">
      <c r="A3848" s="644" t="s">
        <v>6152</v>
      </c>
      <c r="B3848" s="64" t="s">
        <v>136</v>
      </c>
      <c r="C3848" s="597" t="s">
        <v>9050</v>
      </c>
      <c r="D3848" s="69" t="s">
        <v>7806</v>
      </c>
      <c r="E3848" s="243"/>
      <c r="F3848" s="64" t="s">
        <v>4</v>
      </c>
      <c r="G3848" s="149">
        <v>5</v>
      </c>
      <c r="H3848" s="65">
        <v>1.9</v>
      </c>
      <c r="I3848" s="65">
        <v>1.8</v>
      </c>
      <c r="J3848" s="161">
        <f t="shared" si="2822"/>
        <v>1.764</v>
      </c>
      <c r="K3848" s="161">
        <f t="shared" si="2823"/>
        <v>1.746</v>
      </c>
      <c r="L3848" s="161">
        <f t="shared" si="2824"/>
        <v>1.728</v>
      </c>
      <c r="M3848" s="14"/>
      <c r="N3848" s="208">
        <f>H3848*M3848</f>
        <v>0</v>
      </c>
      <c r="O3848" s="217">
        <f>I3848*M3848</f>
        <v>0</v>
      </c>
      <c r="P3848" s="246">
        <f>J3848*M3848</f>
        <v>0</v>
      </c>
      <c r="Q3848" s="246">
        <f>K3848*M3848</f>
        <v>0</v>
      </c>
      <c r="R3848" s="246">
        <f>L3848*M3848</f>
        <v>0</v>
      </c>
      <c r="S3848" s="13" t="s">
        <v>5</v>
      </c>
      <c r="T3848" s="170"/>
    </row>
    <row r="3849" spans="1:20" s="56" customFormat="1" ht="69.95" hidden="1" customHeight="1" outlineLevel="1" thickBot="1" x14ac:dyDescent="0.25">
      <c r="A3849" s="644" t="s">
        <v>6153</v>
      </c>
      <c r="B3849" s="64" t="s">
        <v>136</v>
      </c>
      <c r="C3849" s="597" t="s">
        <v>9051</v>
      </c>
      <c r="D3849" s="69" t="s">
        <v>7807</v>
      </c>
      <c r="E3849" s="243"/>
      <c r="F3849" s="64" t="s">
        <v>4</v>
      </c>
      <c r="G3849" s="149">
        <v>4</v>
      </c>
      <c r="H3849" s="65">
        <v>2.8</v>
      </c>
      <c r="I3849" s="65">
        <v>2.7</v>
      </c>
      <c r="J3849" s="161">
        <f t="shared" si="2822"/>
        <v>2.6459999999999999</v>
      </c>
      <c r="K3849" s="161">
        <f t="shared" si="2823"/>
        <v>2.6190000000000002</v>
      </c>
      <c r="L3849" s="161">
        <f t="shared" si="2824"/>
        <v>2.5920000000000001</v>
      </c>
      <c r="M3849" s="14"/>
      <c r="N3849" s="208">
        <f>H3849*M3849</f>
        <v>0</v>
      </c>
      <c r="O3849" s="217">
        <f>I3849*M3849</f>
        <v>0</v>
      </c>
      <c r="P3849" s="246">
        <f>J3849*M3849</f>
        <v>0</v>
      </c>
      <c r="Q3849" s="246">
        <f>K3849*M3849</f>
        <v>0</v>
      </c>
      <c r="R3849" s="246">
        <f>L3849*M3849</f>
        <v>0</v>
      </c>
      <c r="S3849" s="13" t="s">
        <v>5</v>
      </c>
      <c r="T3849" s="170"/>
    </row>
    <row r="3850" spans="1:20" s="56" customFormat="1" ht="69.95" hidden="1" customHeight="1" outlineLevel="1" thickBot="1" x14ac:dyDescent="0.25">
      <c r="A3850" s="644" t="s">
        <v>6154</v>
      </c>
      <c r="B3850" s="64" t="s">
        <v>136</v>
      </c>
      <c r="C3850" s="597" t="s">
        <v>10553</v>
      </c>
      <c r="D3850" s="69" t="s">
        <v>9171</v>
      </c>
      <c r="E3850" s="243"/>
      <c r="F3850" s="64" t="s">
        <v>4</v>
      </c>
      <c r="G3850" s="149">
        <v>5</v>
      </c>
      <c r="H3850" s="65">
        <v>2.5</v>
      </c>
      <c r="I3850" s="65">
        <v>2.4</v>
      </c>
      <c r="J3850" s="161">
        <f t="shared" si="2822"/>
        <v>2.3519999999999999</v>
      </c>
      <c r="K3850" s="161">
        <f t="shared" si="2823"/>
        <v>2.3279999999999998</v>
      </c>
      <c r="L3850" s="161">
        <f t="shared" si="2824"/>
        <v>2.3039999999999998</v>
      </c>
      <c r="M3850" s="14"/>
      <c r="N3850" s="208">
        <f>H3850*M3850</f>
        <v>0</v>
      </c>
      <c r="O3850" s="217">
        <f>I3850*M3850</f>
        <v>0</v>
      </c>
      <c r="P3850" s="246">
        <f>J3850*M3850</f>
        <v>0</v>
      </c>
      <c r="Q3850" s="246">
        <f>K3850*M3850</f>
        <v>0</v>
      </c>
      <c r="R3850" s="246">
        <f>L3850*M3850</f>
        <v>0</v>
      </c>
      <c r="S3850" s="13" t="s">
        <v>5</v>
      </c>
      <c r="T3850" s="170"/>
    </row>
    <row r="3851" spans="1:20" s="56" customFormat="1" ht="69.95" hidden="1" customHeight="1" outlineLevel="1" thickBot="1" x14ac:dyDescent="0.25">
      <c r="A3851" s="644" t="s">
        <v>6155</v>
      </c>
      <c r="B3851" s="64" t="s">
        <v>136</v>
      </c>
      <c r="C3851" s="597" t="s">
        <v>9377</v>
      </c>
      <c r="D3851" s="69" t="s">
        <v>9172</v>
      </c>
      <c r="E3851" s="243"/>
      <c r="F3851" s="64" t="s">
        <v>4</v>
      </c>
      <c r="G3851" s="149">
        <v>5</v>
      </c>
      <c r="H3851" s="65">
        <v>2.1</v>
      </c>
      <c r="I3851" s="65">
        <v>2</v>
      </c>
      <c r="J3851" s="161">
        <f t="shared" si="2822"/>
        <v>1.96</v>
      </c>
      <c r="K3851" s="161">
        <f t="shared" si="2823"/>
        <v>1.94</v>
      </c>
      <c r="L3851" s="161">
        <f t="shared" si="2824"/>
        <v>1.92</v>
      </c>
      <c r="M3851" s="14"/>
      <c r="N3851" s="208">
        <f>H3851*M3851</f>
        <v>0</v>
      </c>
      <c r="O3851" s="217">
        <f>I3851*M3851</f>
        <v>0</v>
      </c>
      <c r="P3851" s="246">
        <f>J3851*M3851</f>
        <v>0</v>
      </c>
      <c r="Q3851" s="246">
        <f>K3851*M3851</f>
        <v>0</v>
      </c>
      <c r="R3851" s="246">
        <f>L3851*M3851</f>
        <v>0</v>
      </c>
      <c r="S3851" s="13" t="s">
        <v>5</v>
      </c>
      <c r="T3851" s="170"/>
    </row>
    <row r="3852" spans="1:20" s="56" customFormat="1" ht="69.95" hidden="1" customHeight="1" outlineLevel="1" thickBot="1" x14ac:dyDescent="0.25">
      <c r="A3852" s="644" t="s">
        <v>6156</v>
      </c>
      <c r="B3852" s="64" t="s">
        <v>136</v>
      </c>
      <c r="C3852" s="597" t="s">
        <v>9052</v>
      </c>
      <c r="D3852" s="69" t="s">
        <v>7808</v>
      </c>
      <c r="E3852" s="232"/>
      <c r="F3852" s="64" t="s">
        <v>4</v>
      </c>
      <c r="G3852" s="136">
        <v>6</v>
      </c>
      <c r="H3852" s="98">
        <v>3.1</v>
      </c>
      <c r="I3852" s="98">
        <v>3</v>
      </c>
      <c r="J3852" s="161">
        <f t="shared" ref="J3852:J3901" si="2852">I3852*0.98</f>
        <v>2.94</v>
      </c>
      <c r="K3852" s="161">
        <f t="shared" ref="K3852:K3901" si="2853">I3852*0.97</f>
        <v>2.91</v>
      </c>
      <c r="L3852" s="161">
        <f t="shared" ref="L3852:L3901" si="2854">I3852*0.96</f>
        <v>2.88</v>
      </c>
      <c r="M3852" s="14"/>
      <c r="N3852" s="209">
        <f>H3852*M3852</f>
        <v>0</v>
      </c>
      <c r="O3852" s="217">
        <f>I3852*M3852</f>
        <v>0</v>
      </c>
      <c r="P3852" s="246">
        <f>J3852*M3852</f>
        <v>0</v>
      </c>
      <c r="Q3852" s="246">
        <f>K3852*M3852</f>
        <v>0</v>
      </c>
      <c r="R3852" s="246">
        <f>L3852*M3852</f>
        <v>0</v>
      </c>
      <c r="S3852" s="30" t="s">
        <v>5</v>
      </c>
      <c r="T3852" s="100"/>
    </row>
    <row r="3853" spans="1:20" s="56" customFormat="1" ht="69.95" hidden="1" customHeight="1" outlineLevel="1" thickBot="1" x14ac:dyDescent="0.25">
      <c r="A3853" s="644" t="s">
        <v>6157</v>
      </c>
      <c r="B3853" s="64" t="s">
        <v>136</v>
      </c>
      <c r="C3853" s="597" t="s">
        <v>9982</v>
      </c>
      <c r="D3853" s="69" t="s">
        <v>9182</v>
      </c>
      <c r="E3853" s="243"/>
      <c r="F3853" s="64" t="s">
        <v>4</v>
      </c>
      <c r="G3853" s="149">
        <v>6</v>
      </c>
      <c r="H3853" s="65">
        <v>3.4</v>
      </c>
      <c r="I3853" s="65">
        <v>3.3</v>
      </c>
      <c r="J3853" s="161">
        <f t="shared" si="2852"/>
        <v>3.234</v>
      </c>
      <c r="K3853" s="161">
        <f t="shared" si="2853"/>
        <v>3.2009999999999996</v>
      </c>
      <c r="L3853" s="161">
        <f t="shared" si="2854"/>
        <v>3.1679999999999997</v>
      </c>
      <c r="M3853" s="14"/>
      <c r="N3853" s="208">
        <f>H3853*M3853</f>
        <v>0</v>
      </c>
      <c r="O3853" s="217">
        <f>I3853*M3853</f>
        <v>0</v>
      </c>
      <c r="P3853" s="246">
        <f>J3853*M3853</f>
        <v>0</v>
      </c>
      <c r="Q3853" s="246">
        <f>K3853*M3853</f>
        <v>0</v>
      </c>
      <c r="R3853" s="246">
        <f>L3853*M3853</f>
        <v>0</v>
      </c>
      <c r="S3853" s="13" t="s">
        <v>5</v>
      </c>
      <c r="T3853" s="170"/>
    </row>
    <row r="3854" spans="1:20" s="56" customFormat="1" ht="69.95" hidden="1" customHeight="1" outlineLevel="1" thickBot="1" x14ac:dyDescent="0.25">
      <c r="A3854" s="644" t="s">
        <v>6158</v>
      </c>
      <c r="B3854" s="64" t="s">
        <v>136</v>
      </c>
      <c r="C3854" s="597" t="s">
        <v>10554</v>
      </c>
      <c r="D3854" s="69" t="s">
        <v>9173</v>
      </c>
      <c r="E3854" s="243"/>
      <c r="F3854" s="64" t="s">
        <v>4</v>
      </c>
      <c r="G3854" s="149">
        <v>6</v>
      </c>
      <c r="H3854" s="65">
        <v>3.3</v>
      </c>
      <c r="I3854" s="65">
        <v>3.2</v>
      </c>
      <c r="J3854" s="161">
        <f t="shared" si="2852"/>
        <v>3.1360000000000001</v>
      </c>
      <c r="K3854" s="161">
        <f t="shared" si="2853"/>
        <v>3.1040000000000001</v>
      </c>
      <c r="L3854" s="161">
        <f t="shared" si="2854"/>
        <v>3.0720000000000001</v>
      </c>
      <c r="M3854" s="14"/>
      <c r="N3854" s="208">
        <f>H3854*M3854</f>
        <v>0</v>
      </c>
      <c r="O3854" s="217">
        <f>I3854*M3854</f>
        <v>0</v>
      </c>
      <c r="P3854" s="246">
        <f>J3854*M3854</f>
        <v>0</v>
      </c>
      <c r="Q3854" s="246">
        <f>K3854*M3854</f>
        <v>0</v>
      </c>
      <c r="R3854" s="246">
        <f>L3854*M3854</f>
        <v>0</v>
      </c>
      <c r="S3854" s="13" t="s">
        <v>5</v>
      </c>
      <c r="T3854" s="170"/>
    </row>
    <row r="3855" spans="1:20" s="56" customFormat="1" ht="69.95" hidden="1" customHeight="1" outlineLevel="1" thickBot="1" x14ac:dyDescent="0.25">
      <c r="A3855" s="644" t="s">
        <v>6159</v>
      </c>
      <c r="B3855" s="64" t="s">
        <v>136</v>
      </c>
      <c r="C3855" s="597" t="s">
        <v>9053</v>
      </c>
      <c r="D3855" s="69" t="s">
        <v>7809</v>
      </c>
      <c r="E3855" s="232"/>
      <c r="F3855" s="64" t="s">
        <v>4</v>
      </c>
      <c r="G3855" s="136">
        <v>5</v>
      </c>
      <c r="H3855" s="98">
        <v>2.6</v>
      </c>
      <c r="I3855" s="98">
        <v>2.5</v>
      </c>
      <c r="J3855" s="162">
        <f t="shared" si="2852"/>
        <v>2.4500000000000002</v>
      </c>
      <c r="K3855" s="162">
        <f t="shared" si="2853"/>
        <v>2.4249999999999998</v>
      </c>
      <c r="L3855" s="162">
        <f t="shared" si="2854"/>
        <v>2.4</v>
      </c>
      <c r="M3855" s="141"/>
      <c r="N3855" s="209">
        <f>H3855*M3855</f>
        <v>0</v>
      </c>
      <c r="O3855" s="217">
        <f>I3855*M3855</f>
        <v>0</v>
      </c>
      <c r="P3855" s="246">
        <f>J3855*M3855</f>
        <v>0</v>
      </c>
      <c r="Q3855" s="246">
        <f>K3855*M3855</f>
        <v>0</v>
      </c>
      <c r="R3855" s="246">
        <f>L3855*M3855</f>
        <v>0</v>
      </c>
      <c r="S3855" s="30" t="s">
        <v>5</v>
      </c>
      <c r="T3855" s="100"/>
    </row>
    <row r="3856" spans="1:20" s="56" customFormat="1" ht="69.95" hidden="1" customHeight="1" outlineLevel="1" thickBot="1" x14ac:dyDescent="0.25">
      <c r="A3856" s="644" t="s">
        <v>6160</v>
      </c>
      <c r="B3856" s="64" t="s">
        <v>136</v>
      </c>
      <c r="C3856" s="597" t="s">
        <v>9054</v>
      </c>
      <c r="D3856" s="69" t="s">
        <v>7810</v>
      </c>
      <c r="E3856" s="232"/>
      <c r="F3856" s="64" t="s">
        <v>4</v>
      </c>
      <c r="G3856" s="136">
        <v>6</v>
      </c>
      <c r="H3856" s="98">
        <v>3</v>
      </c>
      <c r="I3856" s="98">
        <v>2.9</v>
      </c>
      <c r="J3856" s="162">
        <f t="shared" si="2852"/>
        <v>2.8420000000000001</v>
      </c>
      <c r="K3856" s="162">
        <f t="shared" si="2853"/>
        <v>2.8129999999999997</v>
      </c>
      <c r="L3856" s="162">
        <f t="shared" si="2854"/>
        <v>2.7839999999999998</v>
      </c>
      <c r="M3856" s="141"/>
      <c r="N3856" s="209">
        <f>H3856*M3856</f>
        <v>0</v>
      </c>
      <c r="O3856" s="217">
        <f>I3856*M3856</f>
        <v>0</v>
      </c>
      <c r="P3856" s="246">
        <f>J3856*M3856</f>
        <v>0</v>
      </c>
      <c r="Q3856" s="246">
        <f>K3856*M3856</f>
        <v>0</v>
      </c>
      <c r="R3856" s="246">
        <f>L3856*M3856</f>
        <v>0</v>
      </c>
      <c r="S3856" s="30" t="s">
        <v>5</v>
      </c>
      <c r="T3856" s="100"/>
    </row>
    <row r="3857" spans="1:20" s="56" customFormat="1" ht="69.95" hidden="1" customHeight="1" outlineLevel="1" thickBot="1" x14ac:dyDescent="0.25">
      <c r="A3857" s="644" t="s">
        <v>6161</v>
      </c>
      <c r="B3857" s="64" t="s">
        <v>136</v>
      </c>
      <c r="C3857" s="597" t="s">
        <v>9055</v>
      </c>
      <c r="D3857" s="69" t="s">
        <v>7811</v>
      </c>
      <c r="E3857" s="243"/>
      <c r="F3857" s="64" t="s">
        <v>4</v>
      </c>
      <c r="G3857" s="149">
        <v>5</v>
      </c>
      <c r="H3857" s="65">
        <v>2.2999999999999998</v>
      </c>
      <c r="I3857" s="65">
        <v>2.2000000000000002</v>
      </c>
      <c r="J3857" s="161">
        <f t="shared" si="2852"/>
        <v>2.1560000000000001</v>
      </c>
      <c r="K3857" s="161">
        <f t="shared" si="2853"/>
        <v>2.1339999999999999</v>
      </c>
      <c r="L3857" s="161">
        <f t="shared" si="2854"/>
        <v>2.1120000000000001</v>
      </c>
      <c r="M3857" s="14"/>
      <c r="N3857" s="208">
        <f>H3857*M3857</f>
        <v>0</v>
      </c>
      <c r="O3857" s="217">
        <f>I3857*M3857</f>
        <v>0</v>
      </c>
      <c r="P3857" s="246">
        <f>J3857*M3857</f>
        <v>0</v>
      </c>
      <c r="Q3857" s="246">
        <f>K3857*M3857</f>
        <v>0</v>
      </c>
      <c r="R3857" s="246">
        <f>L3857*M3857</f>
        <v>0</v>
      </c>
      <c r="S3857" s="13" t="s">
        <v>5</v>
      </c>
      <c r="T3857" s="170"/>
    </row>
    <row r="3858" spans="1:20" s="56" customFormat="1" ht="69.95" hidden="1" customHeight="1" outlineLevel="1" thickBot="1" x14ac:dyDescent="0.25">
      <c r="A3858" s="644" t="s">
        <v>6162</v>
      </c>
      <c r="B3858" s="64" t="s">
        <v>136</v>
      </c>
      <c r="C3858" s="597" t="s">
        <v>9056</v>
      </c>
      <c r="D3858" s="69" t="s">
        <v>7812</v>
      </c>
      <c r="E3858" s="64"/>
      <c r="F3858" s="64" t="s">
        <v>4</v>
      </c>
      <c r="G3858" s="136">
        <v>5</v>
      </c>
      <c r="H3858" s="107">
        <v>2.75</v>
      </c>
      <c r="I3858" s="107">
        <v>2.65</v>
      </c>
      <c r="J3858" s="162">
        <f t="shared" si="2852"/>
        <v>2.597</v>
      </c>
      <c r="K3858" s="162">
        <f t="shared" si="2853"/>
        <v>2.5705</v>
      </c>
      <c r="L3858" s="162">
        <f t="shared" si="2854"/>
        <v>2.544</v>
      </c>
      <c r="M3858" s="141"/>
      <c r="N3858" s="209">
        <f>H3858*M3858</f>
        <v>0</v>
      </c>
      <c r="O3858" s="217">
        <f>I3858*M3858</f>
        <v>0</v>
      </c>
      <c r="P3858" s="246">
        <f>J3858*M3858</f>
        <v>0</v>
      </c>
      <c r="Q3858" s="246">
        <f>K3858*M3858</f>
        <v>0</v>
      </c>
      <c r="R3858" s="246">
        <f>L3858*M3858</f>
        <v>0</v>
      </c>
      <c r="S3858" s="30" t="s">
        <v>5</v>
      </c>
      <c r="T3858" s="100"/>
    </row>
    <row r="3859" spans="1:20" s="56" customFormat="1" ht="69.95" hidden="1" customHeight="1" outlineLevel="1" thickBot="1" x14ac:dyDescent="0.25">
      <c r="A3859" s="644" t="s">
        <v>6163</v>
      </c>
      <c r="B3859" s="64" t="s">
        <v>136</v>
      </c>
      <c r="C3859" s="597" t="s">
        <v>9988</v>
      </c>
      <c r="D3859" s="69" t="s">
        <v>7813</v>
      </c>
      <c r="E3859" s="232"/>
      <c r="F3859" s="64" t="s">
        <v>4</v>
      </c>
      <c r="G3859" s="136">
        <v>5</v>
      </c>
      <c r="H3859" s="107">
        <v>2.75</v>
      </c>
      <c r="I3859" s="107">
        <v>2.65</v>
      </c>
      <c r="J3859" s="162">
        <f t="shared" si="2852"/>
        <v>2.597</v>
      </c>
      <c r="K3859" s="162">
        <f t="shared" si="2853"/>
        <v>2.5705</v>
      </c>
      <c r="L3859" s="162">
        <f t="shared" si="2854"/>
        <v>2.544</v>
      </c>
      <c r="M3859" s="141"/>
      <c r="N3859" s="209">
        <f>H3859*M3859</f>
        <v>0</v>
      </c>
      <c r="O3859" s="217">
        <f>I3859*M3859</f>
        <v>0</v>
      </c>
      <c r="P3859" s="246">
        <f>J3859*M3859</f>
        <v>0</v>
      </c>
      <c r="Q3859" s="246">
        <f>K3859*M3859</f>
        <v>0</v>
      </c>
      <c r="R3859" s="246">
        <f>L3859*M3859</f>
        <v>0</v>
      </c>
      <c r="S3859" s="30" t="s">
        <v>5</v>
      </c>
      <c r="T3859" s="100"/>
    </row>
    <row r="3860" spans="1:20" s="56" customFormat="1" ht="69.95" hidden="1" customHeight="1" outlineLevel="1" thickBot="1" x14ac:dyDescent="0.25">
      <c r="A3860" s="644" t="s">
        <v>6164</v>
      </c>
      <c r="B3860" s="64" t="s">
        <v>136</v>
      </c>
      <c r="C3860" s="597" t="s">
        <v>9057</v>
      </c>
      <c r="D3860" s="69" t="s">
        <v>9372</v>
      </c>
      <c r="E3860" s="64"/>
      <c r="F3860" s="64" t="s">
        <v>4</v>
      </c>
      <c r="G3860" s="136">
        <v>5</v>
      </c>
      <c r="H3860" s="98">
        <v>2.2000000000000002</v>
      </c>
      <c r="I3860" s="98">
        <v>2.1</v>
      </c>
      <c r="J3860" s="162">
        <f t="shared" si="2852"/>
        <v>2.0579999999999998</v>
      </c>
      <c r="K3860" s="162">
        <f t="shared" si="2853"/>
        <v>2.0369999999999999</v>
      </c>
      <c r="L3860" s="162">
        <f t="shared" si="2854"/>
        <v>2.016</v>
      </c>
      <c r="M3860" s="141"/>
      <c r="N3860" s="209">
        <f>H3860*M3860</f>
        <v>0</v>
      </c>
      <c r="O3860" s="217">
        <f>I3860*M3860</f>
        <v>0</v>
      </c>
      <c r="P3860" s="246">
        <f>J3860*M3860</f>
        <v>0</v>
      </c>
      <c r="Q3860" s="246">
        <f>K3860*M3860</f>
        <v>0</v>
      </c>
      <c r="R3860" s="246">
        <f>L3860*M3860</f>
        <v>0</v>
      </c>
      <c r="S3860" s="30" t="s">
        <v>5</v>
      </c>
      <c r="T3860" s="100"/>
    </row>
    <row r="3861" spans="1:20" s="56" customFormat="1" ht="69.95" hidden="1" customHeight="1" outlineLevel="1" thickBot="1" x14ac:dyDescent="0.25">
      <c r="A3861" s="644" t="s">
        <v>6165</v>
      </c>
      <c r="B3861" s="7" t="s">
        <v>136</v>
      </c>
      <c r="C3861" s="597" t="s">
        <v>9058</v>
      </c>
      <c r="D3861" s="68" t="s">
        <v>7814</v>
      </c>
      <c r="E3861" s="64"/>
      <c r="F3861" s="64" t="s">
        <v>4</v>
      </c>
      <c r="G3861" s="149">
        <v>4</v>
      </c>
      <c r="H3861" s="65">
        <v>2.5</v>
      </c>
      <c r="I3861" s="65">
        <v>2.4</v>
      </c>
      <c r="J3861" s="161">
        <f t="shared" si="2852"/>
        <v>2.3519999999999999</v>
      </c>
      <c r="K3861" s="161">
        <f t="shared" si="2853"/>
        <v>2.3279999999999998</v>
      </c>
      <c r="L3861" s="161">
        <f t="shared" si="2854"/>
        <v>2.3039999999999998</v>
      </c>
      <c r="M3861" s="14"/>
      <c r="N3861" s="208">
        <f>H3861*M3861</f>
        <v>0</v>
      </c>
      <c r="O3861" s="217">
        <f>I3861*M3861</f>
        <v>0</v>
      </c>
      <c r="P3861" s="246">
        <f>J3861*M3861</f>
        <v>0</v>
      </c>
      <c r="Q3861" s="246">
        <f>K3861*M3861</f>
        <v>0</v>
      </c>
      <c r="R3861" s="246">
        <f>L3861*M3861</f>
        <v>0</v>
      </c>
      <c r="S3861" s="13" t="s">
        <v>5</v>
      </c>
      <c r="T3861" s="100"/>
    </row>
    <row r="3862" spans="1:20" s="56" customFormat="1" ht="69.95" hidden="1" customHeight="1" outlineLevel="1" thickBot="1" x14ac:dyDescent="0.25">
      <c r="A3862" s="644" t="s">
        <v>6166</v>
      </c>
      <c r="B3862" s="64" t="s">
        <v>136</v>
      </c>
      <c r="C3862" s="597" t="s">
        <v>9371</v>
      </c>
      <c r="D3862" s="69" t="s">
        <v>7815</v>
      </c>
      <c r="E3862" s="232"/>
      <c r="F3862" s="64" t="s">
        <v>4</v>
      </c>
      <c r="G3862" s="149">
        <v>4</v>
      </c>
      <c r="H3862" s="177">
        <v>2.2999999999999998</v>
      </c>
      <c r="I3862" s="177">
        <v>2.2000000000000002</v>
      </c>
      <c r="J3862" s="161">
        <f t="shared" si="2852"/>
        <v>2.1560000000000001</v>
      </c>
      <c r="K3862" s="161">
        <f t="shared" si="2853"/>
        <v>2.1339999999999999</v>
      </c>
      <c r="L3862" s="161">
        <f t="shared" si="2854"/>
        <v>2.1120000000000001</v>
      </c>
      <c r="M3862" s="14"/>
      <c r="N3862" s="208">
        <f>H3862*M3862</f>
        <v>0</v>
      </c>
      <c r="O3862" s="217">
        <f>I3862*M3862</f>
        <v>0</v>
      </c>
      <c r="P3862" s="246">
        <f>J3862*M3862</f>
        <v>0</v>
      </c>
      <c r="Q3862" s="246">
        <f>K3862*M3862</f>
        <v>0</v>
      </c>
      <c r="R3862" s="246">
        <f>L3862*M3862</f>
        <v>0</v>
      </c>
      <c r="S3862" s="13" t="s">
        <v>5</v>
      </c>
      <c r="T3862" s="170"/>
    </row>
    <row r="3863" spans="1:20" s="56" customFormat="1" ht="69.95" hidden="1" customHeight="1" outlineLevel="1" thickBot="1" x14ac:dyDescent="0.25">
      <c r="A3863" s="644" t="s">
        <v>6167</v>
      </c>
      <c r="B3863" s="7" t="s">
        <v>136</v>
      </c>
      <c r="C3863" s="597" t="s">
        <v>9374</v>
      </c>
      <c r="D3863" s="68" t="s">
        <v>7816</v>
      </c>
      <c r="E3863" s="243"/>
      <c r="F3863" s="64" t="s">
        <v>4</v>
      </c>
      <c r="G3863" s="149">
        <v>5</v>
      </c>
      <c r="H3863" s="65">
        <v>2.6</v>
      </c>
      <c r="I3863" s="65">
        <v>2.5</v>
      </c>
      <c r="J3863" s="161">
        <f t="shared" si="2852"/>
        <v>2.4500000000000002</v>
      </c>
      <c r="K3863" s="161">
        <f t="shared" si="2853"/>
        <v>2.4249999999999998</v>
      </c>
      <c r="L3863" s="161">
        <f t="shared" si="2854"/>
        <v>2.4</v>
      </c>
      <c r="M3863" s="14"/>
      <c r="N3863" s="208">
        <f>H3863*M3863</f>
        <v>0</v>
      </c>
      <c r="O3863" s="217">
        <f>I3863*M3863</f>
        <v>0</v>
      </c>
      <c r="P3863" s="246">
        <f>J3863*M3863</f>
        <v>0</v>
      </c>
      <c r="Q3863" s="246">
        <f>K3863*M3863</f>
        <v>0</v>
      </c>
      <c r="R3863" s="246">
        <f>L3863*M3863</f>
        <v>0</v>
      </c>
      <c r="S3863" s="13" t="s">
        <v>5</v>
      </c>
    </row>
    <row r="3864" spans="1:20" s="56" customFormat="1" ht="69.95" hidden="1" customHeight="1" outlineLevel="1" thickBot="1" x14ac:dyDescent="0.25">
      <c r="A3864" s="644" t="s">
        <v>6168</v>
      </c>
      <c r="B3864" s="64" t="s">
        <v>136</v>
      </c>
      <c r="C3864" s="597" t="s">
        <v>9059</v>
      </c>
      <c r="D3864" s="69" t="s">
        <v>7778</v>
      </c>
      <c r="E3864" s="232"/>
      <c r="F3864" s="64" t="s">
        <v>4</v>
      </c>
      <c r="G3864" s="136">
        <v>5</v>
      </c>
      <c r="H3864" s="98">
        <v>2.2000000000000002</v>
      </c>
      <c r="I3864" s="98">
        <v>2.1</v>
      </c>
      <c r="J3864" s="162">
        <f t="shared" si="2852"/>
        <v>2.0579999999999998</v>
      </c>
      <c r="K3864" s="162">
        <f t="shared" si="2853"/>
        <v>2.0369999999999999</v>
      </c>
      <c r="L3864" s="162">
        <f t="shared" si="2854"/>
        <v>2.016</v>
      </c>
      <c r="M3864" s="141"/>
      <c r="N3864" s="209">
        <f>H3864*M3864</f>
        <v>0</v>
      </c>
      <c r="O3864" s="217">
        <f>I3864*M3864</f>
        <v>0</v>
      </c>
      <c r="P3864" s="246">
        <f>J3864*M3864</f>
        <v>0</v>
      </c>
      <c r="Q3864" s="246">
        <f>K3864*M3864</f>
        <v>0</v>
      </c>
      <c r="R3864" s="246">
        <f>L3864*M3864</f>
        <v>0</v>
      </c>
      <c r="S3864" s="30" t="s">
        <v>5</v>
      </c>
      <c r="T3864" s="100"/>
    </row>
    <row r="3865" spans="1:20" s="56" customFormat="1" ht="69.95" hidden="1" customHeight="1" outlineLevel="1" thickBot="1" x14ac:dyDescent="0.25">
      <c r="A3865" s="644" t="s">
        <v>6169</v>
      </c>
      <c r="B3865" s="64" t="s">
        <v>136</v>
      </c>
      <c r="C3865" s="597" t="s">
        <v>10205</v>
      </c>
      <c r="D3865" s="69" t="s">
        <v>9174</v>
      </c>
      <c r="E3865" s="243"/>
      <c r="F3865" s="64" t="s">
        <v>4</v>
      </c>
      <c r="G3865" s="149">
        <v>5</v>
      </c>
      <c r="H3865" s="65">
        <v>2.2999999999999998</v>
      </c>
      <c r="I3865" s="65">
        <v>2.2000000000000002</v>
      </c>
      <c r="J3865" s="161">
        <f t="shared" si="2852"/>
        <v>2.1560000000000001</v>
      </c>
      <c r="K3865" s="161">
        <f t="shared" si="2853"/>
        <v>2.1339999999999999</v>
      </c>
      <c r="L3865" s="161">
        <f t="shared" si="2854"/>
        <v>2.1120000000000001</v>
      </c>
      <c r="M3865" s="14"/>
      <c r="N3865" s="208">
        <f>H3865*M3865</f>
        <v>0</v>
      </c>
      <c r="O3865" s="217">
        <f>I3865*M3865</f>
        <v>0</v>
      </c>
      <c r="P3865" s="246">
        <f>J3865*M3865</f>
        <v>0</v>
      </c>
      <c r="Q3865" s="246">
        <f>K3865*M3865</f>
        <v>0</v>
      </c>
      <c r="R3865" s="246">
        <f>L3865*M3865</f>
        <v>0</v>
      </c>
      <c r="S3865" s="13" t="s">
        <v>5</v>
      </c>
      <c r="T3865" s="170"/>
    </row>
    <row r="3866" spans="1:20" s="56" customFormat="1" ht="69.95" hidden="1" customHeight="1" outlineLevel="1" thickBot="1" x14ac:dyDescent="0.25">
      <c r="A3866" s="644" t="s">
        <v>6170</v>
      </c>
      <c r="B3866" s="7" t="s">
        <v>136</v>
      </c>
      <c r="C3866" s="597" t="s">
        <v>9060</v>
      </c>
      <c r="D3866" s="68" t="s">
        <v>7817</v>
      </c>
      <c r="E3866" s="243"/>
      <c r="F3866" s="64" t="s">
        <v>4</v>
      </c>
      <c r="G3866" s="149">
        <v>4.5</v>
      </c>
      <c r="H3866" s="65">
        <v>2.4</v>
      </c>
      <c r="I3866" s="65">
        <v>2.2999999999999998</v>
      </c>
      <c r="J3866" s="161">
        <f t="shared" si="2852"/>
        <v>2.254</v>
      </c>
      <c r="K3866" s="161">
        <f t="shared" si="2853"/>
        <v>2.2309999999999999</v>
      </c>
      <c r="L3866" s="161">
        <f t="shared" si="2854"/>
        <v>2.2079999999999997</v>
      </c>
      <c r="M3866" s="14"/>
      <c r="N3866" s="208">
        <f>H3866*M3866</f>
        <v>0</v>
      </c>
      <c r="O3866" s="217">
        <f>I3866*M3866</f>
        <v>0</v>
      </c>
      <c r="P3866" s="246">
        <f>J3866*M3866</f>
        <v>0</v>
      </c>
      <c r="Q3866" s="246">
        <f>K3866*M3866</f>
        <v>0</v>
      </c>
      <c r="R3866" s="246">
        <f>L3866*M3866</f>
        <v>0</v>
      </c>
      <c r="S3866" s="13" t="s">
        <v>5</v>
      </c>
    </row>
    <row r="3867" spans="1:20" s="56" customFormat="1" ht="69.95" hidden="1" customHeight="1" outlineLevel="1" thickBot="1" x14ac:dyDescent="0.25">
      <c r="A3867" s="644" t="s">
        <v>6171</v>
      </c>
      <c r="B3867" s="7" t="s">
        <v>136</v>
      </c>
      <c r="C3867" s="597" t="s">
        <v>9061</v>
      </c>
      <c r="D3867" s="68" t="s">
        <v>7818</v>
      </c>
      <c r="E3867" s="243"/>
      <c r="F3867" s="64" t="s">
        <v>4</v>
      </c>
      <c r="G3867" s="149">
        <v>5</v>
      </c>
      <c r="H3867" s="65">
        <v>2.9</v>
      </c>
      <c r="I3867" s="65">
        <v>2.8</v>
      </c>
      <c r="J3867" s="161">
        <f t="shared" si="2852"/>
        <v>2.7439999999999998</v>
      </c>
      <c r="K3867" s="161">
        <f t="shared" si="2853"/>
        <v>2.7159999999999997</v>
      </c>
      <c r="L3867" s="161">
        <f t="shared" si="2854"/>
        <v>2.6879999999999997</v>
      </c>
      <c r="M3867" s="14"/>
      <c r="N3867" s="208">
        <f>H3867*M3867</f>
        <v>0</v>
      </c>
      <c r="O3867" s="217">
        <f>I3867*M3867</f>
        <v>0</v>
      </c>
      <c r="P3867" s="246">
        <f>J3867*M3867</f>
        <v>0</v>
      </c>
      <c r="Q3867" s="246">
        <f>K3867*M3867</f>
        <v>0</v>
      </c>
      <c r="R3867" s="246">
        <f>L3867*M3867</f>
        <v>0</v>
      </c>
      <c r="S3867" s="13" t="s">
        <v>5</v>
      </c>
    </row>
    <row r="3868" spans="1:20" s="56" customFormat="1" ht="69.95" hidden="1" customHeight="1" outlineLevel="1" thickBot="1" x14ac:dyDescent="0.25">
      <c r="A3868" s="644" t="s">
        <v>6172</v>
      </c>
      <c r="B3868" s="7" t="s">
        <v>136</v>
      </c>
      <c r="C3868" s="597" t="s">
        <v>9062</v>
      </c>
      <c r="D3868" s="68" t="s">
        <v>7819</v>
      </c>
      <c r="E3868" s="7"/>
      <c r="F3868" s="64" t="s">
        <v>4</v>
      </c>
      <c r="G3868" s="149">
        <v>5</v>
      </c>
      <c r="H3868" s="65">
        <v>2.5</v>
      </c>
      <c r="I3868" s="65">
        <v>2.4</v>
      </c>
      <c r="J3868" s="161">
        <f t="shared" si="2852"/>
        <v>2.3519999999999999</v>
      </c>
      <c r="K3868" s="161">
        <f t="shared" si="2853"/>
        <v>2.3279999999999998</v>
      </c>
      <c r="L3868" s="161">
        <f t="shared" si="2854"/>
        <v>2.3039999999999998</v>
      </c>
      <c r="M3868" s="14"/>
      <c r="N3868" s="208">
        <f>H3868*M3868</f>
        <v>0</v>
      </c>
      <c r="O3868" s="217">
        <f>I3868*M3868</f>
        <v>0</v>
      </c>
      <c r="P3868" s="246">
        <f>J3868*M3868</f>
        <v>0</v>
      </c>
      <c r="Q3868" s="246">
        <f>K3868*M3868</f>
        <v>0</v>
      </c>
      <c r="R3868" s="246">
        <f>L3868*M3868</f>
        <v>0</v>
      </c>
      <c r="S3868" s="13" t="s">
        <v>5</v>
      </c>
    </row>
    <row r="3869" spans="1:20" s="56" customFormat="1" ht="69.95" hidden="1" customHeight="1" outlineLevel="1" thickBot="1" x14ac:dyDescent="0.25">
      <c r="A3869" s="644" t="s">
        <v>6173</v>
      </c>
      <c r="B3869" s="64" t="s">
        <v>136</v>
      </c>
      <c r="C3869" s="597" t="s">
        <v>9221</v>
      </c>
      <c r="D3869" s="69" t="s">
        <v>9175</v>
      </c>
      <c r="E3869" s="243"/>
      <c r="F3869" s="64" t="s">
        <v>4</v>
      </c>
      <c r="G3869" s="149">
        <v>5</v>
      </c>
      <c r="H3869" s="65">
        <v>2.5</v>
      </c>
      <c r="I3869" s="65">
        <v>2.4</v>
      </c>
      <c r="J3869" s="161">
        <f t="shared" si="2852"/>
        <v>2.3519999999999999</v>
      </c>
      <c r="K3869" s="161">
        <f t="shared" si="2853"/>
        <v>2.3279999999999998</v>
      </c>
      <c r="L3869" s="161">
        <f t="shared" si="2854"/>
        <v>2.3039999999999998</v>
      </c>
      <c r="M3869" s="14"/>
      <c r="N3869" s="208">
        <f>H3869*M3869</f>
        <v>0</v>
      </c>
      <c r="O3869" s="217">
        <f>I3869*M3869</f>
        <v>0</v>
      </c>
      <c r="P3869" s="246">
        <f>J3869*M3869</f>
        <v>0</v>
      </c>
      <c r="Q3869" s="246">
        <f>K3869*M3869</f>
        <v>0</v>
      </c>
      <c r="R3869" s="246">
        <f>L3869*M3869</f>
        <v>0</v>
      </c>
      <c r="S3869" s="13" t="s">
        <v>5</v>
      </c>
      <c r="T3869" s="170"/>
    </row>
    <row r="3870" spans="1:20" s="56" customFormat="1" ht="69.95" hidden="1" customHeight="1" outlineLevel="1" thickBot="1" x14ac:dyDescent="0.25">
      <c r="A3870" s="644" t="s">
        <v>6174</v>
      </c>
      <c r="B3870" s="64" t="s">
        <v>136</v>
      </c>
      <c r="C3870" s="597" t="s">
        <v>9373</v>
      </c>
      <c r="D3870" s="69" t="s">
        <v>7820</v>
      </c>
      <c r="E3870" s="243"/>
      <c r="F3870" s="64" t="s">
        <v>4</v>
      </c>
      <c r="G3870" s="149">
        <v>5</v>
      </c>
      <c r="H3870" s="65">
        <v>2.6</v>
      </c>
      <c r="I3870" s="65">
        <v>2.5</v>
      </c>
      <c r="J3870" s="161">
        <f t="shared" si="2852"/>
        <v>2.4500000000000002</v>
      </c>
      <c r="K3870" s="161">
        <f t="shared" si="2853"/>
        <v>2.4249999999999998</v>
      </c>
      <c r="L3870" s="161">
        <f t="shared" si="2854"/>
        <v>2.4</v>
      </c>
      <c r="M3870" s="14"/>
      <c r="N3870" s="208">
        <f>H3870*M3870</f>
        <v>0</v>
      </c>
      <c r="O3870" s="217">
        <f>I3870*M3870</f>
        <v>0</v>
      </c>
      <c r="P3870" s="246">
        <f>J3870*M3870</f>
        <v>0</v>
      </c>
      <c r="Q3870" s="246">
        <f>K3870*M3870</f>
        <v>0</v>
      </c>
      <c r="R3870" s="246">
        <f>L3870*M3870</f>
        <v>0</v>
      </c>
      <c r="S3870" s="13" t="s">
        <v>5</v>
      </c>
      <c r="T3870" s="170"/>
    </row>
    <row r="3871" spans="1:20" s="56" customFormat="1" ht="69.95" hidden="1" customHeight="1" outlineLevel="1" thickBot="1" x14ac:dyDescent="0.25">
      <c r="A3871" s="644" t="s">
        <v>6175</v>
      </c>
      <c r="B3871" s="7" t="s">
        <v>136</v>
      </c>
      <c r="C3871" s="597" t="s">
        <v>9063</v>
      </c>
      <c r="D3871" s="68" t="s">
        <v>7821</v>
      </c>
      <c r="E3871" s="64"/>
      <c r="F3871" s="64" t="s">
        <v>4</v>
      </c>
      <c r="G3871" s="149">
        <v>4</v>
      </c>
      <c r="H3871" s="65">
        <v>1.8</v>
      </c>
      <c r="I3871" s="65">
        <v>1.7</v>
      </c>
      <c r="J3871" s="161">
        <f t="shared" si="2852"/>
        <v>1.6659999999999999</v>
      </c>
      <c r="K3871" s="161">
        <f t="shared" si="2853"/>
        <v>1.649</v>
      </c>
      <c r="L3871" s="161">
        <f t="shared" si="2854"/>
        <v>1.6319999999999999</v>
      </c>
      <c r="M3871" s="14"/>
      <c r="N3871" s="208">
        <f>H3871*M3871</f>
        <v>0</v>
      </c>
      <c r="O3871" s="217">
        <f>I3871*M3871</f>
        <v>0</v>
      </c>
      <c r="P3871" s="246">
        <f>J3871*M3871</f>
        <v>0</v>
      </c>
      <c r="Q3871" s="246">
        <f>K3871*M3871</f>
        <v>0</v>
      </c>
      <c r="R3871" s="246">
        <f>L3871*M3871</f>
        <v>0</v>
      </c>
      <c r="S3871" s="13" t="s">
        <v>5</v>
      </c>
    </row>
    <row r="3872" spans="1:20" s="56" customFormat="1" ht="69.95" hidden="1" customHeight="1" outlineLevel="1" thickBot="1" x14ac:dyDescent="0.25">
      <c r="A3872" s="644" t="s">
        <v>6176</v>
      </c>
      <c r="B3872" s="7" t="s">
        <v>136</v>
      </c>
      <c r="C3872" s="104" t="s">
        <v>1903</v>
      </c>
      <c r="D3872" s="68" t="s">
        <v>7822</v>
      </c>
      <c r="E3872" s="64"/>
      <c r="F3872" s="64" t="s">
        <v>4</v>
      </c>
      <c r="G3872" s="149">
        <v>4</v>
      </c>
      <c r="H3872" s="65">
        <v>1.8</v>
      </c>
      <c r="I3872" s="65">
        <v>1.7</v>
      </c>
      <c r="J3872" s="161">
        <f t="shared" si="2852"/>
        <v>1.6659999999999999</v>
      </c>
      <c r="K3872" s="161">
        <f t="shared" si="2853"/>
        <v>1.649</v>
      </c>
      <c r="L3872" s="161">
        <f t="shared" si="2854"/>
        <v>1.6319999999999999</v>
      </c>
      <c r="M3872" s="14"/>
      <c r="N3872" s="208">
        <f>H3872*M3872</f>
        <v>0</v>
      </c>
      <c r="O3872" s="217">
        <f>I3872*M3872</f>
        <v>0</v>
      </c>
      <c r="P3872" s="246">
        <f>J3872*M3872</f>
        <v>0</v>
      </c>
      <c r="Q3872" s="246">
        <f>K3872*M3872</f>
        <v>0</v>
      </c>
      <c r="R3872" s="246">
        <f>L3872*M3872</f>
        <v>0</v>
      </c>
      <c r="S3872" s="13" t="s">
        <v>5</v>
      </c>
    </row>
    <row r="3873" spans="1:20" s="56" customFormat="1" ht="69.95" hidden="1" customHeight="1" outlineLevel="1" thickBot="1" x14ac:dyDescent="0.25">
      <c r="A3873" s="644" t="s">
        <v>6177</v>
      </c>
      <c r="B3873" s="7" t="s">
        <v>136</v>
      </c>
      <c r="C3873" s="597" t="s">
        <v>10654</v>
      </c>
      <c r="D3873" s="68" t="s">
        <v>7823</v>
      </c>
      <c r="E3873" s="7"/>
      <c r="F3873" s="64" t="s">
        <v>4</v>
      </c>
      <c r="G3873" s="149">
        <v>5</v>
      </c>
      <c r="H3873" s="65">
        <v>1.5</v>
      </c>
      <c r="I3873" s="65">
        <v>1.5</v>
      </c>
      <c r="J3873" s="161">
        <f t="shared" si="2852"/>
        <v>1.47</v>
      </c>
      <c r="K3873" s="161">
        <f t="shared" si="2853"/>
        <v>1.4550000000000001</v>
      </c>
      <c r="L3873" s="161">
        <f t="shared" si="2854"/>
        <v>1.44</v>
      </c>
      <c r="M3873" s="14"/>
      <c r="N3873" s="208">
        <f>H3873*M3873</f>
        <v>0</v>
      </c>
      <c r="O3873" s="217">
        <f>I3873*M3873</f>
        <v>0</v>
      </c>
      <c r="P3873" s="246">
        <f>J3873*M3873</f>
        <v>0</v>
      </c>
      <c r="Q3873" s="246">
        <f>K3873*M3873</f>
        <v>0</v>
      </c>
      <c r="R3873" s="246">
        <f>L3873*M3873</f>
        <v>0</v>
      </c>
      <c r="S3873" s="13" t="s">
        <v>5</v>
      </c>
    </row>
    <row r="3874" spans="1:20" s="56" customFormat="1" ht="69.95" hidden="1" customHeight="1" outlineLevel="1" thickBot="1" x14ac:dyDescent="0.25">
      <c r="A3874" s="644" t="s">
        <v>6178</v>
      </c>
      <c r="B3874" s="64" t="s">
        <v>136</v>
      </c>
      <c r="C3874" s="597" t="s">
        <v>9369</v>
      </c>
      <c r="D3874" s="69" t="s">
        <v>7824</v>
      </c>
      <c r="E3874" s="232"/>
      <c r="F3874" s="64" t="s">
        <v>4</v>
      </c>
      <c r="G3874" s="136">
        <v>5</v>
      </c>
      <c r="H3874" s="98">
        <v>2.7</v>
      </c>
      <c r="I3874" s="98">
        <v>2.6</v>
      </c>
      <c r="J3874" s="162">
        <f t="shared" si="2852"/>
        <v>2.548</v>
      </c>
      <c r="K3874" s="162">
        <f t="shared" si="2853"/>
        <v>2.5219999999999998</v>
      </c>
      <c r="L3874" s="162">
        <f t="shared" si="2854"/>
        <v>2.496</v>
      </c>
      <c r="M3874" s="141"/>
      <c r="N3874" s="209">
        <f>H3874*M3874</f>
        <v>0</v>
      </c>
      <c r="O3874" s="217">
        <f>I3874*M3874</f>
        <v>0</v>
      </c>
      <c r="P3874" s="246">
        <f>J3874*M3874</f>
        <v>0</v>
      </c>
      <c r="Q3874" s="246">
        <f>K3874*M3874</f>
        <v>0</v>
      </c>
      <c r="R3874" s="246">
        <f>L3874*M3874</f>
        <v>0</v>
      </c>
      <c r="S3874" s="30" t="s">
        <v>5</v>
      </c>
      <c r="T3874" s="100"/>
    </row>
    <row r="3875" spans="1:20" s="56" customFormat="1" ht="69.95" hidden="1" customHeight="1" outlineLevel="1" thickBot="1" x14ac:dyDescent="0.25">
      <c r="A3875" s="644" t="s">
        <v>6179</v>
      </c>
      <c r="B3875" s="64" t="s">
        <v>136</v>
      </c>
      <c r="C3875" s="104" t="s">
        <v>2356</v>
      </c>
      <c r="D3875" s="69" t="s">
        <v>9176</v>
      </c>
      <c r="E3875" s="243"/>
      <c r="F3875" s="64" t="s">
        <v>4</v>
      </c>
      <c r="G3875" s="149">
        <v>5</v>
      </c>
      <c r="H3875" s="65">
        <v>2.6</v>
      </c>
      <c r="I3875" s="65">
        <v>2.5</v>
      </c>
      <c r="J3875" s="161">
        <f t="shared" si="2852"/>
        <v>2.4500000000000002</v>
      </c>
      <c r="K3875" s="161">
        <f t="shared" si="2853"/>
        <v>2.4249999999999998</v>
      </c>
      <c r="L3875" s="161">
        <f t="shared" si="2854"/>
        <v>2.4</v>
      </c>
      <c r="M3875" s="14"/>
      <c r="N3875" s="208">
        <f>H3875*M3875</f>
        <v>0</v>
      </c>
      <c r="O3875" s="217">
        <f>I3875*M3875</f>
        <v>0</v>
      </c>
      <c r="P3875" s="246">
        <f>J3875*M3875</f>
        <v>0</v>
      </c>
      <c r="Q3875" s="246">
        <f>K3875*M3875</f>
        <v>0</v>
      </c>
      <c r="R3875" s="246">
        <f>L3875*M3875</f>
        <v>0</v>
      </c>
      <c r="S3875" s="13" t="s">
        <v>5</v>
      </c>
      <c r="T3875" s="170"/>
    </row>
    <row r="3876" spans="1:20" s="56" customFormat="1" ht="69.95" hidden="1" customHeight="1" outlineLevel="1" thickBot="1" x14ac:dyDescent="0.25">
      <c r="A3876" s="644" t="s">
        <v>6180</v>
      </c>
      <c r="B3876" s="64" t="s">
        <v>136</v>
      </c>
      <c r="C3876" s="104" t="s">
        <v>9376</v>
      </c>
      <c r="D3876" s="69" t="s">
        <v>9177</v>
      </c>
      <c r="E3876" s="243"/>
      <c r="F3876" s="64" t="s">
        <v>4</v>
      </c>
      <c r="G3876" s="149">
        <v>5</v>
      </c>
      <c r="H3876" s="65">
        <v>2.4</v>
      </c>
      <c r="I3876" s="65">
        <v>2.2999999999999998</v>
      </c>
      <c r="J3876" s="161">
        <f t="shared" si="2852"/>
        <v>2.254</v>
      </c>
      <c r="K3876" s="161">
        <f t="shared" si="2853"/>
        <v>2.2309999999999999</v>
      </c>
      <c r="L3876" s="161">
        <f t="shared" si="2854"/>
        <v>2.2079999999999997</v>
      </c>
      <c r="M3876" s="14"/>
      <c r="N3876" s="208">
        <f>H3876*M3876</f>
        <v>0</v>
      </c>
      <c r="O3876" s="217">
        <f>I3876*M3876</f>
        <v>0</v>
      </c>
      <c r="P3876" s="246">
        <f>J3876*M3876</f>
        <v>0</v>
      </c>
      <c r="Q3876" s="246">
        <f>K3876*M3876</f>
        <v>0</v>
      </c>
      <c r="R3876" s="246">
        <f>L3876*M3876</f>
        <v>0</v>
      </c>
      <c r="S3876" s="13" t="s">
        <v>5</v>
      </c>
      <c r="T3876" s="170"/>
    </row>
    <row r="3877" spans="1:20" s="56" customFormat="1" ht="69.95" hidden="1" customHeight="1" outlineLevel="1" thickBot="1" x14ac:dyDescent="0.25">
      <c r="A3877" s="644" t="s">
        <v>6181</v>
      </c>
      <c r="B3877" s="64" t="s">
        <v>136</v>
      </c>
      <c r="C3877" s="104" t="s">
        <v>2356</v>
      </c>
      <c r="D3877" s="69" t="s">
        <v>9178</v>
      </c>
      <c r="E3877" s="243"/>
      <c r="F3877" s="64" t="s">
        <v>4</v>
      </c>
      <c r="G3877" s="149">
        <v>6</v>
      </c>
      <c r="H3877" s="65">
        <v>2.8</v>
      </c>
      <c r="I3877" s="65">
        <v>2.7</v>
      </c>
      <c r="J3877" s="161">
        <f t="shared" si="2852"/>
        <v>2.6459999999999999</v>
      </c>
      <c r="K3877" s="161">
        <f t="shared" si="2853"/>
        <v>2.6190000000000002</v>
      </c>
      <c r="L3877" s="161">
        <f t="shared" si="2854"/>
        <v>2.5920000000000001</v>
      </c>
      <c r="M3877" s="14"/>
      <c r="N3877" s="208">
        <f>H3877*M3877</f>
        <v>0</v>
      </c>
      <c r="O3877" s="217">
        <f>I3877*M3877</f>
        <v>0</v>
      </c>
      <c r="P3877" s="246">
        <f>J3877*M3877</f>
        <v>0</v>
      </c>
      <c r="Q3877" s="246">
        <f>K3877*M3877</f>
        <v>0</v>
      </c>
      <c r="R3877" s="246">
        <f>L3877*M3877</f>
        <v>0</v>
      </c>
      <c r="S3877" s="13" t="s">
        <v>5</v>
      </c>
      <c r="T3877" s="170"/>
    </row>
    <row r="3878" spans="1:20" s="56" customFormat="1" ht="69.95" hidden="1" customHeight="1" outlineLevel="1" thickBot="1" x14ac:dyDescent="0.25">
      <c r="A3878" s="644" t="s">
        <v>6182</v>
      </c>
      <c r="B3878" s="64" t="s">
        <v>136</v>
      </c>
      <c r="C3878" s="104" t="s">
        <v>2356</v>
      </c>
      <c r="D3878" s="69" t="s">
        <v>9179</v>
      </c>
      <c r="E3878" s="243"/>
      <c r="F3878" s="64" t="s">
        <v>4</v>
      </c>
      <c r="G3878" s="149">
        <v>6</v>
      </c>
      <c r="H3878" s="65">
        <v>2.8</v>
      </c>
      <c r="I3878" s="65">
        <v>2.7</v>
      </c>
      <c r="J3878" s="161">
        <f t="shared" si="2852"/>
        <v>2.6459999999999999</v>
      </c>
      <c r="K3878" s="161">
        <f t="shared" si="2853"/>
        <v>2.6190000000000002</v>
      </c>
      <c r="L3878" s="161">
        <f t="shared" si="2854"/>
        <v>2.5920000000000001</v>
      </c>
      <c r="M3878" s="14"/>
      <c r="N3878" s="208">
        <f>H3878*M3878</f>
        <v>0</v>
      </c>
      <c r="O3878" s="217">
        <f>I3878*M3878</f>
        <v>0</v>
      </c>
      <c r="P3878" s="246">
        <f>J3878*M3878</f>
        <v>0</v>
      </c>
      <c r="Q3878" s="246">
        <f>K3878*M3878</f>
        <v>0</v>
      </c>
      <c r="R3878" s="246">
        <f>L3878*M3878</f>
        <v>0</v>
      </c>
      <c r="S3878" s="13" t="s">
        <v>5</v>
      </c>
      <c r="T3878" s="170"/>
    </row>
    <row r="3879" spans="1:20" s="56" customFormat="1" ht="69.95" hidden="1" customHeight="1" outlineLevel="1" thickBot="1" x14ac:dyDescent="0.25">
      <c r="A3879" s="644" t="s">
        <v>6183</v>
      </c>
      <c r="B3879" s="64" t="s">
        <v>136</v>
      </c>
      <c r="C3879" s="597" t="s">
        <v>9204</v>
      </c>
      <c r="D3879" s="69" t="s">
        <v>7825</v>
      </c>
      <c r="E3879" s="64"/>
      <c r="F3879" s="64" t="s">
        <v>4</v>
      </c>
      <c r="G3879" s="136">
        <v>5</v>
      </c>
      <c r="H3879" s="98">
        <v>2.9</v>
      </c>
      <c r="I3879" s="98">
        <v>2.8</v>
      </c>
      <c r="J3879" s="162">
        <f t="shared" si="2852"/>
        <v>2.7439999999999998</v>
      </c>
      <c r="K3879" s="162">
        <f t="shared" si="2853"/>
        <v>2.7159999999999997</v>
      </c>
      <c r="L3879" s="162">
        <f t="shared" si="2854"/>
        <v>2.6879999999999997</v>
      </c>
      <c r="M3879" s="141"/>
      <c r="N3879" s="209">
        <f>H3879*M3879</f>
        <v>0</v>
      </c>
      <c r="O3879" s="217">
        <f>I3879*M3879</f>
        <v>0</v>
      </c>
      <c r="P3879" s="246">
        <f>J3879*M3879</f>
        <v>0</v>
      </c>
      <c r="Q3879" s="246">
        <f>K3879*M3879</f>
        <v>0</v>
      </c>
      <c r="R3879" s="246">
        <f>L3879*M3879</f>
        <v>0</v>
      </c>
      <c r="S3879" s="30" t="s">
        <v>5</v>
      </c>
      <c r="T3879" s="100"/>
    </row>
    <row r="3880" spans="1:20" s="56" customFormat="1" ht="69.95" hidden="1" customHeight="1" outlineLevel="1" thickBot="1" x14ac:dyDescent="0.25">
      <c r="A3880" s="644" t="s">
        <v>6184</v>
      </c>
      <c r="B3880" s="64" t="s">
        <v>136</v>
      </c>
      <c r="C3880" s="104" t="s">
        <v>9257</v>
      </c>
      <c r="D3880" s="69" t="s">
        <v>9180</v>
      </c>
      <c r="E3880" s="243"/>
      <c r="F3880" s="64" t="s">
        <v>4</v>
      </c>
      <c r="G3880" s="149">
        <v>4</v>
      </c>
      <c r="H3880" s="65">
        <v>1.9</v>
      </c>
      <c r="I3880" s="65">
        <v>1.8</v>
      </c>
      <c r="J3880" s="161">
        <f t="shared" si="2852"/>
        <v>1.764</v>
      </c>
      <c r="K3880" s="161">
        <f t="shared" si="2853"/>
        <v>1.746</v>
      </c>
      <c r="L3880" s="161">
        <f t="shared" si="2854"/>
        <v>1.728</v>
      </c>
      <c r="M3880" s="14"/>
      <c r="N3880" s="208">
        <f>H3880*M3880</f>
        <v>0</v>
      </c>
      <c r="O3880" s="217">
        <f>I3880*M3880</f>
        <v>0</v>
      </c>
      <c r="P3880" s="246">
        <f>J3880*M3880</f>
        <v>0</v>
      </c>
      <c r="Q3880" s="246">
        <f>K3880*M3880</f>
        <v>0</v>
      </c>
      <c r="R3880" s="246">
        <f>L3880*M3880</f>
        <v>0</v>
      </c>
      <c r="S3880" s="13" t="s">
        <v>5</v>
      </c>
      <c r="T3880" s="170"/>
    </row>
    <row r="3881" spans="1:20" s="56" customFormat="1" ht="69.95" hidden="1" customHeight="1" outlineLevel="1" thickBot="1" x14ac:dyDescent="0.25">
      <c r="A3881" s="644" t="s">
        <v>6185</v>
      </c>
      <c r="B3881" s="64" t="s">
        <v>136</v>
      </c>
      <c r="C3881" s="597" t="s">
        <v>9375</v>
      </c>
      <c r="D3881" s="69" t="s">
        <v>7826</v>
      </c>
      <c r="E3881" s="232"/>
      <c r="F3881" s="64" t="s">
        <v>4</v>
      </c>
      <c r="G3881" s="136">
        <v>5</v>
      </c>
      <c r="H3881" s="98">
        <v>2.2999999999999998</v>
      </c>
      <c r="I3881" s="98">
        <v>2.2000000000000002</v>
      </c>
      <c r="J3881" s="162">
        <f t="shared" si="2852"/>
        <v>2.1560000000000001</v>
      </c>
      <c r="K3881" s="162">
        <f t="shared" si="2853"/>
        <v>2.1339999999999999</v>
      </c>
      <c r="L3881" s="162">
        <f t="shared" si="2854"/>
        <v>2.1120000000000001</v>
      </c>
      <c r="M3881" s="141"/>
      <c r="N3881" s="209">
        <f>H3881*M3881</f>
        <v>0</v>
      </c>
      <c r="O3881" s="217">
        <f>I3881*M3881</f>
        <v>0</v>
      </c>
      <c r="P3881" s="246">
        <f>J3881*M3881</f>
        <v>0</v>
      </c>
      <c r="Q3881" s="246">
        <f>K3881*M3881</f>
        <v>0</v>
      </c>
      <c r="R3881" s="246">
        <f>L3881*M3881</f>
        <v>0</v>
      </c>
      <c r="S3881" s="30" t="s">
        <v>5</v>
      </c>
      <c r="T3881" s="100"/>
    </row>
    <row r="3882" spans="1:20" s="56" customFormat="1" ht="69.95" hidden="1" customHeight="1" outlineLevel="1" thickBot="1" x14ac:dyDescent="0.25">
      <c r="A3882" s="644" t="s">
        <v>6186</v>
      </c>
      <c r="B3882" s="64" t="s">
        <v>136</v>
      </c>
      <c r="C3882" s="597" t="s">
        <v>10825</v>
      </c>
      <c r="D3882" s="69" t="s">
        <v>9181</v>
      </c>
      <c r="E3882" s="243"/>
      <c r="F3882" s="64" t="s">
        <v>4</v>
      </c>
      <c r="G3882" s="149">
        <v>5</v>
      </c>
      <c r="H3882" s="65">
        <v>3.1</v>
      </c>
      <c r="I3882" s="65">
        <v>3</v>
      </c>
      <c r="J3882" s="161">
        <f t="shared" si="2852"/>
        <v>2.94</v>
      </c>
      <c r="K3882" s="161">
        <f t="shared" si="2853"/>
        <v>2.91</v>
      </c>
      <c r="L3882" s="161">
        <f t="shared" si="2854"/>
        <v>2.88</v>
      </c>
      <c r="M3882" s="14"/>
      <c r="N3882" s="208">
        <f>H3882*M3882</f>
        <v>0</v>
      </c>
      <c r="O3882" s="217">
        <f>I3882*M3882</f>
        <v>0</v>
      </c>
      <c r="P3882" s="246">
        <f>J3882*M3882</f>
        <v>0</v>
      </c>
      <c r="Q3882" s="246">
        <f>K3882*M3882</f>
        <v>0</v>
      </c>
      <c r="R3882" s="246">
        <f>L3882*M3882</f>
        <v>0</v>
      </c>
      <c r="S3882" s="13" t="s">
        <v>5</v>
      </c>
      <c r="T3882" s="170"/>
    </row>
    <row r="3883" spans="1:20" s="56" customFormat="1" ht="69.95" hidden="1" customHeight="1" outlineLevel="1" thickBot="1" x14ac:dyDescent="0.25">
      <c r="A3883" s="644" t="s">
        <v>6187</v>
      </c>
      <c r="B3883" s="64" t="s">
        <v>136</v>
      </c>
      <c r="C3883" s="597" t="s">
        <v>9983</v>
      </c>
      <c r="D3883" s="69" t="s">
        <v>8789</v>
      </c>
      <c r="E3883" s="243"/>
      <c r="F3883" s="64" t="s">
        <v>4</v>
      </c>
      <c r="G3883" s="149">
        <v>5</v>
      </c>
      <c r="H3883" s="65">
        <v>3</v>
      </c>
      <c r="I3883" s="65">
        <v>2.9</v>
      </c>
      <c r="J3883" s="161">
        <f t="shared" si="2852"/>
        <v>2.8420000000000001</v>
      </c>
      <c r="K3883" s="161">
        <f t="shared" si="2853"/>
        <v>2.8129999999999997</v>
      </c>
      <c r="L3883" s="161">
        <f t="shared" si="2854"/>
        <v>2.7839999999999998</v>
      </c>
      <c r="M3883" s="14"/>
      <c r="N3883" s="208">
        <f>H3883*M3883</f>
        <v>0</v>
      </c>
      <c r="O3883" s="217">
        <f>I3883*M3883</f>
        <v>0</v>
      </c>
      <c r="P3883" s="246">
        <f>J3883*M3883</f>
        <v>0</v>
      </c>
      <c r="Q3883" s="246">
        <f>K3883*M3883</f>
        <v>0</v>
      </c>
      <c r="R3883" s="246">
        <f>L3883*M3883</f>
        <v>0</v>
      </c>
      <c r="S3883" s="13" t="s">
        <v>5</v>
      </c>
      <c r="T3883" s="170"/>
    </row>
    <row r="3884" spans="1:20" s="56" customFormat="1" ht="69.95" hidden="1" customHeight="1" outlineLevel="1" thickBot="1" x14ac:dyDescent="0.25">
      <c r="A3884" s="644" t="s">
        <v>6188</v>
      </c>
      <c r="B3884" s="64" t="s">
        <v>136</v>
      </c>
      <c r="C3884" s="104" t="s">
        <v>1918</v>
      </c>
      <c r="D3884" s="69" t="s">
        <v>8790</v>
      </c>
      <c r="E3884" s="243"/>
      <c r="F3884" s="64" t="s">
        <v>4</v>
      </c>
      <c r="G3884" s="149">
        <v>5</v>
      </c>
      <c r="H3884" s="65">
        <v>3</v>
      </c>
      <c r="I3884" s="65">
        <v>2.9</v>
      </c>
      <c r="J3884" s="161">
        <f t="shared" si="2852"/>
        <v>2.8420000000000001</v>
      </c>
      <c r="K3884" s="161">
        <f t="shared" si="2853"/>
        <v>2.8129999999999997</v>
      </c>
      <c r="L3884" s="161">
        <f t="shared" si="2854"/>
        <v>2.7839999999999998</v>
      </c>
      <c r="M3884" s="14"/>
      <c r="N3884" s="208">
        <f>H3884*M3884</f>
        <v>0</v>
      </c>
      <c r="O3884" s="217">
        <f>I3884*M3884</f>
        <v>0</v>
      </c>
      <c r="P3884" s="246">
        <f>J3884*M3884</f>
        <v>0</v>
      </c>
      <c r="Q3884" s="246">
        <f>K3884*M3884</f>
        <v>0</v>
      </c>
      <c r="R3884" s="246">
        <f>L3884*M3884</f>
        <v>0</v>
      </c>
      <c r="S3884" s="13" t="s">
        <v>5</v>
      </c>
      <c r="T3884" s="170"/>
    </row>
    <row r="3885" spans="1:20" s="56" customFormat="1" ht="69.95" hidden="1" customHeight="1" outlineLevel="1" thickBot="1" x14ac:dyDescent="0.25">
      <c r="A3885" s="644" t="s">
        <v>6189</v>
      </c>
      <c r="B3885" s="64" t="s">
        <v>136</v>
      </c>
      <c r="C3885" s="597" t="s">
        <v>9378</v>
      </c>
      <c r="D3885" s="69" t="s">
        <v>9379</v>
      </c>
      <c r="E3885" s="243"/>
      <c r="F3885" s="64" t="s">
        <v>4</v>
      </c>
      <c r="G3885" s="149">
        <v>5</v>
      </c>
      <c r="H3885" s="65">
        <v>3.3</v>
      </c>
      <c r="I3885" s="65">
        <v>3.2</v>
      </c>
      <c r="J3885" s="161">
        <f t="shared" si="2852"/>
        <v>3.1360000000000001</v>
      </c>
      <c r="K3885" s="161">
        <f t="shared" si="2853"/>
        <v>3.1040000000000001</v>
      </c>
      <c r="L3885" s="161">
        <f t="shared" si="2854"/>
        <v>3.0720000000000001</v>
      </c>
      <c r="M3885" s="14"/>
      <c r="N3885" s="208">
        <f>H3885*M3885</f>
        <v>0</v>
      </c>
      <c r="O3885" s="217">
        <f>I3885*M3885</f>
        <v>0</v>
      </c>
      <c r="P3885" s="246">
        <f>J3885*M3885</f>
        <v>0</v>
      </c>
      <c r="Q3885" s="246">
        <f>K3885*M3885</f>
        <v>0</v>
      </c>
      <c r="R3885" s="246">
        <f>L3885*M3885</f>
        <v>0</v>
      </c>
      <c r="S3885" s="13" t="s">
        <v>5</v>
      </c>
      <c r="T3885" s="170"/>
    </row>
    <row r="3886" spans="1:20" s="56" customFormat="1" ht="69.95" hidden="1" customHeight="1" outlineLevel="1" thickBot="1" x14ac:dyDescent="0.25">
      <c r="A3886" s="644" t="s">
        <v>6190</v>
      </c>
      <c r="B3886" s="64" t="s">
        <v>136</v>
      </c>
      <c r="C3886" s="597" t="s">
        <v>10718</v>
      </c>
      <c r="D3886" s="69" t="s">
        <v>8791</v>
      </c>
      <c r="E3886" s="243"/>
      <c r="F3886" s="64" t="s">
        <v>4</v>
      </c>
      <c r="G3886" s="149">
        <v>5</v>
      </c>
      <c r="H3886" s="65">
        <v>2.8</v>
      </c>
      <c r="I3886" s="65">
        <v>2.7</v>
      </c>
      <c r="J3886" s="161">
        <f t="shared" si="2852"/>
        <v>2.6459999999999999</v>
      </c>
      <c r="K3886" s="161">
        <f t="shared" si="2853"/>
        <v>2.6190000000000002</v>
      </c>
      <c r="L3886" s="161">
        <f t="shared" si="2854"/>
        <v>2.5920000000000001</v>
      </c>
      <c r="M3886" s="14"/>
      <c r="N3886" s="208">
        <f>H3886*M3886</f>
        <v>0</v>
      </c>
      <c r="O3886" s="217">
        <f>I3886*M3886</f>
        <v>0</v>
      </c>
      <c r="P3886" s="246">
        <f>J3886*M3886</f>
        <v>0</v>
      </c>
      <c r="Q3886" s="246">
        <f>K3886*M3886</f>
        <v>0</v>
      </c>
      <c r="R3886" s="246">
        <f>L3886*M3886</f>
        <v>0</v>
      </c>
      <c r="S3886" s="13" t="s">
        <v>5</v>
      </c>
      <c r="T3886" s="170"/>
    </row>
    <row r="3887" spans="1:20" s="56" customFormat="1" ht="69.95" hidden="1" customHeight="1" outlineLevel="1" thickBot="1" x14ac:dyDescent="0.25">
      <c r="A3887" s="644" t="s">
        <v>6191</v>
      </c>
      <c r="B3887" s="7" t="s">
        <v>136</v>
      </c>
      <c r="C3887" s="597" t="s">
        <v>9064</v>
      </c>
      <c r="D3887" s="69" t="s">
        <v>7827</v>
      </c>
      <c r="E3887" s="64"/>
      <c r="F3887" s="64" t="s">
        <v>4</v>
      </c>
      <c r="G3887" s="149">
        <v>5</v>
      </c>
      <c r="H3887" s="65">
        <v>2.5</v>
      </c>
      <c r="I3887" s="65">
        <v>2.4</v>
      </c>
      <c r="J3887" s="161">
        <f t="shared" si="2852"/>
        <v>2.3519999999999999</v>
      </c>
      <c r="K3887" s="161">
        <f t="shared" si="2853"/>
        <v>2.3279999999999998</v>
      </c>
      <c r="L3887" s="161">
        <f t="shared" si="2854"/>
        <v>2.3039999999999998</v>
      </c>
      <c r="M3887" s="14"/>
      <c r="N3887" s="208">
        <f>H3887*M3887</f>
        <v>0</v>
      </c>
      <c r="O3887" s="217">
        <f>I3887*M3887</f>
        <v>0</v>
      </c>
      <c r="P3887" s="246">
        <f>J3887*M3887</f>
        <v>0</v>
      </c>
      <c r="Q3887" s="246">
        <f>K3887*M3887</f>
        <v>0</v>
      </c>
      <c r="R3887" s="246">
        <f>L3887*M3887</f>
        <v>0</v>
      </c>
      <c r="S3887" s="13" t="s">
        <v>5</v>
      </c>
    </row>
    <row r="3888" spans="1:20" s="56" customFormat="1" ht="69.95" hidden="1" customHeight="1" outlineLevel="1" thickBot="1" x14ac:dyDescent="0.25">
      <c r="A3888" s="644" t="s">
        <v>6192</v>
      </c>
      <c r="B3888" s="7" t="s">
        <v>136</v>
      </c>
      <c r="C3888" s="597" t="s">
        <v>9222</v>
      </c>
      <c r="D3888" s="69" t="s">
        <v>7828</v>
      </c>
      <c r="E3888" s="243"/>
      <c r="F3888" s="64" t="s">
        <v>4</v>
      </c>
      <c r="G3888" s="149">
        <v>5</v>
      </c>
      <c r="H3888" s="65">
        <v>2.8</v>
      </c>
      <c r="I3888" s="65">
        <v>2.7</v>
      </c>
      <c r="J3888" s="161">
        <f t="shared" si="2852"/>
        <v>2.6459999999999999</v>
      </c>
      <c r="K3888" s="161">
        <f t="shared" si="2853"/>
        <v>2.6190000000000002</v>
      </c>
      <c r="L3888" s="161">
        <f t="shared" si="2854"/>
        <v>2.5920000000000001</v>
      </c>
      <c r="M3888" s="14"/>
      <c r="N3888" s="208">
        <f>H3888*M3888</f>
        <v>0</v>
      </c>
      <c r="O3888" s="217">
        <f>I3888*M3888</f>
        <v>0</v>
      </c>
      <c r="P3888" s="246">
        <f>J3888*M3888</f>
        <v>0</v>
      </c>
      <c r="Q3888" s="246">
        <f>K3888*M3888</f>
        <v>0</v>
      </c>
      <c r="R3888" s="246">
        <f>L3888*M3888</f>
        <v>0</v>
      </c>
      <c r="S3888" s="13" t="s">
        <v>5</v>
      </c>
    </row>
    <row r="3889" spans="1:21" s="56" customFormat="1" ht="69.95" hidden="1" customHeight="1" outlineLevel="1" thickBot="1" x14ac:dyDescent="0.25">
      <c r="A3889" s="644" t="s">
        <v>6193</v>
      </c>
      <c r="B3889" s="7" t="s">
        <v>136</v>
      </c>
      <c r="C3889" s="597" t="s">
        <v>9491</v>
      </c>
      <c r="D3889" s="69" t="s">
        <v>7829</v>
      </c>
      <c r="E3889" s="243"/>
      <c r="F3889" s="64" t="s">
        <v>4</v>
      </c>
      <c r="G3889" s="149">
        <v>8</v>
      </c>
      <c r="H3889" s="65">
        <v>5.2</v>
      </c>
      <c r="I3889" s="65">
        <v>5</v>
      </c>
      <c r="J3889" s="161">
        <f t="shared" si="2852"/>
        <v>4.9000000000000004</v>
      </c>
      <c r="K3889" s="161">
        <f t="shared" si="2853"/>
        <v>4.8499999999999996</v>
      </c>
      <c r="L3889" s="161">
        <f t="shared" si="2854"/>
        <v>4.8</v>
      </c>
      <c r="M3889" s="14"/>
      <c r="N3889" s="208">
        <f>H3889*M3889</f>
        <v>0</v>
      </c>
      <c r="O3889" s="217">
        <f>I3889*M3889</f>
        <v>0</v>
      </c>
      <c r="P3889" s="246">
        <f>J3889*M3889</f>
        <v>0</v>
      </c>
      <c r="Q3889" s="246">
        <f>K3889*M3889</f>
        <v>0</v>
      </c>
      <c r="R3889" s="246">
        <f>L3889*M3889</f>
        <v>0</v>
      </c>
      <c r="S3889" s="13" t="s">
        <v>5</v>
      </c>
    </row>
    <row r="3890" spans="1:21" s="56" customFormat="1" ht="69.95" hidden="1" customHeight="1" outlineLevel="1" thickBot="1" x14ac:dyDescent="0.25">
      <c r="A3890" s="644" t="s">
        <v>6194</v>
      </c>
      <c r="B3890" s="7" t="s">
        <v>136</v>
      </c>
      <c r="C3890" s="597" t="s">
        <v>10717</v>
      </c>
      <c r="D3890" s="69" t="s">
        <v>7830</v>
      </c>
      <c r="E3890" s="64"/>
      <c r="F3890" s="64" t="s">
        <v>4</v>
      </c>
      <c r="G3890" s="149">
        <v>6</v>
      </c>
      <c r="H3890" s="65">
        <v>3.9</v>
      </c>
      <c r="I3890" s="65">
        <v>3.8</v>
      </c>
      <c r="J3890" s="161">
        <f t="shared" si="2852"/>
        <v>3.7239999999999998</v>
      </c>
      <c r="K3890" s="161">
        <f t="shared" si="2853"/>
        <v>3.6859999999999999</v>
      </c>
      <c r="L3890" s="161">
        <f t="shared" si="2854"/>
        <v>3.6479999999999997</v>
      </c>
      <c r="M3890" s="14"/>
      <c r="N3890" s="208">
        <f>H3890*M3890</f>
        <v>0</v>
      </c>
      <c r="O3890" s="217">
        <f>I3890*M3890</f>
        <v>0</v>
      </c>
      <c r="P3890" s="246">
        <f>J3890*M3890</f>
        <v>0</v>
      </c>
      <c r="Q3890" s="246">
        <f>K3890*M3890</f>
        <v>0</v>
      </c>
      <c r="R3890" s="246">
        <f>L3890*M3890</f>
        <v>0</v>
      </c>
      <c r="S3890" s="13" t="s">
        <v>5</v>
      </c>
    </row>
    <row r="3891" spans="1:21" s="56" customFormat="1" ht="69.95" hidden="1" customHeight="1" outlineLevel="1" thickBot="1" x14ac:dyDescent="0.25">
      <c r="A3891" s="644" t="s">
        <v>6195</v>
      </c>
      <c r="B3891" s="64" t="s">
        <v>136</v>
      </c>
      <c r="C3891" s="597" t="s">
        <v>9370</v>
      </c>
      <c r="D3891" s="69" t="s">
        <v>7831</v>
      </c>
      <c r="E3891" s="64"/>
      <c r="F3891" s="64" t="s">
        <v>4</v>
      </c>
      <c r="G3891" s="136">
        <v>6</v>
      </c>
      <c r="H3891" s="98">
        <v>3.3</v>
      </c>
      <c r="I3891" s="98">
        <v>3.2</v>
      </c>
      <c r="J3891" s="162">
        <f t="shared" si="2852"/>
        <v>3.1360000000000001</v>
      </c>
      <c r="K3891" s="162">
        <f t="shared" si="2853"/>
        <v>3.1040000000000001</v>
      </c>
      <c r="L3891" s="162">
        <f t="shared" si="2854"/>
        <v>3.0720000000000001</v>
      </c>
      <c r="M3891" s="141"/>
      <c r="N3891" s="209">
        <f>H3891*M3891</f>
        <v>0</v>
      </c>
      <c r="O3891" s="217">
        <f>I3891*M3891</f>
        <v>0</v>
      </c>
      <c r="P3891" s="246">
        <f>J3891*M3891</f>
        <v>0</v>
      </c>
      <c r="Q3891" s="246">
        <f>K3891*M3891</f>
        <v>0</v>
      </c>
      <c r="R3891" s="246">
        <f>L3891*M3891</f>
        <v>0</v>
      </c>
      <c r="S3891" s="30" t="s">
        <v>5</v>
      </c>
      <c r="T3891" s="100"/>
    </row>
    <row r="3892" spans="1:21" s="56" customFormat="1" ht="69.95" hidden="1" customHeight="1" outlineLevel="1" thickBot="1" x14ac:dyDescent="0.25">
      <c r="A3892" s="644" t="s">
        <v>10089</v>
      </c>
      <c r="B3892" s="64" t="s">
        <v>136</v>
      </c>
      <c r="C3892" s="597" t="s">
        <v>10086</v>
      </c>
      <c r="D3892" s="69" t="s">
        <v>10085</v>
      </c>
      <c r="E3892" s="232"/>
      <c r="F3892" s="64" t="s">
        <v>4</v>
      </c>
      <c r="G3892" s="136">
        <v>5</v>
      </c>
      <c r="H3892" s="98">
        <v>2.5</v>
      </c>
      <c r="I3892" s="98">
        <v>2.4</v>
      </c>
      <c r="J3892" s="162">
        <f t="shared" si="2852"/>
        <v>2.3519999999999999</v>
      </c>
      <c r="K3892" s="162">
        <f t="shared" si="2853"/>
        <v>2.3279999999999998</v>
      </c>
      <c r="L3892" s="162">
        <f t="shared" si="2854"/>
        <v>2.3039999999999998</v>
      </c>
      <c r="M3892" s="141"/>
      <c r="N3892" s="209">
        <f>H3892*M3892</f>
        <v>0</v>
      </c>
      <c r="O3892" s="217">
        <f>I3892*M3892</f>
        <v>0</v>
      </c>
      <c r="P3892" s="246">
        <f>J3892*M3892</f>
        <v>0</v>
      </c>
      <c r="Q3892" s="246">
        <f>K3892*M3892</f>
        <v>0</v>
      </c>
      <c r="R3892" s="246">
        <f>L3892*M3892</f>
        <v>0</v>
      </c>
      <c r="S3892" s="30" t="s">
        <v>5</v>
      </c>
      <c r="T3892" s="100"/>
    </row>
    <row r="3893" spans="1:21" s="56" customFormat="1" ht="69.95" hidden="1" customHeight="1" outlineLevel="1" thickBot="1" x14ac:dyDescent="0.25">
      <c r="A3893" s="644" t="s">
        <v>6196</v>
      </c>
      <c r="B3893" s="64" t="s">
        <v>136</v>
      </c>
      <c r="C3893" s="597" t="s">
        <v>10206</v>
      </c>
      <c r="D3893" s="69" t="s">
        <v>7832</v>
      </c>
      <c r="E3893" s="232"/>
      <c r="F3893" s="64" t="s">
        <v>4</v>
      </c>
      <c r="G3893" s="136">
        <v>5</v>
      </c>
      <c r="H3893" s="98">
        <v>2.5</v>
      </c>
      <c r="I3893" s="98">
        <v>2.4</v>
      </c>
      <c r="J3893" s="161">
        <f t="shared" si="2852"/>
        <v>2.3519999999999999</v>
      </c>
      <c r="K3893" s="161">
        <f t="shared" si="2853"/>
        <v>2.3279999999999998</v>
      </c>
      <c r="L3893" s="161">
        <f t="shared" si="2854"/>
        <v>2.3039999999999998</v>
      </c>
      <c r="M3893" s="14"/>
      <c r="N3893" s="209">
        <f>H3893*M3893</f>
        <v>0</v>
      </c>
      <c r="O3893" s="217">
        <f>I3893*M3893</f>
        <v>0</v>
      </c>
      <c r="P3893" s="246">
        <f>J3893*M3893</f>
        <v>0</v>
      </c>
      <c r="Q3893" s="246">
        <f>K3893*M3893</f>
        <v>0</v>
      </c>
      <c r="R3893" s="246">
        <f>L3893*M3893</f>
        <v>0</v>
      </c>
      <c r="S3893" s="30" t="s">
        <v>5</v>
      </c>
      <c r="T3893" s="100"/>
    </row>
    <row r="3894" spans="1:21" s="56" customFormat="1" ht="69.95" hidden="1" customHeight="1" outlineLevel="1" thickBot="1" x14ac:dyDescent="0.25">
      <c r="A3894" s="644" t="s">
        <v>10090</v>
      </c>
      <c r="B3894" s="64" t="s">
        <v>136</v>
      </c>
      <c r="C3894" s="597" t="s">
        <v>10088</v>
      </c>
      <c r="D3894" s="69" t="s">
        <v>10087</v>
      </c>
      <c r="E3894" s="232"/>
      <c r="F3894" s="64" t="s">
        <v>4</v>
      </c>
      <c r="G3894" s="136">
        <v>5</v>
      </c>
      <c r="H3894" s="98">
        <v>2.5</v>
      </c>
      <c r="I3894" s="98">
        <v>2.4</v>
      </c>
      <c r="J3894" s="162">
        <f t="shared" ref="J3894" si="2855">I3894*0.98</f>
        <v>2.3519999999999999</v>
      </c>
      <c r="K3894" s="162">
        <f t="shared" ref="K3894" si="2856">I3894*0.97</f>
        <v>2.3279999999999998</v>
      </c>
      <c r="L3894" s="162">
        <f t="shared" ref="L3894" si="2857">I3894*0.96</f>
        <v>2.3039999999999998</v>
      </c>
      <c r="M3894" s="141"/>
      <c r="N3894" s="209">
        <f>H3894*M3894</f>
        <v>0</v>
      </c>
      <c r="O3894" s="217">
        <f>I3894*M3894</f>
        <v>0</v>
      </c>
      <c r="P3894" s="246">
        <f>J3894*M3894</f>
        <v>0</v>
      </c>
      <c r="Q3894" s="246">
        <f>K3894*M3894</f>
        <v>0</v>
      </c>
      <c r="R3894" s="246">
        <f>L3894*M3894</f>
        <v>0</v>
      </c>
      <c r="S3894" s="30" t="s">
        <v>5</v>
      </c>
      <c r="T3894" s="100"/>
    </row>
    <row r="3895" spans="1:21" s="56" customFormat="1" ht="69.95" hidden="1" customHeight="1" outlineLevel="1" thickBot="1" x14ac:dyDescent="0.25">
      <c r="A3895" s="644" t="s">
        <v>6197</v>
      </c>
      <c r="B3895" s="64" t="s">
        <v>136</v>
      </c>
      <c r="C3895" s="104" t="s">
        <v>1918</v>
      </c>
      <c r="D3895" s="69" t="s">
        <v>7833</v>
      </c>
      <c r="E3895" s="232"/>
      <c r="F3895" s="64" t="s">
        <v>4</v>
      </c>
      <c r="G3895" s="136">
        <v>5</v>
      </c>
      <c r="H3895" s="98">
        <v>3</v>
      </c>
      <c r="I3895" s="98">
        <v>2.9</v>
      </c>
      <c r="J3895" s="162">
        <f t="shared" si="2852"/>
        <v>2.8420000000000001</v>
      </c>
      <c r="K3895" s="162">
        <f t="shared" si="2853"/>
        <v>2.8129999999999997</v>
      </c>
      <c r="L3895" s="162">
        <f t="shared" si="2854"/>
        <v>2.7839999999999998</v>
      </c>
      <c r="M3895" s="141"/>
      <c r="N3895" s="209">
        <f>H3895*M3895</f>
        <v>0</v>
      </c>
      <c r="O3895" s="217">
        <f>I3895*M3895</f>
        <v>0</v>
      </c>
      <c r="P3895" s="246">
        <f>J3895*M3895</f>
        <v>0</v>
      </c>
      <c r="Q3895" s="246">
        <f>K3895*M3895</f>
        <v>0</v>
      </c>
      <c r="R3895" s="246">
        <f>L3895*M3895</f>
        <v>0</v>
      </c>
      <c r="S3895" s="30" t="s">
        <v>5</v>
      </c>
      <c r="T3895" s="100"/>
    </row>
    <row r="3896" spans="1:21" s="56" customFormat="1" ht="69.95" hidden="1" customHeight="1" outlineLevel="1" thickBot="1" x14ac:dyDescent="0.25">
      <c r="A3896" s="644" t="s">
        <v>6198</v>
      </c>
      <c r="B3896" s="64" t="s">
        <v>136</v>
      </c>
      <c r="C3896" s="597" t="s">
        <v>9096</v>
      </c>
      <c r="D3896" s="69" t="s">
        <v>7834</v>
      </c>
      <c r="E3896" s="232"/>
      <c r="F3896" s="64" t="s">
        <v>4</v>
      </c>
      <c r="G3896" s="136">
        <v>4</v>
      </c>
      <c r="H3896" s="98">
        <v>1.7</v>
      </c>
      <c r="I3896" s="98">
        <v>1.6</v>
      </c>
      <c r="J3896" s="162">
        <f t="shared" si="2852"/>
        <v>1.5680000000000001</v>
      </c>
      <c r="K3896" s="162">
        <f t="shared" si="2853"/>
        <v>1.552</v>
      </c>
      <c r="L3896" s="162">
        <f t="shared" si="2854"/>
        <v>1.536</v>
      </c>
      <c r="M3896" s="141"/>
      <c r="N3896" s="209">
        <f>H3896*M3896</f>
        <v>0</v>
      </c>
      <c r="O3896" s="217">
        <f>I3896*M3896</f>
        <v>0</v>
      </c>
      <c r="P3896" s="246">
        <f>J3896*M3896</f>
        <v>0</v>
      </c>
      <c r="Q3896" s="246">
        <f>K3896*M3896</f>
        <v>0</v>
      </c>
      <c r="R3896" s="246">
        <f>L3896*M3896</f>
        <v>0</v>
      </c>
      <c r="S3896" s="30" t="s">
        <v>5</v>
      </c>
      <c r="T3896" s="100"/>
    </row>
    <row r="3897" spans="1:21" s="56" customFormat="1" ht="69.95" hidden="1" customHeight="1" outlineLevel="1" thickBot="1" x14ac:dyDescent="0.25">
      <c r="A3897" s="644" t="s">
        <v>9313</v>
      </c>
      <c r="B3897" s="82" t="s">
        <v>1216</v>
      </c>
      <c r="C3897" s="597" t="s">
        <v>10645</v>
      </c>
      <c r="D3897" s="69" t="s">
        <v>10644</v>
      </c>
      <c r="E3897" s="232"/>
      <c r="F3897" s="64" t="s">
        <v>4</v>
      </c>
      <c r="G3897" s="136">
        <v>10</v>
      </c>
      <c r="H3897" s="98">
        <v>6.2</v>
      </c>
      <c r="I3897" s="98">
        <v>6</v>
      </c>
      <c r="J3897" s="162">
        <f t="shared" si="2852"/>
        <v>5.88</v>
      </c>
      <c r="K3897" s="162">
        <f t="shared" si="2853"/>
        <v>5.82</v>
      </c>
      <c r="L3897" s="162">
        <f t="shared" si="2854"/>
        <v>5.76</v>
      </c>
      <c r="M3897" s="141"/>
      <c r="N3897" s="209">
        <f>H3897*M3897</f>
        <v>0</v>
      </c>
      <c r="O3897" s="217">
        <f>I3897*M3897</f>
        <v>0</v>
      </c>
      <c r="P3897" s="246">
        <f>J3897*M3897</f>
        <v>0</v>
      </c>
      <c r="Q3897" s="246">
        <f>K3897*M3897</f>
        <v>0</v>
      </c>
      <c r="R3897" s="246">
        <f>L3897*M3897</f>
        <v>0</v>
      </c>
      <c r="S3897" s="30" t="s">
        <v>5</v>
      </c>
      <c r="T3897" s="100"/>
    </row>
    <row r="3898" spans="1:21" s="56" customFormat="1" ht="69.95" hidden="1" customHeight="1" outlineLevel="1" thickBot="1" x14ac:dyDescent="0.25">
      <c r="A3898" s="650" t="s">
        <v>6207</v>
      </c>
      <c r="B3898" s="82" t="s">
        <v>1216</v>
      </c>
      <c r="C3898" s="172"/>
      <c r="D3898" s="67" t="s">
        <v>10649</v>
      </c>
      <c r="E3898" s="82"/>
      <c r="F3898" s="64" t="s">
        <v>4</v>
      </c>
      <c r="G3898" s="136">
        <v>45</v>
      </c>
      <c r="H3898" s="98">
        <v>33</v>
      </c>
      <c r="I3898" s="98">
        <v>32</v>
      </c>
      <c r="J3898" s="162">
        <v>31.36</v>
      </c>
      <c r="K3898" s="162">
        <v>31.04</v>
      </c>
      <c r="L3898" s="162">
        <v>30.72</v>
      </c>
      <c r="M3898" s="141"/>
      <c r="N3898" s="208">
        <f>H3898*M3898</f>
        <v>0</v>
      </c>
      <c r="O3898" s="217">
        <f>I3898*M3898</f>
        <v>0</v>
      </c>
      <c r="P3898" s="246">
        <f>J3898*M3898</f>
        <v>0</v>
      </c>
      <c r="Q3898" s="246">
        <f>K3898*M3898</f>
        <v>0</v>
      </c>
      <c r="R3898" s="246">
        <f>L3898*M3898</f>
        <v>0</v>
      </c>
      <c r="S3898" s="30" t="s">
        <v>5</v>
      </c>
      <c r="T3898" s="100"/>
    </row>
    <row r="3899" spans="1:21" s="56" customFormat="1" ht="69.95" hidden="1" customHeight="1" outlineLevel="1" thickBot="1" x14ac:dyDescent="0.25">
      <c r="A3899" s="644" t="s">
        <v>6199</v>
      </c>
      <c r="B3899" s="64" t="s">
        <v>136</v>
      </c>
      <c r="C3899" s="597" t="s">
        <v>9308</v>
      </c>
      <c r="D3899" s="69" t="s">
        <v>7835</v>
      </c>
      <c r="E3899" s="232"/>
      <c r="F3899" s="64" t="s">
        <v>4</v>
      </c>
      <c r="G3899" s="136">
        <v>5</v>
      </c>
      <c r="H3899" s="98">
        <v>2.8</v>
      </c>
      <c r="I3899" s="98">
        <v>2.7</v>
      </c>
      <c r="J3899" s="162">
        <f t="shared" si="2852"/>
        <v>2.6459999999999999</v>
      </c>
      <c r="K3899" s="162">
        <f t="shared" si="2853"/>
        <v>2.6190000000000002</v>
      </c>
      <c r="L3899" s="162">
        <f t="shared" si="2854"/>
        <v>2.5920000000000001</v>
      </c>
      <c r="M3899" s="141"/>
      <c r="N3899" s="209">
        <f>H3899*M3899</f>
        <v>0</v>
      </c>
      <c r="O3899" s="217">
        <f>I3899*M3899</f>
        <v>0</v>
      </c>
      <c r="P3899" s="246">
        <f>J3899*M3899</f>
        <v>0</v>
      </c>
      <c r="Q3899" s="246">
        <f>K3899*M3899</f>
        <v>0</v>
      </c>
      <c r="R3899" s="246">
        <f>L3899*M3899</f>
        <v>0</v>
      </c>
      <c r="S3899" s="30" t="s">
        <v>5</v>
      </c>
      <c r="T3899" s="100"/>
    </row>
    <row r="3900" spans="1:21" s="56" customFormat="1" ht="69.95" hidden="1" customHeight="1" outlineLevel="1" thickBot="1" x14ac:dyDescent="0.25">
      <c r="A3900" s="650" t="s">
        <v>9312</v>
      </c>
      <c r="B3900" s="64" t="s">
        <v>1216</v>
      </c>
      <c r="C3900" s="644" t="s">
        <v>10648</v>
      </c>
      <c r="D3900" s="69" t="s">
        <v>10530</v>
      </c>
      <c r="E3900" s="64"/>
      <c r="F3900" s="64" t="s">
        <v>4</v>
      </c>
      <c r="G3900" s="136">
        <v>18</v>
      </c>
      <c r="H3900" s="98">
        <v>11.3</v>
      </c>
      <c r="I3900" s="98">
        <v>11</v>
      </c>
      <c r="J3900" s="162">
        <f t="shared" si="2852"/>
        <v>10.78</v>
      </c>
      <c r="K3900" s="162">
        <f t="shared" si="2853"/>
        <v>10.67</v>
      </c>
      <c r="L3900" s="162">
        <f t="shared" si="2854"/>
        <v>10.559999999999999</v>
      </c>
      <c r="M3900" s="141"/>
      <c r="N3900" s="209">
        <f>H3900*M3900</f>
        <v>0</v>
      </c>
      <c r="O3900" s="217">
        <f>I3900*M3900</f>
        <v>0</v>
      </c>
      <c r="P3900" s="246">
        <f>J3900*M3900</f>
        <v>0</v>
      </c>
      <c r="Q3900" s="246">
        <f>K3900*M3900</f>
        <v>0</v>
      </c>
      <c r="R3900" s="246">
        <f>L3900*M3900</f>
        <v>0</v>
      </c>
      <c r="S3900" s="30" t="s">
        <v>5</v>
      </c>
      <c r="T3900" s="100"/>
      <c r="U3900"/>
    </row>
    <row r="3901" spans="1:21" s="56" customFormat="1" ht="69.95" hidden="1" customHeight="1" outlineLevel="1" thickBot="1" x14ac:dyDescent="0.25">
      <c r="A3901" s="644" t="s">
        <v>6200</v>
      </c>
      <c r="B3901" s="7" t="s">
        <v>136</v>
      </c>
      <c r="C3901" s="597" t="s">
        <v>9065</v>
      </c>
      <c r="D3901" s="68" t="s">
        <v>7836</v>
      </c>
      <c r="E3901" s="243"/>
      <c r="F3901" s="64" t="s">
        <v>4</v>
      </c>
      <c r="G3901" s="149">
        <v>4</v>
      </c>
      <c r="H3901" s="65">
        <v>2.35</v>
      </c>
      <c r="I3901" s="65">
        <v>2.25</v>
      </c>
      <c r="J3901" s="161">
        <f t="shared" si="2852"/>
        <v>2.2050000000000001</v>
      </c>
      <c r="K3901" s="161">
        <f t="shared" si="2853"/>
        <v>2.1825000000000001</v>
      </c>
      <c r="L3901" s="161">
        <f t="shared" si="2854"/>
        <v>2.16</v>
      </c>
      <c r="M3901" s="141"/>
      <c r="N3901" s="208">
        <f>H3901*M3901</f>
        <v>0</v>
      </c>
      <c r="O3901" s="217">
        <f>I3901*M3901</f>
        <v>0</v>
      </c>
      <c r="P3901" s="246">
        <f>J3901*M3901</f>
        <v>0</v>
      </c>
      <c r="Q3901" s="246">
        <f>K3901*M3901</f>
        <v>0</v>
      </c>
      <c r="R3901" s="246">
        <f>L3901*M3901</f>
        <v>0</v>
      </c>
      <c r="S3901" s="13" t="s">
        <v>5</v>
      </c>
    </row>
    <row r="3902" spans="1:21" s="56" customFormat="1" ht="69.95" hidden="1" customHeight="1" outlineLevel="1" thickBot="1" x14ac:dyDescent="0.25">
      <c r="A3902" s="644" t="s">
        <v>10074</v>
      </c>
      <c r="B3902" s="64" t="s">
        <v>136</v>
      </c>
      <c r="C3902" s="597" t="s">
        <v>10075</v>
      </c>
      <c r="D3902" s="69" t="s">
        <v>10073</v>
      </c>
      <c r="E3902" s="232"/>
      <c r="F3902" s="64" t="s">
        <v>4</v>
      </c>
      <c r="G3902" s="136">
        <v>4</v>
      </c>
      <c r="H3902" s="98">
        <v>2.1</v>
      </c>
      <c r="I3902" s="98">
        <v>2</v>
      </c>
      <c r="J3902" s="162">
        <f t="shared" ref="J3902" si="2858">I3902*0.98</f>
        <v>1.96</v>
      </c>
      <c r="K3902" s="162">
        <f t="shared" ref="K3902" si="2859">I3902*0.97</f>
        <v>1.94</v>
      </c>
      <c r="L3902" s="162">
        <f t="shared" ref="L3902" si="2860">I3902*0.96</f>
        <v>1.92</v>
      </c>
      <c r="M3902" s="141"/>
      <c r="N3902" s="209">
        <f>H3902*M3902</f>
        <v>0</v>
      </c>
      <c r="O3902" s="217">
        <f>I3902*M3902</f>
        <v>0</v>
      </c>
      <c r="P3902" s="246">
        <f>J3902*M3902</f>
        <v>0</v>
      </c>
      <c r="Q3902" s="246">
        <f>K3902*M3902</f>
        <v>0</v>
      </c>
      <c r="R3902" s="246">
        <f>L3902*M3902</f>
        <v>0</v>
      </c>
      <c r="S3902" s="30" t="s">
        <v>5</v>
      </c>
      <c r="T3902" s="100"/>
    </row>
    <row r="3903" spans="1:21" s="56" customFormat="1" ht="69.95" hidden="1" customHeight="1" outlineLevel="1" thickBot="1" x14ac:dyDescent="0.25">
      <c r="A3903" s="644" t="s">
        <v>9314</v>
      </c>
      <c r="B3903" s="82" t="s">
        <v>1216</v>
      </c>
      <c r="C3903" s="597" t="s">
        <v>10646</v>
      </c>
      <c r="D3903" s="69" t="s">
        <v>10531</v>
      </c>
      <c r="E3903" s="232"/>
      <c r="F3903" s="64" t="s">
        <v>4</v>
      </c>
      <c r="G3903" s="136">
        <v>10</v>
      </c>
      <c r="H3903" s="98">
        <v>6.5</v>
      </c>
      <c r="I3903" s="98">
        <v>6.3</v>
      </c>
      <c r="J3903" s="162">
        <f t="shared" ref="J3903:J3915" si="2861">I3903*0.98</f>
        <v>6.1739999999999995</v>
      </c>
      <c r="K3903" s="162">
        <f t="shared" ref="K3903:K3915" si="2862">I3903*0.97</f>
        <v>6.1109999999999998</v>
      </c>
      <c r="L3903" s="162">
        <f t="shared" ref="L3903:L3915" si="2863">I3903*0.96</f>
        <v>6.048</v>
      </c>
      <c r="M3903" s="141"/>
      <c r="N3903" s="209">
        <f>H3903*M3903</f>
        <v>0</v>
      </c>
      <c r="O3903" s="217">
        <f>I3903*M3903</f>
        <v>0</v>
      </c>
      <c r="P3903" s="246">
        <f>J3903*M3903</f>
        <v>0</v>
      </c>
      <c r="Q3903" s="246">
        <f>K3903*M3903</f>
        <v>0</v>
      </c>
      <c r="R3903" s="246">
        <f>L3903*M3903</f>
        <v>0</v>
      </c>
      <c r="S3903" s="30" t="s">
        <v>5</v>
      </c>
      <c r="T3903" s="100"/>
    </row>
    <row r="3904" spans="1:21" s="56" customFormat="1" ht="69.95" hidden="1" customHeight="1" outlineLevel="1" thickBot="1" x14ac:dyDescent="0.25">
      <c r="A3904" s="644" t="s">
        <v>6201</v>
      </c>
      <c r="B3904" s="64" t="s">
        <v>205</v>
      </c>
      <c r="C3904" s="597" t="s">
        <v>9205</v>
      </c>
      <c r="D3904" s="69" t="s">
        <v>7779</v>
      </c>
      <c r="E3904" s="30"/>
      <c r="F3904" s="64" t="s">
        <v>4</v>
      </c>
      <c r="G3904" s="136">
        <v>12</v>
      </c>
      <c r="H3904" s="98">
        <v>7.6</v>
      </c>
      <c r="I3904" s="98">
        <v>7.4</v>
      </c>
      <c r="J3904" s="162">
        <f t="shared" si="2861"/>
        <v>7.2519999999999998</v>
      </c>
      <c r="K3904" s="162">
        <f t="shared" si="2862"/>
        <v>7.1779999999999999</v>
      </c>
      <c r="L3904" s="162">
        <f t="shared" si="2863"/>
        <v>7.1040000000000001</v>
      </c>
      <c r="M3904" s="141"/>
      <c r="N3904" s="209">
        <f>H3904*M3904</f>
        <v>0</v>
      </c>
      <c r="O3904" s="217">
        <f>I3904*M3904</f>
        <v>0</v>
      </c>
      <c r="P3904" s="246">
        <f>J3904*M3904</f>
        <v>0</v>
      </c>
      <c r="Q3904" s="246">
        <f>K3904*M3904</f>
        <v>0</v>
      </c>
      <c r="R3904" s="246">
        <f>L3904*M3904</f>
        <v>0</v>
      </c>
      <c r="S3904" s="30" t="s">
        <v>5</v>
      </c>
      <c r="T3904" s="100"/>
    </row>
    <row r="3905" spans="1:21" s="56" customFormat="1" ht="69.95" hidden="1" customHeight="1" outlineLevel="1" thickBot="1" x14ac:dyDescent="0.25">
      <c r="A3905" s="644" t="s">
        <v>6202</v>
      </c>
      <c r="B3905" s="64" t="s">
        <v>136</v>
      </c>
      <c r="C3905" s="597" t="s">
        <v>9066</v>
      </c>
      <c r="D3905" s="69" t="s">
        <v>7838</v>
      </c>
      <c r="E3905" s="232"/>
      <c r="F3905" s="64" t="s">
        <v>4</v>
      </c>
      <c r="G3905" s="136">
        <v>4</v>
      </c>
      <c r="H3905" s="98">
        <v>1.9</v>
      </c>
      <c r="I3905" s="98">
        <v>1.85</v>
      </c>
      <c r="J3905" s="162">
        <f t="shared" si="2861"/>
        <v>1.8129999999999999</v>
      </c>
      <c r="K3905" s="162">
        <f t="shared" si="2862"/>
        <v>1.7945</v>
      </c>
      <c r="L3905" s="162">
        <f t="shared" si="2863"/>
        <v>1.776</v>
      </c>
      <c r="M3905" s="141"/>
      <c r="N3905" s="209">
        <f>H3905*M3905</f>
        <v>0</v>
      </c>
      <c r="O3905" s="217">
        <f>I3905*M3905</f>
        <v>0</v>
      </c>
      <c r="P3905" s="246">
        <f>J3905*M3905</f>
        <v>0</v>
      </c>
      <c r="Q3905" s="246">
        <f>K3905*M3905</f>
        <v>0</v>
      </c>
      <c r="R3905" s="246">
        <f>L3905*M3905</f>
        <v>0</v>
      </c>
      <c r="S3905" s="30" t="s">
        <v>5</v>
      </c>
      <c r="T3905" s="100"/>
    </row>
    <row r="3906" spans="1:21" s="56" customFormat="1" ht="69.95" hidden="1" customHeight="1" outlineLevel="1" thickBot="1" x14ac:dyDescent="0.25">
      <c r="A3906" s="644" t="s">
        <v>6203</v>
      </c>
      <c r="B3906" s="64" t="s">
        <v>136</v>
      </c>
      <c r="C3906" s="597" t="s">
        <v>10552</v>
      </c>
      <c r="D3906" s="69" t="s">
        <v>7839</v>
      </c>
      <c r="E3906" s="243"/>
      <c r="F3906" s="64" t="s">
        <v>4</v>
      </c>
      <c r="G3906" s="149">
        <v>4</v>
      </c>
      <c r="H3906" s="65">
        <v>2</v>
      </c>
      <c r="I3906" s="65">
        <v>1.9</v>
      </c>
      <c r="J3906" s="161">
        <f t="shared" si="2861"/>
        <v>1.8619999999999999</v>
      </c>
      <c r="K3906" s="161">
        <f t="shared" si="2862"/>
        <v>1.843</v>
      </c>
      <c r="L3906" s="161">
        <f t="shared" si="2863"/>
        <v>1.8239999999999998</v>
      </c>
      <c r="M3906" s="141"/>
      <c r="N3906" s="208">
        <f>H3906*M3906</f>
        <v>0</v>
      </c>
      <c r="O3906" s="217">
        <f>I3906*M3906</f>
        <v>0</v>
      </c>
      <c r="P3906" s="246">
        <f>J3906*M3906</f>
        <v>0</v>
      </c>
      <c r="Q3906" s="246">
        <f>K3906*M3906</f>
        <v>0</v>
      </c>
      <c r="R3906" s="246">
        <f>L3906*M3906</f>
        <v>0</v>
      </c>
      <c r="S3906" s="13" t="s">
        <v>5</v>
      </c>
      <c r="T3906" s="170"/>
    </row>
    <row r="3907" spans="1:21" s="56" customFormat="1" ht="69.95" hidden="1" customHeight="1" outlineLevel="1" thickBot="1" x14ac:dyDescent="0.25">
      <c r="A3907" s="644" t="s">
        <v>6204</v>
      </c>
      <c r="B3907" s="64" t="s">
        <v>136</v>
      </c>
      <c r="C3907" s="597" t="s">
        <v>9067</v>
      </c>
      <c r="D3907" s="69" t="s">
        <v>7840</v>
      </c>
      <c r="E3907" s="232"/>
      <c r="F3907" s="64" t="s">
        <v>4</v>
      </c>
      <c r="G3907" s="136">
        <v>4</v>
      </c>
      <c r="H3907" s="98">
        <v>2.1</v>
      </c>
      <c r="I3907" s="98">
        <v>2</v>
      </c>
      <c r="J3907" s="162">
        <f t="shared" si="2861"/>
        <v>1.96</v>
      </c>
      <c r="K3907" s="162">
        <f t="shared" si="2862"/>
        <v>1.94</v>
      </c>
      <c r="L3907" s="162">
        <f t="shared" si="2863"/>
        <v>1.92</v>
      </c>
      <c r="M3907" s="141"/>
      <c r="N3907" s="209">
        <f>H3907*M3907</f>
        <v>0</v>
      </c>
      <c r="O3907" s="217">
        <f>I3907*M3907</f>
        <v>0</v>
      </c>
      <c r="P3907" s="246">
        <f>J3907*M3907</f>
        <v>0</v>
      </c>
      <c r="Q3907" s="246">
        <f>K3907*M3907</f>
        <v>0</v>
      </c>
      <c r="R3907" s="246">
        <f>L3907*M3907</f>
        <v>0</v>
      </c>
      <c r="S3907" s="30" t="s">
        <v>5</v>
      </c>
      <c r="T3907" s="100"/>
    </row>
    <row r="3908" spans="1:21" s="56" customFormat="1" ht="69.95" hidden="1" customHeight="1" outlineLevel="1" thickBot="1" x14ac:dyDescent="0.25">
      <c r="A3908" s="644" t="s">
        <v>9323</v>
      </c>
      <c r="B3908" s="82" t="s">
        <v>1216</v>
      </c>
      <c r="C3908" s="644" t="s">
        <v>10647</v>
      </c>
      <c r="D3908" s="69" t="s">
        <v>10532</v>
      </c>
      <c r="E3908" s="232"/>
      <c r="F3908" s="64" t="s">
        <v>4</v>
      </c>
      <c r="G3908" s="136">
        <v>10</v>
      </c>
      <c r="H3908" s="98">
        <v>6.4</v>
      </c>
      <c r="I3908" s="98">
        <v>6.2</v>
      </c>
      <c r="J3908" s="162">
        <f t="shared" si="2861"/>
        <v>6.0759999999999996</v>
      </c>
      <c r="K3908" s="162">
        <f t="shared" si="2862"/>
        <v>6.0140000000000002</v>
      </c>
      <c r="L3908" s="162">
        <f t="shared" si="2863"/>
        <v>5.952</v>
      </c>
      <c r="M3908" s="141"/>
      <c r="N3908" s="209">
        <f>H3908*M3908</f>
        <v>0</v>
      </c>
      <c r="O3908" s="217">
        <f>I3908*M3908</f>
        <v>0</v>
      </c>
      <c r="P3908" s="246">
        <f>J3908*M3908</f>
        <v>0</v>
      </c>
      <c r="Q3908" s="246">
        <f>K3908*M3908</f>
        <v>0</v>
      </c>
      <c r="R3908" s="246">
        <f>L3908*M3908</f>
        <v>0</v>
      </c>
      <c r="S3908" s="30" t="s">
        <v>5</v>
      </c>
      <c r="T3908" s="100"/>
    </row>
    <row r="3909" spans="1:21" s="56" customFormat="1" ht="69.95" hidden="1" customHeight="1" outlineLevel="1" thickBot="1" x14ac:dyDescent="0.25">
      <c r="A3909" s="644" t="s">
        <v>7262</v>
      </c>
      <c r="B3909" s="64" t="s">
        <v>3114</v>
      </c>
      <c r="C3909" s="597" t="s">
        <v>9309</v>
      </c>
      <c r="D3909" s="298" t="s">
        <v>7841</v>
      </c>
      <c r="E3909" s="232"/>
      <c r="F3909" s="64" t="s">
        <v>4</v>
      </c>
      <c r="G3909" s="136">
        <v>13</v>
      </c>
      <c r="H3909" s="98">
        <v>8.5</v>
      </c>
      <c r="I3909" s="98">
        <v>8.3000000000000007</v>
      </c>
      <c r="J3909" s="162">
        <f t="shared" ref="J3909" si="2864">I3909*0.98</f>
        <v>8.1340000000000003</v>
      </c>
      <c r="K3909" s="162">
        <f t="shared" ref="K3909" si="2865">I3909*0.97</f>
        <v>8.0510000000000002</v>
      </c>
      <c r="L3909" s="162">
        <f t="shared" ref="L3909" si="2866">I3909*0.96</f>
        <v>7.968</v>
      </c>
      <c r="M3909" s="141"/>
      <c r="N3909" s="209">
        <f>H3909*M3909</f>
        <v>0</v>
      </c>
      <c r="O3909" s="217">
        <f>I3909*M3909</f>
        <v>0</v>
      </c>
      <c r="P3909" s="246">
        <f>J3909*M3909</f>
        <v>0</v>
      </c>
      <c r="Q3909" s="246">
        <f>K3909*M3909</f>
        <v>0</v>
      </c>
      <c r="R3909" s="246">
        <f>L3909*M3909</f>
        <v>0</v>
      </c>
      <c r="S3909" s="30" t="s">
        <v>5</v>
      </c>
      <c r="T3909" s="100"/>
    </row>
    <row r="3910" spans="1:21" s="56" customFormat="1" ht="69.95" hidden="1" customHeight="1" outlineLevel="1" thickBot="1" x14ac:dyDescent="0.25">
      <c r="A3910" s="644" t="s">
        <v>7263</v>
      </c>
      <c r="B3910" s="64" t="s">
        <v>3114</v>
      </c>
      <c r="C3910" s="597" t="s">
        <v>9986</v>
      </c>
      <c r="D3910" s="298" t="s">
        <v>7842</v>
      </c>
      <c r="E3910" s="232"/>
      <c r="F3910" s="64" t="s">
        <v>4</v>
      </c>
      <c r="G3910" s="136">
        <v>13</v>
      </c>
      <c r="H3910" s="98">
        <v>8.1999999999999993</v>
      </c>
      <c r="I3910" s="98">
        <v>8</v>
      </c>
      <c r="J3910" s="162">
        <f t="shared" ref="J3910" si="2867">I3910*0.98</f>
        <v>7.84</v>
      </c>
      <c r="K3910" s="162">
        <f t="shared" ref="K3910" si="2868">I3910*0.97</f>
        <v>7.76</v>
      </c>
      <c r="L3910" s="162">
        <f t="shared" ref="L3910" si="2869">I3910*0.96</f>
        <v>7.68</v>
      </c>
      <c r="M3910" s="141"/>
      <c r="N3910" s="209">
        <f>H3910*M3910</f>
        <v>0</v>
      </c>
      <c r="O3910" s="217">
        <f>I3910*M3910</f>
        <v>0</v>
      </c>
      <c r="P3910" s="246">
        <f>J3910*M3910</f>
        <v>0</v>
      </c>
      <c r="Q3910" s="246">
        <f>K3910*M3910</f>
        <v>0</v>
      </c>
      <c r="R3910" s="246">
        <f>L3910*M3910</f>
        <v>0</v>
      </c>
      <c r="S3910" s="30" t="s">
        <v>5</v>
      </c>
      <c r="T3910" s="100"/>
    </row>
    <row r="3911" spans="1:21" s="56" customFormat="1" ht="69.95" hidden="1" customHeight="1" outlineLevel="1" thickBot="1" x14ac:dyDescent="0.25">
      <c r="A3911" s="644" t="s">
        <v>7264</v>
      </c>
      <c r="B3911" s="64" t="s">
        <v>3114</v>
      </c>
      <c r="C3911" s="597" t="s">
        <v>10626</v>
      </c>
      <c r="D3911" s="298" t="s">
        <v>7843</v>
      </c>
      <c r="E3911" s="232"/>
      <c r="F3911" s="64" t="s">
        <v>4</v>
      </c>
      <c r="G3911" s="136">
        <v>14</v>
      </c>
      <c r="H3911" s="98">
        <v>8.6999999999999993</v>
      </c>
      <c r="I3911" s="98">
        <v>8.5</v>
      </c>
      <c r="J3911" s="162">
        <f t="shared" ref="J3911" si="2870">I3911*0.98</f>
        <v>8.33</v>
      </c>
      <c r="K3911" s="162">
        <f t="shared" ref="K3911" si="2871">I3911*0.97</f>
        <v>8.2449999999999992</v>
      </c>
      <c r="L3911" s="162">
        <f t="shared" ref="L3911" si="2872">I3911*0.96</f>
        <v>8.16</v>
      </c>
      <c r="M3911" s="141"/>
      <c r="N3911" s="209">
        <f>H3911*M3911</f>
        <v>0</v>
      </c>
      <c r="O3911" s="217">
        <f>I3911*M3911</f>
        <v>0</v>
      </c>
      <c r="P3911" s="246">
        <f>J3911*M3911</f>
        <v>0</v>
      </c>
      <c r="Q3911" s="246">
        <f>K3911*M3911</f>
        <v>0</v>
      </c>
      <c r="R3911" s="246">
        <f>L3911*M3911</f>
        <v>0</v>
      </c>
      <c r="S3911" s="30" t="s">
        <v>5</v>
      </c>
      <c r="T3911" s="100"/>
    </row>
    <row r="3912" spans="1:21" s="56" customFormat="1" ht="69.95" hidden="1" customHeight="1" outlineLevel="1" thickBot="1" x14ac:dyDescent="0.25">
      <c r="A3912" s="644" t="s">
        <v>9415</v>
      </c>
      <c r="B3912" s="64" t="s">
        <v>136</v>
      </c>
      <c r="C3912" s="597" t="s">
        <v>9416</v>
      </c>
      <c r="D3912" s="69" t="s">
        <v>9417</v>
      </c>
      <c r="E3912" s="232"/>
      <c r="F3912" s="64" t="s">
        <v>4</v>
      </c>
      <c r="G3912" s="136">
        <v>7</v>
      </c>
      <c r="H3912" s="98">
        <v>4.7</v>
      </c>
      <c r="I3912" s="98">
        <v>4.5999999999999996</v>
      </c>
      <c r="J3912" s="162">
        <f t="shared" ref="J3912" si="2873">I3912*0.98</f>
        <v>4.508</v>
      </c>
      <c r="K3912" s="162">
        <f t="shared" ref="K3912" si="2874">I3912*0.97</f>
        <v>4.4619999999999997</v>
      </c>
      <c r="L3912" s="162">
        <f t="shared" ref="L3912" si="2875">I3912*0.96</f>
        <v>4.4159999999999995</v>
      </c>
      <c r="M3912" s="141"/>
      <c r="N3912" s="209">
        <f>H3912*M3912</f>
        <v>0</v>
      </c>
      <c r="O3912" s="217">
        <f>I3912*M3912</f>
        <v>0</v>
      </c>
      <c r="P3912" s="246">
        <f>J3912*M3912</f>
        <v>0</v>
      </c>
      <c r="Q3912" s="246">
        <f>K3912*M3912</f>
        <v>0</v>
      </c>
      <c r="R3912" s="246">
        <f>L3912*M3912</f>
        <v>0</v>
      </c>
      <c r="S3912" s="30" t="s">
        <v>5</v>
      </c>
      <c r="T3912" s="100"/>
    </row>
    <row r="3913" spans="1:21" s="56" customFormat="1" ht="69.95" hidden="1" customHeight="1" outlineLevel="1" thickBot="1" x14ac:dyDescent="0.25">
      <c r="A3913" s="644" t="s">
        <v>9425</v>
      </c>
      <c r="B3913" s="64" t="s">
        <v>136</v>
      </c>
      <c r="C3913" s="597" t="s">
        <v>9424</v>
      </c>
      <c r="D3913" s="69" t="s">
        <v>9426</v>
      </c>
      <c r="E3913" s="232"/>
      <c r="F3913" s="64" t="s">
        <v>4</v>
      </c>
      <c r="G3913" s="136">
        <v>6</v>
      </c>
      <c r="H3913" s="98">
        <v>4</v>
      </c>
      <c r="I3913" s="98">
        <v>3.9</v>
      </c>
      <c r="J3913" s="162">
        <f t="shared" ref="J3913" si="2876">I3913*0.98</f>
        <v>3.8220000000000001</v>
      </c>
      <c r="K3913" s="162">
        <f t="shared" ref="K3913" si="2877">I3913*0.97</f>
        <v>3.7829999999999999</v>
      </c>
      <c r="L3913" s="162">
        <f t="shared" ref="L3913" si="2878">I3913*0.96</f>
        <v>3.7439999999999998</v>
      </c>
      <c r="M3913" s="141"/>
      <c r="N3913" s="209">
        <f>H3913*M3913</f>
        <v>0</v>
      </c>
      <c r="O3913" s="217">
        <f>I3913*M3913</f>
        <v>0</v>
      </c>
      <c r="P3913" s="246">
        <f>J3913*M3913</f>
        <v>0</v>
      </c>
      <c r="Q3913" s="246">
        <f>K3913*M3913</f>
        <v>0</v>
      </c>
      <c r="R3913" s="246">
        <f>L3913*M3913</f>
        <v>0</v>
      </c>
      <c r="S3913" s="30" t="s">
        <v>5</v>
      </c>
      <c r="T3913" s="100"/>
    </row>
    <row r="3914" spans="1:21" s="56" customFormat="1" ht="69.95" hidden="1" customHeight="1" outlineLevel="1" thickBot="1" x14ac:dyDescent="0.25">
      <c r="A3914" s="644" t="s">
        <v>6205</v>
      </c>
      <c r="B3914" s="7" t="s">
        <v>136</v>
      </c>
      <c r="C3914" s="104" t="s">
        <v>1965</v>
      </c>
      <c r="D3914" s="69" t="s">
        <v>7844</v>
      </c>
      <c r="E3914" s="64"/>
      <c r="F3914" s="64" t="s">
        <v>4</v>
      </c>
      <c r="G3914" s="149">
        <v>5</v>
      </c>
      <c r="H3914" s="65">
        <v>1.6</v>
      </c>
      <c r="I3914" s="65">
        <v>1.5</v>
      </c>
      <c r="J3914" s="161">
        <f t="shared" si="2861"/>
        <v>1.47</v>
      </c>
      <c r="K3914" s="161">
        <f t="shared" si="2862"/>
        <v>1.4550000000000001</v>
      </c>
      <c r="L3914" s="161">
        <f t="shared" si="2863"/>
        <v>1.44</v>
      </c>
      <c r="M3914" s="141"/>
      <c r="N3914" s="208">
        <f>H3914*M3914</f>
        <v>0</v>
      </c>
      <c r="O3914" s="217">
        <f>I3914*M3914</f>
        <v>0</v>
      </c>
      <c r="P3914" s="246">
        <f>J3914*M3914</f>
        <v>0</v>
      </c>
      <c r="Q3914" s="246">
        <f>K3914*M3914</f>
        <v>0</v>
      </c>
      <c r="R3914" s="246">
        <f>L3914*M3914</f>
        <v>0</v>
      </c>
      <c r="S3914" s="13" t="s">
        <v>5</v>
      </c>
    </row>
    <row r="3915" spans="1:21" s="56" customFormat="1" ht="69.95" hidden="1" customHeight="1" outlineLevel="1" thickBot="1" x14ac:dyDescent="0.25">
      <c r="A3915" s="644" t="s">
        <v>6206</v>
      </c>
      <c r="B3915" s="7" t="s">
        <v>136</v>
      </c>
      <c r="C3915" s="104" t="s">
        <v>1965</v>
      </c>
      <c r="D3915" s="69" t="s">
        <v>7845</v>
      </c>
      <c r="E3915" s="64"/>
      <c r="F3915" s="64" t="s">
        <v>4</v>
      </c>
      <c r="G3915" s="149">
        <v>5</v>
      </c>
      <c r="H3915" s="65">
        <v>1.6</v>
      </c>
      <c r="I3915" s="65">
        <v>1.5</v>
      </c>
      <c r="J3915" s="161">
        <f t="shared" si="2861"/>
        <v>1.47</v>
      </c>
      <c r="K3915" s="161">
        <f t="shared" si="2862"/>
        <v>1.4550000000000001</v>
      </c>
      <c r="L3915" s="161">
        <f t="shared" si="2863"/>
        <v>1.44</v>
      </c>
      <c r="M3915" s="141"/>
      <c r="N3915" s="208">
        <f>H3915*M3915</f>
        <v>0</v>
      </c>
      <c r="O3915" s="217">
        <f>I3915*M3915</f>
        <v>0</v>
      </c>
      <c r="P3915" s="246">
        <f>J3915*M3915</f>
        <v>0</v>
      </c>
      <c r="Q3915" s="246">
        <f>K3915*M3915</f>
        <v>0</v>
      </c>
      <c r="R3915" s="246">
        <f>L3915*M3915</f>
        <v>0</v>
      </c>
      <c r="S3915" s="13" t="s">
        <v>5</v>
      </c>
    </row>
    <row r="3916" spans="1:21" s="56" customFormat="1" ht="20.100000000000001" customHeight="1" collapsed="1" thickBot="1" x14ac:dyDescent="0.25">
      <c r="A3916" s="372" t="s">
        <v>818</v>
      </c>
      <c r="B3916" s="372"/>
      <c r="C3916" s="373"/>
      <c r="D3916" s="374"/>
      <c r="E3916" s="393"/>
      <c r="F3916" s="374"/>
      <c r="G3916" s="375"/>
      <c r="H3916" s="376"/>
      <c r="I3916" s="376"/>
      <c r="J3916" s="378"/>
      <c r="K3916" s="378"/>
      <c r="L3916" s="378"/>
      <c r="M3916" s="375"/>
      <c r="N3916" s="376"/>
      <c r="O3916" s="376"/>
      <c r="P3916" s="376"/>
      <c r="Q3916" s="376"/>
      <c r="R3916" s="376"/>
      <c r="S3916" s="377"/>
    </row>
    <row r="3917" spans="1:21" ht="20.100000000000001" hidden="1" customHeight="1" outlineLevel="1" thickBot="1" x14ac:dyDescent="0.25">
      <c r="A3917" s="3" t="s">
        <v>3737</v>
      </c>
      <c r="B3917" s="4" t="s">
        <v>33</v>
      </c>
      <c r="C3917" s="4"/>
      <c r="D3917" s="4" t="s">
        <v>17</v>
      </c>
      <c r="E3917" s="3" t="s">
        <v>2746</v>
      </c>
      <c r="F3917" s="35" t="s">
        <v>31</v>
      </c>
      <c r="G3917" s="39" t="s">
        <v>487</v>
      </c>
      <c r="H3917" s="4" t="s">
        <v>488</v>
      </c>
      <c r="I3917" s="4" t="s">
        <v>495</v>
      </c>
      <c r="J3917" s="123">
        <v>-0.02</v>
      </c>
      <c r="K3917" s="123">
        <v>-0.03</v>
      </c>
      <c r="L3917" s="123">
        <v>-0.04</v>
      </c>
      <c r="M3917" s="4" t="s">
        <v>18</v>
      </c>
      <c r="N3917" s="4" t="s">
        <v>8</v>
      </c>
      <c r="O3917" s="4" t="s">
        <v>486</v>
      </c>
      <c r="P3917" s="124" t="s">
        <v>1924</v>
      </c>
      <c r="Q3917" s="124" t="s">
        <v>1930</v>
      </c>
      <c r="R3917" s="124" t="s">
        <v>1931</v>
      </c>
      <c r="S3917" s="4" t="s">
        <v>34</v>
      </c>
      <c r="U3917" s="56"/>
    </row>
    <row r="3918" spans="1:21" s="56" customFormat="1" ht="69.95" hidden="1" customHeight="1" outlineLevel="1" thickBot="1" x14ac:dyDescent="0.25">
      <c r="A3918" s="644" t="s">
        <v>6208</v>
      </c>
      <c r="B3918" s="7" t="s">
        <v>136</v>
      </c>
      <c r="C3918" s="58"/>
      <c r="D3918" s="68" t="s">
        <v>8475</v>
      </c>
      <c r="E3918" s="334"/>
      <c r="F3918" s="7" t="s">
        <v>4</v>
      </c>
      <c r="G3918" s="149">
        <v>12</v>
      </c>
      <c r="H3918" s="65">
        <v>6.7</v>
      </c>
      <c r="I3918" s="65">
        <v>6.5</v>
      </c>
      <c r="J3918" s="161">
        <f t="shared" ref="J3918:J3919" si="2879">I3918*0.98</f>
        <v>6.37</v>
      </c>
      <c r="K3918" s="161">
        <f t="shared" ref="K3918:K3919" si="2880">I3918*0.97</f>
        <v>6.3049999999999997</v>
      </c>
      <c r="L3918" s="161">
        <f t="shared" ref="L3918:L3919" si="2881">I3918*0.96</f>
        <v>6.24</v>
      </c>
      <c r="M3918" s="14"/>
      <c r="N3918" s="208">
        <f>H3918*M3918</f>
        <v>0</v>
      </c>
      <c r="O3918" s="217">
        <f>I3918*M3918</f>
        <v>0</v>
      </c>
      <c r="P3918" s="246">
        <f>J3918*M3918</f>
        <v>0</v>
      </c>
      <c r="Q3918" s="246">
        <f>K3918*M3918</f>
        <v>0</v>
      </c>
      <c r="R3918" s="246">
        <f>L3918*M3918</f>
        <v>0</v>
      </c>
      <c r="S3918" s="13" t="s">
        <v>5</v>
      </c>
    </row>
    <row r="3919" spans="1:21" s="56" customFormat="1" ht="69.95" hidden="1" customHeight="1" outlineLevel="1" thickBot="1" x14ac:dyDescent="0.25">
      <c r="A3919" s="644" t="s">
        <v>6209</v>
      </c>
      <c r="B3919" s="104" t="s">
        <v>136</v>
      </c>
      <c r="C3919" s="597" t="s">
        <v>9117</v>
      </c>
      <c r="D3919" s="151" t="s">
        <v>8476</v>
      </c>
      <c r="E3919" s="360"/>
      <c r="F3919" s="104" t="s">
        <v>4</v>
      </c>
      <c r="G3919" s="105">
        <v>4</v>
      </c>
      <c r="H3919" s="276">
        <v>1.9</v>
      </c>
      <c r="I3919" s="276">
        <v>1.8</v>
      </c>
      <c r="J3919" s="353">
        <f t="shared" si="2879"/>
        <v>1.764</v>
      </c>
      <c r="K3919" s="353">
        <f t="shared" si="2880"/>
        <v>1.746</v>
      </c>
      <c r="L3919" s="353">
        <f t="shared" si="2881"/>
        <v>1.728</v>
      </c>
      <c r="M3919" s="445"/>
      <c r="N3919" s="277">
        <f>H3919*M3919</f>
        <v>0</v>
      </c>
      <c r="O3919" s="246">
        <f>I3919*M3919</f>
        <v>0</v>
      </c>
      <c r="P3919" s="246">
        <f>J3919*M3919</f>
        <v>0</v>
      </c>
      <c r="Q3919" s="246">
        <f>K3919*M3919</f>
        <v>0</v>
      </c>
      <c r="R3919" s="246">
        <f>L3919*M3919</f>
        <v>0</v>
      </c>
      <c r="S3919" s="28" t="s">
        <v>5</v>
      </c>
      <c r="T3919" s="100"/>
      <c r="U3919"/>
    </row>
    <row r="3920" spans="1:21" s="56" customFormat="1" ht="20.100000000000001" customHeight="1" collapsed="1" thickBot="1" x14ac:dyDescent="0.25">
      <c r="A3920" s="372" t="s">
        <v>819</v>
      </c>
      <c r="B3920" s="372"/>
      <c r="C3920" s="373"/>
      <c r="D3920" s="374"/>
      <c r="E3920" s="374"/>
      <c r="F3920" s="374"/>
      <c r="G3920" s="375"/>
      <c r="H3920" s="376"/>
      <c r="I3920" s="376"/>
      <c r="J3920" s="378"/>
      <c r="K3920" s="378"/>
      <c r="L3920" s="378"/>
      <c r="M3920" s="375"/>
      <c r="N3920" s="376"/>
      <c r="O3920" s="376"/>
      <c r="P3920" s="376"/>
      <c r="Q3920" s="376"/>
      <c r="R3920" s="376"/>
      <c r="S3920" s="377"/>
    </row>
    <row r="3921" spans="1:21" ht="20.100000000000001" hidden="1" customHeight="1" outlineLevel="1" thickBot="1" x14ac:dyDescent="0.25">
      <c r="A3921" s="3" t="s">
        <v>3737</v>
      </c>
      <c r="B3921" s="4" t="s">
        <v>33</v>
      </c>
      <c r="C3921" s="4"/>
      <c r="D3921" s="4" t="s">
        <v>17</v>
      </c>
      <c r="E3921" s="3" t="s">
        <v>2746</v>
      </c>
      <c r="F3921" s="35" t="s">
        <v>31</v>
      </c>
      <c r="G3921" s="39" t="s">
        <v>487</v>
      </c>
      <c r="H3921" s="4" t="s">
        <v>488</v>
      </c>
      <c r="I3921" s="4" t="s">
        <v>495</v>
      </c>
      <c r="J3921" s="123">
        <v>-0.02</v>
      </c>
      <c r="K3921" s="123">
        <v>-0.03</v>
      </c>
      <c r="L3921" s="123">
        <v>-0.04</v>
      </c>
      <c r="M3921" s="4" t="s">
        <v>18</v>
      </c>
      <c r="N3921" s="4" t="s">
        <v>8</v>
      </c>
      <c r="O3921" s="4" t="s">
        <v>486</v>
      </c>
      <c r="P3921" s="124" t="s">
        <v>1924</v>
      </c>
      <c r="Q3921" s="124" t="s">
        <v>1930</v>
      </c>
      <c r="R3921" s="124" t="s">
        <v>1931</v>
      </c>
      <c r="S3921" s="4" t="s">
        <v>34</v>
      </c>
      <c r="U3921" s="56"/>
    </row>
    <row r="3922" spans="1:21" s="56" customFormat="1" ht="69.95" hidden="1" customHeight="1" outlineLevel="1" thickBot="1" x14ac:dyDescent="0.25">
      <c r="A3922" s="643" t="s">
        <v>8542</v>
      </c>
      <c r="B3922" s="166" t="s">
        <v>136</v>
      </c>
      <c r="C3922" s="302"/>
      <c r="D3922" s="716" t="s">
        <v>8543</v>
      </c>
      <c r="E3922" s="166"/>
      <c r="F3922" s="166" t="s">
        <v>4</v>
      </c>
      <c r="G3922" s="589">
        <f>$G$4352</f>
        <v>12</v>
      </c>
      <c r="H3922" s="167">
        <v>6.7</v>
      </c>
      <c r="I3922" s="167">
        <v>6.5</v>
      </c>
      <c r="J3922" s="168">
        <f t="shared" ref="J3922" si="2882">I3922*0.98</f>
        <v>6.37</v>
      </c>
      <c r="K3922" s="168">
        <f t="shared" ref="K3922" si="2883">I3922*0.97</f>
        <v>6.3049999999999997</v>
      </c>
      <c r="L3922" s="168">
        <f t="shared" ref="L3922" si="2884">I3922*0.96</f>
        <v>6.24</v>
      </c>
      <c r="M3922" s="169"/>
      <c r="N3922" s="590">
        <f>H3922*M3922</f>
        <v>0</v>
      </c>
      <c r="O3922" s="591">
        <f>I3922*M3922</f>
        <v>0</v>
      </c>
      <c r="P3922" s="591">
        <f>J3922*M3922</f>
        <v>0</v>
      </c>
      <c r="Q3922" s="591">
        <f>K3922*M3922</f>
        <v>0</v>
      </c>
      <c r="R3922" s="591">
        <f>L3922*M3922</f>
        <v>0</v>
      </c>
      <c r="S3922" s="118" t="s">
        <v>5</v>
      </c>
      <c r="T3922" s="100"/>
    </row>
    <row r="3923" spans="1:21" s="56" customFormat="1" ht="69.95" hidden="1" customHeight="1" outlineLevel="1" thickBot="1" x14ac:dyDescent="0.25">
      <c r="A3923" s="242" t="s">
        <v>6210</v>
      </c>
      <c r="B3923" s="7" t="s">
        <v>136</v>
      </c>
      <c r="C3923" s="597" t="s">
        <v>9068</v>
      </c>
      <c r="D3923" s="68" t="s">
        <v>8474</v>
      </c>
      <c r="E3923" s="55"/>
      <c r="F3923" s="7" t="s">
        <v>4</v>
      </c>
      <c r="G3923" s="149">
        <v>3</v>
      </c>
      <c r="H3923" s="65">
        <v>1.8</v>
      </c>
      <c r="I3923" s="65">
        <v>1.7</v>
      </c>
      <c r="J3923" s="161">
        <f t="shared" ref="J3923" si="2885">I3923*0.98</f>
        <v>1.6659999999999999</v>
      </c>
      <c r="K3923" s="161">
        <f t="shared" ref="K3923" si="2886">I3923*0.97</f>
        <v>1.649</v>
      </c>
      <c r="L3923" s="161">
        <f t="shared" ref="L3923" si="2887">I3923*0.96</f>
        <v>1.6319999999999999</v>
      </c>
      <c r="M3923" s="14"/>
      <c r="N3923" s="208">
        <f>H3923*M3923</f>
        <v>0</v>
      </c>
      <c r="O3923" s="217">
        <f>I3923*M3923</f>
        <v>0</v>
      </c>
      <c r="P3923" s="246">
        <f>J3923*M3923</f>
        <v>0</v>
      </c>
      <c r="Q3923" s="246">
        <f>K3923*M3923</f>
        <v>0</v>
      </c>
      <c r="R3923" s="246">
        <f>L3923*M3923</f>
        <v>0</v>
      </c>
      <c r="S3923" s="13" t="s">
        <v>5</v>
      </c>
    </row>
    <row r="3924" spans="1:21" s="56" customFormat="1" ht="20.100000000000001" customHeight="1" collapsed="1" thickBot="1" x14ac:dyDescent="0.25">
      <c r="A3924" s="372" t="s">
        <v>1170</v>
      </c>
      <c r="B3924" s="372"/>
      <c r="C3924" s="373"/>
      <c r="D3924" s="374"/>
      <c r="E3924" s="374"/>
      <c r="F3924" s="374"/>
      <c r="G3924" s="375"/>
      <c r="H3924" s="376"/>
      <c r="I3924" s="376"/>
      <c r="J3924" s="378"/>
      <c r="K3924" s="378"/>
      <c r="L3924" s="378"/>
      <c r="M3924" s="375"/>
      <c r="N3924" s="376"/>
      <c r="O3924" s="376"/>
      <c r="P3924" s="376"/>
      <c r="Q3924" s="376"/>
      <c r="R3924" s="376"/>
      <c r="S3924" s="377"/>
    </row>
    <row r="3925" spans="1:21" ht="20.100000000000001" hidden="1" customHeight="1" outlineLevel="1" thickBot="1" x14ac:dyDescent="0.25">
      <c r="A3925" s="3" t="s">
        <v>3737</v>
      </c>
      <c r="B3925" s="4" t="s">
        <v>33</v>
      </c>
      <c r="C3925" s="4"/>
      <c r="D3925" s="4" t="s">
        <v>17</v>
      </c>
      <c r="E3925" s="3" t="s">
        <v>2746</v>
      </c>
      <c r="F3925" s="35" t="s">
        <v>31</v>
      </c>
      <c r="G3925" s="39" t="s">
        <v>487</v>
      </c>
      <c r="H3925" s="4" t="s">
        <v>488</v>
      </c>
      <c r="I3925" s="4" t="s">
        <v>495</v>
      </c>
      <c r="J3925" s="123">
        <v>-0.02</v>
      </c>
      <c r="K3925" s="123">
        <v>-0.03</v>
      </c>
      <c r="L3925" s="123">
        <v>-0.04</v>
      </c>
      <c r="M3925" s="4" t="s">
        <v>18</v>
      </c>
      <c r="N3925" s="4" t="s">
        <v>8</v>
      </c>
      <c r="O3925" s="4" t="s">
        <v>486</v>
      </c>
      <c r="P3925" s="124" t="s">
        <v>1924</v>
      </c>
      <c r="Q3925" s="124" t="s">
        <v>1930</v>
      </c>
      <c r="R3925" s="124" t="s">
        <v>1931</v>
      </c>
      <c r="S3925" s="4" t="s">
        <v>34</v>
      </c>
      <c r="U3925" s="56"/>
    </row>
    <row r="3926" spans="1:21" s="56" customFormat="1" ht="69.95" hidden="1" customHeight="1" outlineLevel="1" thickBot="1" x14ac:dyDescent="0.25">
      <c r="A3926" s="242" t="s">
        <v>6211</v>
      </c>
      <c r="B3926" s="7" t="s">
        <v>136</v>
      </c>
      <c r="C3926" s="470"/>
      <c r="D3926" s="68" t="s">
        <v>8329</v>
      </c>
      <c r="E3926" s="334"/>
      <c r="F3926" s="7" t="s">
        <v>4</v>
      </c>
      <c r="G3926" s="149">
        <v>12</v>
      </c>
      <c r="H3926" s="65">
        <v>6.7</v>
      </c>
      <c r="I3926" s="65">
        <v>6.5</v>
      </c>
      <c r="J3926" s="161">
        <f t="shared" ref="J3926:J3970" si="2888">I3926*0.98</f>
        <v>6.37</v>
      </c>
      <c r="K3926" s="161">
        <f t="shared" ref="K3926:K3970" si="2889">I3926*0.97</f>
        <v>6.3049999999999997</v>
      </c>
      <c r="L3926" s="161">
        <f t="shared" ref="L3926:L3970" si="2890">I3926*0.96</f>
        <v>6.24</v>
      </c>
      <c r="M3926" s="14"/>
      <c r="N3926" s="208">
        <f>H3926*M3926</f>
        <v>0</v>
      </c>
      <c r="O3926" s="217">
        <f>I3926*M3926</f>
        <v>0</v>
      </c>
      <c r="P3926" s="246">
        <f>J3926*M3926</f>
        <v>0</v>
      </c>
      <c r="Q3926" s="246">
        <f>K3926*M3926</f>
        <v>0</v>
      </c>
      <c r="R3926" s="246">
        <f>L3926*M3926</f>
        <v>0</v>
      </c>
      <c r="S3926" s="13" t="s">
        <v>5</v>
      </c>
    </row>
    <row r="3927" spans="1:21" s="56" customFormat="1" ht="69.95" hidden="1" customHeight="1" outlineLevel="1" thickBot="1" x14ac:dyDescent="0.25">
      <c r="A3927" s="242" t="s">
        <v>9428</v>
      </c>
      <c r="B3927" s="64" t="s">
        <v>136</v>
      </c>
      <c r="C3927" s="644" t="s">
        <v>9429</v>
      </c>
      <c r="D3927" s="69" t="s">
        <v>9427</v>
      </c>
      <c r="E3927" s="64"/>
      <c r="F3927" s="64"/>
      <c r="G3927" s="136">
        <v>3</v>
      </c>
      <c r="H3927" s="98">
        <v>1.9</v>
      </c>
      <c r="I3927" s="98">
        <v>1.8</v>
      </c>
      <c r="J3927" s="162">
        <f t="shared" ref="J3927" si="2891">I3927*0.98</f>
        <v>1.764</v>
      </c>
      <c r="K3927" s="162">
        <f t="shared" ref="K3927" si="2892">I3927*0.97</f>
        <v>1.746</v>
      </c>
      <c r="L3927" s="162">
        <f t="shared" ref="L3927" si="2893">I3927*0.96</f>
        <v>1.728</v>
      </c>
      <c r="M3927" s="141"/>
      <c r="N3927" s="209">
        <f>H3927*M3927</f>
        <v>0</v>
      </c>
      <c r="O3927" s="217">
        <f>I3927*M3927</f>
        <v>0</v>
      </c>
      <c r="P3927" s="246">
        <f>J3927*M3927</f>
        <v>0</v>
      </c>
      <c r="Q3927" s="246">
        <f>K3927*M3927</f>
        <v>0</v>
      </c>
      <c r="R3927" s="246">
        <f>L3927*M3927</f>
        <v>0</v>
      </c>
      <c r="S3927" s="30" t="s">
        <v>5</v>
      </c>
      <c r="T3927" s="100"/>
    </row>
    <row r="3928" spans="1:21" s="56" customFormat="1" ht="69.95" hidden="1" customHeight="1" outlineLevel="1" thickBot="1" x14ac:dyDescent="0.25">
      <c r="A3928" s="242" t="s">
        <v>6212</v>
      </c>
      <c r="B3928" s="7" t="s">
        <v>205</v>
      </c>
      <c r="C3928" s="58"/>
      <c r="D3928" s="68" t="s">
        <v>8330</v>
      </c>
      <c r="E3928" s="7"/>
      <c r="F3928" s="7" t="s">
        <v>4</v>
      </c>
      <c r="G3928" s="149">
        <v>4</v>
      </c>
      <c r="H3928" s="65">
        <v>2.6</v>
      </c>
      <c r="I3928" s="65">
        <v>2.5</v>
      </c>
      <c r="J3928" s="161">
        <f t="shared" si="2888"/>
        <v>2.4500000000000002</v>
      </c>
      <c r="K3928" s="161">
        <f t="shared" si="2889"/>
        <v>2.4249999999999998</v>
      </c>
      <c r="L3928" s="161">
        <f t="shared" si="2890"/>
        <v>2.4</v>
      </c>
      <c r="M3928" s="14"/>
      <c r="N3928" s="208">
        <f>H3928*M3928</f>
        <v>0</v>
      </c>
      <c r="O3928" s="217">
        <f>I3928*M3928</f>
        <v>0</v>
      </c>
      <c r="P3928" s="246">
        <f>J3928*M3928</f>
        <v>0</v>
      </c>
      <c r="Q3928" s="246">
        <f>K3928*M3928</f>
        <v>0</v>
      </c>
      <c r="R3928" s="246">
        <f>L3928*M3928</f>
        <v>0</v>
      </c>
      <c r="S3928" s="13" t="s">
        <v>5</v>
      </c>
    </row>
    <row r="3929" spans="1:21" s="56" customFormat="1" ht="69.95" hidden="1" customHeight="1" outlineLevel="1" thickBot="1" x14ac:dyDescent="0.25">
      <c r="A3929" s="242" t="s">
        <v>6213</v>
      </c>
      <c r="B3929" s="64" t="s">
        <v>205</v>
      </c>
      <c r="C3929" s="597" t="s">
        <v>10208</v>
      </c>
      <c r="D3929" s="69" t="s">
        <v>8331</v>
      </c>
      <c r="E3929" s="64"/>
      <c r="F3929" s="64" t="s">
        <v>4</v>
      </c>
      <c r="G3929" s="136">
        <v>5</v>
      </c>
      <c r="H3929" s="98">
        <v>2.6</v>
      </c>
      <c r="I3929" s="98">
        <v>2.5</v>
      </c>
      <c r="J3929" s="162">
        <f t="shared" si="2888"/>
        <v>2.4500000000000002</v>
      </c>
      <c r="K3929" s="162">
        <f t="shared" si="2889"/>
        <v>2.4249999999999998</v>
      </c>
      <c r="L3929" s="162">
        <f t="shared" si="2890"/>
        <v>2.4</v>
      </c>
      <c r="M3929" s="141"/>
      <c r="N3929" s="209">
        <f>H3929*M3929</f>
        <v>0</v>
      </c>
      <c r="O3929" s="217">
        <f>I3929*M3929</f>
        <v>0</v>
      </c>
      <c r="P3929" s="246">
        <f>J3929*M3929</f>
        <v>0</v>
      </c>
      <c r="Q3929" s="246">
        <f>K3929*M3929</f>
        <v>0</v>
      </c>
      <c r="R3929" s="246">
        <f>L3929*M3929</f>
        <v>0</v>
      </c>
      <c r="S3929" s="30" t="s">
        <v>5</v>
      </c>
      <c r="T3929" s="100"/>
    </row>
    <row r="3930" spans="1:21" s="56" customFormat="1" ht="69.95" hidden="1" customHeight="1" outlineLevel="1" thickBot="1" x14ac:dyDescent="0.25">
      <c r="A3930" s="242" t="s">
        <v>6214</v>
      </c>
      <c r="B3930" s="64" t="s">
        <v>205</v>
      </c>
      <c r="C3930" s="597" t="s">
        <v>9134</v>
      </c>
      <c r="D3930" s="69" t="s">
        <v>8332</v>
      </c>
      <c r="E3930" s="64"/>
      <c r="F3930" s="64" t="s">
        <v>4</v>
      </c>
      <c r="G3930" s="136">
        <v>4</v>
      </c>
      <c r="H3930" s="98">
        <v>1.85</v>
      </c>
      <c r="I3930" s="98">
        <v>1.8</v>
      </c>
      <c r="J3930" s="162">
        <f t="shared" si="2888"/>
        <v>1.764</v>
      </c>
      <c r="K3930" s="162">
        <f t="shared" si="2889"/>
        <v>1.746</v>
      </c>
      <c r="L3930" s="162">
        <f t="shared" si="2890"/>
        <v>1.728</v>
      </c>
      <c r="M3930" s="141"/>
      <c r="N3930" s="209">
        <f>H3930*M3930</f>
        <v>0</v>
      </c>
      <c r="O3930" s="217">
        <f>I3930*M3930</f>
        <v>0</v>
      </c>
      <c r="P3930" s="246">
        <f>J3930*M3930</f>
        <v>0</v>
      </c>
      <c r="Q3930" s="246">
        <f>K3930*M3930</f>
        <v>0</v>
      </c>
      <c r="R3930" s="246">
        <f>L3930*M3930</f>
        <v>0</v>
      </c>
      <c r="S3930" s="30" t="s">
        <v>5</v>
      </c>
      <c r="T3930" s="100"/>
    </row>
    <row r="3931" spans="1:21" s="56" customFormat="1" ht="69.95" hidden="1" customHeight="1" outlineLevel="1" thickBot="1" x14ac:dyDescent="0.25">
      <c r="A3931" s="242" t="s">
        <v>6215</v>
      </c>
      <c r="B3931" s="64" t="s">
        <v>205</v>
      </c>
      <c r="C3931" s="597" t="s">
        <v>9133</v>
      </c>
      <c r="D3931" s="69" t="s">
        <v>8333</v>
      </c>
      <c r="E3931" s="64"/>
      <c r="F3931" s="64" t="s">
        <v>4</v>
      </c>
      <c r="G3931" s="136">
        <v>5</v>
      </c>
      <c r="H3931" s="98">
        <v>3</v>
      </c>
      <c r="I3931" s="98">
        <v>2.9</v>
      </c>
      <c r="J3931" s="162">
        <f t="shared" si="2888"/>
        <v>2.8420000000000001</v>
      </c>
      <c r="K3931" s="162">
        <f t="shared" si="2889"/>
        <v>2.8129999999999997</v>
      </c>
      <c r="L3931" s="162">
        <f t="shared" si="2890"/>
        <v>2.7839999999999998</v>
      </c>
      <c r="M3931" s="141"/>
      <c r="N3931" s="209">
        <f>H3931*M3931</f>
        <v>0</v>
      </c>
      <c r="O3931" s="217">
        <f>I3931*M3931</f>
        <v>0</v>
      </c>
      <c r="P3931" s="246">
        <f>J3931*M3931</f>
        <v>0</v>
      </c>
      <c r="Q3931" s="246">
        <f>K3931*M3931</f>
        <v>0</v>
      </c>
      <c r="R3931" s="246">
        <f>L3931*M3931</f>
        <v>0</v>
      </c>
      <c r="S3931" s="30" t="s">
        <v>5</v>
      </c>
      <c r="T3931" s="100"/>
    </row>
    <row r="3932" spans="1:21" s="56" customFormat="1" ht="69.95" hidden="1" customHeight="1" outlineLevel="1" thickBot="1" x14ac:dyDescent="0.25">
      <c r="A3932" s="242" t="s">
        <v>6216</v>
      </c>
      <c r="B3932" s="7" t="s">
        <v>205</v>
      </c>
      <c r="C3932" s="104" t="s">
        <v>1914</v>
      </c>
      <c r="D3932" s="68" t="s">
        <v>8334</v>
      </c>
      <c r="E3932" s="7"/>
      <c r="F3932" s="64" t="s">
        <v>4</v>
      </c>
      <c r="G3932" s="149">
        <v>5</v>
      </c>
      <c r="H3932" s="65">
        <v>2.5</v>
      </c>
      <c r="I3932" s="65">
        <v>2.4</v>
      </c>
      <c r="J3932" s="161">
        <f t="shared" si="2888"/>
        <v>2.3519999999999999</v>
      </c>
      <c r="K3932" s="161">
        <f t="shared" si="2889"/>
        <v>2.3279999999999998</v>
      </c>
      <c r="L3932" s="161">
        <f t="shared" si="2890"/>
        <v>2.3039999999999998</v>
      </c>
      <c r="M3932" s="14"/>
      <c r="N3932" s="208">
        <f>H3932*M3932</f>
        <v>0</v>
      </c>
      <c r="O3932" s="217">
        <f>I3932*M3932</f>
        <v>0</v>
      </c>
      <c r="P3932" s="246">
        <f>J3932*M3932</f>
        <v>0</v>
      </c>
      <c r="Q3932" s="246">
        <f>K3932*M3932</f>
        <v>0</v>
      </c>
      <c r="R3932" s="246">
        <f>L3932*M3932</f>
        <v>0</v>
      </c>
      <c r="S3932" s="13" t="s">
        <v>5</v>
      </c>
    </row>
    <row r="3933" spans="1:21" s="56" customFormat="1" ht="69.95" hidden="1" customHeight="1" outlineLevel="1" thickBot="1" x14ac:dyDescent="0.25">
      <c r="A3933" s="242" t="s">
        <v>6217</v>
      </c>
      <c r="B3933" s="64" t="s">
        <v>205</v>
      </c>
      <c r="C3933" s="597" t="s">
        <v>10209</v>
      </c>
      <c r="D3933" s="69" t="s">
        <v>8335</v>
      </c>
      <c r="E3933" s="64"/>
      <c r="F3933" s="64" t="s">
        <v>4</v>
      </c>
      <c r="G3933" s="136">
        <v>6</v>
      </c>
      <c r="H3933" s="98">
        <v>3.3</v>
      </c>
      <c r="I3933" s="98">
        <v>3.2</v>
      </c>
      <c r="J3933" s="161">
        <f t="shared" si="2888"/>
        <v>3.1360000000000001</v>
      </c>
      <c r="K3933" s="161">
        <f t="shared" si="2889"/>
        <v>3.1040000000000001</v>
      </c>
      <c r="L3933" s="161">
        <f t="shared" si="2890"/>
        <v>3.0720000000000001</v>
      </c>
      <c r="M3933" s="14"/>
      <c r="N3933" s="209">
        <f>H3933*M3933</f>
        <v>0</v>
      </c>
      <c r="O3933" s="217">
        <f>I3933*M3933</f>
        <v>0</v>
      </c>
      <c r="P3933" s="246">
        <f>J3933*M3933</f>
        <v>0</v>
      </c>
      <c r="Q3933" s="246">
        <f>K3933*M3933</f>
        <v>0</v>
      </c>
      <c r="R3933" s="246">
        <f>L3933*M3933</f>
        <v>0</v>
      </c>
      <c r="S3933" s="30" t="s">
        <v>5</v>
      </c>
      <c r="T3933" s="100"/>
    </row>
    <row r="3934" spans="1:21" s="56" customFormat="1" ht="69.95" hidden="1" customHeight="1" outlineLevel="1" thickBot="1" x14ac:dyDescent="0.25">
      <c r="A3934" s="242" t="s">
        <v>6218</v>
      </c>
      <c r="B3934" s="7" t="s">
        <v>136</v>
      </c>
      <c r="C3934" s="104" t="s">
        <v>1936</v>
      </c>
      <c r="D3934" s="69" t="s">
        <v>8336</v>
      </c>
      <c r="E3934" s="7"/>
      <c r="F3934" s="7" t="s">
        <v>4</v>
      </c>
      <c r="G3934" s="149">
        <v>5</v>
      </c>
      <c r="H3934" s="65">
        <v>2.7</v>
      </c>
      <c r="I3934" s="65">
        <v>2.6</v>
      </c>
      <c r="J3934" s="161">
        <f t="shared" si="2888"/>
        <v>2.548</v>
      </c>
      <c r="K3934" s="161">
        <f t="shared" si="2889"/>
        <v>2.5219999999999998</v>
      </c>
      <c r="L3934" s="161">
        <f t="shared" si="2890"/>
        <v>2.496</v>
      </c>
      <c r="M3934" s="14"/>
      <c r="N3934" s="208">
        <f>H3934*M3934</f>
        <v>0</v>
      </c>
      <c r="O3934" s="217">
        <f>I3934*M3934</f>
        <v>0</v>
      </c>
      <c r="P3934" s="246">
        <f>J3934*M3934</f>
        <v>0</v>
      </c>
      <c r="Q3934" s="246">
        <f>K3934*M3934</f>
        <v>0</v>
      </c>
      <c r="R3934" s="246">
        <f>L3934*M3934</f>
        <v>0</v>
      </c>
      <c r="S3934" s="13" t="s">
        <v>5</v>
      </c>
    </row>
    <row r="3935" spans="1:21" s="56" customFormat="1" ht="69.95" hidden="1" customHeight="1" outlineLevel="1" thickBot="1" x14ac:dyDescent="0.25">
      <c r="A3935" s="242" t="s">
        <v>6219</v>
      </c>
      <c r="B3935" s="7" t="s">
        <v>136</v>
      </c>
      <c r="C3935" s="202" t="s">
        <v>10867</v>
      </c>
      <c r="D3935" s="69" t="s">
        <v>8337</v>
      </c>
      <c r="E3935" s="7"/>
      <c r="F3935" s="64" t="s">
        <v>4</v>
      </c>
      <c r="G3935" s="149">
        <v>5</v>
      </c>
      <c r="H3935" s="65">
        <v>2.2000000000000002</v>
      </c>
      <c r="I3935" s="65">
        <v>2.1</v>
      </c>
      <c r="J3935" s="161">
        <f t="shared" si="2888"/>
        <v>2.0579999999999998</v>
      </c>
      <c r="K3935" s="161">
        <f t="shared" si="2889"/>
        <v>2.0369999999999999</v>
      </c>
      <c r="L3935" s="161">
        <f t="shared" si="2890"/>
        <v>2.016</v>
      </c>
      <c r="M3935" s="14"/>
      <c r="N3935" s="208">
        <f>H3935*M3935</f>
        <v>0</v>
      </c>
      <c r="O3935" s="217">
        <f>I3935*M3935</f>
        <v>0</v>
      </c>
      <c r="P3935" s="246">
        <f>J3935*M3935</f>
        <v>0</v>
      </c>
      <c r="Q3935" s="246">
        <f>K3935*M3935</f>
        <v>0</v>
      </c>
      <c r="R3935" s="246">
        <f>L3935*M3935</f>
        <v>0</v>
      </c>
      <c r="S3935" s="13" t="s">
        <v>5</v>
      </c>
    </row>
    <row r="3936" spans="1:21" s="56" customFormat="1" ht="69.95" hidden="1" customHeight="1" outlineLevel="1" thickBot="1" x14ac:dyDescent="0.25">
      <c r="A3936" s="242" t="s">
        <v>6220</v>
      </c>
      <c r="B3936" s="7" t="s">
        <v>136</v>
      </c>
      <c r="C3936" s="104" t="s">
        <v>1914</v>
      </c>
      <c r="D3936" s="69" t="s">
        <v>8338</v>
      </c>
      <c r="E3936" s="7"/>
      <c r="F3936" s="64" t="s">
        <v>4</v>
      </c>
      <c r="G3936" s="149">
        <v>5</v>
      </c>
      <c r="H3936" s="65">
        <v>1.6</v>
      </c>
      <c r="I3936" s="65">
        <v>1.5</v>
      </c>
      <c r="J3936" s="161">
        <f t="shared" si="2888"/>
        <v>1.47</v>
      </c>
      <c r="K3936" s="161">
        <f t="shared" si="2889"/>
        <v>1.4550000000000001</v>
      </c>
      <c r="L3936" s="161">
        <f t="shared" si="2890"/>
        <v>1.44</v>
      </c>
      <c r="M3936" s="14"/>
      <c r="N3936" s="208">
        <f>H3936*M3936</f>
        <v>0</v>
      </c>
      <c r="O3936" s="217">
        <f>I3936*M3936</f>
        <v>0</v>
      </c>
      <c r="P3936" s="246">
        <f>J3936*M3936</f>
        <v>0</v>
      </c>
      <c r="Q3936" s="246">
        <f>K3936*M3936</f>
        <v>0</v>
      </c>
      <c r="R3936" s="246">
        <f>L3936*M3936</f>
        <v>0</v>
      </c>
      <c r="S3936" s="13" t="s">
        <v>5</v>
      </c>
    </row>
    <row r="3937" spans="1:19" s="56" customFormat="1" ht="69.95" hidden="1" customHeight="1" outlineLevel="1" thickBot="1" x14ac:dyDescent="0.25">
      <c r="A3937" s="242" t="s">
        <v>6221</v>
      </c>
      <c r="B3937" s="7" t="s">
        <v>136</v>
      </c>
      <c r="C3937" s="104" t="s">
        <v>1914</v>
      </c>
      <c r="D3937" s="69" t="s">
        <v>8339</v>
      </c>
      <c r="E3937" s="7"/>
      <c r="F3937" s="64" t="s">
        <v>4</v>
      </c>
      <c r="G3937" s="149">
        <v>5</v>
      </c>
      <c r="H3937" s="65">
        <v>1.6</v>
      </c>
      <c r="I3937" s="65">
        <v>1.5</v>
      </c>
      <c r="J3937" s="161">
        <f t="shared" si="2888"/>
        <v>1.47</v>
      </c>
      <c r="K3937" s="161">
        <f t="shared" si="2889"/>
        <v>1.4550000000000001</v>
      </c>
      <c r="L3937" s="161">
        <f t="shared" si="2890"/>
        <v>1.44</v>
      </c>
      <c r="M3937" s="14"/>
      <c r="N3937" s="208">
        <f>H3937*M3937</f>
        <v>0</v>
      </c>
      <c r="O3937" s="217">
        <f>I3937*M3937</f>
        <v>0</v>
      </c>
      <c r="P3937" s="246">
        <f>J3937*M3937</f>
        <v>0</v>
      </c>
      <c r="Q3937" s="246">
        <f>K3937*M3937</f>
        <v>0</v>
      </c>
      <c r="R3937" s="246">
        <f>L3937*M3937</f>
        <v>0</v>
      </c>
      <c r="S3937" s="13" t="s">
        <v>5</v>
      </c>
    </row>
    <row r="3938" spans="1:19" s="56" customFormat="1" ht="69.95" hidden="1" customHeight="1" outlineLevel="1" thickBot="1" x14ac:dyDescent="0.25">
      <c r="A3938" s="242" t="s">
        <v>6222</v>
      </c>
      <c r="B3938" s="7" t="s">
        <v>136</v>
      </c>
      <c r="C3938" s="104" t="s">
        <v>1914</v>
      </c>
      <c r="D3938" s="69" t="s">
        <v>8340</v>
      </c>
      <c r="E3938" s="7"/>
      <c r="F3938" s="64" t="s">
        <v>4</v>
      </c>
      <c r="G3938" s="149">
        <v>5</v>
      </c>
      <c r="H3938" s="65">
        <v>1.6</v>
      </c>
      <c r="I3938" s="65">
        <v>1.5</v>
      </c>
      <c r="J3938" s="161">
        <f t="shared" si="2888"/>
        <v>1.47</v>
      </c>
      <c r="K3938" s="161">
        <f t="shared" si="2889"/>
        <v>1.4550000000000001</v>
      </c>
      <c r="L3938" s="161">
        <f t="shared" si="2890"/>
        <v>1.44</v>
      </c>
      <c r="M3938" s="14"/>
      <c r="N3938" s="208">
        <f>H3938*M3938</f>
        <v>0</v>
      </c>
      <c r="O3938" s="217">
        <f>I3938*M3938</f>
        <v>0</v>
      </c>
      <c r="P3938" s="246">
        <f>J3938*M3938</f>
        <v>0</v>
      </c>
      <c r="Q3938" s="246">
        <f>K3938*M3938</f>
        <v>0</v>
      </c>
      <c r="R3938" s="246">
        <f>L3938*M3938</f>
        <v>0</v>
      </c>
      <c r="S3938" s="13" t="s">
        <v>5</v>
      </c>
    </row>
    <row r="3939" spans="1:19" s="56" customFormat="1" ht="69.95" hidden="1" customHeight="1" outlineLevel="1" thickBot="1" x14ac:dyDescent="0.25">
      <c r="A3939" s="242" t="s">
        <v>6223</v>
      </c>
      <c r="B3939" s="7" t="s">
        <v>136</v>
      </c>
      <c r="C3939" s="104" t="s">
        <v>1934</v>
      </c>
      <c r="D3939" s="69" t="s">
        <v>8341</v>
      </c>
      <c r="E3939" s="7"/>
      <c r="F3939" s="64" t="s">
        <v>4</v>
      </c>
      <c r="G3939" s="149">
        <v>5</v>
      </c>
      <c r="H3939" s="65">
        <v>1.6</v>
      </c>
      <c r="I3939" s="65">
        <v>1.5</v>
      </c>
      <c r="J3939" s="161">
        <f t="shared" si="2888"/>
        <v>1.47</v>
      </c>
      <c r="K3939" s="161">
        <f t="shared" si="2889"/>
        <v>1.4550000000000001</v>
      </c>
      <c r="L3939" s="161">
        <f t="shared" si="2890"/>
        <v>1.44</v>
      </c>
      <c r="M3939" s="14"/>
      <c r="N3939" s="208">
        <f>H3939*M3939</f>
        <v>0</v>
      </c>
      <c r="O3939" s="217">
        <f>I3939*M3939</f>
        <v>0</v>
      </c>
      <c r="P3939" s="246">
        <f>J3939*M3939</f>
        <v>0</v>
      </c>
      <c r="Q3939" s="246">
        <f>K3939*M3939</f>
        <v>0</v>
      </c>
      <c r="R3939" s="246">
        <f>L3939*M3939</f>
        <v>0</v>
      </c>
      <c r="S3939" s="13" t="s">
        <v>5</v>
      </c>
    </row>
    <row r="3940" spans="1:19" s="56" customFormat="1" ht="69.95" hidden="1" customHeight="1" outlineLevel="1" thickBot="1" x14ac:dyDescent="0.25">
      <c r="A3940" s="242" t="s">
        <v>6224</v>
      </c>
      <c r="B3940" s="7" t="s">
        <v>136</v>
      </c>
      <c r="C3940" s="104" t="s">
        <v>1914</v>
      </c>
      <c r="D3940" s="69" t="s">
        <v>8342</v>
      </c>
      <c r="E3940" s="7"/>
      <c r="F3940" s="64" t="s">
        <v>4</v>
      </c>
      <c r="G3940" s="149">
        <v>5</v>
      </c>
      <c r="H3940" s="65">
        <v>1.6</v>
      </c>
      <c r="I3940" s="65">
        <v>1.5</v>
      </c>
      <c r="J3940" s="161">
        <f t="shared" si="2888"/>
        <v>1.47</v>
      </c>
      <c r="K3940" s="161">
        <f t="shared" si="2889"/>
        <v>1.4550000000000001</v>
      </c>
      <c r="L3940" s="161">
        <f t="shared" si="2890"/>
        <v>1.44</v>
      </c>
      <c r="M3940" s="14"/>
      <c r="N3940" s="208">
        <f>H3940*M3940</f>
        <v>0</v>
      </c>
      <c r="O3940" s="217">
        <f>I3940*M3940</f>
        <v>0</v>
      </c>
      <c r="P3940" s="246">
        <f>J3940*M3940</f>
        <v>0</v>
      </c>
      <c r="Q3940" s="246">
        <f>K3940*M3940</f>
        <v>0</v>
      </c>
      <c r="R3940" s="246">
        <f>L3940*M3940</f>
        <v>0</v>
      </c>
      <c r="S3940" s="13" t="s">
        <v>5</v>
      </c>
    </row>
    <row r="3941" spans="1:19" s="56" customFormat="1" ht="69.95" hidden="1" customHeight="1" outlineLevel="1" thickBot="1" x14ac:dyDescent="0.25">
      <c r="A3941" s="242" t="s">
        <v>6225</v>
      </c>
      <c r="B3941" s="7" t="s">
        <v>136</v>
      </c>
      <c r="C3941" s="104" t="s">
        <v>1914</v>
      </c>
      <c r="D3941" s="69" t="s">
        <v>8343</v>
      </c>
      <c r="E3941" s="7"/>
      <c r="F3941" s="64" t="s">
        <v>4</v>
      </c>
      <c r="G3941" s="149">
        <v>5</v>
      </c>
      <c r="H3941" s="65">
        <v>1.6</v>
      </c>
      <c r="I3941" s="65">
        <v>1.5</v>
      </c>
      <c r="J3941" s="161">
        <f t="shared" si="2888"/>
        <v>1.47</v>
      </c>
      <c r="K3941" s="161">
        <f t="shared" si="2889"/>
        <v>1.4550000000000001</v>
      </c>
      <c r="L3941" s="161">
        <f t="shared" si="2890"/>
        <v>1.44</v>
      </c>
      <c r="M3941" s="14"/>
      <c r="N3941" s="208">
        <f>H3941*M3941</f>
        <v>0</v>
      </c>
      <c r="O3941" s="217">
        <f>I3941*M3941</f>
        <v>0</v>
      </c>
      <c r="P3941" s="246">
        <f>J3941*M3941</f>
        <v>0</v>
      </c>
      <c r="Q3941" s="246">
        <f>K3941*M3941</f>
        <v>0</v>
      </c>
      <c r="R3941" s="246">
        <f>L3941*M3941</f>
        <v>0</v>
      </c>
      <c r="S3941" s="13" t="s">
        <v>5</v>
      </c>
    </row>
    <row r="3942" spans="1:19" s="56" customFormat="1" ht="69.95" hidden="1" customHeight="1" outlineLevel="1" thickBot="1" x14ac:dyDescent="0.25">
      <c r="A3942" s="242" t="s">
        <v>6226</v>
      </c>
      <c r="B3942" s="7" t="s">
        <v>136</v>
      </c>
      <c r="C3942" s="104" t="s">
        <v>1914</v>
      </c>
      <c r="D3942" s="69" t="s">
        <v>8344</v>
      </c>
      <c r="E3942" s="7"/>
      <c r="F3942" s="64" t="s">
        <v>4</v>
      </c>
      <c r="G3942" s="149">
        <v>5</v>
      </c>
      <c r="H3942" s="65">
        <v>1.6</v>
      </c>
      <c r="I3942" s="65">
        <v>1.5</v>
      </c>
      <c r="J3942" s="161">
        <f t="shared" si="2888"/>
        <v>1.47</v>
      </c>
      <c r="K3942" s="161">
        <f t="shared" si="2889"/>
        <v>1.4550000000000001</v>
      </c>
      <c r="L3942" s="161">
        <f t="shared" si="2890"/>
        <v>1.44</v>
      </c>
      <c r="M3942" s="14"/>
      <c r="N3942" s="208">
        <f>H3942*M3942</f>
        <v>0</v>
      </c>
      <c r="O3942" s="217">
        <f>I3942*M3942</f>
        <v>0</v>
      </c>
      <c r="P3942" s="246">
        <f>J3942*M3942</f>
        <v>0</v>
      </c>
      <c r="Q3942" s="246">
        <f>K3942*M3942</f>
        <v>0</v>
      </c>
      <c r="R3942" s="246">
        <f>L3942*M3942</f>
        <v>0</v>
      </c>
      <c r="S3942" s="13" t="s">
        <v>5</v>
      </c>
    </row>
    <row r="3943" spans="1:19" s="56" customFormat="1" ht="69.95" hidden="1" customHeight="1" outlineLevel="1" thickBot="1" x14ac:dyDescent="0.25">
      <c r="A3943" s="242" t="s">
        <v>6227</v>
      </c>
      <c r="B3943" s="7" t="s">
        <v>136</v>
      </c>
      <c r="C3943" s="104" t="s">
        <v>1914</v>
      </c>
      <c r="D3943" s="69" t="s">
        <v>8345</v>
      </c>
      <c r="E3943" s="7"/>
      <c r="F3943" s="64" t="s">
        <v>4</v>
      </c>
      <c r="G3943" s="149">
        <v>5</v>
      </c>
      <c r="H3943" s="65">
        <v>1.6</v>
      </c>
      <c r="I3943" s="65">
        <v>1.5</v>
      </c>
      <c r="J3943" s="161">
        <f t="shared" si="2888"/>
        <v>1.47</v>
      </c>
      <c r="K3943" s="161">
        <f t="shared" si="2889"/>
        <v>1.4550000000000001</v>
      </c>
      <c r="L3943" s="161">
        <f t="shared" si="2890"/>
        <v>1.44</v>
      </c>
      <c r="M3943" s="14"/>
      <c r="N3943" s="208">
        <f>H3943*M3943</f>
        <v>0</v>
      </c>
      <c r="O3943" s="217">
        <f>I3943*M3943</f>
        <v>0</v>
      </c>
      <c r="P3943" s="246">
        <f>J3943*M3943</f>
        <v>0</v>
      </c>
      <c r="Q3943" s="246">
        <f>K3943*M3943</f>
        <v>0</v>
      </c>
      <c r="R3943" s="246">
        <f>L3943*M3943</f>
        <v>0</v>
      </c>
      <c r="S3943" s="13" t="s">
        <v>5</v>
      </c>
    </row>
    <row r="3944" spans="1:19" s="56" customFormat="1" ht="69.95" hidden="1" customHeight="1" outlineLevel="1" thickBot="1" x14ac:dyDescent="0.25">
      <c r="A3944" s="242" t="s">
        <v>6228</v>
      </c>
      <c r="B3944" s="7" t="s">
        <v>136</v>
      </c>
      <c r="C3944" s="597" t="s">
        <v>10866</v>
      </c>
      <c r="D3944" s="69" t="s">
        <v>8346</v>
      </c>
      <c r="E3944" s="7"/>
      <c r="F3944" s="64" t="s">
        <v>4</v>
      </c>
      <c r="G3944" s="149">
        <v>5</v>
      </c>
      <c r="H3944" s="65">
        <v>1.6</v>
      </c>
      <c r="I3944" s="65">
        <v>1.5</v>
      </c>
      <c r="J3944" s="161">
        <f t="shared" si="2888"/>
        <v>1.47</v>
      </c>
      <c r="K3944" s="161">
        <f t="shared" si="2889"/>
        <v>1.4550000000000001</v>
      </c>
      <c r="L3944" s="161">
        <f t="shared" si="2890"/>
        <v>1.44</v>
      </c>
      <c r="M3944" s="14"/>
      <c r="N3944" s="208">
        <f>H3944*M3944</f>
        <v>0</v>
      </c>
      <c r="O3944" s="217">
        <f>I3944*M3944</f>
        <v>0</v>
      </c>
      <c r="P3944" s="246">
        <f>J3944*M3944</f>
        <v>0</v>
      </c>
      <c r="Q3944" s="246">
        <f>K3944*M3944</f>
        <v>0</v>
      </c>
      <c r="R3944" s="246">
        <f>L3944*M3944</f>
        <v>0</v>
      </c>
      <c r="S3944" s="13" t="s">
        <v>5</v>
      </c>
    </row>
    <row r="3945" spans="1:19" s="56" customFormat="1" ht="69.95" hidden="1" customHeight="1" outlineLevel="1" thickBot="1" x14ac:dyDescent="0.25">
      <c r="A3945" s="242" t="s">
        <v>6229</v>
      </c>
      <c r="B3945" s="7" t="s">
        <v>136</v>
      </c>
      <c r="C3945" s="597" t="s">
        <v>10865</v>
      </c>
      <c r="D3945" s="69" t="s">
        <v>8353</v>
      </c>
      <c r="E3945" s="7"/>
      <c r="F3945" s="64" t="s">
        <v>4</v>
      </c>
      <c r="G3945" s="149">
        <v>5</v>
      </c>
      <c r="H3945" s="65">
        <v>1.6</v>
      </c>
      <c r="I3945" s="65">
        <v>1.5</v>
      </c>
      <c r="J3945" s="161">
        <f t="shared" si="2888"/>
        <v>1.47</v>
      </c>
      <c r="K3945" s="161">
        <f t="shared" si="2889"/>
        <v>1.4550000000000001</v>
      </c>
      <c r="L3945" s="161">
        <f t="shared" si="2890"/>
        <v>1.44</v>
      </c>
      <c r="M3945" s="14"/>
      <c r="N3945" s="208">
        <f>H3945*M3945</f>
        <v>0</v>
      </c>
      <c r="O3945" s="217">
        <f>I3945*M3945</f>
        <v>0</v>
      </c>
      <c r="P3945" s="246">
        <f>J3945*M3945</f>
        <v>0</v>
      </c>
      <c r="Q3945" s="246">
        <f>K3945*M3945</f>
        <v>0</v>
      </c>
      <c r="R3945" s="246">
        <f>L3945*M3945</f>
        <v>0</v>
      </c>
      <c r="S3945" s="13" t="s">
        <v>5</v>
      </c>
    </row>
    <row r="3946" spans="1:19" s="56" customFormat="1" ht="69.95" hidden="1" customHeight="1" outlineLevel="1" thickBot="1" x14ac:dyDescent="0.25">
      <c r="A3946" s="242" t="s">
        <v>6230</v>
      </c>
      <c r="B3946" s="7" t="s">
        <v>136</v>
      </c>
      <c r="C3946" s="104" t="s">
        <v>1914</v>
      </c>
      <c r="D3946" s="69" t="s">
        <v>8354</v>
      </c>
      <c r="E3946" s="7"/>
      <c r="F3946" s="64" t="s">
        <v>4</v>
      </c>
      <c r="G3946" s="149">
        <v>5</v>
      </c>
      <c r="H3946" s="65">
        <v>1.6</v>
      </c>
      <c r="I3946" s="65">
        <v>1.5</v>
      </c>
      <c r="J3946" s="161">
        <f t="shared" si="2888"/>
        <v>1.47</v>
      </c>
      <c r="K3946" s="161">
        <f t="shared" si="2889"/>
        <v>1.4550000000000001</v>
      </c>
      <c r="L3946" s="161">
        <f t="shared" si="2890"/>
        <v>1.44</v>
      </c>
      <c r="M3946" s="14"/>
      <c r="N3946" s="208">
        <f>H3946*M3946</f>
        <v>0</v>
      </c>
      <c r="O3946" s="217">
        <f>I3946*M3946</f>
        <v>0</v>
      </c>
      <c r="P3946" s="246">
        <f>J3946*M3946</f>
        <v>0</v>
      </c>
      <c r="Q3946" s="246">
        <f>K3946*M3946</f>
        <v>0</v>
      </c>
      <c r="R3946" s="246">
        <f>L3946*M3946</f>
        <v>0</v>
      </c>
      <c r="S3946" s="13" t="s">
        <v>5</v>
      </c>
    </row>
    <row r="3947" spans="1:19" s="56" customFormat="1" ht="69.95" hidden="1" customHeight="1" outlineLevel="1" thickBot="1" x14ac:dyDescent="0.25">
      <c r="A3947" s="242" t="s">
        <v>6231</v>
      </c>
      <c r="B3947" s="7" t="s">
        <v>136</v>
      </c>
      <c r="C3947" s="202" t="s">
        <v>1926</v>
      </c>
      <c r="D3947" s="69" t="s">
        <v>8355</v>
      </c>
      <c r="E3947" s="7"/>
      <c r="F3947" s="64" t="s">
        <v>4</v>
      </c>
      <c r="G3947" s="149">
        <v>5</v>
      </c>
      <c r="H3947" s="65">
        <v>1.6</v>
      </c>
      <c r="I3947" s="65">
        <v>1.5</v>
      </c>
      <c r="J3947" s="161">
        <f t="shared" si="2888"/>
        <v>1.47</v>
      </c>
      <c r="K3947" s="161">
        <f t="shared" si="2889"/>
        <v>1.4550000000000001</v>
      </c>
      <c r="L3947" s="161">
        <f t="shared" si="2890"/>
        <v>1.44</v>
      </c>
      <c r="M3947" s="14"/>
      <c r="N3947" s="208">
        <f>H3947*M3947</f>
        <v>0</v>
      </c>
      <c r="O3947" s="217">
        <f>I3947*M3947</f>
        <v>0</v>
      </c>
      <c r="P3947" s="246">
        <f>J3947*M3947</f>
        <v>0</v>
      </c>
      <c r="Q3947" s="246">
        <f>K3947*M3947</f>
        <v>0</v>
      </c>
      <c r="R3947" s="246">
        <f>L3947*M3947</f>
        <v>0</v>
      </c>
      <c r="S3947" s="13" t="s">
        <v>5</v>
      </c>
    </row>
    <row r="3948" spans="1:19" s="56" customFormat="1" ht="69.95" hidden="1" customHeight="1" outlineLevel="1" thickBot="1" x14ac:dyDescent="0.25">
      <c r="A3948" s="242" t="s">
        <v>6232</v>
      </c>
      <c r="B3948" s="7" t="s">
        <v>136</v>
      </c>
      <c r="C3948" s="104" t="s">
        <v>1914</v>
      </c>
      <c r="D3948" s="69" t="s">
        <v>8356</v>
      </c>
      <c r="E3948" s="7"/>
      <c r="F3948" s="64" t="s">
        <v>4</v>
      </c>
      <c r="G3948" s="149">
        <v>5</v>
      </c>
      <c r="H3948" s="65">
        <v>1.6</v>
      </c>
      <c r="I3948" s="65">
        <v>1.5</v>
      </c>
      <c r="J3948" s="161">
        <f t="shared" si="2888"/>
        <v>1.47</v>
      </c>
      <c r="K3948" s="161">
        <f t="shared" si="2889"/>
        <v>1.4550000000000001</v>
      </c>
      <c r="L3948" s="161">
        <f t="shared" si="2890"/>
        <v>1.44</v>
      </c>
      <c r="M3948" s="14"/>
      <c r="N3948" s="208">
        <f>H3948*M3948</f>
        <v>0</v>
      </c>
      <c r="O3948" s="217">
        <f>I3948*M3948</f>
        <v>0</v>
      </c>
      <c r="P3948" s="246">
        <f>J3948*M3948</f>
        <v>0</v>
      </c>
      <c r="Q3948" s="246">
        <f>K3948*M3948</f>
        <v>0</v>
      </c>
      <c r="R3948" s="246">
        <f>L3948*M3948</f>
        <v>0</v>
      </c>
      <c r="S3948" s="13" t="s">
        <v>5</v>
      </c>
    </row>
    <row r="3949" spans="1:19" s="56" customFormat="1" ht="69.95" hidden="1" customHeight="1" outlineLevel="1" thickBot="1" x14ac:dyDescent="0.25">
      <c r="A3949" s="242" t="s">
        <v>6233</v>
      </c>
      <c r="B3949" s="7" t="s">
        <v>136</v>
      </c>
      <c r="C3949" s="597" t="s">
        <v>10721</v>
      </c>
      <c r="D3949" s="69" t="s">
        <v>8357</v>
      </c>
      <c r="E3949" s="7"/>
      <c r="F3949" s="64" t="s">
        <v>4</v>
      </c>
      <c r="G3949" s="149">
        <v>5</v>
      </c>
      <c r="H3949" s="65">
        <v>2.2000000000000002</v>
      </c>
      <c r="I3949" s="65">
        <v>2.1</v>
      </c>
      <c r="J3949" s="161">
        <f t="shared" si="2888"/>
        <v>2.0579999999999998</v>
      </c>
      <c r="K3949" s="161">
        <f t="shared" si="2889"/>
        <v>2.0369999999999999</v>
      </c>
      <c r="L3949" s="161">
        <f t="shared" si="2890"/>
        <v>2.016</v>
      </c>
      <c r="M3949" s="14"/>
      <c r="N3949" s="208">
        <f>H3949*M3949</f>
        <v>0</v>
      </c>
      <c r="O3949" s="217">
        <f>I3949*M3949</f>
        <v>0</v>
      </c>
      <c r="P3949" s="246">
        <f>J3949*M3949</f>
        <v>0</v>
      </c>
      <c r="Q3949" s="246">
        <f>K3949*M3949</f>
        <v>0</v>
      </c>
      <c r="R3949" s="246">
        <f>L3949*M3949</f>
        <v>0</v>
      </c>
      <c r="S3949" s="13" t="s">
        <v>5</v>
      </c>
    </row>
    <row r="3950" spans="1:19" s="56" customFormat="1" ht="69.95" hidden="1" customHeight="1" outlineLevel="1" thickBot="1" x14ac:dyDescent="0.25">
      <c r="A3950" s="242" t="s">
        <v>6234</v>
      </c>
      <c r="B3950" s="7" t="s">
        <v>136</v>
      </c>
      <c r="C3950" s="202" t="s">
        <v>1926</v>
      </c>
      <c r="D3950" s="69" t="s">
        <v>8358</v>
      </c>
      <c r="E3950" s="7"/>
      <c r="F3950" s="64" t="s">
        <v>4</v>
      </c>
      <c r="G3950" s="149">
        <v>5</v>
      </c>
      <c r="H3950" s="65">
        <v>1.6</v>
      </c>
      <c r="I3950" s="65">
        <v>1.5</v>
      </c>
      <c r="J3950" s="161">
        <f t="shared" si="2888"/>
        <v>1.47</v>
      </c>
      <c r="K3950" s="161">
        <f t="shared" si="2889"/>
        <v>1.4550000000000001</v>
      </c>
      <c r="L3950" s="161">
        <f t="shared" si="2890"/>
        <v>1.44</v>
      </c>
      <c r="M3950" s="14"/>
      <c r="N3950" s="208">
        <f>H3950*M3950</f>
        <v>0</v>
      </c>
      <c r="O3950" s="217">
        <f>I3950*M3950</f>
        <v>0</v>
      </c>
      <c r="P3950" s="246">
        <f>J3950*M3950</f>
        <v>0</v>
      </c>
      <c r="Q3950" s="246">
        <f>K3950*M3950</f>
        <v>0</v>
      </c>
      <c r="R3950" s="246">
        <f>L3950*M3950</f>
        <v>0</v>
      </c>
      <c r="S3950" s="13" t="s">
        <v>5</v>
      </c>
    </row>
    <row r="3951" spans="1:19" s="56" customFormat="1" ht="69.95" hidden="1" customHeight="1" outlineLevel="1" thickBot="1" x14ac:dyDescent="0.25">
      <c r="A3951" s="242" t="s">
        <v>6235</v>
      </c>
      <c r="B3951" s="7" t="s">
        <v>136</v>
      </c>
      <c r="C3951" s="104" t="s">
        <v>1914</v>
      </c>
      <c r="D3951" s="69" t="s">
        <v>8359</v>
      </c>
      <c r="E3951" s="7"/>
      <c r="F3951" s="64" t="s">
        <v>4</v>
      </c>
      <c r="G3951" s="149">
        <v>6</v>
      </c>
      <c r="H3951" s="65">
        <v>2.8</v>
      </c>
      <c r="I3951" s="65">
        <v>2.7</v>
      </c>
      <c r="J3951" s="161">
        <f t="shared" si="2888"/>
        <v>2.6459999999999999</v>
      </c>
      <c r="K3951" s="161">
        <f t="shared" si="2889"/>
        <v>2.6190000000000002</v>
      </c>
      <c r="L3951" s="161">
        <f t="shared" si="2890"/>
        <v>2.5920000000000001</v>
      </c>
      <c r="M3951" s="14"/>
      <c r="N3951" s="208">
        <f>H3951*M3951</f>
        <v>0</v>
      </c>
      <c r="O3951" s="217">
        <f>I3951*M3951</f>
        <v>0</v>
      </c>
      <c r="P3951" s="246">
        <f>J3951*M3951</f>
        <v>0</v>
      </c>
      <c r="Q3951" s="246">
        <f>K3951*M3951</f>
        <v>0</v>
      </c>
      <c r="R3951" s="246">
        <f>L3951*M3951</f>
        <v>0</v>
      </c>
      <c r="S3951" s="13" t="s">
        <v>5</v>
      </c>
    </row>
    <row r="3952" spans="1:19" s="56" customFormat="1" ht="69.95" hidden="1" customHeight="1" outlineLevel="1" thickBot="1" x14ac:dyDescent="0.25">
      <c r="A3952" s="242" t="s">
        <v>6236</v>
      </c>
      <c r="B3952" s="7" t="s">
        <v>136</v>
      </c>
      <c r="C3952" s="104" t="s">
        <v>1914</v>
      </c>
      <c r="D3952" s="69" t="s">
        <v>8360</v>
      </c>
      <c r="E3952" s="7"/>
      <c r="F3952" s="64" t="s">
        <v>4</v>
      </c>
      <c r="G3952" s="149">
        <v>6</v>
      </c>
      <c r="H3952" s="65">
        <v>3</v>
      </c>
      <c r="I3952" s="65">
        <v>2.9</v>
      </c>
      <c r="J3952" s="161">
        <f t="shared" si="2888"/>
        <v>2.8420000000000001</v>
      </c>
      <c r="K3952" s="161">
        <f t="shared" si="2889"/>
        <v>2.8129999999999997</v>
      </c>
      <c r="L3952" s="161">
        <f t="shared" si="2890"/>
        <v>2.7839999999999998</v>
      </c>
      <c r="M3952" s="14"/>
      <c r="N3952" s="208">
        <f>H3952*M3952</f>
        <v>0</v>
      </c>
      <c r="O3952" s="217">
        <f>I3952*M3952</f>
        <v>0</v>
      </c>
      <c r="P3952" s="246">
        <f>J3952*M3952</f>
        <v>0</v>
      </c>
      <c r="Q3952" s="246">
        <f>K3952*M3952</f>
        <v>0</v>
      </c>
      <c r="R3952" s="246">
        <f>L3952*M3952</f>
        <v>0</v>
      </c>
      <c r="S3952" s="13" t="s">
        <v>5</v>
      </c>
    </row>
    <row r="3953" spans="1:20" s="56" customFormat="1" ht="69.95" hidden="1" customHeight="1" outlineLevel="1" thickBot="1" x14ac:dyDescent="0.25">
      <c r="A3953" s="242" t="s">
        <v>6237</v>
      </c>
      <c r="B3953" s="7" t="s">
        <v>136</v>
      </c>
      <c r="C3953" s="202" t="s">
        <v>1926</v>
      </c>
      <c r="D3953" s="69" t="s">
        <v>8361</v>
      </c>
      <c r="E3953" s="7"/>
      <c r="F3953" s="64" t="s">
        <v>4</v>
      </c>
      <c r="G3953" s="149">
        <v>5</v>
      </c>
      <c r="H3953" s="65">
        <v>2.5</v>
      </c>
      <c r="I3953" s="65">
        <v>2.4</v>
      </c>
      <c r="J3953" s="161">
        <f t="shared" si="2888"/>
        <v>2.3519999999999999</v>
      </c>
      <c r="K3953" s="161">
        <f t="shared" si="2889"/>
        <v>2.3279999999999998</v>
      </c>
      <c r="L3953" s="161">
        <f t="shared" si="2890"/>
        <v>2.3039999999999998</v>
      </c>
      <c r="M3953" s="14"/>
      <c r="N3953" s="208">
        <f>H3953*M3953</f>
        <v>0</v>
      </c>
      <c r="O3953" s="217">
        <f>I3953*M3953</f>
        <v>0</v>
      </c>
      <c r="P3953" s="246">
        <f>J3953*M3953</f>
        <v>0</v>
      </c>
      <c r="Q3953" s="246">
        <f>K3953*M3953</f>
        <v>0</v>
      </c>
      <c r="R3953" s="246">
        <f>L3953*M3953</f>
        <v>0</v>
      </c>
      <c r="S3953" s="13" t="s">
        <v>5</v>
      </c>
    </row>
    <row r="3954" spans="1:20" s="56" customFormat="1" ht="69.95" hidden="1" customHeight="1" outlineLevel="1" thickBot="1" x14ac:dyDescent="0.25">
      <c r="A3954" s="242" t="s">
        <v>6238</v>
      </c>
      <c r="B3954" s="7" t="s">
        <v>136</v>
      </c>
      <c r="C3954" s="104" t="s">
        <v>1914</v>
      </c>
      <c r="D3954" s="69" t="s">
        <v>8362</v>
      </c>
      <c r="E3954" s="7"/>
      <c r="F3954" s="64" t="s">
        <v>4</v>
      </c>
      <c r="G3954" s="149">
        <v>5</v>
      </c>
      <c r="H3954" s="65">
        <v>1.7</v>
      </c>
      <c r="I3954" s="65">
        <v>1.6</v>
      </c>
      <c r="J3954" s="161">
        <f t="shared" si="2888"/>
        <v>1.5680000000000001</v>
      </c>
      <c r="K3954" s="161">
        <f t="shared" si="2889"/>
        <v>1.552</v>
      </c>
      <c r="L3954" s="161">
        <f t="shared" si="2890"/>
        <v>1.536</v>
      </c>
      <c r="M3954" s="14"/>
      <c r="N3954" s="208">
        <f>H3954*M3954</f>
        <v>0</v>
      </c>
      <c r="O3954" s="217">
        <f>I3954*M3954</f>
        <v>0</v>
      </c>
      <c r="P3954" s="246">
        <f>J3954*M3954</f>
        <v>0</v>
      </c>
      <c r="Q3954" s="246">
        <f>K3954*M3954</f>
        <v>0</v>
      </c>
      <c r="R3954" s="246">
        <f>L3954*M3954</f>
        <v>0</v>
      </c>
      <c r="S3954" s="13" t="s">
        <v>5</v>
      </c>
    </row>
    <row r="3955" spans="1:20" s="56" customFormat="1" ht="69.95" hidden="1" customHeight="1" outlineLevel="1" thickBot="1" x14ac:dyDescent="0.25">
      <c r="A3955" s="242" t="s">
        <v>6239</v>
      </c>
      <c r="B3955" s="7" t="s">
        <v>136</v>
      </c>
      <c r="C3955" s="104" t="s">
        <v>1914</v>
      </c>
      <c r="D3955" s="69" t="s">
        <v>8363</v>
      </c>
      <c r="E3955" s="7"/>
      <c r="F3955" s="64" t="s">
        <v>4</v>
      </c>
      <c r="G3955" s="149">
        <v>5</v>
      </c>
      <c r="H3955" s="65">
        <v>1.7</v>
      </c>
      <c r="I3955" s="65">
        <v>1.6</v>
      </c>
      <c r="J3955" s="161">
        <f t="shared" si="2888"/>
        <v>1.5680000000000001</v>
      </c>
      <c r="K3955" s="161">
        <f t="shared" si="2889"/>
        <v>1.552</v>
      </c>
      <c r="L3955" s="161">
        <f t="shared" si="2890"/>
        <v>1.536</v>
      </c>
      <c r="M3955" s="14"/>
      <c r="N3955" s="208">
        <f>H3955*M3955</f>
        <v>0</v>
      </c>
      <c r="O3955" s="217">
        <f>I3955*M3955</f>
        <v>0</v>
      </c>
      <c r="P3955" s="246">
        <f>J3955*M3955</f>
        <v>0</v>
      </c>
      <c r="Q3955" s="246">
        <f>K3955*M3955</f>
        <v>0</v>
      </c>
      <c r="R3955" s="246">
        <f>L3955*M3955</f>
        <v>0</v>
      </c>
      <c r="S3955" s="13" t="s">
        <v>5</v>
      </c>
    </row>
    <row r="3956" spans="1:20" s="56" customFormat="1" ht="69.95" hidden="1" customHeight="1" outlineLevel="1" thickBot="1" x14ac:dyDescent="0.25">
      <c r="A3956" s="242" t="s">
        <v>6241</v>
      </c>
      <c r="B3956" s="7" t="s">
        <v>136</v>
      </c>
      <c r="C3956" s="104" t="s">
        <v>1914</v>
      </c>
      <c r="D3956" s="69" t="s">
        <v>8364</v>
      </c>
      <c r="E3956" s="7"/>
      <c r="F3956" s="64" t="s">
        <v>4</v>
      </c>
      <c r="G3956" s="149">
        <v>5</v>
      </c>
      <c r="H3956" s="65">
        <v>1.8</v>
      </c>
      <c r="I3956" s="65">
        <v>1.7</v>
      </c>
      <c r="J3956" s="161">
        <f t="shared" si="2888"/>
        <v>1.6659999999999999</v>
      </c>
      <c r="K3956" s="161">
        <f t="shared" si="2889"/>
        <v>1.649</v>
      </c>
      <c r="L3956" s="161">
        <f t="shared" si="2890"/>
        <v>1.6319999999999999</v>
      </c>
      <c r="M3956" s="14"/>
      <c r="N3956" s="208">
        <f>H3956*M3956</f>
        <v>0</v>
      </c>
      <c r="O3956" s="217">
        <f>I3956*M3956</f>
        <v>0</v>
      </c>
      <c r="P3956" s="246">
        <f>J3956*M3956</f>
        <v>0</v>
      </c>
      <c r="Q3956" s="246">
        <f>K3956*M3956</f>
        <v>0</v>
      </c>
      <c r="R3956" s="246">
        <f>L3956*M3956</f>
        <v>0</v>
      </c>
      <c r="S3956" s="13" t="s">
        <v>5</v>
      </c>
    </row>
    <row r="3957" spans="1:20" s="56" customFormat="1" ht="69.95" hidden="1" customHeight="1" outlineLevel="1" thickBot="1" x14ac:dyDescent="0.25">
      <c r="A3957" s="242" t="s">
        <v>6242</v>
      </c>
      <c r="B3957" s="7" t="s">
        <v>136</v>
      </c>
      <c r="C3957" s="104" t="s">
        <v>1914</v>
      </c>
      <c r="D3957" s="69" t="s">
        <v>8365</v>
      </c>
      <c r="E3957" s="7"/>
      <c r="F3957" s="64" t="s">
        <v>4</v>
      </c>
      <c r="G3957" s="149">
        <v>5</v>
      </c>
      <c r="H3957" s="65">
        <v>2.6</v>
      </c>
      <c r="I3957" s="65">
        <v>2.5</v>
      </c>
      <c r="J3957" s="161">
        <f t="shared" si="2888"/>
        <v>2.4500000000000002</v>
      </c>
      <c r="K3957" s="161">
        <f t="shared" si="2889"/>
        <v>2.4249999999999998</v>
      </c>
      <c r="L3957" s="161">
        <f t="shared" si="2890"/>
        <v>2.4</v>
      </c>
      <c r="M3957" s="14"/>
      <c r="N3957" s="208">
        <f>H3957*M3957</f>
        <v>0</v>
      </c>
      <c r="O3957" s="217">
        <f>I3957*M3957</f>
        <v>0</v>
      </c>
      <c r="P3957" s="246">
        <f>J3957*M3957</f>
        <v>0</v>
      </c>
      <c r="Q3957" s="246">
        <f>K3957*M3957</f>
        <v>0</v>
      </c>
      <c r="R3957" s="246">
        <f>L3957*M3957</f>
        <v>0</v>
      </c>
      <c r="S3957" s="13" t="s">
        <v>5</v>
      </c>
    </row>
    <row r="3958" spans="1:20" s="56" customFormat="1" ht="69.95" hidden="1" customHeight="1" outlineLevel="1" thickBot="1" x14ac:dyDescent="0.25">
      <c r="A3958" s="242" t="s">
        <v>6243</v>
      </c>
      <c r="B3958" s="7" t="s">
        <v>136</v>
      </c>
      <c r="C3958" s="202" t="s">
        <v>9382</v>
      </c>
      <c r="D3958" s="68" t="s">
        <v>8366</v>
      </c>
      <c r="E3958" s="7"/>
      <c r="F3958" s="64" t="s">
        <v>4</v>
      </c>
      <c r="G3958" s="149">
        <v>5</v>
      </c>
      <c r="H3958" s="65">
        <v>2.6</v>
      </c>
      <c r="I3958" s="65">
        <v>2.5</v>
      </c>
      <c r="J3958" s="161">
        <f t="shared" si="2888"/>
        <v>2.4500000000000002</v>
      </c>
      <c r="K3958" s="161">
        <f t="shared" si="2889"/>
        <v>2.4249999999999998</v>
      </c>
      <c r="L3958" s="161">
        <f t="shared" si="2890"/>
        <v>2.4</v>
      </c>
      <c r="M3958" s="14"/>
      <c r="N3958" s="208">
        <f>H3958*M3958</f>
        <v>0</v>
      </c>
      <c r="O3958" s="217">
        <f>I3958*M3958</f>
        <v>0</v>
      </c>
      <c r="P3958" s="246">
        <f>J3958*M3958</f>
        <v>0</v>
      </c>
      <c r="Q3958" s="246">
        <f>K3958*M3958</f>
        <v>0</v>
      </c>
      <c r="R3958" s="246">
        <f>L3958*M3958</f>
        <v>0</v>
      </c>
      <c r="S3958" s="13" t="s">
        <v>5</v>
      </c>
    </row>
    <row r="3959" spans="1:20" s="56" customFormat="1" ht="69.95" hidden="1" customHeight="1" outlineLevel="1" thickBot="1" x14ac:dyDescent="0.25">
      <c r="A3959" s="242" t="s">
        <v>6244</v>
      </c>
      <c r="B3959" s="7" t="s">
        <v>136</v>
      </c>
      <c r="C3959" s="597" t="s">
        <v>10777</v>
      </c>
      <c r="D3959" s="69" t="s">
        <v>8367</v>
      </c>
      <c r="E3959" s="7"/>
      <c r="F3959" s="64" t="s">
        <v>4</v>
      </c>
      <c r="G3959" s="149">
        <v>5</v>
      </c>
      <c r="H3959" s="65">
        <v>2.7</v>
      </c>
      <c r="I3959" s="65">
        <v>2.6</v>
      </c>
      <c r="J3959" s="161">
        <f t="shared" si="2888"/>
        <v>2.548</v>
      </c>
      <c r="K3959" s="161">
        <f t="shared" si="2889"/>
        <v>2.5219999999999998</v>
      </c>
      <c r="L3959" s="161">
        <f t="shared" si="2890"/>
        <v>2.496</v>
      </c>
      <c r="M3959" s="14"/>
      <c r="N3959" s="208">
        <f>H3959*M3959</f>
        <v>0</v>
      </c>
      <c r="O3959" s="217">
        <f>I3959*M3959</f>
        <v>0</v>
      </c>
      <c r="P3959" s="246">
        <f>J3959*M3959</f>
        <v>0</v>
      </c>
      <c r="Q3959" s="246">
        <f>K3959*M3959</f>
        <v>0</v>
      </c>
      <c r="R3959" s="246">
        <f>L3959*M3959</f>
        <v>0</v>
      </c>
      <c r="S3959" s="13" t="s">
        <v>5</v>
      </c>
    </row>
    <row r="3960" spans="1:20" s="56" customFormat="1" ht="69.95" hidden="1" customHeight="1" outlineLevel="1" thickBot="1" x14ac:dyDescent="0.25">
      <c r="A3960" s="242" t="s">
        <v>6245</v>
      </c>
      <c r="B3960" s="7" t="s">
        <v>136</v>
      </c>
      <c r="C3960" s="104" t="s">
        <v>1935</v>
      </c>
      <c r="D3960" s="69" t="s">
        <v>8368</v>
      </c>
      <c r="E3960" s="7"/>
      <c r="F3960" s="64" t="s">
        <v>4</v>
      </c>
      <c r="G3960" s="149">
        <v>5</v>
      </c>
      <c r="H3960" s="65">
        <v>1.9</v>
      </c>
      <c r="I3960" s="65">
        <v>1.8</v>
      </c>
      <c r="J3960" s="161">
        <f t="shared" si="2888"/>
        <v>1.764</v>
      </c>
      <c r="K3960" s="161">
        <f t="shared" si="2889"/>
        <v>1.746</v>
      </c>
      <c r="L3960" s="161">
        <f t="shared" si="2890"/>
        <v>1.728</v>
      </c>
      <c r="M3960" s="14"/>
      <c r="N3960" s="208">
        <f>H3960*M3960</f>
        <v>0</v>
      </c>
      <c r="O3960" s="217">
        <f>I3960*M3960</f>
        <v>0</v>
      </c>
      <c r="P3960" s="246">
        <f>J3960*M3960</f>
        <v>0</v>
      </c>
      <c r="Q3960" s="246">
        <f>K3960*M3960</f>
        <v>0</v>
      </c>
      <c r="R3960" s="246">
        <f>L3960*M3960</f>
        <v>0</v>
      </c>
      <c r="S3960" s="13" t="s">
        <v>5</v>
      </c>
    </row>
    <row r="3961" spans="1:20" s="56" customFormat="1" ht="69.95" hidden="1" customHeight="1" outlineLevel="1" thickBot="1" x14ac:dyDescent="0.25">
      <c r="A3961" s="242" t="s">
        <v>6246</v>
      </c>
      <c r="B3961" s="7" t="s">
        <v>136</v>
      </c>
      <c r="C3961" s="104" t="s">
        <v>1914</v>
      </c>
      <c r="D3961" s="69" t="s">
        <v>8369</v>
      </c>
      <c r="E3961" s="7"/>
      <c r="F3961" s="64" t="s">
        <v>4</v>
      </c>
      <c r="G3961" s="149">
        <v>5</v>
      </c>
      <c r="H3961" s="65">
        <v>1.6</v>
      </c>
      <c r="I3961" s="65">
        <v>1.5</v>
      </c>
      <c r="J3961" s="161">
        <f t="shared" si="2888"/>
        <v>1.47</v>
      </c>
      <c r="K3961" s="161">
        <f t="shared" si="2889"/>
        <v>1.4550000000000001</v>
      </c>
      <c r="L3961" s="161">
        <f t="shared" si="2890"/>
        <v>1.44</v>
      </c>
      <c r="M3961" s="14"/>
      <c r="N3961" s="208">
        <f>H3961*M3961</f>
        <v>0</v>
      </c>
      <c r="O3961" s="217">
        <f>I3961*M3961</f>
        <v>0</v>
      </c>
      <c r="P3961" s="246">
        <f>J3961*M3961</f>
        <v>0</v>
      </c>
      <c r="Q3961" s="246">
        <f>K3961*M3961</f>
        <v>0</v>
      </c>
      <c r="R3961" s="246">
        <f>L3961*M3961</f>
        <v>0</v>
      </c>
      <c r="S3961" s="13" t="s">
        <v>5</v>
      </c>
    </row>
    <row r="3962" spans="1:20" s="56" customFormat="1" ht="69.95" hidden="1" customHeight="1" outlineLevel="1" thickBot="1" x14ac:dyDescent="0.25">
      <c r="A3962" s="242" t="s">
        <v>6247</v>
      </c>
      <c r="B3962" s="7" t="s">
        <v>136</v>
      </c>
      <c r="C3962" s="597" t="s">
        <v>10764</v>
      </c>
      <c r="D3962" s="69" t="s">
        <v>8370</v>
      </c>
      <c r="E3962" s="7"/>
      <c r="F3962" s="64" t="s">
        <v>4</v>
      </c>
      <c r="G3962" s="149">
        <v>7</v>
      </c>
      <c r="H3962" s="65">
        <v>4</v>
      </c>
      <c r="I3962" s="65">
        <v>3.9</v>
      </c>
      <c r="J3962" s="161">
        <f t="shared" si="2888"/>
        <v>3.8220000000000001</v>
      </c>
      <c r="K3962" s="161">
        <f t="shared" si="2889"/>
        <v>3.7829999999999999</v>
      </c>
      <c r="L3962" s="161">
        <f t="shared" si="2890"/>
        <v>3.7439999999999998</v>
      </c>
      <c r="M3962" s="14"/>
      <c r="N3962" s="208">
        <f>H3962*M3962</f>
        <v>0</v>
      </c>
      <c r="O3962" s="217">
        <f>I3962*M3962</f>
        <v>0</v>
      </c>
      <c r="P3962" s="246">
        <f>J3962*M3962</f>
        <v>0</v>
      </c>
      <c r="Q3962" s="246">
        <f>K3962*M3962</f>
        <v>0</v>
      </c>
      <c r="R3962" s="246">
        <f>L3962*M3962</f>
        <v>0</v>
      </c>
      <c r="S3962" s="13" t="s">
        <v>5</v>
      </c>
    </row>
    <row r="3963" spans="1:20" s="56" customFormat="1" ht="69.95" hidden="1" customHeight="1" outlineLevel="1" thickBot="1" x14ac:dyDescent="0.25">
      <c r="A3963" s="242" t="s">
        <v>6248</v>
      </c>
      <c r="B3963" s="64" t="s">
        <v>136</v>
      </c>
      <c r="C3963" s="597" t="s">
        <v>9383</v>
      </c>
      <c r="D3963" s="69" t="s">
        <v>8371</v>
      </c>
      <c r="E3963" s="64"/>
      <c r="F3963" s="64" t="s">
        <v>4</v>
      </c>
      <c r="G3963" s="136">
        <v>5</v>
      </c>
      <c r="H3963" s="98">
        <v>2.9</v>
      </c>
      <c r="I3963" s="98">
        <v>2.8</v>
      </c>
      <c r="J3963" s="162">
        <f t="shared" si="2888"/>
        <v>2.7439999999999998</v>
      </c>
      <c r="K3963" s="162">
        <f t="shared" si="2889"/>
        <v>2.7159999999999997</v>
      </c>
      <c r="L3963" s="162">
        <f t="shared" si="2890"/>
        <v>2.6879999999999997</v>
      </c>
      <c r="M3963" s="141"/>
      <c r="N3963" s="209">
        <f>H3963*M3963</f>
        <v>0</v>
      </c>
      <c r="O3963" s="217">
        <f>I3963*M3963</f>
        <v>0</v>
      </c>
      <c r="P3963" s="246">
        <f>J3963*M3963</f>
        <v>0</v>
      </c>
      <c r="Q3963" s="246">
        <f>K3963*M3963</f>
        <v>0</v>
      </c>
      <c r="R3963" s="246">
        <f>L3963*M3963</f>
        <v>0</v>
      </c>
      <c r="S3963" s="30" t="s">
        <v>5</v>
      </c>
      <c r="T3963" s="100"/>
    </row>
    <row r="3964" spans="1:20" s="56" customFormat="1" ht="69.95" hidden="1" customHeight="1" outlineLevel="1" thickBot="1" x14ac:dyDescent="0.25">
      <c r="A3964" s="242" t="s">
        <v>6249</v>
      </c>
      <c r="B3964" s="64" t="s">
        <v>136</v>
      </c>
      <c r="C3964" s="597" t="s">
        <v>10207</v>
      </c>
      <c r="D3964" s="69" t="s">
        <v>8372</v>
      </c>
      <c r="E3964" s="64"/>
      <c r="F3964" s="64" t="s">
        <v>4</v>
      </c>
      <c r="G3964" s="136">
        <v>5</v>
      </c>
      <c r="H3964" s="98">
        <v>3.3</v>
      </c>
      <c r="I3964" s="98">
        <v>3.2</v>
      </c>
      <c r="J3964" s="162">
        <f t="shared" si="2888"/>
        <v>3.1360000000000001</v>
      </c>
      <c r="K3964" s="162">
        <f t="shared" si="2889"/>
        <v>3.1040000000000001</v>
      </c>
      <c r="L3964" s="162">
        <f t="shared" si="2890"/>
        <v>3.0720000000000001</v>
      </c>
      <c r="M3964" s="141"/>
      <c r="N3964" s="209">
        <f>H3964*M3964</f>
        <v>0</v>
      </c>
      <c r="O3964" s="217">
        <f>I3964*M3964</f>
        <v>0</v>
      </c>
      <c r="P3964" s="246">
        <f>J3964*M3964</f>
        <v>0</v>
      </c>
      <c r="Q3964" s="246">
        <f>K3964*M3964</f>
        <v>0</v>
      </c>
      <c r="R3964" s="246">
        <f>L3964*M3964</f>
        <v>0</v>
      </c>
      <c r="S3964" s="30" t="s">
        <v>5</v>
      </c>
      <c r="T3964" s="100"/>
    </row>
    <row r="3965" spans="1:20" s="56" customFormat="1" ht="69.95" hidden="1" customHeight="1" outlineLevel="1" thickBot="1" x14ac:dyDescent="0.25">
      <c r="A3965" s="242" t="s">
        <v>6250</v>
      </c>
      <c r="B3965" s="7" t="s">
        <v>136</v>
      </c>
      <c r="C3965" s="597" t="s">
        <v>10770</v>
      </c>
      <c r="D3965" s="69" t="s">
        <v>8373</v>
      </c>
      <c r="E3965" s="7"/>
      <c r="F3965" s="64" t="s">
        <v>4</v>
      </c>
      <c r="G3965" s="149">
        <v>5</v>
      </c>
      <c r="H3965" s="65">
        <v>2.6</v>
      </c>
      <c r="I3965" s="65">
        <v>2.5</v>
      </c>
      <c r="J3965" s="161">
        <f t="shared" si="2888"/>
        <v>2.4500000000000002</v>
      </c>
      <c r="K3965" s="161">
        <f t="shared" si="2889"/>
        <v>2.4249999999999998</v>
      </c>
      <c r="L3965" s="161">
        <f t="shared" si="2890"/>
        <v>2.4</v>
      </c>
      <c r="M3965" s="14"/>
      <c r="N3965" s="208">
        <f>H3965*M3965</f>
        <v>0</v>
      </c>
      <c r="O3965" s="217">
        <f>I3965*M3965</f>
        <v>0</v>
      </c>
      <c r="P3965" s="246">
        <f>J3965*M3965</f>
        <v>0</v>
      </c>
      <c r="Q3965" s="246">
        <f>K3965*M3965</f>
        <v>0</v>
      </c>
      <c r="R3965" s="246">
        <f>L3965*M3965</f>
        <v>0</v>
      </c>
      <c r="S3965" s="13" t="s">
        <v>5</v>
      </c>
    </row>
    <row r="3966" spans="1:20" s="56" customFormat="1" ht="69.95" hidden="1" customHeight="1" outlineLevel="1" thickBot="1" x14ac:dyDescent="0.25">
      <c r="A3966" s="242" t="s">
        <v>6251</v>
      </c>
      <c r="B3966" s="7" t="s">
        <v>136</v>
      </c>
      <c r="C3966" s="597" t="s">
        <v>10765</v>
      </c>
      <c r="D3966" s="69" t="s">
        <v>8374</v>
      </c>
      <c r="E3966" s="7"/>
      <c r="F3966" s="64" t="s">
        <v>4</v>
      </c>
      <c r="G3966" s="149">
        <v>5</v>
      </c>
      <c r="H3966" s="65">
        <v>2.6</v>
      </c>
      <c r="I3966" s="65">
        <v>2.5</v>
      </c>
      <c r="J3966" s="161">
        <f t="shared" si="2888"/>
        <v>2.4500000000000002</v>
      </c>
      <c r="K3966" s="161">
        <f t="shared" si="2889"/>
        <v>2.4249999999999998</v>
      </c>
      <c r="L3966" s="161">
        <f t="shared" si="2890"/>
        <v>2.4</v>
      </c>
      <c r="M3966" s="14"/>
      <c r="N3966" s="208">
        <f>H3966*M3966</f>
        <v>0</v>
      </c>
      <c r="O3966" s="217">
        <f>I3966*M3966</f>
        <v>0</v>
      </c>
      <c r="P3966" s="246">
        <f>J3966*M3966</f>
        <v>0</v>
      </c>
      <c r="Q3966" s="246">
        <f>K3966*M3966</f>
        <v>0</v>
      </c>
      <c r="R3966" s="246">
        <f>L3966*M3966</f>
        <v>0</v>
      </c>
      <c r="S3966" s="13" t="s">
        <v>5</v>
      </c>
    </row>
    <row r="3967" spans="1:20" s="56" customFormat="1" ht="69.95" hidden="1" customHeight="1" outlineLevel="1" thickBot="1" x14ac:dyDescent="0.25">
      <c r="A3967" s="242" t="s">
        <v>6252</v>
      </c>
      <c r="B3967" s="7" t="s">
        <v>136</v>
      </c>
      <c r="C3967" s="597" t="s">
        <v>10017</v>
      </c>
      <c r="D3967" s="69" t="s">
        <v>8375</v>
      </c>
      <c r="E3967" s="7"/>
      <c r="F3967" s="64" t="s">
        <v>4</v>
      </c>
      <c r="G3967" s="149">
        <v>5</v>
      </c>
      <c r="H3967" s="98">
        <v>2.2999999999999998</v>
      </c>
      <c r="I3967" s="98">
        <v>2.2000000000000002</v>
      </c>
      <c r="J3967" s="161">
        <f t="shared" si="2888"/>
        <v>2.1560000000000001</v>
      </c>
      <c r="K3967" s="161">
        <f t="shared" si="2889"/>
        <v>2.1339999999999999</v>
      </c>
      <c r="L3967" s="161">
        <f t="shared" si="2890"/>
        <v>2.1120000000000001</v>
      </c>
      <c r="M3967" s="14"/>
      <c r="N3967" s="208">
        <f>H3967*M3967</f>
        <v>0</v>
      </c>
      <c r="O3967" s="217">
        <f>I3967*M3967</f>
        <v>0</v>
      </c>
      <c r="P3967" s="246">
        <f>J3967*M3967</f>
        <v>0</v>
      </c>
      <c r="Q3967" s="246">
        <f>K3967*M3967</f>
        <v>0</v>
      </c>
      <c r="R3967" s="246">
        <f>L3967*M3967</f>
        <v>0</v>
      </c>
      <c r="S3967" s="13" t="s">
        <v>5</v>
      </c>
    </row>
    <row r="3968" spans="1:20" s="56" customFormat="1" ht="69.95" hidden="1" customHeight="1" outlineLevel="1" thickBot="1" x14ac:dyDescent="0.25">
      <c r="A3968" s="242" t="s">
        <v>6253</v>
      </c>
      <c r="B3968" s="64" t="s">
        <v>136</v>
      </c>
      <c r="C3968" s="597" t="s">
        <v>10722</v>
      </c>
      <c r="D3968" s="69" t="s">
        <v>8376</v>
      </c>
      <c r="E3968" s="64"/>
      <c r="F3968" s="64" t="s">
        <v>4</v>
      </c>
      <c r="G3968" s="136">
        <v>6</v>
      </c>
      <c r="H3968" s="98">
        <v>2.9</v>
      </c>
      <c r="I3968" s="98">
        <v>2.8</v>
      </c>
      <c r="J3968" s="162">
        <f t="shared" si="2888"/>
        <v>2.7439999999999998</v>
      </c>
      <c r="K3968" s="162">
        <f t="shared" si="2889"/>
        <v>2.7159999999999997</v>
      </c>
      <c r="L3968" s="162">
        <f t="shared" si="2890"/>
        <v>2.6879999999999997</v>
      </c>
      <c r="M3968" s="141"/>
      <c r="N3968" s="209">
        <f>H3968*M3968</f>
        <v>0</v>
      </c>
      <c r="O3968" s="217">
        <f>I3968*M3968</f>
        <v>0</v>
      </c>
      <c r="P3968" s="246">
        <f>J3968*M3968</f>
        <v>0</v>
      </c>
      <c r="Q3968" s="246">
        <f>K3968*M3968</f>
        <v>0</v>
      </c>
      <c r="R3968" s="246">
        <f>L3968*M3968</f>
        <v>0</v>
      </c>
      <c r="S3968" s="30" t="s">
        <v>5</v>
      </c>
      <c r="T3968" s="100"/>
    </row>
    <row r="3969" spans="1:21" s="56" customFormat="1" ht="69.95" hidden="1" customHeight="1" outlineLevel="1" thickBot="1" x14ac:dyDescent="0.25">
      <c r="A3969" s="242" t="s">
        <v>6254</v>
      </c>
      <c r="B3969" s="7" t="s">
        <v>136</v>
      </c>
      <c r="C3969" s="597" t="s">
        <v>9266</v>
      </c>
      <c r="D3969" s="69" t="s">
        <v>8377</v>
      </c>
      <c r="E3969" s="7"/>
      <c r="F3969" s="64" t="s">
        <v>4</v>
      </c>
      <c r="G3969" s="149">
        <v>6</v>
      </c>
      <c r="H3969" s="65">
        <v>3.7</v>
      </c>
      <c r="I3969" s="65">
        <v>3.6</v>
      </c>
      <c r="J3969" s="161">
        <f t="shared" si="2888"/>
        <v>3.528</v>
      </c>
      <c r="K3969" s="161">
        <f t="shared" si="2889"/>
        <v>3.492</v>
      </c>
      <c r="L3969" s="161">
        <f t="shared" si="2890"/>
        <v>3.456</v>
      </c>
      <c r="M3969" s="14"/>
      <c r="N3969" s="208">
        <f>H3969*M3969</f>
        <v>0</v>
      </c>
      <c r="O3969" s="217">
        <f>I3969*M3969</f>
        <v>0</v>
      </c>
      <c r="P3969" s="246">
        <f>J3969*M3969</f>
        <v>0</v>
      </c>
      <c r="Q3969" s="246">
        <f>K3969*M3969</f>
        <v>0</v>
      </c>
      <c r="R3969" s="246">
        <f>L3969*M3969</f>
        <v>0</v>
      </c>
      <c r="S3969" s="13" t="s">
        <v>5</v>
      </c>
    </row>
    <row r="3970" spans="1:21" s="56" customFormat="1" ht="69.95" hidden="1" customHeight="1" outlineLevel="1" thickBot="1" x14ac:dyDescent="0.25">
      <c r="A3970" s="242" t="s">
        <v>6255</v>
      </c>
      <c r="B3970" s="64" t="s">
        <v>136</v>
      </c>
      <c r="C3970" s="597" t="s">
        <v>9749</v>
      </c>
      <c r="D3970" s="69" t="s">
        <v>8378</v>
      </c>
      <c r="E3970" s="64"/>
      <c r="F3970" s="64" t="s">
        <v>4</v>
      </c>
      <c r="G3970" s="136">
        <v>5</v>
      </c>
      <c r="H3970" s="98">
        <v>2.4</v>
      </c>
      <c r="I3970" s="98">
        <v>2.2999999999999998</v>
      </c>
      <c r="J3970" s="162">
        <f t="shared" si="2888"/>
        <v>2.254</v>
      </c>
      <c r="K3970" s="162">
        <f t="shared" si="2889"/>
        <v>2.2309999999999999</v>
      </c>
      <c r="L3970" s="162">
        <f t="shared" si="2890"/>
        <v>2.2079999999999997</v>
      </c>
      <c r="M3970" s="141"/>
      <c r="N3970" s="209">
        <f>H3970*M3970</f>
        <v>0</v>
      </c>
      <c r="O3970" s="217">
        <f>I3970*M3970</f>
        <v>0</v>
      </c>
      <c r="P3970" s="246">
        <f>J3970*M3970</f>
        <v>0</v>
      </c>
      <c r="Q3970" s="246">
        <f>K3970*M3970</f>
        <v>0</v>
      </c>
      <c r="R3970" s="246">
        <f>L3970*M3970</f>
        <v>0</v>
      </c>
      <c r="S3970" s="30" t="s">
        <v>5</v>
      </c>
      <c r="T3970" s="100"/>
    </row>
    <row r="3971" spans="1:21" s="56" customFormat="1" ht="69.95" hidden="1" customHeight="1" outlineLevel="1" thickBot="1" x14ac:dyDescent="0.25">
      <c r="A3971" s="242" t="s">
        <v>6256</v>
      </c>
      <c r="B3971" s="64" t="s">
        <v>136</v>
      </c>
      <c r="C3971" s="597" t="s">
        <v>9764</v>
      </c>
      <c r="D3971" s="69" t="s">
        <v>8379</v>
      </c>
      <c r="E3971" s="64"/>
      <c r="F3971" s="64" t="s">
        <v>4</v>
      </c>
      <c r="G3971" s="136">
        <v>5</v>
      </c>
      <c r="H3971" s="98">
        <v>2.4</v>
      </c>
      <c r="I3971" s="98">
        <v>2.2999999999999998</v>
      </c>
      <c r="J3971" s="162">
        <f t="shared" ref="J3971:J3973" si="2894">I3971*0.98</f>
        <v>2.254</v>
      </c>
      <c r="K3971" s="162">
        <f t="shared" ref="K3971:K3973" si="2895">I3971*0.97</f>
        <v>2.2309999999999999</v>
      </c>
      <c r="L3971" s="162">
        <f t="shared" ref="L3971:L3973" si="2896">I3971*0.96</f>
        <v>2.2079999999999997</v>
      </c>
      <c r="M3971" s="141"/>
      <c r="N3971" s="209">
        <f>H3971*M3971</f>
        <v>0</v>
      </c>
      <c r="O3971" s="217">
        <f>I3971*M3971</f>
        <v>0</v>
      </c>
      <c r="P3971" s="246">
        <f>J3971*M3971</f>
        <v>0</v>
      </c>
      <c r="Q3971" s="246">
        <f>K3971*M3971</f>
        <v>0</v>
      </c>
      <c r="R3971" s="246">
        <f>L3971*M3971</f>
        <v>0</v>
      </c>
      <c r="S3971" s="30" t="s">
        <v>5</v>
      </c>
      <c r="T3971" s="100"/>
    </row>
    <row r="3972" spans="1:21" s="56" customFormat="1" ht="69.95" hidden="1" customHeight="1" outlineLevel="1" thickBot="1" x14ac:dyDescent="0.25">
      <c r="A3972" s="242" t="s">
        <v>6257</v>
      </c>
      <c r="B3972" s="7" t="s">
        <v>136</v>
      </c>
      <c r="C3972" s="64" t="s">
        <v>1937</v>
      </c>
      <c r="D3972" s="69" t="s">
        <v>8380</v>
      </c>
      <c r="E3972" s="7"/>
      <c r="F3972" s="64" t="s">
        <v>4</v>
      </c>
      <c r="G3972" s="149">
        <v>5</v>
      </c>
      <c r="H3972" s="65">
        <v>2.5</v>
      </c>
      <c r="I3972" s="65">
        <v>2.4</v>
      </c>
      <c r="J3972" s="161">
        <f t="shared" si="2894"/>
        <v>2.3519999999999999</v>
      </c>
      <c r="K3972" s="161">
        <f t="shared" si="2895"/>
        <v>2.3279999999999998</v>
      </c>
      <c r="L3972" s="161">
        <f t="shared" si="2896"/>
        <v>2.3039999999999998</v>
      </c>
      <c r="M3972" s="14"/>
      <c r="N3972" s="208">
        <f>H3972*M3972</f>
        <v>0</v>
      </c>
      <c r="O3972" s="217">
        <f>I3972*M3972</f>
        <v>0</v>
      </c>
      <c r="P3972" s="246">
        <f>J3972*M3972</f>
        <v>0</v>
      </c>
      <c r="Q3972" s="246">
        <f>K3972*M3972</f>
        <v>0</v>
      </c>
      <c r="R3972" s="246">
        <f>L3972*M3972</f>
        <v>0</v>
      </c>
      <c r="S3972" s="13" t="s">
        <v>5</v>
      </c>
      <c r="U3972"/>
    </row>
    <row r="3973" spans="1:21" s="56" customFormat="1" ht="69.95" hidden="1" customHeight="1" outlineLevel="1" thickBot="1" x14ac:dyDescent="0.25">
      <c r="A3973" s="213" t="s">
        <v>4831</v>
      </c>
      <c r="B3973" s="91" t="s">
        <v>136</v>
      </c>
      <c r="C3973" s="596" t="s">
        <v>10894</v>
      </c>
      <c r="D3973" s="67" t="s">
        <v>10893</v>
      </c>
      <c r="E3973" s="91"/>
      <c r="F3973" s="82" t="s">
        <v>4</v>
      </c>
      <c r="G3973" s="301">
        <v>10</v>
      </c>
      <c r="H3973" s="175">
        <v>6.4</v>
      </c>
      <c r="I3973" s="175">
        <v>6.2</v>
      </c>
      <c r="J3973" s="185">
        <f t="shared" si="2894"/>
        <v>6.0759999999999996</v>
      </c>
      <c r="K3973" s="185">
        <f t="shared" si="2895"/>
        <v>6.0140000000000002</v>
      </c>
      <c r="L3973" s="185">
        <f t="shared" si="2896"/>
        <v>5.952</v>
      </c>
      <c r="M3973" s="15"/>
      <c r="N3973" s="208">
        <f>H3973*M3973</f>
        <v>0</v>
      </c>
      <c r="O3973" s="217">
        <f>I3973*M3973</f>
        <v>0</v>
      </c>
      <c r="P3973" s="246">
        <f>J3973*M3973</f>
        <v>0</v>
      </c>
      <c r="Q3973" s="246">
        <f>K3973*M3973</f>
        <v>0</v>
      </c>
      <c r="R3973" s="246">
        <f>L3973*M3973</f>
        <v>0</v>
      </c>
      <c r="S3973" s="13" t="s">
        <v>5</v>
      </c>
    </row>
    <row r="3974" spans="1:21" s="56" customFormat="1" ht="20.100000000000001" customHeight="1" collapsed="1" thickBot="1" x14ac:dyDescent="0.25">
      <c r="A3974" s="372" t="s">
        <v>820</v>
      </c>
      <c r="B3974" s="372"/>
      <c r="C3974" s="373"/>
      <c r="D3974" s="374"/>
      <c r="E3974" s="374"/>
      <c r="F3974" s="374"/>
      <c r="G3974" s="375"/>
      <c r="H3974" s="376"/>
      <c r="I3974" s="376"/>
      <c r="J3974" s="378"/>
      <c r="K3974" s="378"/>
      <c r="L3974" s="378"/>
      <c r="M3974" s="375"/>
      <c r="N3974" s="376"/>
      <c r="O3974" s="376"/>
      <c r="P3974" s="376"/>
      <c r="Q3974" s="376"/>
      <c r="R3974" s="376"/>
      <c r="S3974" s="377"/>
    </row>
    <row r="3975" spans="1:21" ht="20.100000000000001" hidden="1" customHeight="1" outlineLevel="1" thickBot="1" x14ac:dyDescent="0.25">
      <c r="A3975" s="3" t="s">
        <v>3737</v>
      </c>
      <c r="B3975" s="4" t="s">
        <v>33</v>
      </c>
      <c r="C3975" s="4"/>
      <c r="D3975" s="4" t="s">
        <v>17</v>
      </c>
      <c r="E3975" s="3" t="s">
        <v>2746</v>
      </c>
      <c r="F3975" s="35" t="s">
        <v>31</v>
      </c>
      <c r="G3975" s="39" t="s">
        <v>487</v>
      </c>
      <c r="H3975" s="4" t="s">
        <v>488</v>
      </c>
      <c r="I3975" s="4" t="s">
        <v>495</v>
      </c>
      <c r="J3975" s="123">
        <v>-0.02</v>
      </c>
      <c r="K3975" s="123">
        <v>-0.03</v>
      </c>
      <c r="L3975" s="123">
        <v>-0.04</v>
      </c>
      <c r="M3975" s="4" t="s">
        <v>18</v>
      </c>
      <c r="N3975" s="4" t="s">
        <v>8</v>
      </c>
      <c r="O3975" s="4" t="s">
        <v>486</v>
      </c>
      <c r="P3975" s="124" t="s">
        <v>1924</v>
      </c>
      <c r="Q3975" s="124" t="s">
        <v>1930</v>
      </c>
      <c r="R3975" s="124" t="s">
        <v>1931</v>
      </c>
      <c r="S3975" s="4" t="s">
        <v>34</v>
      </c>
      <c r="U3975" s="56"/>
    </row>
    <row r="3976" spans="1:21" s="56" customFormat="1" ht="69.95" hidden="1" customHeight="1" outlineLevel="1" collapsed="1" thickBot="1" x14ac:dyDescent="0.25">
      <c r="A3976" s="242" t="s">
        <v>6258</v>
      </c>
      <c r="B3976" s="7" t="s">
        <v>136</v>
      </c>
      <c r="C3976" s="351"/>
      <c r="D3976" s="69" t="s">
        <v>8381</v>
      </c>
      <c r="E3976" s="334"/>
      <c r="F3976" s="7" t="s">
        <v>4</v>
      </c>
      <c r="G3976" s="149">
        <v>12</v>
      </c>
      <c r="H3976" s="65">
        <v>6.7</v>
      </c>
      <c r="I3976" s="65">
        <v>6.5</v>
      </c>
      <c r="J3976" s="161">
        <f t="shared" ref="J3976:J3994" si="2897">I3976*0.98</f>
        <v>6.37</v>
      </c>
      <c r="K3976" s="161">
        <f t="shared" ref="K3976:K3994" si="2898">I3976*0.97</f>
        <v>6.3049999999999997</v>
      </c>
      <c r="L3976" s="161">
        <f t="shared" ref="L3976:L3994" si="2899">I3976*0.96</f>
        <v>6.24</v>
      </c>
      <c r="M3976" s="14"/>
      <c r="N3976" s="208">
        <f>H3976*M3976</f>
        <v>0</v>
      </c>
      <c r="O3976" s="217">
        <f>I3976*M3976</f>
        <v>0</v>
      </c>
      <c r="P3976" s="246">
        <f>J3976*M3976</f>
        <v>0</v>
      </c>
      <c r="Q3976" s="246">
        <f>K3976*M3976</f>
        <v>0</v>
      </c>
      <c r="R3976" s="246">
        <f>L3976*M3976</f>
        <v>0</v>
      </c>
      <c r="S3976" s="13" t="s">
        <v>5</v>
      </c>
    </row>
    <row r="3977" spans="1:21" s="56" customFormat="1" ht="69.95" hidden="1" customHeight="1" outlineLevel="1" thickBot="1" x14ac:dyDescent="0.25">
      <c r="A3977" s="242" t="s">
        <v>9301</v>
      </c>
      <c r="B3977" s="7" t="s">
        <v>136</v>
      </c>
      <c r="C3977" s="195"/>
      <c r="D3977" s="68" t="s">
        <v>8382</v>
      </c>
      <c r="E3977" s="64"/>
      <c r="F3977" s="7" t="s">
        <v>4</v>
      </c>
      <c r="G3977" s="149">
        <v>6</v>
      </c>
      <c r="H3977" s="65">
        <v>3.6</v>
      </c>
      <c r="I3977" s="65">
        <v>3.5</v>
      </c>
      <c r="J3977" s="161">
        <f t="shared" si="2897"/>
        <v>3.4299999999999997</v>
      </c>
      <c r="K3977" s="161">
        <f t="shared" si="2898"/>
        <v>3.395</v>
      </c>
      <c r="L3977" s="161">
        <f t="shared" si="2899"/>
        <v>3.36</v>
      </c>
      <c r="M3977" s="14"/>
      <c r="N3977" s="208">
        <f>H3977*M3977</f>
        <v>0</v>
      </c>
      <c r="O3977" s="217">
        <f>I3977*M3977</f>
        <v>0</v>
      </c>
      <c r="P3977" s="246">
        <f>J3977*M3977</f>
        <v>0</v>
      </c>
      <c r="Q3977" s="246">
        <f>K3977*M3977</f>
        <v>0</v>
      </c>
      <c r="R3977" s="246">
        <f>L3977*M3977</f>
        <v>0</v>
      </c>
      <c r="S3977" s="13" t="s">
        <v>5</v>
      </c>
    </row>
    <row r="3978" spans="1:21" s="56" customFormat="1" ht="69.95" hidden="1" customHeight="1" outlineLevel="1" thickBot="1" x14ac:dyDescent="0.25">
      <c r="A3978" s="242" t="s">
        <v>6259</v>
      </c>
      <c r="B3978" s="7" t="s">
        <v>136</v>
      </c>
      <c r="C3978" s="597" t="s">
        <v>9300</v>
      </c>
      <c r="D3978" s="68" t="s">
        <v>8383</v>
      </c>
      <c r="E3978" s="64"/>
      <c r="F3978" s="7" t="s">
        <v>4</v>
      </c>
      <c r="G3978" s="149">
        <v>5</v>
      </c>
      <c r="H3978" s="65">
        <v>2.7</v>
      </c>
      <c r="I3978" s="65">
        <v>2.6</v>
      </c>
      <c r="J3978" s="161">
        <f t="shared" si="2897"/>
        <v>2.548</v>
      </c>
      <c r="K3978" s="161">
        <f t="shared" si="2898"/>
        <v>2.5219999999999998</v>
      </c>
      <c r="L3978" s="161">
        <f t="shared" si="2899"/>
        <v>2.496</v>
      </c>
      <c r="M3978" s="14"/>
      <c r="N3978" s="208">
        <f>H3978*M3978</f>
        <v>0</v>
      </c>
      <c r="O3978" s="217">
        <f>I3978*M3978</f>
        <v>0</v>
      </c>
      <c r="P3978" s="246">
        <f>J3978*M3978</f>
        <v>0</v>
      </c>
      <c r="Q3978" s="246">
        <f>K3978*M3978</f>
        <v>0</v>
      </c>
      <c r="R3978" s="246">
        <f>L3978*M3978</f>
        <v>0</v>
      </c>
      <c r="S3978" s="13" t="s">
        <v>5</v>
      </c>
    </row>
    <row r="3979" spans="1:21" s="56" customFormat="1" ht="69.95" hidden="1" customHeight="1" outlineLevel="1" thickBot="1" x14ac:dyDescent="0.25">
      <c r="A3979" s="242" t="s">
        <v>6260</v>
      </c>
      <c r="B3979" s="7" t="s">
        <v>136</v>
      </c>
      <c r="C3979" s="104" t="s">
        <v>1917</v>
      </c>
      <c r="D3979" s="68" t="s">
        <v>8522</v>
      </c>
      <c r="E3979" s="64"/>
      <c r="F3979" s="7" t="s">
        <v>4</v>
      </c>
      <c r="G3979" s="149">
        <v>6</v>
      </c>
      <c r="H3979" s="65">
        <v>3.3</v>
      </c>
      <c r="I3979" s="65">
        <v>3.2</v>
      </c>
      <c r="J3979" s="161">
        <f t="shared" si="2897"/>
        <v>3.1360000000000001</v>
      </c>
      <c r="K3979" s="161">
        <f t="shared" si="2898"/>
        <v>3.1040000000000001</v>
      </c>
      <c r="L3979" s="161">
        <f t="shared" si="2899"/>
        <v>3.0720000000000001</v>
      </c>
      <c r="M3979" s="14"/>
      <c r="N3979" s="208">
        <f>H3979*M3979</f>
        <v>0</v>
      </c>
      <c r="O3979" s="217">
        <f>I3979*M3979</f>
        <v>0</v>
      </c>
      <c r="P3979" s="246">
        <f>J3979*M3979</f>
        <v>0</v>
      </c>
      <c r="Q3979" s="246">
        <f>K3979*M3979</f>
        <v>0</v>
      </c>
      <c r="R3979" s="246">
        <f>L3979*M3979</f>
        <v>0</v>
      </c>
      <c r="S3979" s="13" t="s">
        <v>5</v>
      </c>
    </row>
    <row r="3980" spans="1:21" s="56" customFormat="1" ht="69.95" hidden="1" customHeight="1" outlineLevel="1" thickBot="1" x14ac:dyDescent="0.25">
      <c r="A3980" s="242" t="s">
        <v>6261</v>
      </c>
      <c r="B3980" s="7" t="s">
        <v>136</v>
      </c>
      <c r="C3980" s="597" t="s">
        <v>10828</v>
      </c>
      <c r="D3980" s="68" t="s">
        <v>8521</v>
      </c>
      <c r="E3980" s="64"/>
      <c r="F3980" s="7" t="s">
        <v>4</v>
      </c>
      <c r="G3980" s="149">
        <v>5</v>
      </c>
      <c r="H3980" s="65">
        <v>2.2999999999999998</v>
      </c>
      <c r="I3980" s="65">
        <v>2.2000000000000002</v>
      </c>
      <c r="J3980" s="161">
        <f t="shared" si="2897"/>
        <v>2.1560000000000001</v>
      </c>
      <c r="K3980" s="161">
        <f t="shared" si="2898"/>
        <v>2.1339999999999999</v>
      </c>
      <c r="L3980" s="161">
        <f t="shared" si="2899"/>
        <v>2.1120000000000001</v>
      </c>
      <c r="M3980" s="14"/>
      <c r="N3980" s="208">
        <f>H3980*M3980</f>
        <v>0</v>
      </c>
      <c r="O3980" s="217">
        <f>I3980*M3980</f>
        <v>0</v>
      </c>
      <c r="P3980" s="246">
        <f>J3980*M3980</f>
        <v>0</v>
      </c>
      <c r="Q3980" s="246">
        <f>K3980*M3980</f>
        <v>0</v>
      </c>
      <c r="R3980" s="246">
        <f>L3980*M3980</f>
        <v>0</v>
      </c>
      <c r="S3980" s="13" t="s">
        <v>5</v>
      </c>
    </row>
    <row r="3981" spans="1:21" s="56" customFormat="1" ht="69.95" hidden="1" customHeight="1" outlineLevel="1" thickBot="1" x14ac:dyDescent="0.25">
      <c r="A3981" s="242" t="s">
        <v>6262</v>
      </c>
      <c r="B3981" s="7" t="s">
        <v>136</v>
      </c>
      <c r="C3981" s="195"/>
      <c r="D3981" s="68" t="s">
        <v>8384</v>
      </c>
      <c r="E3981" s="64"/>
      <c r="F3981" s="7" t="s">
        <v>4</v>
      </c>
      <c r="G3981" s="149">
        <v>4</v>
      </c>
      <c r="H3981" s="65">
        <v>2.7</v>
      </c>
      <c r="I3981" s="65">
        <v>2.6</v>
      </c>
      <c r="J3981" s="161">
        <f t="shared" si="2897"/>
        <v>2.548</v>
      </c>
      <c r="K3981" s="161">
        <f t="shared" si="2898"/>
        <v>2.5219999999999998</v>
      </c>
      <c r="L3981" s="161">
        <f t="shared" si="2899"/>
        <v>2.496</v>
      </c>
      <c r="M3981" s="14"/>
      <c r="N3981" s="208">
        <f>H3981*M3981</f>
        <v>0</v>
      </c>
      <c r="O3981" s="217">
        <f>I3981*M3981</f>
        <v>0</v>
      </c>
      <c r="P3981" s="246">
        <f>J3981*M3981</f>
        <v>0</v>
      </c>
      <c r="Q3981" s="246">
        <f>K3981*M3981</f>
        <v>0</v>
      </c>
      <c r="R3981" s="246">
        <f>L3981*M3981</f>
        <v>0</v>
      </c>
      <c r="S3981" s="13" t="s">
        <v>5</v>
      </c>
    </row>
    <row r="3982" spans="1:21" s="56" customFormat="1" ht="69.95" hidden="1" customHeight="1" outlineLevel="1" thickBot="1" x14ac:dyDescent="0.25">
      <c r="A3982" s="242" t="s">
        <v>6263</v>
      </c>
      <c r="B3982" s="7" t="s">
        <v>136</v>
      </c>
      <c r="C3982" s="104" t="s">
        <v>1961</v>
      </c>
      <c r="D3982" s="68" t="s">
        <v>8385</v>
      </c>
      <c r="E3982" s="64"/>
      <c r="F3982" s="7" t="s">
        <v>4</v>
      </c>
      <c r="G3982" s="149">
        <v>4</v>
      </c>
      <c r="H3982" s="65">
        <v>1.8</v>
      </c>
      <c r="I3982" s="65">
        <v>1.7</v>
      </c>
      <c r="J3982" s="161">
        <f t="shared" si="2897"/>
        <v>1.6659999999999999</v>
      </c>
      <c r="K3982" s="161">
        <f t="shared" si="2898"/>
        <v>1.649</v>
      </c>
      <c r="L3982" s="161">
        <f t="shared" si="2899"/>
        <v>1.6319999999999999</v>
      </c>
      <c r="M3982" s="14"/>
      <c r="N3982" s="208">
        <f>H3982*M3982</f>
        <v>0</v>
      </c>
      <c r="O3982" s="217">
        <f>I3982*M3982</f>
        <v>0</v>
      </c>
      <c r="P3982" s="246">
        <f>J3982*M3982</f>
        <v>0</v>
      </c>
      <c r="Q3982" s="246">
        <f>K3982*M3982</f>
        <v>0</v>
      </c>
      <c r="R3982" s="246">
        <f>L3982*M3982</f>
        <v>0</v>
      </c>
      <c r="S3982" s="13" t="s">
        <v>5</v>
      </c>
    </row>
    <row r="3983" spans="1:21" s="56" customFormat="1" ht="69.95" hidden="1" customHeight="1" outlineLevel="1" thickBot="1" x14ac:dyDescent="0.25">
      <c r="A3983" s="242" t="s">
        <v>6264</v>
      </c>
      <c r="B3983" s="7" t="s">
        <v>136</v>
      </c>
      <c r="C3983" s="195"/>
      <c r="D3983" s="68" t="s">
        <v>8386</v>
      </c>
      <c r="E3983" s="7"/>
      <c r="F3983" s="7" t="s">
        <v>4</v>
      </c>
      <c r="G3983" s="149">
        <v>4</v>
      </c>
      <c r="H3983" s="65">
        <v>2.6</v>
      </c>
      <c r="I3983" s="65">
        <v>2.5</v>
      </c>
      <c r="J3983" s="161">
        <f t="shared" si="2897"/>
        <v>2.4500000000000002</v>
      </c>
      <c r="K3983" s="161">
        <f t="shared" si="2898"/>
        <v>2.4249999999999998</v>
      </c>
      <c r="L3983" s="161">
        <f t="shared" si="2899"/>
        <v>2.4</v>
      </c>
      <c r="M3983" s="14"/>
      <c r="N3983" s="208">
        <f>H3983*M3983</f>
        <v>0</v>
      </c>
      <c r="O3983" s="217">
        <f>I3983*M3983</f>
        <v>0</v>
      </c>
      <c r="P3983" s="246">
        <f>J3983*M3983</f>
        <v>0</v>
      </c>
      <c r="Q3983" s="246">
        <f>K3983*M3983</f>
        <v>0</v>
      </c>
      <c r="R3983" s="246">
        <f>L3983*M3983</f>
        <v>0</v>
      </c>
      <c r="S3983" s="13" t="s">
        <v>5</v>
      </c>
    </row>
    <row r="3984" spans="1:21" s="56" customFormat="1" ht="69.95" hidden="1" customHeight="1" outlineLevel="1" thickBot="1" x14ac:dyDescent="0.25">
      <c r="A3984" s="242" t="s">
        <v>6265</v>
      </c>
      <c r="B3984" s="7" t="s">
        <v>136</v>
      </c>
      <c r="C3984" s="104" t="s">
        <v>1903</v>
      </c>
      <c r="D3984" s="68" t="s">
        <v>8387</v>
      </c>
      <c r="E3984" s="64"/>
      <c r="F3984" s="64" t="s">
        <v>4</v>
      </c>
      <c r="G3984" s="149">
        <v>3.5</v>
      </c>
      <c r="H3984" s="65">
        <v>1.8</v>
      </c>
      <c r="I3984" s="65">
        <v>1.7</v>
      </c>
      <c r="J3984" s="161">
        <f t="shared" si="2897"/>
        <v>1.6659999999999999</v>
      </c>
      <c r="K3984" s="161">
        <f t="shared" si="2898"/>
        <v>1.649</v>
      </c>
      <c r="L3984" s="161">
        <f t="shared" si="2899"/>
        <v>1.6319999999999999</v>
      </c>
      <c r="M3984" s="14"/>
      <c r="N3984" s="208">
        <f>H3984*M3984</f>
        <v>0</v>
      </c>
      <c r="O3984" s="217">
        <f>I3984*M3984</f>
        <v>0</v>
      </c>
      <c r="P3984" s="246">
        <f>J3984*M3984</f>
        <v>0</v>
      </c>
      <c r="Q3984" s="246">
        <f>K3984*M3984</f>
        <v>0</v>
      </c>
      <c r="R3984" s="246">
        <f>L3984*M3984</f>
        <v>0</v>
      </c>
      <c r="S3984" s="13" t="s">
        <v>5</v>
      </c>
    </row>
    <row r="3985" spans="1:21" s="56" customFormat="1" ht="69.95" hidden="1" customHeight="1" outlineLevel="1" thickBot="1" x14ac:dyDescent="0.25">
      <c r="A3985" s="242" t="s">
        <v>6266</v>
      </c>
      <c r="B3985" s="7" t="s">
        <v>136</v>
      </c>
      <c r="C3985" s="104" t="s">
        <v>1960</v>
      </c>
      <c r="D3985" s="68" t="s">
        <v>8388</v>
      </c>
      <c r="E3985" s="64"/>
      <c r="F3985" s="64" t="s">
        <v>4</v>
      </c>
      <c r="G3985" s="149">
        <v>3.5</v>
      </c>
      <c r="H3985" s="65">
        <v>1.8</v>
      </c>
      <c r="I3985" s="65">
        <v>1.7</v>
      </c>
      <c r="J3985" s="161">
        <f t="shared" si="2897"/>
        <v>1.6659999999999999</v>
      </c>
      <c r="K3985" s="161">
        <f t="shared" si="2898"/>
        <v>1.649</v>
      </c>
      <c r="L3985" s="161">
        <f t="shared" si="2899"/>
        <v>1.6319999999999999</v>
      </c>
      <c r="M3985" s="14"/>
      <c r="N3985" s="208">
        <f>H3985*M3985</f>
        <v>0</v>
      </c>
      <c r="O3985" s="217">
        <f>I3985*M3985</f>
        <v>0</v>
      </c>
      <c r="P3985" s="246">
        <f>J3985*M3985</f>
        <v>0</v>
      </c>
      <c r="Q3985" s="246">
        <f>K3985*M3985</f>
        <v>0</v>
      </c>
      <c r="R3985" s="246">
        <f>L3985*M3985</f>
        <v>0</v>
      </c>
      <c r="S3985" s="13" t="s">
        <v>5</v>
      </c>
    </row>
    <row r="3986" spans="1:21" s="56" customFormat="1" ht="69.95" hidden="1" customHeight="1" outlineLevel="1" thickBot="1" x14ac:dyDescent="0.25">
      <c r="A3986" s="242" t="s">
        <v>6267</v>
      </c>
      <c r="B3986" s="7" t="s">
        <v>136</v>
      </c>
      <c r="C3986" s="104" t="s">
        <v>1962</v>
      </c>
      <c r="D3986" s="68" t="s">
        <v>8389</v>
      </c>
      <c r="E3986" s="64"/>
      <c r="F3986" s="7" t="s">
        <v>4</v>
      </c>
      <c r="G3986" s="149">
        <v>3</v>
      </c>
      <c r="H3986" s="65">
        <v>1.6</v>
      </c>
      <c r="I3986" s="65">
        <v>1.5</v>
      </c>
      <c r="J3986" s="161">
        <f t="shared" si="2897"/>
        <v>1.47</v>
      </c>
      <c r="K3986" s="161">
        <f t="shared" si="2898"/>
        <v>1.4550000000000001</v>
      </c>
      <c r="L3986" s="161">
        <f t="shared" si="2899"/>
        <v>1.44</v>
      </c>
      <c r="M3986" s="14"/>
      <c r="N3986" s="208">
        <f>H3986*M3986</f>
        <v>0</v>
      </c>
      <c r="O3986" s="217">
        <f>I3986*M3986</f>
        <v>0</v>
      </c>
      <c r="P3986" s="246">
        <f>J3986*M3986</f>
        <v>0</v>
      </c>
      <c r="Q3986" s="246">
        <f>K3986*M3986</f>
        <v>0</v>
      </c>
      <c r="R3986" s="246">
        <f>L3986*M3986</f>
        <v>0</v>
      </c>
      <c r="S3986" s="13" t="s">
        <v>5</v>
      </c>
    </row>
    <row r="3987" spans="1:21" s="56" customFormat="1" ht="69.95" hidden="1" customHeight="1" outlineLevel="1" thickBot="1" x14ac:dyDescent="0.25">
      <c r="A3987" s="242" t="s">
        <v>6268</v>
      </c>
      <c r="B3987" s="64" t="s">
        <v>136</v>
      </c>
      <c r="C3987" s="104" t="s">
        <v>1947</v>
      </c>
      <c r="D3987" s="69" t="s">
        <v>8390</v>
      </c>
      <c r="E3987" s="64"/>
      <c r="F3987" s="64" t="s">
        <v>4</v>
      </c>
      <c r="G3987" s="136">
        <v>3</v>
      </c>
      <c r="H3987" s="98">
        <v>1.6</v>
      </c>
      <c r="I3987" s="98">
        <v>1.5</v>
      </c>
      <c r="J3987" s="162">
        <f t="shared" si="2897"/>
        <v>1.47</v>
      </c>
      <c r="K3987" s="162">
        <f t="shared" si="2898"/>
        <v>1.4550000000000001</v>
      </c>
      <c r="L3987" s="162">
        <f t="shared" si="2899"/>
        <v>1.44</v>
      </c>
      <c r="M3987" s="141"/>
      <c r="N3987" s="209">
        <f>H3987*M3987</f>
        <v>0</v>
      </c>
      <c r="O3987" s="217">
        <f>I3987*M3987</f>
        <v>0</v>
      </c>
      <c r="P3987" s="246">
        <f>J3987*M3987</f>
        <v>0</v>
      </c>
      <c r="Q3987" s="246">
        <f>K3987*M3987</f>
        <v>0</v>
      </c>
      <c r="R3987" s="246">
        <f>L3987*M3987</f>
        <v>0</v>
      </c>
      <c r="S3987" s="30" t="s">
        <v>5</v>
      </c>
      <c r="T3987" s="100"/>
    </row>
    <row r="3988" spans="1:21" s="56" customFormat="1" ht="69.95" hidden="1" customHeight="1" outlineLevel="1" thickBot="1" x14ac:dyDescent="0.25">
      <c r="A3988" s="242" t="s">
        <v>6269</v>
      </c>
      <c r="B3988" s="64" t="s">
        <v>136</v>
      </c>
      <c r="C3988" s="64" t="s">
        <v>1926</v>
      </c>
      <c r="D3988" s="69" t="s">
        <v>2288</v>
      </c>
      <c r="E3988" s="64"/>
      <c r="F3988" s="64" t="s">
        <v>4</v>
      </c>
      <c r="G3988" s="136">
        <v>3</v>
      </c>
      <c r="H3988" s="98">
        <v>1.7</v>
      </c>
      <c r="I3988" s="98">
        <v>1.6</v>
      </c>
      <c r="J3988" s="162">
        <f t="shared" si="2897"/>
        <v>1.5680000000000001</v>
      </c>
      <c r="K3988" s="162">
        <f t="shared" si="2898"/>
        <v>1.552</v>
      </c>
      <c r="L3988" s="162">
        <f t="shared" si="2899"/>
        <v>1.536</v>
      </c>
      <c r="M3988" s="141"/>
      <c r="N3988" s="209">
        <f>H3988*M3988</f>
        <v>0</v>
      </c>
      <c r="O3988" s="217">
        <f>I3988*M3988</f>
        <v>0</v>
      </c>
      <c r="P3988" s="246">
        <f>J3988*M3988</f>
        <v>0</v>
      </c>
      <c r="Q3988" s="246">
        <f>K3988*M3988</f>
        <v>0</v>
      </c>
      <c r="R3988" s="246">
        <f>L3988*M3988</f>
        <v>0</v>
      </c>
      <c r="S3988" s="30" t="s">
        <v>5</v>
      </c>
      <c r="T3988" s="100"/>
    </row>
    <row r="3989" spans="1:21" s="56" customFormat="1" ht="69.95" hidden="1" customHeight="1" outlineLevel="1" thickBot="1" x14ac:dyDescent="0.25">
      <c r="A3989" s="242" t="s">
        <v>6270</v>
      </c>
      <c r="B3989" s="7" t="s">
        <v>136</v>
      </c>
      <c r="C3989" s="104" t="s">
        <v>1917</v>
      </c>
      <c r="D3989" s="68" t="s">
        <v>8391</v>
      </c>
      <c r="E3989" s="64"/>
      <c r="F3989" s="7" t="s">
        <v>4</v>
      </c>
      <c r="G3989" s="149">
        <v>3</v>
      </c>
      <c r="H3989" s="65">
        <v>1.8</v>
      </c>
      <c r="I3989" s="65">
        <v>1.7</v>
      </c>
      <c r="J3989" s="161">
        <f t="shared" si="2897"/>
        <v>1.6659999999999999</v>
      </c>
      <c r="K3989" s="161">
        <f t="shared" si="2898"/>
        <v>1.649</v>
      </c>
      <c r="L3989" s="161">
        <f t="shared" si="2899"/>
        <v>1.6319999999999999</v>
      </c>
      <c r="M3989" s="14"/>
      <c r="N3989" s="208">
        <f>H3989*M3989</f>
        <v>0</v>
      </c>
      <c r="O3989" s="217">
        <f>I3989*M3989</f>
        <v>0</v>
      </c>
      <c r="P3989" s="246">
        <f>J3989*M3989</f>
        <v>0</v>
      </c>
      <c r="Q3989" s="246">
        <f>K3989*M3989</f>
        <v>0</v>
      </c>
      <c r="R3989" s="246">
        <f>L3989*M3989</f>
        <v>0</v>
      </c>
      <c r="S3989" s="13" t="s">
        <v>5</v>
      </c>
    </row>
    <row r="3990" spans="1:21" s="56" customFormat="1" ht="69.95" hidden="1" customHeight="1" outlineLevel="1" thickBot="1" x14ac:dyDescent="0.25">
      <c r="A3990" s="242" t="s">
        <v>6271</v>
      </c>
      <c r="B3990" s="7" t="s">
        <v>136</v>
      </c>
      <c r="C3990" s="104" t="s">
        <v>1917</v>
      </c>
      <c r="D3990" s="68" t="s">
        <v>8392</v>
      </c>
      <c r="E3990" s="64"/>
      <c r="F3990" s="7" t="s">
        <v>4</v>
      </c>
      <c r="G3990" s="149">
        <v>3</v>
      </c>
      <c r="H3990" s="65">
        <v>1.6</v>
      </c>
      <c r="I3990" s="65">
        <v>1.5</v>
      </c>
      <c r="J3990" s="161">
        <f t="shared" si="2897"/>
        <v>1.47</v>
      </c>
      <c r="K3990" s="161">
        <f t="shared" si="2898"/>
        <v>1.4550000000000001</v>
      </c>
      <c r="L3990" s="161">
        <f t="shared" si="2899"/>
        <v>1.44</v>
      </c>
      <c r="M3990" s="14"/>
      <c r="N3990" s="208">
        <f>H3990*M3990</f>
        <v>0</v>
      </c>
      <c r="O3990" s="217">
        <f>I3990*M3990</f>
        <v>0</v>
      </c>
      <c r="P3990" s="246">
        <f>J3990*M3990</f>
        <v>0</v>
      </c>
      <c r="Q3990" s="246">
        <f>K3990*M3990</f>
        <v>0</v>
      </c>
      <c r="R3990" s="246">
        <f>L3990*M3990</f>
        <v>0</v>
      </c>
      <c r="S3990" s="13" t="s">
        <v>5</v>
      </c>
    </row>
    <row r="3991" spans="1:21" s="56" customFormat="1" ht="69.95" hidden="1" customHeight="1" outlineLevel="1" thickBot="1" x14ac:dyDescent="0.25">
      <c r="A3991" s="242" t="s">
        <v>6272</v>
      </c>
      <c r="B3991" s="7" t="s">
        <v>136</v>
      </c>
      <c r="C3991" s="104" t="s">
        <v>1917</v>
      </c>
      <c r="D3991" s="68" t="s">
        <v>8393</v>
      </c>
      <c r="E3991" s="64"/>
      <c r="F3991" s="7" t="s">
        <v>4</v>
      </c>
      <c r="G3991" s="149">
        <v>3</v>
      </c>
      <c r="H3991" s="65">
        <v>1.6</v>
      </c>
      <c r="I3991" s="65">
        <v>1.5</v>
      </c>
      <c r="J3991" s="161">
        <f t="shared" si="2897"/>
        <v>1.47</v>
      </c>
      <c r="K3991" s="161">
        <f t="shared" si="2898"/>
        <v>1.4550000000000001</v>
      </c>
      <c r="L3991" s="161">
        <f t="shared" si="2899"/>
        <v>1.44</v>
      </c>
      <c r="M3991" s="14"/>
      <c r="N3991" s="208">
        <f>H3991*M3991</f>
        <v>0</v>
      </c>
      <c r="O3991" s="217">
        <f>I3991*M3991</f>
        <v>0</v>
      </c>
      <c r="P3991" s="246">
        <f>J3991*M3991</f>
        <v>0</v>
      </c>
      <c r="Q3991" s="246">
        <f>K3991*M3991</f>
        <v>0</v>
      </c>
      <c r="R3991" s="246">
        <f>L3991*M3991</f>
        <v>0</v>
      </c>
      <c r="S3991" s="13" t="s">
        <v>5</v>
      </c>
    </row>
    <row r="3992" spans="1:21" s="56" customFormat="1" ht="69.95" hidden="1" customHeight="1" outlineLevel="1" thickBot="1" x14ac:dyDescent="0.25">
      <c r="A3992" s="242" t="s">
        <v>6273</v>
      </c>
      <c r="B3992" s="7" t="s">
        <v>136</v>
      </c>
      <c r="C3992" s="195"/>
      <c r="D3992" s="68" t="s">
        <v>8394</v>
      </c>
      <c r="E3992" s="7"/>
      <c r="F3992" s="7" t="s">
        <v>4</v>
      </c>
      <c r="G3992" s="149">
        <v>4</v>
      </c>
      <c r="H3992" s="65">
        <v>2.4</v>
      </c>
      <c r="I3992" s="65">
        <v>2.2999999999999998</v>
      </c>
      <c r="J3992" s="161">
        <f t="shared" si="2897"/>
        <v>2.254</v>
      </c>
      <c r="K3992" s="161">
        <f t="shared" si="2898"/>
        <v>2.2309999999999999</v>
      </c>
      <c r="L3992" s="161">
        <f t="shared" si="2899"/>
        <v>2.2079999999999997</v>
      </c>
      <c r="M3992" s="14"/>
      <c r="N3992" s="208">
        <f>H3992*M3992</f>
        <v>0</v>
      </c>
      <c r="O3992" s="217">
        <f>I3992*M3992</f>
        <v>0</v>
      </c>
      <c r="P3992" s="246">
        <f>J3992*M3992</f>
        <v>0</v>
      </c>
      <c r="Q3992" s="246">
        <f>K3992*M3992</f>
        <v>0</v>
      </c>
      <c r="R3992" s="246">
        <f>L3992*M3992</f>
        <v>0</v>
      </c>
      <c r="S3992" s="13" t="s">
        <v>5</v>
      </c>
    </row>
    <row r="3993" spans="1:21" s="56" customFormat="1" ht="69.95" hidden="1" customHeight="1" outlineLevel="1" thickBot="1" x14ac:dyDescent="0.25">
      <c r="A3993" s="242" t="s">
        <v>6274</v>
      </c>
      <c r="B3993" s="7" t="s">
        <v>136</v>
      </c>
      <c r="C3993" s="53"/>
      <c r="D3993" s="68" t="s">
        <v>8395</v>
      </c>
      <c r="E3993" s="64"/>
      <c r="F3993" s="7" t="s">
        <v>4</v>
      </c>
      <c r="G3993" s="149">
        <v>5</v>
      </c>
      <c r="H3993" s="65">
        <v>2.5</v>
      </c>
      <c r="I3993" s="65">
        <v>2.4</v>
      </c>
      <c r="J3993" s="161">
        <f t="shared" ref="J3993" si="2900">I3993*0.98</f>
        <v>2.3519999999999999</v>
      </c>
      <c r="K3993" s="161">
        <f t="shared" ref="K3993" si="2901">I3993*0.97</f>
        <v>2.3279999999999998</v>
      </c>
      <c r="L3993" s="161">
        <f t="shared" ref="L3993" si="2902">I3993*0.96</f>
        <v>2.3039999999999998</v>
      </c>
      <c r="M3993" s="14"/>
      <c r="N3993" s="208">
        <f>H3993*M3993</f>
        <v>0</v>
      </c>
      <c r="O3993" s="217">
        <f>I3993*M3993</f>
        <v>0</v>
      </c>
      <c r="P3993" s="246">
        <f>J3993*M3993</f>
        <v>0</v>
      </c>
      <c r="Q3993" s="246">
        <f>K3993*M3993</f>
        <v>0</v>
      </c>
      <c r="R3993" s="246">
        <f>L3993*M3993</f>
        <v>0</v>
      </c>
      <c r="S3993" s="13" t="s">
        <v>5</v>
      </c>
    </row>
    <row r="3994" spans="1:21" s="56" customFormat="1" ht="69.95" hidden="1" customHeight="1" outlineLevel="1" thickBot="1" x14ac:dyDescent="0.25">
      <c r="A3994" s="242" t="s">
        <v>6275</v>
      </c>
      <c r="B3994" s="7" t="s">
        <v>136</v>
      </c>
      <c r="C3994" s="597" t="s">
        <v>9319</v>
      </c>
      <c r="D3994" s="409" t="s">
        <v>8396</v>
      </c>
      <c r="E3994" s="64"/>
      <c r="F3994" s="7" t="s">
        <v>4</v>
      </c>
      <c r="G3994" s="149">
        <v>5.5</v>
      </c>
      <c r="H3994" s="65">
        <v>2.9</v>
      </c>
      <c r="I3994" s="65">
        <v>2.8</v>
      </c>
      <c r="J3994" s="161">
        <f t="shared" si="2897"/>
        <v>2.7439999999999998</v>
      </c>
      <c r="K3994" s="161">
        <f t="shared" si="2898"/>
        <v>2.7159999999999997</v>
      </c>
      <c r="L3994" s="161">
        <f t="shared" si="2899"/>
        <v>2.6879999999999997</v>
      </c>
      <c r="M3994" s="14"/>
      <c r="N3994" s="208">
        <f>H3994*M3994</f>
        <v>0</v>
      </c>
      <c r="O3994" s="217">
        <f>I3994*M3994</f>
        <v>0</v>
      </c>
      <c r="P3994" s="246">
        <f>J3994*M3994</f>
        <v>0</v>
      </c>
      <c r="Q3994" s="246">
        <f>K3994*M3994</f>
        <v>0</v>
      </c>
      <c r="R3994" s="246">
        <f>L3994*M3994</f>
        <v>0</v>
      </c>
      <c r="S3994" s="13" t="s">
        <v>5</v>
      </c>
      <c r="U3994"/>
    </row>
    <row r="3995" spans="1:21" s="56" customFormat="1" ht="20.100000000000001" customHeight="1" collapsed="1" thickBot="1" x14ac:dyDescent="0.25">
      <c r="A3995" s="372" t="s">
        <v>1171</v>
      </c>
      <c r="B3995" s="372"/>
      <c r="C3995" s="373"/>
      <c r="D3995" s="374"/>
      <c r="E3995" s="374"/>
      <c r="F3995" s="374"/>
      <c r="G3995" s="375"/>
      <c r="H3995" s="376"/>
      <c r="I3995" s="376"/>
      <c r="J3995" s="378"/>
      <c r="K3995" s="378"/>
      <c r="L3995" s="378"/>
      <c r="M3995" s="375"/>
      <c r="N3995" s="376"/>
      <c r="O3995" s="376"/>
      <c r="P3995" s="376"/>
      <c r="Q3995" s="376"/>
      <c r="R3995" s="376"/>
      <c r="S3995" s="377"/>
    </row>
    <row r="3996" spans="1:21" ht="20.100000000000001" hidden="1" customHeight="1" outlineLevel="1" thickBot="1" x14ac:dyDescent="0.25">
      <c r="A3996" s="3" t="s">
        <v>3737</v>
      </c>
      <c r="B3996" s="4" t="s">
        <v>33</v>
      </c>
      <c r="C3996" s="4"/>
      <c r="D3996" s="4" t="s">
        <v>17</v>
      </c>
      <c r="E3996" s="3" t="s">
        <v>2746</v>
      </c>
      <c r="F3996" s="35" t="s">
        <v>31</v>
      </c>
      <c r="G3996" s="39" t="s">
        <v>487</v>
      </c>
      <c r="H3996" s="4" t="s">
        <v>488</v>
      </c>
      <c r="I3996" s="4" t="s">
        <v>495</v>
      </c>
      <c r="J3996" s="123">
        <v>-0.02</v>
      </c>
      <c r="K3996" s="123">
        <v>-0.03</v>
      </c>
      <c r="L3996" s="123">
        <v>-0.04</v>
      </c>
      <c r="M3996" s="4" t="s">
        <v>18</v>
      </c>
      <c r="N3996" s="4" t="s">
        <v>8</v>
      </c>
      <c r="O3996" s="4" t="s">
        <v>486</v>
      </c>
      <c r="P3996" s="124" t="s">
        <v>1924</v>
      </c>
      <c r="Q3996" s="124" t="s">
        <v>1930</v>
      </c>
      <c r="R3996" s="124" t="s">
        <v>1931</v>
      </c>
      <c r="S3996" s="4" t="s">
        <v>34</v>
      </c>
      <c r="U3996" s="56"/>
    </row>
    <row r="3997" spans="1:21" s="56" customFormat="1" ht="69.95" hidden="1" customHeight="1" outlineLevel="1" thickBot="1" x14ac:dyDescent="0.25">
      <c r="A3997" s="242" t="s">
        <v>6276</v>
      </c>
      <c r="B3997" s="64" t="s">
        <v>136</v>
      </c>
      <c r="C3997" s="597" t="s">
        <v>9069</v>
      </c>
      <c r="D3997" s="69" t="s">
        <v>8351</v>
      </c>
      <c r="E3997" s="166"/>
      <c r="F3997" s="64" t="s">
        <v>4</v>
      </c>
      <c r="G3997" s="136">
        <v>3</v>
      </c>
      <c r="H3997" s="98">
        <v>2.1</v>
      </c>
      <c r="I3997" s="98">
        <v>2.0499999999999998</v>
      </c>
      <c r="J3997" s="162">
        <f t="shared" ref="J3997:J4001" si="2903">I3997*0.98</f>
        <v>2.0089999999999999</v>
      </c>
      <c r="K3997" s="162">
        <f t="shared" ref="K3997:K4001" si="2904">I3997*0.97</f>
        <v>1.9884999999999997</v>
      </c>
      <c r="L3997" s="162">
        <f t="shared" ref="L3997:L4001" si="2905">I3997*0.96</f>
        <v>1.9679999999999997</v>
      </c>
      <c r="M3997" s="141"/>
      <c r="N3997" s="209">
        <f>H3997*M3997</f>
        <v>0</v>
      </c>
      <c r="O3997" s="217">
        <f>I3997*M3997</f>
        <v>0</v>
      </c>
      <c r="P3997" s="246">
        <f>J3997*M3997</f>
        <v>0</v>
      </c>
      <c r="Q3997" s="246">
        <f>K3997*M3997</f>
        <v>0</v>
      </c>
      <c r="R3997" s="246">
        <f>L3997*M3997</f>
        <v>0</v>
      </c>
      <c r="S3997" s="30" t="s">
        <v>5</v>
      </c>
      <c r="T3997" s="100"/>
    </row>
    <row r="3998" spans="1:21" s="56" customFormat="1" ht="69.95" hidden="1" customHeight="1" outlineLevel="1" thickBot="1" x14ac:dyDescent="0.25">
      <c r="A3998" s="242" t="s">
        <v>6277</v>
      </c>
      <c r="B3998" s="64" t="s">
        <v>136</v>
      </c>
      <c r="C3998" s="597" t="s">
        <v>9721</v>
      </c>
      <c r="D3998" s="298" t="s">
        <v>8350</v>
      </c>
      <c r="E3998" s="64"/>
      <c r="F3998" s="64" t="s">
        <v>4</v>
      </c>
      <c r="G3998" s="136">
        <v>3</v>
      </c>
      <c r="H3998" s="98">
        <v>2.2000000000000002</v>
      </c>
      <c r="I3998" s="98">
        <v>2.1</v>
      </c>
      <c r="J3998" s="162">
        <f t="shared" si="2903"/>
        <v>2.0579999999999998</v>
      </c>
      <c r="K3998" s="162">
        <f t="shared" si="2904"/>
        <v>2.0369999999999999</v>
      </c>
      <c r="L3998" s="162">
        <f t="shared" si="2905"/>
        <v>2.016</v>
      </c>
      <c r="M3998" s="141"/>
      <c r="N3998" s="209">
        <f>H3998*M3998</f>
        <v>0</v>
      </c>
      <c r="O3998" s="217">
        <f>I3998*M3998</f>
        <v>0</v>
      </c>
      <c r="P3998" s="246">
        <f>J3998*M3998</f>
        <v>0</v>
      </c>
      <c r="Q3998" s="246">
        <f>K3998*M3998</f>
        <v>0</v>
      </c>
      <c r="R3998" s="246">
        <f>L3998*M3998</f>
        <v>0</v>
      </c>
      <c r="S3998" s="30" t="s">
        <v>5</v>
      </c>
      <c r="T3998" s="100"/>
    </row>
    <row r="3999" spans="1:21" s="56" customFormat="1" ht="69.95" hidden="1" customHeight="1" outlineLevel="1" thickBot="1" x14ac:dyDescent="0.25">
      <c r="A3999" s="242" t="s">
        <v>6278</v>
      </c>
      <c r="B3999" s="7" t="s">
        <v>136</v>
      </c>
      <c r="C3999" s="597" t="s">
        <v>10681</v>
      </c>
      <c r="D3999" s="68" t="s">
        <v>8349</v>
      </c>
      <c r="E3999" s="243"/>
      <c r="F3999" s="64" t="s">
        <v>4</v>
      </c>
      <c r="G3999" s="149">
        <v>3</v>
      </c>
      <c r="H3999" s="65">
        <v>1.95</v>
      </c>
      <c r="I3999" s="65">
        <v>1.9</v>
      </c>
      <c r="J3999" s="161">
        <f t="shared" si="2903"/>
        <v>1.8619999999999999</v>
      </c>
      <c r="K3999" s="161">
        <f t="shared" si="2904"/>
        <v>1.843</v>
      </c>
      <c r="L3999" s="161">
        <f t="shared" si="2905"/>
        <v>1.8239999999999998</v>
      </c>
      <c r="M3999" s="14"/>
      <c r="N3999" s="208">
        <f>H3999*M3999</f>
        <v>0</v>
      </c>
      <c r="O3999" s="217">
        <f>I3999*M3999</f>
        <v>0</v>
      </c>
      <c r="P3999" s="246">
        <f>J3999*M3999</f>
        <v>0</v>
      </c>
      <c r="Q3999" s="246">
        <f>K3999*M3999</f>
        <v>0</v>
      </c>
      <c r="R3999" s="246">
        <f>L3999*M3999</f>
        <v>0</v>
      </c>
      <c r="S3999" s="13" t="s">
        <v>5</v>
      </c>
    </row>
    <row r="4000" spans="1:21" s="56" customFormat="1" ht="69.95" hidden="1" customHeight="1" outlineLevel="1" thickBot="1" x14ac:dyDescent="0.25">
      <c r="A4000" s="242" t="s">
        <v>6279</v>
      </c>
      <c r="B4000" s="7" t="s">
        <v>136</v>
      </c>
      <c r="C4000" s="597" t="s">
        <v>9070</v>
      </c>
      <c r="D4000" s="68" t="s">
        <v>8348</v>
      </c>
      <c r="E4000" s="214"/>
      <c r="F4000" s="7" t="s">
        <v>4</v>
      </c>
      <c r="G4000" s="149">
        <v>3</v>
      </c>
      <c r="H4000" s="65">
        <v>1.85</v>
      </c>
      <c r="I4000" s="65">
        <v>1.8</v>
      </c>
      <c r="J4000" s="161">
        <f t="shared" si="2903"/>
        <v>1.764</v>
      </c>
      <c r="K4000" s="161">
        <f t="shared" si="2904"/>
        <v>1.746</v>
      </c>
      <c r="L4000" s="161">
        <f t="shared" si="2905"/>
        <v>1.728</v>
      </c>
      <c r="M4000" s="14"/>
      <c r="N4000" s="208">
        <f>H4000*M4000</f>
        <v>0</v>
      </c>
      <c r="O4000" s="217">
        <f>I4000*M4000</f>
        <v>0</v>
      </c>
      <c r="P4000" s="246">
        <f>J4000*M4000</f>
        <v>0</v>
      </c>
      <c r="Q4000" s="246">
        <f>K4000*M4000</f>
        <v>0</v>
      </c>
      <c r="R4000" s="246">
        <f>L4000*M4000</f>
        <v>0</v>
      </c>
      <c r="S4000" s="13" t="s">
        <v>5</v>
      </c>
    </row>
    <row r="4001" spans="1:21" s="56" customFormat="1" ht="69.95" hidden="1" customHeight="1" outlineLevel="1" thickBot="1" x14ac:dyDescent="0.25">
      <c r="A4001" s="242" t="s">
        <v>6280</v>
      </c>
      <c r="B4001" s="7" t="s">
        <v>136</v>
      </c>
      <c r="C4001" s="597" t="s">
        <v>9071</v>
      </c>
      <c r="D4001" s="68" t="s">
        <v>8347</v>
      </c>
      <c r="E4001" s="243"/>
      <c r="F4001" s="7" t="s">
        <v>4</v>
      </c>
      <c r="G4001" s="149">
        <v>3.5</v>
      </c>
      <c r="H4001" s="65">
        <v>1.95</v>
      </c>
      <c r="I4001" s="65">
        <v>1.9</v>
      </c>
      <c r="J4001" s="161">
        <f t="shared" si="2903"/>
        <v>1.8619999999999999</v>
      </c>
      <c r="K4001" s="161">
        <f t="shared" si="2904"/>
        <v>1.843</v>
      </c>
      <c r="L4001" s="161">
        <f t="shared" si="2905"/>
        <v>1.8239999999999998</v>
      </c>
      <c r="M4001" s="14"/>
      <c r="N4001" s="208">
        <f>H4001*M4001</f>
        <v>0</v>
      </c>
      <c r="O4001" s="217">
        <f>I4001*M4001</f>
        <v>0</v>
      </c>
      <c r="P4001" s="246">
        <f>J4001*M4001</f>
        <v>0</v>
      </c>
      <c r="Q4001" s="246">
        <f>K4001*M4001</f>
        <v>0</v>
      </c>
      <c r="R4001" s="246">
        <f>L4001*M4001</f>
        <v>0</v>
      </c>
      <c r="S4001" s="13" t="s">
        <v>5</v>
      </c>
    </row>
    <row r="4002" spans="1:21" s="56" customFormat="1" ht="20.100000000000001" customHeight="1" collapsed="1" thickBot="1" x14ac:dyDescent="0.25">
      <c r="A4002" s="372" t="s">
        <v>8523</v>
      </c>
      <c r="B4002" s="372"/>
      <c r="C4002" s="373"/>
      <c r="D4002" s="374"/>
      <c r="E4002" s="374"/>
      <c r="F4002" s="374"/>
      <c r="G4002" s="375"/>
      <c r="H4002" s="376"/>
      <c r="I4002" s="376"/>
      <c r="J4002" s="378"/>
      <c r="K4002" s="378"/>
      <c r="L4002" s="378"/>
      <c r="M4002" s="375"/>
      <c r="N4002" s="376"/>
      <c r="O4002" s="376"/>
      <c r="P4002" s="376"/>
      <c r="Q4002" s="376"/>
      <c r="R4002" s="376"/>
      <c r="S4002" s="377"/>
    </row>
    <row r="4003" spans="1:21" ht="20.100000000000001" hidden="1" customHeight="1" outlineLevel="1" thickBot="1" x14ac:dyDescent="0.25">
      <c r="A4003" s="3" t="s">
        <v>3737</v>
      </c>
      <c r="B4003" s="4" t="s">
        <v>33</v>
      </c>
      <c r="C4003" s="4"/>
      <c r="D4003" s="4" t="s">
        <v>17</v>
      </c>
      <c r="E4003" s="3" t="s">
        <v>2746</v>
      </c>
      <c r="F4003" s="35" t="s">
        <v>31</v>
      </c>
      <c r="G4003" s="39" t="s">
        <v>487</v>
      </c>
      <c r="H4003" s="4" t="s">
        <v>488</v>
      </c>
      <c r="I4003" s="4" t="s">
        <v>495</v>
      </c>
      <c r="J4003" s="123">
        <v>-0.02</v>
      </c>
      <c r="K4003" s="123">
        <v>-0.03</v>
      </c>
      <c r="L4003" s="123">
        <v>-0.04</v>
      </c>
      <c r="M4003" s="4" t="s">
        <v>18</v>
      </c>
      <c r="N4003" s="4" t="s">
        <v>8</v>
      </c>
      <c r="O4003" s="4" t="s">
        <v>486</v>
      </c>
      <c r="P4003" s="124" t="s">
        <v>1924</v>
      </c>
      <c r="Q4003" s="124" t="s">
        <v>1930</v>
      </c>
      <c r="R4003" s="124" t="s">
        <v>1931</v>
      </c>
      <c r="S4003" s="4" t="s">
        <v>34</v>
      </c>
      <c r="U4003" s="56"/>
    </row>
    <row r="4004" spans="1:21" s="56" customFormat="1" ht="69.95" hidden="1" customHeight="1" outlineLevel="1" thickBot="1" x14ac:dyDescent="0.25">
      <c r="A4004" s="242" t="s">
        <v>9431</v>
      </c>
      <c r="B4004" s="64" t="s">
        <v>205</v>
      </c>
      <c r="C4004" s="644" t="s">
        <v>9430</v>
      </c>
      <c r="D4004" s="298" t="s">
        <v>10767</v>
      </c>
      <c r="E4004" s="64"/>
      <c r="F4004" s="64" t="s">
        <v>4</v>
      </c>
      <c r="G4004" s="136">
        <v>5</v>
      </c>
      <c r="H4004" s="98">
        <v>2.7</v>
      </c>
      <c r="I4004" s="98">
        <v>2.6</v>
      </c>
      <c r="J4004" s="162">
        <f t="shared" ref="J4004" si="2906">I4004*0.98</f>
        <v>2.548</v>
      </c>
      <c r="K4004" s="162">
        <f t="shared" ref="K4004" si="2907">I4004*0.97</f>
        <v>2.5219999999999998</v>
      </c>
      <c r="L4004" s="162">
        <f t="shared" ref="L4004" si="2908">I4004*0.96</f>
        <v>2.496</v>
      </c>
      <c r="M4004" s="141"/>
      <c r="N4004" s="209">
        <f>H4004*M4004</f>
        <v>0</v>
      </c>
      <c r="O4004" s="217">
        <f>I4004*M4004</f>
        <v>0</v>
      </c>
      <c r="P4004" s="246">
        <f>J4004*M4004</f>
        <v>0</v>
      </c>
      <c r="Q4004" s="246">
        <f>K4004*M4004</f>
        <v>0</v>
      </c>
      <c r="R4004" s="246">
        <f>L4004*M4004</f>
        <v>0</v>
      </c>
      <c r="S4004" s="30" t="s">
        <v>5</v>
      </c>
      <c r="T4004" s="100"/>
    </row>
    <row r="4005" spans="1:21" s="56" customFormat="1" ht="69.95" hidden="1" customHeight="1" outlineLevel="1" thickBot="1" x14ac:dyDescent="0.25">
      <c r="A4005" s="242" t="s">
        <v>8352</v>
      </c>
      <c r="B4005" s="64" t="s">
        <v>205</v>
      </c>
      <c r="C4005" s="597" t="s">
        <v>9750</v>
      </c>
      <c r="D4005" s="298" t="s">
        <v>10768</v>
      </c>
      <c r="E4005" s="64"/>
      <c r="F4005" s="64" t="s">
        <v>4</v>
      </c>
      <c r="G4005" s="136">
        <v>5</v>
      </c>
      <c r="H4005" s="98">
        <v>3.3</v>
      </c>
      <c r="I4005" s="98">
        <v>3.2</v>
      </c>
      <c r="J4005" s="162">
        <f t="shared" ref="J4005" si="2909">I4005*0.98</f>
        <v>3.1360000000000001</v>
      </c>
      <c r="K4005" s="162">
        <f t="shared" ref="K4005" si="2910">I4005*0.97</f>
        <v>3.1040000000000001</v>
      </c>
      <c r="L4005" s="162">
        <f t="shared" ref="L4005" si="2911">I4005*0.96</f>
        <v>3.0720000000000001</v>
      </c>
      <c r="M4005" s="141"/>
      <c r="N4005" s="209">
        <f>H4005*M4005</f>
        <v>0</v>
      </c>
      <c r="O4005" s="217">
        <f>I4005*M4005</f>
        <v>0</v>
      </c>
      <c r="P4005" s="246">
        <f>J4005*M4005</f>
        <v>0</v>
      </c>
      <c r="Q4005" s="246">
        <f>K4005*M4005</f>
        <v>0</v>
      </c>
      <c r="R4005" s="246">
        <f>L4005*M4005</f>
        <v>0</v>
      </c>
      <c r="S4005" s="30" t="s">
        <v>5</v>
      </c>
      <c r="T4005" s="100"/>
    </row>
    <row r="4006" spans="1:21" s="56" customFormat="1" ht="20.100000000000001" customHeight="1" collapsed="1" thickBot="1" x14ac:dyDescent="0.25">
      <c r="A4006" s="372" t="s">
        <v>1172</v>
      </c>
      <c r="B4006" s="372"/>
      <c r="C4006" s="373"/>
      <c r="D4006" s="374"/>
      <c r="E4006" s="374"/>
      <c r="F4006" s="374"/>
      <c r="G4006" s="375"/>
      <c r="H4006" s="376"/>
      <c r="I4006" s="376"/>
      <c r="J4006" s="378"/>
      <c r="K4006" s="378"/>
      <c r="L4006" s="378"/>
      <c r="M4006" s="375"/>
      <c r="N4006" s="376"/>
      <c r="O4006" s="376"/>
      <c r="P4006" s="376"/>
      <c r="Q4006" s="376"/>
      <c r="R4006" s="376"/>
      <c r="S4006" s="377"/>
    </row>
    <row r="4007" spans="1:21" ht="20.100000000000001" hidden="1" customHeight="1" outlineLevel="1" thickBot="1" x14ac:dyDescent="0.25">
      <c r="A4007" s="3" t="s">
        <v>3737</v>
      </c>
      <c r="B4007" s="4" t="s">
        <v>33</v>
      </c>
      <c r="C4007" s="4"/>
      <c r="D4007" s="4" t="s">
        <v>17</v>
      </c>
      <c r="E4007" s="3" t="s">
        <v>2746</v>
      </c>
      <c r="F4007" s="35" t="s">
        <v>31</v>
      </c>
      <c r="G4007" s="39" t="s">
        <v>487</v>
      </c>
      <c r="H4007" s="4" t="s">
        <v>488</v>
      </c>
      <c r="I4007" s="4" t="s">
        <v>495</v>
      </c>
      <c r="J4007" s="123">
        <v>-0.02</v>
      </c>
      <c r="K4007" s="123">
        <v>-0.03</v>
      </c>
      <c r="L4007" s="123">
        <v>-0.04</v>
      </c>
      <c r="M4007" s="4" t="s">
        <v>18</v>
      </c>
      <c r="N4007" s="4" t="s">
        <v>8</v>
      </c>
      <c r="O4007" s="4" t="s">
        <v>486</v>
      </c>
      <c r="P4007" s="124" t="s">
        <v>1924</v>
      </c>
      <c r="Q4007" s="124" t="s">
        <v>1930</v>
      </c>
      <c r="R4007" s="124" t="s">
        <v>1931</v>
      </c>
      <c r="S4007" s="4" t="s">
        <v>34</v>
      </c>
      <c r="U4007" s="56"/>
    </row>
    <row r="4008" spans="1:21" s="56" customFormat="1" ht="69.95" hidden="1" customHeight="1" outlineLevel="1" thickBot="1" x14ac:dyDescent="0.25">
      <c r="A4008" s="242" t="s">
        <v>6281</v>
      </c>
      <c r="B4008" s="7" t="s">
        <v>136</v>
      </c>
      <c r="C4008" s="58"/>
      <c r="D4008" s="68" t="s">
        <v>7706</v>
      </c>
      <c r="E4008" s="87"/>
      <c r="F4008" s="64" t="s">
        <v>4</v>
      </c>
      <c r="G4008" s="149">
        <v>12</v>
      </c>
      <c r="H4008" s="65">
        <v>6.7</v>
      </c>
      <c r="I4008" s="65">
        <v>6.5</v>
      </c>
      <c r="J4008" s="161">
        <f t="shared" ref="J4008:J4069" si="2912">I4008*0.98</f>
        <v>6.37</v>
      </c>
      <c r="K4008" s="161">
        <f t="shared" ref="K4008:K4069" si="2913">I4008*0.97</f>
        <v>6.3049999999999997</v>
      </c>
      <c r="L4008" s="161">
        <f t="shared" ref="L4008:L4069" si="2914">I4008*0.96</f>
        <v>6.24</v>
      </c>
      <c r="M4008" s="14"/>
      <c r="N4008" s="208">
        <f>H4008*M4008</f>
        <v>0</v>
      </c>
      <c r="O4008" s="217">
        <f>I4008*M4008</f>
        <v>0</v>
      </c>
      <c r="P4008" s="246">
        <f>J4008*M4008</f>
        <v>0</v>
      </c>
      <c r="Q4008" s="246">
        <f>K4008*M4008</f>
        <v>0</v>
      </c>
      <c r="R4008" s="246">
        <f>L4008*M4008</f>
        <v>0</v>
      </c>
      <c r="S4008" s="13" t="s">
        <v>5</v>
      </c>
    </row>
    <row r="4009" spans="1:21" s="56" customFormat="1" ht="69.95" hidden="1" customHeight="1" outlineLevel="1" thickBot="1" x14ac:dyDescent="0.25">
      <c r="A4009" s="644" t="s">
        <v>4574</v>
      </c>
      <c r="B4009" s="64" t="s">
        <v>3114</v>
      </c>
      <c r="C4009" s="104" t="s">
        <v>10314</v>
      </c>
      <c r="D4009" s="298" t="s">
        <v>10313</v>
      </c>
      <c r="E4009" s="30"/>
      <c r="F4009" s="64" t="s">
        <v>4</v>
      </c>
      <c r="G4009" s="136">
        <v>14</v>
      </c>
      <c r="H4009" s="98">
        <v>8.5</v>
      </c>
      <c r="I4009" s="98">
        <v>8.3000000000000007</v>
      </c>
      <c r="J4009" s="162">
        <f t="shared" si="2912"/>
        <v>8.1340000000000003</v>
      </c>
      <c r="K4009" s="162">
        <f t="shared" si="2913"/>
        <v>8.0510000000000002</v>
      </c>
      <c r="L4009" s="162">
        <f t="shared" si="2914"/>
        <v>7.968</v>
      </c>
      <c r="M4009" s="141"/>
      <c r="N4009" s="209">
        <f>H4009*M4009</f>
        <v>0</v>
      </c>
      <c r="O4009" s="217">
        <f>I4009*M4009</f>
        <v>0</v>
      </c>
      <c r="P4009" s="246">
        <f>J4009*M4009</f>
        <v>0</v>
      </c>
      <c r="Q4009" s="246">
        <f>K4009*M4009</f>
        <v>0</v>
      </c>
      <c r="R4009" s="246">
        <f>L4009*M4009</f>
        <v>0</v>
      </c>
      <c r="S4009" s="30" t="s">
        <v>5</v>
      </c>
      <c r="T4009" s="100"/>
    </row>
    <row r="4010" spans="1:21" s="56" customFormat="1" ht="69.95" hidden="1" customHeight="1" outlineLevel="1" thickBot="1" x14ac:dyDescent="0.25">
      <c r="A4010" s="242" t="s">
        <v>6282</v>
      </c>
      <c r="B4010" s="7" t="s">
        <v>205</v>
      </c>
      <c r="C4010" s="597" t="s">
        <v>9121</v>
      </c>
      <c r="D4010" s="68" t="s">
        <v>7707</v>
      </c>
      <c r="E4010" s="7"/>
      <c r="F4010" s="7" t="s">
        <v>4</v>
      </c>
      <c r="G4010" s="149">
        <v>4</v>
      </c>
      <c r="H4010" s="65">
        <v>2.2999999999999998</v>
      </c>
      <c r="I4010" s="65">
        <v>2.2000000000000002</v>
      </c>
      <c r="J4010" s="161">
        <f t="shared" si="2912"/>
        <v>2.1560000000000001</v>
      </c>
      <c r="K4010" s="161">
        <f t="shared" si="2913"/>
        <v>2.1339999999999999</v>
      </c>
      <c r="L4010" s="161">
        <f t="shared" si="2914"/>
        <v>2.1120000000000001</v>
      </c>
      <c r="M4010" s="14"/>
      <c r="N4010" s="208">
        <f>H4010*M4010</f>
        <v>0</v>
      </c>
      <c r="O4010" s="217">
        <f>I4010*M4010</f>
        <v>0</v>
      </c>
      <c r="P4010" s="246">
        <f>J4010*M4010</f>
        <v>0</v>
      </c>
      <c r="Q4010" s="246">
        <f>K4010*M4010</f>
        <v>0</v>
      </c>
      <c r="R4010" s="246">
        <f>L4010*M4010</f>
        <v>0</v>
      </c>
      <c r="S4010" s="13" t="s">
        <v>5</v>
      </c>
    </row>
    <row r="4011" spans="1:21" s="56" customFormat="1" ht="69.95" hidden="1" customHeight="1" outlineLevel="1" thickBot="1" x14ac:dyDescent="0.25">
      <c r="A4011" s="242" t="s">
        <v>6283</v>
      </c>
      <c r="B4011" s="7" t="s">
        <v>136</v>
      </c>
      <c r="C4011" s="597" t="s">
        <v>9122</v>
      </c>
      <c r="D4011" s="68" t="s">
        <v>7708</v>
      </c>
      <c r="E4011" s="7"/>
      <c r="F4011" s="7" t="s">
        <v>4</v>
      </c>
      <c r="G4011" s="149">
        <v>5</v>
      </c>
      <c r="H4011" s="65">
        <v>2.4</v>
      </c>
      <c r="I4011" s="65">
        <v>2.2999999999999998</v>
      </c>
      <c r="J4011" s="161">
        <f t="shared" si="2912"/>
        <v>2.254</v>
      </c>
      <c r="K4011" s="161">
        <f t="shared" si="2913"/>
        <v>2.2309999999999999</v>
      </c>
      <c r="L4011" s="161">
        <f t="shared" si="2914"/>
        <v>2.2079999999999997</v>
      </c>
      <c r="M4011" s="14"/>
      <c r="N4011" s="208">
        <f>H4011*M4011</f>
        <v>0</v>
      </c>
      <c r="O4011" s="217">
        <f>I4011*M4011</f>
        <v>0</v>
      </c>
      <c r="P4011" s="246">
        <f>J4011*M4011</f>
        <v>0</v>
      </c>
      <c r="Q4011" s="246">
        <f>K4011*M4011</f>
        <v>0</v>
      </c>
      <c r="R4011" s="246">
        <f>L4011*M4011</f>
        <v>0</v>
      </c>
      <c r="S4011" s="13" t="s">
        <v>5</v>
      </c>
    </row>
    <row r="4012" spans="1:21" s="56" customFormat="1" ht="69.95" hidden="1" customHeight="1" outlineLevel="1" thickBot="1" x14ac:dyDescent="0.25">
      <c r="A4012" s="242" t="s">
        <v>6284</v>
      </c>
      <c r="B4012" s="64" t="s">
        <v>205</v>
      </c>
      <c r="C4012" s="597" t="s">
        <v>9123</v>
      </c>
      <c r="D4012" s="69" t="s">
        <v>7709</v>
      </c>
      <c r="E4012" s="64"/>
      <c r="F4012" s="64" t="s">
        <v>4</v>
      </c>
      <c r="G4012" s="136">
        <v>5</v>
      </c>
      <c r="H4012" s="98">
        <v>2.7</v>
      </c>
      <c r="I4012" s="98">
        <v>2.6</v>
      </c>
      <c r="J4012" s="162">
        <f t="shared" si="2912"/>
        <v>2.548</v>
      </c>
      <c r="K4012" s="162">
        <f t="shared" si="2913"/>
        <v>2.5219999999999998</v>
      </c>
      <c r="L4012" s="162">
        <f t="shared" si="2914"/>
        <v>2.496</v>
      </c>
      <c r="M4012" s="141"/>
      <c r="N4012" s="209">
        <f>H4012*M4012</f>
        <v>0</v>
      </c>
      <c r="O4012" s="217">
        <f>I4012*M4012</f>
        <v>0</v>
      </c>
      <c r="P4012" s="246">
        <f>J4012*M4012</f>
        <v>0</v>
      </c>
      <c r="Q4012" s="246">
        <f>K4012*M4012</f>
        <v>0</v>
      </c>
      <c r="R4012" s="246">
        <f>L4012*M4012</f>
        <v>0</v>
      </c>
      <c r="S4012" s="30" t="s">
        <v>5</v>
      </c>
      <c r="T4012" s="100"/>
    </row>
    <row r="4013" spans="1:21" s="56" customFormat="1" ht="69.95" hidden="1" customHeight="1" outlineLevel="1" thickBot="1" x14ac:dyDescent="0.25">
      <c r="A4013" s="242" t="s">
        <v>6285</v>
      </c>
      <c r="B4013" s="7" t="s">
        <v>205</v>
      </c>
      <c r="C4013" s="597" t="s">
        <v>9124</v>
      </c>
      <c r="D4013" s="68" t="s">
        <v>7710</v>
      </c>
      <c r="E4013" s="7"/>
      <c r="F4013" s="7" t="s">
        <v>4</v>
      </c>
      <c r="G4013" s="149">
        <v>4</v>
      </c>
      <c r="H4013" s="65">
        <v>1.95</v>
      </c>
      <c r="I4013" s="65">
        <v>1.85</v>
      </c>
      <c r="J4013" s="161">
        <f t="shared" si="2912"/>
        <v>1.8129999999999999</v>
      </c>
      <c r="K4013" s="161">
        <f t="shared" si="2913"/>
        <v>1.7945</v>
      </c>
      <c r="L4013" s="161">
        <f t="shared" si="2914"/>
        <v>1.776</v>
      </c>
      <c r="M4013" s="14"/>
      <c r="N4013" s="208">
        <f>H4013*M4013</f>
        <v>0</v>
      </c>
      <c r="O4013" s="217">
        <f>I4013*M4013</f>
        <v>0</v>
      </c>
      <c r="P4013" s="246">
        <f>J4013*M4013</f>
        <v>0</v>
      </c>
      <c r="Q4013" s="246">
        <f>K4013*M4013</f>
        <v>0</v>
      </c>
      <c r="R4013" s="246">
        <f>L4013*M4013</f>
        <v>0</v>
      </c>
      <c r="S4013" s="13" t="s">
        <v>5</v>
      </c>
    </row>
    <row r="4014" spans="1:21" s="56" customFormat="1" ht="69.95" hidden="1" customHeight="1" outlineLevel="1" thickBot="1" x14ac:dyDescent="0.25">
      <c r="A4014" s="242" t="s">
        <v>6286</v>
      </c>
      <c r="B4014" s="64" t="s">
        <v>205</v>
      </c>
      <c r="C4014" s="597" t="s">
        <v>9290</v>
      </c>
      <c r="D4014" s="69" t="s">
        <v>7711</v>
      </c>
      <c r="E4014" s="64"/>
      <c r="F4014" s="64" t="s">
        <v>4</v>
      </c>
      <c r="G4014" s="136">
        <v>5</v>
      </c>
      <c r="H4014" s="98">
        <v>2.8</v>
      </c>
      <c r="I4014" s="98">
        <v>2.7</v>
      </c>
      <c r="J4014" s="162">
        <f t="shared" si="2912"/>
        <v>2.6459999999999999</v>
      </c>
      <c r="K4014" s="162">
        <f t="shared" si="2913"/>
        <v>2.6190000000000002</v>
      </c>
      <c r="L4014" s="162">
        <f t="shared" si="2914"/>
        <v>2.5920000000000001</v>
      </c>
      <c r="M4014" s="141"/>
      <c r="N4014" s="209">
        <f>H4014*M4014</f>
        <v>0</v>
      </c>
      <c r="O4014" s="217">
        <f>I4014*M4014</f>
        <v>0</v>
      </c>
      <c r="P4014" s="246">
        <f>J4014*M4014</f>
        <v>0</v>
      </c>
      <c r="Q4014" s="246">
        <f>K4014*M4014</f>
        <v>0</v>
      </c>
      <c r="R4014" s="246">
        <f>L4014*M4014</f>
        <v>0</v>
      </c>
      <c r="S4014" s="30" t="s">
        <v>5</v>
      </c>
      <c r="T4014" s="100"/>
    </row>
    <row r="4015" spans="1:21" s="56" customFormat="1" ht="69.95" hidden="1" customHeight="1" outlineLevel="1" thickBot="1" x14ac:dyDescent="0.25">
      <c r="A4015" s="754" t="s">
        <v>6287</v>
      </c>
      <c r="B4015" s="670" t="s">
        <v>136</v>
      </c>
      <c r="C4015" s="789" t="s">
        <v>9125</v>
      </c>
      <c r="D4015" s="694" t="s">
        <v>7712</v>
      </c>
      <c r="E4015" s="670"/>
      <c r="F4015" s="670" t="s">
        <v>4</v>
      </c>
      <c r="G4015" s="689">
        <v>5</v>
      </c>
      <c r="H4015" s="674">
        <v>2.4</v>
      </c>
      <c r="I4015" s="674">
        <v>2.2999999999999998</v>
      </c>
      <c r="J4015" s="676">
        <f t="shared" si="2912"/>
        <v>2.254</v>
      </c>
      <c r="K4015" s="676">
        <f t="shared" si="2913"/>
        <v>2.2309999999999999</v>
      </c>
      <c r="L4015" s="676">
        <f t="shared" si="2914"/>
        <v>2.2079999999999997</v>
      </c>
      <c r="M4015" s="677"/>
      <c r="N4015" s="686">
        <f>H4015*M4015</f>
        <v>0</v>
      </c>
      <c r="O4015" s="678">
        <f>I4015*M4015</f>
        <v>0</v>
      </c>
      <c r="P4015" s="679">
        <f>J4015*M4015</f>
        <v>0</v>
      </c>
      <c r="Q4015" s="679">
        <f>K4015*M4015</f>
        <v>0</v>
      </c>
      <c r="R4015" s="679">
        <f>L4015*M4015</f>
        <v>0</v>
      </c>
      <c r="S4015" s="682" t="s">
        <v>5</v>
      </c>
      <c r="T4015" s="100" t="s">
        <v>1702</v>
      </c>
    </row>
    <row r="4016" spans="1:21" s="56" customFormat="1" ht="69.95" hidden="1" customHeight="1" outlineLevel="1" thickBot="1" x14ac:dyDescent="0.25">
      <c r="A4016" s="242" t="s">
        <v>6288</v>
      </c>
      <c r="B4016" s="64" t="s">
        <v>205</v>
      </c>
      <c r="C4016" s="597" t="s">
        <v>9126</v>
      </c>
      <c r="D4016" s="69" t="s">
        <v>7713</v>
      </c>
      <c r="E4016" s="64"/>
      <c r="F4016" s="64" t="s">
        <v>4</v>
      </c>
      <c r="G4016" s="136">
        <v>6</v>
      </c>
      <c r="H4016" s="98">
        <v>2.6</v>
      </c>
      <c r="I4016" s="98">
        <v>2.5</v>
      </c>
      <c r="J4016" s="162">
        <f t="shared" si="2912"/>
        <v>2.4500000000000002</v>
      </c>
      <c r="K4016" s="162">
        <f t="shared" si="2913"/>
        <v>2.4249999999999998</v>
      </c>
      <c r="L4016" s="162">
        <f t="shared" si="2914"/>
        <v>2.4</v>
      </c>
      <c r="M4016" s="141"/>
      <c r="N4016" s="209">
        <f>H4016*M4016</f>
        <v>0</v>
      </c>
      <c r="O4016" s="217">
        <f>I4016*M4016</f>
        <v>0</v>
      </c>
      <c r="P4016" s="246">
        <f>J4016*M4016</f>
        <v>0</v>
      </c>
      <c r="Q4016" s="246">
        <f>K4016*M4016</f>
        <v>0</v>
      </c>
      <c r="R4016" s="246">
        <f>L4016*M4016</f>
        <v>0</v>
      </c>
      <c r="S4016" s="30" t="s">
        <v>5</v>
      </c>
      <c r="T4016" s="100"/>
    </row>
    <row r="4017" spans="1:20" s="56" customFormat="1" ht="69.95" hidden="1" customHeight="1" outlineLevel="1" thickBot="1" x14ac:dyDescent="0.25">
      <c r="A4017" s="242" t="s">
        <v>6289</v>
      </c>
      <c r="B4017" s="7" t="s">
        <v>205</v>
      </c>
      <c r="C4017" s="358" t="s">
        <v>1991</v>
      </c>
      <c r="D4017" s="68" t="s">
        <v>7714</v>
      </c>
      <c r="E4017" s="7"/>
      <c r="F4017" s="7" t="s">
        <v>4</v>
      </c>
      <c r="G4017" s="149">
        <v>12</v>
      </c>
      <c r="H4017" s="65">
        <v>8</v>
      </c>
      <c r="I4017" s="65">
        <v>7.9</v>
      </c>
      <c r="J4017" s="161">
        <f t="shared" si="2912"/>
        <v>7.742</v>
      </c>
      <c r="K4017" s="161">
        <f t="shared" si="2913"/>
        <v>7.6630000000000003</v>
      </c>
      <c r="L4017" s="161">
        <f t="shared" si="2914"/>
        <v>7.5839999999999996</v>
      </c>
      <c r="M4017" s="14"/>
      <c r="N4017" s="208">
        <f>H4017*M4017</f>
        <v>0</v>
      </c>
      <c r="O4017" s="217">
        <f>I4017*M4017</f>
        <v>0</v>
      </c>
      <c r="P4017" s="246">
        <f>J4017*M4017</f>
        <v>0</v>
      </c>
      <c r="Q4017" s="246">
        <f>K4017*M4017</f>
        <v>0</v>
      </c>
      <c r="R4017" s="246">
        <f>L4017*M4017</f>
        <v>0</v>
      </c>
      <c r="S4017" s="13" t="s">
        <v>5</v>
      </c>
    </row>
    <row r="4018" spans="1:20" s="56" customFormat="1" ht="69.95" hidden="1" customHeight="1" outlineLevel="1" thickBot="1" x14ac:dyDescent="0.25">
      <c r="A4018" s="242" t="s">
        <v>6290</v>
      </c>
      <c r="B4018" s="64" t="s">
        <v>136</v>
      </c>
      <c r="C4018" s="597" t="s">
        <v>9187</v>
      </c>
      <c r="D4018" s="69" t="s">
        <v>7715</v>
      </c>
      <c r="E4018" s="64"/>
      <c r="F4018" s="64" t="s">
        <v>4</v>
      </c>
      <c r="G4018" s="136">
        <v>5</v>
      </c>
      <c r="H4018" s="98">
        <v>2.2000000000000002</v>
      </c>
      <c r="I4018" s="98">
        <v>2.1</v>
      </c>
      <c r="J4018" s="162">
        <f t="shared" ref="J4018" si="2915">I4018*0.98</f>
        <v>2.0579999999999998</v>
      </c>
      <c r="K4018" s="162">
        <f t="shared" ref="K4018" si="2916">I4018*0.97</f>
        <v>2.0369999999999999</v>
      </c>
      <c r="L4018" s="162">
        <f t="shared" ref="L4018" si="2917">I4018*0.96</f>
        <v>2.016</v>
      </c>
      <c r="M4018" s="141"/>
      <c r="N4018" s="209">
        <f>H4018*M4018</f>
        <v>0</v>
      </c>
      <c r="O4018" s="217">
        <f>I4018*M4018</f>
        <v>0</v>
      </c>
      <c r="P4018" s="246">
        <f>J4018*M4018</f>
        <v>0</v>
      </c>
      <c r="Q4018" s="246">
        <f>K4018*M4018</f>
        <v>0</v>
      </c>
      <c r="R4018" s="246">
        <f>L4018*M4018</f>
        <v>0</v>
      </c>
      <c r="S4018" s="30" t="s">
        <v>5</v>
      </c>
      <c r="T4018" s="100"/>
    </row>
    <row r="4019" spans="1:20" s="56" customFormat="1" ht="69.95" hidden="1" customHeight="1" outlineLevel="1" thickBot="1" x14ac:dyDescent="0.25">
      <c r="A4019" s="242" t="s">
        <v>6290</v>
      </c>
      <c r="B4019" s="64" t="s">
        <v>136</v>
      </c>
      <c r="C4019" s="104" t="s">
        <v>1907</v>
      </c>
      <c r="D4019" s="69" t="s">
        <v>7716</v>
      </c>
      <c r="E4019" s="64"/>
      <c r="F4019" s="64" t="s">
        <v>4</v>
      </c>
      <c r="G4019" s="136">
        <v>5</v>
      </c>
      <c r="H4019" s="98">
        <v>2.1</v>
      </c>
      <c r="I4019" s="205">
        <v>2</v>
      </c>
      <c r="J4019" s="162">
        <f t="shared" ref="J4019" si="2918">I4019*0.98</f>
        <v>1.96</v>
      </c>
      <c r="K4019" s="162">
        <f t="shared" ref="K4019" si="2919">I4019*0.97</f>
        <v>1.94</v>
      </c>
      <c r="L4019" s="162">
        <f t="shared" ref="L4019" si="2920">I4019*0.96</f>
        <v>1.92</v>
      </c>
      <c r="M4019" s="141"/>
      <c r="N4019" s="209">
        <f>H4019*M4019</f>
        <v>0</v>
      </c>
      <c r="O4019" s="217">
        <f>I4019*M4019</f>
        <v>0</v>
      </c>
      <c r="P4019" s="246">
        <f>J4019*M4019</f>
        <v>0</v>
      </c>
      <c r="Q4019" s="246">
        <f>K4019*M4019</f>
        <v>0</v>
      </c>
      <c r="R4019" s="246">
        <f>L4019*M4019</f>
        <v>0</v>
      </c>
      <c r="S4019" s="30" t="s">
        <v>5</v>
      </c>
      <c r="T4019" s="170" t="s">
        <v>723</v>
      </c>
    </row>
    <row r="4020" spans="1:20" s="56" customFormat="1" ht="69.95" hidden="1" customHeight="1" outlineLevel="1" thickBot="1" x14ac:dyDescent="0.25">
      <c r="A4020" s="242" t="s">
        <v>6291</v>
      </c>
      <c r="B4020" s="64" t="s">
        <v>205</v>
      </c>
      <c r="C4020" s="104" t="s">
        <v>1907</v>
      </c>
      <c r="D4020" s="69" t="s">
        <v>7717</v>
      </c>
      <c r="E4020" s="64"/>
      <c r="F4020" s="64" t="s">
        <v>4</v>
      </c>
      <c r="G4020" s="136">
        <v>4</v>
      </c>
      <c r="H4020" s="98">
        <v>2</v>
      </c>
      <c r="I4020" s="98">
        <v>1.9</v>
      </c>
      <c r="J4020" s="162">
        <f t="shared" si="2912"/>
        <v>1.8619999999999999</v>
      </c>
      <c r="K4020" s="162">
        <f t="shared" si="2913"/>
        <v>1.843</v>
      </c>
      <c r="L4020" s="162">
        <f t="shared" si="2914"/>
        <v>1.8239999999999998</v>
      </c>
      <c r="M4020" s="141"/>
      <c r="N4020" s="209">
        <f>H4020*M4020</f>
        <v>0</v>
      </c>
      <c r="O4020" s="217">
        <f>I4020*M4020</f>
        <v>0</v>
      </c>
      <c r="P4020" s="246">
        <f>J4020*M4020</f>
        <v>0</v>
      </c>
      <c r="Q4020" s="246">
        <f>K4020*M4020</f>
        <v>0</v>
      </c>
      <c r="R4020" s="246">
        <f>L4020*M4020</f>
        <v>0</v>
      </c>
      <c r="S4020" s="30" t="s">
        <v>5</v>
      </c>
      <c r="T4020" s="100"/>
    </row>
    <row r="4021" spans="1:20" s="56" customFormat="1" ht="69.95" hidden="1" customHeight="1" outlineLevel="1" thickBot="1" x14ac:dyDescent="0.25">
      <c r="A4021" s="242" t="s">
        <v>6292</v>
      </c>
      <c r="B4021" s="64" t="s">
        <v>136</v>
      </c>
      <c r="C4021" s="104" t="s">
        <v>1907</v>
      </c>
      <c r="D4021" s="69" t="s">
        <v>7718</v>
      </c>
      <c r="E4021" s="64"/>
      <c r="F4021" s="64" t="s">
        <v>4</v>
      </c>
      <c r="G4021" s="136">
        <v>3</v>
      </c>
      <c r="H4021" s="107">
        <v>1.6</v>
      </c>
      <c r="I4021" s="205">
        <v>1.5</v>
      </c>
      <c r="J4021" s="162">
        <f t="shared" ref="J4021:J4022" si="2921">I4021*0.98</f>
        <v>1.47</v>
      </c>
      <c r="K4021" s="162">
        <f t="shared" ref="K4021:K4022" si="2922">I4021*0.97</f>
        <v>1.4550000000000001</v>
      </c>
      <c r="L4021" s="162">
        <f t="shared" ref="L4021:L4022" si="2923">I4021*0.96</f>
        <v>1.44</v>
      </c>
      <c r="M4021" s="141"/>
      <c r="N4021" s="209">
        <f>H4021*M4021</f>
        <v>0</v>
      </c>
      <c r="O4021" s="217">
        <f>I4021*M4021</f>
        <v>0</v>
      </c>
      <c r="P4021" s="217">
        <f>J4021*M4021</f>
        <v>0</v>
      </c>
      <c r="Q4021" s="98">
        <f>K4021*M4021</f>
        <v>0</v>
      </c>
      <c r="R4021" s="246">
        <f>L4021*M4021</f>
        <v>0</v>
      </c>
      <c r="S4021" s="30" t="s">
        <v>5</v>
      </c>
      <c r="T4021" s="170" t="s">
        <v>723</v>
      </c>
    </row>
    <row r="4022" spans="1:20" s="56" customFormat="1" ht="69.95" hidden="1" customHeight="1" outlineLevel="1" thickBot="1" x14ac:dyDescent="0.25">
      <c r="A4022" s="242" t="s">
        <v>6293</v>
      </c>
      <c r="B4022" s="64" t="s">
        <v>136</v>
      </c>
      <c r="C4022" s="597" t="s">
        <v>9127</v>
      </c>
      <c r="D4022" s="298" t="s">
        <v>7719</v>
      </c>
      <c r="E4022" s="64"/>
      <c r="F4022" s="64" t="s">
        <v>4</v>
      </c>
      <c r="G4022" s="136">
        <v>4</v>
      </c>
      <c r="H4022" s="98">
        <v>1.9</v>
      </c>
      <c r="I4022" s="98">
        <v>1.8</v>
      </c>
      <c r="J4022" s="162">
        <f t="shared" si="2921"/>
        <v>1.764</v>
      </c>
      <c r="K4022" s="162">
        <f t="shared" si="2922"/>
        <v>1.746</v>
      </c>
      <c r="L4022" s="162">
        <f t="shared" si="2923"/>
        <v>1.728</v>
      </c>
      <c r="M4022" s="141"/>
      <c r="N4022" s="209">
        <f>H4022*M4022</f>
        <v>0</v>
      </c>
      <c r="O4022" s="217">
        <f>I4022*M4022</f>
        <v>0</v>
      </c>
      <c r="P4022" s="246">
        <f>J4022*M4022</f>
        <v>0</v>
      </c>
      <c r="Q4022" s="246">
        <f>K4022*M4022</f>
        <v>0</v>
      </c>
      <c r="R4022" s="246">
        <f>L4022*M4022</f>
        <v>0</v>
      </c>
      <c r="S4022" s="30" t="s">
        <v>5</v>
      </c>
      <c r="T4022" s="100"/>
    </row>
    <row r="4023" spans="1:20" s="56" customFormat="1" ht="69.95" hidden="1" customHeight="1" outlineLevel="1" thickBot="1" x14ac:dyDescent="0.25">
      <c r="A4023" s="242" t="s">
        <v>6294</v>
      </c>
      <c r="B4023" s="64" t="s">
        <v>205</v>
      </c>
      <c r="C4023" s="597" t="s">
        <v>9188</v>
      </c>
      <c r="D4023" s="69" t="s">
        <v>7720</v>
      </c>
      <c r="E4023" s="30"/>
      <c r="F4023" s="64" t="s">
        <v>4</v>
      </c>
      <c r="G4023" s="136">
        <v>5</v>
      </c>
      <c r="H4023" s="98">
        <v>2.4</v>
      </c>
      <c r="I4023" s="98">
        <v>2.2999999999999998</v>
      </c>
      <c r="J4023" s="162">
        <f t="shared" si="2912"/>
        <v>2.254</v>
      </c>
      <c r="K4023" s="162">
        <f t="shared" si="2913"/>
        <v>2.2309999999999999</v>
      </c>
      <c r="L4023" s="162">
        <f t="shared" si="2914"/>
        <v>2.2079999999999997</v>
      </c>
      <c r="M4023" s="141"/>
      <c r="N4023" s="209">
        <f>H4023*M4023</f>
        <v>0</v>
      </c>
      <c r="O4023" s="217">
        <f>I4023*M4023</f>
        <v>0</v>
      </c>
      <c r="P4023" s="246">
        <f>J4023*M4023</f>
        <v>0</v>
      </c>
      <c r="Q4023" s="246">
        <f>K4023*M4023</f>
        <v>0</v>
      </c>
      <c r="R4023" s="246">
        <f>L4023*M4023</f>
        <v>0</v>
      </c>
      <c r="S4023" s="30" t="s">
        <v>5</v>
      </c>
      <c r="T4023" s="100"/>
    </row>
    <row r="4024" spans="1:20" s="56" customFormat="1" ht="69.95" hidden="1" customHeight="1" outlineLevel="1" thickBot="1" x14ac:dyDescent="0.25">
      <c r="A4024" s="242" t="s">
        <v>6295</v>
      </c>
      <c r="B4024" s="64" t="s">
        <v>205</v>
      </c>
      <c r="C4024" s="597" t="s">
        <v>9189</v>
      </c>
      <c r="D4024" s="298" t="s">
        <v>7721</v>
      </c>
      <c r="E4024" s="64"/>
      <c r="F4024" s="64" t="s">
        <v>4</v>
      </c>
      <c r="G4024" s="136">
        <v>5</v>
      </c>
      <c r="H4024" s="98">
        <v>2.4</v>
      </c>
      <c r="I4024" s="98">
        <v>2.2999999999999998</v>
      </c>
      <c r="J4024" s="162">
        <f t="shared" si="2912"/>
        <v>2.254</v>
      </c>
      <c r="K4024" s="162">
        <f t="shared" si="2913"/>
        <v>2.2309999999999999</v>
      </c>
      <c r="L4024" s="162">
        <f t="shared" si="2914"/>
        <v>2.2079999999999997</v>
      </c>
      <c r="M4024" s="141"/>
      <c r="N4024" s="209">
        <f>H4024*M4024</f>
        <v>0</v>
      </c>
      <c r="O4024" s="217">
        <f>I4024*M4024</f>
        <v>0</v>
      </c>
      <c r="P4024" s="246">
        <f>J4024*M4024</f>
        <v>0</v>
      </c>
      <c r="Q4024" s="246">
        <f>K4024*M4024</f>
        <v>0</v>
      </c>
      <c r="R4024" s="246">
        <f>L4024*M4024</f>
        <v>0</v>
      </c>
      <c r="S4024" s="30" t="s">
        <v>5</v>
      </c>
      <c r="T4024" s="100"/>
    </row>
    <row r="4025" spans="1:20" s="56" customFormat="1" ht="69.95" hidden="1" customHeight="1" outlineLevel="1" thickBot="1" x14ac:dyDescent="0.25">
      <c r="A4025" s="242" t="s">
        <v>6296</v>
      </c>
      <c r="B4025" s="7" t="s">
        <v>205</v>
      </c>
      <c r="C4025" s="104" t="s">
        <v>1907</v>
      </c>
      <c r="D4025" s="68" t="s">
        <v>7722</v>
      </c>
      <c r="E4025" s="13"/>
      <c r="F4025" s="7" t="s">
        <v>4</v>
      </c>
      <c r="G4025" s="149">
        <v>5</v>
      </c>
      <c r="H4025" s="65">
        <v>2.2999999999999998</v>
      </c>
      <c r="I4025" s="65">
        <v>2.2000000000000002</v>
      </c>
      <c r="J4025" s="161">
        <f t="shared" si="2912"/>
        <v>2.1560000000000001</v>
      </c>
      <c r="K4025" s="161">
        <f t="shared" si="2913"/>
        <v>2.1339999999999999</v>
      </c>
      <c r="L4025" s="161">
        <f t="shared" si="2914"/>
        <v>2.1120000000000001</v>
      </c>
      <c r="M4025" s="14"/>
      <c r="N4025" s="208">
        <f>H4025*M4025</f>
        <v>0</v>
      </c>
      <c r="O4025" s="217">
        <f>I4025*M4025</f>
        <v>0</v>
      </c>
      <c r="P4025" s="246">
        <f>J4025*M4025</f>
        <v>0</v>
      </c>
      <c r="Q4025" s="246">
        <f>K4025*M4025</f>
        <v>0</v>
      </c>
      <c r="R4025" s="246">
        <f>L4025*M4025</f>
        <v>0</v>
      </c>
      <c r="S4025" s="13" t="s">
        <v>5</v>
      </c>
      <c r="T4025" s="100"/>
    </row>
    <row r="4026" spans="1:20" s="56" customFormat="1" ht="69.95" hidden="1" customHeight="1" outlineLevel="1" thickBot="1" x14ac:dyDescent="0.25">
      <c r="A4026" s="242" t="s">
        <v>6297</v>
      </c>
      <c r="B4026" s="64" t="s">
        <v>205</v>
      </c>
      <c r="C4026" s="597" t="s">
        <v>9953</v>
      </c>
      <c r="D4026" s="69" t="s">
        <v>7723</v>
      </c>
      <c r="E4026" s="30"/>
      <c r="F4026" s="64" t="s">
        <v>4</v>
      </c>
      <c r="G4026" s="136">
        <v>6</v>
      </c>
      <c r="H4026" s="98">
        <v>3.6</v>
      </c>
      <c r="I4026" s="98">
        <v>3.5</v>
      </c>
      <c r="J4026" s="162">
        <f t="shared" si="2912"/>
        <v>3.4299999999999997</v>
      </c>
      <c r="K4026" s="162">
        <f t="shared" si="2913"/>
        <v>3.395</v>
      </c>
      <c r="L4026" s="162">
        <f t="shared" si="2914"/>
        <v>3.36</v>
      </c>
      <c r="M4026" s="141"/>
      <c r="N4026" s="209">
        <f>H4026*M4026</f>
        <v>0</v>
      </c>
      <c r="O4026" s="217">
        <f>I4026*M4026</f>
        <v>0</v>
      </c>
      <c r="P4026" s="246">
        <f>J4026*M4026</f>
        <v>0</v>
      </c>
      <c r="Q4026" s="246">
        <f>K4026*M4026</f>
        <v>0</v>
      </c>
      <c r="R4026" s="246">
        <f>L4026*M4026</f>
        <v>0</v>
      </c>
      <c r="S4026" s="30" t="s">
        <v>5</v>
      </c>
      <c r="T4026" s="100"/>
    </row>
    <row r="4027" spans="1:20" s="56" customFormat="1" ht="69.95" hidden="1" customHeight="1" outlineLevel="1" thickBot="1" x14ac:dyDescent="0.25">
      <c r="A4027" s="242" t="s">
        <v>6298</v>
      </c>
      <c r="B4027" s="64" t="s">
        <v>205</v>
      </c>
      <c r="C4027" s="597" t="s">
        <v>9954</v>
      </c>
      <c r="D4027" s="69" t="s">
        <v>7724</v>
      </c>
      <c r="E4027" s="30"/>
      <c r="F4027" s="64" t="s">
        <v>4</v>
      </c>
      <c r="G4027" s="136">
        <v>6</v>
      </c>
      <c r="H4027" s="98">
        <v>3.8</v>
      </c>
      <c r="I4027" s="98">
        <v>3.7</v>
      </c>
      <c r="J4027" s="162">
        <f t="shared" si="2912"/>
        <v>3.6259999999999999</v>
      </c>
      <c r="K4027" s="162">
        <f t="shared" si="2913"/>
        <v>3.589</v>
      </c>
      <c r="L4027" s="162">
        <f t="shared" si="2914"/>
        <v>3.552</v>
      </c>
      <c r="M4027" s="141"/>
      <c r="N4027" s="209">
        <f>H4027*M4027</f>
        <v>0</v>
      </c>
      <c r="O4027" s="217">
        <f>I4027*M4027</f>
        <v>0</v>
      </c>
      <c r="P4027" s="246">
        <f>J4027*M4027</f>
        <v>0</v>
      </c>
      <c r="Q4027" s="246">
        <f>K4027*M4027</f>
        <v>0</v>
      </c>
      <c r="R4027" s="246">
        <f>L4027*M4027</f>
        <v>0</v>
      </c>
      <c r="S4027" s="30" t="s">
        <v>5</v>
      </c>
      <c r="T4027" s="100"/>
    </row>
    <row r="4028" spans="1:20" s="56" customFormat="1" ht="69.95" hidden="1" customHeight="1" outlineLevel="1" thickBot="1" x14ac:dyDescent="0.25">
      <c r="A4028" s="242" t="s">
        <v>6299</v>
      </c>
      <c r="B4028" s="7" t="s">
        <v>136</v>
      </c>
      <c r="C4028" s="597" t="s">
        <v>9072</v>
      </c>
      <c r="D4028" s="68" t="s">
        <v>7725</v>
      </c>
      <c r="E4028" s="64"/>
      <c r="F4028" s="64" t="s">
        <v>4</v>
      </c>
      <c r="G4028" s="149">
        <v>5</v>
      </c>
      <c r="H4028" s="65">
        <v>2.5</v>
      </c>
      <c r="I4028" s="65">
        <v>2.4</v>
      </c>
      <c r="J4028" s="161">
        <f t="shared" si="2912"/>
        <v>2.3519999999999999</v>
      </c>
      <c r="K4028" s="161">
        <f t="shared" si="2913"/>
        <v>2.3279999999999998</v>
      </c>
      <c r="L4028" s="161">
        <f t="shared" si="2914"/>
        <v>2.3039999999999998</v>
      </c>
      <c r="M4028" s="14"/>
      <c r="N4028" s="208">
        <f>H4028*M4028</f>
        <v>0</v>
      </c>
      <c r="O4028" s="217">
        <f>I4028*M4028</f>
        <v>0</v>
      </c>
      <c r="P4028" s="246">
        <f>J4028*M4028</f>
        <v>0</v>
      </c>
      <c r="Q4028" s="246">
        <f>K4028*M4028</f>
        <v>0</v>
      </c>
      <c r="R4028" s="246">
        <f>L4028*M4028</f>
        <v>0</v>
      </c>
      <c r="S4028" s="13" t="s">
        <v>5</v>
      </c>
    </row>
    <row r="4029" spans="1:20" s="56" customFormat="1" ht="69.95" hidden="1" customHeight="1" outlineLevel="1" thickBot="1" x14ac:dyDescent="0.25">
      <c r="A4029" s="242" t="s">
        <v>6300</v>
      </c>
      <c r="B4029" s="7" t="s">
        <v>136</v>
      </c>
      <c r="C4029" s="104" t="s">
        <v>1907</v>
      </c>
      <c r="D4029" s="68" t="s">
        <v>7726</v>
      </c>
      <c r="E4029" s="64"/>
      <c r="F4029" s="64" t="s">
        <v>4</v>
      </c>
      <c r="G4029" s="149">
        <v>4</v>
      </c>
      <c r="H4029" s="65">
        <v>1.8</v>
      </c>
      <c r="I4029" s="65">
        <v>1.7</v>
      </c>
      <c r="J4029" s="161">
        <f t="shared" si="2912"/>
        <v>1.6659999999999999</v>
      </c>
      <c r="K4029" s="161">
        <f t="shared" si="2913"/>
        <v>1.649</v>
      </c>
      <c r="L4029" s="161">
        <f t="shared" si="2914"/>
        <v>1.6319999999999999</v>
      </c>
      <c r="M4029" s="14"/>
      <c r="N4029" s="208">
        <f>H4029*M4029</f>
        <v>0</v>
      </c>
      <c r="O4029" s="217">
        <f>I4029*M4029</f>
        <v>0</v>
      </c>
      <c r="P4029" s="246">
        <f>J4029*M4029</f>
        <v>0</v>
      </c>
      <c r="Q4029" s="246">
        <f>K4029*M4029</f>
        <v>0</v>
      </c>
      <c r="R4029" s="246">
        <f>L4029*M4029</f>
        <v>0</v>
      </c>
      <c r="S4029" s="13" t="s">
        <v>5</v>
      </c>
    </row>
    <row r="4030" spans="1:20" s="56" customFormat="1" ht="69.95" hidden="1" customHeight="1" outlineLevel="1" thickBot="1" x14ac:dyDescent="0.25">
      <c r="A4030" s="242" t="s">
        <v>6301</v>
      </c>
      <c r="B4030" s="7" t="s">
        <v>136</v>
      </c>
      <c r="C4030" s="597" t="s">
        <v>9073</v>
      </c>
      <c r="D4030" s="68" t="s">
        <v>7727</v>
      </c>
      <c r="E4030" s="64"/>
      <c r="F4030" s="64" t="s">
        <v>4</v>
      </c>
      <c r="G4030" s="149">
        <v>4</v>
      </c>
      <c r="H4030" s="65">
        <v>1.8</v>
      </c>
      <c r="I4030" s="65">
        <v>1.7</v>
      </c>
      <c r="J4030" s="161">
        <f t="shared" si="2912"/>
        <v>1.6659999999999999</v>
      </c>
      <c r="K4030" s="161">
        <f t="shared" si="2913"/>
        <v>1.649</v>
      </c>
      <c r="L4030" s="161">
        <f t="shared" si="2914"/>
        <v>1.6319999999999999</v>
      </c>
      <c r="M4030" s="14"/>
      <c r="N4030" s="208">
        <f>H4030*M4030</f>
        <v>0</v>
      </c>
      <c r="O4030" s="217">
        <f>I4030*M4030</f>
        <v>0</v>
      </c>
      <c r="P4030" s="246">
        <f>J4030*M4030</f>
        <v>0</v>
      </c>
      <c r="Q4030" s="246">
        <f>K4030*M4030</f>
        <v>0</v>
      </c>
      <c r="R4030" s="246">
        <f>L4030*M4030</f>
        <v>0</v>
      </c>
      <c r="S4030" s="13" t="s">
        <v>5</v>
      </c>
    </row>
    <row r="4031" spans="1:20" s="56" customFormat="1" ht="69.95" hidden="1" customHeight="1" outlineLevel="1" thickBot="1" x14ac:dyDescent="0.25">
      <c r="A4031" s="242" t="s">
        <v>6302</v>
      </c>
      <c r="B4031" s="7" t="s">
        <v>136</v>
      </c>
      <c r="C4031" s="597" t="s">
        <v>9074</v>
      </c>
      <c r="D4031" s="68" t="s">
        <v>7728</v>
      </c>
      <c r="E4031" s="64"/>
      <c r="F4031" s="64" t="s">
        <v>4</v>
      </c>
      <c r="G4031" s="149">
        <v>4</v>
      </c>
      <c r="H4031" s="65">
        <v>2.2999999999999998</v>
      </c>
      <c r="I4031" s="65">
        <v>2.2000000000000002</v>
      </c>
      <c r="J4031" s="161">
        <f t="shared" si="2912"/>
        <v>2.1560000000000001</v>
      </c>
      <c r="K4031" s="161">
        <f t="shared" si="2913"/>
        <v>2.1339999999999999</v>
      </c>
      <c r="L4031" s="161">
        <f t="shared" si="2914"/>
        <v>2.1120000000000001</v>
      </c>
      <c r="M4031" s="14"/>
      <c r="N4031" s="208">
        <f>H4031*M4031</f>
        <v>0</v>
      </c>
      <c r="O4031" s="217">
        <f>I4031*M4031</f>
        <v>0</v>
      </c>
      <c r="P4031" s="246">
        <f>J4031*M4031</f>
        <v>0</v>
      </c>
      <c r="Q4031" s="246">
        <f>K4031*M4031</f>
        <v>0</v>
      </c>
      <c r="R4031" s="246">
        <f>L4031*M4031</f>
        <v>0</v>
      </c>
      <c r="S4031" s="13" t="s">
        <v>5</v>
      </c>
    </row>
    <row r="4032" spans="1:20" s="56" customFormat="1" ht="69.95" hidden="1" customHeight="1" outlineLevel="1" thickBot="1" x14ac:dyDescent="0.25">
      <c r="A4032" s="242" t="s">
        <v>6303</v>
      </c>
      <c r="B4032" s="7" t="s">
        <v>136</v>
      </c>
      <c r="C4032" s="597" t="s">
        <v>9948</v>
      </c>
      <c r="D4032" s="68" t="s">
        <v>9947</v>
      </c>
      <c r="E4032" s="64"/>
      <c r="F4032" s="64" t="s">
        <v>4</v>
      </c>
      <c r="G4032" s="149">
        <v>4</v>
      </c>
      <c r="H4032" s="65">
        <v>1.75</v>
      </c>
      <c r="I4032" s="65">
        <v>1.7</v>
      </c>
      <c r="J4032" s="161">
        <f t="shared" si="2912"/>
        <v>1.6659999999999999</v>
      </c>
      <c r="K4032" s="161">
        <f t="shared" si="2913"/>
        <v>1.649</v>
      </c>
      <c r="L4032" s="161">
        <f t="shared" si="2914"/>
        <v>1.6319999999999999</v>
      </c>
      <c r="M4032" s="14"/>
      <c r="N4032" s="208">
        <f>H4032*M4032</f>
        <v>0</v>
      </c>
      <c r="O4032" s="217">
        <f>I4032*M4032</f>
        <v>0</v>
      </c>
      <c r="P4032" s="246">
        <f>J4032*M4032</f>
        <v>0</v>
      </c>
      <c r="Q4032" s="246">
        <f>K4032*M4032</f>
        <v>0</v>
      </c>
      <c r="R4032" s="246">
        <f>L4032*M4032</f>
        <v>0</v>
      </c>
      <c r="S4032" s="13" t="s">
        <v>5</v>
      </c>
    </row>
    <row r="4033" spans="1:20" s="56" customFormat="1" ht="69.95" hidden="1" customHeight="1" outlineLevel="1" thickBot="1" x14ac:dyDescent="0.25">
      <c r="A4033" s="242" t="s">
        <v>6304</v>
      </c>
      <c r="B4033" s="64" t="s">
        <v>136</v>
      </c>
      <c r="C4033" s="597" t="s">
        <v>9291</v>
      </c>
      <c r="D4033" s="69" t="s">
        <v>7729</v>
      </c>
      <c r="E4033" s="64"/>
      <c r="F4033" s="64" t="s">
        <v>4</v>
      </c>
      <c r="G4033" s="136">
        <v>4</v>
      </c>
      <c r="H4033" s="98">
        <v>2.4</v>
      </c>
      <c r="I4033" s="98">
        <v>2.2999999999999998</v>
      </c>
      <c r="J4033" s="162">
        <f t="shared" si="2912"/>
        <v>2.254</v>
      </c>
      <c r="K4033" s="162">
        <f t="shared" si="2913"/>
        <v>2.2309999999999999</v>
      </c>
      <c r="L4033" s="162">
        <f t="shared" si="2914"/>
        <v>2.2079999999999997</v>
      </c>
      <c r="M4033" s="141"/>
      <c r="N4033" s="209">
        <f>H4033*M4033</f>
        <v>0</v>
      </c>
      <c r="O4033" s="217">
        <f>I4033*M4033</f>
        <v>0</v>
      </c>
      <c r="P4033" s="246">
        <f>J4033*M4033</f>
        <v>0</v>
      </c>
      <c r="Q4033" s="246">
        <f>K4033*M4033</f>
        <v>0</v>
      </c>
      <c r="R4033" s="246">
        <f>L4033*M4033</f>
        <v>0</v>
      </c>
      <c r="S4033" s="30" t="s">
        <v>5</v>
      </c>
      <c r="T4033" s="100"/>
    </row>
    <row r="4034" spans="1:20" s="56" customFormat="1" ht="69.95" hidden="1" customHeight="1" outlineLevel="1" thickBot="1" x14ac:dyDescent="0.25">
      <c r="A4034" s="242" t="s">
        <v>6305</v>
      </c>
      <c r="B4034" s="7" t="s">
        <v>136</v>
      </c>
      <c r="C4034" s="597" t="s">
        <v>9949</v>
      </c>
      <c r="D4034" s="68" t="s">
        <v>7730</v>
      </c>
      <c r="E4034" s="64"/>
      <c r="F4034" s="64" t="s">
        <v>4</v>
      </c>
      <c r="G4034" s="149">
        <v>5</v>
      </c>
      <c r="H4034" s="65">
        <v>2.6</v>
      </c>
      <c r="I4034" s="65">
        <v>2.5</v>
      </c>
      <c r="J4034" s="161">
        <f t="shared" si="2912"/>
        <v>2.4500000000000002</v>
      </c>
      <c r="K4034" s="161">
        <f t="shared" si="2913"/>
        <v>2.4249999999999998</v>
      </c>
      <c r="L4034" s="161">
        <f t="shared" si="2914"/>
        <v>2.4</v>
      </c>
      <c r="M4034" s="14"/>
      <c r="N4034" s="208">
        <f>H4034*M4034</f>
        <v>0</v>
      </c>
      <c r="O4034" s="217">
        <f>I4034*M4034</f>
        <v>0</v>
      </c>
      <c r="P4034" s="246">
        <f>J4034*M4034</f>
        <v>0</v>
      </c>
      <c r="Q4034" s="246">
        <f>K4034*M4034</f>
        <v>0</v>
      </c>
      <c r="R4034" s="246">
        <f>L4034*M4034</f>
        <v>0</v>
      </c>
      <c r="S4034" s="13" t="s">
        <v>5</v>
      </c>
    </row>
    <row r="4035" spans="1:20" s="56" customFormat="1" ht="69.95" hidden="1" customHeight="1" outlineLevel="1" thickBot="1" x14ac:dyDescent="0.25">
      <c r="A4035" s="242" t="s">
        <v>6306</v>
      </c>
      <c r="B4035" s="7" t="s">
        <v>136</v>
      </c>
      <c r="C4035" s="597" t="s">
        <v>10714</v>
      </c>
      <c r="D4035" s="68" t="s">
        <v>7731</v>
      </c>
      <c r="E4035" s="64"/>
      <c r="F4035" s="64" t="s">
        <v>4</v>
      </c>
      <c r="G4035" s="149">
        <v>5</v>
      </c>
      <c r="H4035" s="65">
        <v>2.7</v>
      </c>
      <c r="I4035" s="65">
        <v>2.6</v>
      </c>
      <c r="J4035" s="161">
        <f t="shared" si="2912"/>
        <v>2.548</v>
      </c>
      <c r="K4035" s="161">
        <f t="shared" si="2913"/>
        <v>2.5219999999999998</v>
      </c>
      <c r="L4035" s="161">
        <f t="shared" si="2914"/>
        <v>2.496</v>
      </c>
      <c r="M4035" s="14"/>
      <c r="N4035" s="208">
        <f>H4035*M4035</f>
        <v>0</v>
      </c>
      <c r="O4035" s="217">
        <f>I4035*M4035</f>
        <v>0</v>
      </c>
      <c r="P4035" s="246">
        <f>J4035*M4035</f>
        <v>0</v>
      </c>
      <c r="Q4035" s="246">
        <f>K4035*M4035</f>
        <v>0</v>
      </c>
      <c r="R4035" s="246">
        <f>L4035*M4035</f>
        <v>0</v>
      </c>
      <c r="S4035" s="13" t="s">
        <v>5</v>
      </c>
    </row>
    <row r="4036" spans="1:20" s="56" customFormat="1" ht="69.95" hidden="1" customHeight="1" outlineLevel="1" thickBot="1" x14ac:dyDescent="0.25">
      <c r="A4036" s="242" t="s">
        <v>6308</v>
      </c>
      <c r="B4036" s="7" t="s">
        <v>136</v>
      </c>
      <c r="C4036" s="597" t="s">
        <v>9360</v>
      </c>
      <c r="D4036" s="68" t="s">
        <v>7732</v>
      </c>
      <c r="E4036" s="64"/>
      <c r="F4036" s="64" t="s">
        <v>4</v>
      </c>
      <c r="G4036" s="149">
        <v>5</v>
      </c>
      <c r="H4036" s="65">
        <v>2.9</v>
      </c>
      <c r="I4036" s="65">
        <v>2.8</v>
      </c>
      <c r="J4036" s="161">
        <f t="shared" si="2912"/>
        <v>2.7439999999999998</v>
      </c>
      <c r="K4036" s="161">
        <f t="shared" si="2913"/>
        <v>2.7159999999999997</v>
      </c>
      <c r="L4036" s="161">
        <f t="shared" si="2914"/>
        <v>2.6879999999999997</v>
      </c>
      <c r="M4036" s="14"/>
      <c r="N4036" s="208">
        <f>H4036*M4036</f>
        <v>0</v>
      </c>
      <c r="O4036" s="217">
        <f>I4036*M4036</f>
        <v>0</v>
      </c>
      <c r="P4036" s="246">
        <f>J4036*M4036</f>
        <v>0</v>
      </c>
      <c r="Q4036" s="246">
        <f>K4036*M4036</f>
        <v>0</v>
      </c>
      <c r="R4036" s="246">
        <f>L4036*M4036</f>
        <v>0</v>
      </c>
      <c r="S4036" s="13" t="s">
        <v>5</v>
      </c>
    </row>
    <row r="4037" spans="1:20" s="56" customFormat="1" ht="69.95" hidden="1" customHeight="1" outlineLevel="1" thickBot="1" x14ac:dyDescent="0.25">
      <c r="A4037" s="242" t="s">
        <v>6309</v>
      </c>
      <c r="B4037" s="7" t="s">
        <v>136</v>
      </c>
      <c r="C4037" s="597" t="s">
        <v>9075</v>
      </c>
      <c r="D4037" s="68" t="s">
        <v>7733</v>
      </c>
      <c r="E4037" s="64"/>
      <c r="F4037" s="64" t="s">
        <v>4</v>
      </c>
      <c r="G4037" s="149">
        <v>6</v>
      </c>
      <c r="H4037" s="65">
        <v>3.1</v>
      </c>
      <c r="I4037" s="65">
        <v>3</v>
      </c>
      <c r="J4037" s="161">
        <f t="shared" si="2912"/>
        <v>2.94</v>
      </c>
      <c r="K4037" s="161">
        <f t="shared" si="2913"/>
        <v>2.91</v>
      </c>
      <c r="L4037" s="161">
        <f t="shared" si="2914"/>
        <v>2.88</v>
      </c>
      <c r="M4037" s="14"/>
      <c r="N4037" s="208">
        <f>H4037*M4037</f>
        <v>0</v>
      </c>
      <c r="O4037" s="217">
        <f>I4037*M4037</f>
        <v>0</v>
      </c>
      <c r="P4037" s="246">
        <f>J4037*M4037</f>
        <v>0</v>
      </c>
      <c r="Q4037" s="246">
        <f>K4037*M4037</f>
        <v>0</v>
      </c>
      <c r="R4037" s="246">
        <f>L4037*M4037</f>
        <v>0</v>
      </c>
      <c r="S4037" s="13" t="s">
        <v>5</v>
      </c>
    </row>
    <row r="4038" spans="1:20" s="56" customFormat="1" ht="69.95" hidden="1" customHeight="1" outlineLevel="1" thickBot="1" x14ac:dyDescent="0.25">
      <c r="A4038" s="242" t="s">
        <v>6310</v>
      </c>
      <c r="B4038" s="7" t="s">
        <v>136</v>
      </c>
      <c r="C4038" s="597" t="s">
        <v>9361</v>
      </c>
      <c r="D4038" s="68" t="s">
        <v>7734</v>
      </c>
      <c r="E4038" s="64"/>
      <c r="F4038" s="64" t="s">
        <v>4</v>
      </c>
      <c r="G4038" s="149">
        <v>5</v>
      </c>
      <c r="H4038" s="65">
        <v>2.7</v>
      </c>
      <c r="I4038" s="65">
        <v>2.6</v>
      </c>
      <c r="J4038" s="161">
        <f t="shared" si="2912"/>
        <v>2.548</v>
      </c>
      <c r="K4038" s="161">
        <f t="shared" si="2913"/>
        <v>2.5219999999999998</v>
      </c>
      <c r="L4038" s="161">
        <f t="shared" si="2914"/>
        <v>2.496</v>
      </c>
      <c r="M4038" s="14"/>
      <c r="N4038" s="208">
        <f>H4038*M4038</f>
        <v>0</v>
      </c>
      <c r="O4038" s="217">
        <f>I4038*M4038</f>
        <v>0</v>
      </c>
      <c r="P4038" s="246">
        <f>J4038*M4038</f>
        <v>0</v>
      </c>
      <c r="Q4038" s="246">
        <f>K4038*M4038</f>
        <v>0</v>
      </c>
      <c r="R4038" s="246">
        <f>L4038*M4038</f>
        <v>0</v>
      </c>
      <c r="S4038" s="13" t="s">
        <v>5</v>
      </c>
    </row>
    <row r="4039" spans="1:20" s="56" customFormat="1" ht="69.95" hidden="1" customHeight="1" outlineLevel="1" thickBot="1" x14ac:dyDescent="0.25">
      <c r="A4039" s="242" t="s">
        <v>6311</v>
      </c>
      <c r="B4039" s="7" t="s">
        <v>136</v>
      </c>
      <c r="C4039" s="597" t="s">
        <v>9362</v>
      </c>
      <c r="D4039" s="68" t="s">
        <v>7735</v>
      </c>
      <c r="E4039" s="64"/>
      <c r="F4039" s="64" t="s">
        <v>4</v>
      </c>
      <c r="G4039" s="149">
        <v>5</v>
      </c>
      <c r="H4039" s="65">
        <v>2.9</v>
      </c>
      <c r="I4039" s="65">
        <v>2.8</v>
      </c>
      <c r="J4039" s="161">
        <f t="shared" si="2912"/>
        <v>2.7439999999999998</v>
      </c>
      <c r="K4039" s="161">
        <f t="shared" si="2913"/>
        <v>2.7159999999999997</v>
      </c>
      <c r="L4039" s="161">
        <f t="shared" si="2914"/>
        <v>2.6879999999999997</v>
      </c>
      <c r="M4039" s="14"/>
      <c r="N4039" s="208">
        <f>H4039*M4039</f>
        <v>0</v>
      </c>
      <c r="O4039" s="217">
        <f>I4039*M4039</f>
        <v>0</v>
      </c>
      <c r="P4039" s="246">
        <f>J4039*M4039</f>
        <v>0</v>
      </c>
      <c r="Q4039" s="246">
        <f>K4039*M4039</f>
        <v>0</v>
      </c>
      <c r="R4039" s="246">
        <f>L4039*M4039</f>
        <v>0</v>
      </c>
      <c r="S4039" s="13" t="s">
        <v>5</v>
      </c>
    </row>
    <row r="4040" spans="1:20" s="56" customFormat="1" ht="69.95" hidden="1" customHeight="1" outlineLevel="1" thickBot="1" x14ac:dyDescent="0.25">
      <c r="A4040" s="242" t="s">
        <v>6312</v>
      </c>
      <c r="B4040" s="7" t="s">
        <v>136</v>
      </c>
      <c r="C4040" s="358" t="s">
        <v>1991</v>
      </c>
      <c r="D4040" s="68" t="s">
        <v>7736</v>
      </c>
      <c r="E4040" s="64"/>
      <c r="F4040" s="64" t="s">
        <v>4</v>
      </c>
      <c r="G4040" s="149">
        <v>12</v>
      </c>
      <c r="H4040" s="65">
        <v>8</v>
      </c>
      <c r="I4040" s="65">
        <v>7.9</v>
      </c>
      <c r="J4040" s="161">
        <f t="shared" si="2912"/>
        <v>7.742</v>
      </c>
      <c r="K4040" s="161">
        <f t="shared" si="2913"/>
        <v>7.6630000000000003</v>
      </c>
      <c r="L4040" s="161">
        <f t="shared" si="2914"/>
        <v>7.5839999999999996</v>
      </c>
      <c r="M4040" s="14"/>
      <c r="N4040" s="208">
        <f>H4040*M4040</f>
        <v>0</v>
      </c>
      <c r="O4040" s="217">
        <f>I4040*M4040</f>
        <v>0</v>
      </c>
      <c r="P4040" s="246">
        <f>J4040*M4040</f>
        <v>0</v>
      </c>
      <c r="Q4040" s="246">
        <f>K4040*M4040</f>
        <v>0</v>
      </c>
      <c r="R4040" s="246">
        <f>L4040*M4040</f>
        <v>0</v>
      </c>
      <c r="S4040" s="13" t="s">
        <v>5</v>
      </c>
    </row>
    <row r="4041" spans="1:20" s="56" customFormat="1" ht="69.95" hidden="1" customHeight="1" outlineLevel="1" thickBot="1" x14ac:dyDescent="0.25">
      <c r="A4041" s="242" t="s">
        <v>6313</v>
      </c>
      <c r="B4041" s="64" t="s">
        <v>136</v>
      </c>
      <c r="C4041" s="597" t="s">
        <v>9076</v>
      </c>
      <c r="D4041" s="69" t="s">
        <v>7737</v>
      </c>
      <c r="E4041" s="64"/>
      <c r="F4041" s="64" t="s">
        <v>4</v>
      </c>
      <c r="G4041" s="136">
        <v>5</v>
      </c>
      <c r="H4041" s="98">
        <v>2.7</v>
      </c>
      <c r="I4041" s="98">
        <v>2.6</v>
      </c>
      <c r="J4041" s="161">
        <f t="shared" si="2912"/>
        <v>2.548</v>
      </c>
      <c r="K4041" s="161">
        <f t="shared" si="2913"/>
        <v>2.5219999999999998</v>
      </c>
      <c r="L4041" s="161">
        <f t="shared" si="2914"/>
        <v>2.496</v>
      </c>
      <c r="M4041" s="14"/>
      <c r="N4041" s="209">
        <f>H4041*M4041</f>
        <v>0</v>
      </c>
      <c r="O4041" s="217">
        <f>I4041*M4041</f>
        <v>0</v>
      </c>
      <c r="P4041" s="246">
        <f>J4041*M4041</f>
        <v>0</v>
      </c>
      <c r="Q4041" s="246">
        <f>K4041*M4041</f>
        <v>0</v>
      </c>
      <c r="R4041" s="246">
        <f>L4041*M4041</f>
        <v>0</v>
      </c>
      <c r="S4041" s="30" t="s">
        <v>5</v>
      </c>
      <c r="T4041" s="100"/>
    </row>
    <row r="4042" spans="1:20" s="56" customFormat="1" ht="69.95" hidden="1" customHeight="1" outlineLevel="1" thickBot="1" x14ac:dyDescent="0.25">
      <c r="A4042" s="242" t="s">
        <v>6314</v>
      </c>
      <c r="B4042" s="7" t="s">
        <v>136</v>
      </c>
      <c r="C4042" s="597" t="s">
        <v>10715</v>
      </c>
      <c r="D4042" s="68" t="s">
        <v>7738</v>
      </c>
      <c r="E4042" s="64"/>
      <c r="F4042" s="64" t="s">
        <v>4</v>
      </c>
      <c r="G4042" s="149">
        <v>5</v>
      </c>
      <c r="H4042" s="65">
        <v>2.6</v>
      </c>
      <c r="I4042" s="65">
        <v>2.5</v>
      </c>
      <c r="J4042" s="161">
        <f t="shared" si="2912"/>
        <v>2.4500000000000002</v>
      </c>
      <c r="K4042" s="161">
        <f t="shared" si="2913"/>
        <v>2.4249999999999998</v>
      </c>
      <c r="L4042" s="161">
        <f t="shared" si="2914"/>
        <v>2.4</v>
      </c>
      <c r="M4042" s="14"/>
      <c r="N4042" s="208">
        <f>H4042*M4042</f>
        <v>0</v>
      </c>
      <c r="O4042" s="217">
        <f>I4042*M4042</f>
        <v>0</v>
      </c>
      <c r="P4042" s="246">
        <f>J4042*M4042</f>
        <v>0</v>
      </c>
      <c r="Q4042" s="246">
        <f>K4042*M4042</f>
        <v>0</v>
      </c>
      <c r="R4042" s="246">
        <f>L4042*M4042</f>
        <v>0</v>
      </c>
      <c r="S4042" s="13" t="s">
        <v>5</v>
      </c>
    </row>
    <row r="4043" spans="1:20" s="56" customFormat="1" ht="69.95" hidden="1" customHeight="1" outlineLevel="1" thickBot="1" x14ac:dyDescent="0.25">
      <c r="A4043" s="242" t="s">
        <v>6240</v>
      </c>
      <c r="B4043" s="7" t="s">
        <v>136</v>
      </c>
      <c r="C4043" s="597" t="s">
        <v>10542</v>
      </c>
      <c r="D4043" s="68" t="s">
        <v>7739</v>
      </c>
      <c r="E4043" s="64"/>
      <c r="F4043" s="64" t="s">
        <v>4</v>
      </c>
      <c r="G4043" s="149">
        <v>5</v>
      </c>
      <c r="H4043" s="65">
        <v>2.8</v>
      </c>
      <c r="I4043" s="65">
        <v>2.7</v>
      </c>
      <c r="J4043" s="161">
        <f t="shared" si="2912"/>
        <v>2.6459999999999999</v>
      </c>
      <c r="K4043" s="161">
        <f t="shared" si="2913"/>
        <v>2.6190000000000002</v>
      </c>
      <c r="L4043" s="161">
        <f t="shared" si="2914"/>
        <v>2.5920000000000001</v>
      </c>
      <c r="M4043" s="14"/>
      <c r="N4043" s="208">
        <f>H4043*M4043</f>
        <v>0</v>
      </c>
      <c r="O4043" s="217">
        <f>I4043*M4043</f>
        <v>0</v>
      </c>
      <c r="P4043" s="246">
        <f>J4043*M4043</f>
        <v>0</v>
      </c>
      <c r="Q4043" s="246">
        <f>K4043*M4043</f>
        <v>0</v>
      </c>
      <c r="R4043" s="246">
        <f>L4043*M4043</f>
        <v>0</v>
      </c>
      <c r="S4043" s="13" t="s">
        <v>5</v>
      </c>
    </row>
    <row r="4044" spans="1:20" s="56" customFormat="1" ht="69.95" hidden="1" customHeight="1" outlineLevel="1" thickBot="1" x14ac:dyDescent="0.25">
      <c r="A4044" s="242" t="s">
        <v>6315</v>
      </c>
      <c r="B4044" s="7" t="s">
        <v>136</v>
      </c>
      <c r="C4044" s="597" t="s">
        <v>9950</v>
      </c>
      <c r="D4044" s="68" t="s">
        <v>7740</v>
      </c>
      <c r="E4044" s="64"/>
      <c r="F4044" s="64" t="s">
        <v>4</v>
      </c>
      <c r="G4044" s="149">
        <v>5</v>
      </c>
      <c r="H4044" s="65">
        <v>2.6</v>
      </c>
      <c r="I4044" s="65">
        <v>2.5</v>
      </c>
      <c r="J4044" s="161">
        <f t="shared" si="2912"/>
        <v>2.4500000000000002</v>
      </c>
      <c r="K4044" s="161">
        <f t="shared" si="2913"/>
        <v>2.4249999999999998</v>
      </c>
      <c r="L4044" s="161">
        <f t="shared" si="2914"/>
        <v>2.4</v>
      </c>
      <c r="M4044" s="14"/>
      <c r="N4044" s="208">
        <f>H4044*M4044</f>
        <v>0</v>
      </c>
      <c r="O4044" s="217">
        <f>I4044*M4044</f>
        <v>0</v>
      </c>
      <c r="P4044" s="246">
        <f>J4044*M4044</f>
        <v>0</v>
      </c>
      <c r="Q4044" s="246">
        <f>K4044*M4044</f>
        <v>0</v>
      </c>
      <c r="R4044" s="246">
        <f>L4044*M4044</f>
        <v>0</v>
      </c>
      <c r="S4044" s="13" t="s">
        <v>5</v>
      </c>
    </row>
    <row r="4045" spans="1:20" s="56" customFormat="1" ht="69.95" hidden="1" customHeight="1" outlineLevel="1" thickBot="1" x14ac:dyDescent="0.25">
      <c r="A4045" s="242" t="s">
        <v>6316</v>
      </c>
      <c r="B4045" s="7" t="s">
        <v>136</v>
      </c>
      <c r="C4045" s="597" t="s">
        <v>9077</v>
      </c>
      <c r="D4045" s="68" t="s">
        <v>7741</v>
      </c>
      <c r="E4045" s="64"/>
      <c r="F4045" s="64" t="s">
        <v>4</v>
      </c>
      <c r="G4045" s="149">
        <v>5</v>
      </c>
      <c r="H4045" s="65">
        <v>2.4</v>
      </c>
      <c r="I4045" s="65">
        <v>2.2999999999999998</v>
      </c>
      <c r="J4045" s="161">
        <f t="shared" si="2912"/>
        <v>2.254</v>
      </c>
      <c r="K4045" s="161">
        <f t="shared" si="2913"/>
        <v>2.2309999999999999</v>
      </c>
      <c r="L4045" s="161">
        <f t="shared" si="2914"/>
        <v>2.2079999999999997</v>
      </c>
      <c r="M4045" s="14"/>
      <c r="N4045" s="208">
        <f>H4045*M4045</f>
        <v>0</v>
      </c>
      <c r="O4045" s="217">
        <f>I4045*M4045</f>
        <v>0</v>
      </c>
      <c r="P4045" s="246">
        <f>J4045*M4045</f>
        <v>0</v>
      </c>
      <c r="Q4045" s="246">
        <f>K4045*M4045</f>
        <v>0</v>
      </c>
      <c r="R4045" s="246">
        <f>L4045*M4045</f>
        <v>0</v>
      </c>
      <c r="S4045" s="13" t="s">
        <v>5</v>
      </c>
    </row>
    <row r="4046" spans="1:20" s="56" customFormat="1" ht="69.95" hidden="1" customHeight="1" outlineLevel="1" thickBot="1" x14ac:dyDescent="0.25">
      <c r="A4046" s="242" t="s">
        <v>6317</v>
      </c>
      <c r="B4046" s="64" t="s">
        <v>136</v>
      </c>
      <c r="C4046" s="597" t="s">
        <v>9356</v>
      </c>
      <c r="D4046" s="69" t="s">
        <v>7742</v>
      </c>
      <c r="E4046" s="64"/>
      <c r="F4046" s="64" t="s">
        <v>4</v>
      </c>
      <c r="G4046" s="136">
        <v>6</v>
      </c>
      <c r="H4046" s="98">
        <v>3.1</v>
      </c>
      <c r="I4046" s="98">
        <v>3</v>
      </c>
      <c r="J4046" s="161">
        <f t="shared" si="2912"/>
        <v>2.94</v>
      </c>
      <c r="K4046" s="161">
        <f t="shared" si="2913"/>
        <v>2.91</v>
      </c>
      <c r="L4046" s="161">
        <f t="shared" si="2914"/>
        <v>2.88</v>
      </c>
      <c r="M4046" s="14"/>
      <c r="N4046" s="209">
        <f>H4046*M4046</f>
        <v>0</v>
      </c>
      <c r="O4046" s="217">
        <f>I4046*M4046</f>
        <v>0</v>
      </c>
      <c r="P4046" s="246">
        <f>J4046*M4046</f>
        <v>0</v>
      </c>
      <c r="Q4046" s="246">
        <f>K4046*M4046</f>
        <v>0</v>
      </c>
      <c r="R4046" s="246">
        <f>L4046*M4046</f>
        <v>0</v>
      </c>
      <c r="S4046" s="30" t="s">
        <v>5</v>
      </c>
      <c r="T4046" s="100"/>
    </row>
    <row r="4047" spans="1:20" s="56" customFormat="1" ht="69.95" hidden="1" customHeight="1" outlineLevel="1" thickBot="1" x14ac:dyDescent="0.25">
      <c r="A4047" s="242" t="s">
        <v>6318</v>
      </c>
      <c r="B4047" s="7" t="s">
        <v>136</v>
      </c>
      <c r="C4047" s="104" t="s">
        <v>1907</v>
      </c>
      <c r="D4047" s="68" t="s">
        <v>7743</v>
      </c>
      <c r="E4047" s="64"/>
      <c r="F4047" s="64" t="s">
        <v>4</v>
      </c>
      <c r="G4047" s="149">
        <v>6</v>
      </c>
      <c r="H4047" s="65">
        <v>3</v>
      </c>
      <c r="I4047" s="65">
        <v>2.9</v>
      </c>
      <c r="J4047" s="161">
        <f t="shared" si="2912"/>
        <v>2.8420000000000001</v>
      </c>
      <c r="K4047" s="161">
        <f t="shared" si="2913"/>
        <v>2.8129999999999997</v>
      </c>
      <c r="L4047" s="161">
        <f t="shared" si="2914"/>
        <v>2.7839999999999998</v>
      </c>
      <c r="M4047" s="14"/>
      <c r="N4047" s="208">
        <f>H4047*M4047</f>
        <v>0</v>
      </c>
      <c r="O4047" s="217">
        <f>I4047*M4047</f>
        <v>0</v>
      </c>
      <c r="P4047" s="246">
        <f>J4047*M4047</f>
        <v>0</v>
      </c>
      <c r="Q4047" s="246">
        <f>K4047*M4047</f>
        <v>0</v>
      </c>
      <c r="R4047" s="246">
        <f>L4047*M4047</f>
        <v>0</v>
      </c>
      <c r="S4047" s="13" t="s">
        <v>5</v>
      </c>
    </row>
    <row r="4048" spans="1:20" s="56" customFormat="1" ht="69.95" hidden="1" customHeight="1" outlineLevel="1" thickBot="1" x14ac:dyDescent="0.25">
      <c r="A4048" s="242" t="s">
        <v>6319</v>
      </c>
      <c r="B4048" s="7" t="s">
        <v>136</v>
      </c>
      <c r="C4048" s="104" t="s">
        <v>1907</v>
      </c>
      <c r="D4048" s="68" t="s">
        <v>7744</v>
      </c>
      <c r="E4048" s="64"/>
      <c r="F4048" s="64" t="s">
        <v>4</v>
      </c>
      <c r="G4048" s="149">
        <v>6</v>
      </c>
      <c r="H4048" s="65">
        <v>3.6</v>
      </c>
      <c r="I4048" s="65">
        <v>3.5</v>
      </c>
      <c r="J4048" s="161">
        <f t="shared" si="2912"/>
        <v>3.4299999999999997</v>
      </c>
      <c r="K4048" s="161">
        <f t="shared" si="2913"/>
        <v>3.395</v>
      </c>
      <c r="L4048" s="161">
        <f t="shared" si="2914"/>
        <v>3.36</v>
      </c>
      <c r="M4048" s="14"/>
      <c r="N4048" s="208">
        <f>H4048*M4048</f>
        <v>0</v>
      </c>
      <c r="O4048" s="217">
        <f>I4048*M4048</f>
        <v>0</v>
      </c>
      <c r="P4048" s="246">
        <f>J4048*M4048</f>
        <v>0</v>
      </c>
      <c r="Q4048" s="246">
        <f>K4048*M4048</f>
        <v>0</v>
      </c>
      <c r="R4048" s="246">
        <f>L4048*M4048</f>
        <v>0</v>
      </c>
      <c r="S4048" s="13" t="s">
        <v>5</v>
      </c>
    </row>
    <row r="4049" spans="1:20" s="56" customFormat="1" ht="69.95" hidden="1" customHeight="1" outlineLevel="1" thickBot="1" x14ac:dyDescent="0.25">
      <c r="A4049" s="242" t="s">
        <v>6320</v>
      </c>
      <c r="B4049" s="64" t="s">
        <v>136</v>
      </c>
      <c r="C4049" s="104" t="s">
        <v>1907</v>
      </c>
      <c r="D4049" s="69" t="s">
        <v>7745</v>
      </c>
      <c r="E4049" s="64"/>
      <c r="F4049" s="64" t="s">
        <v>4</v>
      </c>
      <c r="G4049" s="136">
        <v>7</v>
      </c>
      <c r="H4049" s="98">
        <v>4.5999999999999996</v>
      </c>
      <c r="I4049" s="98">
        <v>4.5</v>
      </c>
      <c r="J4049" s="161">
        <f t="shared" si="2912"/>
        <v>4.41</v>
      </c>
      <c r="K4049" s="161">
        <f t="shared" si="2913"/>
        <v>4.3650000000000002</v>
      </c>
      <c r="L4049" s="161">
        <f t="shared" si="2914"/>
        <v>4.32</v>
      </c>
      <c r="M4049" s="14"/>
      <c r="N4049" s="209">
        <f>H4049*M4049</f>
        <v>0</v>
      </c>
      <c r="O4049" s="217">
        <f>I4049*M4049</f>
        <v>0</v>
      </c>
      <c r="P4049" s="246">
        <f>J4049*M4049</f>
        <v>0</v>
      </c>
      <c r="Q4049" s="246">
        <f>K4049*M4049</f>
        <v>0</v>
      </c>
      <c r="R4049" s="246">
        <f>L4049*M4049</f>
        <v>0</v>
      </c>
      <c r="S4049" s="30" t="s">
        <v>5</v>
      </c>
      <c r="T4049" s="100"/>
    </row>
    <row r="4050" spans="1:20" s="56" customFormat="1" ht="69.95" hidden="1" customHeight="1" outlineLevel="1" thickBot="1" x14ac:dyDescent="0.25">
      <c r="A4050" s="242" t="s">
        <v>6321</v>
      </c>
      <c r="B4050" s="7" t="s">
        <v>136</v>
      </c>
      <c r="C4050" s="104" t="s">
        <v>1907</v>
      </c>
      <c r="D4050" s="68" t="s">
        <v>7746</v>
      </c>
      <c r="E4050" s="64"/>
      <c r="F4050" s="64" t="s">
        <v>4</v>
      </c>
      <c r="G4050" s="149">
        <v>6</v>
      </c>
      <c r="H4050" s="65">
        <v>3.4</v>
      </c>
      <c r="I4050" s="65">
        <v>3.3</v>
      </c>
      <c r="J4050" s="161">
        <f t="shared" si="2912"/>
        <v>3.234</v>
      </c>
      <c r="K4050" s="161">
        <f t="shared" si="2913"/>
        <v>3.2009999999999996</v>
      </c>
      <c r="L4050" s="161">
        <f t="shared" si="2914"/>
        <v>3.1679999999999997</v>
      </c>
      <c r="M4050" s="14"/>
      <c r="N4050" s="208">
        <f>H4050*M4050</f>
        <v>0</v>
      </c>
      <c r="O4050" s="217">
        <f>I4050*M4050</f>
        <v>0</v>
      </c>
      <c r="P4050" s="246">
        <f>J4050*M4050</f>
        <v>0</v>
      </c>
      <c r="Q4050" s="246">
        <f>K4050*M4050</f>
        <v>0</v>
      </c>
      <c r="R4050" s="246">
        <f>L4050*M4050</f>
        <v>0</v>
      </c>
      <c r="S4050" s="13" t="s">
        <v>5</v>
      </c>
    </row>
    <row r="4051" spans="1:20" s="56" customFormat="1" ht="69.95" hidden="1" customHeight="1" outlineLevel="1" thickBot="1" x14ac:dyDescent="0.25">
      <c r="A4051" s="242" t="s">
        <v>6322</v>
      </c>
      <c r="B4051" s="7" t="s">
        <v>136</v>
      </c>
      <c r="C4051" s="597" t="s">
        <v>9951</v>
      </c>
      <c r="D4051" s="68" t="s">
        <v>7747</v>
      </c>
      <c r="E4051" s="64"/>
      <c r="F4051" s="64" t="s">
        <v>4</v>
      </c>
      <c r="G4051" s="149">
        <v>6</v>
      </c>
      <c r="H4051" s="65">
        <v>3.4</v>
      </c>
      <c r="I4051" s="65">
        <v>3.3</v>
      </c>
      <c r="J4051" s="161">
        <f t="shared" si="2912"/>
        <v>3.234</v>
      </c>
      <c r="K4051" s="161">
        <f t="shared" si="2913"/>
        <v>3.2009999999999996</v>
      </c>
      <c r="L4051" s="161">
        <f t="shared" si="2914"/>
        <v>3.1679999999999997</v>
      </c>
      <c r="M4051" s="14"/>
      <c r="N4051" s="208">
        <f>H4051*M4051</f>
        <v>0</v>
      </c>
      <c r="O4051" s="217">
        <f>I4051*M4051</f>
        <v>0</v>
      </c>
      <c r="P4051" s="246">
        <f>J4051*M4051</f>
        <v>0</v>
      </c>
      <c r="Q4051" s="246">
        <f>K4051*M4051</f>
        <v>0</v>
      </c>
      <c r="R4051" s="246">
        <f>L4051*M4051</f>
        <v>0</v>
      </c>
      <c r="S4051" s="13" t="s">
        <v>5</v>
      </c>
    </row>
    <row r="4052" spans="1:20" s="56" customFormat="1" ht="69.95" hidden="1" customHeight="1" outlineLevel="1" thickBot="1" x14ac:dyDescent="0.25">
      <c r="A4052" s="242" t="s">
        <v>6323</v>
      </c>
      <c r="B4052" s="64" t="s">
        <v>136</v>
      </c>
      <c r="C4052" s="597" t="s">
        <v>9078</v>
      </c>
      <c r="D4052" s="69" t="s">
        <v>7748</v>
      </c>
      <c r="E4052" s="64"/>
      <c r="F4052" s="64" t="s">
        <v>4</v>
      </c>
      <c r="G4052" s="149">
        <v>6</v>
      </c>
      <c r="H4052" s="65">
        <v>3.4</v>
      </c>
      <c r="I4052" s="65">
        <v>3.3</v>
      </c>
      <c r="J4052" s="161">
        <f t="shared" si="2912"/>
        <v>3.234</v>
      </c>
      <c r="K4052" s="161">
        <f t="shared" si="2913"/>
        <v>3.2009999999999996</v>
      </c>
      <c r="L4052" s="161">
        <f t="shared" si="2914"/>
        <v>3.1679999999999997</v>
      </c>
      <c r="M4052" s="14"/>
      <c r="N4052" s="209">
        <f>H4052*M4052</f>
        <v>0</v>
      </c>
      <c r="O4052" s="217">
        <f>I4052*M4052</f>
        <v>0</v>
      </c>
      <c r="P4052" s="246">
        <f>J4052*M4052</f>
        <v>0</v>
      </c>
      <c r="Q4052" s="246">
        <f>K4052*M4052</f>
        <v>0</v>
      </c>
      <c r="R4052" s="246">
        <f>L4052*M4052</f>
        <v>0</v>
      </c>
      <c r="S4052" s="30" t="s">
        <v>5</v>
      </c>
      <c r="T4052" s="100"/>
    </row>
    <row r="4053" spans="1:20" s="56" customFormat="1" ht="69.95" hidden="1" customHeight="1" outlineLevel="1" thickBot="1" x14ac:dyDescent="0.25">
      <c r="A4053" s="242" t="s">
        <v>6324</v>
      </c>
      <c r="B4053" s="7" t="s">
        <v>136</v>
      </c>
      <c r="C4053" s="104" t="s">
        <v>1907</v>
      </c>
      <c r="D4053" s="68" t="s">
        <v>7749</v>
      </c>
      <c r="E4053" s="64"/>
      <c r="F4053" s="64" t="s">
        <v>4</v>
      </c>
      <c r="G4053" s="149">
        <v>6</v>
      </c>
      <c r="H4053" s="65">
        <v>3</v>
      </c>
      <c r="I4053" s="65">
        <v>2.95</v>
      </c>
      <c r="J4053" s="161">
        <f t="shared" si="2912"/>
        <v>2.891</v>
      </c>
      <c r="K4053" s="161">
        <f t="shared" si="2913"/>
        <v>2.8614999999999999</v>
      </c>
      <c r="L4053" s="161">
        <f t="shared" si="2914"/>
        <v>2.8319999999999999</v>
      </c>
      <c r="M4053" s="14"/>
      <c r="N4053" s="208">
        <f>H4053*M4053</f>
        <v>0</v>
      </c>
      <c r="O4053" s="217">
        <f>I4053*M4053</f>
        <v>0</v>
      </c>
      <c r="P4053" s="246">
        <f>J4053*M4053</f>
        <v>0</v>
      </c>
      <c r="Q4053" s="246">
        <f>K4053*M4053</f>
        <v>0</v>
      </c>
      <c r="R4053" s="246">
        <f>L4053*M4053</f>
        <v>0</v>
      </c>
      <c r="S4053" s="13" t="s">
        <v>5</v>
      </c>
    </row>
    <row r="4054" spans="1:20" s="56" customFormat="1" ht="69.95" hidden="1" customHeight="1" outlineLevel="1" thickBot="1" x14ac:dyDescent="0.25">
      <c r="A4054" s="242" t="s">
        <v>6325</v>
      </c>
      <c r="B4054" s="64" t="s">
        <v>136</v>
      </c>
      <c r="C4054" s="104" t="s">
        <v>1907</v>
      </c>
      <c r="D4054" s="69" t="s">
        <v>7750</v>
      </c>
      <c r="E4054" s="64"/>
      <c r="F4054" s="64" t="s">
        <v>4</v>
      </c>
      <c r="G4054" s="136">
        <v>7</v>
      </c>
      <c r="H4054" s="98">
        <v>4.3</v>
      </c>
      <c r="I4054" s="98">
        <v>4.2</v>
      </c>
      <c r="J4054" s="161">
        <f t="shared" si="2912"/>
        <v>4.1159999999999997</v>
      </c>
      <c r="K4054" s="161">
        <f t="shared" si="2913"/>
        <v>4.0739999999999998</v>
      </c>
      <c r="L4054" s="161">
        <f t="shared" si="2914"/>
        <v>4.032</v>
      </c>
      <c r="M4054" s="14"/>
      <c r="N4054" s="209">
        <f>H4054*M4054</f>
        <v>0</v>
      </c>
      <c r="O4054" s="217">
        <f>I4054*M4054</f>
        <v>0</v>
      </c>
      <c r="P4054" s="246">
        <f>J4054*M4054</f>
        <v>0</v>
      </c>
      <c r="Q4054" s="246">
        <f>K4054*M4054</f>
        <v>0</v>
      </c>
      <c r="R4054" s="246">
        <f>L4054*M4054</f>
        <v>0</v>
      </c>
      <c r="S4054" s="30" t="s">
        <v>5</v>
      </c>
      <c r="T4054" s="100"/>
    </row>
    <row r="4055" spans="1:20" s="56" customFormat="1" ht="69.95" hidden="1" customHeight="1" outlineLevel="1" thickBot="1" x14ac:dyDescent="0.25">
      <c r="A4055" s="242" t="s">
        <v>6326</v>
      </c>
      <c r="B4055" s="7" t="s">
        <v>136</v>
      </c>
      <c r="C4055" s="597" t="s">
        <v>9363</v>
      </c>
      <c r="D4055" s="68" t="s">
        <v>7751</v>
      </c>
      <c r="E4055" s="64"/>
      <c r="F4055" s="64" t="s">
        <v>4</v>
      </c>
      <c r="G4055" s="149">
        <v>6</v>
      </c>
      <c r="H4055" s="65">
        <v>3</v>
      </c>
      <c r="I4055" s="65">
        <v>2.9</v>
      </c>
      <c r="J4055" s="161">
        <f t="shared" si="2912"/>
        <v>2.8420000000000001</v>
      </c>
      <c r="K4055" s="161">
        <f t="shared" si="2913"/>
        <v>2.8129999999999997</v>
      </c>
      <c r="L4055" s="161">
        <f t="shared" si="2914"/>
        <v>2.7839999999999998</v>
      </c>
      <c r="M4055" s="14"/>
      <c r="N4055" s="208">
        <f>H4055*M4055</f>
        <v>0</v>
      </c>
      <c r="O4055" s="217">
        <f>I4055*M4055</f>
        <v>0</v>
      </c>
      <c r="P4055" s="246">
        <f>J4055*M4055</f>
        <v>0</v>
      </c>
      <c r="Q4055" s="246">
        <f>K4055*M4055</f>
        <v>0</v>
      </c>
      <c r="R4055" s="246">
        <f>L4055*M4055</f>
        <v>0</v>
      </c>
      <c r="S4055" s="13" t="s">
        <v>5</v>
      </c>
    </row>
    <row r="4056" spans="1:20" s="56" customFormat="1" ht="69.95" hidden="1" customHeight="1" outlineLevel="1" thickBot="1" x14ac:dyDescent="0.25">
      <c r="A4056" s="242" t="s">
        <v>6327</v>
      </c>
      <c r="B4056" s="7" t="s">
        <v>136</v>
      </c>
      <c r="C4056" s="597" t="s">
        <v>9357</v>
      </c>
      <c r="D4056" s="68" t="s">
        <v>7752</v>
      </c>
      <c r="E4056" s="64"/>
      <c r="F4056" s="64" t="s">
        <v>4</v>
      </c>
      <c r="G4056" s="149">
        <v>6</v>
      </c>
      <c r="H4056" s="65">
        <v>2.9</v>
      </c>
      <c r="I4056" s="65">
        <v>2.8</v>
      </c>
      <c r="J4056" s="161">
        <f t="shared" si="2912"/>
        <v>2.7439999999999998</v>
      </c>
      <c r="K4056" s="161">
        <f t="shared" si="2913"/>
        <v>2.7159999999999997</v>
      </c>
      <c r="L4056" s="161">
        <f t="shared" si="2914"/>
        <v>2.6879999999999997</v>
      </c>
      <c r="M4056" s="14"/>
      <c r="N4056" s="208">
        <f>H4056*M4056</f>
        <v>0</v>
      </c>
      <c r="O4056" s="217">
        <f>I4056*M4056</f>
        <v>0</v>
      </c>
      <c r="P4056" s="246">
        <f>J4056*M4056</f>
        <v>0</v>
      </c>
      <c r="Q4056" s="246">
        <f>K4056*M4056</f>
        <v>0</v>
      </c>
      <c r="R4056" s="246">
        <f>L4056*M4056</f>
        <v>0</v>
      </c>
      <c r="S4056" s="13" t="s">
        <v>5</v>
      </c>
    </row>
    <row r="4057" spans="1:20" s="56" customFormat="1" ht="69.95" hidden="1" customHeight="1" outlineLevel="1" thickBot="1" x14ac:dyDescent="0.25">
      <c r="A4057" s="242" t="s">
        <v>6328</v>
      </c>
      <c r="B4057" s="7" t="s">
        <v>136</v>
      </c>
      <c r="C4057" s="597" t="s">
        <v>9351</v>
      </c>
      <c r="D4057" s="68" t="s">
        <v>7753</v>
      </c>
      <c r="E4057" s="64"/>
      <c r="F4057" s="64" t="s">
        <v>4</v>
      </c>
      <c r="G4057" s="149">
        <v>6</v>
      </c>
      <c r="H4057" s="65">
        <v>2.9</v>
      </c>
      <c r="I4057" s="65">
        <v>2.8</v>
      </c>
      <c r="J4057" s="161">
        <f t="shared" si="2912"/>
        <v>2.7439999999999998</v>
      </c>
      <c r="K4057" s="161">
        <f t="shared" si="2913"/>
        <v>2.7159999999999997</v>
      </c>
      <c r="L4057" s="161">
        <f t="shared" si="2914"/>
        <v>2.6879999999999997</v>
      </c>
      <c r="M4057" s="14"/>
      <c r="N4057" s="208">
        <f>H4057*M4057</f>
        <v>0</v>
      </c>
      <c r="O4057" s="217">
        <f>I4057*M4057</f>
        <v>0</v>
      </c>
      <c r="P4057" s="246">
        <f>J4057*M4057</f>
        <v>0</v>
      </c>
      <c r="Q4057" s="246">
        <f>K4057*M4057</f>
        <v>0</v>
      </c>
      <c r="R4057" s="246">
        <f>L4057*M4057</f>
        <v>0</v>
      </c>
      <c r="S4057" s="13" t="s">
        <v>5</v>
      </c>
    </row>
    <row r="4058" spans="1:20" s="56" customFormat="1" ht="69.95" hidden="1" customHeight="1" outlineLevel="1" thickBot="1" x14ac:dyDescent="0.25">
      <c r="A4058" s="242" t="s">
        <v>6329</v>
      </c>
      <c r="B4058" s="7" t="s">
        <v>136</v>
      </c>
      <c r="C4058" s="597" t="s">
        <v>9352</v>
      </c>
      <c r="D4058" s="68" t="s">
        <v>7754</v>
      </c>
      <c r="E4058" s="64"/>
      <c r="F4058" s="64" t="s">
        <v>4</v>
      </c>
      <c r="G4058" s="149">
        <v>6</v>
      </c>
      <c r="H4058" s="65">
        <v>3.1</v>
      </c>
      <c r="I4058" s="65">
        <v>3</v>
      </c>
      <c r="J4058" s="161">
        <f t="shared" si="2912"/>
        <v>2.94</v>
      </c>
      <c r="K4058" s="161">
        <f t="shared" si="2913"/>
        <v>2.91</v>
      </c>
      <c r="L4058" s="161">
        <f t="shared" si="2914"/>
        <v>2.88</v>
      </c>
      <c r="M4058" s="14"/>
      <c r="N4058" s="208">
        <f>H4058*M4058</f>
        <v>0</v>
      </c>
      <c r="O4058" s="217">
        <f>I4058*M4058</f>
        <v>0</v>
      </c>
      <c r="P4058" s="246">
        <f>J4058*M4058</f>
        <v>0</v>
      </c>
      <c r="Q4058" s="246">
        <f>K4058*M4058</f>
        <v>0</v>
      </c>
      <c r="R4058" s="246">
        <f>L4058*M4058</f>
        <v>0</v>
      </c>
      <c r="S4058" s="13" t="s">
        <v>5</v>
      </c>
    </row>
    <row r="4059" spans="1:20" s="56" customFormat="1" ht="69.95" hidden="1" customHeight="1" outlineLevel="1" thickBot="1" x14ac:dyDescent="0.25">
      <c r="A4059" s="242" t="s">
        <v>6330</v>
      </c>
      <c r="B4059" s="7" t="s">
        <v>136</v>
      </c>
      <c r="C4059" s="597" t="s">
        <v>10716</v>
      </c>
      <c r="D4059" s="68" t="s">
        <v>7755</v>
      </c>
      <c r="E4059" s="64"/>
      <c r="F4059" s="64" t="s">
        <v>4</v>
      </c>
      <c r="G4059" s="149">
        <v>5</v>
      </c>
      <c r="H4059" s="65">
        <v>3</v>
      </c>
      <c r="I4059" s="65">
        <v>2.9</v>
      </c>
      <c r="J4059" s="161">
        <f t="shared" si="2912"/>
        <v>2.8420000000000001</v>
      </c>
      <c r="K4059" s="161">
        <f t="shared" si="2913"/>
        <v>2.8129999999999997</v>
      </c>
      <c r="L4059" s="161">
        <f t="shared" si="2914"/>
        <v>2.7839999999999998</v>
      </c>
      <c r="M4059" s="14"/>
      <c r="N4059" s="208">
        <f>H4059*M4059</f>
        <v>0</v>
      </c>
      <c r="O4059" s="217">
        <f>I4059*M4059</f>
        <v>0</v>
      </c>
      <c r="P4059" s="246">
        <f>J4059*M4059</f>
        <v>0</v>
      </c>
      <c r="Q4059" s="246">
        <f>K4059*M4059</f>
        <v>0</v>
      </c>
      <c r="R4059" s="246">
        <f>L4059*M4059</f>
        <v>0</v>
      </c>
      <c r="S4059" s="13" t="s">
        <v>5</v>
      </c>
    </row>
    <row r="4060" spans="1:20" s="56" customFormat="1" ht="69.95" hidden="1" customHeight="1" outlineLevel="1" thickBot="1" x14ac:dyDescent="0.25">
      <c r="A4060" s="242" t="s">
        <v>6331</v>
      </c>
      <c r="B4060" s="7" t="s">
        <v>136</v>
      </c>
      <c r="C4060" s="597" t="s">
        <v>9364</v>
      </c>
      <c r="D4060" s="68" t="s">
        <v>7756</v>
      </c>
      <c r="E4060" s="64"/>
      <c r="F4060" s="64" t="s">
        <v>4</v>
      </c>
      <c r="G4060" s="149">
        <v>5</v>
      </c>
      <c r="H4060" s="65">
        <v>3</v>
      </c>
      <c r="I4060" s="65">
        <v>2.9</v>
      </c>
      <c r="J4060" s="161">
        <f t="shared" si="2912"/>
        <v>2.8420000000000001</v>
      </c>
      <c r="K4060" s="161">
        <f t="shared" si="2913"/>
        <v>2.8129999999999997</v>
      </c>
      <c r="L4060" s="161">
        <f t="shared" si="2914"/>
        <v>2.7839999999999998</v>
      </c>
      <c r="M4060" s="14"/>
      <c r="N4060" s="208">
        <f>H4060*M4060</f>
        <v>0</v>
      </c>
      <c r="O4060" s="217">
        <f>I4060*M4060</f>
        <v>0</v>
      </c>
      <c r="P4060" s="246">
        <f>J4060*M4060</f>
        <v>0</v>
      </c>
      <c r="Q4060" s="246">
        <f>K4060*M4060</f>
        <v>0</v>
      </c>
      <c r="R4060" s="246">
        <f>L4060*M4060</f>
        <v>0</v>
      </c>
      <c r="S4060" s="13" t="s">
        <v>5</v>
      </c>
    </row>
    <row r="4061" spans="1:20" s="56" customFormat="1" ht="69.95" hidden="1" customHeight="1" outlineLevel="1" thickBot="1" x14ac:dyDescent="0.25">
      <c r="A4061" s="242" t="s">
        <v>6332</v>
      </c>
      <c r="B4061" s="7" t="s">
        <v>136</v>
      </c>
      <c r="C4061" s="597" t="s">
        <v>9353</v>
      </c>
      <c r="D4061" s="68" t="s">
        <v>7757</v>
      </c>
      <c r="E4061" s="64"/>
      <c r="F4061" s="64" t="s">
        <v>4</v>
      </c>
      <c r="G4061" s="149">
        <v>6</v>
      </c>
      <c r="H4061" s="65">
        <v>3</v>
      </c>
      <c r="I4061" s="65">
        <v>2.9</v>
      </c>
      <c r="J4061" s="161">
        <f t="shared" si="2912"/>
        <v>2.8420000000000001</v>
      </c>
      <c r="K4061" s="161">
        <f t="shared" si="2913"/>
        <v>2.8129999999999997</v>
      </c>
      <c r="L4061" s="161">
        <f t="shared" si="2914"/>
        <v>2.7839999999999998</v>
      </c>
      <c r="M4061" s="14"/>
      <c r="N4061" s="208">
        <f>H4061*M4061</f>
        <v>0</v>
      </c>
      <c r="O4061" s="217">
        <f>I4061*M4061</f>
        <v>0</v>
      </c>
      <c r="P4061" s="246">
        <f>J4061*M4061</f>
        <v>0</v>
      </c>
      <c r="Q4061" s="246">
        <f>K4061*M4061</f>
        <v>0</v>
      </c>
      <c r="R4061" s="246">
        <f>L4061*M4061</f>
        <v>0</v>
      </c>
      <c r="S4061" s="13" t="s">
        <v>5</v>
      </c>
    </row>
    <row r="4062" spans="1:20" s="56" customFormat="1" ht="69.95" hidden="1" customHeight="1" outlineLevel="1" thickBot="1" x14ac:dyDescent="0.25">
      <c r="A4062" s="242" t="s">
        <v>6333</v>
      </c>
      <c r="B4062" s="7" t="s">
        <v>136</v>
      </c>
      <c r="C4062" s="597" t="s">
        <v>9354</v>
      </c>
      <c r="D4062" s="68" t="s">
        <v>7758</v>
      </c>
      <c r="E4062" s="64"/>
      <c r="F4062" s="64" t="s">
        <v>4</v>
      </c>
      <c r="G4062" s="149">
        <v>5</v>
      </c>
      <c r="H4062" s="65">
        <v>2.6</v>
      </c>
      <c r="I4062" s="65">
        <v>2.5</v>
      </c>
      <c r="J4062" s="161">
        <f t="shared" si="2912"/>
        <v>2.4500000000000002</v>
      </c>
      <c r="K4062" s="161">
        <f t="shared" si="2913"/>
        <v>2.4249999999999998</v>
      </c>
      <c r="L4062" s="161">
        <f t="shared" si="2914"/>
        <v>2.4</v>
      </c>
      <c r="M4062" s="14"/>
      <c r="N4062" s="208">
        <f>H4062*M4062</f>
        <v>0</v>
      </c>
      <c r="O4062" s="217">
        <f>I4062*M4062</f>
        <v>0</v>
      </c>
      <c r="P4062" s="246">
        <f>J4062*M4062</f>
        <v>0</v>
      </c>
      <c r="Q4062" s="246">
        <f>K4062*M4062</f>
        <v>0</v>
      </c>
      <c r="R4062" s="246">
        <f>L4062*M4062</f>
        <v>0</v>
      </c>
      <c r="S4062" s="13" t="s">
        <v>5</v>
      </c>
    </row>
    <row r="4063" spans="1:20" s="56" customFormat="1" ht="69.95" hidden="1" customHeight="1" outlineLevel="1" thickBot="1" x14ac:dyDescent="0.25">
      <c r="A4063" s="242" t="s">
        <v>9325</v>
      </c>
      <c r="B4063" s="64" t="s">
        <v>1216</v>
      </c>
      <c r="C4063" s="104" t="s">
        <v>10643</v>
      </c>
      <c r="D4063" s="68" t="s">
        <v>10642</v>
      </c>
      <c r="E4063" s="64"/>
      <c r="F4063" s="64" t="s">
        <v>4</v>
      </c>
      <c r="G4063" s="149">
        <v>12</v>
      </c>
      <c r="H4063" s="65">
        <v>8</v>
      </c>
      <c r="I4063" s="65">
        <v>7.8</v>
      </c>
      <c r="J4063" s="161">
        <f t="shared" si="2912"/>
        <v>7.6440000000000001</v>
      </c>
      <c r="K4063" s="161">
        <f t="shared" si="2913"/>
        <v>7.5659999999999998</v>
      </c>
      <c r="L4063" s="161">
        <f t="shared" si="2914"/>
        <v>7.4879999999999995</v>
      </c>
      <c r="M4063" s="14"/>
      <c r="N4063" s="208">
        <f>H4063*M4063</f>
        <v>0</v>
      </c>
      <c r="O4063" s="217">
        <f>I4063*M4063</f>
        <v>0</v>
      </c>
      <c r="P4063" s="246">
        <f>J4063*M4063</f>
        <v>0</v>
      </c>
      <c r="Q4063" s="246">
        <f>K4063*M4063</f>
        <v>0</v>
      </c>
      <c r="R4063" s="246">
        <f>L4063*M4063</f>
        <v>0</v>
      </c>
      <c r="S4063" s="13" t="s">
        <v>5</v>
      </c>
    </row>
    <row r="4064" spans="1:20" s="56" customFormat="1" ht="69.95" hidden="1" customHeight="1" outlineLevel="1" thickBot="1" x14ac:dyDescent="0.25">
      <c r="A4064" s="242" t="s">
        <v>6334</v>
      </c>
      <c r="B4064" s="7" t="s">
        <v>136</v>
      </c>
      <c r="C4064" s="597" t="s">
        <v>9079</v>
      </c>
      <c r="D4064" s="68" t="s">
        <v>7759</v>
      </c>
      <c r="E4064" s="64"/>
      <c r="F4064" s="64" t="s">
        <v>4</v>
      </c>
      <c r="G4064" s="149">
        <v>5</v>
      </c>
      <c r="H4064" s="65">
        <v>2.6</v>
      </c>
      <c r="I4064" s="65">
        <v>2.5</v>
      </c>
      <c r="J4064" s="161">
        <f t="shared" si="2912"/>
        <v>2.4500000000000002</v>
      </c>
      <c r="K4064" s="161">
        <f t="shared" si="2913"/>
        <v>2.4249999999999998</v>
      </c>
      <c r="L4064" s="161">
        <f t="shared" si="2914"/>
        <v>2.4</v>
      </c>
      <c r="M4064" s="14"/>
      <c r="N4064" s="208">
        <f>H4064*M4064</f>
        <v>0</v>
      </c>
      <c r="O4064" s="217">
        <f>I4064*M4064</f>
        <v>0</v>
      </c>
      <c r="P4064" s="246">
        <f>J4064*M4064</f>
        <v>0</v>
      </c>
      <c r="Q4064" s="246">
        <f>K4064*M4064</f>
        <v>0</v>
      </c>
      <c r="R4064" s="246">
        <f>L4064*M4064</f>
        <v>0</v>
      </c>
      <c r="S4064" s="13" t="s">
        <v>5</v>
      </c>
    </row>
    <row r="4065" spans="1:20" s="56" customFormat="1" ht="69.95" hidden="1" customHeight="1" outlineLevel="1" thickBot="1" x14ac:dyDescent="0.25">
      <c r="A4065" s="242" t="s">
        <v>6335</v>
      </c>
      <c r="B4065" s="7" t="s">
        <v>136</v>
      </c>
      <c r="C4065" s="597" t="s">
        <v>9355</v>
      </c>
      <c r="D4065" s="68" t="s">
        <v>9537</v>
      </c>
      <c r="E4065" s="64"/>
      <c r="F4065" s="64" t="s">
        <v>4</v>
      </c>
      <c r="G4065" s="136">
        <v>5</v>
      </c>
      <c r="H4065" s="65">
        <v>2.1</v>
      </c>
      <c r="I4065" s="65">
        <v>2</v>
      </c>
      <c r="J4065" s="161">
        <f t="shared" si="2912"/>
        <v>1.96</v>
      </c>
      <c r="K4065" s="161">
        <f t="shared" si="2913"/>
        <v>1.94</v>
      </c>
      <c r="L4065" s="161">
        <f t="shared" si="2914"/>
        <v>1.92</v>
      </c>
      <c r="M4065" s="14"/>
      <c r="N4065" s="208">
        <f>H4065*M4065</f>
        <v>0</v>
      </c>
      <c r="O4065" s="217">
        <f>I4065*M4065</f>
        <v>0</v>
      </c>
      <c r="P4065" s="246">
        <f>J4065*M4065</f>
        <v>0</v>
      </c>
      <c r="Q4065" s="246">
        <f>K4065*M4065</f>
        <v>0</v>
      </c>
      <c r="R4065" s="246">
        <f>L4065*M4065</f>
        <v>0</v>
      </c>
      <c r="S4065" s="13" t="s">
        <v>5</v>
      </c>
    </row>
    <row r="4066" spans="1:20" s="56" customFormat="1" ht="69.95" hidden="1" customHeight="1" outlineLevel="1" thickBot="1" x14ac:dyDescent="0.25">
      <c r="A4066" s="242" t="s">
        <v>6336</v>
      </c>
      <c r="B4066" s="7" t="s">
        <v>136</v>
      </c>
      <c r="C4066" s="104" t="s">
        <v>1907</v>
      </c>
      <c r="D4066" s="68" t="s">
        <v>7760</v>
      </c>
      <c r="E4066" s="64"/>
      <c r="F4066" s="64" t="s">
        <v>4</v>
      </c>
      <c r="G4066" s="149">
        <v>6</v>
      </c>
      <c r="H4066" s="65">
        <v>2.8</v>
      </c>
      <c r="I4066" s="65">
        <v>2.7</v>
      </c>
      <c r="J4066" s="161">
        <f t="shared" si="2912"/>
        <v>2.6459999999999999</v>
      </c>
      <c r="K4066" s="161">
        <f t="shared" si="2913"/>
        <v>2.6190000000000002</v>
      </c>
      <c r="L4066" s="161">
        <f t="shared" si="2914"/>
        <v>2.5920000000000001</v>
      </c>
      <c r="M4066" s="14"/>
      <c r="N4066" s="208">
        <f>H4066*M4066</f>
        <v>0</v>
      </c>
      <c r="O4066" s="217">
        <f>I4066*M4066</f>
        <v>0</v>
      </c>
      <c r="P4066" s="246">
        <f>J4066*M4066</f>
        <v>0</v>
      </c>
      <c r="Q4066" s="246">
        <f>K4066*M4066</f>
        <v>0</v>
      </c>
      <c r="R4066" s="246">
        <f>L4066*M4066</f>
        <v>0</v>
      </c>
      <c r="S4066" s="13" t="s">
        <v>5</v>
      </c>
    </row>
    <row r="4067" spans="1:20" s="56" customFormat="1" ht="69.95" hidden="1" customHeight="1" outlineLevel="1" thickBot="1" x14ac:dyDescent="0.25">
      <c r="A4067" s="242" t="s">
        <v>6337</v>
      </c>
      <c r="B4067" s="64" t="s">
        <v>136</v>
      </c>
      <c r="C4067" s="597" t="s">
        <v>9952</v>
      </c>
      <c r="D4067" s="69" t="s">
        <v>7761</v>
      </c>
      <c r="E4067" s="64"/>
      <c r="F4067" s="64" t="s">
        <v>4</v>
      </c>
      <c r="G4067" s="136">
        <v>5</v>
      </c>
      <c r="H4067" s="98">
        <v>2.5</v>
      </c>
      <c r="I4067" s="98">
        <v>2.4</v>
      </c>
      <c r="J4067" s="162">
        <f t="shared" si="2912"/>
        <v>2.3519999999999999</v>
      </c>
      <c r="K4067" s="162">
        <f t="shared" si="2913"/>
        <v>2.3279999999999998</v>
      </c>
      <c r="L4067" s="162">
        <f t="shared" si="2914"/>
        <v>2.3039999999999998</v>
      </c>
      <c r="M4067" s="141"/>
      <c r="N4067" s="209">
        <f>H4067*M4067</f>
        <v>0</v>
      </c>
      <c r="O4067" s="217">
        <f>I4067*M4067</f>
        <v>0</v>
      </c>
      <c r="P4067" s="246">
        <f>J4067*M4067</f>
        <v>0</v>
      </c>
      <c r="Q4067" s="246">
        <f>K4067*M4067</f>
        <v>0</v>
      </c>
      <c r="R4067" s="246">
        <f>L4067*M4067</f>
        <v>0</v>
      </c>
      <c r="S4067" s="30" t="s">
        <v>5</v>
      </c>
      <c r="T4067" s="100"/>
    </row>
    <row r="4068" spans="1:20" s="56" customFormat="1" ht="69.95" hidden="1" customHeight="1" outlineLevel="1" thickBot="1" x14ac:dyDescent="0.25">
      <c r="A4068" s="242" t="s">
        <v>6338</v>
      </c>
      <c r="B4068" s="64" t="s">
        <v>136</v>
      </c>
      <c r="C4068" s="597" t="s">
        <v>9365</v>
      </c>
      <c r="D4068" s="69" t="s">
        <v>7762</v>
      </c>
      <c r="E4068" s="64"/>
      <c r="F4068" s="64" t="s">
        <v>4</v>
      </c>
      <c r="G4068" s="136">
        <v>5</v>
      </c>
      <c r="H4068" s="98">
        <v>2.5</v>
      </c>
      <c r="I4068" s="98">
        <v>2.4</v>
      </c>
      <c r="J4068" s="162">
        <f t="shared" si="2912"/>
        <v>2.3519999999999999</v>
      </c>
      <c r="K4068" s="162">
        <f t="shared" si="2913"/>
        <v>2.3279999999999998</v>
      </c>
      <c r="L4068" s="162">
        <f t="shared" si="2914"/>
        <v>2.3039999999999998</v>
      </c>
      <c r="M4068" s="141"/>
      <c r="N4068" s="209">
        <f>H4068*M4068</f>
        <v>0</v>
      </c>
      <c r="O4068" s="217">
        <f>I4068*M4068</f>
        <v>0</v>
      </c>
      <c r="P4068" s="246">
        <f>J4068*M4068</f>
        <v>0</v>
      </c>
      <c r="Q4068" s="246">
        <f>K4068*M4068</f>
        <v>0</v>
      </c>
      <c r="R4068" s="246">
        <f>L4068*M4068</f>
        <v>0</v>
      </c>
      <c r="S4068" s="30" t="s">
        <v>5</v>
      </c>
      <c r="T4068" s="100"/>
    </row>
    <row r="4069" spans="1:20" s="56" customFormat="1" ht="69.95" hidden="1" customHeight="1" outlineLevel="1" thickBot="1" x14ac:dyDescent="0.25">
      <c r="A4069" s="242" t="s">
        <v>6339</v>
      </c>
      <c r="B4069" s="64" t="s">
        <v>136</v>
      </c>
      <c r="C4069" s="597" t="s">
        <v>9289</v>
      </c>
      <c r="D4069" s="69" t="s">
        <v>7763</v>
      </c>
      <c r="E4069" s="64"/>
      <c r="F4069" s="64" t="s">
        <v>4</v>
      </c>
      <c r="G4069" s="136">
        <v>4</v>
      </c>
      <c r="H4069" s="98">
        <v>2</v>
      </c>
      <c r="I4069" s="98">
        <v>1.95</v>
      </c>
      <c r="J4069" s="162">
        <f t="shared" si="2912"/>
        <v>1.911</v>
      </c>
      <c r="K4069" s="162">
        <f t="shared" si="2913"/>
        <v>1.8915</v>
      </c>
      <c r="L4069" s="162">
        <f t="shared" si="2914"/>
        <v>1.8719999999999999</v>
      </c>
      <c r="M4069" s="141"/>
      <c r="N4069" s="209">
        <f>H4069*M4069</f>
        <v>0</v>
      </c>
      <c r="O4069" s="217">
        <f>I4069*M4069</f>
        <v>0</v>
      </c>
      <c r="P4069" s="246">
        <f>J4069*M4069</f>
        <v>0</v>
      </c>
      <c r="Q4069" s="246">
        <f>K4069*M4069</f>
        <v>0</v>
      </c>
      <c r="R4069" s="246">
        <f>L4069*M4069</f>
        <v>0</v>
      </c>
      <c r="S4069" s="30" t="s">
        <v>5</v>
      </c>
      <c r="T4069" s="100"/>
    </row>
    <row r="4070" spans="1:20" s="56" customFormat="1" ht="69.95" hidden="1" customHeight="1" outlineLevel="1" thickBot="1" x14ac:dyDescent="0.25">
      <c r="A4070" s="242" t="s">
        <v>6340</v>
      </c>
      <c r="B4070" s="7" t="s">
        <v>136</v>
      </c>
      <c r="C4070" s="597" t="s">
        <v>9981</v>
      </c>
      <c r="D4070" s="68" t="s">
        <v>7764</v>
      </c>
      <c r="E4070" s="64"/>
      <c r="F4070" s="64" t="s">
        <v>4</v>
      </c>
      <c r="G4070" s="149">
        <v>6</v>
      </c>
      <c r="H4070" s="65">
        <v>3.1</v>
      </c>
      <c r="I4070" s="65">
        <v>3</v>
      </c>
      <c r="J4070" s="161">
        <f t="shared" ref="J4070:J4086" si="2924">I4070*0.98</f>
        <v>2.94</v>
      </c>
      <c r="K4070" s="161">
        <f t="shared" ref="K4070:K4086" si="2925">I4070*0.97</f>
        <v>2.91</v>
      </c>
      <c r="L4070" s="161">
        <f t="shared" ref="L4070:L4086" si="2926">I4070*0.96</f>
        <v>2.88</v>
      </c>
      <c r="M4070" s="14"/>
      <c r="N4070" s="208">
        <f>H4070*M4070</f>
        <v>0</v>
      </c>
      <c r="O4070" s="217">
        <f>I4070*M4070</f>
        <v>0</v>
      </c>
      <c r="P4070" s="246">
        <f>J4070*M4070</f>
        <v>0</v>
      </c>
      <c r="Q4070" s="246">
        <f>K4070*M4070</f>
        <v>0</v>
      </c>
      <c r="R4070" s="246">
        <f>L4070*M4070</f>
        <v>0</v>
      </c>
      <c r="S4070" s="13" t="s">
        <v>5</v>
      </c>
    </row>
    <row r="4071" spans="1:20" s="56" customFormat="1" ht="69.95" hidden="1" customHeight="1" outlineLevel="1" thickBot="1" x14ac:dyDescent="0.25">
      <c r="A4071" s="242" t="s">
        <v>6341</v>
      </c>
      <c r="B4071" s="7" t="s">
        <v>136</v>
      </c>
      <c r="C4071" s="597" t="s">
        <v>10547</v>
      </c>
      <c r="D4071" s="68" t="s">
        <v>7765</v>
      </c>
      <c r="E4071" s="64"/>
      <c r="F4071" s="64" t="s">
        <v>4</v>
      </c>
      <c r="G4071" s="149">
        <v>5</v>
      </c>
      <c r="H4071" s="65">
        <v>2.9</v>
      </c>
      <c r="I4071" s="65">
        <v>2.8</v>
      </c>
      <c r="J4071" s="161">
        <f t="shared" si="2924"/>
        <v>2.7439999999999998</v>
      </c>
      <c r="K4071" s="161">
        <f t="shared" si="2925"/>
        <v>2.7159999999999997</v>
      </c>
      <c r="L4071" s="161">
        <f t="shared" si="2926"/>
        <v>2.6879999999999997</v>
      </c>
      <c r="M4071" s="14"/>
      <c r="N4071" s="208">
        <f>H4071*M4071</f>
        <v>0</v>
      </c>
      <c r="O4071" s="217">
        <f>I4071*M4071</f>
        <v>0</v>
      </c>
      <c r="P4071" s="246">
        <f>J4071*M4071</f>
        <v>0</v>
      </c>
      <c r="Q4071" s="246">
        <f>K4071*M4071</f>
        <v>0</v>
      </c>
      <c r="R4071" s="246">
        <f>L4071*M4071</f>
        <v>0</v>
      </c>
      <c r="S4071" s="13" t="s">
        <v>5</v>
      </c>
    </row>
    <row r="4072" spans="1:20" s="56" customFormat="1" ht="69.95" hidden="1" customHeight="1" outlineLevel="1" thickBot="1" x14ac:dyDescent="0.25">
      <c r="A4072" s="242" t="s">
        <v>6342</v>
      </c>
      <c r="B4072" s="7" t="s">
        <v>136</v>
      </c>
      <c r="C4072" s="597" t="s">
        <v>9368</v>
      </c>
      <c r="D4072" s="68" t="s">
        <v>7766</v>
      </c>
      <c r="E4072" s="64"/>
      <c r="F4072" s="64" t="s">
        <v>4</v>
      </c>
      <c r="G4072" s="149">
        <v>4</v>
      </c>
      <c r="H4072" s="65">
        <v>2.2000000000000002</v>
      </c>
      <c r="I4072" s="65">
        <v>2.1</v>
      </c>
      <c r="J4072" s="161">
        <f t="shared" si="2924"/>
        <v>2.0579999999999998</v>
      </c>
      <c r="K4072" s="161">
        <f t="shared" si="2925"/>
        <v>2.0369999999999999</v>
      </c>
      <c r="L4072" s="161">
        <f t="shared" si="2926"/>
        <v>2.016</v>
      </c>
      <c r="M4072" s="14"/>
      <c r="N4072" s="208">
        <f>H4072*M4072</f>
        <v>0</v>
      </c>
      <c r="O4072" s="217">
        <f>I4072*M4072</f>
        <v>0</v>
      </c>
      <c r="P4072" s="246">
        <f>J4072*M4072</f>
        <v>0</v>
      </c>
      <c r="Q4072" s="246">
        <f>K4072*M4072</f>
        <v>0</v>
      </c>
      <c r="R4072" s="246">
        <f>L4072*M4072</f>
        <v>0</v>
      </c>
      <c r="S4072" s="13" t="s">
        <v>5</v>
      </c>
    </row>
    <row r="4073" spans="1:20" s="56" customFormat="1" ht="69.95" hidden="1" customHeight="1" outlineLevel="1" thickBot="1" x14ac:dyDescent="0.25">
      <c r="A4073" s="242" t="s">
        <v>6343</v>
      </c>
      <c r="B4073" s="7" t="s">
        <v>136</v>
      </c>
      <c r="C4073" s="597" t="s">
        <v>10544</v>
      </c>
      <c r="D4073" s="68" t="s">
        <v>7767</v>
      </c>
      <c r="E4073" s="64"/>
      <c r="F4073" s="64" t="s">
        <v>4</v>
      </c>
      <c r="G4073" s="149">
        <v>4</v>
      </c>
      <c r="H4073" s="65">
        <v>2.2000000000000002</v>
      </c>
      <c r="I4073" s="65">
        <v>2.1</v>
      </c>
      <c r="J4073" s="161">
        <f t="shared" si="2924"/>
        <v>2.0579999999999998</v>
      </c>
      <c r="K4073" s="161">
        <f t="shared" si="2925"/>
        <v>2.0369999999999999</v>
      </c>
      <c r="L4073" s="161">
        <f t="shared" si="2926"/>
        <v>2.016</v>
      </c>
      <c r="M4073" s="14"/>
      <c r="N4073" s="208">
        <f>H4073*M4073</f>
        <v>0</v>
      </c>
      <c r="O4073" s="217">
        <f>I4073*M4073</f>
        <v>0</v>
      </c>
      <c r="P4073" s="246">
        <f>J4073*M4073</f>
        <v>0</v>
      </c>
      <c r="Q4073" s="246">
        <f>K4073*M4073</f>
        <v>0</v>
      </c>
      <c r="R4073" s="246">
        <f>L4073*M4073</f>
        <v>0</v>
      </c>
      <c r="S4073" s="13" t="s">
        <v>5</v>
      </c>
    </row>
    <row r="4074" spans="1:20" s="56" customFormat="1" ht="69.95" hidden="1" customHeight="1" outlineLevel="1" thickBot="1" x14ac:dyDescent="0.25">
      <c r="A4074" s="242" t="s">
        <v>6344</v>
      </c>
      <c r="B4074" s="64" t="s">
        <v>136</v>
      </c>
      <c r="C4074" s="597" t="s">
        <v>9391</v>
      </c>
      <c r="D4074" s="69" t="s">
        <v>7768</v>
      </c>
      <c r="E4074" s="64"/>
      <c r="F4074" s="64" t="s">
        <v>4</v>
      </c>
      <c r="G4074" s="136">
        <v>5</v>
      </c>
      <c r="H4074" s="98">
        <v>2.5</v>
      </c>
      <c r="I4074" s="98">
        <v>2.4</v>
      </c>
      <c r="J4074" s="162">
        <f t="shared" si="2924"/>
        <v>2.3519999999999999</v>
      </c>
      <c r="K4074" s="162">
        <f t="shared" si="2925"/>
        <v>2.3279999999999998</v>
      </c>
      <c r="L4074" s="162">
        <f t="shared" si="2926"/>
        <v>2.3039999999999998</v>
      </c>
      <c r="M4074" s="141"/>
      <c r="N4074" s="209">
        <f>H4074*M4074</f>
        <v>0</v>
      </c>
      <c r="O4074" s="217">
        <f>I4074*M4074</f>
        <v>0</v>
      </c>
      <c r="P4074" s="246">
        <f>J4074*M4074</f>
        <v>0</v>
      </c>
      <c r="Q4074" s="246">
        <f>K4074*M4074</f>
        <v>0</v>
      </c>
      <c r="R4074" s="246">
        <f>L4074*M4074</f>
        <v>0</v>
      </c>
      <c r="S4074" s="30" t="s">
        <v>5</v>
      </c>
      <c r="T4074" s="100"/>
    </row>
    <row r="4075" spans="1:20" s="56" customFormat="1" ht="69.95" hidden="1" customHeight="1" outlineLevel="1" thickBot="1" x14ac:dyDescent="0.25">
      <c r="A4075" s="242" t="s">
        <v>7776</v>
      </c>
      <c r="B4075" s="82" t="s">
        <v>1216</v>
      </c>
      <c r="C4075" s="597" t="s">
        <v>10639</v>
      </c>
      <c r="D4075" s="69" t="s">
        <v>10533</v>
      </c>
      <c r="E4075" s="64"/>
      <c r="F4075" s="64" t="s">
        <v>4</v>
      </c>
      <c r="G4075" s="136">
        <v>15</v>
      </c>
      <c r="H4075" s="98">
        <v>9.1999999999999993</v>
      </c>
      <c r="I4075" s="98">
        <v>9</v>
      </c>
      <c r="J4075" s="162">
        <f t="shared" si="2924"/>
        <v>8.82</v>
      </c>
      <c r="K4075" s="162">
        <f t="shared" si="2925"/>
        <v>8.73</v>
      </c>
      <c r="L4075" s="162">
        <f t="shared" si="2926"/>
        <v>8.64</v>
      </c>
      <c r="M4075" s="141"/>
      <c r="N4075" s="209">
        <f>H4075*M4075</f>
        <v>0</v>
      </c>
      <c r="O4075" s="217">
        <f>I4075*M4075</f>
        <v>0</v>
      </c>
      <c r="P4075" s="246">
        <f>J4075*M4075</f>
        <v>0</v>
      </c>
      <c r="Q4075" s="246">
        <f>K4075*M4075</f>
        <v>0</v>
      </c>
      <c r="R4075" s="246">
        <f>L4075*M4075</f>
        <v>0</v>
      </c>
      <c r="S4075" s="30" t="s">
        <v>5</v>
      </c>
      <c r="T4075" s="100"/>
    </row>
    <row r="4076" spans="1:20" s="56" customFormat="1" ht="69.95" hidden="1" customHeight="1" outlineLevel="1" thickBot="1" x14ac:dyDescent="0.25">
      <c r="A4076" s="242" t="s">
        <v>6345</v>
      </c>
      <c r="B4076" s="7" t="s">
        <v>136</v>
      </c>
      <c r="C4076" s="597" t="s">
        <v>10682</v>
      </c>
      <c r="D4076" s="68" t="s">
        <v>7769</v>
      </c>
      <c r="E4076" s="64"/>
      <c r="F4076" s="64" t="s">
        <v>4</v>
      </c>
      <c r="G4076" s="149">
        <v>5</v>
      </c>
      <c r="H4076" s="65">
        <v>2.5</v>
      </c>
      <c r="I4076" s="65">
        <v>2.4</v>
      </c>
      <c r="J4076" s="161">
        <f t="shared" si="2924"/>
        <v>2.3519999999999999</v>
      </c>
      <c r="K4076" s="161">
        <f t="shared" si="2925"/>
        <v>2.3279999999999998</v>
      </c>
      <c r="L4076" s="161">
        <f t="shared" si="2926"/>
        <v>2.3039999999999998</v>
      </c>
      <c r="M4076" s="14"/>
      <c r="N4076" s="208">
        <f>H4076*M4076</f>
        <v>0</v>
      </c>
      <c r="O4076" s="217">
        <f>I4076*M4076</f>
        <v>0</v>
      </c>
      <c r="P4076" s="246">
        <f>J4076*M4076</f>
        <v>0</v>
      </c>
      <c r="Q4076" s="246">
        <f>K4076*M4076</f>
        <v>0</v>
      </c>
      <c r="R4076" s="246">
        <f>L4076*M4076</f>
        <v>0</v>
      </c>
      <c r="S4076" s="13" t="s">
        <v>5</v>
      </c>
    </row>
    <row r="4077" spans="1:20" s="56" customFormat="1" ht="69.95" hidden="1" customHeight="1" outlineLevel="1" thickBot="1" x14ac:dyDescent="0.25">
      <c r="A4077" s="242" t="s">
        <v>6346</v>
      </c>
      <c r="B4077" s="7" t="s">
        <v>136</v>
      </c>
      <c r="C4077" s="597" t="s">
        <v>9080</v>
      </c>
      <c r="D4077" s="68" t="s">
        <v>7770</v>
      </c>
      <c r="E4077" s="64"/>
      <c r="F4077" s="64" t="s">
        <v>4</v>
      </c>
      <c r="G4077" s="149">
        <v>6</v>
      </c>
      <c r="H4077" s="65">
        <v>2.8</v>
      </c>
      <c r="I4077" s="65">
        <v>2.7</v>
      </c>
      <c r="J4077" s="161">
        <f t="shared" si="2924"/>
        <v>2.6459999999999999</v>
      </c>
      <c r="K4077" s="161">
        <f t="shared" si="2925"/>
        <v>2.6190000000000002</v>
      </c>
      <c r="L4077" s="161">
        <f t="shared" si="2926"/>
        <v>2.5920000000000001</v>
      </c>
      <c r="M4077" s="14"/>
      <c r="N4077" s="208">
        <f>H4077*M4077</f>
        <v>0</v>
      </c>
      <c r="O4077" s="217">
        <f>I4077*M4077</f>
        <v>0</v>
      </c>
      <c r="P4077" s="246">
        <f>J4077*M4077</f>
        <v>0</v>
      </c>
      <c r="Q4077" s="246">
        <f>K4077*M4077</f>
        <v>0</v>
      </c>
      <c r="R4077" s="246">
        <f>L4077*M4077</f>
        <v>0</v>
      </c>
      <c r="S4077" s="13" t="s">
        <v>5</v>
      </c>
    </row>
    <row r="4078" spans="1:20" s="56" customFormat="1" ht="69.95" hidden="1" customHeight="1" outlineLevel="1" thickBot="1" x14ac:dyDescent="0.25">
      <c r="A4078" s="242" t="s">
        <v>6347</v>
      </c>
      <c r="B4078" s="64" t="s">
        <v>136</v>
      </c>
      <c r="C4078" s="597" t="s">
        <v>9366</v>
      </c>
      <c r="D4078" s="69" t="s">
        <v>7771</v>
      </c>
      <c r="E4078" s="64"/>
      <c r="F4078" s="64" t="s">
        <v>4</v>
      </c>
      <c r="G4078" s="136">
        <v>6</v>
      </c>
      <c r="H4078" s="98">
        <v>3</v>
      </c>
      <c r="I4078" s="98">
        <v>2.9</v>
      </c>
      <c r="J4078" s="161">
        <f t="shared" si="2924"/>
        <v>2.8420000000000001</v>
      </c>
      <c r="K4078" s="161">
        <f t="shared" si="2925"/>
        <v>2.8129999999999997</v>
      </c>
      <c r="L4078" s="161">
        <f t="shared" si="2926"/>
        <v>2.7839999999999998</v>
      </c>
      <c r="M4078" s="14"/>
      <c r="N4078" s="209">
        <f>H4078*M4078</f>
        <v>0</v>
      </c>
      <c r="O4078" s="217">
        <f>I4078*M4078</f>
        <v>0</v>
      </c>
      <c r="P4078" s="246">
        <f>J4078*M4078</f>
        <v>0</v>
      </c>
      <c r="Q4078" s="246">
        <f>K4078*M4078</f>
        <v>0</v>
      </c>
      <c r="R4078" s="246">
        <f>L4078*M4078</f>
        <v>0</v>
      </c>
      <c r="S4078" s="30" t="s">
        <v>5</v>
      </c>
      <c r="T4078" s="100"/>
    </row>
    <row r="4079" spans="1:20" s="56" customFormat="1" ht="69.95" hidden="1" customHeight="1" outlineLevel="1" thickBot="1" x14ac:dyDescent="0.25">
      <c r="A4079" s="242" t="s">
        <v>6348</v>
      </c>
      <c r="B4079" s="7" t="s">
        <v>136</v>
      </c>
      <c r="C4079" s="597" t="s">
        <v>9747</v>
      </c>
      <c r="D4079" s="68" t="s">
        <v>9724</v>
      </c>
      <c r="E4079" s="64"/>
      <c r="F4079" s="64" t="s">
        <v>4</v>
      </c>
      <c r="G4079" s="149">
        <v>5</v>
      </c>
      <c r="H4079" s="65">
        <v>2.5</v>
      </c>
      <c r="I4079" s="65">
        <v>2.4</v>
      </c>
      <c r="J4079" s="161">
        <f t="shared" si="2924"/>
        <v>2.3519999999999999</v>
      </c>
      <c r="K4079" s="161">
        <f t="shared" si="2925"/>
        <v>2.3279999999999998</v>
      </c>
      <c r="L4079" s="161">
        <f t="shared" si="2926"/>
        <v>2.3039999999999998</v>
      </c>
      <c r="M4079" s="14"/>
      <c r="N4079" s="208">
        <f>H4079*M4079</f>
        <v>0</v>
      </c>
      <c r="O4079" s="217">
        <f>I4079*M4079</f>
        <v>0</v>
      </c>
      <c r="P4079" s="246">
        <f>J4079*M4079</f>
        <v>0</v>
      </c>
      <c r="Q4079" s="246">
        <f>K4079*M4079</f>
        <v>0</v>
      </c>
      <c r="R4079" s="246">
        <f>L4079*M4079</f>
        <v>0</v>
      </c>
      <c r="S4079" s="13" t="s">
        <v>5</v>
      </c>
    </row>
    <row r="4080" spans="1:20" s="56" customFormat="1" ht="69.95" hidden="1" customHeight="1" outlineLevel="1" thickBot="1" x14ac:dyDescent="0.25">
      <c r="A4080" s="242" t="s">
        <v>6349</v>
      </c>
      <c r="B4080" s="7" t="s">
        <v>136</v>
      </c>
      <c r="C4080" s="597" t="s">
        <v>10621</v>
      </c>
      <c r="D4080" s="68" t="s">
        <v>7772</v>
      </c>
      <c r="E4080" s="64"/>
      <c r="F4080" s="64" t="s">
        <v>4</v>
      </c>
      <c r="G4080" s="149">
        <v>5</v>
      </c>
      <c r="H4080" s="65">
        <v>2.7</v>
      </c>
      <c r="I4080" s="65">
        <v>2.6</v>
      </c>
      <c r="J4080" s="161">
        <f t="shared" si="2924"/>
        <v>2.548</v>
      </c>
      <c r="K4080" s="161">
        <f t="shared" si="2925"/>
        <v>2.5219999999999998</v>
      </c>
      <c r="L4080" s="161">
        <f t="shared" si="2926"/>
        <v>2.496</v>
      </c>
      <c r="M4080" s="14"/>
      <c r="N4080" s="208">
        <f>H4080*M4080</f>
        <v>0</v>
      </c>
      <c r="O4080" s="217">
        <f>I4080*M4080</f>
        <v>0</v>
      </c>
      <c r="P4080" s="246">
        <f>J4080*M4080</f>
        <v>0</v>
      </c>
      <c r="Q4080" s="246">
        <f>K4080*M4080</f>
        <v>0</v>
      </c>
      <c r="R4080" s="246">
        <f>L4080*M4080</f>
        <v>0</v>
      </c>
      <c r="S4080" s="13" t="s">
        <v>5</v>
      </c>
    </row>
    <row r="4081" spans="1:21" s="56" customFormat="1" ht="69.95" hidden="1" customHeight="1" outlineLevel="1" thickBot="1" x14ac:dyDescent="0.25">
      <c r="A4081" s="242" t="s">
        <v>7777</v>
      </c>
      <c r="B4081" s="82" t="s">
        <v>1216</v>
      </c>
      <c r="C4081" s="597" t="s">
        <v>10640</v>
      </c>
      <c r="D4081" s="69" t="s">
        <v>10534</v>
      </c>
      <c r="E4081" s="64"/>
      <c r="F4081" s="64" t="s">
        <v>4</v>
      </c>
      <c r="G4081" s="136">
        <v>14</v>
      </c>
      <c r="H4081" s="98">
        <v>8.6999999999999993</v>
      </c>
      <c r="I4081" s="98">
        <v>8.5</v>
      </c>
      <c r="J4081" s="162">
        <f t="shared" si="2924"/>
        <v>8.33</v>
      </c>
      <c r="K4081" s="162">
        <f t="shared" si="2925"/>
        <v>8.2449999999999992</v>
      </c>
      <c r="L4081" s="162">
        <f t="shared" si="2926"/>
        <v>8.16</v>
      </c>
      <c r="M4081" s="141"/>
      <c r="N4081" s="209">
        <f>H4081*M4081</f>
        <v>0</v>
      </c>
      <c r="O4081" s="217">
        <f>I4081*M4081</f>
        <v>0</v>
      </c>
      <c r="P4081" s="246">
        <f>J4081*M4081</f>
        <v>0</v>
      </c>
      <c r="Q4081" s="246">
        <f>K4081*M4081</f>
        <v>0</v>
      </c>
      <c r="R4081" s="246">
        <f>L4081*M4081</f>
        <v>0</v>
      </c>
      <c r="S4081" s="30" t="s">
        <v>5</v>
      </c>
      <c r="T4081" s="100"/>
    </row>
    <row r="4082" spans="1:21" s="56" customFormat="1" ht="69.95" hidden="1" customHeight="1" outlineLevel="1" thickBot="1" x14ac:dyDescent="0.25">
      <c r="A4082" s="242" t="s">
        <v>6350</v>
      </c>
      <c r="B4082" s="7" t="s">
        <v>136</v>
      </c>
      <c r="C4082" s="202" t="s">
        <v>10548</v>
      </c>
      <c r="D4082" s="68" t="s">
        <v>7773</v>
      </c>
      <c r="E4082" s="64"/>
      <c r="F4082" s="64" t="s">
        <v>4</v>
      </c>
      <c r="G4082" s="149">
        <v>20</v>
      </c>
      <c r="H4082" s="65">
        <v>12.7</v>
      </c>
      <c r="I4082" s="65">
        <v>12.4</v>
      </c>
      <c r="J4082" s="161">
        <f t="shared" si="2924"/>
        <v>12.151999999999999</v>
      </c>
      <c r="K4082" s="161">
        <f t="shared" si="2925"/>
        <v>12.028</v>
      </c>
      <c r="L4082" s="161">
        <f t="shared" si="2926"/>
        <v>11.904</v>
      </c>
      <c r="M4082" s="14"/>
      <c r="N4082" s="208">
        <f>H4082*M4082</f>
        <v>0</v>
      </c>
      <c r="O4082" s="217">
        <f>I4082*M4082</f>
        <v>0</v>
      </c>
      <c r="P4082" s="246">
        <f>J4082*M4082</f>
        <v>0</v>
      </c>
      <c r="Q4082" s="246">
        <f>K4082*M4082</f>
        <v>0</v>
      </c>
      <c r="R4082" s="246">
        <f>L4082*M4082</f>
        <v>0</v>
      </c>
      <c r="S4082" s="13" t="s">
        <v>5</v>
      </c>
    </row>
    <row r="4083" spans="1:21" s="56" customFormat="1" ht="69.95" hidden="1" customHeight="1" outlineLevel="1" thickBot="1" x14ac:dyDescent="0.25">
      <c r="A4083" s="242" t="s">
        <v>6351</v>
      </c>
      <c r="B4083" s="7" t="s">
        <v>136</v>
      </c>
      <c r="C4083" s="597" t="s">
        <v>9367</v>
      </c>
      <c r="D4083" s="68" t="s">
        <v>7774</v>
      </c>
      <c r="E4083" s="64"/>
      <c r="F4083" s="64" t="s">
        <v>4</v>
      </c>
      <c r="G4083" s="149">
        <v>6</v>
      </c>
      <c r="H4083" s="65">
        <v>2.9</v>
      </c>
      <c r="I4083" s="65">
        <v>2.8</v>
      </c>
      <c r="J4083" s="161">
        <f t="shared" si="2924"/>
        <v>2.7439999999999998</v>
      </c>
      <c r="K4083" s="161">
        <f t="shared" si="2925"/>
        <v>2.7159999999999997</v>
      </c>
      <c r="L4083" s="161">
        <f t="shared" si="2926"/>
        <v>2.6879999999999997</v>
      </c>
      <c r="M4083" s="14"/>
      <c r="N4083" s="208">
        <f>H4083*M4083</f>
        <v>0</v>
      </c>
      <c r="O4083" s="217">
        <f>I4083*M4083</f>
        <v>0</v>
      </c>
      <c r="P4083" s="246">
        <f>J4083*M4083</f>
        <v>0</v>
      </c>
      <c r="Q4083" s="246">
        <f>K4083*M4083</f>
        <v>0</v>
      </c>
      <c r="R4083" s="246">
        <f>L4083*M4083</f>
        <v>0</v>
      </c>
      <c r="S4083" s="13" t="s">
        <v>5</v>
      </c>
    </row>
    <row r="4084" spans="1:21" s="56" customFormat="1" ht="69.95" hidden="1" customHeight="1" outlineLevel="1" thickBot="1" x14ac:dyDescent="0.25">
      <c r="A4084" s="650" t="s">
        <v>8059</v>
      </c>
      <c r="B4084" s="82" t="s">
        <v>136</v>
      </c>
      <c r="C4084" s="597" t="s">
        <v>10543</v>
      </c>
      <c r="D4084" s="69" t="s">
        <v>8060</v>
      </c>
      <c r="E4084" s="82"/>
      <c r="F4084" s="82" t="s">
        <v>4</v>
      </c>
      <c r="G4084" s="321">
        <v>17</v>
      </c>
      <c r="H4084" s="99">
        <v>11.5</v>
      </c>
      <c r="I4084" s="99">
        <v>11.2</v>
      </c>
      <c r="J4084" s="174">
        <f t="shared" si="2924"/>
        <v>10.975999999999999</v>
      </c>
      <c r="K4084" s="174">
        <f t="shared" si="2925"/>
        <v>10.863999999999999</v>
      </c>
      <c r="L4084" s="174">
        <f t="shared" si="2926"/>
        <v>10.751999999999999</v>
      </c>
      <c r="M4084" s="152"/>
      <c r="N4084" s="209">
        <f>H4084*M4084</f>
        <v>0</v>
      </c>
      <c r="O4084" s="217">
        <f>I4084*M4084</f>
        <v>0</v>
      </c>
      <c r="P4084" s="217">
        <f>J4084*M4084</f>
        <v>0</v>
      </c>
      <c r="Q4084" s="217">
        <f>K4084*M4084</f>
        <v>0</v>
      </c>
      <c r="R4084" s="217">
        <f>L4084*M4084</f>
        <v>0</v>
      </c>
      <c r="S4084" s="30" t="s">
        <v>5</v>
      </c>
      <c r="T4084" s="100"/>
      <c r="U4084"/>
    </row>
    <row r="4085" spans="1:21" s="56" customFormat="1" ht="69.95" hidden="1" customHeight="1" outlineLevel="1" thickBot="1" x14ac:dyDescent="0.25">
      <c r="A4085" s="242" t="s">
        <v>6352</v>
      </c>
      <c r="B4085" s="7" t="s">
        <v>136</v>
      </c>
      <c r="C4085" s="202" t="s">
        <v>10549</v>
      </c>
      <c r="D4085" s="68" t="s">
        <v>7775</v>
      </c>
      <c r="E4085" s="64"/>
      <c r="F4085" s="82" t="s">
        <v>4</v>
      </c>
      <c r="G4085" s="149">
        <v>16</v>
      </c>
      <c r="H4085" s="65">
        <v>10.8</v>
      </c>
      <c r="I4085" s="65">
        <v>10.5</v>
      </c>
      <c r="J4085" s="161">
        <f t="shared" si="2924"/>
        <v>10.29</v>
      </c>
      <c r="K4085" s="161">
        <f t="shared" si="2925"/>
        <v>10.185</v>
      </c>
      <c r="L4085" s="161">
        <f t="shared" si="2926"/>
        <v>10.08</v>
      </c>
      <c r="M4085" s="14"/>
      <c r="N4085" s="208">
        <f>H4085*M4085</f>
        <v>0</v>
      </c>
      <c r="O4085" s="217">
        <f>I4085*M4085</f>
        <v>0</v>
      </c>
      <c r="P4085" s="246">
        <f>J4085*M4085</f>
        <v>0</v>
      </c>
      <c r="Q4085" s="246">
        <f>K4085*M4085</f>
        <v>0</v>
      </c>
      <c r="R4085" s="246">
        <f>L4085*M4085</f>
        <v>0</v>
      </c>
      <c r="S4085" s="13" t="s">
        <v>5</v>
      </c>
    </row>
    <row r="4086" spans="1:21" s="56" customFormat="1" ht="69.95" hidden="1" customHeight="1" outlineLevel="1" thickBot="1" x14ac:dyDescent="0.25">
      <c r="A4086" s="650" t="s">
        <v>8053</v>
      </c>
      <c r="B4086" s="82" t="s">
        <v>136</v>
      </c>
      <c r="C4086" s="597" t="s">
        <v>10545</v>
      </c>
      <c r="D4086" s="69" t="s">
        <v>8054</v>
      </c>
      <c r="E4086" s="82"/>
      <c r="F4086" s="82" t="s">
        <v>4</v>
      </c>
      <c r="G4086" s="321">
        <v>16</v>
      </c>
      <c r="H4086" s="99">
        <v>10.7</v>
      </c>
      <c r="I4086" s="99">
        <v>10.4</v>
      </c>
      <c r="J4086" s="174">
        <f t="shared" si="2924"/>
        <v>10.192</v>
      </c>
      <c r="K4086" s="174">
        <f t="shared" si="2925"/>
        <v>10.087999999999999</v>
      </c>
      <c r="L4086" s="174">
        <f t="shared" si="2926"/>
        <v>9.984</v>
      </c>
      <c r="M4086" s="152"/>
      <c r="N4086" s="209">
        <f>H4086*M4086</f>
        <v>0</v>
      </c>
      <c r="O4086" s="217">
        <f>I4086*M4086</f>
        <v>0</v>
      </c>
      <c r="P4086" s="217">
        <f>J4086*M4086</f>
        <v>0</v>
      </c>
      <c r="Q4086" s="217">
        <f>K4086*M4086</f>
        <v>0</v>
      </c>
      <c r="R4086" s="217">
        <f>L4086*M4086</f>
        <v>0</v>
      </c>
      <c r="S4086" s="30" t="s">
        <v>5</v>
      </c>
      <c r="T4086" s="100"/>
      <c r="U4086"/>
    </row>
    <row r="4087" spans="1:21" s="56" customFormat="1" ht="69.95" hidden="1" customHeight="1" outlineLevel="1" thickBot="1" x14ac:dyDescent="0.25">
      <c r="A4087" s="650" t="s">
        <v>8055</v>
      </c>
      <c r="B4087" s="82" t="s">
        <v>136</v>
      </c>
      <c r="C4087" s="597" t="s">
        <v>10546</v>
      </c>
      <c r="D4087" s="69" t="s">
        <v>8056</v>
      </c>
      <c r="E4087" s="82"/>
      <c r="F4087" s="82" t="s">
        <v>4</v>
      </c>
      <c r="G4087" s="321">
        <v>16</v>
      </c>
      <c r="H4087" s="99">
        <v>10</v>
      </c>
      <c r="I4087" s="99">
        <v>9.8000000000000007</v>
      </c>
      <c r="J4087" s="174">
        <f t="shared" ref="J4087" si="2927">I4087*0.98</f>
        <v>9.604000000000001</v>
      </c>
      <c r="K4087" s="174">
        <f t="shared" ref="K4087" si="2928">I4087*0.97</f>
        <v>9.5060000000000002</v>
      </c>
      <c r="L4087" s="174">
        <f t="shared" ref="L4087" si="2929">I4087*0.96</f>
        <v>9.4079999999999995</v>
      </c>
      <c r="M4087" s="152"/>
      <c r="N4087" s="209">
        <f>H4087*M4087</f>
        <v>0</v>
      </c>
      <c r="O4087" s="217">
        <f>I4087*M4087</f>
        <v>0</v>
      </c>
      <c r="P4087" s="217">
        <f>J4087*M4087</f>
        <v>0</v>
      </c>
      <c r="Q4087" s="217">
        <f>K4087*M4087</f>
        <v>0</v>
      </c>
      <c r="R4087" s="217">
        <f>L4087*M4087</f>
        <v>0</v>
      </c>
      <c r="S4087" s="30" t="s">
        <v>5</v>
      </c>
      <c r="T4087" s="100"/>
      <c r="U4087"/>
    </row>
    <row r="4088" spans="1:21" s="56" customFormat="1" ht="69.95" hidden="1" customHeight="1" outlineLevel="1" thickBot="1" x14ac:dyDescent="0.25">
      <c r="A4088" s="650" t="s">
        <v>8057</v>
      </c>
      <c r="B4088" s="82" t="s">
        <v>136</v>
      </c>
      <c r="C4088" s="695" t="s">
        <v>1907</v>
      </c>
      <c r="D4088" s="69" t="s">
        <v>8058</v>
      </c>
      <c r="E4088" s="82"/>
      <c r="F4088" s="82" t="s">
        <v>4</v>
      </c>
      <c r="G4088" s="321">
        <v>19</v>
      </c>
      <c r="H4088" s="99">
        <v>12.3</v>
      </c>
      <c r="I4088" s="99">
        <v>12</v>
      </c>
      <c r="J4088" s="174">
        <f t="shared" ref="J4088" si="2930">I4088*0.98</f>
        <v>11.76</v>
      </c>
      <c r="K4088" s="174">
        <f t="shared" ref="K4088" si="2931">I4088*0.97</f>
        <v>11.64</v>
      </c>
      <c r="L4088" s="174">
        <f t="shared" ref="L4088" si="2932">I4088*0.96</f>
        <v>11.52</v>
      </c>
      <c r="M4088" s="152"/>
      <c r="N4088" s="209">
        <f>H4088*M4088</f>
        <v>0</v>
      </c>
      <c r="O4088" s="217">
        <f>I4088*M4088</f>
        <v>0</v>
      </c>
      <c r="P4088" s="217">
        <f>J4088*M4088</f>
        <v>0</v>
      </c>
      <c r="Q4088" s="217">
        <f>K4088*M4088</f>
        <v>0</v>
      </c>
      <c r="R4088" s="217">
        <f>L4088*M4088</f>
        <v>0</v>
      </c>
      <c r="S4088" s="30" t="s">
        <v>5</v>
      </c>
      <c r="T4088" s="100"/>
      <c r="U4088"/>
    </row>
    <row r="4089" spans="1:21" s="56" customFormat="1" ht="69.95" hidden="1" customHeight="1" outlineLevel="1" thickBot="1" x14ac:dyDescent="0.25">
      <c r="A4089" s="650" t="s">
        <v>8061</v>
      </c>
      <c r="B4089" s="82" t="s">
        <v>136</v>
      </c>
      <c r="C4089" s="695" t="s">
        <v>1907</v>
      </c>
      <c r="D4089" s="67" t="s">
        <v>8064</v>
      </c>
      <c r="E4089" s="82"/>
      <c r="F4089" s="82" t="s">
        <v>4</v>
      </c>
      <c r="G4089" s="321">
        <v>24</v>
      </c>
      <c r="H4089" s="99">
        <v>15.3</v>
      </c>
      <c r="I4089" s="99">
        <v>15</v>
      </c>
      <c r="J4089" s="174">
        <f t="shared" ref="J4089:J4091" si="2933">I4089*0.98</f>
        <v>14.7</v>
      </c>
      <c r="K4089" s="174">
        <f t="shared" ref="K4089:K4091" si="2934">I4089*0.97</f>
        <v>14.549999999999999</v>
      </c>
      <c r="L4089" s="174">
        <f t="shared" ref="L4089:L4091" si="2935">I4089*0.96</f>
        <v>14.399999999999999</v>
      </c>
      <c r="M4089" s="152"/>
      <c r="N4089" s="207">
        <f>H4089*M4089</f>
        <v>0</v>
      </c>
      <c r="O4089" s="217">
        <f>I4089*M4089</f>
        <v>0</v>
      </c>
      <c r="P4089" s="217">
        <f>J4089*M4089</f>
        <v>0</v>
      </c>
      <c r="Q4089" s="217">
        <f>K4089*M4089</f>
        <v>0</v>
      </c>
      <c r="R4089" s="217">
        <f>L4089*M4089</f>
        <v>0</v>
      </c>
      <c r="S4089" s="30" t="s">
        <v>5</v>
      </c>
      <c r="T4089" s="100"/>
      <c r="U4089"/>
    </row>
    <row r="4090" spans="1:21" s="56" customFormat="1" ht="69.95" hidden="1" customHeight="1" outlineLevel="1" thickBot="1" x14ac:dyDescent="0.25">
      <c r="A4090" s="650" t="s">
        <v>8062</v>
      </c>
      <c r="B4090" s="82" t="s">
        <v>136</v>
      </c>
      <c r="C4090" s="695" t="s">
        <v>1907</v>
      </c>
      <c r="D4090" s="69" t="s">
        <v>8065</v>
      </c>
      <c r="E4090" s="82"/>
      <c r="F4090" s="82" t="s">
        <v>4</v>
      </c>
      <c r="G4090" s="321">
        <v>21</v>
      </c>
      <c r="H4090" s="99">
        <v>13.3</v>
      </c>
      <c r="I4090" s="99">
        <v>13</v>
      </c>
      <c r="J4090" s="174">
        <f t="shared" si="2933"/>
        <v>12.74</v>
      </c>
      <c r="K4090" s="174">
        <f t="shared" si="2934"/>
        <v>12.61</v>
      </c>
      <c r="L4090" s="174">
        <f t="shared" si="2935"/>
        <v>12.48</v>
      </c>
      <c r="M4090" s="152"/>
      <c r="N4090" s="209">
        <f>H4090*M4090</f>
        <v>0</v>
      </c>
      <c r="O4090" s="217">
        <f>I4090*M4090</f>
        <v>0</v>
      </c>
      <c r="P4090" s="217">
        <f>J4090*M4090</f>
        <v>0</v>
      </c>
      <c r="Q4090" s="217">
        <f>K4090*M4090</f>
        <v>0</v>
      </c>
      <c r="R4090" s="217">
        <f>L4090*M4090</f>
        <v>0</v>
      </c>
      <c r="S4090" s="30" t="s">
        <v>5</v>
      </c>
      <c r="T4090" s="100"/>
      <c r="U4090"/>
    </row>
    <row r="4091" spans="1:21" s="56" customFormat="1" ht="69.95" hidden="1" customHeight="1" outlineLevel="1" thickBot="1" x14ac:dyDescent="0.25">
      <c r="A4091" s="650" t="s">
        <v>8063</v>
      </c>
      <c r="B4091" s="82" t="s">
        <v>136</v>
      </c>
      <c r="C4091" s="695" t="s">
        <v>1907</v>
      </c>
      <c r="D4091" s="69" t="s">
        <v>8066</v>
      </c>
      <c r="E4091" s="82"/>
      <c r="F4091" s="82" t="s">
        <v>4</v>
      </c>
      <c r="G4091" s="321">
        <v>40</v>
      </c>
      <c r="H4091" s="99">
        <v>26.5</v>
      </c>
      <c r="I4091" s="99">
        <v>26</v>
      </c>
      <c r="J4091" s="174">
        <f t="shared" si="2933"/>
        <v>25.48</v>
      </c>
      <c r="K4091" s="174">
        <f t="shared" si="2934"/>
        <v>25.22</v>
      </c>
      <c r="L4091" s="174">
        <f t="shared" si="2935"/>
        <v>24.96</v>
      </c>
      <c r="M4091" s="152"/>
      <c r="N4091" s="209">
        <f>H4091*M4091</f>
        <v>0</v>
      </c>
      <c r="O4091" s="217">
        <f>I4091*M4091</f>
        <v>0</v>
      </c>
      <c r="P4091" s="217">
        <f>J4091*M4091</f>
        <v>0</v>
      </c>
      <c r="Q4091" s="217">
        <f>K4091*M4091</f>
        <v>0</v>
      </c>
      <c r="R4091" s="217">
        <f>L4091*M4091</f>
        <v>0</v>
      </c>
      <c r="S4091" s="30" t="s">
        <v>5</v>
      </c>
      <c r="T4091" s="100"/>
      <c r="U4091"/>
    </row>
    <row r="4092" spans="1:21" s="56" customFormat="1" ht="20.100000000000001" customHeight="1" collapsed="1" thickBot="1" x14ac:dyDescent="0.25">
      <c r="A4092" s="372" t="s">
        <v>821</v>
      </c>
      <c r="B4092" s="372"/>
      <c r="C4092" s="373"/>
      <c r="D4092" s="374"/>
      <c r="E4092" s="374"/>
      <c r="F4092" s="374"/>
      <c r="G4092" s="375"/>
      <c r="H4092" s="376"/>
      <c r="I4092" s="376"/>
      <c r="J4092" s="378"/>
      <c r="K4092" s="378"/>
      <c r="L4092" s="378"/>
      <c r="M4092" s="375"/>
      <c r="N4092" s="376"/>
      <c r="O4092" s="376"/>
      <c r="P4092" s="376"/>
      <c r="Q4092" s="376"/>
      <c r="R4092" s="376"/>
      <c r="S4092" s="377"/>
    </row>
    <row r="4093" spans="1:21" ht="20.100000000000001" hidden="1" customHeight="1" outlineLevel="1" thickBot="1" x14ac:dyDescent="0.25">
      <c r="A4093" s="3" t="s">
        <v>3737</v>
      </c>
      <c r="B4093" s="4" t="s">
        <v>33</v>
      </c>
      <c r="C4093" s="4"/>
      <c r="D4093" s="4" t="s">
        <v>17</v>
      </c>
      <c r="E4093" s="3" t="s">
        <v>2746</v>
      </c>
      <c r="F4093" s="35" t="s">
        <v>31</v>
      </c>
      <c r="G4093" s="39" t="s">
        <v>487</v>
      </c>
      <c r="H4093" s="4" t="s">
        <v>488</v>
      </c>
      <c r="I4093" s="4" t="s">
        <v>495</v>
      </c>
      <c r="J4093" s="123">
        <v>-0.02</v>
      </c>
      <c r="K4093" s="123">
        <v>-0.03</v>
      </c>
      <c r="L4093" s="123">
        <v>-0.04</v>
      </c>
      <c r="M4093" s="4" t="s">
        <v>18</v>
      </c>
      <c r="N4093" s="4" t="s">
        <v>8</v>
      </c>
      <c r="O4093" s="4" t="s">
        <v>486</v>
      </c>
      <c r="P4093" s="124" t="s">
        <v>1924</v>
      </c>
      <c r="Q4093" s="124" t="s">
        <v>1930</v>
      </c>
      <c r="R4093" s="124" t="s">
        <v>1931</v>
      </c>
      <c r="S4093" s="4" t="s">
        <v>34</v>
      </c>
      <c r="U4093" s="56"/>
    </row>
    <row r="4094" spans="1:21" s="56" customFormat="1" ht="69.95" hidden="1" customHeight="1" outlineLevel="1" thickBot="1" x14ac:dyDescent="0.25">
      <c r="A4094" s="242" t="s">
        <v>6353</v>
      </c>
      <c r="B4094" s="7" t="s">
        <v>136</v>
      </c>
      <c r="C4094" s="58"/>
      <c r="D4094" s="527" t="s">
        <v>9906</v>
      </c>
      <c r="E4094" s="334"/>
      <c r="F4094" s="7" t="s">
        <v>4</v>
      </c>
      <c r="G4094" s="149">
        <v>12</v>
      </c>
      <c r="H4094" s="65">
        <v>6.7</v>
      </c>
      <c r="I4094" s="65">
        <v>6.5</v>
      </c>
      <c r="J4094" s="161">
        <f t="shared" ref="J4094:J4112" si="2936">I4094*0.98</f>
        <v>6.37</v>
      </c>
      <c r="K4094" s="161">
        <f t="shared" ref="K4094:K4112" si="2937">I4094*0.97</f>
        <v>6.3049999999999997</v>
      </c>
      <c r="L4094" s="161">
        <f t="shared" ref="L4094:L4112" si="2938">I4094*0.96</f>
        <v>6.24</v>
      </c>
      <c r="M4094" s="14"/>
      <c r="N4094" s="208">
        <f>H4094*M4094</f>
        <v>0</v>
      </c>
      <c r="O4094" s="217">
        <f>I4094*M4094</f>
        <v>0</v>
      </c>
      <c r="P4094" s="246">
        <f>J4094*M4094</f>
        <v>0</v>
      </c>
      <c r="Q4094" s="246">
        <f>K4094*M4094</f>
        <v>0</v>
      </c>
      <c r="R4094" s="246">
        <f>L4094*M4094</f>
        <v>0</v>
      </c>
      <c r="S4094" s="13" t="s">
        <v>5</v>
      </c>
    </row>
    <row r="4095" spans="1:21" s="56" customFormat="1" ht="69.95" hidden="1" customHeight="1" outlineLevel="1" thickBot="1" x14ac:dyDescent="0.25">
      <c r="A4095" s="242" t="s">
        <v>6354</v>
      </c>
      <c r="B4095" s="64" t="s">
        <v>136</v>
      </c>
      <c r="C4095" s="597" t="s">
        <v>9118</v>
      </c>
      <c r="D4095" s="53" t="s">
        <v>8427</v>
      </c>
      <c r="E4095" s="64"/>
      <c r="F4095" s="64" t="s">
        <v>4</v>
      </c>
      <c r="G4095" s="136">
        <v>5</v>
      </c>
      <c r="H4095" s="98">
        <v>2.6</v>
      </c>
      <c r="I4095" s="98">
        <v>2.5</v>
      </c>
      <c r="J4095" s="161">
        <f t="shared" si="2936"/>
        <v>2.4500000000000002</v>
      </c>
      <c r="K4095" s="161">
        <f t="shared" si="2937"/>
        <v>2.4249999999999998</v>
      </c>
      <c r="L4095" s="161">
        <f t="shared" si="2938"/>
        <v>2.4</v>
      </c>
      <c r="M4095" s="14"/>
      <c r="N4095" s="209">
        <f>H4095*M4095</f>
        <v>0</v>
      </c>
      <c r="O4095" s="217">
        <f>I4095*M4095</f>
        <v>0</v>
      </c>
      <c r="P4095" s="246">
        <f>J4095*M4095</f>
        <v>0</v>
      </c>
      <c r="Q4095" s="246">
        <f>K4095*M4095</f>
        <v>0</v>
      </c>
      <c r="R4095" s="246">
        <f>L4095*M4095</f>
        <v>0</v>
      </c>
      <c r="S4095" s="30" t="s">
        <v>5</v>
      </c>
      <c r="T4095" s="100"/>
    </row>
    <row r="4096" spans="1:21" s="56" customFormat="1" ht="69.95" hidden="1" customHeight="1" outlineLevel="1" thickBot="1" x14ac:dyDescent="0.25">
      <c r="A4096" s="242" t="s">
        <v>6355</v>
      </c>
      <c r="B4096" s="64" t="s">
        <v>205</v>
      </c>
      <c r="C4096" s="597" t="s">
        <v>10003</v>
      </c>
      <c r="D4096" s="53" t="s">
        <v>8428</v>
      </c>
      <c r="E4096" s="64"/>
      <c r="F4096" s="64" t="s">
        <v>4</v>
      </c>
      <c r="G4096" s="136">
        <v>5</v>
      </c>
      <c r="H4096" s="98">
        <v>2.9</v>
      </c>
      <c r="I4096" s="98">
        <v>2.8</v>
      </c>
      <c r="J4096" s="162">
        <f t="shared" si="2936"/>
        <v>2.7439999999999998</v>
      </c>
      <c r="K4096" s="162">
        <f t="shared" si="2937"/>
        <v>2.7159999999999997</v>
      </c>
      <c r="L4096" s="162">
        <f t="shared" si="2938"/>
        <v>2.6879999999999997</v>
      </c>
      <c r="M4096" s="141"/>
      <c r="N4096" s="209">
        <f>H4096*M4096</f>
        <v>0</v>
      </c>
      <c r="O4096" s="217">
        <f>I4096*M4096</f>
        <v>0</v>
      </c>
      <c r="P4096" s="246">
        <f>J4096*M4096</f>
        <v>0</v>
      </c>
      <c r="Q4096" s="246">
        <f>K4096*M4096</f>
        <v>0</v>
      </c>
      <c r="R4096" s="246">
        <f>L4096*M4096</f>
        <v>0</v>
      </c>
      <c r="S4096" s="30" t="s">
        <v>5</v>
      </c>
      <c r="T4096" s="100"/>
    </row>
    <row r="4097" spans="1:21" s="56" customFormat="1" ht="69.95" hidden="1" customHeight="1" outlineLevel="1" thickBot="1" x14ac:dyDescent="0.25">
      <c r="A4097" s="242" t="s">
        <v>6356</v>
      </c>
      <c r="B4097" s="7" t="s">
        <v>136</v>
      </c>
      <c r="C4097" s="58"/>
      <c r="D4097" s="70" t="s">
        <v>8429</v>
      </c>
      <c r="E4097" s="64"/>
      <c r="F4097" s="7" t="s">
        <v>4</v>
      </c>
      <c r="G4097" s="149">
        <v>6</v>
      </c>
      <c r="H4097" s="65">
        <v>2.8</v>
      </c>
      <c r="I4097" s="65">
        <v>2.7</v>
      </c>
      <c r="J4097" s="161">
        <f t="shared" si="2936"/>
        <v>2.6459999999999999</v>
      </c>
      <c r="K4097" s="161">
        <f t="shared" si="2937"/>
        <v>2.6190000000000002</v>
      </c>
      <c r="L4097" s="161">
        <f t="shared" si="2938"/>
        <v>2.5920000000000001</v>
      </c>
      <c r="M4097" s="14"/>
      <c r="N4097" s="208">
        <f>H4097*M4097</f>
        <v>0</v>
      </c>
      <c r="O4097" s="217">
        <f>I4097*M4097</f>
        <v>0</v>
      </c>
      <c r="P4097" s="246">
        <f>J4097*M4097</f>
        <v>0</v>
      </c>
      <c r="Q4097" s="246">
        <f>K4097*M4097</f>
        <v>0</v>
      </c>
      <c r="R4097" s="246">
        <f>L4097*M4097</f>
        <v>0</v>
      </c>
      <c r="S4097" s="13" t="s">
        <v>5</v>
      </c>
    </row>
    <row r="4098" spans="1:21" s="56" customFormat="1" ht="69.95" hidden="1" customHeight="1" outlineLevel="1" thickBot="1" x14ac:dyDescent="0.25">
      <c r="A4098" s="242" t="s">
        <v>6357</v>
      </c>
      <c r="B4098" s="7" t="s">
        <v>136</v>
      </c>
      <c r="C4098" s="58"/>
      <c r="D4098" s="70" t="s">
        <v>8430</v>
      </c>
      <c r="E4098" s="64"/>
      <c r="F4098" s="7" t="s">
        <v>4</v>
      </c>
      <c r="G4098" s="149">
        <v>6</v>
      </c>
      <c r="H4098" s="65">
        <v>3.2</v>
      </c>
      <c r="I4098" s="65">
        <v>3.1</v>
      </c>
      <c r="J4098" s="161">
        <f t="shared" si="2936"/>
        <v>3.0379999999999998</v>
      </c>
      <c r="K4098" s="161">
        <f t="shared" si="2937"/>
        <v>3.0070000000000001</v>
      </c>
      <c r="L4098" s="161">
        <f t="shared" si="2938"/>
        <v>2.976</v>
      </c>
      <c r="M4098" s="14"/>
      <c r="N4098" s="208">
        <f>H4098*M4098</f>
        <v>0</v>
      </c>
      <c r="O4098" s="217">
        <f>I4098*M4098</f>
        <v>0</v>
      </c>
      <c r="P4098" s="246">
        <f>J4098*M4098</f>
        <v>0</v>
      </c>
      <c r="Q4098" s="246">
        <f>K4098*M4098</f>
        <v>0</v>
      </c>
      <c r="R4098" s="246">
        <f>L4098*M4098</f>
        <v>0</v>
      </c>
      <c r="S4098" s="13" t="s">
        <v>5</v>
      </c>
    </row>
    <row r="4099" spans="1:21" s="56" customFormat="1" ht="69.95" hidden="1" customHeight="1" outlineLevel="1" thickBot="1" x14ac:dyDescent="0.25">
      <c r="A4099" s="242" t="s">
        <v>6358</v>
      </c>
      <c r="B4099" s="7" t="s">
        <v>136</v>
      </c>
      <c r="C4099" s="58"/>
      <c r="D4099" s="70" t="s">
        <v>8431</v>
      </c>
      <c r="E4099" s="64"/>
      <c r="F4099" s="7" t="s">
        <v>4</v>
      </c>
      <c r="G4099" s="149">
        <v>6</v>
      </c>
      <c r="H4099" s="65">
        <v>3.4</v>
      </c>
      <c r="I4099" s="65">
        <v>3.3</v>
      </c>
      <c r="J4099" s="161">
        <f t="shared" si="2936"/>
        <v>3.234</v>
      </c>
      <c r="K4099" s="161">
        <f t="shared" si="2937"/>
        <v>3.2009999999999996</v>
      </c>
      <c r="L4099" s="161">
        <f t="shared" si="2938"/>
        <v>3.1679999999999997</v>
      </c>
      <c r="M4099" s="14"/>
      <c r="N4099" s="208">
        <f>H4099*M4099</f>
        <v>0</v>
      </c>
      <c r="O4099" s="217">
        <f>I4099*M4099</f>
        <v>0</v>
      </c>
      <c r="P4099" s="246">
        <f>J4099*M4099</f>
        <v>0</v>
      </c>
      <c r="Q4099" s="246">
        <f>K4099*M4099</f>
        <v>0</v>
      </c>
      <c r="R4099" s="246">
        <f>L4099*M4099</f>
        <v>0</v>
      </c>
      <c r="S4099" s="13" t="s">
        <v>5</v>
      </c>
    </row>
    <row r="4100" spans="1:21" s="56" customFormat="1" ht="69.95" hidden="1" customHeight="1" outlineLevel="1" thickBot="1" x14ac:dyDescent="0.25">
      <c r="A4100" s="242" t="s">
        <v>6359</v>
      </c>
      <c r="B4100" s="7" t="s">
        <v>136</v>
      </c>
      <c r="C4100" s="58"/>
      <c r="D4100" s="70" t="s">
        <v>8432</v>
      </c>
      <c r="E4100" s="64"/>
      <c r="F4100" s="7" t="s">
        <v>4</v>
      </c>
      <c r="G4100" s="149">
        <v>6</v>
      </c>
      <c r="H4100" s="65">
        <v>3</v>
      </c>
      <c r="I4100" s="65">
        <v>2.9</v>
      </c>
      <c r="J4100" s="161">
        <f t="shared" si="2936"/>
        <v>2.8420000000000001</v>
      </c>
      <c r="K4100" s="161">
        <f t="shared" si="2937"/>
        <v>2.8129999999999997</v>
      </c>
      <c r="L4100" s="161">
        <f t="shared" si="2938"/>
        <v>2.7839999999999998</v>
      </c>
      <c r="M4100" s="14"/>
      <c r="N4100" s="208">
        <f>H4100*M4100</f>
        <v>0</v>
      </c>
      <c r="O4100" s="217">
        <f>I4100*M4100</f>
        <v>0</v>
      </c>
      <c r="P4100" s="246">
        <f>J4100*M4100</f>
        <v>0</v>
      </c>
      <c r="Q4100" s="246">
        <f>K4100*M4100</f>
        <v>0</v>
      </c>
      <c r="R4100" s="246">
        <f>L4100*M4100</f>
        <v>0</v>
      </c>
      <c r="S4100" s="13" t="s">
        <v>5</v>
      </c>
    </row>
    <row r="4101" spans="1:21" s="56" customFormat="1" ht="69.95" hidden="1" customHeight="1" outlineLevel="1" thickBot="1" x14ac:dyDescent="0.25">
      <c r="A4101" s="242" t="s">
        <v>6360</v>
      </c>
      <c r="B4101" s="7" t="s">
        <v>136</v>
      </c>
      <c r="C4101" s="58"/>
      <c r="D4101" s="70" t="s">
        <v>8433</v>
      </c>
      <c r="E4101" s="64"/>
      <c r="F4101" s="7" t="s">
        <v>4</v>
      </c>
      <c r="G4101" s="149">
        <v>6</v>
      </c>
      <c r="H4101" s="65">
        <v>3</v>
      </c>
      <c r="I4101" s="65">
        <v>2.9</v>
      </c>
      <c r="J4101" s="161">
        <f t="shared" si="2936"/>
        <v>2.8420000000000001</v>
      </c>
      <c r="K4101" s="161">
        <f t="shared" si="2937"/>
        <v>2.8129999999999997</v>
      </c>
      <c r="L4101" s="161">
        <f t="shared" si="2938"/>
        <v>2.7839999999999998</v>
      </c>
      <c r="M4101" s="14"/>
      <c r="N4101" s="208">
        <f>H4101*M4101</f>
        <v>0</v>
      </c>
      <c r="O4101" s="217">
        <f>I4101*M4101</f>
        <v>0</v>
      </c>
      <c r="P4101" s="246">
        <f>J4101*M4101</f>
        <v>0</v>
      </c>
      <c r="Q4101" s="246">
        <f>K4101*M4101</f>
        <v>0</v>
      </c>
      <c r="R4101" s="246">
        <f>L4101*M4101</f>
        <v>0</v>
      </c>
      <c r="S4101" s="13" t="s">
        <v>5</v>
      </c>
    </row>
    <row r="4102" spans="1:21" s="56" customFormat="1" ht="69.95" hidden="1" customHeight="1" outlineLevel="1" thickBot="1" x14ac:dyDescent="0.25">
      <c r="A4102" s="242" t="s">
        <v>6361</v>
      </c>
      <c r="B4102" s="7" t="s">
        <v>136</v>
      </c>
      <c r="C4102" s="58"/>
      <c r="D4102" s="70" t="s">
        <v>8434</v>
      </c>
      <c r="E4102" s="64"/>
      <c r="F4102" s="7" t="s">
        <v>4</v>
      </c>
      <c r="G4102" s="149">
        <v>4</v>
      </c>
      <c r="H4102" s="65">
        <v>2.7</v>
      </c>
      <c r="I4102" s="65">
        <v>2.6</v>
      </c>
      <c r="J4102" s="161">
        <f t="shared" si="2936"/>
        <v>2.548</v>
      </c>
      <c r="K4102" s="161">
        <f t="shared" si="2937"/>
        <v>2.5219999999999998</v>
      </c>
      <c r="L4102" s="161">
        <f t="shared" si="2938"/>
        <v>2.496</v>
      </c>
      <c r="M4102" s="14"/>
      <c r="N4102" s="208">
        <f>H4102*M4102</f>
        <v>0</v>
      </c>
      <c r="O4102" s="217">
        <f>I4102*M4102</f>
        <v>0</v>
      </c>
      <c r="P4102" s="246">
        <f>J4102*M4102</f>
        <v>0</v>
      </c>
      <c r="Q4102" s="246">
        <f>K4102*M4102</f>
        <v>0</v>
      </c>
      <c r="R4102" s="246">
        <f>L4102*M4102</f>
        <v>0</v>
      </c>
      <c r="S4102" s="13" t="s">
        <v>5</v>
      </c>
    </row>
    <row r="4103" spans="1:21" s="56" customFormat="1" ht="69.95" hidden="1" customHeight="1" outlineLevel="1" thickBot="1" x14ac:dyDescent="0.25">
      <c r="A4103" s="242" t="s">
        <v>6362</v>
      </c>
      <c r="B4103" s="7" t="s">
        <v>136</v>
      </c>
      <c r="C4103" s="58"/>
      <c r="D4103" s="70" t="s">
        <v>8435</v>
      </c>
      <c r="E4103" s="64"/>
      <c r="F4103" s="7" t="s">
        <v>4</v>
      </c>
      <c r="G4103" s="149">
        <v>6</v>
      </c>
      <c r="H4103" s="65">
        <v>3.55</v>
      </c>
      <c r="I4103" s="65">
        <v>3.45</v>
      </c>
      <c r="J4103" s="161">
        <f t="shared" si="2936"/>
        <v>3.3810000000000002</v>
      </c>
      <c r="K4103" s="161">
        <f t="shared" si="2937"/>
        <v>3.3465000000000003</v>
      </c>
      <c r="L4103" s="161">
        <f t="shared" si="2938"/>
        <v>3.3119999999999998</v>
      </c>
      <c r="M4103" s="14"/>
      <c r="N4103" s="208">
        <f>H4103*M4103</f>
        <v>0</v>
      </c>
      <c r="O4103" s="217">
        <f>I4103*M4103</f>
        <v>0</v>
      </c>
      <c r="P4103" s="246">
        <f>J4103*M4103</f>
        <v>0</v>
      </c>
      <c r="Q4103" s="246">
        <f>K4103*M4103</f>
        <v>0</v>
      </c>
      <c r="R4103" s="246">
        <f>L4103*M4103</f>
        <v>0</v>
      </c>
      <c r="S4103" s="13" t="s">
        <v>5</v>
      </c>
    </row>
    <row r="4104" spans="1:21" s="56" customFormat="1" ht="69.95" hidden="1" customHeight="1" outlineLevel="1" thickBot="1" x14ac:dyDescent="0.25">
      <c r="A4104" s="242" t="s">
        <v>6363</v>
      </c>
      <c r="B4104" s="7" t="s">
        <v>136</v>
      </c>
      <c r="C4104" s="58"/>
      <c r="D4104" s="70" t="s">
        <v>8436</v>
      </c>
      <c r="E4104" s="64"/>
      <c r="F4104" s="7" t="s">
        <v>4</v>
      </c>
      <c r="G4104" s="149">
        <v>6</v>
      </c>
      <c r="H4104" s="65">
        <v>3.55</v>
      </c>
      <c r="I4104" s="65">
        <v>3.45</v>
      </c>
      <c r="J4104" s="161">
        <f t="shared" si="2936"/>
        <v>3.3810000000000002</v>
      </c>
      <c r="K4104" s="161">
        <f t="shared" si="2937"/>
        <v>3.3465000000000003</v>
      </c>
      <c r="L4104" s="161">
        <f t="shared" si="2938"/>
        <v>3.3119999999999998</v>
      </c>
      <c r="M4104" s="14"/>
      <c r="N4104" s="208">
        <f>H4104*M4104</f>
        <v>0</v>
      </c>
      <c r="O4104" s="217">
        <f>I4104*M4104</f>
        <v>0</v>
      </c>
      <c r="P4104" s="246">
        <f>J4104*M4104</f>
        <v>0</v>
      </c>
      <c r="Q4104" s="246">
        <f>K4104*M4104</f>
        <v>0</v>
      </c>
      <c r="R4104" s="246">
        <f>L4104*M4104</f>
        <v>0</v>
      </c>
      <c r="S4104" s="13" t="s">
        <v>5</v>
      </c>
    </row>
    <row r="4105" spans="1:21" s="56" customFormat="1" ht="69.95" hidden="1" customHeight="1" outlineLevel="1" thickBot="1" x14ac:dyDescent="0.25">
      <c r="A4105" s="242" t="s">
        <v>6364</v>
      </c>
      <c r="B4105" s="7" t="s">
        <v>136</v>
      </c>
      <c r="C4105" s="58"/>
      <c r="D4105" s="70" t="s">
        <v>8437</v>
      </c>
      <c r="E4105" s="64"/>
      <c r="F4105" s="7" t="s">
        <v>4</v>
      </c>
      <c r="G4105" s="149">
        <v>5</v>
      </c>
      <c r="H4105" s="65">
        <v>2.7</v>
      </c>
      <c r="I4105" s="65">
        <v>2.6</v>
      </c>
      <c r="J4105" s="161">
        <f t="shared" si="2936"/>
        <v>2.548</v>
      </c>
      <c r="K4105" s="161">
        <f t="shared" si="2937"/>
        <v>2.5219999999999998</v>
      </c>
      <c r="L4105" s="161">
        <f t="shared" si="2938"/>
        <v>2.496</v>
      </c>
      <c r="M4105" s="14"/>
      <c r="N4105" s="208">
        <f>H4105*M4105</f>
        <v>0</v>
      </c>
      <c r="O4105" s="217">
        <f>I4105*M4105</f>
        <v>0</v>
      </c>
      <c r="P4105" s="246">
        <f>J4105*M4105</f>
        <v>0</v>
      </c>
      <c r="Q4105" s="246">
        <f>K4105*M4105</f>
        <v>0</v>
      </c>
      <c r="R4105" s="246">
        <f>L4105*M4105</f>
        <v>0</v>
      </c>
      <c r="S4105" s="13" t="s">
        <v>5</v>
      </c>
    </row>
    <row r="4106" spans="1:21" s="56" customFormat="1" ht="69.95" hidden="1" customHeight="1" outlineLevel="1" thickBot="1" x14ac:dyDescent="0.25">
      <c r="A4106" s="242" t="s">
        <v>6365</v>
      </c>
      <c r="B4106" s="7" t="s">
        <v>136</v>
      </c>
      <c r="C4106" s="58"/>
      <c r="D4106" s="70" t="s">
        <v>8438</v>
      </c>
      <c r="E4106" s="64"/>
      <c r="F4106" s="7" t="s">
        <v>4</v>
      </c>
      <c r="G4106" s="149">
        <v>5</v>
      </c>
      <c r="H4106" s="65">
        <v>2.5</v>
      </c>
      <c r="I4106" s="65">
        <v>2.4</v>
      </c>
      <c r="J4106" s="161">
        <f t="shared" ref="J4106" si="2939">I4106*0.98</f>
        <v>2.3519999999999999</v>
      </c>
      <c r="K4106" s="161">
        <f t="shared" ref="K4106" si="2940">I4106*0.97</f>
        <v>2.3279999999999998</v>
      </c>
      <c r="L4106" s="161">
        <f t="shared" ref="L4106" si="2941">I4106*0.96</f>
        <v>2.3039999999999998</v>
      </c>
      <c r="M4106" s="14"/>
      <c r="N4106" s="208">
        <f>H4106*M4106</f>
        <v>0</v>
      </c>
      <c r="O4106" s="217">
        <f>I4106*M4106</f>
        <v>0</v>
      </c>
      <c r="P4106" s="246">
        <f>J4106*M4106</f>
        <v>0</v>
      </c>
      <c r="Q4106" s="246">
        <f>K4106*M4106</f>
        <v>0</v>
      </c>
      <c r="R4106" s="246">
        <f>L4106*M4106</f>
        <v>0</v>
      </c>
      <c r="S4106" s="13" t="s">
        <v>5</v>
      </c>
    </row>
    <row r="4107" spans="1:21" s="56" customFormat="1" ht="69.95" hidden="1" customHeight="1" outlineLevel="1" thickBot="1" x14ac:dyDescent="0.25">
      <c r="A4107" s="242" t="s">
        <v>6366</v>
      </c>
      <c r="B4107" s="7" t="s">
        <v>136</v>
      </c>
      <c r="C4107" s="202" t="s">
        <v>2034</v>
      </c>
      <c r="D4107" s="70" t="s">
        <v>8439</v>
      </c>
      <c r="E4107" s="64"/>
      <c r="F4107" s="7" t="s">
        <v>4</v>
      </c>
      <c r="G4107" s="149">
        <v>6</v>
      </c>
      <c r="H4107" s="65">
        <v>3.3</v>
      </c>
      <c r="I4107" s="65">
        <v>3.2</v>
      </c>
      <c r="J4107" s="161">
        <f t="shared" si="2936"/>
        <v>3.1360000000000001</v>
      </c>
      <c r="K4107" s="161">
        <f t="shared" si="2937"/>
        <v>3.1040000000000001</v>
      </c>
      <c r="L4107" s="161">
        <f t="shared" si="2938"/>
        <v>3.0720000000000001</v>
      </c>
      <c r="M4107" s="14"/>
      <c r="N4107" s="208">
        <f>H4107*M4107</f>
        <v>0</v>
      </c>
      <c r="O4107" s="217">
        <f>I4107*M4107</f>
        <v>0</v>
      </c>
      <c r="P4107" s="246">
        <f>J4107*M4107</f>
        <v>0</v>
      </c>
      <c r="Q4107" s="246">
        <f>K4107*M4107</f>
        <v>0</v>
      </c>
      <c r="R4107" s="246">
        <f>L4107*M4107</f>
        <v>0</v>
      </c>
      <c r="S4107" s="13" t="s">
        <v>5</v>
      </c>
    </row>
    <row r="4108" spans="1:21" s="56" customFormat="1" ht="69.95" hidden="1" customHeight="1" outlineLevel="1" thickBot="1" x14ac:dyDescent="0.25">
      <c r="A4108" s="242" t="s">
        <v>8482</v>
      </c>
      <c r="B4108" s="7" t="s">
        <v>136</v>
      </c>
      <c r="C4108" s="202" t="s">
        <v>1942</v>
      </c>
      <c r="D4108" s="70" t="s">
        <v>8483</v>
      </c>
      <c r="E4108" s="64"/>
      <c r="F4108" s="7" t="s">
        <v>4</v>
      </c>
      <c r="G4108" s="149">
        <v>3</v>
      </c>
      <c r="H4108" s="65">
        <v>1.8</v>
      </c>
      <c r="I4108" s="65">
        <v>1.75</v>
      </c>
      <c r="J4108" s="161">
        <f t="shared" ref="J4108" si="2942">I4108*0.98</f>
        <v>1.7149999999999999</v>
      </c>
      <c r="K4108" s="161">
        <f t="shared" ref="K4108" si="2943">I4108*0.97</f>
        <v>1.6975</v>
      </c>
      <c r="L4108" s="161">
        <f t="shared" ref="L4108" si="2944">I4108*0.96</f>
        <v>1.68</v>
      </c>
      <c r="M4108" s="14"/>
      <c r="N4108" s="208">
        <f>H4108*M4108</f>
        <v>0</v>
      </c>
      <c r="O4108" s="217">
        <f>I4108*M4108</f>
        <v>0</v>
      </c>
      <c r="P4108" s="246">
        <f>J4108*M4108</f>
        <v>0</v>
      </c>
      <c r="Q4108" s="246">
        <f>K4108*M4108</f>
        <v>0</v>
      </c>
      <c r="R4108" s="246">
        <f>L4108*M4108</f>
        <v>0</v>
      </c>
      <c r="S4108" s="13" t="s">
        <v>5</v>
      </c>
    </row>
    <row r="4109" spans="1:21" s="56" customFormat="1" ht="69.95" hidden="1" customHeight="1" outlineLevel="1" thickBot="1" x14ac:dyDescent="0.25">
      <c r="A4109" s="242" t="s">
        <v>8484</v>
      </c>
      <c r="B4109" s="7" t="s">
        <v>136</v>
      </c>
      <c r="C4109" s="202" t="s">
        <v>8486</v>
      </c>
      <c r="D4109" s="70" t="s">
        <v>8485</v>
      </c>
      <c r="E4109" s="64"/>
      <c r="F4109" s="7" t="s">
        <v>4</v>
      </c>
      <c r="G4109" s="149">
        <v>4</v>
      </c>
      <c r="H4109" s="65">
        <v>2.6</v>
      </c>
      <c r="I4109" s="65">
        <v>2.5</v>
      </c>
      <c r="J4109" s="161">
        <f t="shared" ref="J4109" si="2945">I4109*0.98</f>
        <v>2.4500000000000002</v>
      </c>
      <c r="K4109" s="161">
        <f t="shared" ref="K4109" si="2946">I4109*0.97</f>
        <v>2.4249999999999998</v>
      </c>
      <c r="L4109" s="161">
        <f t="shared" ref="L4109" si="2947">I4109*0.96</f>
        <v>2.4</v>
      </c>
      <c r="M4109" s="14"/>
      <c r="N4109" s="208">
        <f>H4109*M4109</f>
        <v>0</v>
      </c>
      <c r="O4109" s="217">
        <f>I4109*M4109</f>
        <v>0</v>
      </c>
      <c r="P4109" s="246">
        <f>J4109*M4109</f>
        <v>0</v>
      </c>
      <c r="Q4109" s="246">
        <f>K4109*M4109</f>
        <v>0</v>
      </c>
      <c r="R4109" s="246">
        <f>L4109*M4109</f>
        <v>0</v>
      </c>
      <c r="S4109" s="13" t="s">
        <v>5</v>
      </c>
    </row>
    <row r="4110" spans="1:21" s="56" customFormat="1" ht="69.95" hidden="1" customHeight="1" outlineLevel="1" thickBot="1" x14ac:dyDescent="0.25">
      <c r="A4110" s="242" t="s">
        <v>6367</v>
      </c>
      <c r="B4110" s="7" t="s">
        <v>136</v>
      </c>
      <c r="C4110" s="58"/>
      <c r="D4110" s="70" t="s">
        <v>8440</v>
      </c>
      <c r="E4110" s="64"/>
      <c r="F4110" s="7" t="s">
        <v>4</v>
      </c>
      <c r="G4110" s="149">
        <v>4</v>
      </c>
      <c r="H4110" s="65">
        <v>2.1</v>
      </c>
      <c r="I4110" s="65">
        <v>2</v>
      </c>
      <c r="J4110" s="161">
        <f t="shared" si="2936"/>
        <v>1.96</v>
      </c>
      <c r="K4110" s="161">
        <f t="shared" si="2937"/>
        <v>1.94</v>
      </c>
      <c r="L4110" s="161">
        <f t="shared" si="2938"/>
        <v>1.92</v>
      </c>
      <c r="M4110" s="14"/>
      <c r="N4110" s="208">
        <f>H4110*M4110</f>
        <v>0</v>
      </c>
      <c r="O4110" s="217">
        <f>I4110*M4110</f>
        <v>0</v>
      </c>
      <c r="P4110" s="246">
        <f>J4110*M4110</f>
        <v>0</v>
      </c>
      <c r="Q4110" s="246">
        <f>K4110*M4110</f>
        <v>0</v>
      </c>
      <c r="R4110" s="246">
        <f>L4110*M4110</f>
        <v>0</v>
      </c>
      <c r="S4110" s="13" t="s">
        <v>5</v>
      </c>
    </row>
    <row r="4111" spans="1:21" s="56" customFormat="1" ht="69.95" hidden="1" customHeight="1" outlineLevel="1" thickBot="1" x14ac:dyDescent="0.25">
      <c r="A4111" s="242" t="s">
        <v>6368</v>
      </c>
      <c r="B4111" s="7" t="s">
        <v>136</v>
      </c>
      <c r="C4111" s="58"/>
      <c r="D4111" s="70" t="s">
        <v>8441</v>
      </c>
      <c r="E4111" s="64"/>
      <c r="F4111" s="7" t="s">
        <v>4</v>
      </c>
      <c r="G4111" s="149">
        <v>4</v>
      </c>
      <c r="H4111" s="65">
        <v>2.2000000000000002</v>
      </c>
      <c r="I4111" s="65">
        <v>2.1</v>
      </c>
      <c r="J4111" s="161">
        <f t="shared" si="2936"/>
        <v>2.0579999999999998</v>
      </c>
      <c r="K4111" s="161">
        <f t="shared" si="2937"/>
        <v>2.0369999999999999</v>
      </c>
      <c r="L4111" s="161">
        <f t="shared" si="2938"/>
        <v>2.016</v>
      </c>
      <c r="M4111" s="14"/>
      <c r="N4111" s="208">
        <f>H4111*M4111</f>
        <v>0</v>
      </c>
      <c r="O4111" s="217">
        <f>I4111*M4111</f>
        <v>0</v>
      </c>
      <c r="P4111" s="246">
        <f>J4111*M4111</f>
        <v>0</v>
      </c>
      <c r="Q4111" s="246">
        <f>K4111*M4111</f>
        <v>0</v>
      </c>
      <c r="R4111" s="246">
        <f>L4111*M4111</f>
        <v>0</v>
      </c>
      <c r="S4111" s="13" t="s">
        <v>5</v>
      </c>
    </row>
    <row r="4112" spans="1:21" s="56" customFormat="1" ht="69.95" hidden="1" customHeight="1" outlineLevel="1" thickBot="1" x14ac:dyDescent="0.25">
      <c r="A4112" s="242" t="s">
        <v>6369</v>
      </c>
      <c r="B4112" s="7" t="s">
        <v>136</v>
      </c>
      <c r="C4112" s="58"/>
      <c r="D4112" s="436" t="s">
        <v>8442</v>
      </c>
      <c r="E4112" s="360"/>
      <c r="F4112" s="7" t="s">
        <v>4</v>
      </c>
      <c r="G4112" s="149">
        <v>5</v>
      </c>
      <c r="H4112" s="65">
        <v>2.6</v>
      </c>
      <c r="I4112" s="65">
        <v>2.5</v>
      </c>
      <c r="J4112" s="161">
        <f t="shared" si="2936"/>
        <v>2.4500000000000002</v>
      </c>
      <c r="K4112" s="161">
        <f t="shared" si="2937"/>
        <v>2.4249999999999998</v>
      </c>
      <c r="L4112" s="161">
        <f t="shared" si="2938"/>
        <v>2.4</v>
      </c>
      <c r="M4112" s="14"/>
      <c r="N4112" s="208">
        <f>H4112*M4112</f>
        <v>0</v>
      </c>
      <c r="O4112" s="217">
        <f>I4112*M4112</f>
        <v>0</v>
      </c>
      <c r="P4112" s="246">
        <f>J4112*M4112</f>
        <v>0</v>
      </c>
      <c r="Q4112" s="246">
        <f>K4112*M4112</f>
        <v>0</v>
      </c>
      <c r="R4112" s="246">
        <f>L4112*M4112</f>
        <v>0</v>
      </c>
      <c r="S4112" s="13" t="s">
        <v>5</v>
      </c>
      <c r="U4112"/>
    </row>
    <row r="4113" spans="1:21" s="56" customFormat="1" ht="20.100000000000001" customHeight="1" collapsed="1" thickBot="1" x14ac:dyDescent="0.25">
      <c r="A4113" s="372" t="s">
        <v>822</v>
      </c>
      <c r="B4113" s="372"/>
      <c r="C4113" s="373"/>
      <c r="D4113" s="374"/>
      <c r="E4113" s="374"/>
      <c r="F4113" s="374"/>
      <c r="G4113" s="375"/>
      <c r="H4113" s="376"/>
      <c r="I4113" s="376"/>
      <c r="J4113" s="378"/>
      <c r="K4113" s="378"/>
      <c r="L4113" s="378"/>
      <c r="M4113" s="375"/>
      <c r="N4113" s="376"/>
      <c r="O4113" s="376"/>
      <c r="P4113" s="376"/>
      <c r="Q4113" s="376"/>
      <c r="R4113" s="376"/>
      <c r="S4113" s="377"/>
    </row>
    <row r="4114" spans="1:21" ht="20.100000000000001" hidden="1" customHeight="1" outlineLevel="1" thickBot="1" x14ac:dyDescent="0.25">
      <c r="A4114" s="3" t="s">
        <v>3737</v>
      </c>
      <c r="B4114" s="4" t="s">
        <v>33</v>
      </c>
      <c r="C4114" s="4"/>
      <c r="D4114" s="4" t="s">
        <v>17</v>
      </c>
      <c r="E4114" s="3" t="s">
        <v>2746</v>
      </c>
      <c r="F4114" s="35" t="s">
        <v>31</v>
      </c>
      <c r="G4114" s="39" t="s">
        <v>487</v>
      </c>
      <c r="H4114" s="4" t="s">
        <v>488</v>
      </c>
      <c r="I4114" s="4" t="s">
        <v>495</v>
      </c>
      <c r="J4114" s="123">
        <v>-0.02</v>
      </c>
      <c r="K4114" s="123">
        <v>-0.03</v>
      </c>
      <c r="L4114" s="123">
        <v>-0.04</v>
      </c>
      <c r="M4114" s="4" t="s">
        <v>18</v>
      </c>
      <c r="N4114" s="4" t="s">
        <v>8</v>
      </c>
      <c r="O4114" s="4" t="s">
        <v>486</v>
      </c>
      <c r="P4114" s="124" t="s">
        <v>1924</v>
      </c>
      <c r="Q4114" s="124" t="s">
        <v>1930</v>
      </c>
      <c r="R4114" s="124" t="s">
        <v>1931</v>
      </c>
      <c r="S4114" s="4" t="s">
        <v>34</v>
      </c>
      <c r="U4114" s="56"/>
    </row>
    <row r="4115" spans="1:21" s="56" customFormat="1" ht="69.95" hidden="1" customHeight="1" outlineLevel="1" thickBot="1" x14ac:dyDescent="0.25">
      <c r="A4115" s="242" t="s">
        <v>6370</v>
      </c>
      <c r="B4115" s="104" t="s">
        <v>136</v>
      </c>
      <c r="C4115" s="644" t="s">
        <v>9435</v>
      </c>
      <c r="D4115" s="151" t="s">
        <v>8533</v>
      </c>
      <c r="E4115" s="484"/>
      <c r="F4115" s="104" t="s">
        <v>4</v>
      </c>
      <c r="G4115" s="105">
        <v>8</v>
      </c>
      <c r="H4115" s="276">
        <v>6.7</v>
      </c>
      <c r="I4115" s="276">
        <v>6.5</v>
      </c>
      <c r="J4115" s="162">
        <f t="shared" ref="J4115" si="2948">I4115*0.98</f>
        <v>6.37</v>
      </c>
      <c r="K4115" s="162">
        <f t="shared" ref="K4115" si="2949">I4115*0.97</f>
        <v>6.3049999999999997</v>
      </c>
      <c r="L4115" s="162">
        <f t="shared" ref="L4115" si="2950">I4115*0.96</f>
        <v>6.24</v>
      </c>
      <c r="M4115" s="141"/>
      <c r="N4115" s="277">
        <f>H4115*M4115</f>
        <v>0</v>
      </c>
      <c r="O4115" s="246">
        <f>I4115*M4115</f>
        <v>0</v>
      </c>
      <c r="P4115" s="246">
        <f>J4115*M4115</f>
        <v>0</v>
      </c>
      <c r="Q4115" s="246">
        <f>K4115*M4115</f>
        <v>0</v>
      </c>
      <c r="R4115" s="246">
        <f>L4115*M4115</f>
        <v>0</v>
      </c>
      <c r="S4115" s="28" t="s">
        <v>5</v>
      </c>
      <c r="T4115" s="100"/>
      <c r="U4115"/>
    </row>
    <row r="4116" spans="1:21" s="56" customFormat="1" ht="20.100000000000001" customHeight="1" collapsed="1" thickBot="1" x14ac:dyDescent="0.25">
      <c r="A4116" s="372" t="s">
        <v>1181</v>
      </c>
      <c r="B4116" s="372"/>
      <c r="C4116" s="373"/>
      <c r="D4116" s="374"/>
      <c r="E4116" s="374"/>
      <c r="F4116" s="374"/>
      <c r="G4116" s="375"/>
      <c r="H4116" s="376"/>
      <c r="I4116" s="376"/>
      <c r="J4116" s="378"/>
      <c r="K4116" s="378"/>
      <c r="L4116" s="378"/>
      <c r="M4116" s="375"/>
      <c r="N4116" s="376"/>
      <c r="O4116" s="376"/>
      <c r="P4116" s="376"/>
      <c r="Q4116" s="376"/>
      <c r="R4116" s="376"/>
      <c r="S4116" s="377"/>
    </row>
    <row r="4117" spans="1:21" ht="20.100000000000001" hidden="1" customHeight="1" outlineLevel="1" thickBot="1" x14ac:dyDescent="0.25">
      <c r="A4117" s="3" t="s">
        <v>3737</v>
      </c>
      <c r="B4117" s="4" t="s">
        <v>33</v>
      </c>
      <c r="C4117" s="4"/>
      <c r="D4117" s="4" t="s">
        <v>17</v>
      </c>
      <c r="E4117" s="3" t="s">
        <v>2746</v>
      </c>
      <c r="F4117" s="35" t="s">
        <v>31</v>
      </c>
      <c r="G4117" s="39" t="s">
        <v>487</v>
      </c>
      <c r="H4117" s="4" t="s">
        <v>488</v>
      </c>
      <c r="I4117" s="4" t="s">
        <v>495</v>
      </c>
      <c r="J4117" s="123">
        <v>-0.02</v>
      </c>
      <c r="K4117" s="123">
        <v>-0.03</v>
      </c>
      <c r="L4117" s="123">
        <v>-0.04</v>
      </c>
      <c r="M4117" s="4" t="s">
        <v>18</v>
      </c>
      <c r="N4117" s="4" t="s">
        <v>8</v>
      </c>
      <c r="O4117" s="4" t="s">
        <v>486</v>
      </c>
      <c r="P4117" s="124" t="s">
        <v>1924</v>
      </c>
      <c r="Q4117" s="124" t="s">
        <v>1930</v>
      </c>
      <c r="R4117" s="124" t="s">
        <v>1931</v>
      </c>
      <c r="S4117" s="4" t="s">
        <v>34</v>
      </c>
      <c r="U4117" s="56"/>
    </row>
    <row r="4118" spans="1:21" s="56" customFormat="1" ht="69.95" hidden="1" customHeight="1" outlineLevel="1" thickBot="1" x14ac:dyDescent="0.25">
      <c r="A4118" s="242" t="s">
        <v>6371</v>
      </c>
      <c r="B4118" s="7" t="s">
        <v>136</v>
      </c>
      <c r="C4118" s="58"/>
      <c r="D4118" s="527" t="s">
        <v>7917</v>
      </c>
      <c r="E4118" s="334"/>
      <c r="F4118" s="7" t="s">
        <v>4</v>
      </c>
      <c r="G4118" s="149">
        <v>12</v>
      </c>
      <c r="H4118" s="65">
        <v>6.7</v>
      </c>
      <c r="I4118" s="65">
        <v>6.5</v>
      </c>
      <c r="J4118" s="161">
        <f t="shared" ref="J4118:J4131" si="2951">I4118*0.98</f>
        <v>6.37</v>
      </c>
      <c r="K4118" s="161">
        <f t="shared" ref="K4118:K4131" si="2952">I4118*0.97</f>
        <v>6.3049999999999997</v>
      </c>
      <c r="L4118" s="161">
        <f t="shared" ref="L4118:L4131" si="2953">I4118*0.96</f>
        <v>6.24</v>
      </c>
      <c r="M4118" s="14"/>
      <c r="N4118" s="208">
        <f>H4118*M4118</f>
        <v>0</v>
      </c>
      <c r="O4118" s="217">
        <f>I4118*M4118</f>
        <v>0</v>
      </c>
      <c r="P4118" s="246">
        <f>J4118*M4118</f>
        <v>0</v>
      </c>
      <c r="Q4118" s="246">
        <f>K4118*M4118</f>
        <v>0</v>
      </c>
      <c r="R4118" s="246">
        <f>L4118*M4118</f>
        <v>0</v>
      </c>
      <c r="S4118" s="13" t="s">
        <v>5</v>
      </c>
    </row>
    <row r="4119" spans="1:21" s="56" customFormat="1" ht="69.95" hidden="1" customHeight="1" outlineLevel="1" thickBot="1" x14ac:dyDescent="0.25">
      <c r="A4119" s="242" t="s">
        <v>6372</v>
      </c>
      <c r="B4119" s="64" t="s">
        <v>205</v>
      </c>
      <c r="C4119" s="597" t="s">
        <v>9081</v>
      </c>
      <c r="D4119" s="53" t="s">
        <v>7918</v>
      </c>
      <c r="E4119" s="64"/>
      <c r="F4119" s="64" t="s">
        <v>4</v>
      </c>
      <c r="G4119" s="136">
        <v>5</v>
      </c>
      <c r="H4119" s="98">
        <v>2.6</v>
      </c>
      <c r="I4119" s="98">
        <v>2.5</v>
      </c>
      <c r="J4119" s="162">
        <f t="shared" si="2951"/>
        <v>2.4500000000000002</v>
      </c>
      <c r="K4119" s="162">
        <f t="shared" si="2952"/>
        <v>2.4249999999999998</v>
      </c>
      <c r="L4119" s="162">
        <f t="shared" si="2953"/>
        <v>2.4</v>
      </c>
      <c r="M4119" s="141"/>
      <c r="N4119" s="209">
        <f>H4119*M4119</f>
        <v>0</v>
      </c>
      <c r="O4119" s="217">
        <f>I4119*M4119</f>
        <v>0</v>
      </c>
      <c r="P4119" s="246">
        <f>J4119*M4119</f>
        <v>0</v>
      </c>
      <c r="Q4119" s="246">
        <f>K4119*M4119</f>
        <v>0</v>
      </c>
      <c r="R4119" s="246">
        <f>L4119*M4119</f>
        <v>0</v>
      </c>
      <c r="S4119" s="30" t="s">
        <v>5</v>
      </c>
      <c r="T4119" s="100"/>
    </row>
    <row r="4120" spans="1:21" s="56" customFormat="1" ht="69.95" hidden="1" customHeight="1" outlineLevel="1" thickBot="1" x14ac:dyDescent="0.25">
      <c r="A4120" s="242" t="s">
        <v>6373</v>
      </c>
      <c r="B4120" s="7" t="s">
        <v>136</v>
      </c>
      <c r="C4120" s="755" t="s">
        <v>9275</v>
      </c>
      <c r="D4120" s="70" t="s">
        <v>9254</v>
      </c>
      <c r="E4120" s="7"/>
      <c r="F4120" s="64" t="s">
        <v>4</v>
      </c>
      <c r="G4120" s="149">
        <v>6</v>
      </c>
      <c r="H4120" s="65">
        <v>2.9</v>
      </c>
      <c r="I4120" s="65">
        <v>2.8</v>
      </c>
      <c r="J4120" s="161">
        <f t="shared" si="2951"/>
        <v>2.7439999999999998</v>
      </c>
      <c r="K4120" s="161">
        <f t="shared" si="2952"/>
        <v>2.7159999999999997</v>
      </c>
      <c r="L4120" s="161">
        <f t="shared" si="2953"/>
        <v>2.6879999999999997</v>
      </c>
      <c r="M4120" s="14"/>
      <c r="N4120" s="208">
        <f>H4120*M4120</f>
        <v>0</v>
      </c>
      <c r="O4120" s="217">
        <f>I4120*M4120</f>
        <v>0</v>
      </c>
      <c r="P4120" s="246">
        <f>J4120*M4120</f>
        <v>0</v>
      </c>
      <c r="Q4120" s="246">
        <f>K4120*M4120</f>
        <v>0</v>
      </c>
      <c r="R4120" s="246">
        <f>L4120*M4120</f>
        <v>0</v>
      </c>
      <c r="S4120" s="13" t="s">
        <v>5</v>
      </c>
    </row>
    <row r="4121" spans="1:21" s="56" customFormat="1" ht="69.95" hidden="1" customHeight="1" outlineLevel="1" thickBot="1" x14ac:dyDescent="0.25">
      <c r="A4121" s="242" t="s">
        <v>6374</v>
      </c>
      <c r="B4121" s="64" t="s">
        <v>136</v>
      </c>
      <c r="C4121" s="202" t="s">
        <v>2969</v>
      </c>
      <c r="D4121" s="53" t="s">
        <v>7919</v>
      </c>
      <c r="E4121" s="64"/>
      <c r="F4121" s="64" t="s">
        <v>4</v>
      </c>
      <c r="G4121" s="136">
        <v>5</v>
      </c>
      <c r="H4121" s="98">
        <v>2.5</v>
      </c>
      <c r="I4121" s="98">
        <v>2.4</v>
      </c>
      <c r="J4121" s="162">
        <f t="shared" si="2951"/>
        <v>2.3519999999999999</v>
      </c>
      <c r="K4121" s="162">
        <f t="shared" si="2952"/>
        <v>2.3279999999999998</v>
      </c>
      <c r="L4121" s="162">
        <f t="shared" si="2953"/>
        <v>2.3039999999999998</v>
      </c>
      <c r="M4121" s="141"/>
      <c r="N4121" s="209">
        <f>H4121*M4121</f>
        <v>0</v>
      </c>
      <c r="O4121" s="217">
        <f>I4121*M4121</f>
        <v>0</v>
      </c>
      <c r="P4121" s="246">
        <f>J4121*M4121</f>
        <v>0</v>
      </c>
      <c r="Q4121" s="246">
        <f>K4121*M4121</f>
        <v>0</v>
      </c>
      <c r="R4121" s="246">
        <f>L4121*M4121</f>
        <v>0</v>
      </c>
      <c r="S4121" s="13" t="s">
        <v>5</v>
      </c>
      <c r="T4121" s="100"/>
    </row>
    <row r="4122" spans="1:21" s="56" customFormat="1" ht="69.95" hidden="1" customHeight="1" outlineLevel="1" thickBot="1" x14ac:dyDescent="0.25">
      <c r="A4122" s="242" t="s">
        <v>6375</v>
      </c>
      <c r="B4122" s="64" t="s">
        <v>136</v>
      </c>
      <c r="C4122" s="104" t="s">
        <v>1992</v>
      </c>
      <c r="D4122" s="53" t="s">
        <v>7920</v>
      </c>
      <c r="E4122" s="64"/>
      <c r="F4122" s="64" t="s">
        <v>4</v>
      </c>
      <c r="G4122" s="136">
        <v>11</v>
      </c>
      <c r="H4122" s="98">
        <v>6.7</v>
      </c>
      <c r="I4122" s="98">
        <v>6.5</v>
      </c>
      <c r="J4122" s="162">
        <f t="shared" si="2951"/>
        <v>6.37</v>
      </c>
      <c r="K4122" s="162">
        <f t="shared" si="2952"/>
        <v>6.3049999999999997</v>
      </c>
      <c r="L4122" s="162">
        <f t="shared" si="2953"/>
        <v>6.24</v>
      </c>
      <c r="M4122" s="141"/>
      <c r="N4122" s="209">
        <f>H4122*M4122</f>
        <v>0</v>
      </c>
      <c r="O4122" s="217">
        <f>I4122*M4122</f>
        <v>0</v>
      </c>
      <c r="P4122" s="246">
        <f>J4122*M4122</f>
        <v>0</v>
      </c>
      <c r="Q4122" s="246">
        <f>K4122*M4122</f>
        <v>0</v>
      </c>
      <c r="R4122" s="246">
        <f>L4122*M4122</f>
        <v>0</v>
      </c>
      <c r="S4122" s="30" t="s">
        <v>5</v>
      </c>
      <c r="T4122" s="100"/>
    </row>
    <row r="4123" spans="1:21" s="56" customFormat="1" ht="69.95" hidden="1" customHeight="1" outlineLevel="1" thickBot="1" x14ac:dyDescent="0.25">
      <c r="A4123" s="242" t="s">
        <v>6376</v>
      </c>
      <c r="B4123" s="64" t="s">
        <v>136</v>
      </c>
      <c r="C4123" s="597" t="s">
        <v>9082</v>
      </c>
      <c r="D4123" s="53" t="s">
        <v>7921</v>
      </c>
      <c r="E4123" s="64"/>
      <c r="F4123" s="64" t="s">
        <v>4</v>
      </c>
      <c r="G4123" s="136">
        <v>5</v>
      </c>
      <c r="H4123" s="98">
        <v>2.6</v>
      </c>
      <c r="I4123" s="98">
        <v>2.5</v>
      </c>
      <c r="J4123" s="162">
        <f t="shared" si="2951"/>
        <v>2.4500000000000002</v>
      </c>
      <c r="K4123" s="162">
        <f t="shared" si="2952"/>
        <v>2.4249999999999998</v>
      </c>
      <c r="L4123" s="162">
        <f t="shared" si="2953"/>
        <v>2.4</v>
      </c>
      <c r="M4123" s="141"/>
      <c r="N4123" s="209">
        <f>H4123*M4123</f>
        <v>0</v>
      </c>
      <c r="O4123" s="217">
        <f>I4123*M4123</f>
        <v>0</v>
      </c>
      <c r="P4123" s="246">
        <f>J4123*M4123</f>
        <v>0</v>
      </c>
      <c r="Q4123" s="246">
        <f>K4123*M4123</f>
        <v>0</v>
      </c>
      <c r="R4123" s="246">
        <f>L4123*M4123</f>
        <v>0</v>
      </c>
      <c r="S4123" s="30" t="s">
        <v>5</v>
      </c>
      <c r="T4123" s="100"/>
    </row>
    <row r="4124" spans="1:21" s="56" customFormat="1" ht="69.95" hidden="1" customHeight="1" outlineLevel="1" thickBot="1" x14ac:dyDescent="0.25">
      <c r="A4124" s="242" t="s">
        <v>6377</v>
      </c>
      <c r="B4124" s="64" t="s">
        <v>136</v>
      </c>
      <c r="C4124" s="104" t="s">
        <v>1992</v>
      </c>
      <c r="D4124" s="53" t="s">
        <v>7922</v>
      </c>
      <c r="E4124" s="64"/>
      <c r="F4124" s="64" t="s">
        <v>4</v>
      </c>
      <c r="G4124" s="136">
        <v>16</v>
      </c>
      <c r="H4124" s="98">
        <v>10.5</v>
      </c>
      <c r="I4124" s="98">
        <v>10.199999999999999</v>
      </c>
      <c r="J4124" s="162">
        <f t="shared" ref="J4124" si="2954">I4124*0.98</f>
        <v>9.9959999999999987</v>
      </c>
      <c r="K4124" s="162">
        <f t="shared" ref="K4124" si="2955">I4124*0.97</f>
        <v>9.8939999999999984</v>
      </c>
      <c r="L4124" s="162">
        <f t="shared" ref="L4124" si="2956">I4124*0.96</f>
        <v>9.7919999999999998</v>
      </c>
      <c r="M4124" s="141"/>
      <c r="N4124" s="209">
        <f>H4124*M4124</f>
        <v>0</v>
      </c>
      <c r="O4124" s="217">
        <f>I4124*M4124</f>
        <v>0</v>
      </c>
      <c r="P4124" s="246">
        <f>J4124*M4124</f>
        <v>0</v>
      </c>
      <c r="Q4124" s="246">
        <f>K4124*M4124</f>
        <v>0</v>
      </c>
      <c r="R4124" s="246">
        <f>L4124*M4124</f>
        <v>0</v>
      </c>
      <c r="S4124" s="30" t="s">
        <v>5</v>
      </c>
      <c r="T4124" s="100"/>
    </row>
    <row r="4125" spans="1:21" s="56" customFormat="1" ht="69.95" hidden="1" customHeight="1" outlineLevel="1" thickBot="1" x14ac:dyDescent="0.25">
      <c r="A4125" s="242" t="s">
        <v>6378</v>
      </c>
      <c r="B4125" s="64" t="s">
        <v>136</v>
      </c>
      <c r="C4125" s="597" t="s">
        <v>9274</v>
      </c>
      <c r="D4125" s="53" t="s">
        <v>7923</v>
      </c>
      <c r="E4125" s="64"/>
      <c r="F4125" s="64" t="s">
        <v>4</v>
      </c>
      <c r="G4125" s="136">
        <v>12</v>
      </c>
      <c r="H4125" s="98">
        <v>6.7</v>
      </c>
      <c r="I4125" s="98">
        <v>6.5</v>
      </c>
      <c r="J4125" s="162">
        <f t="shared" si="2951"/>
        <v>6.37</v>
      </c>
      <c r="K4125" s="162">
        <f t="shared" si="2952"/>
        <v>6.3049999999999997</v>
      </c>
      <c r="L4125" s="162">
        <f t="shared" si="2953"/>
        <v>6.24</v>
      </c>
      <c r="M4125" s="141"/>
      <c r="N4125" s="209">
        <f>H4125*M4125</f>
        <v>0</v>
      </c>
      <c r="O4125" s="217">
        <f>I4125*M4125</f>
        <v>0</v>
      </c>
      <c r="P4125" s="246">
        <f>J4125*M4125</f>
        <v>0</v>
      </c>
      <c r="Q4125" s="246">
        <f>K4125*M4125</f>
        <v>0</v>
      </c>
      <c r="R4125" s="246">
        <f>L4125*M4125</f>
        <v>0</v>
      </c>
      <c r="S4125" s="30" t="s">
        <v>5</v>
      </c>
      <c r="T4125" s="100"/>
    </row>
    <row r="4126" spans="1:21" s="56" customFormat="1" ht="69.95" hidden="1" customHeight="1" outlineLevel="1" thickBot="1" x14ac:dyDescent="0.25">
      <c r="A4126" s="242" t="s">
        <v>6379</v>
      </c>
      <c r="B4126" s="64" t="s">
        <v>136</v>
      </c>
      <c r="C4126" s="104" t="s">
        <v>1992</v>
      </c>
      <c r="D4126" s="53" t="s">
        <v>7924</v>
      </c>
      <c r="E4126" s="64"/>
      <c r="F4126" s="64" t="s">
        <v>4</v>
      </c>
      <c r="G4126" s="136">
        <v>13</v>
      </c>
      <c r="H4126" s="98">
        <v>8.1</v>
      </c>
      <c r="I4126" s="98">
        <v>7.9</v>
      </c>
      <c r="J4126" s="162">
        <f t="shared" ref="J4126" si="2957">I4126*0.98</f>
        <v>7.742</v>
      </c>
      <c r="K4126" s="162">
        <f t="shared" ref="K4126" si="2958">I4126*0.97</f>
        <v>7.6630000000000003</v>
      </c>
      <c r="L4126" s="162">
        <f t="shared" ref="L4126" si="2959">I4126*0.96</f>
        <v>7.5839999999999996</v>
      </c>
      <c r="M4126" s="141"/>
      <c r="N4126" s="209">
        <f>H4126*M4126</f>
        <v>0</v>
      </c>
      <c r="O4126" s="217">
        <f>I4126*M4126</f>
        <v>0</v>
      </c>
      <c r="P4126" s="246">
        <f>J4126*M4126</f>
        <v>0</v>
      </c>
      <c r="Q4126" s="246">
        <f>K4126*M4126</f>
        <v>0</v>
      </c>
      <c r="R4126" s="246">
        <f>L4126*M4126</f>
        <v>0</v>
      </c>
      <c r="S4126" s="30" t="s">
        <v>5</v>
      </c>
      <c r="T4126" s="100"/>
    </row>
    <row r="4127" spans="1:21" s="56" customFormat="1" ht="69.95" hidden="1" customHeight="1" outlineLevel="1" thickBot="1" x14ac:dyDescent="0.25">
      <c r="A4127" s="242" t="s">
        <v>6380</v>
      </c>
      <c r="B4127" s="7" t="s">
        <v>136</v>
      </c>
      <c r="C4127" s="104" t="s">
        <v>1992</v>
      </c>
      <c r="D4127" s="116" t="s">
        <v>7925</v>
      </c>
      <c r="E4127" s="7"/>
      <c r="F4127" s="64" t="s">
        <v>4</v>
      </c>
      <c r="G4127" s="149">
        <v>22</v>
      </c>
      <c r="H4127" s="65">
        <v>14.8</v>
      </c>
      <c r="I4127" s="65">
        <v>14.5</v>
      </c>
      <c r="J4127" s="161">
        <f t="shared" si="2951"/>
        <v>14.209999999999999</v>
      </c>
      <c r="K4127" s="161">
        <f t="shared" si="2952"/>
        <v>14.065</v>
      </c>
      <c r="L4127" s="161">
        <f t="shared" si="2953"/>
        <v>13.92</v>
      </c>
      <c r="M4127" s="14"/>
      <c r="N4127" s="208">
        <f>H4127*M4127</f>
        <v>0</v>
      </c>
      <c r="O4127" s="217">
        <f>I4127*M4127</f>
        <v>0</v>
      </c>
      <c r="P4127" s="246">
        <f>J4127*M4127</f>
        <v>0</v>
      </c>
      <c r="Q4127" s="246">
        <f>K4127*M4127</f>
        <v>0</v>
      </c>
      <c r="R4127" s="246">
        <f>L4127*M4127</f>
        <v>0</v>
      </c>
      <c r="S4127" s="13" t="s">
        <v>5</v>
      </c>
    </row>
    <row r="4128" spans="1:21" s="56" customFormat="1" ht="69.95" hidden="1" customHeight="1" outlineLevel="1" thickBot="1" x14ac:dyDescent="0.25">
      <c r="A4128" s="242" t="s">
        <v>6381</v>
      </c>
      <c r="B4128" s="64" t="s">
        <v>136</v>
      </c>
      <c r="C4128" s="597" t="s">
        <v>9083</v>
      </c>
      <c r="D4128" s="93" t="s">
        <v>7926</v>
      </c>
      <c r="E4128" s="64"/>
      <c r="F4128" s="64" t="s">
        <v>4</v>
      </c>
      <c r="G4128" s="136">
        <v>16</v>
      </c>
      <c r="H4128" s="98">
        <v>10.8</v>
      </c>
      <c r="I4128" s="98">
        <v>10.5</v>
      </c>
      <c r="J4128" s="162">
        <f t="shared" ref="J4128" si="2960">I4128*0.98</f>
        <v>10.29</v>
      </c>
      <c r="K4128" s="162">
        <f t="shared" ref="K4128" si="2961">I4128*0.97</f>
        <v>10.185</v>
      </c>
      <c r="L4128" s="162">
        <f t="shared" ref="L4128" si="2962">I4128*0.96</f>
        <v>10.08</v>
      </c>
      <c r="M4128" s="141"/>
      <c r="N4128" s="209">
        <f>H4128*M4128</f>
        <v>0</v>
      </c>
      <c r="O4128" s="217">
        <f>I4128*M4128</f>
        <v>0</v>
      </c>
      <c r="P4128" s="246">
        <f>J4128*M4128</f>
        <v>0</v>
      </c>
      <c r="Q4128" s="246">
        <f>K4128*M4128</f>
        <v>0</v>
      </c>
      <c r="R4128" s="246">
        <f>L4128*M4128</f>
        <v>0</v>
      </c>
      <c r="S4128" s="28" t="s">
        <v>5</v>
      </c>
      <c r="T4128" s="100"/>
    </row>
    <row r="4129" spans="1:21" s="56" customFormat="1" ht="69.95" hidden="1" customHeight="1" outlineLevel="1" thickBot="1" x14ac:dyDescent="0.25">
      <c r="A4129" s="242" t="s">
        <v>6382</v>
      </c>
      <c r="B4129" s="64" t="s">
        <v>136</v>
      </c>
      <c r="C4129" s="104" t="s">
        <v>1992</v>
      </c>
      <c r="D4129" s="93" t="s">
        <v>7979</v>
      </c>
      <c r="E4129" s="64"/>
      <c r="F4129" s="64" t="s">
        <v>4</v>
      </c>
      <c r="G4129" s="136">
        <v>16</v>
      </c>
      <c r="H4129" s="98">
        <v>10.8</v>
      </c>
      <c r="I4129" s="98">
        <v>10.5</v>
      </c>
      <c r="J4129" s="162">
        <f t="shared" ref="J4129" si="2963">I4129*0.98</f>
        <v>10.29</v>
      </c>
      <c r="K4129" s="162">
        <f t="shared" ref="K4129" si="2964">I4129*0.97</f>
        <v>10.185</v>
      </c>
      <c r="L4129" s="162">
        <f t="shared" ref="L4129" si="2965">I4129*0.96</f>
        <v>10.08</v>
      </c>
      <c r="M4129" s="141"/>
      <c r="N4129" s="209">
        <f>H4129*M4129</f>
        <v>0</v>
      </c>
      <c r="O4129" s="217">
        <f>I4129*M4129</f>
        <v>0</v>
      </c>
      <c r="P4129" s="246">
        <f>J4129*M4129</f>
        <v>0</v>
      </c>
      <c r="Q4129" s="246">
        <f>K4129*M4129</f>
        <v>0</v>
      </c>
      <c r="R4129" s="246">
        <f>L4129*M4129</f>
        <v>0</v>
      </c>
      <c r="S4129" s="102" t="s">
        <v>5</v>
      </c>
      <c r="T4129" s="100"/>
    </row>
    <row r="4130" spans="1:21" s="56" customFormat="1" ht="69.95" hidden="1" customHeight="1" outlineLevel="1" thickBot="1" x14ac:dyDescent="0.25">
      <c r="A4130" s="242" t="s">
        <v>6383</v>
      </c>
      <c r="B4130" s="64" t="s">
        <v>136</v>
      </c>
      <c r="C4130" s="104" t="s">
        <v>1947</v>
      </c>
      <c r="D4130" s="53" t="s">
        <v>7927</v>
      </c>
      <c r="E4130" s="64"/>
      <c r="F4130" s="64" t="s">
        <v>4</v>
      </c>
      <c r="G4130" s="136">
        <v>4</v>
      </c>
      <c r="H4130" s="98">
        <v>2.2999999999999998</v>
      </c>
      <c r="I4130" s="98">
        <v>2.2000000000000002</v>
      </c>
      <c r="J4130" s="162">
        <f t="shared" si="2951"/>
        <v>2.1560000000000001</v>
      </c>
      <c r="K4130" s="162">
        <f t="shared" si="2952"/>
        <v>2.1339999999999999</v>
      </c>
      <c r="L4130" s="162">
        <f t="shared" si="2953"/>
        <v>2.1120000000000001</v>
      </c>
      <c r="M4130" s="141"/>
      <c r="N4130" s="209">
        <f>H4130*M4130</f>
        <v>0</v>
      </c>
      <c r="O4130" s="217">
        <f>I4130*M4130</f>
        <v>0</v>
      </c>
      <c r="P4130" s="246">
        <f>J4130*M4130</f>
        <v>0</v>
      </c>
      <c r="Q4130" s="246">
        <f>K4130*M4130</f>
        <v>0</v>
      </c>
      <c r="R4130" s="246">
        <f>L4130*M4130</f>
        <v>0</v>
      </c>
      <c r="S4130" s="30" t="s">
        <v>5</v>
      </c>
      <c r="T4130" s="100"/>
    </row>
    <row r="4131" spans="1:21" s="56" customFormat="1" ht="69.95" hidden="1" customHeight="1" outlineLevel="1" thickBot="1" x14ac:dyDescent="0.25">
      <c r="A4131" s="242" t="s">
        <v>6384</v>
      </c>
      <c r="B4131" s="64" t="s">
        <v>136</v>
      </c>
      <c r="C4131" s="104" t="s">
        <v>1903</v>
      </c>
      <c r="D4131" s="92" t="s">
        <v>7928</v>
      </c>
      <c r="E4131" s="360"/>
      <c r="F4131" s="64" t="s">
        <v>4</v>
      </c>
      <c r="G4131" s="136">
        <v>4</v>
      </c>
      <c r="H4131" s="98">
        <v>2</v>
      </c>
      <c r="I4131" s="98">
        <v>1.9</v>
      </c>
      <c r="J4131" s="162">
        <f t="shared" si="2951"/>
        <v>1.8619999999999999</v>
      </c>
      <c r="K4131" s="162">
        <f t="shared" si="2952"/>
        <v>1.843</v>
      </c>
      <c r="L4131" s="162">
        <f t="shared" si="2953"/>
        <v>1.8239999999999998</v>
      </c>
      <c r="M4131" s="141"/>
      <c r="N4131" s="209">
        <f>H4131*M4131</f>
        <v>0</v>
      </c>
      <c r="O4131" s="217">
        <f>I4131*M4131</f>
        <v>0</v>
      </c>
      <c r="P4131" s="246">
        <f>J4131*M4131</f>
        <v>0</v>
      </c>
      <c r="Q4131" s="246">
        <f>K4131*M4131</f>
        <v>0</v>
      </c>
      <c r="R4131" s="246">
        <f>L4131*M4131</f>
        <v>0</v>
      </c>
      <c r="S4131" s="30" t="s">
        <v>5</v>
      </c>
      <c r="T4131" s="100"/>
      <c r="U4131"/>
    </row>
    <row r="4132" spans="1:21" s="56" customFormat="1" ht="20.100000000000001" customHeight="1" collapsed="1" thickBot="1" x14ac:dyDescent="0.25">
      <c r="A4132" s="372" t="s">
        <v>794</v>
      </c>
      <c r="B4132" s="372"/>
      <c r="C4132" s="373"/>
      <c r="D4132" s="374"/>
      <c r="E4132" s="374"/>
      <c r="F4132" s="374"/>
      <c r="G4132" s="375"/>
      <c r="H4132" s="376"/>
      <c r="I4132" s="376"/>
      <c r="J4132" s="378"/>
      <c r="K4132" s="378"/>
      <c r="L4132" s="378"/>
      <c r="M4132" s="375"/>
      <c r="N4132" s="376"/>
      <c r="O4132" s="376"/>
      <c r="P4132" s="376"/>
      <c r="Q4132" s="376"/>
      <c r="R4132" s="376"/>
      <c r="S4132" s="377"/>
    </row>
    <row r="4133" spans="1:21" ht="20.100000000000001" hidden="1" customHeight="1" outlineLevel="1" thickBot="1" x14ac:dyDescent="0.25">
      <c r="A4133" s="3" t="s">
        <v>3737</v>
      </c>
      <c r="B4133" s="4" t="s">
        <v>33</v>
      </c>
      <c r="C4133" s="4"/>
      <c r="D4133" s="4" t="s">
        <v>17</v>
      </c>
      <c r="E4133" s="3" t="s">
        <v>2746</v>
      </c>
      <c r="F4133" s="35" t="s">
        <v>31</v>
      </c>
      <c r="G4133" s="39" t="s">
        <v>487</v>
      </c>
      <c r="H4133" s="4" t="s">
        <v>488</v>
      </c>
      <c r="I4133" s="4" t="s">
        <v>495</v>
      </c>
      <c r="J4133" s="123">
        <v>-0.02</v>
      </c>
      <c r="K4133" s="123">
        <v>-0.03</v>
      </c>
      <c r="L4133" s="123">
        <v>-0.04</v>
      </c>
      <c r="M4133" s="4" t="s">
        <v>18</v>
      </c>
      <c r="N4133" s="4" t="s">
        <v>8</v>
      </c>
      <c r="O4133" s="4" t="s">
        <v>486</v>
      </c>
      <c r="P4133" s="124" t="s">
        <v>1924</v>
      </c>
      <c r="Q4133" s="124" t="s">
        <v>1930</v>
      </c>
      <c r="R4133" s="124" t="s">
        <v>1931</v>
      </c>
      <c r="S4133" s="4" t="s">
        <v>34</v>
      </c>
      <c r="U4133" s="56"/>
    </row>
    <row r="4134" spans="1:21" s="56" customFormat="1" ht="69.95" hidden="1" customHeight="1" outlineLevel="1" thickBot="1" x14ac:dyDescent="0.25">
      <c r="A4134" s="242" t="s">
        <v>6385</v>
      </c>
      <c r="B4134" s="82" t="s">
        <v>136</v>
      </c>
      <c r="C4134" s="275" t="s">
        <v>9390</v>
      </c>
      <c r="D4134" s="67" t="s">
        <v>8473</v>
      </c>
      <c r="E4134" s="598"/>
      <c r="F4134" s="82" t="s">
        <v>4</v>
      </c>
      <c r="G4134" s="321">
        <v>12</v>
      </c>
      <c r="H4134" s="99">
        <v>6.7</v>
      </c>
      <c r="I4134" s="99">
        <v>6.5</v>
      </c>
      <c r="J4134" s="162">
        <f t="shared" ref="J4134" si="2966">I4134*0.98</f>
        <v>6.37</v>
      </c>
      <c r="K4134" s="162">
        <f t="shared" ref="K4134" si="2967">I4134*0.97</f>
        <v>6.3049999999999997</v>
      </c>
      <c r="L4134" s="162">
        <f t="shared" ref="L4134" si="2968">I4134*0.96</f>
        <v>6.24</v>
      </c>
      <c r="M4134" s="152"/>
      <c r="N4134" s="207">
        <f>H4134*M4134</f>
        <v>0</v>
      </c>
      <c r="O4134" s="216">
        <f>I4134*M4134</f>
        <v>0</v>
      </c>
      <c r="P4134" s="246">
        <f>J4134*M4134</f>
        <v>0</v>
      </c>
      <c r="Q4134" s="246">
        <f>K4134*M4134</f>
        <v>0</v>
      </c>
      <c r="R4134" s="246">
        <f>L4134*M4134</f>
        <v>0</v>
      </c>
      <c r="S4134" s="102" t="s">
        <v>5</v>
      </c>
      <c r="T4134" s="100"/>
    </row>
    <row r="4135" spans="1:21" s="56" customFormat="1" ht="20.100000000000001" customHeight="1" collapsed="1" thickBot="1" x14ac:dyDescent="0.25">
      <c r="A4135" s="372" t="s">
        <v>1133</v>
      </c>
      <c r="B4135" s="372"/>
      <c r="C4135" s="373"/>
      <c r="D4135" s="374"/>
      <c r="E4135" s="374"/>
      <c r="F4135" s="374"/>
      <c r="G4135" s="375"/>
      <c r="H4135" s="376"/>
      <c r="I4135" s="376"/>
      <c r="J4135" s="378"/>
      <c r="K4135" s="378"/>
      <c r="L4135" s="378"/>
      <c r="M4135" s="375"/>
      <c r="N4135" s="376"/>
      <c r="O4135" s="376"/>
      <c r="P4135" s="376"/>
      <c r="Q4135" s="376"/>
      <c r="R4135" s="376"/>
      <c r="S4135" s="377"/>
    </row>
    <row r="4136" spans="1:21" ht="20.100000000000001" hidden="1" customHeight="1" outlineLevel="1" thickBot="1" x14ac:dyDescent="0.25">
      <c r="A4136" s="3" t="s">
        <v>3737</v>
      </c>
      <c r="B4136" s="4" t="s">
        <v>33</v>
      </c>
      <c r="C4136" s="4"/>
      <c r="D4136" s="4" t="s">
        <v>17</v>
      </c>
      <c r="E4136" s="3" t="s">
        <v>2746</v>
      </c>
      <c r="F4136" s="35" t="s">
        <v>31</v>
      </c>
      <c r="G4136" s="39" t="s">
        <v>487</v>
      </c>
      <c r="H4136" s="4" t="s">
        <v>488</v>
      </c>
      <c r="I4136" s="4" t="s">
        <v>495</v>
      </c>
      <c r="J4136" s="123">
        <v>-0.02</v>
      </c>
      <c r="K4136" s="123">
        <v>-0.03</v>
      </c>
      <c r="L4136" s="123">
        <v>-0.04</v>
      </c>
      <c r="M4136" s="4" t="s">
        <v>18</v>
      </c>
      <c r="N4136" s="4" t="s">
        <v>8</v>
      </c>
      <c r="O4136" s="4" t="s">
        <v>486</v>
      </c>
      <c r="P4136" s="124" t="s">
        <v>1924</v>
      </c>
      <c r="Q4136" s="124" t="s">
        <v>1930</v>
      </c>
      <c r="R4136" s="124" t="s">
        <v>1931</v>
      </c>
      <c r="S4136" s="4" t="s">
        <v>34</v>
      </c>
      <c r="U4136" s="56"/>
    </row>
    <row r="4137" spans="1:21" s="56" customFormat="1" ht="69.95" hidden="1" customHeight="1" outlineLevel="1" collapsed="1" thickBot="1" x14ac:dyDescent="0.25">
      <c r="A4137" s="711" t="s">
        <v>6386</v>
      </c>
      <c r="B4137" s="334" t="s">
        <v>136</v>
      </c>
      <c r="C4137" s="305"/>
      <c r="D4137" s="527" t="s">
        <v>8472</v>
      </c>
      <c r="E4137" s="334"/>
      <c r="F4137" s="334" t="s">
        <v>4</v>
      </c>
      <c r="G4137" s="872">
        <v>12</v>
      </c>
      <c r="H4137" s="454">
        <v>6.7</v>
      </c>
      <c r="I4137" s="65">
        <v>6.5</v>
      </c>
      <c r="J4137" s="161">
        <f t="shared" ref="J4137:J4139" si="2969">I4137*0.98</f>
        <v>6.37</v>
      </c>
      <c r="K4137" s="161">
        <f t="shared" ref="K4137:K4139" si="2970">I4137*0.97</f>
        <v>6.3049999999999997</v>
      </c>
      <c r="L4137" s="161">
        <f t="shared" ref="L4137:L4139" si="2971">I4137*0.96</f>
        <v>6.24</v>
      </c>
      <c r="M4137" s="14"/>
      <c r="N4137" s="208">
        <f>H4137*M4137</f>
        <v>0</v>
      </c>
      <c r="O4137" s="217">
        <f>I4137*M4137</f>
        <v>0</v>
      </c>
      <c r="P4137" s="246">
        <f>J4137*M4137</f>
        <v>0</v>
      </c>
      <c r="Q4137" s="246">
        <f>K4137*M4137</f>
        <v>0</v>
      </c>
      <c r="R4137" s="246">
        <f>L4137*M4137</f>
        <v>0</v>
      </c>
      <c r="S4137" s="13" t="s">
        <v>5</v>
      </c>
      <c r="U4137"/>
    </row>
    <row r="4138" spans="1:21" s="56" customFormat="1" ht="69.95" hidden="1" customHeight="1" outlineLevel="1" thickBot="1" x14ac:dyDescent="0.25">
      <c r="A4138" s="870" t="s">
        <v>4827</v>
      </c>
      <c r="B4138" s="673" t="s">
        <v>8108</v>
      </c>
      <c r="C4138" s="681" t="s">
        <v>10869</v>
      </c>
      <c r="D4138" s="871" t="s">
        <v>10868</v>
      </c>
      <c r="E4138" s="693"/>
      <c r="F4138" s="673" t="s">
        <v>4</v>
      </c>
      <c r="G4138" s="862">
        <v>6</v>
      </c>
      <c r="H4138" s="869">
        <v>3.6</v>
      </c>
      <c r="I4138" s="675">
        <v>3.5</v>
      </c>
      <c r="J4138" s="676">
        <f t="shared" ref="J4138" si="2972">I4138*0.98</f>
        <v>3.4299999999999997</v>
      </c>
      <c r="K4138" s="676">
        <f t="shared" ref="K4138" si="2973">I4138*0.97</f>
        <v>3.395</v>
      </c>
      <c r="L4138" s="676">
        <f t="shared" ref="L4138" si="2974">I4138*0.96</f>
        <v>3.36</v>
      </c>
      <c r="M4138" s="677"/>
      <c r="N4138" s="686">
        <f>H4138*M4138</f>
        <v>0</v>
      </c>
      <c r="O4138" s="678">
        <f>I4138*M4138</f>
        <v>0</v>
      </c>
      <c r="P4138" s="679">
        <f>J4138*M4138</f>
        <v>0</v>
      </c>
      <c r="Q4138" s="679">
        <f>K4138*M4138</f>
        <v>0</v>
      </c>
      <c r="R4138" s="679">
        <f>L4138*M4138</f>
        <v>0</v>
      </c>
      <c r="S4138" s="682" t="s">
        <v>5</v>
      </c>
      <c r="T4138" s="100" t="s">
        <v>1702</v>
      </c>
    </row>
    <row r="4139" spans="1:21" s="56" customFormat="1" ht="69.95" hidden="1" customHeight="1" outlineLevel="1" thickBot="1" x14ac:dyDescent="0.25">
      <c r="A4139" s="650" t="s">
        <v>10753</v>
      </c>
      <c r="B4139" s="82" t="s">
        <v>8108</v>
      </c>
      <c r="C4139" s="596" t="s">
        <v>10754</v>
      </c>
      <c r="D4139" s="432" t="s">
        <v>10755</v>
      </c>
      <c r="E4139" s="193"/>
      <c r="F4139" s="82" t="s">
        <v>4</v>
      </c>
      <c r="G4139" s="321">
        <v>6</v>
      </c>
      <c r="H4139" s="180">
        <v>3.6</v>
      </c>
      <c r="I4139" s="107">
        <v>3.5</v>
      </c>
      <c r="J4139" s="162">
        <f t="shared" si="2969"/>
        <v>3.4299999999999997</v>
      </c>
      <c r="K4139" s="162">
        <f t="shared" si="2970"/>
        <v>3.395</v>
      </c>
      <c r="L4139" s="162">
        <f t="shared" si="2971"/>
        <v>3.36</v>
      </c>
      <c r="M4139" s="141"/>
      <c r="N4139" s="209">
        <f>H4139*M4139</f>
        <v>0</v>
      </c>
      <c r="O4139" s="217">
        <f>I4139*M4139</f>
        <v>0</v>
      </c>
      <c r="P4139" s="246">
        <f>J4139*M4139</f>
        <v>0</v>
      </c>
      <c r="Q4139" s="246">
        <f>K4139*M4139</f>
        <v>0</v>
      </c>
      <c r="R4139" s="246">
        <f>L4139*M4139</f>
        <v>0</v>
      </c>
      <c r="S4139" s="30" t="s">
        <v>5</v>
      </c>
      <c r="T4139" s="100"/>
    </row>
    <row r="4140" spans="1:21" s="56" customFormat="1" ht="20.100000000000001" customHeight="1" collapsed="1" thickBot="1" x14ac:dyDescent="0.25">
      <c r="A4140" s="372" t="s">
        <v>1134</v>
      </c>
      <c r="B4140" s="372"/>
      <c r="C4140" s="373"/>
      <c r="D4140" s="374"/>
      <c r="E4140" s="374"/>
      <c r="F4140" s="374"/>
      <c r="G4140" s="375"/>
      <c r="H4140" s="376"/>
      <c r="I4140" s="376"/>
      <c r="J4140" s="378"/>
      <c r="K4140" s="378"/>
      <c r="L4140" s="378"/>
      <c r="M4140" s="375"/>
      <c r="N4140" s="376"/>
      <c r="O4140" s="376"/>
      <c r="P4140" s="376"/>
      <c r="Q4140" s="376"/>
      <c r="R4140" s="376"/>
      <c r="S4140" s="377"/>
    </row>
    <row r="4141" spans="1:21" ht="20.100000000000001" hidden="1" customHeight="1" outlineLevel="1" thickBot="1" x14ac:dyDescent="0.25">
      <c r="A4141" s="3" t="s">
        <v>3737</v>
      </c>
      <c r="B4141" s="4" t="s">
        <v>33</v>
      </c>
      <c r="C4141" s="4"/>
      <c r="D4141" s="4" t="s">
        <v>17</v>
      </c>
      <c r="E4141" s="3" t="s">
        <v>2746</v>
      </c>
      <c r="F4141" s="35" t="s">
        <v>31</v>
      </c>
      <c r="G4141" s="39" t="s">
        <v>487</v>
      </c>
      <c r="H4141" s="4" t="s">
        <v>488</v>
      </c>
      <c r="I4141" s="4" t="s">
        <v>495</v>
      </c>
      <c r="J4141" s="123">
        <v>-0.02</v>
      </c>
      <c r="K4141" s="123">
        <v>-0.03</v>
      </c>
      <c r="L4141" s="123">
        <v>-0.04</v>
      </c>
      <c r="M4141" s="4" t="s">
        <v>18</v>
      </c>
      <c r="N4141" s="4" t="s">
        <v>8</v>
      </c>
      <c r="O4141" s="4" t="s">
        <v>486</v>
      </c>
      <c r="P4141" s="124" t="s">
        <v>1924</v>
      </c>
      <c r="Q4141" s="124" t="s">
        <v>1930</v>
      </c>
      <c r="R4141" s="124" t="s">
        <v>1931</v>
      </c>
      <c r="S4141" s="4" t="s">
        <v>34</v>
      </c>
      <c r="U4141" s="56"/>
    </row>
    <row r="4142" spans="1:21" s="56" customFormat="1" ht="69.95" hidden="1" customHeight="1" outlineLevel="1" thickBot="1" x14ac:dyDescent="0.25">
      <c r="A4142" s="242" t="s">
        <v>6387</v>
      </c>
      <c r="B4142" s="7" t="s">
        <v>136</v>
      </c>
      <c r="C4142" s="58"/>
      <c r="D4142" s="527" t="s">
        <v>7662</v>
      </c>
      <c r="E4142" s="334"/>
      <c r="F4142" s="64" t="s">
        <v>4</v>
      </c>
      <c r="G4142" s="149">
        <v>12</v>
      </c>
      <c r="H4142" s="65">
        <v>6.7</v>
      </c>
      <c r="I4142" s="65">
        <v>6.5</v>
      </c>
      <c r="J4142" s="161">
        <f t="shared" ref="J4142:J4157" si="2975">I4142*0.98</f>
        <v>6.37</v>
      </c>
      <c r="K4142" s="161">
        <f t="shared" ref="K4142:K4157" si="2976">I4142*0.97</f>
        <v>6.3049999999999997</v>
      </c>
      <c r="L4142" s="161">
        <f t="shared" ref="L4142:L4157" si="2977">I4142*0.96</f>
        <v>6.24</v>
      </c>
      <c r="M4142" s="14"/>
      <c r="N4142" s="208">
        <f>H4142*M4142</f>
        <v>0</v>
      </c>
      <c r="O4142" s="217">
        <f>I4142*M4142</f>
        <v>0</v>
      </c>
      <c r="P4142" s="246">
        <f>J4142*M4142</f>
        <v>0</v>
      </c>
      <c r="Q4142" s="246">
        <f>K4142*M4142</f>
        <v>0</v>
      </c>
      <c r="R4142" s="246">
        <f>L4142*M4142</f>
        <v>0</v>
      </c>
      <c r="S4142" s="13" t="s">
        <v>5</v>
      </c>
    </row>
    <row r="4143" spans="1:21" s="56" customFormat="1" ht="69.95" hidden="1" customHeight="1" outlineLevel="1" thickBot="1" x14ac:dyDescent="0.25">
      <c r="A4143" s="242" t="s">
        <v>6388</v>
      </c>
      <c r="B4143" s="7" t="s">
        <v>136</v>
      </c>
      <c r="C4143" s="597" t="s">
        <v>9135</v>
      </c>
      <c r="D4143" s="70" t="s">
        <v>7663</v>
      </c>
      <c r="E4143" s="7"/>
      <c r="F4143" s="7" t="s">
        <v>4</v>
      </c>
      <c r="G4143" s="149">
        <v>4</v>
      </c>
      <c r="H4143" s="65">
        <v>2</v>
      </c>
      <c r="I4143" s="65">
        <v>1.9</v>
      </c>
      <c r="J4143" s="161">
        <f t="shared" si="2975"/>
        <v>1.8619999999999999</v>
      </c>
      <c r="K4143" s="161">
        <f t="shared" si="2976"/>
        <v>1.843</v>
      </c>
      <c r="L4143" s="161">
        <f t="shared" si="2977"/>
        <v>1.8239999999999998</v>
      </c>
      <c r="M4143" s="14"/>
      <c r="N4143" s="208">
        <f>H4143*M4143</f>
        <v>0</v>
      </c>
      <c r="O4143" s="217">
        <f>I4143*M4143</f>
        <v>0</v>
      </c>
      <c r="P4143" s="246">
        <f>J4143*M4143</f>
        <v>0</v>
      </c>
      <c r="Q4143" s="246">
        <f>K4143*M4143</f>
        <v>0</v>
      </c>
      <c r="R4143" s="246">
        <f>L4143*M4143</f>
        <v>0</v>
      </c>
      <c r="S4143" s="13" t="s">
        <v>5</v>
      </c>
    </row>
    <row r="4144" spans="1:21" s="56" customFormat="1" ht="69.95" hidden="1" customHeight="1" outlineLevel="1" thickBot="1" x14ac:dyDescent="0.25">
      <c r="A4144" s="242" t="s">
        <v>6389</v>
      </c>
      <c r="B4144" s="7" t="s">
        <v>136</v>
      </c>
      <c r="C4144" s="7" t="s">
        <v>1926</v>
      </c>
      <c r="D4144" s="70" t="s">
        <v>7664</v>
      </c>
      <c r="E4144" s="7"/>
      <c r="F4144" s="7" t="s">
        <v>4</v>
      </c>
      <c r="G4144" s="149">
        <v>5</v>
      </c>
      <c r="H4144" s="65">
        <v>2.1</v>
      </c>
      <c r="I4144" s="65">
        <v>2</v>
      </c>
      <c r="J4144" s="161">
        <f t="shared" si="2975"/>
        <v>1.96</v>
      </c>
      <c r="K4144" s="161">
        <f t="shared" si="2976"/>
        <v>1.94</v>
      </c>
      <c r="L4144" s="161">
        <f t="shared" si="2977"/>
        <v>1.92</v>
      </c>
      <c r="M4144" s="14"/>
      <c r="N4144" s="208">
        <f>H4144*M4144</f>
        <v>0</v>
      </c>
      <c r="O4144" s="217">
        <f>I4144*M4144</f>
        <v>0</v>
      </c>
      <c r="P4144" s="246">
        <f>J4144*M4144</f>
        <v>0</v>
      </c>
      <c r="Q4144" s="246">
        <f>K4144*M4144</f>
        <v>0</v>
      </c>
      <c r="R4144" s="246">
        <f>L4144*M4144</f>
        <v>0</v>
      </c>
      <c r="S4144" s="13" t="s">
        <v>5</v>
      </c>
    </row>
    <row r="4145" spans="1:21" s="56" customFormat="1" ht="69.95" hidden="1" customHeight="1" outlineLevel="1" thickBot="1" x14ac:dyDescent="0.25">
      <c r="A4145" s="242" t="s">
        <v>6390</v>
      </c>
      <c r="B4145" s="7" t="s">
        <v>136</v>
      </c>
      <c r="C4145" s="104" t="s">
        <v>1903</v>
      </c>
      <c r="D4145" s="70" t="s">
        <v>7665</v>
      </c>
      <c r="E4145" s="7"/>
      <c r="F4145" s="7" t="s">
        <v>4</v>
      </c>
      <c r="G4145" s="149">
        <v>5</v>
      </c>
      <c r="H4145" s="65">
        <v>2.4</v>
      </c>
      <c r="I4145" s="65">
        <v>2.2999999999999998</v>
      </c>
      <c r="J4145" s="161">
        <f t="shared" si="2975"/>
        <v>2.254</v>
      </c>
      <c r="K4145" s="161">
        <f t="shared" si="2976"/>
        <v>2.2309999999999999</v>
      </c>
      <c r="L4145" s="161">
        <f t="shared" si="2977"/>
        <v>2.2079999999999997</v>
      </c>
      <c r="M4145" s="14"/>
      <c r="N4145" s="208">
        <f>H4145*M4145</f>
        <v>0</v>
      </c>
      <c r="O4145" s="217">
        <f>I4145*M4145</f>
        <v>0</v>
      </c>
      <c r="P4145" s="246">
        <f>J4145*M4145</f>
        <v>0</v>
      </c>
      <c r="Q4145" s="246">
        <f>K4145*M4145</f>
        <v>0</v>
      </c>
      <c r="R4145" s="246">
        <f>L4145*M4145</f>
        <v>0</v>
      </c>
      <c r="S4145" s="13" t="s">
        <v>5</v>
      </c>
    </row>
    <row r="4146" spans="1:21" s="56" customFormat="1" ht="69.95" hidden="1" customHeight="1" outlineLevel="1" thickBot="1" x14ac:dyDescent="0.25">
      <c r="A4146" s="242" t="s">
        <v>6391</v>
      </c>
      <c r="B4146" s="7" t="s">
        <v>136</v>
      </c>
      <c r="C4146" s="104" t="s">
        <v>1957</v>
      </c>
      <c r="D4146" s="70" t="s">
        <v>7666</v>
      </c>
      <c r="E4146" s="7"/>
      <c r="F4146" s="7" t="s">
        <v>4</v>
      </c>
      <c r="G4146" s="149">
        <v>5</v>
      </c>
      <c r="H4146" s="65">
        <v>2.1</v>
      </c>
      <c r="I4146" s="65">
        <v>2</v>
      </c>
      <c r="J4146" s="161">
        <f t="shared" si="2975"/>
        <v>1.96</v>
      </c>
      <c r="K4146" s="161">
        <f t="shared" si="2976"/>
        <v>1.94</v>
      </c>
      <c r="L4146" s="161">
        <f t="shared" si="2977"/>
        <v>1.92</v>
      </c>
      <c r="M4146" s="14"/>
      <c r="N4146" s="208">
        <f>H4146*M4146</f>
        <v>0</v>
      </c>
      <c r="O4146" s="217">
        <f>I4146*M4146</f>
        <v>0</v>
      </c>
      <c r="P4146" s="246">
        <f>J4146*M4146</f>
        <v>0</v>
      </c>
      <c r="Q4146" s="246">
        <f>K4146*M4146</f>
        <v>0</v>
      </c>
      <c r="R4146" s="246">
        <f>L4146*M4146</f>
        <v>0</v>
      </c>
      <c r="S4146" s="13" t="s">
        <v>5</v>
      </c>
    </row>
    <row r="4147" spans="1:21" s="56" customFormat="1" ht="69.95" hidden="1" customHeight="1" outlineLevel="1" thickBot="1" x14ac:dyDescent="0.25">
      <c r="A4147" s="242" t="s">
        <v>6392</v>
      </c>
      <c r="B4147" s="64" t="s">
        <v>136</v>
      </c>
      <c r="C4147" s="104" t="s">
        <v>2324</v>
      </c>
      <c r="D4147" s="53" t="s">
        <v>7667</v>
      </c>
      <c r="E4147" s="64"/>
      <c r="F4147" s="64" t="s">
        <v>4</v>
      </c>
      <c r="G4147" s="136">
        <v>5</v>
      </c>
      <c r="H4147" s="98">
        <v>3</v>
      </c>
      <c r="I4147" s="98">
        <v>2.9</v>
      </c>
      <c r="J4147" s="162">
        <f t="shared" si="2975"/>
        <v>2.8420000000000001</v>
      </c>
      <c r="K4147" s="162">
        <f t="shared" si="2976"/>
        <v>2.8129999999999997</v>
      </c>
      <c r="L4147" s="162">
        <f t="shared" si="2977"/>
        <v>2.7839999999999998</v>
      </c>
      <c r="M4147" s="141"/>
      <c r="N4147" s="209">
        <f>H4147*M4147</f>
        <v>0</v>
      </c>
      <c r="O4147" s="217">
        <f>I4147*M4147</f>
        <v>0</v>
      </c>
      <c r="P4147" s="246">
        <f>J4147*M4147</f>
        <v>0</v>
      </c>
      <c r="Q4147" s="246">
        <f>K4147*M4147</f>
        <v>0</v>
      </c>
      <c r="R4147" s="246">
        <f>L4147*M4147</f>
        <v>0</v>
      </c>
      <c r="S4147" s="30" t="s">
        <v>5</v>
      </c>
      <c r="T4147" s="100"/>
    </row>
    <row r="4148" spans="1:21" s="56" customFormat="1" ht="69.95" hidden="1" customHeight="1" outlineLevel="1" thickBot="1" x14ac:dyDescent="0.25">
      <c r="A4148" s="242" t="s">
        <v>6307</v>
      </c>
      <c r="B4148" s="64" t="s">
        <v>136</v>
      </c>
      <c r="C4148" s="104" t="s">
        <v>1955</v>
      </c>
      <c r="D4148" s="53" t="s">
        <v>7668</v>
      </c>
      <c r="E4148" s="64"/>
      <c r="F4148" s="64" t="s">
        <v>4</v>
      </c>
      <c r="G4148" s="136">
        <v>5</v>
      </c>
      <c r="H4148" s="98">
        <v>3</v>
      </c>
      <c r="I4148" s="98">
        <v>2.9</v>
      </c>
      <c r="J4148" s="162">
        <f t="shared" si="2975"/>
        <v>2.8420000000000001</v>
      </c>
      <c r="K4148" s="162">
        <f t="shared" si="2976"/>
        <v>2.8129999999999997</v>
      </c>
      <c r="L4148" s="162">
        <f t="shared" si="2977"/>
        <v>2.7839999999999998</v>
      </c>
      <c r="M4148" s="141"/>
      <c r="N4148" s="209">
        <f>H4148*M4148</f>
        <v>0</v>
      </c>
      <c r="O4148" s="217">
        <f>I4148*M4148</f>
        <v>0</v>
      </c>
      <c r="P4148" s="246">
        <f>J4148*M4148</f>
        <v>0</v>
      </c>
      <c r="Q4148" s="246">
        <f>K4148*M4148</f>
        <v>0</v>
      </c>
      <c r="R4148" s="246">
        <f>L4148*M4148</f>
        <v>0</v>
      </c>
      <c r="S4148" s="30" t="s">
        <v>5</v>
      </c>
      <c r="T4148" s="100"/>
    </row>
    <row r="4149" spans="1:21" s="56" customFormat="1" ht="69.95" hidden="1" customHeight="1" outlineLevel="1" thickBot="1" x14ac:dyDescent="0.25">
      <c r="A4149" s="242" t="s">
        <v>6393</v>
      </c>
      <c r="B4149" s="64" t="s">
        <v>136</v>
      </c>
      <c r="C4149" s="597" t="s">
        <v>9271</v>
      </c>
      <c r="D4149" s="53" t="s">
        <v>7669</v>
      </c>
      <c r="E4149" s="64"/>
      <c r="F4149" s="64" t="s">
        <v>4</v>
      </c>
      <c r="G4149" s="136">
        <v>5</v>
      </c>
      <c r="H4149" s="98">
        <v>3.2</v>
      </c>
      <c r="I4149" s="98">
        <v>3.1</v>
      </c>
      <c r="J4149" s="162">
        <f t="shared" si="2975"/>
        <v>3.0379999999999998</v>
      </c>
      <c r="K4149" s="162">
        <f t="shared" si="2976"/>
        <v>3.0070000000000001</v>
      </c>
      <c r="L4149" s="162">
        <f t="shared" si="2977"/>
        <v>2.976</v>
      </c>
      <c r="M4149" s="141"/>
      <c r="N4149" s="209">
        <f>H4149*M4149</f>
        <v>0</v>
      </c>
      <c r="O4149" s="217">
        <f>I4149*M4149</f>
        <v>0</v>
      </c>
      <c r="P4149" s="246">
        <f>J4149*M4149</f>
        <v>0</v>
      </c>
      <c r="Q4149" s="246">
        <f>K4149*M4149</f>
        <v>0</v>
      </c>
      <c r="R4149" s="246">
        <f>L4149*M4149</f>
        <v>0</v>
      </c>
      <c r="S4149" s="30" t="s">
        <v>5</v>
      </c>
      <c r="T4149" s="100"/>
    </row>
    <row r="4150" spans="1:21" s="56" customFormat="1" ht="69.95" hidden="1" customHeight="1" outlineLevel="1" thickBot="1" x14ac:dyDescent="0.25">
      <c r="A4150" s="242" t="s">
        <v>6394</v>
      </c>
      <c r="B4150" s="64" t="s">
        <v>136</v>
      </c>
      <c r="C4150" s="104" t="s">
        <v>1992</v>
      </c>
      <c r="D4150" s="53" t="s">
        <v>7670</v>
      </c>
      <c r="E4150" s="64"/>
      <c r="F4150" s="64" t="s">
        <v>4</v>
      </c>
      <c r="G4150" s="136">
        <v>8</v>
      </c>
      <c r="H4150" s="98">
        <v>5</v>
      </c>
      <c r="I4150" s="98">
        <v>4.9000000000000004</v>
      </c>
      <c r="J4150" s="162">
        <f t="shared" si="2975"/>
        <v>4.8020000000000005</v>
      </c>
      <c r="K4150" s="162">
        <f t="shared" si="2976"/>
        <v>4.7530000000000001</v>
      </c>
      <c r="L4150" s="162">
        <f t="shared" si="2977"/>
        <v>4.7039999999999997</v>
      </c>
      <c r="M4150" s="141"/>
      <c r="N4150" s="209">
        <f>H4150*M4150</f>
        <v>0</v>
      </c>
      <c r="O4150" s="217">
        <f>I4150*M4150</f>
        <v>0</v>
      </c>
      <c r="P4150" s="246">
        <f>J4150*M4150</f>
        <v>0</v>
      </c>
      <c r="Q4150" s="246">
        <f>K4150*M4150</f>
        <v>0</v>
      </c>
      <c r="R4150" s="246">
        <f>L4150*M4150</f>
        <v>0</v>
      </c>
      <c r="S4150" s="30" t="s">
        <v>5</v>
      </c>
      <c r="T4150" s="100"/>
    </row>
    <row r="4151" spans="1:21" s="56" customFormat="1" ht="69.95" hidden="1" customHeight="1" outlineLevel="1" thickBot="1" x14ac:dyDescent="0.25">
      <c r="A4151" s="242" t="s">
        <v>6395</v>
      </c>
      <c r="B4151" s="64" t="s">
        <v>136</v>
      </c>
      <c r="C4151" s="104" t="s">
        <v>1992</v>
      </c>
      <c r="D4151" s="53" t="s">
        <v>7671</v>
      </c>
      <c r="E4151" s="64"/>
      <c r="F4151" s="64" t="s">
        <v>4</v>
      </c>
      <c r="G4151" s="136">
        <v>8</v>
      </c>
      <c r="H4151" s="98">
        <v>4.9000000000000004</v>
      </c>
      <c r="I4151" s="98">
        <v>4.8</v>
      </c>
      <c r="J4151" s="162">
        <f t="shared" si="2975"/>
        <v>4.7039999999999997</v>
      </c>
      <c r="K4151" s="162">
        <f t="shared" si="2976"/>
        <v>4.6559999999999997</v>
      </c>
      <c r="L4151" s="162">
        <f t="shared" si="2977"/>
        <v>4.6079999999999997</v>
      </c>
      <c r="M4151" s="141"/>
      <c r="N4151" s="209">
        <f>H4151*M4151</f>
        <v>0</v>
      </c>
      <c r="O4151" s="217">
        <f>I4151*M4151</f>
        <v>0</v>
      </c>
      <c r="P4151" s="246">
        <f>J4151*M4151</f>
        <v>0</v>
      </c>
      <c r="Q4151" s="246">
        <f>K4151*M4151</f>
        <v>0</v>
      </c>
      <c r="R4151" s="246">
        <f>L4151*M4151</f>
        <v>0</v>
      </c>
      <c r="S4151" s="30" t="s">
        <v>5</v>
      </c>
      <c r="T4151" s="100"/>
    </row>
    <row r="4152" spans="1:21" s="56" customFormat="1" ht="69.95" hidden="1" customHeight="1" outlineLevel="1" thickBot="1" x14ac:dyDescent="0.25">
      <c r="A4152" s="242" t="s">
        <v>6396</v>
      </c>
      <c r="B4152" s="64" t="s">
        <v>136</v>
      </c>
      <c r="C4152" s="104" t="s">
        <v>1992</v>
      </c>
      <c r="D4152" s="53" t="s">
        <v>7672</v>
      </c>
      <c r="E4152" s="64"/>
      <c r="F4152" s="64" t="s">
        <v>4</v>
      </c>
      <c r="G4152" s="136">
        <v>8</v>
      </c>
      <c r="H4152" s="98">
        <v>4.5999999999999996</v>
      </c>
      <c r="I4152" s="98">
        <v>4.5</v>
      </c>
      <c r="J4152" s="162">
        <f t="shared" si="2975"/>
        <v>4.41</v>
      </c>
      <c r="K4152" s="162">
        <f t="shared" si="2976"/>
        <v>4.3650000000000002</v>
      </c>
      <c r="L4152" s="162">
        <f t="shared" si="2977"/>
        <v>4.32</v>
      </c>
      <c r="M4152" s="141"/>
      <c r="N4152" s="209">
        <f>H4152*M4152</f>
        <v>0</v>
      </c>
      <c r="O4152" s="217">
        <f>I4152*M4152</f>
        <v>0</v>
      </c>
      <c r="P4152" s="246">
        <f>J4152*M4152</f>
        <v>0</v>
      </c>
      <c r="Q4152" s="246">
        <f>K4152*M4152</f>
        <v>0</v>
      </c>
      <c r="R4152" s="246">
        <f>L4152*M4152</f>
        <v>0</v>
      </c>
      <c r="S4152" s="30" t="s">
        <v>5</v>
      </c>
      <c r="T4152" s="100"/>
    </row>
    <row r="4153" spans="1:21" s="56" customFormat="1" ht="69.95" hidden="1" customHeight="1" outlineLevel="1" thickBot="1" x14ac:dyDescent="0.25">
      <c r="A4153" s="242" t="s">
        <v>6397</v>
      </c>
      <c r="B4153" s="7" t="s">
        <v>136</v>
      </c>
      <c r="C4153" s="104" t="s">
        <v>1958</v>
      </c>
      <c r="D4153" s="70" t="s">
        <v>7673</v>
      </c>
      <c r="E4153" s="7"/>
      <c r="F4153" s="7" t="s">
        <v>4</v>
      </c>
      <c r="G4153" s="149">
        <v>5</v>
      </c>
      <c r="H4153" s="65">
        <v>1.6</v>
      </c>
      <c r="I4153" s="65">
        <v>1.5</v>
      </c>
      <c r="J4153" s="161">
        <f t="shared" si="2975"/>
        <v>1.47</v>
      </c>
      <c r="K4153" s="161">
        <f t="shared" si="2976"/>
        <v>1.4550000000000001</v>
      </c>
      <c r="L4153" s="161">
        <f t="shared" si="2977"/>
        <v>1.44</v>
      </c>
      <c r="M4153" s="14"/>
      <c r="N4153" s="208">
        <f>H4153*M4153</f>
        <v>0</v>
      </c>
      <c r="O4153" s="217">
        <f>I4153*M4153</f>
        <v>0</v>
      </c>
      <c r="P4153" s="246">
        <f>J4153*M4153</f>
        <v>0</v>
      </c>
      <c r="Q4153" s="246">
        <f>K4153*M4153</f>
        <v>0</v>
      </c>
      <c r="R4153" s="246">
        <f>L4153*M4153</f>
        <v>0</v>
      </c>
      <c r="S4153" s="13" t="s">
        <v>5</v>
      </c>
    </row>
    <row r="4154" spans="1:21" s="56" customFormat="1" ht="69.95" hidden="1" customHeight="1" outlineLevel="1" thickBot="1" x14ac:dyDescent="0.25">
      <c r="A4154" s="242" t="s">
        <v>6398</v>
      </c>
      <c r="B4154" s="7" t="s">
        <v>136</v>
      </c>
      <c r="C4154" s="104" t="s">
        <v>1956</v>
      </c>
      <c r="D4154" s="116" t="s">
        <v>7674</v>
      </c>
      <c r="E4154" s="7"/>
      <c r="F4154" s="7" t="s">
        <v>4</v>
      </c>
      <c r="G4154" s="149">
        <v>5</v>
      </c>
      <c r="H4154" s="65">
        <v>2.1</v>
      </c>
      <c r="I4154" s="65">
        <v>2</v>
      </c>
      <c r="J4154" s="161">
        <f t="shared" si="2975"/>
        <v>1.96</v>
      </c>
      <c r="K4154" s="161">
        <f t="shared" si="2976"/>
        <v>1.94</v>
      </c>
      <c r="L4154" s="161">
        <f t="shared" si="2977"/>
        <v>1.92</v>
      </c>
      <c r="M4154" s="14"/>
      <c r="N4154" s="208">
        <f>H4154*M4154</f>
        <v>0</v>
      </c>
      <c r="O4154" s="217">
        <f>I4154*M4154</f>
        <v>0</v>
      </c>
      <c r="P4154" s="246">
        <f>J4154*M4154</f>
        <v>0</v>
      </c>
      <c r="Q4154" s="246">
        <f>K4154*M4154</f>
        <v>0</v>
      </c>
      <c r="R4154" s="246">
        <f>L4154*M4154</f>
        <v>0</v>
      </c>
      <c r="S4154" s="13" t="s">
        <v>5</v>
      </c>
    </row>
    <row r="4155" spans="1:21" s="56" customFormat="1" ht="69.95" hidden="1" customHeight="1" outlineLevel="1" thickBot="1" x14ac:dyDescent="0.25">
      <c r="A4155" s="242" t="s">
        <v>6399</v>
      </c>
      <c r="B4155" s="7" t="s">
        <v>136</v>
      </c>
      <c r="C4155" s="104" t="s">
        <v>1903</v>
      </c>
      <c r="D4155" s="70" t="s">
        <v>7675</v>
      </c>
      <c r="E4155" s="7"/>
      <c r="F4155" s="7" t="s">
        <v>4</v>
      </c>
      <c r="G4155" s="149">
        <v>5</v>
      </c>
      <c r="H4155" s="65">
        <v>1.6</v>
      </c>
      <c r="I4155" s="65">
        <v>1.5</v>
      </c>
      <c r="J4155" s="161">
        <f t="shared" si="2975"/>
        <v>1.47</v>
      </c>
      <c r="K4155" s="161">
        <f t="shared" si="2976"/>
        <v>1.4550000000000001</v>
      </c>
      <c r="L4155" s="161">
        <f t="shared" si="2977"/>
        <v>1.44</v>
      </c>
      <c r="M4155" s="14"/>
      <c r="N4155" s="208">
        <f>H4155*M4155</f>
        <v>0</v>
      </c>
      <c r="O4155" s="217">
        <f>I4155*M4155</f>
        <v>0</v>
      </c>
      <c r="P4155" s="246">
        <f>J4155*M4155</f>
        <v>0</v>
      </c>
      <c r="Q4155" s="246">
        <f>K4155*M4155</f>
        <v>0</v>
      </c>
      <c r="R4155" s="246">
        <f>L4155*M4155</f>
        <v>0</v>
      </c>
      <c r="S4155" s="13" t="s">
        <v>5</v>
      </c>
    </row>
    <row r="4156" spans="1:21" s="56" customFormat="1" ht="69.95" hidden="1" customHeight="1" outlineLevel="1" thickBot="1" x14ac:dyDescent="0.25">
      <c r="A4156" s="242" t="s">
        <v>6400</v>
      </c>
      <c r="B4156" s="7" t="s">
        <v>136</v>
      </c>
      <c r="C4156" s="104" t="s">
        <v>1959</v>
      </c>
      <c r="D4156" s="70" t="s">
        <v>7676</v>
      </c>
      <c r="E4156" s="7"/>
      <c r="F4156" s="7" t="s">
        <v>4</v>
      </c>
      <c r="G4156" s="149">
        <v>5</v>
      </c>
      <c r="H4156" s="65">
        <v>1.6</v>
      </c>
      <c r="I4156" s="65">
        <v>1.5</v>
      </c>
      <c r="J4156" s="161">
        <f t="shared" si="2975"/>
        <v>1.47</v>
      </c>
      <c r="K4156" s="161">
        <f t="shared" si="2976"/>
        <v>1.4550000000000001</v>
      </c>
      <c r="L4156" s="161">
        <f t="shared" si="2977"/>
        <v>1.44</v>
      </c>
      <c r="M4156" s="14"/>
      <c r="N4156" s="208">
        <f>H4156*M4156</f>
        <v>0</v>
      </c>
      <c r="O4156" s="217">
        <f>I4156*M4156</f>
        <v>0</v>
      </c>
      <c r="P4156" s="246">
        <f>J4156*M4156</f>
        <v>0</v>
      </c>
      <c r="Q4156" s="246">
        <f>K4156*M4156</f>
        <v>0</v>
      </c>
      <c r="R4156" s="246">
        <f>L4156*M4156</f>
        <v>0</v>
      </c>
      <c r="S4156" s="13" t="s">
        <v>5</v>
      </c>
    </row>
    <row r="4157" spans="1:21" s="56" customFormat="1" ht="69.95" hidden="1" customHeight="1" outlineLevel="1" thickBot="1" x14ac:dyDescent="0.25">
      <c r="A4157" s="242" t="s">
        <v>6401</v>
      </c>
      <c r="B4157" s="7" t="s">
        <v>136</v>
      </c>
      <c r="C4157" s="104" t="s">
        <v>1954</v>
      </c>
      <c r="D4157" s="884" t="s">
        <v>7677</v>
      </c>
      <c r="E4157" s="215"/>
      <c r="F4157" s="7" t="s">
        <v>4</v>
      </c>
      <c r="G4157" s="149">
        <v>5</v>
      </c>
      <c r="H4157" s="65">
        <v>2.5</v>
      </c>
      <c r="I4157" s="65">
        <v>2.4</v>
      </c>
      <c r="J4157" s="161">
        <f t="shared" si="2975"/>
        <v>2.3519999999999999</v>
      </c>
      <c r="K4157" s="161">
        <f t="shared" si="2976"/>
        <v>2.3279999999999998</v>
      </c>
      <c r="L4157" s="161">
        <f t="shared" si="2977"/>
        <v>2.3039999999999998</v>
      </c>
      <c r="M4157" s="14"/>
      <c r="N4157" s="208">
        <f>H4157*M4157</f>
        <v>0</v>
      </c>
      <c r="O4157" s="217">
        <f>I4157*M4157</f>
        <v>0</v>
      </c>
      <c r="P4157" s="246">
        <f>J4157*M4157</f>
        <v>0</v>
      </c>
      <c r="Q4157" s="246">
        <f>K4157*M4157</f>
        <v>0</v>
      </c>
      <c r="R4157" s="246">
        <f>L4157*M4157</f>
        <v>0</v>
      </c>
      <c r="S4157" s="13" t="s">
        <v>5</v>
      </c>
      <c r="U4157"/>
    </row>
    <row r="4158" spans="1:21" s="56" customFormat="1" ht="20.100000000000001" customHeight="1" collapsed="1" thickBot="1" x14ac:dyDescent="0.25">
      <c r="A4158" s="372" t="s">
        <v>1173</v>
      </c>
      <c r="B4158" s="372"/>
      <c r="C4158" s="373"/>
      <c r="D4158" s="374"/>
      <c r="E4158" s="374"/>
      <c r="F4158" s="374"/>
      <c r="G4158" s="375"/>
      <c r="H4158" s="376"/>
      <c r="I4158" s="376"/>
      <c r="J4158" s="378"/>
      <c r="K4158" s="378"/>
      <c r="L4158" s="378"/>
      <c r="M4158" s="375"/>
      <c r="N4158" s="376"/>
      <c r="O4158" s="376"/>
      <c r="P4158" s="376"/>
      <c r="Q4158" s="376"/>
      <c r="R4158" s="376"/>
      <c r="S4158" s="377"/>
    </row>
    <row r="4159" spans="1:21" ht="20.100000000000001" hidden="1" customHeight="1" outlineLevel="1" thickBot="1" x14ac:dyDescent="0.25">
      <c r="A4159" s="3" t="s">
        <v>3737</v>
      </c>
      <c r="B4159" s="4" t="s">
        <v>33</v>
      </c>
      <c r="C4159" s="4"/>
      <c r="D4159" s="4" t="s">
        <v>17</v>
      </c>
      <c r="E4159" s="3" t="s">
        <v>2746</v>
      </c>
      <c r="F4159" s="35" t="s">
        <v>31</v>
      </c>
      <c r="G4159" s="39" t="s">
        <v>487</v>
      </c>
      <c r="H4159" s="4" t="s">
        <v>488</v>
      </c>
      <c r="I4159" s="4" t="s">
        <v>495</v>
      </c>
      <c r="J4159" s="123">
        <v>-0.02</v>
      </c>
      <c r="K4159" s="123">
        <v>-0.03</v>
      </c>
      <c r="L4159" s="123">
        <v>-0.04</v>
      </c>
      <c r="M4159" s="4" t="s">
        <v>18</v>
      </c>
      <c r="N4159" s="4" t="s">
        <v>8</v>
      </c>
      <c r="O4159" s="4" t="s">
        <v>486</v>
      </c>
      <c r="P4159" s="124" t="s">
        <v>1924</v>
      </c>
      <c r="Q4159" s="124" t="s">
        <v>1930</v>
      </c>
      <c r="R4159" s="124" t="s">
        <v>1931</v>
      </c>
      <c r="S4159" s="4" t="s">
        <v>34</v>
      </c>
      <c r="U4159" s="56"/>
    </row>
    <row r="4160" spans="1:21" s="56" customFormat="1" ht="69.95" hidden="1" customHeight="1" outlineLevel="1" thickBot="1" x14ac:dyDescent="0.25">
      <c r="A4160" s="242" t="s">
        <v>6402</v>
      </c>
      <c r="B4160" s="131" t="s">
        <v>136</v>
      </c>
      <c r="C4160" s="519"/>
      <c r="D4160" s="527" t="s">
        <v>7609</v>
      </c>
      <c r="E4160" s="334"/>
      <c r="F4160" s="7" t="s">
        <v>4</v>
      </c>
      <c r="G4160" s="149">
        <v>12</v>
      </c>
      <c r="H4160" s="65">
        <v>6.7</v>
      </c>
      <c r="I4160" s="65">
        <v>6.5</v>
      </c>
      <c r="J4160" s="161">
        <f t="shared" ref="J4160:J4214" si="2978">I4160*0.98</f>
        <v>6.37</v>
      </c>
      <c r="K4160" s="161">
        <f t="shared" ref="K4160:K4214" si="2979">I4160*0.97</f>
        <v>6.3049999999999997</v>
      </c>
      <c r="L4160" s="161">
        <f t="shared" ref="L4160:L4214" si="2980">I4160*0.96</f>
        <v>6.24</v>
      </c>
      <c r="M4160" s="14"/>
      <c r="N4160" s="208">
        <f>H4160*M4160</f>
        <v>0</v>
      </c>
      <c r="O4160" s="217">
        <f>I4160*M4160</f>
        <v>0</v>
      </c>
      <c r="P4160" s="246">
        <f>J4160*M4160</f>
        <v>0</v>
      </c>
      <c r="Q4160" s="246">
        <f>K4160*M4160</f>
        <v>0</v>
      </c>
      <c r="R4160" s="246">
        <f>L4160*M4160</f>
        <v>0</v>
      </c>
      <c r="S4160" s="13" t="s">
        <v>5</v>
      </c>
    </row>
    <row r="4161" spans="1:20" s="56" customFormat="1" ht="69.95" hidden="1" customHeight="1" outlineLevel="1" thickBot="1" x14ac:dyDescent="0.25">
      <c r="A4161" s="242" t="s">
        <v>6403</v>
      </c>
      <c r="B4161" s="131" t="s">
        <v>205</v>
      </c>
      <c r="C4161" s="597" t="s">
        <v>9141</v>
      </c>
      <c r="D4161" s="70" t="s">
        <v>7610</v>
      </c>
      <c r="E4161" s="7"/>
      <c r="F4161" s="7" t="s">
        <v>4</v>
      </c>
      <c r="G4161" s="149">
        <v>4</v>
      </c>
      <c r="H4161" s="65">
        <v>1.8</v>
      </c>
      <c r="I4161" s="65">
        <v>1.7</v>
      </c>
      <c r="J4161" s="161">
        <f t="shared" si="2978"/>
        <v>1.6659999999999999</v>
      </c>
      <c r="K4161" s="161">
        <f t="shared" si="2979"/>
        <v>1.649</v>
      </c>
      <c r="L4161" s="161">
        <f t="shared" si="2980"/>
        <v>1.6319999999999999</v>
      </c>
      <c r="M4161" s="14"/>
      <c r="N4161" s="208">
        <f>H4161*M4161</f>
        <v>0</v>
      </c>
      <c r="O4161" s="217">
        <f>I4161*M4161</f>
        <v>0</v>
      </c>
      <c r="P4161" s="246">
        <f>J4161*M4161</f>
        <v>0</v>
      </c>
      <c r="Q4161" s="246">
        <f>K4161*M4161</f>
        <v>0</v>
      </c>
      <c r="R4161" s="246">
        <f>L4161*M4161</f>
        <v>0</v>
      </c>
      <c r="S4161" s="13" t="s">
        <v>5</v>
      </c>
    </row>
    <row r="4162" spans="1:20" s="56" customFormat="1" ht="69.95" hidden="1" customHeight="1" outlineLevel="1" thickBot="1" x14ac:dyDescent="0.25">
      <c r="A4162" s="242" t="s">
        <v>6404</v>
      </c>
      <c r="B4162" s="131" t="s">
        <v>380</v>
      </c>
      <c r="C4162" s="597" t="s">
        <v>9142</v>
      </c>
      <c r="D4162" s="70" t="s">
        <v>7611</v>
      </c>
      <c r="E4162" s="7"/>
      <c r="F4162" s="7" t="s">
        <v>4</v>
      </c>
      <c r="G4162" s="149">
        <v>5</v>
      </c>
      <c r="H4162" s="65">
        <v>2.8</v>
      </c>
      <c r="I4162" s="65">
        <v>2.7</v>
      </c>
      <c r="J4162" s="161">
        <f t="shared" si="2978"/>
        <v>2.6459999999999999</v>
      </c>
      <c r="K4162" s="161">
        <f t="shared" si="2979"/>
        <v>2.6190000000000002</v>
      </c>
      <c r="L4162" s="161">
        <f t="shared" si="2980"/>
        <v>2.5920000000000001</v>
      </c>
      <c r="M4162" s="14"/>
      <c r="N4162" s="208">
        <f>H4162*M4162</f>
        <v>0</v>
      </c>
      <c r="O4162" s="217">
        <f>I4162*M4162</f>
        <v>0</v>
      </c>
      <c r="P4162" s="246">
        <f>J4162*M4162</f>
        <v>0</v>
      </c>
      <c r="Q4162" s="246">
        <f>K4162*M4162</f>
        <v>0</v>
      </c>
      <c r="R4162" s="246">
        <f>L4162*M4162</f>
        <v>0</v>
      </c>
      <c r="S4162" s="13" t="s">
        <v>5</v>
      </c>
    </row>
    <row r="4163" spans="1:20" s="56" customFormat="1" ht="69.95" hidden="1" customHeight="1" outlineLevel="1" thickBot="1" x14ac:dyDescent="0.25">
      <c r="A4163" s="242" t="s">
        <v>6405</v>
      </c>
      <c r="B4163" s="115" t="s">
        <v>205</v>
      </c>
      <c r="C4163" s="104" t="s">
        <v>1910</v>
      </c>
      <c r="D4163" s="53" t="s">
        <v>10752</v>
      </c>
      <c r="E4163" s="64"/>
      <c r="F4163" s="7" t="s">
        <v>4</v>
      </c>
      <c r="G4163" s="136">
        <v>4</v>
      </c>
      <c r="H4163" s="98">
        <v>2.2000000000000002</v>
      </c>
      <c r="I4163" s="98">
        <v>2.1</v>
      </c>
      <c r="J4163" s="162">
        <f t="shared" si="2978"/>
        <v>2.0579999999999998</v>
      </c>
      <c r="K4163" s="162">
        <f t="shared" si="2979"/>
        <v>2.0369999999999999</v>
      </c>
      <c r="L4163" s="162">
        <f t="shared" si="2980"/>
        <v>2.016</v>
      </c>
      <c r="M4163" s="141"/>
      <c r="N4163" s="209">
        <f>H4163*M4163</f>
        <v>0</v>
      </c>
      <c r="O4163" s="217">
        <f>I4163*M4163</f>
        <v>0</v>
      </c>
      <c r="P4163" s="246">
        <f>J4163*M4163</f>
        <v>0</v>
      </c>
      <c r="Q4163" s="246">
        <f>K4163*M4163</f>
        <v>0</v>
      </c>
      <c r="R4163" s="246">
        <f>L4163*M4163</f>
        <v>0</v>
      </c>
      <c r="S4163" s="30" t="s">
        <v>5</v>
      </c>
      <c r="T4163" s="100"/>
    </row>
    <row r="4164" spans="1:20" s="56" customFormat="1" ht="69.95" hidden="1" customHeight="1" outlineLevel="1" thickBot="1" x14ac:dyDescent="0.25">
      <c r="A4164" s="242" t="s">
        <v>6406</v>
      </c>
      <c r="B4164" s="131" t="s">
        <v>205</v>
      </c>
      <c r="C4164" s="597" t="s">
        <v>9143</v>
      </c>
      <c r="D4164" s="70" t="s">
        <v>7612</v>
      </c>
      <c r="E4164" s="7"/>
      <c r="F4164" s="7" t="s">
        <v>4</v>
      </c>
      <c r="G4164" s="149">
        <v>6</v>
      </c>
      <c r="H4164" s="65">
        <v>4</v>
      </c>
      <c r="I4164" s="65">
        <v>3.9</v>
      </c>
      <c r="J4164" s="161">
        <f t="shared" si="2978"/>
        <v>3.8220000000000001</v>
      </c>
      <c r="K4164" s="161">
        <f t="shared" si="2979"/>
        <v>3.7829999999999999</v>
      </c>
      <c r="L4164" s="161">
        <f t="shared" si="2980"/>
        <v>3.7439999999999998</v>
      </c>
      <c r="M4164" s="14"/>
      <c r="N4164" s="208">
        <f>H4164*M4164</f>
        <v>0</v>
      </c>
      <c r="O4164" s="217">
        <f>I4164*M4164</f>
        <v>0</v>
      </c>
      <c r="P4164" s="246">
        <f>J4164*M4164</f>
        <v>0</v>
      </c>
      <c r="Q4164" s="246">
        <f>K4164*M4164</f>
        <v>0</v>
      </c>
      <c r="R4164" s="246">
        <f>L4164*M4164</f>
        <v>0</v>
      </c>
      <c r="S4164" s="13" t="s">
        <v>5</v>
      </c>
    </row>
    <row r="4165" spans="1:20" s="56" customFormat="1" ht="69.95" hidden="1" customHeight="1" outlineLevel="1" thickBot="1" x14ac:dyDescent="0.25">
      <c r="A4165" s="242" t="s">
        <v>6407</v>
      </c>
      <c r="B4165" s="115" t="s">
        <v>205</v>
      </c>
      <c r="C4165" s="597" t="s">
        <v>9253</v>
      </c>
      <c r="D4165" s="53" t="s">
        <v>7613</v>
      </c>
      <c r="E4165" s="64"/>
      <c r="F4165" s="64" t="s">
        <v>4</v>
      </c>
      <c r="G4165" s="136">
        <v>5</v>
      </c>
      <c r="H4165" s="98">
        <v>3.2</v>
      </c>
      <c r="I4165" s="98">
        <v>3.1</v>
      </c>
      <c r="J4165" s="162">
        <f t="shared" si="2978"/>
        <v>3.0379999999999998</v>
      </c>
      <c r="K4165" s="162">
        <f t="shared" si="2979"/>
        <v>3.0070000000000001</v>
      </c>
      <c r="L4165" s="162">
        <f t="shared" si="2980"/>
        <v>2.976</v>
      </c>
      <c r="M4165" s="141"/>
      <c r="N4165" s="209">
        <f>H4165*M4165</f>
        <v>0</v>
      </c>
      <c r="O4165" s="217">
        <f>I4165*M4165</f>
        <v>0</v>
      </c>
      <c r="P4165" s="246">
        <f>J4165*M4165</f>
        <v>0</v>
      </c>
      <c r="Q4165" s="246">
        <f>K4165*M4165</f>
        <v>0</v>
      </c>
      <c r="R4165" s="246">
        <f>L4165*M4165</f>
        <v>0</v>
      </c>
      <c r="S4165" s="30" t="s">
        <v>5</v>
      </c>
      <c r="T4165" s="100"/>
    </row>
    <row r="4166" spans="1:20" s="56" customFormat="1" ht="69.95" hidden="1" customHeight="1" outlineLevel="1" thickBot="1" x14ac:dyDescent="0.25">
      <c r="A4166" s="242" t="s">
        <v>6408</v>
      </c>
      <c r="B4166" s="115" t="s">
        <v>205</v>
      </c>
      <c r="C4166" s="104" t="s">
        <v>1910</v>
      </c>
      <c r="D4166" s="53" t="s">
        <v>7614</v>
      </c>
      <c r="E4166" s="64"/>
      <c r="F4166" s="64" t="s">
        <v>4</v>
      </c>
      <c r="G4166" s="136">
        <v>5</v>
      </c>
      <c r="H4166" s="98">
        <v>2.2999999999999998</v>
      </c>
      <c r="I4166" s="98">
        <v>2.2000000000000002</v>
      </c>
      <c r="J4166" s="162">
        <f t="shared" si="2978"/>
        <v>2.1560000000000001</v>
      </c>
      <c r="K4166" s="162">
        <f t="shared" si="2979"/>
        <v>2.1339999999999999</v>
      </c>
      <c r="L4166" s="162">
        <f t="shared" si="2980"/>
        <v>2.1120000000000001</v>
      </c>
      <c r="M4166" s="141"/>
      <c r="N4166" s="209">
        <f>H4166*M4166</f>
        <v>0</v>
      </c>
      <c r="O4166" s="217">
        <f>I4166*M4166</f>
        <v>0</v>
      </c>
      <c r="P4166" s="246">
        <f>J4166*M4166</f>
        <v>0</v>
      </c>
      <c r="Q4166" s="246">
        <f>K4166*M4166</f>
        <v>0</v>
      </c>
      <c r="R4166" s="246">
        <f>L4166*M4166</f>
        <v>0</v>
      </c>
      <c r="S4166" s="30" t="s">
        <v>5</v>
      </c>
      <c r="T4166" s="100"/>
    </row>
    <row r="4167" spans="1:20" s="56" customFormat="1" ht="69.95" hidden="1" customHeight="1" outlineLevel="1" thickBot="1" x14ac:dyDescent="0.25">
      <c r="A4167" s="242" t="s">
        <v>6409</v>
      </c>
      <c r="B4167" s="115" t="s">
        <v>205</v>
      </c>
      <c r="C4167" s="597" t="s">
        <v>9144</v>
      </c>
      <c r="D4167" s="53" t="s">
        <v>7615</v>
      </c>
      <c r="E4167" s="64"/>
      <c r="F4167" s="64" t="s">
        <v>4</v>
      </c>
      <c r="G4167" s="136">
        <v>5</v>
      </c>
      <c r="H4167" s="98">
        <v>3</v>
      </c>
      <c r="I4167" s="98">
        <v>2.9</v>
      </c>
      <c r="J4167" s="162">
        <f t="shared" si="2978"/>
        <v>2.8420000000000001</v>
      </c>
      <c r="K4167" s="162">
        <f t="shared" si="2979"/>
        <v>2.8129999999999997</v>
      </c>
      <c r="L4167" s="162">
        <f t="shared" si="2980"/>
        <v>2.7839999999999998</v>
      </c>
      <c r="M4167" s="141"/>
      <c r="N4167" s="209">
        <f>H4167*M4167</f>
        <v>0</v>
      </c>
      <c r="O4167" s="217">
        <f>I4167*M4167</f>
        <v>0</v>
      </c>
      <c r="P4167" s="246">
        <f>J4167*M4167</f>
        <v>0</v>
      </c>
      <c r="Q4167" s="246">
        <f>K4167*M4167</f>
        <v>0</v>
      </c>
      <c r="R4167" s="246">
        <f>L4167*M4167</f>
        <v>0</v>
      </c>
      <c r="S4167" s="30" t="s">
        <v>5</v>
      </c>
      <c r="T4167" s="100"/>
    </row>
    <row r="4168" spans="1:20" s="56" customFormat="1" ht="69.95" hidden="1" customHeight="1" outlineLevel="1" thickBot="1" x14ac:dyDescent="0.25">
      <c r="A4168" s="242" t="s">
        <v>6410</v>
      </c>
      <c r="B4168" s="115" t="s">
        <v>136</v>
      </c>
      <c r="C4168" s="597" t="s">
        <v>10823</v>
      </c>
      <c r="D4168" s="53" t="s">
        <v>7616</v>
      </c>
      <c r="E4168" s="64"/>
      <c r="F4168" s="64" t="s">
        <v>4</v>
      </c>
      <c r="G4168" s="136">
        <v>5</v>
      </c>
      <c r="H4168" s="98">
        <v>3.2</v>
      </c>
      <c r="I4168" s="98">
        <v>3.1</v>
      </c>
      <c r="J4168" s="162">
        <f t="shared" si="2978"/>
        <v>3.0379999999999998</v>
      </c>
      <c r="K4168" s="162">
        <f t="shared" si="2979"/>
        <v>3.0070000000000001</v>
      </c>
      <c r="L4168" s="162">
        <f t="shared" si="2980"/>
        <v>2.976</v>
      </c>
      <c r="M4168" s="141"/>
      <c r="N4168" s="209">
        <f>H4168*M4168</f>
        <v>0</v>
      </c>
      <c r="O4168" s="217">
        <f>I4168*M4168</f>
        <v>0</v>
      </c>
      <c r="P4168" s="246">
        <f>J4168*M4168</f>
        <v>0</v>
      </c>
      <c r="Q4168" s="246">
        <f>K4168*M4168</f>
        <v>0</v>
      </c>
      <c r="R4168" s="246">
        <f>L4168*M4168</f>
        <v>0</v>
      </c>
      <c r="S4168" s="30" t="s">
        <v>5</v>
      </c>
      <c r="T4168" s="100"/>
    </row>
    <row r="4169" spans="1:20" s="56" customFormat="1" ht="69.95" hidden="1" customHeight="1" outlineLevel="1" thickBot="1" x14ac:dyDescent="0.25">
      <c r="A4169" s="242" t="s">
        <v>6411</v>
      </c>
      <c r="B4169" s="115" t="s">
        <v>136</v>
      </c>
      <c r="C4169" s="414" t="s">
        <v>9084</v>
      </c>
      <c r="D4169" s="53" t="s">
        <v>7617</v>
      </c>
      <c r="E4169" s="64"/>
      <c r="F4169" s="64" t="s">
        <v>4</v>
      </c>
      <c r="G4169" s="136">
        <v>4</v>
      </c>
      <c r="H4169" s="98">
        <v>1.75</v>
      </c>
      <c r="I4169" s="98">
        <v>1.7</v>
      </c>
      <c r="J4169" s="162">
        <f t="shared" si="2978"/>
        <v>1.6659999999999999</v>
      </c>
      <c r="K4169" s="162">
        <f t="shared" si="2979"/>
        <v>1.649</v>
      </c>
      <c r="L4169" s="162">
        <f t="shared" si="2980"/>
        <v>1.6319999999999999</v>
      </c>
      <c r="M4169" s="141"/>
      <c r="N4169" s="209">
        <f>H4169*M4169</f>
        <v>0</v>
      </c>
      <c r="O4169" s="217">
        <f>I4169*M4169</f>
        <v>0</v>
      </c>
      <c r="P4169" s="246">
        <f>J4169*M4169</f>
        <v>0</v>
      </c>
      <c r="Q4169" s="246">
        <f>K4169*M4169</f>
        <v>0</v>
      </c>
      <c r="R4169" s="246">
        <f>L4169*M4169</f>
        <v>0</v>
      </c>
      <c r="S4169" s="30" t="s">
        <v>5</v>
      </c>
      <c r="T4169" s="100"/>
    </row>
    <row r="4170" spans="1:20" s="56" customFormat="1" ht="69.95" hidden="1" customHeight="1" outlineLevel="1" thickBot="1" x14ac:dyDescent="0.25">
      <c r="A4170" s="242" t="s">
        <v>6412</v>
      </c>
      <c r="B4170" s="115" t="s">
        <v>136</v>
      </c>
      <c r="C4170" s="104" t="s">
        <v>1910</v>
      </c>
      <c r="D4170" s="53" t="s">
        <v>7618</v>
      </c>
      <c r="E4170" s="64"/>
      <c r="F4170" s="64" t="s">
        <v>4</v>
      </c>
      <c r="G4170" s="136">
        <v>5</v>
      </c>
      <c r="H4170" s="98">
        <v>2.2000000000000002</v>
      </c>
      <c r="I4170" s="98">
        <v>2.1</v>
      </c>
      <c r="J4170" s="162">
        <f t="shared" si="2978"/>
        <v>2.0579999999999998</v>
      </c>
      <c r="K4170" s="162">
        <f t="shared" si="2979"/>
        <v>2.0369999999999999</v>
      </c>
      <c r="L4170" s="162">
        <f t="shared" si="2980"/>
        <v>2.016</v>
      </c>
      <c r="M4170" s="141"/>
      <c r="N4170" s="209">
        <f>H4170*M4170</f>
        <v>0</v>
      </c>
      <c r="O4170" s="217">
        <f>I4170*M4170</f>
        <v>0</v>
      </c>
      <c r="P4170" s="246">
        <f>J4170*M4170</f>
        <v>0</v>
      </c>
      <c r="Q4170" s="246">
        <f>K4170*M4170</f>
        <v>0</v>
      </c>
      <c r="R4170" s="246">
        <f>L4170*M4170</f>
        <v>0</v>
      </c>
      <c r="S4170" s="30" t="s">
        <v>5</v>
      </c>
      <c r="T4170" s="100"/>
    </row>
    <row r="4171" spans="1:20" s="56" customFormat="1" ht="69.95" hidden="1" customHeight="1" outlineLevel="1" thickBot="1" x14ac:dyDescent="0.25">
      <c r="A4171" s="242" t="s">
        <v>6413</v>
      </c>
      <c r="B4171" s="131" t="s">
        <v>136</v>
      </c>
      <c r="C4171" s="104" t="s">
        <v>1910</v>
      </c>
      <c r="D4171" s="53" t="s">
        <v>7619</v>
      </c>
      <c r="E4171" s="7"/>
      <c r="F4171" s="64" t="s">
        <v>4</v>
      </c>
      <c r="G4171" s="149">
        <v>6</v>
      </c>
      <c r="H4171" s="65">
        <v>3.2</v>
      </c>
      <c r="I4171" s="65">
        <v>3.1</v>
      </c>
      <c r="J4171" s="161">
        <f t="shared" si="2978"/>
        <v>3.0379999999999998</v>
      </c>
      <c r="K4171" s="161">
        <f t="shared" si="2979"/>
        <v>3.0070000000000001</v>
      </c>
      <c r="L4171" s="161">
        <f t="shared" si="2980"/>
        <v>2.976</v>
      </c>
      <c r="M4171" s="14"/>
      <c r="N4171" s="208">
        <f>H4171*M4171</f>
        <v>0</v>
      </c>
      <c r="O4171" s="217">
        <f>I4171*M4171</f>
        <v>0</v>
      </c>
      <c r="P4171" s="246">
        <f>J4171*M4171</f>
        <v>0</v>
      </c>
      <c r="Q4171" s="246">
        <f>K4171*M4171</f>
        <v>0</v>
      </c>
      <c r="R4171" s="246">
        <f>L4171*M4171</f>
        <v>0</v>
      </c>
      <c r="S4171" s="13" t="s">
        <v>5</v>
      </c>
    </row>
    <row r="4172" spans="1:20" s="56" customFormat="1" ht="69.95" hidden="1" customHeight="1" outlineLevel="1" thickBot="1" x14ac:dyDescent="0.25">
      <c r="A4172" s="242" t="s">
        <v>6414</v>
      </c>
      <c r="B4172" s="131" t="s">
        <v>136</v>
      </c>
      <c r="C4172" s="104" t="s">
        <v>1910</v>
      </c>
      <c r="D4172" s="53" t="s">
        <v>7620</v>
      </c>
      <c r="E4172" s="7"/>
      <c r="F4172" s="64" t="s">
        <v>4</v>
      </c>
      <c r="G4172" s="149">
        <v>5</v>
      </c>
      <c r="H4172" s="65">
        <v>2.4</v>
      </c>
      <c r="I4172" s="65">
        <v>2.2999999999999998</v>
      </c>
      <c r="J4172" s="161">
        <f t="shared" si="2978"/>
        <v>2.254</v>
      </c>
      <c r="K4172" s="161">
        <f t="shared" si="2979"/>
        <v>2.2309999999999999</v>
      </c>
      <c r="L4172" s="161">
        <f t="shared" si="2980"/>
        <v>2.2079999999999997</v>
      </c>
      <c r="M4172" s="14"/>
      <c r="N4172" s="208">
        <f>H4172*M4172</f>
        <v>0</v>
      </c>
      <c r="O4172" s="217">
        <f>I4172*M4172</f>
        <v>0</v>
      </c>
      <c r="P4172" s="246">
        <f>J4172*M4172</f>
        <v>0</v>
      </c>
      <c r="Q4172" s="246">
        <f>K4172*M4172</f>
        <v>0</v>
      </c>
      <c r="R4172" s="246">
        <f>L4172*M4172</f>
        <v>0</v>
      </c>
      <c r="S4172" s="13" t="s">
        <v>5</v>
      </c>
    </row>
    <row r="4173" spans="1:20" s="56" customFormat="1" ht="69.95" hidden="1" customHeight="1" outlineLevel="1" thickBot="1" x14ac:dyDescent="0.25">
      <c r="A4173" s="242" t="s">
        <v>6415</v>
      </c>
      <c r="B4173" s="131" t="s">
        <v>136</v>
      </c>
      <c r="C4173" s="104" t="s">
        <v>1910</v>
      </c>
      <c r="D4173" s="53" t="s">
        <v>7621</v>
      </c>
      <c r="E4173" s="7"/>
      <c r="F4173" s="64" t="s">
        <v>4</v>
      </c>
      <c r="G4173" s="149">
        <v>8</v>
      </c>
      <c r="H4173" s="65">
        <v>4.5999999999999996</v>
      </c>
      <c r="I4173" s="65">
        <v>4.5</v>
      </c>
      <c r="J4173" s="161">
        <f t="shared" si="2978"/>
        <v>4.41</v>
      </c>
      <c r="K4173" s="161">
        <f t="shared" si="2979"/>
        <v>4.3650000000000002</v>
      </c>
      <c r="L4173" s="161">
        <f t="shared" si="2980"/>
        <v>4.32</v>
      </c>
      <c r="M4173" s="14"/>
      <c r="N4173" s="208">
        <f>H4173*M4173</f>
        <v>0</v>
      </c>
      <c r="O4173" s="217">
        <f>I4173*M4173</f>
        <v>0</v>
      </c>
      <c r="P4173" s="246">
        <f>J4173*M4173</f>
        <v>0</v>
      </c>
      <c r="Q4173" s="246">
        <f>K4173*M4173</f>
        <v>0</v>
      </c>
      <c r="R4173" s="246">
        <f>L4173*M4173</f>
        <v>0</v>
      </c>
      <c r="S4173" s="13" t="s">
        <v>5</v>
      </c>
    </row>
    <row r="4174" spans="1:20" s="56" customFormat="1" ht="69.95" hidden="1" customHeight="1" outlineLevel="1" thickBot="1" x14ac:dyDescent="0.25">
      <c r="A4174" s="242" t="s">
        <v>6416</v>
      </c>
      <c r="B4174" s="115" t="s">
        <v>136</v>
      </c>
      <c r="C4174" s="597" t="s">
        <v>10189</v>
      </c>
      <c r="D4174" s="53" t="s">
        <v>7622</v>
      </c>
      <c r="E4174" s="64"/>
      <c r="F4174" s="64" t="s">
        <v>4</v>
      </c>
      <c r="G4174" s="136">
        <v>6</v>
      </c>
      <c r="H4174" s="98">
        <v>2.9</v>
      </c>
      <c r="I4174" s="98">
        <v>2.8</v>
      </c>
      <c r="J4174" s="162">
        <f t="shared" si="2978"/>
        <v>2.7439999999999998</v>
      </c>
      <c r="K4174" s="162">
        <f t="shared" si="2979"/>
        <v>2.7159999999999997</v>
      </c>
      <c r="L4174" s="162">
        <f t="shared" si="2980"/>
        <v>2.6879999999999997</v>
      </c>
      <c r="M4174" s="141"/>
      <c r="N4174" s="209">
        <f>H4174*M4174</f>
        <v>0</v>
      </c>
      <c r="O4174" s="217">
        <f>I4174*M4174</f>
        <v>0</v>
      </c>
      <c r="P4174" s="246">
        <f>J4174*M4174</f>
        <v>0</v>
      </c>
      <c r="Q4174" s="246">
        <f>K4174*M4174</f>
        <v>0</v>
      </c>
      <c r="R4174" s="246">
        <f>L4174*M4174</f>
        <v>0</v>
      </c>
      <c r="S4174" s="30" t="s">
        <v>5</v>
      </c>
      <c r="T4174" s="100"/>
    </row>
    <row r="4175" spans="1:20" s="56" customFormat="1" ht="69.95" hidden="1" customHeight="1" outlineLevel="1" thickBot="1" x14ac:dyDescent="0.25">
      <c r="A4175" s="242" t="s">
        <v>6417</v>
      </c>
      <c r="B4175" s="131" t="s">
        <v>136</v>
      </c>
      <c r="C4175" s="104" t="s">
        <v>1910</v>
      </c>
      <c r="D4175" s="53" t="s">
        <v>7623</v>
      </c>
      <c r="E4175" s="7"/>
      <c r="F4175" s="64" t="s">
        <v>4</v>
      </c>
      <c r="G4175" s="149">
        <v>6</v>
      </c>
      <c r="H4175" s="65">
        <v>3.2</v>
      </c>
      <c r="I4175" s="65">
        <v>3.1</v>
      </c>
      <c r="J4175" s="161">
        <f t="shared" si="2978"/>
        <v>3.0379999999999998</v>
      </c>
      <c r="K4175" s="161">
        <f t="shared" si="2979"/>
        <v>3.0070000000000001</v>
      </c>
      <c r="L4175" s="161">
        <f t="shared" si="2980"/>
        <v>2.976</v>
      </c>
      <c r="M4175" s="14"/>
      <c r="N4175" s="208">
        <f>H4175*M4175</f>
        <v>0</v>
      </c>
      <c r="O4175" s="217">
        <f>I4175*M4175</f>
        <v>0</v>
      </c>
      <c r="P4175" s="246">
        <f>J4175*M4175</f>
        <v>0</v>
      </c>
      <c r="Q4175" s="246">
        <f>K4175*M4175</f>
        <v>0</v>
      </c>
      <c r="R4175" s="246">
        <f>L4175*M4175</f>
        <v>0</v>
      </c>
      <c r="S4175" s="13" t="s">
        <v>5</v>
      </c>
    </row>
    <row r="4176" spans="1:20" s="56" customFormat="1" ht="69.95" hidden="1" customHeight="1" outlineLevel="1" collapsed="1" thickBot="1" x14ac:dyDescent="0.25">
      <c r="A4176" s="242" t="s">
        <v>6418</v>
      </c>
      <c r="B4176" s="131" t="s">
        <v>136</v>
      </c>
      <c r="C4176" s="597" t="s">
        <v>10728</v>
      </c>
      <c r="D4176" s="70" t="s">
        <v>7624</v>
      </c>
      <c r="E4176" s="7"/>
      <c r="F4176" s="64" t="s">
        <v>4</v>
      </c>
      <c r="G4176" s="149">
        <v>6</v>
      </c>
      <c r="H4176" s="65">
        <v>3</v>
      </c>
      <c r="I4176" s="65">
        <v>2.9</v>
      </c>
      <c r="J4176" s="161">
        <f t="shared" si="2978"/>
        <v>2.8420000000000001</v>
      </c>
      <c r="K4176" s="161">
        <f t="shared" si="2979"/>
        <v>2.8129999999999997</v>
      </c>
      <c r="L4176" s="161">
        <f t="shared" si="2980"/>
        <v>2.7839999999999998</v>
      </c>
      <c r="M4176" s="14"/>
      <c r="N4176" s="208">
        <f>H4176*M4176</f>
        <v>0</v>
      </c>
      <c r="O4176" s="217">
        <f>I4176*M4176</f>
        <v>0</v>
      </c>
      <c r="P4176" s="246">
        <f>J4176*M4176</f>
        <v>0</v>
      </c>
      <c r="Q4176" s="246">
        <f>K4176*M4176</f>
        <v>0</v>
      </c>
      <c r="R4176" s="246">
        <f>L4176*M4176</f>
        <v>0</v>
      </c>
      <c r="S4176" s="13" t="s">
        <v>5</v>
      </c>
    </row>
    <row r="4177" spans="1:20" s="56" customFormat="1" ht="69.95" hidden="1" customHeight="1" outlineLevel="1" thickBot="1" x14ac:dyDescent="0.25">
      <c r="A4177" s="242" t="s">
        <v>6419</v>
      </c>
      <c r="B4177" s="131" t="s">
        <v>136</v>
      </c>
      <c r="C4177" s="597" t="s">
        <v>9085</v>
      </c>
      <c r="D4177" s="70" t="s">
        <v>7625</v>
      </c>
      <c r="E4177" s="7"/>
      <c r="F4177" s="7" t="s">
        <v>4</v>
      </c>
      <c r="G4177" s="149">
        <v>5</v>
      </c>
      <c r="H4177" s="65">
        <v>2.5</v>
      </c>
      <c r="I4177" s="65">
        <v>2.4</v>
      </c>
      <c r="J4177" s="161">
        <f t="shared" si="2978"/>
        <v>2.3519999999999999</v>
      </c>
      <c r="K4177" s="161">
        <f t="shared" si="2979"/>
        <v>2.3279999999999998</v>
      </c>
      <c r="L4177" s="161">
        <f t="shared" si="2980"/>
        <v>2.3039999999999998</v>
      </c>
      <c r="M4177" s="14"/>
      <c r="N4177" s="208">
        <f>H4177*M4177</f>
        <v>0</v>
      </c>
      <c r="O4177" s="217">
        <f>I4177*M4177</f>
        <v>0</v>
      </c>
      <c r="P4177" s="246">
        <f>J4177*M4177</f>
        <v>0</v>
      </c>
      <c r="Q4177" s="246">
        <f>K4177*M4177</f>
        <v>0</v>
      </c>
      <c r="R4177" s="246">
        <f>L4177*M4177</f>
        <v>0</v>
      </c>
      <c r="S4177" s="13" t="s">
        <v>5</v>
      </c>
    </row>
    <row r="4178" spans="1:20" s="56" customFormat="1" ht="69.95" hidden="1" customHeight="1" outlineLevel="1" thickBot="1" x14ac:dyDescent="0.25">
      <c r="A4178" s="242" t="s">
        <v>6420</v>
      </c>
      <c r="B4178" s="131" t="s">
        <v>136</v>
      </c>
      <c r="C4178" s="597" t="s">
        <v>10824</v>
      </c>
      <c r="D4178" s="53" t="s">
        <v>7626</v>
      </c>
      <c r="E4178" s="7"/>
      <c r="F4178" s="64" t="s">
        <v>4</v>
      </c>
      <c r="G4178" s="149">
        <v>5</v>
      </c>
      <c r="H4178" s="65">
        <v>2.2999999999999998</v>
      </c>
      <c r="I4178" s="65">
        <v>2.2000000000000002</v>
      </c>
      <c r="J4178" s="161">
        <f t="shared" si="2978"/>
        <v>2.1560000000000001</v>
      </c>
      <c r="K4178" s="161">
        <f t="shared" si="2979"/>
        <v>2.1339999999999999</v>
      </c>
      <c r="L4178" s="161">
        <f t="shared" si="2980"/>
        <v>2.1120000000000001</v>
      </c>
      <c r="M4178" s="14"/>
      <c r="N4178" s="208">
        <f>H4178*M4178</f>
        <v>0</v>
      </c>
      <c r="O4178" s="217">
        <f>I4178*M4178</f>
        <v>0</v>
      </c>
      <c r="P4178" s="246">
        <f>J4178*M4178</f>
        <v>0</v>
      </c>
      <c r="Q4178" s="246">
        <f>K4178*M4178</f>
        <v>0</v>
      </c>
      <c r="R4178" s="246">
        <f>L4178*M4178</f>
        <v>0</v>
      </c>
      <c r="S4178" s="13" t="s">
        <v>5</v>
      </c>
    </row>
    <row r="4179" spans="1:20" s="56" customFormat="1" ht="69.95" hidden="1" customHeight="1" outlineLevel="1" thickBot="1" x14ac:dyDescent="0.25">
      <c r="A4179" s="242" t="s">
        <v>6421</v>
      </c>
      <c r="B4179" s="131" t="s">
        <v>136</v>
      </c>
      <c r="C4179" s="104" t="s">
        <v>1910</v>
      </c>
      <c r="D4179" s="53" t="s">
        <v>7627</v>
      </c>
      <c r="E4179" s="7"/>
      <c r="F4179" s="64" t="s">
        <v>4</v>
      </c>
      <c r="G4179" s="149">
        <v>8</v>
      </c>
      <c r="H4179" s="65">
        <v>4.5999999999999996</v>
      </c>
      <c r="I4179" s="65">
        <v>4.5</v>
      </c>
      <c r="J4179" s="161">
        <f t="shared" si="2978"/>
        <v>4.41</v>
      </c>
      <c r="K4179" s="161">
        <f t="shared" si="2979"/>
        <v>4.3650000000000002</v>
      </c>
      <c r="L4179" s="161">
        <f t="shared" si="2980"/>
        <v>4.32</v>
      </c>
      <c r="M4179" s="14"/>
      <c r="N4179" s="208">
        <f>H4179*M4179</f>
        <v>0</v>
      </c>
      <c r="O4179" s="217">
        <f>I4179*M4179</f>
        <v>0</v>
      </c>
      <c r="P4179" s="246">
        <f>J4179*M4179</f>
        <v>0</v>
      </c>
      <c r="Q4179" s="246">
        <f>K4179*M4179</f>
        <v>0</v>
      </c>
      <c r="R4179" s="246">
        <f>L4179*M4179</f>
        <v>0</v>
      </c>
      <c r="S4179" s="13" t="s">
        <v>5</v>
      </c>
    </row>
    <row r="4180" spans="1:20" s="56" customFormat="1" ht="69.95" hidden="1" customHeight="1" outlineLevel="1" thickBot="1" x14ac:dyDescent="0.25">
      <c r="A4180" s="242" t="s">
        <v>6422</v>
      </c>
      <c r="B4180" s="131" t="s">
        <v>136</v>
      </c>
      <c r="C4180" s="597" t="s">
        <v>9259</v>
      </c>
      <c r="D4180" s="53" t="s">
        <v>7628</v>
      </c>
      <c r="E4180" s="7"/>
      <c r="F4180" s="64" t="s">
        <v>4</v>
      </c>
      <c r="G4180" s="149">
        <v>4</v>
      </c>
      <c r="H4180" s="65">
        <v>2</v>
      </c>
      <c r="I4180" s="65">
        <v>1.9</v>
      </c>
      <c r="J4180" s="161">
        <f t="shared" si="2978"/>
        <v>1.8619999999999999</v>
      </c>
      <c r="K4180" s="161">
        <f t="shared" si="2979"/>
        <v>1.843</v>
      </c>
      <c r="L4180" s="161">
        <f t="shared" si="2980"/>
        <v>1.8239999999999998</v>
      </c>
      <c r="M4180" s="14"/>
      <c r="N4180" s="208">
        <f>H4180*M4180</f>
        <v>0</v>
      </c>
      <c r="O4180" s="217">
        <f>I4180*M4180</f>
        <v>0</v>
      </c>
      <c r="P4180" s="246">
        <f>J4180*M4180</f>
        <v>0</v>
      </c>
      <c r="Q4180" s="246">
        <f>K4180*M4180</f>
        <v>0</v>
      </c>
      <c r="R4180" s="246">
        <f>L4180*M4180</f>
        <v>0</v>
      </c>
      <c r="S4180" s="13" t="s">
        <v>5</v>
      </c>
    </row>
    <row r="4181" spans="1:20" s="56" customFormat="1" ht="69.95" hidden="1" customHeight="1" outlineLevel="1" thickBot="1" x14ac:dyDescent="0.25">
      <c r="A4181" s="242" t="s">
        <v>6423</v>
      </c>
      <c r="B4181" s="131" t="s">
        <v>136</v>
      </c>
      <c r="C4181" s="104" t="s">
        <v>1910</v>
      </c>
      <c r="D4181" s="53" t="s">
        <v>7629</v>
      </c>
      <c r="E4181" s="7"/>
      <c r="F4181" s="64" t="s">
        <v>4</v>
      </c>
      <c r="G4181" s="149">
        <v>5</v>
      </c>
      <c r="H4181" s="65">
        <v>2.2999999999999998</v>
      </c>
      <c r="I4181" s="65">
        <v>2.2000000000000002</v>
      </c>
      <c r="J4181" s="161">
        <f t="shared" si="2978"/>
        <v>2.1560000000000001</v>
      </c>
      <c r="K4181" s="161">
        <f t="shared" si="2979"/>
        <v>2.1339999999999999</v>
      </c>
      <c r="L4181" s="161">
        <f t="shared" si="2980"/>
        <v>2.1120000000000001</v>
      </c>
      <c r="M4181" s="14"/>
      <c r="N4181" s="208">
        <f>H4181*M4181</f>
        <v>0</v>
      </c>
      <c r="O4181" s="217">
        <f>I4181*M4181</f>
        <v>0</v>
      </c>
      <c r="P4181" s="246">
        <f>J4181*M4181</f>
        <v>0</v>
      </c>
      <c r="Q4181" s="246">
        <f>K4181*M4181</f>
        <v>0</v>
      </c>
      <c r="R4181" s="246">
        <f>L4181*M4181</f>
        <v>0</v>
      </c>
      <c r="S4181" s="13" t="s">
        <v>5</v>
      </c>
    </row>
    <row r="4182" spans="1:20" s="56" customFormat="1" ht="69.95" hidden="1" customHeight="1" outlineLevel="1" thickBot="1" x14ac:dyDescent="0.25">
      <c r="A4182" s="242" t="s">
        <v>6424</v>
      </c>
      <c r="B4182" s="131" t="s">
        <v>136</v>
      </c>
      <c r="C4182" s="104" t="s">
        <v>1910</v>
      </c>
      <c r="D4182" s="53" t="s">
        <v>7630</v>
      </c>
      <c r="E4182" s="7"/>
      <c r="F4182" s="64" t="s">
        <v>4</v>
      </c>
      <c r="G4182" s="149">
        <v>5</v>
      </c>
      <c r="H4182" s="65">
        <v>2.5</v>
      </c>
      <c r="I4182" s="65">
        <v>2.4</v>
      </c>
      <c r="J4182" s="161">
        <f t="shared" si="2978"/>
        <v>2.3519999999999999</v>
      </c>
      <c r="K4182" s="161">
        <f t="shared" si="2979"/>
        <v>2.3279999999999998</v>
      </c>
      <c r="L4182" s="161">
        <f t="shared" si="2980"/>
        <v>2.3039999999999998</v>
      </c>
      <c r="M4182" s="14"/>
      <c r="N4182" s="208">
        <f>H4182*M4182</f>
        <v>0</v>
      </c>
      <c r="O4182" s="217">
        <f>I4182*M4182</f>
        <v>0</v>
      </c>
      <c r="P4182" s="246">
        <f>J4182*M4182</f>
        <v>0</v>
      </c>
      <c r="Q4182" s="246">
        <f>K4182*M4182</f>
        <v>0</v>
      </c>
      <c r="R4182" s="246">
        <f>L4182*M4182</f>
        <v>0</v>
      </c>
      <c r="S4182" s="13" t="s">
        <v>5</v>
      </c>
    </row>
    <row r="4183" spans="1:20" s="56" customFormat="1" ht="69.95" hidden="1" customHeight="1" outlineLevel="1" thickBot="1" x14ac:dyDescent="0.25">
      <c r="A4183" s="242" t="s">
        <v>6425</v>
      </c>
      <c r="B4183" s="115" t="s">
        <v>136</v>
      </c>
      <c r="C4183" s="104" t="s">
        <v>1910</v>
      </c>
      <c r="D4183" s="228" t="s">
        <v>7631</v>
      </c>
      <c r="E4183" s="64"/>
      <c r="F4183" s="64" t="s">
        <v>4</v>
      </c>
      <c r="G4183" s="136">
        <v>5</v>
      </c>
      <c r="H4183" s="98">
        <v>1.9</v>
      </c>
      <c r="I4183" s="98">
        <v>1.8</v>
      </c>
      <c r="J4183" s="162">
        <f t="shared" si="2978"/>
        <v>1.764</v>
      </c>
      <c r="K4183" s="162">
        <f t="shared" si="2979"/>
        <v>1.746</v>
      </c>
      <c r="L4183" s="162">
        <f t="shared" si="2980"/>
        <v>1.728</v>
      </c>
      <c r="M4183" s="141"/>
      <c r="N4183" s="209">
        <f>H4183*M4183</f>
        <v>0</v>
      </c>
      <c r="O4183" s="217">
        <f>I4183*M4183</f>
        <v>0</v>
      </c>
      <c r="P4183" s="246">
        <f>J4183*M4183</f>
        <v>0</v>
      </c>
      <c r="Q4183" s="246">
        <f>K4183*M4183</f>
        <v>0</v>
      </c>
      <c r="R4183" s="246">
        <f>L4183*M4183</f>
        <v>0</v>
      </c>
      <c r="S4183" s="30" t="s">
        <v>5</v>
      </c>
      <c r="T4183" s="100"/>
    </row>
    <row r="4184" spans="1:20" s="56" customFormat="1" ht="69.95" hidden="1" customHeight="1" outlineLevel="1" thickBot="1" x14ac:dyDescent="0.25">
      <c r="A4184" s="242" t="s">
        <v>6426</v>
      </c>
      <c r="B4184" s="131" t="s">
        <v>136</v>
      </c>
      <c r="C4184" s="104" t="s">
        <v>1910</v>
      </c>
      <c r="D4184" s="53" t="s">
        <v>8426</v>
      </c>
      <c r="E4184" s="7"/>
      <c r="F4184" s="64" t="s">
        <v>4</v>
      </c>
      <c r="G4184" s="149">
        <v>5</v>
      </c>
      <c r="H4184" s="65">
        <v>2.5</v>
      </c>
      <c r="I4184" s="65">
        <v>2.4</v>
      </c>
      <c r="J4184" s="161">
        <f t="shared" si="2978"/>
        <v>2.3519999999999999</v>
      </c>
      <c r="K4184" s="161">
        <f t="shared" si="2979"/>
        <v>2.3279999999999998</v>
      </c>
      <c r="L4184" s="161">
        <f t="shared" si="2980"/>
        <v>2.3039999999999998</v>
      </c>
      <c r="M4184" s="14"/>
      <c r="N4184" s="208">
        <f>H4184*M4184</f>
        <v>0</v>
      </c>
      <c r="O4184" s="217">
        <f>I4184*M4184</f>
        <v>0</v>
      </c>
      <c r="P4184" s="246">
        <f>J4184*M4184</f>
        <v>0</v>
      </c>
      <c r="Q4184" s="246">
        <f>K4184*M4184</f>
        <v>0</v>
      </c>
      <c r="R4184" s="246">
        <f>L4184*M4184</f>
        <v>0</v>
      </c>
      <c r="S4184" s="13" t="s">
        <v>5</v>
      </c>
    </row>
    <row r="4185" spans="1:20" s="56" customFormat="1" ht="69.95" hidden="1" customHeight="1" outlineLevel="1" thickBot="1" x14ac:dyDescent="0.25">
      <c r="A4185" s="242" t="s">
        <v>6427</v>
      </c>
      <c r="B4185" s="131" t="s">
        <v>136</v>
      </c>
      <c r="C4185" s="104" t="s">
        <v>1910</v>
      </c>
      <c r="D4185" s="53" t="s">
        <v>8425</v>
      </c>
      <c r="E4185" s="7"/>
      <c r="F4185" s="64" t="s">
        <v>4</v>
      </c>
      <c r="G4185" s="149">
        <v>5</v>
      </c>
      <c r="H4185" s="65">
        <v>2.2999999999999998</v>
      </c>
      <c r="I4185" s="65">
        <v>2.2000000000000002</v>
      </c>
      <c r="J4185" s="161">
        <f t="shared" si="2978"/>
        <v>2.1560000000000001</v>
      </c>
      <c r="K4185" s="161">
        <f t="shared" si="2979"/>
        <v>2.1339999999999999</v>
      </c>
      <c r="L4185" s="161">
        <f t="shared" si="2980"/>
        <v>2.1120000000000001</v>
      </c>
      <c r="M4185" s="14"/>
      <c r="N4185" s="208">
        <f>H4185*M4185</f>
        <v>0</v>
      </c>
      <c r="O4185" s="217">
        <f>I4185*M4185</f>
        <v>0</v>
      </c>
      <c r="P4185" s="246">
        <f>J4185*M4185</f>
        <v>0</v>
      </c>
      <c r="Q4185" s="246">
        <f>K4185*M4185</f>
        <v>0</v>
      </c>
      <c r="R4185" s="246">
        <f>L4185*M4185</f>
        <v>0</v>
      </c>
      <c r="S4185" s="13" t="s">
        <v>5</v>
      </c>
    </row>
    <row r="4186" spans="1:20" s="56" customFormat="1" ht="69.95" hidden="1" customHeight="1" outlineLevel="1" thickBot="1" x14ac:dyDescent="0.25">
      <c r="A4186" s="242" t="s">
        <v>6428</v>
      </c>
      <c r="B4186" s="131" t="s">
        <v>136</v>
      </c>
      <c r="C4186" s="203" t="s">
        <v>10784</v>
      </c>
      <c r="D4186" s="53" t="s">
        <v>8424</v>
      </c>
      <c r="E4186" s="7"/>
      <c r="F4186" s="64" t="s">
        <v>4</v>
      </c>
      <c r="G4186" s="149">
        <v>5</v>
      </c>
      <c r="H4186" s="65">
        <v>2.2000000000000002</v>
      </c>
      <c r="I4186" s="65">
        <v>2.1</v>
      </c>
      <c r="J4186" s="161">
        <f t="shared" si="2978"/>
        <v>2.0579999999999998</v>
      </c>
      <c r="K4186" s="161">
        <f t="shared" si="2979"/>
        <v>2.0369999999999999</v>
      </c>
      <c r="L4186" s="161">
        <f t="shared" si="2980"/>
        <v>2.016</v>
      </c>
      <c r="M4186" s="14"/>
      <c r="N4186" s="208">
        <f>H4186*M4186</f>
        <v>0</v>
      </c>
      <c r="O4186" s="217">
        <f>I4186*M4186</f>
        <v>0</v>
      </c>
      <c r="P4186" s="246">
        <f>J4186*M4186</f>
        <v>0</v>
      </c>
      <c r="Q4186" s="246">
        <f>K4186*M4186</f>
        <v>0</v>
      </c>
      <c r="R4186" s="246">
        <f>L4186*M4186</f>
        <v>0</v>
      </c>
      <c r="S4186" s="13" t="s">
        <v>5</v>
      </c>
    </row>
    <row r="4187" spans="1:20" s="56" customFormat="1" ht="69.95" hidden="1" customHeight="1" outlineLevel="1" thickBot="1" x14ac:dyDescent="0.25">
      <c r="A4187" s="242" t="s">
        <v>6429</v>
      </c>
      <c r="B4187" s="131" t="s">
        <v>136</v>
      </c>
      <c r="C4187" s="104" t="s">
        <v>1910</v>
      </c>
      <c r="D4187" s="53" t="s">
        <v>8423</v>
      </c>
      <c r="E4187" s="7"/>
      <c r="F4187" s="64" t="s">
        <v>4</v>
      </c>
      <c r="G4187" s="149">
        <v>5</v>
      </c>
      <c r="H4187" s="65">
        <v>1.6</v>
      </c>
      <c r="I4187" s="65">
        <v>1.5</v>
      </c>
      <c r="J4187" s="161">
        <f t="shared" si="2978"/>
        <v>1.47</v>
      </c>
      <c r="K4187" s="161">
        <f t="shared" si="2979"/>
        <v>1.4550000000000001</v>
      </c>
      <c r="L4187" s="161">
        <f t="shared" si="2980"/>
        <v>1.44</v>
      </c>
      <c r="M4187" s="14"/>
      <c r="N4187" s="208">
        <f>H4187*M4187</f>
        <v>0</v>
      </c>
      <c r="O4187" s="217">
        <f>I4187*M4187</f>
        <v>0</v>
      </c>
      <c r="P4187" s="246">
        <f>J4187*M4187</f>
        <v>0</v>
      </c>
      <c r="Q4187" s="246">
        <f>K4187*M4187</f>
        <v>0</v>
      </c>
      <c r="R4187" s="246">
        <f>L4187*M4187</f>
        <v>0</v>
      </c>
      <c r="S4187" s="13" t="s">
        <v>5</v>
      </c>
    </row>
    <row r="4188" spans="1:20" s="56" customFormat="1" ht="69.95" hidden="1" customHeight="1" outlineLevel="1" thickBot="1" x14ac:dyDescent="0.25">
      <c r="A4188" s="242" t="s">
        <v>6430</v>
      </c>
      <c r="B4188" s="131" t="s">
        <v>136</v>
      </c>
      <c r="C4188" s="203" t="s">
        <v>1926</v>
      </c>
      <c r="D4188" s="53" t="s">
        <v>8422</v>
      </c>
      <c r="E4188" s="7"/>
      <c r="F4188" s="64" t="s">
        <v>4</v>
      </c>
      <c r="G4188" s="149">
        <v>5</v>
      </c>
      <c r="H4188" s="65">
        <v>2.4</v>
      </c>
      <c r="I4188" s="65">
        <v>2.2999999999999998</v>
      </c>
      <c r="J4188" s="161">
        <f t="shared" si="2978"/>
        <v>2.254</v>
      </c>
      <c r="K4188" s="161">
        <f t="shared" si="2979"/>
        <v>2.2309999999999999</v>
      </c>
      <c r="L4188" s="161">
        <f t="shared" si="2980"/>
        <v>2.2079999999999997</v>
      </c>
      <c r="M4188" s="14"/>
      <c r="N4188" s="208">
        <f>H4188*M4188</f>
        <v>0</v>
      </c>
      <c r="O4188" s="217">
        <f>I4188*M4188</f>
        <v>0</v>
      </c>
      <c r="P4188" s="246">
        <f>J4188*M4188</f>
        <v>0</v>
      </c>
      <c r="Q4188" s="246">
        <f>K4188*M4188</f>
        <v>0</v>
      </c>
      <c r="R4188" s="246">
        <f>L4188*M4188</f>
        <v>0</v>
      </c>
      <c r="S4188" s="13" t="s">
        <v>5</v>
      </c>
    </row>
    <row r="4189" spans="1:20" s="56" customFormat="1" ht="69.95" hidden="1" customHeight="1" outlineLevel="1" thickBot="1" x14ac:dyDescent="0.25">
      <c r="A4189" s="242" t="s">
        <v>6431</v>
      </c>
      <c r="B4189" s="131" t="s">
        <v>136</v>
      </c>
      <c r="C4189" s="203" t="s">
        <v>9086</v>
      </c>
      <c r="D4189" s="53" t="s">
        <v>8421</v>
      </c>
      <c r="E4189" s="7"/>
      <c r="F4189" s="64" t="s">
        <v>4</v>
      </c>
      <c r="G4189" s="149">
        <v>5</v>
      </c>
      <c r="H4189" s="65">
        <v>2.9</v>
      </c>
      <c r="I4189" s="65">
        <v>2.8</v>
      </c>
      <c r="J4189" s="161">
        <f t="shared" si="2978"/>
        <v>2.7439999999999998</v>
      </c>
      <c r="K4189" s="161">
        <f t="shared" si="2979"/>
        <v>2.7159999999999997</v>
      </c>
      <c r="L4189" s="161">
        <f t="shared" si="2980"/>
        <v>2.6879999999999997</v>
      </c>
      <c r="M4189" s="14"/>
      <c r="N4189" s="208">
        <f>H4189*M4189</f>
        <v>0</v>
      </c>
      <c r="O4189" s="217">
        <f>I4189*M4189</f>
        <v>0</v>
      </c>
      <c r="P4189" s="246">
        <f>J4189*M4189</f>
        <v>0</v>
      </c>
      <c r="Q4189" s="246">
        <f>K4189*M4189</f>
        <v>0</v>
      </c>
      <c r="R4189" s="246">
        <f>L4189*M4189</f>
        <v>0</v>
      </c>
      <c r="S4189" s="13" t="s">
        <v>5</v>
      </c>
    </row>
    <row r="4190" spans="1:20" s="56" customFormat="1" ht="69.95" hidden="1" customHeight="1" outlineLevel="1" thickBot="1" x14ac:dyDescent="0.25">
      <c r="A4190" s="242" t="s">
        <v>6432</v>
      </c>
      <c r="B4190" s="131" t="s">
        <v>136</v>
      </c>
      <c r="C4190" s="597" t="s">
        <v>10818</v>
      </c>
      <c r="D4190" s="53" t="s">
        <v>8420</v>
      </c>
      <c r="E4190" s="7"/>
      <c r="F4190" s="64" t="s">
        <v>4</v>
      </c>
      <c r="G4190" s="149">
        <v>5</v>
      </c>
      <c r="H4190" s="65">
        <v>2.8</v>
      </c>
      <c r="I4190" s="65">
        <v>2.7</v>
      </c>
      <c r="J4190" s="161">
        <f t="shared" si="2978"/>
        <v>2.6459999999999999</v>
      </c>
      <c r="K4190" s="161">
        <f t="shared" si="2979"/>
        <v>2.6190000000000002</v>
      </c>
      <c r="L4190" s="161">
        <f t="shared" si="2980"/>
        <v>2.5920000000000001</v>
      </c>
      <c r="M4190" s="14"/>
      <c r="N4190" s="208">
        <f>H4190*M4190</f>
        <v>0</v>
      </c>
      <c r="O4190" s="217">
        <f>I4190*M4190</f>
        <v>0</v>
      </c>
      <c r="P4190" s="246">
        <f>J4190*M4190</f>
        <v>0</v>
      </c>
      <c r="Q4190" s="246">
        <f>K4190*M4190</f>
        <v>0</v>
      </c>
      <c r="R4190" s="246">
        <f>L4190*M4190</f>
        <v>0</v>
      </c>
      <c r="S4190" s="13" t="s">
        <v>5</v>
      </c>
    </row>
    <row r="4191" spans="1:20" s="56" customFormat="1" ht="69.95" hidden="1" customHeight="1" outlineLevel="1" thickBot="1" x14ac:dyDescent="0.25">
      <c r="A4191" s="242" t="s">
        <v>6433</v>
      </c>
      <c r="B4191" s="131" t="s">
        <v>136</v>
      </c>
      <c r="C4191" s="104" t="s">
        <v>1952</v>
      </c>
      <c r="D4191" s="53" t="s">
        <v>8419</v>
      </c>
      <c r="E4191" s="7"/>
      <c r="F4191" s="64" t="s">
        <v>4</v>
      </c>
      <c r="G4191" s="149">
        <v>6</v>
      </c>
      <c r="H4191" s="65">
        <v>2.8</v>
      </c>
      <c r="I4191" s="65">
        <v>2.7</v>
      </c>
      <c r="J4191" s="161">
        <f t="shared" si="2978"/>
        <v>2.6459999999999999</v>
      </c>
      <c r="K4191" s="161">
        <f t="shared" si="2979"/>
        <v>2.6190000000000002</v>
      </c>
      <c r="L4191" s="161">
        <f t="shared" si="2980"/>
        <v>2.5920000000000001</v>
      </c>
      <c r="M4191" s="14"/>
      <c r="N4191" s="208">
        <f>H4191*M4191</f>
        <v>0</v>
      </c>
      <c r="O4191" s="217">
        <f>I4191*M4191</f>
        <v>0</v>
      </c>
      <c r="P4191" s="246">
        <f>J4191*M4191</f>
        <v>0</v>
      </c>
      <c r="Q4191" s="246">
        <f>K4191*M4191</f>
        <v>0</v>
      </c>
      <c r="R4191" s="246">
        <f>L4191*M4191</f>
        <v>0</v>
      </c>
      <c r="S4191" s="13" t="s">
        <v>5</v>
      </c>
    </row>
    <row r="4192" spans="1:20" s="56" customFormat="1" ht="69.95" hidden="1" customHeight="1" outlineLevel="1" thickBot="1" x14ac:dyDescent="0.25">
      <c r="A4192" s="242" t="s">
        <v>6434</v>
      </c>
      <c r="B4192" s="131" t="s">
        <v>136</v>
      </c>
      <c r="C4192" s="104" t="s">
        <v>2000</v>
      </c>
      <c r="D4192" s="70" t="s">
        <v>7632</v>
      </c>
      <c r="E4192" s="64"/>
      <c r="F4192" s="64" t="s">
        <v>4</v>
      </c>
      <c r="G4192" s="149">
        <v>5</v>
      </c>
      <c r="H4192" s="65">
        <v>3</v>
      </c>
      <c r="I4192" s="65">
        <v>2.95</v>
      </c>
      <c r="J4192" s="161">
        <f t="shared" si="2978"/>
        <v>2.891</v>
      </c>
      <c r="K4192" s="161">
        <f t="shared" si="2979"/>
        <v>2.8614999999999999</v>
      </c>
      <c r="L4192" s="161">
        <f t="shared" si="2980"/>
        <v>2.8319999999999999</v>
      </c>
      <c r="M4192" s="14"/>
      <c r="N4192" s="208">
        <f>H4192*M4192</f>
        <v>0</v>
      </c>
      <c r="O4192" s="217">
        <f>I4192*M4192</f>
        <v>0</v>
      </c>
      <c r="P4192" s="246">
        <f>J4192*M4192</f>
        <v>0</v>
      </c>
      <c r="Q4192" s="246">
        <f>K4192*M4192</f>
        <v>0</v>
      </c>
      <c r="R4192" s="246">
        <f>L4192*M4192</f>
        <v>0</v>
      </c>
      <c r="S4192" s="13" t="s">
        <v>5</v>
      </c>
    </row>
    <row r="4193" spans="1:20" s="56" customFormat="1" ht="69.95" hidden="1" customHeight="1" outlineLevel="1" thickBot="1" x14ac:dyDescent="0.25">
      <c r="A4193" s="242" t="s">
        <v>6435</v>
      </c>
      <c r="B4193" s="131" t="s">
        <v>136</v>
      </c>
      <c r="C4193" s="104" t="s">
        <v>1953</v>
      </c>
      <c r="D4193" s="53" t="s">
        <v>8418</v>
      </c>
      <c r="E4193" s="7"/>
      <c r="F4193" s="64" t="s">
        <v>4</v>
      </c>
      <c r="G4193" s="149">
        <v>6</v>
      </c>
      <c r="H4193" s="65">
        <v>2.9</v>
      </c>
      <c r="I4193" s="65">
        <v>2.8</v>
      </c>
      <c r="J4193" s="161">
        <f t="shared" si="2978"/>
        <v>2.7439999999999998</v>
      </c>
      <c r="K4193" s="161">
        <f t="shared" si="2979"/>
        <v>2.7159999999999997</v>
      </c>
      <c r="L4193" s="161">
        <f t="shared" si="2980"/>
        <v>2.6879999999999997</v>
      </c>
      <c r="M4193" s="14"/>
      <c r="N4193" s="208">
        <f>H4193*M4193</f>
        <v>0</v>
      </c>
      <c r="O4193" s="217">
        <f>I4193*M4193</f>
        <v>0</v>
      </c>
      <c r="P4193" s="246">
        <f>J4193*M4193</f>
        <v>0</v>
      </c>
      <c r="Q4193" s="246">
        <f>K4193*M4193</f>
        <v>0</v>
      </c>
      <c r="R4193" s="246">
        <f>L4193*M4193</f>
        <v>0</v>
      </c>
      <c r="S4193" s="13" t="s">
        <v>5</v>
      </c>
    </row>
    <row r="4194" spans="1:20" s="56" customFormat="1" ht="69.95" hidden="1" customHeight="1" outlineLevel="1" thickBot="1" x14ac:dyDescent="0.25">
      <c r="A4194" s="242" t="s">
        <v>6436</v>
      </c>
      <c r="B4194" s="131" t="s">
        <v>136</v>
      </c>
      <c r="C4194" s="104" t="s">
        <v>1910</v>
      </c>
      <c r="D4194" s="53" t="s">
        <v>8417</v>
      </c>
      <c r="E4194" s="7"/>
      <c r="F4194" s="64" t="s">
        <v>4</v>
      </c>
      <c r="G4194" s="149">
        <v>6</v>
      </c>
      <c r="H4194" s="65">
        <v>2.7</v>
      </c>
      <c r="I4194" s="65">
        <v>2.6</v>
      </c>
      <c r="J4194" s="161">
        <f t="shared" si="2978"/>
        <v>2.548</v>
      </c>
      <c r="K4194" s="161">
        <f t="shared" si="2979"/>
        <v>2.5219999999999998</v>
      </c>
      <c r="L4194" s="161">
        <f t="shared" si="2980"/>
        <v>2.496</v>
      </c>
      <c r="M4194" s="14"/>
      <c r="N4194" s="208">
        <f>H4194*M4194</f>
        <v>0</v>
      </c>
      <c r="O4194" s="217">
        <f>I4194*M4194</f>
        <v>0</v>
      </c>
      <c r="P4194" s="246">
        <f>J4194*M4194</f>
        <v>0</v>
      </c>
      <c r="Q4194" s="246">
        <f>K4194*M4194</f>
        <v>0</v>
      </c>
      <c r="R4194" s="246">
        <f>L4194*M4194</f>
        <v>0</v>
      </c>
      <c r="S4194" s="13" t="s">
        <v>5</v>
      </c>
    </row>
    <row r="4195" spans="1:20" s="56" customFormat="1" ht="69.95" hidden="1" customHeight="1" outlineLevel="1" thickBot="1" x14ac:dyDescent="0.25">
      <c r="A4195" s="242" t="s">
        <v>6437</v>
      </c>
      <c r="B4195" s="115" t="s">
        <v>136</v>
      </c>
      <c r="C4195" s="414" t="s">
        <v>9538</v>
      </c>
      <c r="D4195" s="53" t="s">
        <v>326</v>
      </c>
      <c r="E4195" s="30"/>
      <c r="F4195" s="64" t="s">
        <v>4</v>
      </c>
      <c r="G4195" s="136">
        <v>4</v>
      </c>
      <c r="H4195" s="98">
        <v>2.2000000000000002</v>
      </c>
      <c r="I4195" s="98">
        <v>2.1</v>
      </c>
      <c r="J4195" s="162">
        <f t="shared" si="2978"/>
        <v>2.0579999999999998</v>
      </c>
      <c r="K4195" s="162">
        <f t="shared" si="2979"/>
        <v>2.0369999999999999</v>
      </c>
      <c r="L4195" s="162">
        <f t="shared" si="2980"/>
        <v>2.016</v>
      </c>
      <c r="M4195" s="141"/>
      <c r="N4195" s="209">
        <f>H4195*M4195</f>
        <v>0</v>
      </c>
      <c r="O4195" s="217">
        <f>I4195*M4195</f>
        <v>0</v>
      </c>
      <c r="P4195" s="246">
        <f>J4195*M4195</f>
        <v>0</v>
      </c>
      <c r="Q4195" s="246">
        <f>K4195*M4195</f>
        <v>0</v>
      </c>
      <c r="R4195" s="246">
        <f>L4195*M4195</f>
        <v>0</v>
      </c>
      <c r="S4195" s="30" t="s">
        <v>5</v>
      </c>
      <c r="T4195" s="100"/>
    </row>
    <row r="4196" spans="1:20" s="56" customFormat="1" ht="69.95" hidden="1" customHeight="1" outlineLevel="1" thickBot="1" x14ac:dyDescent="0.25">
      <c r="A4196" s="242" t="s">
        <v>6438</v>
      </c>
      <c r="B4196" s="131" t="s">
        <v>136</v>
      </c>
      <c r="C4196" s="203" t="s">
        <v>10819</v>
      </c>
      <c r="D4196" s="53" t="s">
        <v>8416</v>
      </c>
      <c r="E4196" s="7"/>
      <c r="F4196" s="64" t="s">
        <v>4</v>
      </c>
      <c r="G4196" s="149">
        <v>7</v>
      </c>
      <c r="H4196" s="65">
        <v>4</v>
      </c>
      <c r="I4196" s="65">
        <v>3.9</v>
      </c>
      <c r="J4196" s="161">
        <f t="shared" si="2978"/>
        <v>3.8220000000000001</v>
      </c>
      <c r="K4196" s="161">
        <f t="shared" si="2979"/>
        <v>3.7829999999999999</v>
      </c>
      <c r="L4196" s="161">
        <f t="shared" si="2980"/>
        <v>3.7439999999999998</v>
      </c>
      <c r="M4196" s="14"/>
      <c r="N4196" s="208">
        <f>H4196*M4196</f>
        <v>0</v>
      </c>
      <c r="O4196" s="217">
        <f>I4196*M4196</f>
        <v>0</v>
      </c>
      <c r="P4196" s="246">
        <f>J4196*M4196</f>
        <v>0</v>
      </c>
      <c r="Q4196" s="246">
        <f>K4196*M4196</f>
        <v>0</v>
      </c>
      <c r="R4196" s="246">
        <f>L4196*M4196</f>
        <v>0</v>
      </c>
      <c r="S4196" s="13" t="s">
        <v>5</v>
      </c>
    </row>
    <row r="4197" spans="1:20" s="56" customFormat="1" ht="69.95" hidden="1" customHeight="1" outlineLevel="1" thickBot="1" x14ac:dyDescent="0.25">
      <c r="A4197" s="242" t="s">
        <v>6439</v>
      </c>
      <c r="B4197" s="131" t="s">
        <v>136</v>
      </c>
      <c r="C4197" s="104" t="s">
        <v>1910</v>
      </c>
      <c r="D4197" s="53" t="s">
        <v>8415</v>
      </c>
      <c r="E4197" s="7"/>
      <c r="F4197" s="64" t="s">
        <v>4</v>
      </c>
      <c r="G4197" s="149">
        <v>6</v>
      </c>
      <c r="H4197" s="65">
        <v>3.8</v>
      </c>
      <c r="I4197" s="65">
        <v>3.7</v>
      </c>
      <c r="J4197" s="161">
        <f t="shared" si="2978"/>
        <v>3.6259999999999999</v>
      </c>
      <c r="K4197" s="161">
        <f t="shared" si="2979"/>
        <v>3.589</v>
      </c>
      <c r="L4197" s="161">
        <f t="shared" si="2980"/>
        <v>3.552</v>
      </c>
      <c r="M4197" s="14"/>
      <c r="N4197" s="208">
        <f>H4197*M4197</f>
        <v>0</v>
      </c>
      <c r="O4197" s="217">
        <f>I4197*M4197</f>
        <v>0</v>
      </c>
      <c r="P4197" s="246">
        <f>J4197*M4197</f>
        <v>0</v>
      </c>
      <c r="Q4197" s="246">
        <f>K4197*M4197</f>
        <v>0</v>
      </c>
      <c r="R4197" s="246">
        <f>L4197*M4197</f>
        <v>0</v>
      </c>
      <c r="S4197" s="13" t="s">
        <v>5</v>
      </c>
    </row>
    <row r="4198" spans="1:20" s="56" customFormat="1" ht="69.95" hidden="1" customHeight="1" outlineLevel="1" thickBot="1" x14ac:dyDescent="0.25">
      <c r="A4198" s="242" t="s">
        <v>6440</v>
      </c>
      <c r="B4198" s="131" t="s">
        <v>136</v>
      </c>
      <c r="C4198" s="597" t="s">
        <v>10820</v>
      </c>
      <c r="D4198" s="53" t="s">
        <v>8414</v>
      </c>
      <c r="E4198" s="7"/>
      <c r="F4198" s="64" t="s">
        <v>4</v>
      </c>
      <c r="G4198" s="149">
        <v>6</v>
      </c>
      <c r="H4198" s="65">
        <v>3.6</v>
      </c>
      <c r="I4198" s="65">
        <v>3.5</v>
      </c>
      <c r="J4198" s="161">
        <f t="shared" si="2978"/>
        <v>3.4299999999999997</v>
      </c>
      <c r="K4198" s="161">
        <f t="shared" si="2979"/>
        <v>3.395</v>
      </c>
      <c r="L4198" s="161">
        <f t="shared" si="2980"/>
        <v>3.36</v>
      </c>
      <c r="M4198" s="14"/>
      <c r="N4198" s="208">
        <f>H4198*M4198</f>
        <v>0</v>
      </c>
      <c r="O4198" s="217">
        <f>I4198*M4198</f>
        <v>0</v>
      </c>
      <c r="P4198" s="246">
        <f>J4198*M4198</f>
        <v>0</v>
      </c>
      <c r="Q4198" s="246">
        <f>K4198*M4198</f>
        <v>0</v>
      </c>
      <c r="R4198" s="246">
        <f>L4198*M4198</f>
        <v>0</v>
      </c>
      <c r="S4198" s="13" t="s">
        <v>5</v>
      </c>
    </row>
    <row r="4199" spans="1:20" s="56" customFormat="1" ht="69.95" hidden="1" customHeight="1" outlineLevel="1" thickBot="1" x14ac:dyDescent="0.25">
      <c r="A4199" s="242" t="s">
        <v>6441</v>
      </c>
      <c r="B4199" s="115" t="s">
        <v>136</v>
      </c>
      <c r="C4199" s="597" t="s">
        <v>9539</v>
      </c>
      <c r="D4199" s="53" t="s">
        <v>7633</v>
      </c>
      <c r="E4199" s="64"/>
      <c r="F4199" s="64" t="s">
        <v>4</v>
      </c>
      <c r="G4199" s="136">
        <v>5</v>
      </c>
      <c r="H4199" s="98">
        <v>2.5</v>
      </c>
      <c r="I4199" s="98">
        <v>2.4</v>
      </c>
      <c r="J4199" s="162">
        <f t="shared" si="2978"/>
        <v>2.3519999999999999</v>
      </c>
      <c r="K4199" s="162">
        <f t="shared" si="2979"/>
        <v>2.3279999999999998</v>
      </c>
      <c r="L4199" s="162">
        <f t="shared" si="2980"/>
        <v>2.3039999999999998</v>
      </c>
      <c r="M4199" s="141"/>
      <c r="N4199" s="209">
        <f>H4199*M4199</f>
        <v>0</v>
      </c>
      <c r="O4199" s="217">
        <f>I4199*M4199</f>
        <v>0</v>
      </c>
      <c r="P4199" s="246">
        <f>J4199*M4199</f>
        <v>0</v>
      </c>
      <c r="Q4199" s="246">
        <f>K4199*M4199</f>
        <v>0</v>
      </c>
      <c r="R4199" s="246">
        <f>L4199*M4199</f>
        <v>0</v>
      </c>
      <c r="S4199" s="30" t="s">
        <v>5</v>
      </c>
      <c r="T4199" s="100"/>
    </row>
    <row r="4200" spans="1:20" s="56" customFormat="1" ht="69.95" hidden="1" customHeight="1" outlineLevel="1" thickBot="1" x14ac:dyDescent="0.25">
      <c r="A4200" s="242" t="s">
        <v>6442</v>
      </c>
      <c r="B4200" s="131" t="s">
        <v>136</v>
      </c>
      <c r="C4200" s="597" t="s">
        <v>9261</v>
      </c>
      <c r="D4200" s="53" t="s">
        <v>8413</v>
      </c>
      <c r="E4200" s="7"/>
      <c r="F4200" s="64" t="s">
        <v>4</v>
      </c>
      <c r="G4200" s="149">
        <v>6</v>
      </c>
      <c r="H4200" s="65">
        <v>4</v>
      </c>
      <c r="I4200" s="65">
        <v>3.9</v>
      </c>
      <c r="J4200" s="161">
        <f t="shared" si="2978"/>
        <v>3.8220000000000001</v>
      </c>
      <c r="K4200" s="161">
        <f t="shared" si="2979"/>
        <v>3.7829999999999999</v>
      </c>
      <c r="L4200" s="161">
        <f t="shared" si="2980"/>
        <v>3.7439999999999998</v>
      </c>
      <c r="M4200" s="14"/>
      <c r="N4200" s="208">
        <f>H4200*M4200</f>
        <v>0</v>
      </c>
      <c r="O4200" s="217">
        <f>I4200*M4200</f>
        <v>0</v>
      </c>
      <c r="P4200" s="246">
        <f>J4200*M4200</f>
        <v>0</v>
      </c>
      <c r="Q4200" s="246">
        <f>K4200*M4200</f>
        <v>0</v>
      </c>
      <c r="R4200" s="246">
        <f>L4200*M4200</f>
        <v>0</v>
      </c>
      <c r="S4200" s="13" t="s">
        <v>5</v>
      </c>
    </row>
    <row r="4201" spans="1:20" s="56" customFormat="1" ht="69.95" hidden="1" customHeight="1" outlineLevel="1" thickBot="1" x14ac:dyDescent="0.25">
      <c r="A4201" s="242" t="s">
        <v>6443</v>
      </c>
      <c r="B4201" s="131" t="s">
        <v>136</v>
      </c>
      <c r="C4201" s="203" t="s">
        <v>9392</v>
      </c>
      <c r="D4201" s="70" t="s">
        <v>10723</v>
      </c>
      <c r="E4201" s="7"/>
      <c r="F4201" s="64" t="s">
        <v>4</v>
      </c>
      <c r="G4201" s="149">
        <v>8</v>
      </c>
      <c r="H4201" s="65">
        <v>3.9</v>
      </c>
      <c r="I4201" s="65">
        <v>3.8</v>
      </c>
      <c r="J4201" s="161">
        <f t="shared" si="2978"/>
        <v>3.7239999999999998</v>
      </c>
      <c r="K4201" s="161">
        <f t="shared" si="2979"/>
        <v>3.6859999999999999</v>
      </c>
      <c r="L4201" s="161">
        <f t="shared" si="2980"/>
        <v>3.6479999999999997</v>
      </c>
      <c r="M4201" s="14"/>
      <c r="N4201" s="208">
        <f>H4201*M4201</f>
        <v>0</v>
      </c>
      <c r="O4201" s="217">
        <f>I4201*M4201</f>
        <v>0</v>
      </c>
      <c r="P4201" s="246">
        <f>J4201*M4201</f>
        <v>0</v>
      </c>
      <c r="Q4201" s="246">
        <f>K4201*M4201</f>
        <v>0</v>
      </c>
      <c r="R4201" s="246">
        <f>L4201*M4201</f>
        <v>0</v>
      </c>
      <c r="S4201" s="13" t="s">
        <v>5</v>
      </c>
    </row>
    <row r="4202" spans="1:20" s="56" customFormat="1" ht="69.95" hidden="1" customHeight="1" outlineLevel="1" thickBot="1" x14ac:dyDescent="0.25">
      <c r="A4202" s="242" t="s">
        <v>6444</v>
      </c>
      <c r="B4202" s="131" t="s">
        <v>136</v>
      </c>
      <c r="C4202" s="104" t="s">
        <v>1910</v>
      </c>
      <c r="D4202" s="53" t="s">
        <v>8295</v>
      </c>
      <c r="E4202" s="7"/>
      <c r="F4202" s="64" t="s">
        <v>4</v>
      </c>
      <c r="G4202" s="149">
        <v>5</v>
      </c>
      <c r="H4202" s="65">
        <v>1.6</v>
      </c>
      <c r="I4202" s="65">
        <v>1.5</v>
      </c>
      <c r="J4202" s="161">
        <f t="shared" si="2978"/>
        <v>1.47</v>
      </c>
      <c r="K4202" s="161">
        <f t="shared" si="2979"/>
        <v>1.4550000000000001</v>
      </c>
      <c r="L4202" s="161">
        <f t="shared" si="2980"/>
        <v>1.44</v>
      </c>
      <c r="M4202" s="14"/>
      <c r="N4202" s="208">
        <f>H4202*M4202</f>
        <v>0</v>
      </c>
      <c r="O4202" s="217">
        <f>I4202*M4202</f>
        <v>0</v>
      </c>
      <c r="P4202" s="246">
        <f>J4202*M4202</f>
        <v>0</v>
      </c>
      <c r="Q4202" s="246">
        <f>K4202*M4202</f>
        <v>0</v>
      </c>
      <c r="R4202" s="246">
        <f>L4202*M4202</f>
        <v>0</v>
      </c>
      <c r="S4202" s="13" t="s">
        <v>5</v>
      </c>
    </row>
    <row r="4203" spans="1:20" s="56" customFormat="1" ht="69.95" hidden="1" customHeight="1" outlineLevel="1" thickBot="1" x14ac:dyDescent="0.25">
      <c r="A4203" s="242" t="s">
        <v>8296</v>
      </c>
      <c r="B4203" s="131" t="s">
        <v>136</v>
      </c>
      <c r="C4203" s="597" t="s">
        <v>10821</v>
      </c>
      <c r="D4203" s="53" t="s">
        <v>8297</v>
      </c>
      <c r="E4203" s="7"/>
      <c r="F4203" s="64" t="s">
        <v>4</v>
      </c>
      <c r="G4203" s="149">
        <v>5</v>
      </c>
      <c r="H4203" s="65">
        <v>3</v>
      </c>
      <c r="I4203" s="65">
        <v>2.9</v>
      </c>
      <c r="J4203" s="161">
        <f t="shared" ref="J4203" si="2981">I4203*0.98</f>
        <v>2.8420000000000001</v>
      </c>
      <c r="K4203" s="161">
        <f t="shared" ref="K4203" si="2982">I4203*0.97</f>
        <v>2.8129999999999997</v>
      </c>
      <c r="L4203" s="161">
        <f t="shared" ref="L4203" si="2983">I4203*0.96</f>
        <v>2.7839999999999998</v>
      </c>
      <c r="M4203" s="14"/>
      <c r="N4203" s="208">
        <f>H4203*M4203</f>
        <v>0</v>
      </c>
      <c r="O4203" s="217">
        <f>I4203*M4203</f>
        <v>0</v>
      </c>
      <c r="P4203" s="246">
        <f>J4203*M4203</f>
        <v>0</v>
      </c>
      <c r="Q4203" s="246">
        <f>K4203*M4203</f>
        <v>0</v>
      </c>
      <c r="R4203" s="246">
        <f>L4203*M4203</f>
        <v>0</v>
      </c>
      <c r="S4203" s="13" t="s">
        <v>5</v>
      </c>
    </row>
    <row r="4204" spans="1:20" s="56" customFormat="1" ht="69.95" hidden="1" customHeight="1" outlineLevel="1" thickBot="1" x14ac:dyDescent="0.25">
      <c r="A4204" s="242" t="s">
        <v>8298</v>
      </c>
      <c r="B4204" s="131" t="s">
        <v>136</v>
      </c>
      <c r="C4204" s="597" t="s">
        <v>10822</v>
      </c>
      <c r="D4204" s="53" t="s">
        <v>8299</v>
      </c>
      <c r="E4204" s="7"/>
      <c r="F4204" s="64" t="s">
        <v>4</v>
      </c>
      <c r="G4204" s="149">
        <v>6</v>
      </c>
      <c r="H4204" s="65">
        <v>3.6</v>
      </c>
      <c r="I4204" s="65">
        <v>3.5</v>
      </c>
      <c r="J4204" s="161">
        <f t="shared" ref="J4204" si="2984">I4204*0.98</f>
        <v>3.4299999999999997</v>
      </c>
      <c r="K4204" s="161">
        <f t="shared" ref="K4204" si="2985">I4204*0.97</f>
        <v>3.395</v>
      </c>
      <c r="L4204" s="161">
        <f t="shared" ref="L4204" si="2986">I4204*0.96</f>
        <v>3.36</v>
      </c>
      <c r="M4204" s="14"/>
      <c r="N4204" s="208">
        <f>H4204*M4204</f>
        <v>0</v>
      </c>
      <c r="O4204" s="217">
        <f>I4204*M4204</f>
        <v>0</v>
      </c>
      <c r="P4204" s="246">
        <f>J4204*M4204</f>
        <v>0</v>
      </c>
      <c r="Q4204" s="246">
        <f>K4204*M4204</f>
        <v>0</v>
      </c>
      <c r="R4204" s="246">
        <f>L4204*M4204</f>
        <v>0</v>
      </c>
      <c r="S4204" s="13" t="s">
        <v>5</v>
      </c>
    </row>
    <row r="4205" spans="1:20" s="56" customFormat="1" ht="69.95" hidden="1" customHeight="1" outlineLevel="1" thickBot="1" x14ac:dyDescent="0.25">
      <c r="A4205" s="242" t="s">
        <v>6445</v>
      </c>
      <c r="B4205" s="131" t="s">
        <v>136</v>
      </c>
      <c r="C4205" s="104" t="s">
        <v>1910</v>
      </c>
      <c r="D4205" s="53" t="s">
        <v>8404</v>
      </c>
      <c r="E4205" s="7"/>
      <c r="F4205" s="64" t="s">
        <v>4</v>
      </c>
      <c r="G4205" s="149">
        <v>6</v>
      </c>
      <c r="H4205" s="65">
        <v>3</v>
      </c>
      <c r="I4205" s="65">
        <v>2.9</v>
      </c>
      <c r="J4205" s="161">
        <f t="shared" si="2978"/>
        <v>2.8420000000000001</v>
      </c>
      <c r="K4205" s="161">
        <f t="shared" si="2979"/>
        <v>2.8129999999999997</v>
      </c>
      <c r="L4205" s="161">
        <f t="shared" si="2980"/>
        <v>2.7839999999999998</v>
      </c>
      <c r="M4205" s="14"/>
      <c r="N4205" s="208">
        <f>H4205*M4205</f>
        <v>0</v>
      </c>
      <c r="O4205" s="217">
        <f>I4205*M4205</f>
        <v>0</v>
      </c>
      <c r="P4205" s="246">
        <f>J4205*M4205</f>
        <v>0</v>
      </c>
      <c r="Q4205" s="246">
        <f>K4205*M4205</f>
        <v>0</v>
      </c>
      <c r="R4205" s="246">
        <f>L4205*M4205</f>
        <v>0</v>
      </c>
      <c r="S4205" s="13" t="s">
        <v>5</v>
      </c>
    </row>
    <row r="4206" spans="1:20" s="56" customFormat="1" ht="69.95" hidden="1" customHeight="1" outlineLevel="1" thickBot="1" x14ac:dyDescent="0.25">
      <c r="A4206" s="242" t="s">
        <v>6446</v>
      </c>
      <c r="B4206" s="131" t="s">
        <v>136</v>
      </c>
      <c r="C4206" s="104" t="s">
        <v>1910</v>
      </c>
      <c r="D4206" s="53" t="s">
        <v>8405</v>
      </c>
      <c r="E4206" s="7"/>
      <c r="F4206" s="64" t="s">
        <v>4</v>
      </c>
      <c r="G4206" s="149">
        <v>5</v>
      </c>
      <c r="H4206" s="65">
        <v>1.6</v>
      </c>
      <c r="I4206" s="65">
        <v>1.5</v>
      </c>
      <c r="J4206" s="161">
        <f t="shared" si="2978"/>
        <v>1.47</v>
      </c>
      <c r="K4206" s="161">
        <f t="shared" si="2979"/>
        <v>1.4550000000000001</v>
      </c>
      <c r="L4206" s="161">
        <f t="shared" si="2980"/>
        <v>1.44</v>
      </c>
      <c r="M4206" s="14"/>
      <c r="N4206" s="208">
        <f>H4206*M4206</f>
        <v>0</v>
      </c>
      <c r="O4206" s="217">
        <f>I4206*M4206</f>
        <v>0</v>
      </c>
      <c r="P4206" s="246">
        <f>J4206*M4206</f>
        <v>0</v>
      </c>
      <c r="Q4206" s="246">
        <f>K4206*M4206</f>
        <v>0</v>
      </c>
      <c r="R4206" s="246">
        <f>L4206*M4206</f>
        <v>0</v>
      </c>
      <c r="S4206" s="13" t="s">
        <v>5</v>
      </c>
    </row>
    <row r="4207" spans="1:20" s="56" customFormat="1" ht="69.95" hidden="1" customHeight="1" outlineLevel="1" thickBot="1" x14ac:dyDescent="0.25">
      <c r="A4207" s="242" t="s">
        <v>6447</v>
      </c>
      <c r="B4207" s="131" t="s">
        <v>136</v>
      </c>
      <c r="C4207" s="104" t="s">
        <v>1910</v>
      </c>
      <c r="D4207" s="53" t="s">
        <v>8406</v>
      </c>
      <c r="E4207" s="7"/>
      <c r="F4207" s="64" t="s">
        <v>4</v>
      </c>
      <c r="G4207" s="149">
        <v>5</v>
      </c>
      <c r="H4207" s="65">
        <v>1.6</v>
      </c>
      <c r="I4207" s="65">
        <v>1.5</v>
      </c>
      <c r="J4207" s="161">
        <f t="shared" si="2978"/>
        <v>1.47</v>
      </c>
      <c r="K4207" s="161">
        <f t="shared" si="2979"/>
        <v>1.4550000000000001</v>
      </c>
      <c r="L4207" s="161">
        <f t="shared" si="2980"/>
        <v>1.44</v>
      </c>
      <c r="M4207" s="14"/>
      <c r="N4207" s="208">
        <f>H4207*M4207</f>
        <v>0</v>
      </c>
      <c r="O4207" s="217">
        <f>I4207*M4207</f>
        <v>0</v>
      </c>
      <c r="P4207" s="246">
        <f>J4207*M4207</f>
        <v>0</v>
      </c>
      <c r="Q4207" s="246">
        <f>K4207*M4207</f>
        <v>0</v>
      </c>
      <c r="R4207" s="246">
        <f>L4207*M4207</f>
        <v>0</v>
      </c>
      <c r="S4207" s="13" t="s">
        <v>5</v>
      </c>
    </row>
    <row r="4208" spans="1:20" s="56" customFormat="1" ht="69.95" hidden="1" customHeight="1" outlineLevel="1" thickBot="1" x14ac:dyDescent="0.25">
      <c r="A4208" s="242" t="s">
        <v>6448</v>
      </c>
      <c r="B4208" s="131" t="s">
        <v>136</v>
      </c>
      <c r="C4208" s="104" t="s">
        <v>1910</v>
      </c>
      <c r="D4208" s="53" t="s">
        <v>8407</v>
      </c>
      <c r="E4208" s="7"/>
      <c r="F4208" s="64" t="s">
        <v>4</v>
      </c>
      <c r="G4208" s="149">
        <v>5</v>
      </c>
      <c r="H4208" s="65">
        <v>1.6</v>
      </c>
      <c r="I4208" s="65">
        <v>1.5</v>
      </c>
      <c r="J4208" s="161">
        <f t="shared" si="2978"/>
        <v>1.47</v>
      </c>
      <c r="K4208" s="161">
        <f t="shared" si="2979"/>
        <v>1.4550000000000001</v>
      </c>
      <c r="L4208" s="161">
        <f t="shared" si="2980"/>
        <v>1.44</v>
      </c>
      <c r="M4208" s="14"/>
      <c r="N4208" s="208">
        <f>H4208*M4208</f>
        <v>0</v>
      </c>
      <c r="O4208" s="217">
        <f>I4208*M4208</f>
        <v>0</v>
      </c>
      <c r="P4208" s="246">
        <f>J4208*M4208</f>
        <v>0</v>
      </c>
      <c r="Q4208" s="246">
        <f>K4208*M4208</f>
        <v>0</v>
      </c>
      <c r="R4208" s="246">
        <f>L4208*M4208</f>
        <v>0</v>
      </c>
      <c r="S4208" s="13" t="s">
        <v>5</v>
      </c>
    </row>
    <row r="4209" spans="1:21" s="56" customFormat="1" ht="69.95" hidden="1" customHeight="1" outlineLevel="1" thickBot="1" x14ac:dyDescent="0.25">
      <c r="A4209" s="242" t="s">
        <v>6449</v>
      </c>
      <c r="B4209" s="131" t="s">
        <v>136</v>
      </c>
      <c r="C4209" s="104" t="s">
        <v>1910</v>
      </c>
      <c r="D4209" s="53" t="s">
        <v>8408</v>
      </c>
      <c r="E4209" s="7"/>
      <c r="F4209" s="64" t="s">
        <v>4</v>
      </c>
      <c r="G4209" s="149">
        <v>5</v>
      </c>
      <c r="H4209" s="65">
        <v>1.6</v>
      </c>
      <c r="I4209" s="65">
        <v>1.5</v>
      </c>
      <c r="J4209" s="161">
        <f t="shared" si="2978"/>
        <v>1.47</v>
      </c>
      <c r="K4209" s="161">
        <f t="shared" si="2979"/>
        <v>1.4550000000000001</v>
      </c>
      <c r="L4209" s="161">
        <f t="shared" si="2980"/>
        <v>1.44</v>
      </c>
      <c r="M4209" s="14"/>
      <c r="N4209" s="208">
        <f>H4209*M4209</f>
        <v>0</v>
      </c>
      <c r="O4209" s="217">
        <f>I4209*M4209</f>
        <v>0</v>
      </c>
      <c r="P4209" s="246">
        <f>J4209*M4209</f>
        <v>0</v>
      </c>
      <c r="Q4209" s="246">
        <f>K4209*M4209</f>
        <v>0</v>
      </c>
      <c r="R4209" s="246">
        <f>L4209*M4209</f>
        <v>0</v>
      </c>
      <c r="S4209" s="13" t="s">
        <v>5</v>
      </c>
    </row>
    <row r="4210" spans="1:21" s="56" customFormat="1" ht="69.95" hidden="1" customHeight="1" outlineLevel="1" thickBot="1" x14ac:dyDescent="0.25">
      <c r="A4210" s="242" t="s">
        <v>6450</v>
      </c>
      <c r="B4210" s="131" t="s">
        <v>136</v>
      </c>
      <c r="C4210" s="519"/>
      <c r="D4210" s="53" t="s">
        <v>8409</v>
      </c>
      <c r="E4210" s="7"/>
      <c r="F4210" s="64" t="s">
        <v>4</v>
      </c>
      <c r="G4210" s="149">
        <v>7</v>
      </c>
      <c r="H4210" s="65">
        <v>4.2</v>
      </c>
      <c r="I4210" s="65">
        <v>4.0999999999999996</v>
      </c>
      <c r="J4210" s="161">
        <f t="shared" si="2978"/>
        <v>4.0179999999999998</v>
      </c>
      <c r="K4210" s="161">
        <f t="shared" si="2979"/>
        <v>3.9769999999999994</v>
      </c>
      <c r="L4210" s="161">
        <f t="shared" si="2980"/>
        <v>3.9359999999999995</v>
      </c>
      <c r="M4210" s="14"/>
      <c r="N4210" s="208">
        <f>H4210*M4210</f>
        <v>0</v>
      </c>
      <c r="O4210" s="217">
        <f>I4210*M4210</f>
        <v>0</v>
      </c>
      <c r="P4210" s="246">
        <f>J4210*M4210</f>
        <v>0</v>
      </c>
      <c r="Q4210" s="246">
        <f>K4210*M4210</f>
        <v>0</v>
      </c>
      <c r="R4210" s="246">
        <f>L4210*M4210</f>
        <v>0</v>
      </c>
      <c r="S4210" s="13" t="s">
        <v>5</v>
      </c>
    </row>
    <row r="4211" spans="1:21" s="56" customFormat="1" ht="69.95" hidden="1" customHeight="1" outlineLevel="1" thickBot="1" x14ac:dyDescent="0.25">
      <c r="A4211" s="242" t="s">
        <v>6451</v>
      </c>
      <c r="B4211" s="131" t="s">
        <v>136</v>
      </c>
      <c r="C4211" s="104" t="s">
        <v>1910</v>
      </c>
      <c r="D4211" s="53" t="s">
        <v>8410</v>
      </c>
      <c r="E4211" s="7"/>
      <c r="F4211" s="64" t="s">
        <v>4</v>
      </c>
      <c r="G4211" s="149">
        <v>5</v>
      </c>
      <c r="H4211" s="65">
        <v>1.6</v>
      </c>
      <c r="I4211" s="65">
        <v>1.5</v>
      </c>
      <c r="J4211" s="161">
        <f t="shared" si="2978"/>
        <v>1.47</v>
      </c>
      <c r="K4211" s="161">
        <f t="shared" si="2979"/>
        <v>1.4550000000000001</v>
      </c>
      <c r="L4211" s="161">
        <f t="shared" si="2980"/>
        <v>1.44</v>
      </c>
      <c r="M4211" s="14"/>
      <c r="N4211" s="208">
        <f>H4211*M4211</f>
        <v>0</v>
      </c>
      <c r="O4211" s="217">
        <f>I4211*M4211</f>
        <v>0</v>
      </c>
      <c r="P4211" s="246">
        <f>J4211*M4211</f>
        <v>0</v>
      </c>
      <c r="Q4211" s="246">
        <f>K4211*M4211</f>
        <v>0</v>
      </c>
      <c r="R4211" s="246">
        <f>L4211*M4211</f>
        <v>0</v>
      </c>
      <c r="S4211" s="13" t="s">
        <v>5</v>
      </c>
    </row>
    <row r="4212" spans="1:21" s="56" customFormat="1" ht="69.95" hidden="1" customHeight="1" outlineLevel="1" thickBot="1" x14ac:dyDescent="0.25">
      <c r="A4212" s="242" t="s">
        <v>6452</v>
      </c>
      <c r="B4212" s="131" t="s">
        <v>136</v>
      </c>
      <c r="C4212" s="597" t="s">
        <v>9260</v>
      </c>
      <c r="D4212" s="53" t="s">
        <v>8411</v>
      </c>
      <c r="E4212" s="7"/>
      <c r="F4212" s="64" t="s">
        <v>4</v>
      </c>
      <c r="G4212" s="149">
        <v>6</v>
      </c>
      <c r="H4212" s="65">
        <v>3</v>
      </c>
      <c r="I4212" s="65">
        <v>2.9</v>
      </c>
      <c r="J4212" s="161">
        <f t="shared" si="2978"/>
        <v>2.8420000000000001</v>
      </c>
      <c r="K4212" s="161">
        <f t="shared" si="2979"/>
        <v>2.8129999999999997</v>
      </c>
      <c r="L4212" s="161">
        <f t="shared" si="2980"/>
        <v>2.7839999999999998</v>
      </c>
      <c r="M4212" s="14"/>
      <c r="N4212" s="208">
        <f>H4212*M4212</f>
        <v>0</v>
      </c>
      <c r="O4212" s="217">
        <f>I4212*M4212</f>
        <v>0</v>
      </c>
      <c r="P4212" s="246">
        <f>J4212*M4212</f>
        <v>0</v>
      </c>
      <c r="Q4212" s="246">
        <f>K4212*M4212</f>
        <v>0</v>
      </c>
      <c r="R4212" s="246">
        <f>L4212*M4212</f>
        <v>0</v>
      </c>
      <c r="S4212" s="13" t="s">
        <v>5</v>
      </c>
    </row>
    <row r="4213" spans="1:21" s="56" customFormat="1" ht="69.95" hidden="1" customHeight="1" outlineLevel="1" thickBot="1" x14ac:dyDescent="0.25">
      <c r="A4213" s="242" t="s">
        <v>6453</v>
      </c>
      <c r="B4213" s="115" t="s">
        <v>136</v>
      </c>
      <c r="C4213" s="597" t="s">
        <v>9432</v>
      </c>
      <c r="D4213" s="53" t="s">
        <v>7634</v>
      </c>
      <c r="E4213" s="64"/>
      <c r="F4213" s="64" t="s">
        <v>4</v>
      </c>
      <c r="G4213" s="136">
        <v>6</v>
      </c>
      <c r="H4213" s="98">
        <v>2.9</v>
      </c>
      <c r="I4213" s="98">
        <v>2.8</v>
      </c>
      <c r="J4213" s="162">
        <f t="shared" si="2978"/>
        <v>2.7439999999999998</v>
      </c>
      <c r="K4213" s="162">
        <f t="shared" si="2979"/>
        <v>2.7159999999999997</v>
      </c>
      <c r="L4213" s="162">
        <f t="shared" si="2980"/>
        <v>2.6879999999999997</v>
      </c>
      <c r="M4213" s="141"/>
      <c r="N4213" s="209">
        <f>H4213*M4213</f>
        <v>0</v>
      </c>
      <c r="O4213" s="217">
        <f>I4213*M4213</f>
        <v>0</v>
      </c>
      <c r="P4213" s="246">
        <f>J4213*M4213</f>
        <v>0</v>
      </c>
      <c r="Q4213" s="246">
        <f>K4213*M4213</f>
        <v>0</v>
      </c>
      <c r="R4213" s="246">
        <f>L4213*M4213</f>
        <v>0</v>
      </c>
      <c r="S4213" s="30" t="s">
        <v>5</v>
      </c>
      <c r="T4213" s="100"/>
    </row>
    <row r="4214" spans="1:21" s="56" customFormat="1" ht="69.95" hidden="1" customHeight="1" outlineLevel="1" thickBot="1" x14ac:dyDescent="0.25">
      <c r="A4214" s="242" t="s">
        <v>6454</v>
      </c>
      <c r="B4214" s="131" t="s">
        <v>136</v>
      </c>
      <c r="C4214" s="104" t="s">
        <v>1951</v>
      </c>
      <c r="D4214" s="92" t="s">
        <v>8412</v>
      </c>
      <c r="E4214" s="215"/>
      <c r="F4214" s="64" t="s">
        <v>4</v>
      </c>
      <c r="G4214" s="149">
        <v>6</v>
      </c>
      <c r="H4214" s="65">
        <v>3.3</v>
      </c>
      <c r="I4214" s="65">
        <v>3.2</v>
      </c>
      <c r="J4214" s="161">
        <f t="shared" si="2978"/>
        <v>3.1360000000000001</v>
      </c>
      <c r="K4214" s="161">
        <f t="shared" si="2979"/>
        <v>3.1040000000000001</v>
      </c>
      <c r="L4214" s="161">
        <f t="shared" si="2980"/>
        <v>3.0720000000000001</v>
      </c>
      <c r="M4214" s="14"/>
      <c r="N4214" s="208">
        <f>H4214*M4214</f>
        <v>0</v>
      </c>
      <c r="O4214" s="217">
        <f>I4214*M4214</f>
        <v>0</v>
      </c>
      <c r="P4214" s="246">
        <f>J4214*M4214</f>
        <v>0</v>
      </c>
      <c r="Q4214" s="246">
        <f>K4214*M4214</f>
        <v>0</v>
      </c>
      <c r="R4214" s="246">
        <f>L4214*M4214</f>
        <v>0</v>
      </c>
      <c r="S4214" s="13" t="s">
        <v>5</v>
      </c>
      <c r="U4214"/>
    </row>
    <row r="4215" spans="1:21" s="56" customFormat="1" ht="20.100000000000001" customHeight="1" collapsed="1" thickBot="1" x14ac:dyDescent="0.25">
      <c r="A4215" s="372" t="s">
        <v>823</v>
      </c>
      <c r="B4215" s="372"/>
      <c r="C4215" s="373"/>
      <c r="D4215" s="374"/>
      <c r="E4215" s="374"/>
      <c r="F4215" s="374"/>
      <c r="G4215" s="375"/>
      <c r="H4215" s="376"/>
      <c r="I4215" s="376"/>
      <c r="J4215" s="378"/>
      <c r="K4215" s="378"/>
      <c r="L4215" s="378"/>
      <c r="M4215" s="375"/>
      <c r="N4215" s="376"/>
      <c r="O4215" s="376"/>
      <c r="P4215" s="376"/>
      <c r="Q4215" s="376"/>
      <c r="R4215" s="376"/>
      <c r="S4215" s="377"/>
    </row>
    <row r="4216" spans="1:21" ht="20.100000000000001" hidden="1" customHeight="1" outlineLevel="1" thickBot="1" x14ac:dyDescent="0.25">
      <c r="A4216" s="3" t="s">
        <v>3737</v>
      </c>
      <c r="B4216" s="4" t="s">
        <v>33</v>
      </c>
      <c r="C4216" s="4"/>
      <c r="D4216" s="4" t="s">
        <v>17</v>
      </c>
      <c r="E4216" s="3" t="s">
        <v>2746</v>
      </c>
      <c r="F4216" s="35" t="s">
        <v>31</v>
      </c>
      <c r="G4216" s="39" t="s">
        <v>487</v>
      </c>
      <c r="H4216" s="4" t="s">
        <v>488</v>
      </c>
      <c r="I4216" s="4" t="s">
        <v>495</v>
      </c>
      <c r="J4216" s="123">
        <v>-0.02</v>
      </c>
      <c r="K4216" s="123">
        <v>-0.03</v>
      </c>
      <c r="L4216" s="123">
        <v>-0.04</v>
      </c>
      <c r="M4216" s="4" t="s">
        <v>18</v>
      </c>
      <c r="N4216" s="4" t="s">
        <v>8</v>
      </c>
      <c r="O4216" s="4" t="s">
        <v>486</v>
      </c>
      <c r="P4216" s="124" t="s">
        <v>1924</v>
      </c>
      <c r="Q4216" s="124" t="s">
        <v>1930</v>
      </c>
      <c r="R4216" s="124" t="s">
        <v>1931</v>
      </c>
      <c r="S4216" s="4" t="s">
        <v>34</v>
      </c>
      <c r="U4216" s="56"/>
    </row>
    <row r="4217" spans="1:21" s="56" customFormat="1" ht="69.95" hidden="1" customHeight="1" outlineLevel="1" thickBot="1" x14ac:dyDescent="0.25">
      <c r="A4217" s="242" t="s">
        <v>6455</v>
      </c>
      <c r="B4217" s="131" t="s">
        <v>136</v>
      </c>
      <c r="C4217" s="644" t="s">
        <v>9455</v>
      </c>
      <c r="D4217" s="527" t="s">
        <v>8470</v>
      </c>
      <c r="E4217" s="334"/>
      <c r="F4217" s="7" t="s">
        <v>4</v>
      </c>
      <c r="G4217" s="149">
        <v>12</v>
      </c>
      <c r="H4217" s="65">
        <v>6.7</v>
      </c>
      <c r="I4217" s="65">
        <v>6.5</v>
      </c>
      <c r="J4217" s="161">
        <f t="shared" ref="J4217:J4218" si="2987">I4217*0.98</f>
        <v>6.37</v>
      </c>
      <c r="K4217" s="161">
        <f t="shared" ref="K4217:K4218" si="2988">I4217*0.97</f>
        <v>6.3049999999999997</v>
      </c>
      <c r="L4217" s="161">
        <f t="shared" ref="L4217:L4218" si="2989">I4217*0.96</f>
        <v>6.24</v>
      </c>
      <c r="M4217" s="14"/>
      <c r="N4217" s="208">
        <f>H4217*M4217</f>
        <v>0</v>
      </c>
      <c r="O4217" s="217">
        <f>I4217*M4217</f>
        <v>0</v>
      </c>
      <c r="P4217" s="246">
        <f>J4217*M4217</f>
        <v>0</v>
      </c>
      <c r="Q4217" s="246">
        <f>K4217*M4217</f>
        <v>0</v>
      </c>
      <c r="R4217" s="246">
        <f>L4217*M4217</f>
        <v>0</v>
      </c>
      <c r="S4217" s="13" t="s">
        <v>5</v>
      </c>
    </row>
    <row r="4218" spans="1:21" s="56" customFormat="1" ht="69.95" hidden="1" customHeight="1" outlineLevel="1" thickBot="1" x14ac:dyDescent="0.25">
      <c r="A4218" s="242" t="s">
        <v>6456</v>
      </c>
      <c r="B4218" s="115" t="s">
        <v>205</v>
      </c>
      <c r="C4218" s="784" t="s">
        <v>10724</v>
      </c>
      <c r="D4218" s="92" t="s">
        <v>8471</v>
      </c>
      <c r="E4218" s="360"/>
      <c r="F4218" s="64" t="s">
        <v>4</v>
      </c>
      <c r="G4218" s="136">
        <v>5</v>
      </c>
      <c r="H4218" s="98">
        <v>2.8</v>
      </c>
      <c r="I4218" s="98">
        <v>2.7</v>
      </c>
      <c r="J4218" s="162">
        <f t="shared" si="2987"/>
        <v>2.6459999999999999</v>
      </c>
      <c r="K4218" s="162">
        <f t="shared" si="2988"/>
        <v>2.6190000000000002</v>
      </c>
      <c r="L4218" s="162">
        <f t="shared" si="2989"/>
        <v>2.5920000000000001</v>
      </c>
      <c r="M4218" s="141"/>
      <c r="N4218" s="209">
        <f>H4218*M4218</f>
        <v>0</v>
      </c>
      <c r="O4218" s="217">
        <f>I4218*M4218</f>
        <v>0</v>
      </c>
      <c r="P4218" s="246">
        <f>J4218*M4218</f>
        <v>0</v>
      </c>
      <c r="Q4218" s="246">
        <f>K4218*M4218</f>
        <v>0</v>
      </c>
      <c r="R4218" s="246">
        <f>L4218*M4218</f>
        <v>0</v>
      </c>
      <c r="S4218" s="30" t="s">
        <v>5</v>
      </c>
      <c r="T4218" s="100"/>
      <c r="U4218"/>
    </row>
    <row r="4219" spans="1:21" s="56" customFormat="1" ht="20.100000000000001" customHeight="1" collapsed="1" thickBot="1" x14ac:dyDescent="0.25">
      <c r="A4219" s="372" t="s">
        <v>1174</v>
      </c>
      <c r="B4219" s="372"/>
      <c r="C4219" s="373"/>
      <c r="D4219" s="374"/>
      <c r="E4219" s="374"/>
      <c r="F4219" s="374"/>
      <c r="G4219" s="375"/>
      <c r="H4219" s="376"/>
      <c r="I4219" s="376"/>
      <c r="J4219" s="378"/>
      <c r="K4219" s="378"/>
      <c r="L4219" s="378"/>
      <c r="M4219" s="375"/>
      <c r="N4219" s="376"/>
      <c r="O4219" s="376"/>
      <c r="P4219" s="376"/>
      <c r="Q4219" s="376"/>
      <c r="R4219" s="376"/>
      <c r="S4219" s="377"/>
    </row>
    <row r="4220" spans="1:21" ht="20.100000000000001" hidden="1" customHeight="1" outlineLevel="1" thickBot="1" x14ac:dyDescent="0.25">
      <c r="A4220" s="3" t="s">
        <v>3737</v>
      </c>
      <c r="B4220" s="4" t="s">
        <v>33</v>
      </c>
      <c r="C4220" s="4"/>
      <c r="D4220" s="4" t="s">
        <v>17</v>
      </c>
      <c r="E4220" s="3" t="s">
        <v>2746</v>
      </c>
      <c r="F4220" s="35" t="s">
        <v>31</v>
      </c>
      <c r="G4220" s="39" t="s">
        <v>487</v>
      </c>
      <c r="H4220" s="4" t="s">
        <v>488</v>
      </c>
      <c r="I4220" s="4" t="s">
        <v>495</v>
      </c>
      <c r="J4220" s="123">
        <v>-0.02</v>
      </c>
      <c r="K4220" s="123">
        <v>-0.03</v>
      </c>
      <c r="L4220" s="123">
        <v>-0.04</v>
      </c>
      <c r="M4220" s="4" t="s">
        <v>18</v>
      </c>
      <c r="N4220" s="4" t="s">
        <v>8</v>
      </c>
      <c r="O4220" s="4" t="s">
        <v>486</v>
      </c>
      <c r="P4220" s="124" t="s">
        <v>1924</v>
      </c>
      <c r="Q4220" s="124" t="s">
        <v>1930</v>
      </c>
      <c r="R4220" s="124" t="s">
        <v>1931</v>
      </c>
      <c r="S4220" s="4" t="s">
        <v>34</v>
      </c>
      <c r="U4220" s="56"/>
    </row>
    <row r="4221" spans="1:21" s="56" customFormat="1" ht="69.95" hidden="1" customHeight="1" outlineLevel="1" thickBot="1" x14ac:dyDescent="0.25">
      <c r="A4221" s="643" t="s">
        <v>8545</v>
      </c>
      <c r="B4221" s="166" t="s">
        <v>136</v>
      </c>
      <c r="C4221" s="302"/>
      <c r="D4221" s="716" t="s">
        <v>8544</v>
      </c>
      <c r="E4221" s="166"/>
      <c r="F4221" s="166" t="s">
        <v>4</v>
      </c>
      <c r="G4221" s="589">
        <f>$G$4352</f>
        <v>12</v>
      </c>
      <c r="H4221" s="167">
        <v>6.7</v>
      </c>
      <c r="I4221" s="167">
        <v>6.5</v>
      </c>
      <c r="J4221" s="168">
        <f t="shared" ref="J4221" si="2990">I4221*0.98</f>
        <v>6.37</v>
      </c>
      <c r="K4221" s="168">
        <f t="shared" ref="K4221" si="2991">I4221*0.97</f>
        <v>6.3049999999999997</v>
      </c>
      <c r="L4221" s="168">
        <f t="shared" ref="L4221" si="2992">I4221*0.96</f>
        <v>6.24</v>
      </c>
      <c r="M4221" s="169"/>
      <c r="N4221" s="590">
        <f>H4221*M4221</f>
        <v>0</v>
      </c>
      <c r="O4221" s="591">
        <f>I4221*M4221</f>
        <v>0</v>
      </c>
      <c r="P4221" s="591">
        <f>J4221*M4221</f>
        <v>0</v>
      </c>
      <c r="Q4221" s="591">
        <f>K4221*M4221</f>
        <v>0</v>
      </c>
      <c r="R4221" s="591">
        <f>L4221*M4221</f>
        <v>0</v>
      </c>
      <c r="S4221" s="118" t="s">
        <v>5</v>
      </c>
      <c r="T4221" s="100"/>
    </row>
    <row r="4222" spans="1:21" s="56" customFormat="1" ht="69.95" hidden="1" customHeight="1" outlineLevel="1" thickBot="1" x14ac:dyDescent="0.25">
      <c r="A4222" s="242" t="s">
        <v>6457</v>
      </c>
      <c r="B4222" s="115" t="s">
        <v>136</v>
      </c>
      <c r="C4222" s="597" t="s">
        <v>9087</v>
      </c>
      <c r="D4222" s="53" t="s">
        <v>8465</v>
      </c>
      <c r="E4222" s="64"/>
      <c r="F4222" s="64" t="s">
        <v>4</v>
      </c>
      <c r="G4222" s="136">
        <v>3</v>
      </c>
      <c r="H4222" s="98">
        <v>1.65</v>
      </c>
      <c r="I4222" s="98">
        <v>1.6</v>
      </c>
      <c r="J4222" s="162">
        <f t="shared" ref="J4222" si="2993">I4222*0.98</f>
        <v>1.5680000000000001</v>
      </c>
      <c r="K4222" s="162">
        <f t="shared" ref="K4222" si="2994">I4222*0.97</f>
        <v>1.552</v>
      </c>
      <c r="L4222" s="162">
        <f t="shared" ref="L4222" si="2995">I4222*0.96</f>
        <v>1.536</v>
      </c>
      <c r="M4222" s="141"/>
      <c r="N4222" s="209">
        <f>H4222*M4222</f>
        <v>0</v>
      </c>
      <c r="O4222" s="217">
        <f>I4222*M4222</f>
        <v>0</v>
      </c>
      <c r="P4222" s="246">
        <f>J4222*M4222</f>
        <v>0</v>
      </c>
      <c r="Q4222" s="246">
        <f>K4222*M4222</f>
        <v>0</v>
      </c>
      <c r="R4222" s="246">
        <f>L4222*M4222</f>
        <v>0</v>
      </c>
      <c r="S4222" s="30" t="s">
        <v>5</v>
      </c>
      <c r="T4222" s="100"/>
    </row>
    <row r="4223" spans="1:21" s="56" customFormat="1" ht="69.95" hidden="1" customHeight="1" outlineLevel="1" thickBot="1" x14ac:dyDescent="0.25">
      <c r="A4223" s="242" t="s">
        <v>6458</v>
      </c>
      <c r="B4223" s="115" t="s">
        <v>136</v>
      </c>
      <c r="C4223" s="597" t="s">
        <v>9088</v>
      </c>
      <c r="D4223" s="53" t="s">
        <v>8466</v>
      </c>
      <c r="E4223" s="64"/>
      <c r="F4223" s="64" t="s">
        <v>4</v>
      </c>
      <c r="G4223" s="136">
        <v>3</v>
      </c>
      <c r="H4223" s="98">
        <v>1.65</v>
      </c>
      <c r="I4223" s="98">
        <v>1.6</v>
      </c>
      <c r="J4223" s="162">
        <f t="shared" ref="J4223" si="2996">I4223*0.98</f>
        <v>1.5680000000000001</v>
      </c>
      <c r="K4223" s="162">
        <f t="shared" ref="K4223" si="2997">I4223*0.97</f>
        <v>1.552</v>
      </c>
      <c r="L4223" s="162">
        <f t="shared" ref="L4223" si="2998">I4223*0.96</f>
        <v>1.536</v>
      </c>
      <c r="M4223" s="141"/>
      <c r="N4223" s="209">
        <f>H4223*M4223</f>
        <v>0</v>
      </c>
      <c r="O4223" s="217">
        <f>I4223*M4223</f>
        <v>0</v>
      </c>
      <c r="P4223" s="246">
        <f>J4223*M4223</f>
        <v>0</v>
      </c>
      <c r="Q4223" s="246">
        <f>K4223*M4223</f>
        <v>0</v>
      </c>
      <c r="R4223" s="246">
        <f>L4223*M4223</f>
        <v>0</v>
      </c>
      <c r="S4223" s="30" t="s">
        <v>5</v>
      </c>
      <c r="T4223" s="100"/>
    </row>
    <row r="4224" spans="1:21" s="56" customFormat="1" ht="69.95" hidden="1" customHeight="1" outlineLevel="1" thickBot="1" x14ac:dyDescent="0.25">
      <c r="A4224" s="242" t="s">
        <v>6459</v>
      </c>
      <c r="B4224" s="115" t="s">
        <v>136</v>
      </c>
      <c r="C4224" s="597" t="s">
        <v>9089</v>
      </c>
      <c r="D4224" s="53" t="s">
        <v>8467</v>
      </c>
      <c r="E4224" s="64"/>
      <c r="F4224" s="64" t="s">
        <v>4</v>
      </c>
      <c r="G4224" s="136">
        <v>3</v>
      </c>
      <c r="H4224" s="98">
        <v>1.8</v>
      </c>
      <c r="I4224" s="98">
        <v>1.75</v>
      </c>
      <c r="J4224" s="162">
        <f t="shared" ref="J4224:J4226" si="2999">I4224*0.98</f>
        <v>1.7149999999999999</v>
      </c>
      <c r="K4224" s="162">
        <f t="shared" ref="K4224:K4226" si="3000">I4224*0.97</f>
        <v>1.6975</v>
      </c>
      <c r="L4224" s="162">
        <f t="shared" ref="L4224:L4226" si="3001">I4224*0.96</f>
        <v>1.68</v>
      </c>
      <c r="M4224" s="141"/>
      <c r="N4224" s="209">
        <f>H4224*M4224</f>
        <v>0</v>
      </c>
      <c r="O4224" s="217">
        <f>I4224*M4224</f>
        <v>0</v>
      </c>
      <c r="P4224" s="246">
        <f>J4224*M4224</f>
        <v>0</v>
      </c>
      <c r="Q4224" s="246">
        <f>K4224*M4224</f>
        <v>0</v>
      </c>
      <c r="R4224" s="246">
        <f>L4224*M4224</f>
        <v>0</v>
      </c>
      <c r="S4224" s="30" t="s">
        <v>5</v>
      </c>
      <c r="T4224" s="100"/>
    </row>
    <row r="4225" spans="1:21" s="56" customFormat="1" ht="69.95" hidden="1" customHeight="1" outlineLevel="1" thickBot="1" x14ac:dyDescent="0.25">
      <c r="A4225" s="242" t="s">
        <v>6460</v>
      </c>
      <c r="B4225" s="115" t="s">
        <v>136</v>
      </c>
      <c r="C4225" s="597" t="s">
        <v>10575</v>
      </c>
      <c r="D4225" s="53" t="s">
        <v>8468</v>
      </c>
      <c r="E4225" s="64"/>
      <c r="F4225" s="64" t="s">
        <v>4</v>
      </c>
      <c r="G4225" s="136">
        <v>4</v>
      </c>
      <c r="H4225" s="98">
        <v>2.2000000000000002</v>
      </c>
      <c r="I4225" s="98">
        <v>2.1</v>
      </c>
      <c r="J4225" s="162">
        <f t="shared" si="2999"/>
        <v>2.0579999999999998</v>
      </c>
      <c r="K4225" s="162">
        <f t="shared" si="3000"/>
        <v>2.0369999999999999</v>
      </c>
      <c r="L4225" s="162">
        <f t="shared" si="3001"/>
        <v>2.016</v>
      </c>
      <c r="M4225" s="141"/>
      <c r="N4225" s="209">
        <f>H4225*M4225</f>
        <v>0</v>
      </c>
      <c r="O4225" s="217">
        <f>I4225*M4225</f>
        <v>0</v>
      </c>
      <c r="P4225" s="246">
        <f>J4225*M4225</f>
        <v>0</v>
      </c>
      <c r="Q4225" s="246">
        <f>K4225*M4225</f>
        <v>0</v>
      </c>
      <c r="R4225" s="246">
        <f>L4225*M4225</f>
        <v>0</v>
      </c>
      <c r="S4225" s="30" t="s">
        <v>5</v>
      </c>
      <c r="T4225" s="100"/>
    </row>
    <row r="4226" spans="1:21" s="56" customFormat="1" ht="69.95" hidden="1" customHeight="1" outlineLevel="1" thickBot="1" x14ac:dyDescent="0.25">
      <c r="A4226" s="242" t="s">
        <v>6461</v>
      </c>
      <c r="B4226" s="115" t="s">
        <v>136</v>
      </c>
      <c r="C4226" s="597" t="s">
        <v>9090</v>
      </c>
      <c r="D4226" s="92" t="s">
        <v>8469</v>
      </c>
      <c r="E4226" s="360"/>
      <c r="F4226" s="64" t="s">
        <v>4</v>
      </c>
      <c r="G4226" s="136">
        <v>3</v>
      </c>
      <c r="H4226" s="98">
        <v>1.8</v>
      </c>
      <c r="I4226" s="98">
        <v>1.7</v>
      </c>
      <c r="J4226" s="162">
        <f t="shared" si="2999"/>
        <v>1.6659999999999999</v>
      </c>
      <c r="K4226" s="162">
        <f t="shared" si="3000"/>
        <v>1.649</v>
      </c>
      <c r="L4226" s="162">
        <f t="shared" si="3001"/>
        <v>1.6319999999999999</v>
      </c>
      <c r="M4226" s="141"/>
      <c r="N4226" s="209">
        <f>H4226*M4226</f>
        <v>0</v>
      </c>
      <c r="O4226" s="217">
        <f>I4226*M4226</f>
        <v>0</v>
      </c>
      <c r="P4226" s="246">
        <f>J4226*M4226</f>
        <v>0</v>
      </c>
      <c r="Q4226" s="246">
        <f>K4226*M4226</f>
        <v>0</v>
      </c>
      <c r="R4226" s="246">
        <f>L4226*M4226</f>
        <v>0</v>
      </c>
      <c r="S4226" s="30" t="s">
        <v>5</v>
      </c>
      <c r="T4226" s="100"/>
      <c r="U4226"/>
    </row>
    <row r="4227" spans="1:21" s="56" customFormat="1" ht="20.100000000000001" customHeight="1" collapsed="1" thickBot="1" x14ac:dyDescent="0.25">
      <c r="A4227" s="372" t="s">
        <v>7519</v>
      </c>
      <c r="B4227" s="372"/>
      <c r="C4227" s="373"/>
      <c r="D4227" s="374"/>
      <c r="E4227" s="374"/>
      <c r="F4227" s="374"/>
      <c r="G4227" s="375"/>
      <c r="H4227" s="376"/>
      <c r="I4227" s="376"/>
      <c r="J4227" s="378"/>
      <c r="K4227" s="378"/>
      <c r="L4227" s="378"/>
      <c r="M4227" s="375"/>
      <c r="N4227" s="376"/>
      <c r="O4227" s="376"/>
      <c r="P4227" s="376"/>
      <c r="Q4227" s="376"/>
      <c r="R4227" s="376"/>
      <c r="S4227" s="377"/>
    </row>
    <row r="4228" spans="1:21" ht="20.100000000000001" hidden="1" customHeight="1" outlineLevel="1" thickBot="1" x14ac:dyDescent="0.25">
      <c r="A4228" s="3" t="s">
        <v>3737</v>
      </c>
      <c r="B4228" s="4" t="s">
        <v>33</v>
      </c>
      <c r="C4228" s="4"/>
      <c r="D4228" s="4" t="s">
        <v>17</v>
      </c>
      <c r="E4228" s="3" t="s">
        <v>2746</v>
      </c>
      <c r="F4228" s="35" t="s">
        <v>31</v>
      </c>
      <c r="G4228" s="39" t="s">
        <v>487</v>
      </c>
      <c r="H4228" s="4" t="s">
        <v>488</v>
      </c>
      <c r="I4228" s="4" t="s">
        <v>495</v>
      </c>
      <c r="J4228" s="123">
        <v>-0.02</v>
      </c>
      <c r="K4228" s="123">
        <v>-0.03</v>
      </c>
      <c r="L4228" s="123">
        <v>-0.04</v>
      </c>
      <c r="M4228" s="4" t="s">
        <v>18</v>
      </c>
      <c r="N4228" s="4" t="s">
        <v>8</v>
      </c>
      <c r="O4228" s="4" t="s">
        <v>486</v>
      </c>
      <c r="P4228" s="124" t="s">
        <v>1924</v>
      </c>
      <c r="Q4228" s="124" t="s">
        <v>1930</v>
      </c>
      <c r="R4228" s="124" t="s">
        <v>1931</v>
      </c>
      <c r="S4228" s="4" t="s">
        <v>34</v>
      </c>
      <c r="U4228" s="56"/>
    </row>
    <row r="4229" spans="1:21" s="56" customFormat="1" ht="69.95" hidden="1" customHeight="1" outlineLevel="1" thickBot="1" x14ac:dyDescent="0.25">
      <c r="A4229" s="711" t="s">
        <v>6462</v>
      </c>
      <c r="B4229" s="502" t="s">
        <v>205</v>
      </c>
      <c r="C4229" s="166" t="s">
        <v>9281</v>
      </c>
      <c r="D4229" s="302" t="s">
        <v>7678</v>
      </c>
      <c r="E4229" s="166"/>
      <c r="F4229" s="82" t="s">
        <v>4</v>
      </c>
      <c r="G4229" s="589">
        <v>12</v>
      </c>
      <c r="H4229" s="167">
        <v>7.7</v>
      </c>
      <c r="I4229" s="167">
        <v>7.5</v>
      </c>
      <c r="J4229" s="168">
        <f t="shared" ref="J4229" si="3002">I4229*0.98</f>
        <v>7.35</v>
      </c>
      <c r="K4229" s="168">
        <f t="shared" ref="K4229" si="3003">I4229*0.97</f>
        <v>7.2749999999999995</v>
      </c>
      <c r="L4229" s="168">
        <f t="shared" ref="L4229" si="3004">I4229*0.96</f>
        <v>7.1999999999999993</v>
      </c>
      <c r="M4229" s="169"/>
      <c r="N4229" s="209">
        <f>H4229*M4229</f>
        <v>0</v>
      </c>
      <c r="O4229" s="217">
        <f>I4229*M4229</f>
        <v>0</v>
      </c>
      <c r="P4229" s="246">
        <f>J4229*M4229</f>
        <v>0</v>
      </c>
      <c r="Q4229" s="246">
        <f>K4229*M4229</f>
        <v>0</v>
      </c>
      <c r="R4229" s="246">
        <f>L4229*M4229</f>
        <v>0</v>
      </c>
      <c r="S4229" s="30" t="s">
        <v>5</v>
      </c>
      <c r="T4229" s="100"/>
    </row>
    <row r="4230" spans="1:21" s="56" customFormat="1" ht="69.95" hidden="1" customHeight="1" outlineLevel="1" thickBot="1" x14ac:dyDescent="0.25">
      <c r="A4230" s="213" t="s">
        <v>9421</v>
      </c>
      <c r="B4230" s="193" t="s">
        <v>205</v>
      </c>
      <c r="C4230" s="275" t="s">
        <v>9422</v>
      </c>
      <c r="D4230" s="489" t="s">
        <v>9423</v>
      </c>
      <c r="E4230" s="82"/>
      <c r="F4230" s="82" t="s">
        <v>4</v>
      </c>
      <c r="G4230" s="321">
        <v>15</v>
      </c>
      <c r="H4230" s="99">
        <v>9.9</v>
      </c>
      <c r="I4230" s="99">
        <v>9.6999999999999993</v>
      </c>
      <c r="J4230" s="174">
        <f t="shared" ref="J4230" si="3005">I4230*0.98</f>
        <v>9.5059999999999985</v>
      </c>
      <c r="K4230" s="174">
        <f t="shared" ref="K4230" si="3006">I4230*0.97</f>
        <v>9.4089999999999989</v>
      </c>
      <c r="L4230" s="174">
        <f t="shared" ref="L4230" si="3007">I4230*0.96</f>
        <v>9.3119999999999994</v>
      </c>
      <c r="M4230" s="152"/>
      <c r="N4230" s="209">
        <f>H4230*M4230</f>
        <v>0</v>
      </c>
      <c r="O4230" s="217">
        <f>I4230*M4230</f>
        <v>0</v>
      </c>
      <c r="P4230" s="246">
        <f>J4230*M4230</f>
        <v>0</v>
      </c>
      <c r="Q4230" s="246">
        <f>K4230*M4230</f>
        <v>0</v>
      </c>
      <c r="R4230" s="246">
        <f>L4230*M4230</f>
        <v>0</v>
      </c>
      <c r="S4230" s="30" t="s">
        <v>5</v>
      </c>
      <c r="T4230" s="100"/>
    </row>
    <row r="4231" spans="1:21" s="56" customFormat="1" ht="69.95" hidden="1" customHeight="1" outlineLevel="1" thickBot="1" x14ac:dyDescent="0.25">
      <c r="A4231" s="242" t="s">
        <v>6463</v>
      </c>
      <c r="B4231" s="115" t="s">
        <v>3114</v>
      </c>
      <c r="C4231" s="104" t="s">
        <v>9282</v>
      </c>
      <c r="D4231" s="53" t="s">
        <v>8456</v>
      </c>
      <c r="E4231" s="64"/>
      <c r="F4231" s="82" t="s">
        <v>4</v>
      </c>
      <c r="G4231" s="136">
        <v>10</v>
      </c>
      <c r="H4231" s="98">
        <v>5.9</v>
      </c>
      <c r="I4231" s="98">
        <v>5.7</v>
      </c>
      <c r="J4231" s="162">
        <f t="shared" ref="J4231:J4233" si="3008">I4231*0.98</f>
        <v>5.5860000000000003</v>
      </c>
      <c r="K4231" s="162">
        <f t="shared" ref="K4231:K4233" si="3009">I4231*0.97</f>
        <v>5.5289999999999999</v>
      </c>
      <c r="L4231" s="162">
        <f t="shared" ref="L4231:L4233" si="3010">I4231*0.96</f>
        <v>5.4719999999999995</v>
      </c>
      <c r="M4231" s="141"/>
      <c r="N4231" s="209">
        <f>H4231*M4231</f>
        <v>0</v>
      </c>
      <c r="O4231" s="217">
        <f>I4231*M4231</f>
        <v>0</v>
      </c>
      <c r="P4231" s="246">
        <f>J4231*M4231</f>
        <v>0</v>
      </c>
      <c r="Q4231" s="246">
        <f>K4231*M4231</f>
        <v>0</v>
      </c>
      <c r="R4231" s="246">
        <f>L4231*M4231</f>
        <v>0</v>
      </c>
      <c r="S4231" s="30" t="s">
        <v>5</v>
      </c>
      <c r="T4231" s="100"/>
    </row>
    <row r="4232" spans="1:21" s="56" customFormat="1" ht="69.95" hidden="1" customHeight="1" outlineLevel="1" thickBot="1" x14ac:dyDescent="0.25">
      <c r="A4232" s="242" t="s">
        <v>8455</v>
      </c>
      <c r="B4232" s="115" t="s">
        <v>3114</v>
      </c>
      <c r="C4232" s="414" t="s">
        <v>9961</v>
      </c>
      <c r="D4232" s="93" t="s">
        <v>8788</v>
      </c>
      <c r="E4232" s="64"/>
      <c r="F4232" s="64" t="s">
        <v>4</v>
      </c>
      <c r="G4232" s="136">
        <v>10</v>
      </c>
      <c r="H4232" s="98">
        <v>7</v>
      </c>
      <c r="I4232" s="98">
        <v>6.8</v>
      </c>
      <c r="J4232" s="162">
        <f t="shared" ref="J4232" si="3011">I4232*0.98</f>
        <v>6.6639999999999997</v>
      </c>
      <c r="K4232" s="162">
        <f t="shared" ref="K4232" si="3012">I4232*0.97</f>
        <v>6.5960000000000001</v>
      </c>
      <c r="L4232" s="162">
        <f t="shared" ref="L4232" si="3013">I4232*0.96</f>
        <v>6.5279999999999996</v>
      </c>
      <c r="M4232" s="141"/>
      <c r="N4232" s="209">
        <f>H4232*M4232</f>
        <v>0</v>
      </c>
      <c r="O4232" s="217">
        <f>I4232*M4232</f>
        <v>0</v>
      </c>
      <c r="P4232" s="246">
        <f>J4232*M4232</f>
        <v>0</v>
      </c>
      <c r="Q4232" s="246">
        <f>K4232*M4232</f>
        <v>0</v>
      </c>
      <c r="R4232" s="246">
        <f>L4232*M4232</f>
        <v>0</v>
      </c>
      <c r="S4232" s="30" t="s">
        <v>5</v>
      </c>
      <c r="T4232" s="100"/>
    </row>
    <row r="4233" spans="1:21" s="56" customFormat="1" ht="69.95" hidden="1" customHeight="1" outlineLevel="1" thickBot="1" x14ac:dyDescent="0.25">
      <c r="A4233" s="242" t="s">
        <v>4674</v>
      </c>
      <c r="B4233" s="115" t="s">
        <v>3114</v>
      </c>
      <c r="C4233" s="414" t="s">
        <v>9277</v>
      </c>
      <c r="D4233" s="53" t="s">
        <v>7679</v>
      </c>
      <c r="E4233" s="64"/>
      <c r="F4233" s="64" t="s">
        <v>4</v>
      </c>
      <c r="G4233" s="136">
        <v>11</v>
      </c>
      <c r="H4233" s="98">
        <v>7</v>
      </c>
      <c r="I4233" s="98">
        <v>6.8</v>
      </c>
      <c r="J4233" s="162">
        <f t="shared" si="3008"/>
        <v>6.6639999999999997</v>
      </c>
      <c r="K4233" s="162">
        <f t="shared" si="3009"/>
        <v>6.5960000000000001</v>
      </c>
      <c r="L4233" s="162">
        <f t="shared" si="3010"/>
        <v>6.5279999999999996</v>
      </c>
      <c r="M4233" s="141"/>
      <c r="N4233" s="209">
        <f>H4233*M4233</f>
        <v>0</v>
      </c>
      <c r="O4233" s="217">
        <f>I4233*M4233</f>
        <v>0</v>
      </c>
      <c r="P4233" s="246">
        <f>J4233*M4233</f>
        <v>0</v>
      </c>
      <c r="Q4233" s="246">
        <f>K4233*M4233</f>
        <v>0</v>
      </c>
      <c r="R4233" s="246">
        <f>L4233*M4233</f>
        <v>0</v>
      </c>
      <c r="S4233" s="30" t="s">
        <v>5</v>
      </c>
      <c r="T4233" s="100"/>
    </row>
    <row r="4234" spans="1:21" s="56" customFormat="1" ht="69.95" hidden="1" customHeight="1" outlineLevel="1" thickBot="1" x14ac:dyDescent="0.25">
      <c r="A4234" s="242" t="s">
        <v>6470</v>
      </c>
      <c r="B4234" s="115" t="s">
        <v>3114</v>
      </c>
      <c r="C4234" s="414" t="s">
        <v>9283</v>
      </c>
      <c r="D4234" s="53" t="s">
        <v>8479</v>
      </c>
      <c r="E4234" s="64"/>
      <c r="F4234" s="64" t="s">
        <v>4</v>
      </c>
      <c r="G4234" s="136">
        <v>15</v>
      </c>
      <c r="H4234" s="98">
        <v>9.4</v>
      </c>
      <c r="I4234" s="98">
        <v>9.1999999999999993</v>
      </c>
      <c r="J4234" s="162">
        <f t="shared" ref="J4234" si="3014">I4234*0.98</f>
        <v>9.016</v>
      </c>
      <c r="K4234" s="162">
        <f t="shared" ref="K4234" si="3015">I4234*0.97</f>
        <v>8.9239999999999995</v>
      </c>
      <c r="L4234" s="162">
        <f t="shared" ref="L4234" si="3016">I4234*0.96</f>
        <v>8.831999999999999</v>
      </c>
      <c r="M4234" s="141"/>
      <c r="N4234" s="209">
        <f>H4234*M4234</f>
        <v>0</v>
      </c>
      <c r="O4234" s="217">
        <f>I4234*M4234</f>
        <v>0</v>
      </c>
      <c r="P4234" s="246">
        <f>J4234*M4234</f>
        <v>0</v>
      </c>
      <c r="Q4234" s="246">
        <f>K4234*M4234</f>
        <v>0</v>
      </c>
      <c r="R4234" s="246">
        <f>L4234*M4234</f>
        <v>0</v>
      </c>
      <c r="S4234" s="30" t="s">
        <v>5</v>
      </c>
      <c r="T4234" s="100"/>
    </row>
    <row r="4235" spans="1:21" s="56" customFormat="1" ht="69.95" hidden="1" customHeight="1" outlineLevel="1" thickBot="1" x14ac:dyDescent="0.25">
      <c r="A4235" s="242" t="s">
        <v>6464</v>
      </c>
      <c r="B4235" s="115" t="s">
        <v>3114</v>
      </c>
      <c r="C4235" s="414" t="s">
        <v>9284</v>
      </c>
      <c r="D4235" s="53" t="s">
        <v>7680</v>
      </c>
      <c r="E4235" s="64"/>
      <c r="F4235" s="64" t="s">
        <v>4</v>
      </c>
      <c r="G4235" s="136">
        <v>12</v>
      </c>
      <c r="H4235" s="98">
        <v>7.2</v>
      </c>
      <c r="I4235" s="98">
        <v>7</v>
      </c>
      <c r="J4235" s="162">
        <f t="shared" ref="J4235:J4236" si="3017">I4235*0.98</f>
        <v>6.8599999999999994</v>
      </c>
      <c r="K4235" s="162">
        <f t="shared" ref="K4235:K4236" si="3018">I4235*0.97</f>
        <v>6.79</v>
      </c>
      <c r="L4235" s="162">
        <f t="shared" ref="L4235:L4236" si="3019">I4235*0.96</f>
        <v>6.72</v>
      </c>
      <c r="M4235" s="141"/>
      <c r="N4235" s="209">
        <f>H4235*M4235</f>
        <v>0</v>
      </c>
      <c r="O4235" s="217">
        <f>I4235*M4235</f>
        <v>0</v>
      </c>
      <c r="P4235" s="246">
        <f>J4235*M4235</f>
        <v>0</v>
      </c>
      <c r="Q4235" s="246">
        <f>K4235*M4235</f>
        <v>0</v>
      </c>
      <c r="R4235" s="246">
        <f>L4235*M4235</f>
        <v>0</v>
      </c>
      <c r="S4235" s="30" t="s">
        <v>5</v>
      </c>
      <c r="T4235" s="100"/>
    </row>
    <row r="4236" spans="1:21" s="56" customFormat="1" ht="69.95" hidden="1" customHeight="1" outlineLevel="1" thickBot="1" x14ac:dyDescent="0.25">
      <c r="A4236" s="242" t="s">
        <v>8477</v>
      </c>
      <c r="B4236" s="115" t="s">
        <v>3114</v>
      </c>
      <c r="C4236" s="414" t="s">
        <v>9285</v>
      </c>
      <c r="D4236" s="53" t="s">
        <v>8478</v>
      </c>
      <c r="E4236" s="64"/>
      <c r="F4236" s="64" t="s">
        <v>4</v>
      </c>
      <c r="G4236" s="136">
        <v>10</v>
      </c>
      <c r="H4236" s="98">
        <v>6</v>
      </c>
      <c r="I4236" s="98">
        <v>5.8</v>
      </c>
      <c r="J4236" s="162">
        <f t="shared" si="3017"/>
        <v>5.6840000000000002</v>
      </c>
      <c r="K4236" s="162">
        <f t="shared" si="3018"/>
        <v>5.6259999999999994</v>
      </c>
      <c r="L4236" s="162">
        <f t="shared" si="3019"/>
        <v>5.5679999999999996</v>
      </c>
      <c r="M4236" s="141"/>
      <c r="N4236" s="209">
        <f>H4236*M4236</f>
        <v>0</v>
      </c>
      <c r="O4236" s="217">
        <f>I4236*M4236</f>
        <v>0</v>
      </c>
      <c r="P4236" s="246">
        <f>J4236*M4236</f>
        <v>0</v>
      </c>
      <c r="Q4236" s="246">
        <f>K4236*M4236</f>
        <v>0</v>
      </c>
      <c r="R4236" s="246">
        <f>L4236*M4236</f>
        <v>0</v>
      </c>
      <c r="S4236" s="30" t="s">
        <v>5</v>
      </c>
      <c r="T4236" s="100"/>
    </row>
    <row r="4237" spans="1:21" s="56" customFormat="1" ht="69.95" hidden="1" customHeight="1" outlineLevel="1" thickBot="1" x14ac:dyDescent="0.25">
      <c r="A4237" s="242" t="s">
        <v>6465</v>
      </c>
      <c r="B4237" s="115" t="s">
        <v>3114</v>
      </c>
      <c r="C4237" s="414" t="s">
        <v>9286</v>
      </c>
      <c r="D4237" s="53" t="s">
        <v>8480</v>
      </c>
      <c r="E4237" s="64"/>
      <c r="F4237" s="64" t="s">
        <v>4</v>
      </c>
      <c r="G4237" s="136">
        <v>15</v>
      </c>
      <c r="H4237" s="98">
        <v>10</v>
      </c>
      <c r="I4237" s="98">
        <v>9.8000000000000007</v>
      </c>
      <c r="J4237" s="162">
        <f t="shared" ref="J4237:J4238" si="3020">I4237*0.98</f>
        <v>9.604000000000001</v>
      </c>
      <c r="K4237" s="162">
        <f t="shared" ref="K4237:K4238" si="3021">I4237*0.97</f>
        <v>9.5060000000000002</v>
      </c>
      <c r="L4237" s="162">
        <f t="shared" ref="L4237:L4238" si="3022">I4237*0.96</f>
        <v>9.4079999999999995</v>
      </c>
      <c r="M4237" s="141"/>
      <c r="N4237" s="209">
        <f>H4237*M4237</f>
        <v>0</v>
      </c>
      <c r="O4237" s="217">
        <f>I4237*M4237</f>
        <v>0</v>
      </c>
      <c r="P4237" s="246">
        <f>J4237*M4237</f>
        <v>0</v>
      </c>
      <c r="Q4237" s="246">
        <f>K4237*M4237</f>
        <v>0</v>
      </c>
      <c r="R4237" s="246">
        <f>L4237*M4237</f>
        <v>0</v>
      </c>
      <c r="S4237" s="30" t="s">
        <v>5</v>
      </c>
      <c r="T4237" s="100"/>
    </row>
    <row r="4238" spans="1:21" s="56" customFormat="1" ht="69.95" hidden="1" customHeight="1" outlineLevel="1" thickBot="1" x14ac:dyDescent="0.25">
      <c r="A4238" s="242" t="s">
        <v>6466</v>
      </c>
      <c r="B4238" s="115" t="s">
        <v>3114</v>
      </c>
      <c r="C4238" s="414" t="s">
        <v>9287</v>
      </c>
      <c r="D4238" s="93" t="s">
        <v>7681</v>
      </c>
      <c r="E4238" s="64"/>
      <c r="F4238" s="64" t="s">
        <v>4</v>
      </c>
      <c r="G4238" s="136">
        <v>10</v>
      </c>
      <c r="H4238" s="98">
        <v>6.1</v>
      </c>
      <c r="I4238" s="98">
        <v>5.9</v>
      </c>
      <c r="J4238" s="162">
        <f t="shared" si="3020"/>
        <v>5.782</v>
      </c>
      <c r="K4238" s="162">
        <f t="shared" si="3021"/>
        <v>5.7229999999999999</v>
      </c>
      <c r="L4238" s="162">
        <f t="shared" si="3022"/>
        <v>5.6639999999999997</v>
      </c>
      <c r="M4238" s="141"/>
      <c r="N4238" s="209">
        <f>H4238*M4238</f>
        <v>0</v>
      </c>
      <c r="O4238" s="217">
        <f>I4238*M4238</f>
        <v>0</v>
      </c>
      <c r="P4238" s="246">
        <f>J4238*M4238</f>
        <v>0</v>
      </c>
      <c r="Q4238" s="246">
        <f>K4238*M4238</f>
        <v>0</v>
      </c>
      <c r="R4238" s="246">
        <f>L4238*M4238</f>
        <v>0</v>
      </c>
      <c r="S4238" s="30" t="s">
        <v>5</v>
      </c>
      <c r="T4238" s="100"/>
    </row>
    <row r="4239" spans="1:21" s="56" customFormat="1" ht="69.95" hidden="1" customHeight="1" outlineLevel="1" thickBot="1" x14ac:dyDescent="0.25">
      <c r="A4239" s="242" t="s">
        <v>6467</v>
      </c>
      <c r="B4239" s="115" t="s">
        <v>3114</v>
      </c>
      <c r="C4239" s="414" t="s">
        <v>9276</v>
      </c>
      <c r="D4239" s="93" t="s">
        <v>7904</v>
      </c>
      <c r="E4239" s="64"/>
      <c r="F4239" s="64" t="s">
        <v>4</v>
      </c>
      <c r="G4239" s="136">
        <v>16</v>
      </c>
      <c r="H4239" s="98">
        <v>10</v>
      </c>
      <c r="I4239" s="98">
        <v>9.8000000000000007</v>
      </c>
      <c r="J4239" s="162">
        <f t="shared" ref="J4239" si="3023">I4239*0.98</f>
        <v>9.604000000000001</v>
      </c>
      <c r="K4239" s="162">
        <f t="shared" ref="K4239" si="3024">I4239*0.97</f>
        <v>9.5060000000000002</v>
      </c>
      <c r="L4239" s="162">
        <f t="shared" ref="L4239" si="3025">I4239*0.96</f>
        <v>9.4079999999999995</v>
      </c>
      <c r="M4239" s="141"/>
      <c r="N4239" s="209">
        <f>H4239*M4239</f>
        <v>0</v>
      </c>
      <c r="O4239" s="217">
        <f>I4239*M4239</f>
        <v>0</v>
      </c>
      <c r="P4239" s="246">
        <f>J4239*M4239</f>
        <v>0</v>
      </c>
      <c r="Q4239" s="246">
        <f>K4239*M4239</f>
        <v>0</v>
      </c>
      <c r="R4239" s="246">
        <f>L4239*M4239</f>
        <v>0</v>
      </c>
      <c r="S4239" s="30" t="s">
        <v>5</v>
      </c>
      <c r="T4239" s="100"/>
    </row>
    <row r="4240" spans="1:21" s="56" customFormat="1" ht="69.95" hidden="1" customHeight="1" outlineLevel="1" thickBot="1" x14ac:dyDescent="0.25">
      <c r="A4240" s="242" t="s">
        <v>6468</v>
      </c>
      <c r="B4240" s="115" t="s">
        <v>3114</v>
      </c>
      <c r="C4240" s="414" t="s">
        <v>9278</v>
      </c>
      <c r="D4240" s="93" t="s">
        <v>7682</v>
      </c>
      <c r="E4240" s="64"/>
      <c r="F4240" s="64" t="s">
        <v>4</v>
      </c>
      <c r="G4240" s="136">
        <v>12</v>
      </c>
      <c r="H4240" s="98">
        <v>7.3</v>
      </c>
      <c r="I4240" s="98">
        <v>7.1</v>
      </c>
      <c r="J4240" s="162">
        <f t="shared" ref="J4240" si="3026">I4240*0.98</f>
        <v>6.9579999999999993</v>
      </c>
      <c r="K4240" s="162">
        <f t="shared" ref="K4240" si="3027">I4240*0.97</f>
        <v>6.8869999999999996</v>
      </c>
      <c r="L4240" s="162">
        <f t="shared" ref="L4240" si="3028">I4240*0.96</f>
        <v>6.8159999999999998</v>
      </c>
      <c r="M4240" s="141"/>
      <c r="N4240" s="209">
        <f>H4240*M4240</f>
        <v>0</v>
      </c>
      <c r="O4240" s="217">
        <f>I4240*M4240</f>
        <v>0</v>
      </c>
      <c r="P4240" s="246">
        <f>J4240*M4240</f>
        <v>0</v>
      </c>
      <c r="Q4240" s="246">
        <f>K4240*M4240</f>
        <v>0</v>
      </c>
      <c r="R4240" s="246">
        <f>L4240*M4240</f>
        <v>0</v>
      </c>
      <c r="S4240" s="30" t="s">
        <v>5</v>
      </c>
      <c r="T4240" s="100"/>
    </row>
    <row r="4241" spans="1:21" s="56" customFormat="1" ht="69.95" hidden="1" customHeight="1" outlineLevel="1" thickBot="1" x14ac:dyDescent="0.25">
      <c r="A4241" s="242" t="s">
        <v>6469</v>
      </c>
      <c r="B4241" s="115" t="s">
        <v>3114</v>
      </c>
      <c r="C4241" s="414" t="s">
        <v>9279</v>
      </c>
      <c r="D4241" s="93" t="s">
        <v>7683</v>
      </c>
      <c r="E4241" s="64"/>
      <c r="F4241" s="64" t="s">
        <v>4</v>
      </c>
      <c r="G4241" s="136">
        <v>12</v>
      </c>
      <c r="H4241" s="98">
        <v>7.7</v>
      </c>
      <c r="I4241" s="98">
        <v>7.5</v>
      </c>
      <c r="J4241" s="162">
        <f t="shared" ref="J4241" si="3029">I4241*0.98</f>
        <v>7.35</v>
      </c>
      <c r="K4241" s="162">
        <f t="shared" ref="K4241" si="3030">I4241*0.97</f>
        <v>7.2749999999999995</v>
      </c>
      <c r="L4241" s="162">
        <f t="shared" ref="L4241" si="3031">I4241*0.96</f>
        <v>7.1999999999999993</v>
      </c>
      <c r="M4241" s="141"/>
      <c r="N4241" s="209">
        <f>H4241*M4241</f>
        <v>0</v>
      </c>
      <c r="O4241" s="217">
        <f>I4241*M4241</f>
        <v>0</v>
      </c>
      <c r="P4241" s="246">
        <f>J4241*M4241</f>
        <v>0</v>
      </c>
      <c r="Q4241" s="246">
        <f>K4241*M4241</f>
        <v>0</v>
      </c>
      <c r="R4241" s="246">
        <f>L4241*M4241</f>
        <v>0</v>
      </c>
      <c r="S4241" s="30" t="s">
        <v>5</v>
      </c>
      <c r="T4241" s="100"/>
    </row>
    <row r="4242" spans="1:21" s="56" customFormat="1" ht="69.95" hidden="1" customHeight="1" outlineLevel="1" thickBot="1" x14ac:dyDescent="0.25">
      <c r="A4242" s="242" t="s">
        <v>7271</v>
      </c>
      <c r="B4242" s="115" t="s">
        <v>3114</v>
      </c>
      <c r="C4242" s="414" t="s">
        <v>9280</v>
      </c>
      <c r="D4242" s="93" t="s">
        <v>7684</v>
      </c>
      <c r="E4242" s="64"/>
      <c r="F4242" s="64" t="s">
        <v>4</v>
      </c>
      <c r="G4242" s="136">
        <v>17</v>
      </c>
      <c r="H4242" s="98">
        <v>11.5</v>
      </c>
      <c r="I4242" s="98">
        <v>11.2</v>
      </c>
      <c r="J4242" s="162">
        <f t="shared" ref="J4242" si="3032">I4242*0.98</f>
        <v>10.975999999999999</v>
      </c>
      <c r="K4242" s="162">
        <f t="shared" ref="K4242" si="3033">I4242*0.97</f>
        <v>10.863999999999999</v>
      </c>
      <c r="L4242" s="162">
        <f t="shared" ref="L4242" si="3034">I4242*0.96</f>
        <v>10.751999999999999</v>
      </c>
      <c r="M4242" s="141"/>
      <c r="N4242" s="209">
        <f>H4242*M4242</f>
        <v>0</v>
      </c>
      <c r="O4242" s="217">
        <f>I4242*M4242</f>
        <v>0</v>
      </c>
      <c r="P4242" s="246">
        <f>J4242*M4242</f>
        <v>0</v>
      </c>
      <c r="Q4242" s="246">
        <f>K4242*M4242</f>
        <v>0</v>
      </c>
      <c r="R4242" s="246">
        <f>L4242*M4242</f>
        <v>0</v>
      </c>
      <c r="S4242" s="30" t="s">
        <v>5</v>
      </c>
      <c r="T4242" s="100"/>
    </row>
    <row r="4243" spans="1:21" s="56" customFormat="1" ht="69.95" hidden="1" customHeight="1" outlineLevel="1" thickBot="1" x14ac:dyDescent="0.25">
      <c r="A4243" s="242" t="s">
        <v>9419</v>
      </c>
      <c r="B4243" s="115" t="s">
        <v>3114</v>
      </c>
      <c r="C4243" s="414" t="s">
        <v>9418</v>
      </c>
      <c r="D4243" s="93" t="s">
        <v>9420</v>
      </c>
      <c r="E4243" s="64"/>
      <c r="F4243" s="64" t="s">
        <v>4</v>
      </c>
      <c r="G4243" s="136">
        <v>16</v>
      </c>
      <c r="H4243" s="98">
        <v>10.7</v>
      </c>
      <c r="I4243" s="98">
        <v>10.4</v>
      </c>
      <c r="J4243" s="162">
        <f t="shared" ref="J4243" si="3035">I4243*0.98</f>
        <v>10.192</v>
      </c>
      <c r="K4243" s="162">
        <f t="shared" ref="K4243" si="3036">I4243*0.97</f>
        <v>10.087999999999999</v>
      </c>
      <c r="L4243" s="162">
        <f t="shared" ref="L4243" si="3037">I4243*0.96</f>
        <v>9.984</v>
      </c>
      <c r="M4243" s="141"/>
      <c r="N4243" s="209">
        <f>H4243*M4243</f>
        <v>0</v>
      </c>
      <c r="O4243" s="217">
        <f>I4243*M4243</f>
        <v>0</v>
      </c>
      <c r="P4243" s="246">
        <f>J4243*M4243</f>
        <v>0</v>
      </c>
      <c r="Q4243" s="246">
        <f>K4243*M4243</f>
        <v>0</v>
      </c>
      <c r="R4243" s="246">
        <f>L4243*M4243</f>
        <v>0</v>
      </c>
      <c r="S4243" s="30" t="s">
        <v>5</v>
      </c>
      <c r="T4243" s="100"/>
    </row>
    <row r="4244" spans="1:21" s="56" customFormat="1" ht="20.100000000000001" customHeight="1" collapsed="1" thickBot="1" x14ac:dyDescent="0.25">
      <c r="A4244" s="372" t="s">
        <v>824</v>
      </c>
      <c r="B4244" s="372"/>
      <c r="C4244" s="373"/>
      <c r="D4244" s="374"/>
      <c r="E4244" s="374"/>
      <c r="F4244" s="374"/>
      <c r="G4244" s="375"/>
      <c r="H4244" s="376"/>
      <c r="I4244" s="376"/>
      <c r="J4244" s="378"/>
      <c r="K4244" s="378"/>
      <c r="L4244" s="378"/>
      <c r="M4244" s="375"/>
      <c r="N4244" s="376"/>
      <c r="O4244" s="376"/>
      <c r="P4244" s="376"/>
      <c r="Q4244" s="376"/>
      <c r="R4244" s="376"/>
      <c r="S4244" s="377"/>
    </row>
    <row r="4245" spans="1:21" ht="20.100000000000001" hidden="1" customHeight="1" outlineLevel="1" thickBot="1" x14ac:dyDescent="0.25">
      <c r="A4245" s="3" t="s">
        <v>3737</v>
      </c>
      <c r="B4245" s="4" t="s">
        <v>33</v>
      </c>
      <c r="C4245" s="4"/>
      <c r="D4245" s="4" t="s">
        <v>17</v>
      </c>
      <c r="E4245" s="3" t="s">
        <v>2746</v>
      </c>
      <c r="F4245" s="35" t="s">
        <v>31</v>
      </c>
      <c r="G4245" s="39" t="s">
        <v>487</v>
      </c>
      <c r="H4245" s="4" t="s">
        <v>488</v>
      </c>
      <c r="I4245" s="4" t="s">
        <v>495</v>
      </c>
      <c r="J4245" s="123">
        <v>-0.02</v>
      </c>
      <c r="K4245" s="123">
        <v>-0.03</v>
      </c>
      <c r="L4245" s="123">
        <v>-0.04</v>
      </c>
      <c r="M4245" s="4" t="s">
        <v>18</v>
      </c>
      <c r="N4245" s="4" t="s">
        <v>8</v>
      </c>
      <c r="O4245" s="4" t="s">
        <v>486</v>
      </c>
      <c r="P4245" s="124" t="s">
        <v>1924</v>
      </c>
      <c r="Q4245" s="124" t="s">
        <v>1930</v>
      </c>
      <c r="R4245" s="124" t="s">
        <v>1931</v>
      </c>
      <c r="S4245" s="4" t="s">
        <v>34</v>
      </c>
      <c r="U4245" s="56"/>
    </row>
    <row r="4246" spans="1:21" s="56" customFormat="1" ht="69.95" hidden="1" customHeight="1" outlineLevel="1" thickBot="1" x14ac:dyDescent="0.25">
      <c r="A4246" s="242" t="s">
        <v>6471</v>
      </c>
      <c r="B4246" s="131" t="s">
        <v>136</v>
      </c>
      <c r="C4246" s="528"/>
      <c r="D4246" s="490" t="s">
        <v>8457</v>
      </c>
      <c r="E4246" s="529"/>
      <c r="F4246" s="64" t="s">
        <v>4</v>
      </c>
      <c r="G4246" s="530">
        <v>12</v>
      </c>
      <c r="H4246" s="65">
        <v>6.7</v>
      </c>
      <c r="I4246" s="65">
        <v>6.5</v>
      </c>
      <c r="J4246" s="161">
        <f t="shared" ref="J4246" si="3038">I4246*0.98</f>
        <v>6.37</v>
      </c>
      <c r="K4246" s="161">
        <f t="shared" ref="K4246" si="3039">I4246*0.97</f>
        <v>6.3049999999999997</v>
      </c>
      <c r="L4246" s="161">
        <f t="shared" ref="L4246" si="3040">I4246*0.96</f>
        <v>6.24</v>
      </c>
      <c r="M4246" s="14"/>
      <c r="N4246" s="208">
        <f>H4246*M4246</f>
        <v>0</v>
      </c>
      <c r="O4246" s="217">
        <f>I4246*M4246</f>
        <v>0</v>
      </c>
      <c r="P4246" s="246">
        <f>J4246*M4246</f>
        <v>0</v>
      </c>
      <c r="Q4246" s="246">
        <f>K4246*M4246</f>
        <v>0</v>
      </c>
      <c r="R4246" s="246">
        <f>L4246*M4246</f>
        <v>0</v>
      </c>
      <c r="S4246" s="13" t="s">
        <v>5</v>
      </c>
      <c r="U4246"/>
    </row>
    <row r="4247" spans="1:21" s="56" customFormat="1" ht="20.100000000000001" customHeight="1" collapsed="1" thickBot="1" x14ac:dyDescent="0.25">
      <c r="A4247" s="372" t="s">
        <v>1175</v>
      </c>
      <c r="B4247" s="372"/>
      <c r="C4247" s="373"/>
      <c r="D4247" s="374"/>
      <c r="E4247" s="374"/>
      <c r="F4247" s="374"/>
      <c r="G4247" s="375"/>
      <c r="H4247" s="376"/>
      <c r="I4247" s="376"/>
      <c r="J4247" s="378"/>
      <c r="K4247" s="378"/>
      <c r="L4247" s="378"/>
      <c r="M4247" s="375"/>
      <c r="N4247" s="376"/>
      <c r="O4247" s="376"/>
      <c r="P4247" s="376"/>
      <c r="Q4247" s="376"/>
      <c r="R4247" s="376"/>
      <c r="S4247" s="377"/>
    </row>
    <row r="4248" spans="1:21" ht="20.100000000000001" hidden="1" customHeight="1" outlineLevel="1" thickBot="1" x14ac:dyDescent="0.25">
      <c r="A4248" s="3" t="s">
        <v>3737</v>
      </c>
      <c r="B4248" s="4" t="s">
        <v>33</v>
      </c>
      <c r="C4248" s="4"/>
      <c r="D4248" s="4" t="s">
        <v>17</v>
      </c>
      <c r="E4248" s="3" t="s">
        <v>2746</v>
      </c>
      <c r="F4248" s="35" t="s">
        <v>31</v>
      </c>
      <c r="G4248" s="39" t="s">
        <v>487</v>
      </c>
      <c r="H4248" s="4" t="s">
        <v>488</v>
      </c>
      <c r="I4248" s="4" t="s">
        <v>495</v>
      </c>
      <c r="J4248" s="123">
        <v>-0.02</v>
      </c>
      <c r="K4248" s="123">
        <v>-0.03</v>
      </c>
      <c r="L4248" s="123">
        <v>-0.04</v>
      </c>
      <c r="M4248" s="4" t="s">
        <v>18</v>
      </c>
      <c r="N4248" s="4" t="s">
        <v>8</v>
      </c>
      <c r="O4248" s="4" t="s">
        <v>486</v>
      </c>
      <c r="P4248" s="124" t="s">
        <v>1924</v>
      </c>
      <c r="Q4248" s="124" t="s">
        <v>1930</v>
      </c>
      <c r="R4248" s="124" t="s">
        <v>1931</v>
      </c>
      <c r="S4248" s="4" t="s">
        <v>34</v>
      </c>
      <c r="U4248" s="56"/>
    </row>
    <row r="4249" spans="1:21" s="56" customFormat="1" ht="69.95" hidden="1" customHeight="1" outlineLevel="1" thickBot="1" x14ac:dyDescent="0.25">
      <c r="A4249" s="242" t="s">
        <v>6472</v>
      </c>
      <c r="B4249" s="115" t="s">
        <v>136</v>
      </c>
      <c r="C4249" s="597" t="s">
        <v>9091</v>
      </c>
      <c r="D4249" s="302" t="s">
        <v>8458</v>
      </c>
      <c r="E4249" s="413"/>
      <c r="F4249" s="64" t="s">
        <v>4</v>
      </c>
      <c r="G4249" s="136">
        <v>3</v>
      </c>
      <c r="H4249" s="107">
        <v>1.5</v>
      </c>
      <c r="I4249" s="107">
        <v>1.45</v>
      </c>
      <c r="J4249" s="162">
        <f t="shared" ref="J4249:J4258" si="3041">I4249*0.98</f>
        <v>1.421</v>
      </c>
      <c r="K4249" s="162">
        <f t="shared" ref="K4249:K4258" si="3042">I4249*0.97</f>
        <v>1.4064999999999999</v>
      </c>
      <c r="L4249" s="162">
        <f t="shared" ref="L4249:L4258" si="3043">I4249*0.96</f>
        <v>1.3919999999999999</v>
      </c>
      <c r="M4249" s="140"/>
      <c r="N4249" s="209">
        <f>H4249*M4249</f>
        <v>0</v>
      </c>
      <c r="O4249" s="217">
        <f>I4249*M4249</f>
        <v>0</v>
      </c>
      <c r="P4249" s="246">
        <f>J4249*M4249</f>
        <v>0</v>
      </c>
      <c r="Q4249" s="246">
        <f>K4249*M4249</f>
        <v>0</v>
      </c>
      <c r="R4249" s="246">
        <f>L4249*M4249</f>
        <v>0</v>
      </c>
      <c r="S4249" s="30" t="s">
        <v>5</v>
      </c>
      <c r="T4249" s="100"/>
    </row>
    <row r="4250" spans="1:21" s="56" customFormat="1" ht="69.95" hidden="1" customHeight="1" outlineLevel="1" thickBot="1" x14ac:dyDescent="0.25">
      <c r="A4250" s="242" t="s">
        <v>6472</v>
      </c>
      <c r="B4250" s="115" t="s">
        <v>136</v>
      </c>
      <c r="C4250" s="104" t="s">
        <v>1966</v>
      </c>
      <c r="D4250" s="53" t="s">
        <v>8459</v>
      </c>
      <c r="E4250" s="182"/>
      <c r="F4250" s="64" t="s">
        <v>4</v>
      </c>
      <c r="G4250" s="136">
        <v>3</v>
      </c>
      <c r="H4250" s="107">
        <v>1.45</v>
      </c>
      <c r="I4250" s="205">
        <v>1.4</v>
      </c>
      <c r="J4250" s="162">
        <f t="shared" si="3041"/>
        <v>1.3719999999999999</v>
      </c>
      <c r="K4250" s="162">
        <f t="shared" si="3042"/>
        <v>1.3579999999999999</v>
      </c>
      <c r="L4250" s="162">
        <f t="shared" si="3043"/>
        <v>1.3439999999999999</v>
      </c>
      <c r="M4250" s="140"/>
      <c r="N4250" s="209">
        <f>H4250*M4250</f>
        <v>0</v>
      </c>
      <c r="O4250" s="217">
        <f>I4250*M4250</f>
        <v>0</v>
      </c>
      <c r="P4250" s="246">
        <f>J4250*M4250</f>
        <v>0</v>
      </c>
      <c r="Q4250" s="246">
        <f>K4250*M4250</f>
        <v>0</v>
      </c>
      <c r="R4250" s="246">
        <f>L4250*M4250</f>
        <v>0</v>
      </c>
      <c r="S4250" s="30" t="s">
        <v>5</v>
      </c>
      <c r="T4250" s="119" t="s">
        <v>723</v>
      </c>
    </row>
    <row r="4251" spans="1:21" s="56" customFormat="1" ht="69.95" hidden="1" customHeight="1" outlineLevel="1" thickBot="1" x14ac:dyDescent="0.25">
      <c r="A4251" s="754" t="s">
        <v>6473</v>
      </c>
      <c r="B4251" s="668" t="s">
        <v>136</v>
      </c>
      <c r="C4251" s="789" t="s">
        <v>9092</v>
      </c>
      <c r="D4251" s="669" t="s">
        <v>8460</v>
      </c>
      <c r="E4251" s="670"/>
      <c r="F4251" s="670" t="s">
        <v>4</v>
      </c>
      <c r="G4251" s="689">
        <v>3</v>
      </c>
      <c r="H4251" s="675">
        <v>1.5</v>
      </c>
      <c r="I4251" s="675">
        <v>1.45</v>
      </c>
      <c r="J4251" s="676">
        <f t="shared" si="3041"/>
        <v>1.421</v>
      </c>
      <c r="K4251" s="676">
        <f t="shared" si="3042"/>
        <v>1.4064999999999999</v>
      </c>
      <c r="L4251" s="676">
        <f t="shared" si="3043"/>
        <v>1.3919999999999999</v>
      </c>
      <c r="M4251" s="677"/>
      <c r="N4251" s="686">
        <f>H4251*M4251</f>
        <v>0</v>
      </c>
      <c r="O4251" s="678">
        <f>I4251*M4251</f>
        <v>0</v>
      </c>
      <c r="P4251" s="679">
        <f>J4251*M4251</f>
        <v>0</v>
      </c>
      <c r="Q4251" s="679">
        <f>K4251*M4251</f>
        <v>0</v>
      </c>
      <c r="R4251" s="679">
        <f>L4251*M4251</f>
        <v>0</v>
      </c>
      <c r="S4251" s="682" t="s">
        <v>5</v>
      </c>
      <c r="T4251" s="100" t="s">
        <v>1702</v>
      </c>
    </row>
    <row r="4252" spans="1:21" s="56" customFormat="1" ht="69.95" hidden="1" customHeight="1" outlineLevel="1" thickBot="1" x14ac:dyDescent="0.25">
      <c r="A4252" s="754" t="s">
        <v>6473</v>
      </c>
      <c r="B4252" s="668" t="s">
        <v>136</v>
      </c>
      <c r="C4252" s="670" t="s">
        <v>1966</v>
      </c>
      <c r="D4252" s="669" t="s">
        <v>8461</v>
      </c>
      <c r="E4252" s="670"/>
      <c r="F4252" s="670" t="s">
        <v>4</v>
      </c>
      <c r="G4252" s="689">
        <v>3</v>
      </c>
      <c r="H4252" s="675">
        <v>1.45</v>
      </c>
      <c r="I4252" s="851">
        <v>1.4</v>
      </c>
      <c r="J4252" s="676">
        <f t="shared" si="3041"/>
        <v>1.3719999999999999</v>
      </c>
      <c r="K4252" s="676">
        <f t="shared" si="3042"/>
        <v>1.3579999999999999</v>
      </c>
      <c r="L4252" s="676">
        <f t="shared" si="3043"/>
        <v>1.3439999999999999</v>
      </c>
      <c r="M4252" s="677"/>
      <c r="N4252" s="686">
        <f>H4252*M4252</f>
        <v>0</v>
      </c>
      <c r="O4252" s="678">
        <f>I4252*M4252</f>
        <v>0</v>
      </c>
      <c r="P4252" s="678">
        <f>J4252*M4252</f>
        <v>0</v>
      </c>
      <c r="Q4252" s="678">
        <f>K4252*M4252</f>
        <v>0</v>
      </c>
      <c r="R4252" s="678">
        <f>L4252*M4252</f>
        <v>0</v>
      </c>
      <c r="S4252" s="682" t="s">
        <v>5</v>
      </c>
      <c r="T4252" s="100" t="s">
        <v>1702</v>
      </c>
    </row>
    <row r="4253" spans="1:21" s="56" customFormat="1" ht="69.95" hidden="1" customHeight="1" outlineLevel="1" thickBot="1" x14ac:dyDescent="0.25">
      <c r="A4253" s="242" t="s">
        <v>10827</v>
      </c>
      <c r="B4253" s="193" t="s">
        <v>1216</v>
      </c>
      <c r="C4253" s="596"/>
      <c r="D4253" s="489" t="s">
        <v>9410</v>
      </c>
      <c r="E4253" s="182"/>
      <c r="F4253" s="82" t="s">
        <v>4</v>
      </c>
      <c r="G4253" s="321">
        <v>4</v>
      </c>
      <c r="H4253" s="180">
        <v>1.9</v>
      </c>
      <c r="I4253" s="180">
        <v>1.8</v>
      </c>
      <c r="J4253" s="174">
        <f t="shared" ref="J4253" si="3044">I4253*0.98</f>
        <v>1.764</v>
      </c>
      <c r="K4253" s="174">
        <f t="shared" ref="K4253" si="3045">I4253*0.97</f>
        <v>1.746</v>
      </c>
      <c r="L4253" s="174">
        <f t="shared" ref="L4253" si="3046">I4253*0.96</f>
        <v>1.728</v>
      </c>
      <c r="M4253" s="718"/>
      <c r="N4253" s="207">
        <f>H4253*M4253</f>
        <v>0</v>
      </c>
      <c r="O4253" s="216">
        <f>I4253*M4253</f>
        <v>0</v>
      </c>
      <c r="P4253" s="249">
        <f>J4253*M4253</f>
        <v>0</v>
      </c>
      <c r="Q4253" s="249">
        <f>K4253*M4253</f>
        <v>0</v>
      </c>
      <c r="R4253" s="249">
        <f>L4253*M4253</f>
        <v>0</v>
      </c>
      <c r="S4253" s="102" t="s">
        <v>5</v>
      </c>
      <c r="T4253" s="100"/>
    </row>
    <row r="4254" spans="1:21" s="56" customFormat="1" ht="69.95" hidden="1" customHeight="1" outlineLevel="1" thickBot="1" x14ac:dyDescent="0.25">
      <c r="A4254" s="242" t="s">
        <v>6474</v>
      </c>
      <c r="B4254" s="115" t="s">
        <v>136</v>
      </c>
      <c r="C4254" s="597" t="s">
        <v>10864</v>
      </c>
      <c r="D4254" s="53" t="s">
        <v>8462</v>
      </c>
      <c r="E4254" s="232"/>
      <c r="F4254" s="82" t="s">
        <v>4</v>
      </c>
      <c r="G4254" s="136">
        <v>4</v>
      </c>
      <c r="H4254" s="107">
        <v>2</v>
      </c>
      <c r="I4254" s="107">
        <v>1.95</v>
      </c>
      <c r="J4254" s="162">
        <f t="shared" si="3041"/>
        <v>1.911</v>
      </c>
      <c r="K4254" s="162">
        <f t="shared" si="3042"/>
        <v>1.8915</v>
      </c>
      <c r="L4254" s="162">
        <f t="shared" si="3043"/>
        <v>1.8719999999999999</v>
      </c>
      <c r="M4254" s="141"/>
      <c r="N4254" s="209">
        <f>H4254*M4254</f>
        <v>0</v>
      </c>
      <c r="O4254" s="217">
        <f>I4254*M4254</f>
        <v>0</v>
      </c>
      <c r="P4254" s="246">
        <f>J4254*M4254</f>
        <v>0</v>
      </c>
      <c r="Q4254" s="246">
        <f>K4254*M4254</f>
        <v>0</v>
      </c>
      <c r="R4254" s="246">
        <f>L4254*M4254</f>
        <v>0</v>
      </c>
      <c r="S4254" s="30" t="s">
        <v>5</v>
      </c>
      <c r="T4254" s="100"/>
    </row>
    <row r="4255" spans="1:21" s="56" customFormat="1" ht="69.95" hidden="1" customHeight="1" outlineLevel="1" thickBot="1" x14ac:dyDescent="0.25">
      <c r="A4255" s="754" t="s">
        <v>10848</v>
      </c>
      <c r="B4255" s="668" t="s">
        <v>136</v>
      </c>
      <c r="C4255" s="684"/>
      <c r="D4255" s="669" t="s">
        <v>10858</v>
      </c>
      <c r="E4255" s="672"/>
      <c r="F4255" s="673" t="s">
        <v>4</v>
      </c>
      <c r="G4255" s="689">
        <v>6</v>
      </c>
      <c r="H4255" s="675">
        <v>3.4</v>
      </c>
      <c r="I4255" s="675">
        <v>3.3</v>
      </c>
      <c r="J4255" s="676">
        <f t="shared" ref="J4255" si="3047">I4255*0.98</f>
        <v>3.234</v>
      </c>
      <c r="K4255" s="676">
        <f t="shared" ref="K4255" si="3048">I4255*0.97</f>
        <v>3.2009999999999996</v>
      </c>
      <c r="L4255" s="676">
        <f t="shared" ref="L4255" si="3049">I4255*0.96</f>
        <v>3.1679999999999997</v>
      </c>
      <c r="M4255" s="677"/>
      <c r="N4255" s="686">
        <f>H4255*M4255</f>
        <v>0</v>
      </c>
      <c r="O4255" s="678">
        <f>I4255*M4255</f>
        <v>0</v>
      </c>
      <c r="P4255" s="679">
        <f>J4255*M4255</f>
        <v>0</v>
      </c>
      <c r="Q4255" s="679">
        <f>K4255*M4255</f>
        <v>0</v>
      </c>
      <c r="R4255" s="679">
        <f>L4255*M4255</f>
        <v>0</v>
      </c>
      <c r="S4255" s="682" t="s">
        <v>5</v>
      </c>
      <c r="T4255" s="100" t="s">
        <v>1702</v>
      </c>
    </row>
    <row r="4256" spans="1:21" s="56" customFormat="1" ht="69.95" hidden="1" customHeight="1" outlineLevel="1" thickBot="1" x14ac:dyDescent="0.25">
      <c r="A4256" s="242" t="s">
        <v>6475</v>
      </c>
      <c r="B4256" s="115" t="s">
        <v>136</v>
      </c>
      <c r="C4256" s="597" t="s">
        <v>9093</v>
      </c>
      <c r="D4256" s="53" t="s">
        <v>8463</v>
      </c>
      <c r="E4256" s="232"/>
      <c r="F4256" s="64" t="s">
        <v>4</v>
      </c>
      <c r="G4256" s="136">
        <v>4</v>
      </c>
      <c r="H4256" s="107">
        <v>2.2999999999999998</v>
      </c>
      <c r="I4256" s="107">
        <v>2.2000000000000002</v>
      </c>
      <c r="J4256" s="162">
        <f t="shared" si="3041"/>
        <v>2.1560000000000001</v>
      </c>
      <c r="K4256" s="162">
        <f t="shared" si="3042"/>
        <v>2.1339999999999999</v>
      </c>
      <c r="L4256" s="162">
        <f t="shared" si="3043"/>
        <v>2.1120000000000001</v>
      </c>
      <c r="M4256" s="141"/>
      <c r="N4256" s="209">
        <f>H4256*M4256</f>
        <v>0</v>
      </c>
      <c r="O4256" s="217">
        <f>I4256*M4256</f>
        <v>0</v>
      </c>
      <c r="P4256" s="246">
        <f>J4256*M4256</f>
        <v>0</v>
      </c>
      <c r="Q4256" s="246">
        <f>K4256*M4256</f>
        <v>0</v>
      </c>
      <c r="R4256" s="246">
        <f>L4256*M4256</f>
        <v>0</v>
      </c>
      <c r="S4256" s="30" t="s">
        <v>5</v>
      </c>
      <c r="T4256" s="100"/>
    </row>
    <row r="4257" spans="1:21" s="56" customFormat="1" ht="69.95" hidden="1" customHeight="1" outlineLevel="1" thickBot="1" x14ac:dyDescent="0.25">
      <c r="A4257" s="242" t="s">
        <v>6476</v>
      </c>
      <c r="B4257" s="131" t="s">
        <v>136</v>
      </c>
      <c r="C4257" s="597" t="s">
        <v>10729</v>
      </c>
      <c r="D4257" s="53" t="s">
        <v>8464</v>
      </c>
      <c r="E4257" s="214"/>
      <c r="F4257" s="64" t="s">
        <v>4</v>
      </c>
      <c r="G4257" s="149">
        <v>4</v>
      </c>
      <c r="H4257" s="107">
        <v>2.2999999999999998</v>
      </c>
      <c r="I4257" s="107">
        <v>2.2000000000000002</v>
      </c>
      <c r="J4257" s="161">
        <f t="shared" si="3041"/>
        <v>2.1560000000000001</v>
      </c>
      <c r="K4257" s="161">
        <f t="shared" si="3042"/>
        <v>2.1339999999999999</v>
      </c>
      <c r="L4257" s="161">
        <f t="shared" si="3043"/>
        <v>2.1120000000000001</v>
      </c>
      <c r="M4257" s="14"/>
      <c r="N4257" s="208">
        <f>H4257*M4257</f>
        <v>0</v>
      </c>
      <c r="O4257" s="217">
        <f>I4257*M4257</f>
        <v>0</v>
      </c>
      <c r="P4257" s="246">
        <f>J4257*M4257</f>
        <v>0</v>
      </c>
      <c r="Q4257" s="246">
        <f>K4257*M4257</f>
        <v>0</v>
      </c>
      <c r="R4257" s="246">
        <f>L4257*M4257</f>
        <v>0</v>
      </c>
      <c r="S4257" s="13" t="s">
        <v>5</v>
      </c>
      <c r="T4257" s="119"/>
    </row>
    <row r="4258" spans="1:21" s="56" customFormat="1" ht="69.95" hidden="1" customHeight="1" outlineLevel="1" thickBot="1" x14ac:dyDescent="0.25">
      <c r="A4258" s="754" t="s">
        <v>10895</v>
      </c>
      <c r="B4258" s="668" t="s">
        <v>136</v>
      </c>
      <c r="C4258" s="896" t="s">
        <v>10896</v>
      </c>
      <c r="D4258" s="904" t="s">
        <v>10897</v>
      </c>
      <c r="E4258" s="905"/>
      <c r="F4258" s="670" t="s">
        <v>4</v>
      </c>
      <c r="G4258" s="689">
        <v>4</v>
      </c>
      <c r="H4258" s="674">
        <v>2.2000000000000002</v>
      </c>
      <c r="I4258" s="674">
        <v>2.1</v>
      </c>
      <c r="J4258" s="676">
        <f t="shared" si="3041"/>
        <v>2.0579999999999998</v>
      </c>
      <c r="K4258" s="676">
        <f t="shared" si="3042"/>
        <v>2.0369999999999999</v>
      </c>
      <c r="L4258" s="676">
        <f t="shared" si="3043"/>
        <v>2.016</v>
      </c>
      <c r="M4258" s="677"/>
      <c r="N4258" s="686">
        <f>H4258*M4258</f>
        <v>0</v>
      </c>
      <c r="O4258" s="678">
        <f>I4258*M4258</f>
        <v>0</v>
      </c>
      <c r="P4258" s="679">
        <f>J4258*M4258</f>
        <v>0</v>
      </c>
      <c r="Q4258" s="679">
        <f>K4258*M4258</f>
        <v>0</v>
      </c>
      <c r="R4258" s="679">
        <f>L4258*M4258</f>
        <v>0</v>
      </c>
      <c r="S4258" s="682" t="s">
        <v>5</v>
      </c>
      <c r="T4258" s="100" t="s">
        <v>1702</v>
      </c>
      <c r="U4258"/>
    </row>
    <row r="4259" spans="1:21" s="56" customFormat="1" ht="20.100000000000001" customHeight="1" collapsed="1" thickBot="1" x14ac:dyDescent="0.25">
      <c r="A4259" s="372" t="s">
        <v>8530</v>
      </c>
      <c r="B4259" s="372"/>
      <c r="C4259" s="373"/>
      <c r="D4259" s="374"/>
      <c r="E4259" s="374"/>
      <c r="F4259" s="374"/>
      <c r="G4259" s="375"/>
      <c r="H4259" s="376"/>
      <c r="I4259" s="376"/>
      <c r="J4259" s="378"/>
      <c r="K4259" s="378"/>
      <c r="L4259" s="378"/>
      <c r="M4259" s="375"/>
      <c r="N4259" s="376"/>
      <c r="O4259" s="376"/>
      <c r="P4259" s="376"/>
      <c r="Q4259" s="376"/>
      <c r="R4259" s="376"/>
      <c r="S4259" s="377"/>
    </row>
    <row r="4260" spans="1:21" ht="20.100000000000001" hidden="1" customHeight="1" outlineLevel="1" thickBot="1" x14ac:dyDescent="0.25">
      <c r="A4260" s="3" t="s">
        <v>3737</v>
      </c>
      <c r="B4260" s="4" t="s">
        <v>33</v>
      </c>
      <c r="C4260" s="4"/>
      <c r="D4260" s="4" t="s">
        <v>17</v>
      </c>
      <c r="E4260" s="3" t="s">
        <v>2746</v>
      </c>
      <c r="F4260" s="35" t="s">
        <v>31</v>
      </c>
      <c r="G4260" s="39" t="s">
        <v>487</v>
      </c>
      <c r="H4260" s="4" t="s">
        <v>488</v>
      </c>
      <c r="I4260" s="4" t="s">
        <v>495</v>
      </c>
      <c r="J4260" s="123">
        <v>-0.02</v>
      </c>
      <c r="K4260" s="123">
        <v>-0.03</v>
      </c>
      <c r="L4260" s="123">
        <v>-0.04</v>
      </c>
      <c r="M4260" s="4" t="s">
        <v>18</v>
      </c>
      <c r="N4260" s="4" t="s">
        <v>8</v>
      </c>
      <c r="O4260" s="4" t="s">
        <v>486</v>
      </c>
      <c r="P4260" s="124" t="s">
        <v>1924</v>
      </c>
      <c r="Q4260" s="124" t="s">
        <v>1930</v>
      </c>
      <c r="R4260" s="124" t="s">
        <v>1931</v>
      </c>
      <c r="S4260" s="4" t="s">
        <v>34</v>
      </c>
      <c r="U4260" s="56"/>
    </row>
    <row r="4261" spans="1:21" s="56" customFormat="1" ht="69.95" hidden="1" customHeight="1" outlineLevel="1" thickBot="1" x14ac:dyDescent="0.25">
      <c r="A4261" s="696" t="s">
        <v>8859</v>
      </c>
      <c r="B4261" s="446" t="s">
        <v>136</v>
      </c>
      <c r="C4261" s="746" t="s">
        <v>9094</v>
      </c>
      <c r="D4261" s="724" t="s">
        <v>8854</v>
      </c>
      <c r="E4261" s="494"/>
      <c r="F4261" s="334" t="s">
        <v>4</v>
      </c>
      <c r="G4261" s="699">
        <v>6</v>
      </c>
      <c r="H4261" s="553">
        <v>2.9</v>
      </c>
      <c r="I4261" s="553">
        <v>2.8</v>
      </c>
      <c r="J4261" s="700">
        <f t="shared" ref="J4261" si="3050">I4261*0.98</f>
        <v>2.7439999999999998</v>
      </c>
      <c r="K4261" s="700">
        <f t="shared" ref="K4261" si="3051">I4261*0.97</f>
        <v>2.7159999999999997</v>
      </c>
      <c r="L4261" s="700">
        <f t="shared" ref="L4261" si="3052">I4261*0.96</f>
        <v>2.6879999999999997</v>
      </c>
      <c r="M4261" s="701"/>
      <c r="N4261" s="702">
        <f>H4261*M4261</f>
        <v>0</v>
      </c>
      <c r="O4261" s="666">
        <f>I4261*M4261</f>
        <v>0</v>
      </c>
      <c r="P4261" s="666">
        <f>J4261*M4261</f>
        <v>0</v>
      </c>
      <c r="Q4261" s="666">
        <f>K4261*M4261</f>
        <v>0</v>
      </c>
      <c r="R4261" s="666">
        <f>L4261*M4261</f>
        <v>0</v>
      </c>
      <c r="S4261" s="654" t="s">
        <v>5</v>
      </c>
    </row>
    <row r="4262" spans="1:21" s="56" customFormat="1" ht="69.95" hidden="1" customHeight="1" outlineLevel="1" thickBot="1" x14ac:dyDescent="0.25">
      <c r="A4262" s="242" t="s">
        <v>8860</v>
      </c>
      <c r="B4262" s="7" t="s">
        <v>136</v>
      </c>
      <c r="C4262" s="103" t="s">
        <v>9095</v>
      </c>
      <c r="D4262" s="68" t="s">
        <v>8857</v>
      </c>
      <c r="E4262" s="243"/>
      <c r="F4262" s="260" t="s">
        <v>4</v>
      </c>
      <c r="G4262" s="149">
        <v>5</v>
      </c>
      <c r="H4262" s="65">
        <v>2.6</v>
      </c>
      <c r="I4262" s="65">
        <v>2.5</v>
      </c>
      <c r="J4262" s="161">
        <f t="shared" ref="J4262" si="3053">I4262*0.98</f>
        <v>2.4500000000000002</v>
      </c>
      <c r="K4262" s="161">
        <f t="shared" ref="K4262" si="3054">I4262*0.97</f>
        <v>2.4249999999999998</v>
      </c>
      <c r="L4262" s="161">
        <f t="shared" ref="L4262" si="3055">I4262*0.96</f>
        <v>2.4</v>
      </c>
      <c r="M4262" s="14"/>
      <c r="N4262" s="208">
        <f>H4262*M4262</f>
        <v>0</v>
      </c>
      <c r="O4262" s="217">
        <f>I4262*M4262</f>
        <v>0</v>
      </c>
      <c r="P4262" s="217">
        <f>J4262*M4262</f>
        <v>0</v>
      </c>
      <c r="Q4262" s="217">
        <f>K4262*M4262</f>
        <v>0</v>
      </c>
      <c r="R4262" s="217">
        <f>L4262*M4262</f>
        <v>0</v>
      </c>
      <c r="S4262" s="30" t="s">
        <v>5</v>
      </c>
    </row>
    <row r="4263" spans="1:21" s="56" customFormat="1" ht="69.95" hidden="1" customHeight="1" outlineLevel="1" thickBot="1" x14ac:dyDescent="0.25">
      <c r="A4263" s="594" t="s">
        <v>8705</v>
      </c>
      <c r="B4263" s="260" t="s">
        <v>136</v>
      </c>
      <c r="C4263" s="596" t="s">
        <v>9502</v>
      </c>
      <c r="D4263" s="737" t="s">
        <v>8704</v>
      </c>
      <c r="E4263" s="214"/>
      <c r="F4263" s="7" t="s">
        <v>4</v>
      </c>
      <c r="G4263" s="510">
        <v>3</v>
      </c>
      <c r="H4263" s="344">
        <v>1.75</v>
      </c>
      <c r="I4263" s="344">
        <v>1.7</v>
      </c>
      <c r="J4263" s="659">
        <f t="shared" ref="J4263" si="3056">I4263*0.98</f>
        <v>1.6659999999999999</v>
      </c>
      <c r="K4263" s="659">
        <f t="shared" ref="K4263" si="3057">I4263*0.97</f>
        <v>1.649</v>
      </c>
      <c r="L4263" s="659">
        <f t="shared" ref="L4263" si="3058">I4263*0.96</f>
        <v>1.6319999999999999</v>
      </c>
      <c r="M4263" s="263"/>
      <c r="N4263" s="391">
        <f>H4263*M4263</f>
        <v>0</v>
      </c>
      <c r="O4263" s="249">
        <f>I4263*M4263</f>
        <v>0</v>
      </c>
      <c r="P4263" s="249">
        <f>J4263*M4263</f>
        <v>0</v>
      </c>
      <c r="Q4263" s="249">
        <f>K4263*M4263</f>
        <v>0</v>
      </c>
      <c r="R4263" s="249">
        <f>L4263*M4263</f>
        <v>0</v>
      </c>
      <c r="S4263" s="125" t="s">
        <v>5</v>
      </c>
    </row>
    <row r="4264" spans="1:21" s="56" customFormat="1" ht="69.95" hidden="1" customHeight="1" outlineLevel="1" thickBot="1" x14ac:dyDescent="0.25">
      <c r="A4264" s="242" t="s">
        <v>8706</v>
      </c>
      <c r="B4264" s="7" t="s">
        <v>136</v>
      </c>
      <c r="C4264" s="103" t="s">
        <v>9527</v>
      </c>
      <c r="D4264" s="68" t="s">
        <v>8707</v>
      </c>
      <c r="E4264" s="243"/>
      <c r="F4264" s="7" t="s">
        <v>4</v>
      </c>
      <c r="G4264" s="149">
        <v>3</v>
      </c>
      <c r="H4264" s="65">
        <v>1.75</v>
      </c>
      <c r="I4264" s="65">
        <v>1.7</v>
      </c>
      <c r="J4264" s="161">
        <f t="shared" ref="J4264" si="3059">I4264*0.98</f>
        <v>1.6659999999999999</v>
      </c>
      <c r="K4264" s="161">
        <f t="shared" ref="K4264" si="3060">I4264*0.97</f>
        <v>1.649</v>
      </c>
      <c r="L4264" s="161">
        <f t="shared" ref="L4264" si="3061">I4264*0.96</f>
        <v>1.6319999999999999</v>
      </c>
      <c r="M4264" s="14"/>
      <c r="N4264" s="208">
        <f>H4264*M4264</f>
        <v>0</v>
      </c>
      <c r="O4264" s="217">
        <f>I4264*M4264</f>
        <v>0</v>
      </c>
      <c r="P4264" s="217">
        <f>J4264*M4264</f>
        <v>0</v>
      </c>
      <c r="Q4264" s="217">
        <f>K4264*M4264</f>
        <v>0</v>
      </c>
      <c r="R4264" s="217">
        <f>L4264*M4264</f>
        <v>0</v>
      </c>
      <c r="S4264" s="30" t="s">
        <v>5</v>
      </c>
    </row>
    <row r="4265" spans="1:21" s="56" customFormat="1" ht="69.95" hidden="1" customHeight="1" outlineLevel="1" thickBot="1" x14ac:dyDescent="0.25">
      <c r="A4265" s="242" t="s">
        <v>8716</v>
      </c>
      <c r="B4265" s="7" t="s">
        <v>136</v>
      </c>
      <c r="C4265" s="103" t="s">
        <v>9528</v>
      </c>
      <c r="D4265" s="68" t="s">
        <v>8718</v>
      </c>
      <c r="E4265" s="243"/>
      <c r="F4265" s="7" t="s">
        <v>4</v>
      </c>
      <c r="G4265" s="149">
        <v>3</v>
      </c>
      <c r="H4265" s="65">
        <v>2</v>
      </c>
      <c r="I4265" s="65">
        <v>1.95</v>
      </c>
      <c r="J4265" s="161">
        <f t="shared" ref="J4265:J4266" si="3062">I4265*0.98</f>
        <v>1.911</v>
      </c>
      <c r="K4265" s="161">
        <f t="shared" ref="K4265:K4266" si="3063">I4265*0.97</f>
        <v>1.8915</v>
      </c>
      <c r="L4265" s="161">
        <f t="shared" ref="L4265:L4266" si="3064">I4265*0.96</f>
        <v>1.8719999999999999</v>
      </c>
      <c r="M4265" s="14"/>
      <c r="N4265" s="208">
        <f>H4265*M4265</f>
        <v>0</v>
      </c>
      <c r="O4265" s="217">
        <f>I4265*M4265</f>
        <v>0</v>
      </c>
      <c r="P4265" s="217">
        <f>J4265*M4265</f>
        <v>0</v>
      </c>
      <c r="Q4265" s="217">
        <f>K4265*M4265</f>
        <v>0</v>
      </c>
      <c r="R4265" s="217">
        <f>L4265*M4265</f>
        <v>0</v>
      </c>
      <c r="S4265" s="30" t="s">
        <v>5</v>
      </c>
    </row>
    <row r="4266" spans="1:21" s="56" customFormat="1" ht="69.95" hidden="1" customHeight="1" outlineLevel="1" thickBot="1" x14ac:dyDescent="0.25">
      <c r="A4266" s="242" t="s">
        <v>8717</v>
      </c>
      <c r="B4266" s="7" t="s">
        <v>136</v>
      </c>
      <c r="C4266" s="103" t="s">
        <v>10607</v>
      </c>
      <c r="D4266" s="68" t="s">
        <v>8719</v>
      </c>
      <c r="E4266" s="243"/>
      <c r="F4266" s="7" t="s">
        <v>4</v>
      </c>
      <c r="G4266" s="149">
        <v>3</v>
      </c>
      <c r="H4266" s="65">
        <v>2</v>
      </c>
      <c r="I4266" s="65">
        <v>1.95</v>
      </c>
      <c r="J4266" s="161">
        <f t="shared" si="3062"/>
        <v>1.911</v>
      </c>
      <c r="K4266" s="161">
        <f t="shared" si="3063"/>
        <v>1.8915</v>
      </c>
      <c r="L4266" s="161">
        <f t="shared" si="3064"/>
        <v>1.8719999999999999</v>
      </c>
      <c r="M4266" s="14"/>
      <c r="N4266" s="208">
        <f>H4266*M4266</f>
        <v>0</v>
      </c>
      <c r="O4266" s="217">
        <f>I4266*M4266</f>
        <v>0</v>
      </c>
      <c r="P4266" s="217">
        <f>J4266*M4266</f>
        <v>0</v>
      </c>
      <c r="Q4266" s="217">
        <f>K4266*M4266</f>
        <v>0</v>
      </c>
      <c r="R4266" s="217">
        <f>L4266*M4266</f>
        <v>0</v>
      </c>
      <c r="S4266" s="30" t="s">
        <v>5</v>
      </c>
    </row>
    <row r="4267" spans="1:21" s="56" customFormat="1" ht="69.95" hidden="1" customHeight="1" outlineLevel="1" thickBot="1" x14ac:dyDescent="0.25">
      <c r="A4267" s="242" t="s">
        <v>9505</v>
      </c>
      <c r="B4267" s="7" t="s">
        <v>136</v>
      </c>
      <c r="C4267" s="644" t="s">
        <v>9506</v>
      </c>
      <c r="D4267" s="68" t="s">
        <v>9504</v>
      </c>
      <c r="E4267" s="762"/>
      <c r="F4267" s="7" t="s">
        <v>4</v>
      </c>
      <c r="G4267" s="149">
        <v>3</v>
      </c>
      <c r="H4267" s="65">
        <v>2</v>
      </c>
      <c r="I4267" s="65">
        <v>1.95</v>
      </c>
      <c r="J4267" s="161">
        <f t="shared" ref="J4267" si="3065">I4267*0.98</f>
        <v>1.911</v>
      </c>
      <c r="K4267" s="161">
        <f t="shared" ref="K4267" si="3066">I4267*0.97</f>
        <v>1.8915</v>
      </c>
      <c r="L4267" s="161">
        <f t="shared" ref="L4267" si="3067">I4267*0.96</f>
        <v>1.8719999999999999</v>
      </c>
      <c r="M4267" s="14"/>
      <c r="N4267" s="208">
        <f>H4267*M4267</f>
        <v>0</v>
      </c>
      <c r="O4267" s="217">
        <f>I4267*M4267</f>
        <v>0</v>
      </c>
      <c r="P4267" s="217">
        <f>J4267*M4267</f>
        <v>0</v>
      </c>
      <c r="Q4267" s="217">
        <f>K4267*M4267</f>
        <v>0</v>
      </c>
      <c r="R4267" s="217">
        <f>L4267*M4267</f>
        <v>0</v>
      </c>
      <c r="S4267" s="30" t="s">
        <v>5</v>
      </c>
    </row>
    <row r="4268" spans="1:21" s="56" customFormat="1" ht="69.95" hidden="1" customHeight="1" outlineLevel="1" thickBot="1" x14ac:dyDescent="0.25">
      <c r="A4268" s="650" t="s">
        <v>8546</v>
      </c>
      <c r="B4268" s="82" t="s">
        <v>136</v>
      </c>
      <c r="C4268" s="171"/>
      <c r="D4268" s="432" t="s">
        <v>8547</v>
      </c>
      <c r="E4268" s="82"/>
      <c r="F4268" s="82" t="s">
        <v>4</v>
      </c>
      <c r="G4268" s="321">
        <f>$G$4352</f>
        <v>12</v>
      </c>
      <c r="H4268" s="99">
        <v>6.7</v>
      </c>
      <c r="I4268" s="99">
        <v>6.5</v>
      </c>
      <c r="J4268" s="174">
        <f t="shared" ref="J4268" si="3068">I4268*0.98</f>
        <v>6.37</v>
      </c>
      <c r="K4268" s="174">
        <f t="shared" ref="K4268" si="3069">I4268*0.97</f>
        <v>6.3049999999999997</v>
      </c>
      <c r="L4268" s="174">
        <f t="shared" ref="L4268" si="3070">I4268*0.96</f>
        <v>6.24</v>
      </c>
      <c r="M4268" s="152"/>
      <c r="N4268" s="207">
        <f>H4268*M4268</f>
        <v>0</v>
      </c>
      <c r="O4268" s="216">
        <f>I4268*M4268</f>
        <v>0</v>
      </c>
      <c r="P4268" s="216">
        <f>J4268*M4268</f>
        <v>0</v>
      </c>
      <c r="Q4268" s="216">
        <f>K4268*M4268</f>
        <v>0</v>
      </c>
      <c r="R4268" s="216">
        <f>L4268*M4268</f>
        <v>0</v>
      </c>
      <c r="S4268" s="102" t="s">
        <v>5</v>
      </c>
      <c r="T4268" s="100"/>
    </row>
    <row r="4269" spans="1:21" s="56" customFormat="1" ht="20.100000000000001" customHeight="1" collapsed="1" thickBot="1" x14ac:dyDescent="0.25">
      <c r="A4269" s="372" t="s">
        <v>1219</v>
      </c>
      <c r="B4269" s="372"/>
      <c r="C4269" s="373"/>
      <c r="D4269" s="374"/>
      <c r="E4269" s="374"/>
      <c r="F4269" s="374"/>
      <c r="G4269" s="375"/>
      <c r="H4269" s="376"/>
      <c r="I4269" s="376"/>
      <c r="J4269" s="378"/>
      <c r="K4269" s="378"/>
      <c r="L4269" s="378"/>
      <c r="M4269" s="375"/>
      <c r="N4269" s="376"/>
      <c r="O4269" s="376"/>
      <c r="P4269" s="376"/>
      <c r="Q4269" s="376"/>
      <c r="R4269" s="376"/>
      <c r="S4269" s="377"/>
    </row>
    <row r="4270" spans="1:21" ht="20.100000000000001" hidden="1" customHeight="1" outlineLevel="1" thickBot="1" x14ac:dyDescent="0.25">
      <c r="A4270" s="3" t="s">
        <v>3737</v>
      </c>
      <c r="B4270" s="4" t="s">
        <v>33</v>
      </c>
      <c r="C4270" s="4"/>
      <c r="D4270" s="4" t="s">
        <v>17</v>
      </c>
      <c r="E4270" s="3" t="s">
        <v>2746</v>
      </c>
      <c r="F4270" s="35" t="s">
        <v>31</v>
      </c>
      <c r="G4270" s="39" t="s">
        <v>487</v>
      </c>
      <c r="H4270" s="4" t="s">
        <v>488</v>
      </c>
      <c r="I4270" s="4" t="s">
        <v>495</v>
      </c>
      <c r="J4270" s="123">
        <v>-0.02</v>
      </c>
      <c r="K4270" s="123">
        <v>-0.03</v>
      </c>
      <c r="L4270" s="123">
        <v>-0.04</v>
      </c>
      <c r="M4270" s="4" t="s">
        <v>18</v>
      </c>
      <c r="N4270" s="4" t="s">
        <v>8</v>
      </c>
      <c r="O4270" s="4" t="s">
        <v>486</v>
      </c>
      <c r="P4270" s="124" t="s">
        <v>1924</v>
      </c>
      <c r="Q4270" s="124" t="s">
        <v>1930</v>
      </c>
      <c r="R4270" s="124" t="s">
        <v>1931</v>
      </c>
      <c r="S4270" s="4" t="s">
        <v>34</v>
      </c>
      <c r="U4270" s="56"/>
    </row>
    <row r="4271" spans="1:21" s="56" customFormat="1" ht="69.95" hidden="1" customHeight="1" outlineLevel="1" thickBot="1" x14ac:dyDescent="0.25">
      <c r="A4271" s="711" t="s">
        <v>8559</v>
      </c>
      <c r="B4271" s="502" t="s">
        <v>136</v>
      </c>
      <c r="C4271" s="302"/>
      <c r="D4271" s="302" t="s">
        <v>8560</v>
      </c>
      <c r="E4271" s="166"/>
      <c r="F4271" s="166" t="s">
        <v>4</v>
      </c>
      <c r="G4271" s="589">
        <v>6</v>
      </c>
      <c r="H4271" s="167">
        <v>3.3</v>
      </c>
      <c r="I4271" s="167">
        <v>3.2</v>
      </c>
      <c r="J4271" s="168">
        <f t="shared" ref="J4271" si="3071">I4271*0.98</f>
        <v>3.1360000000000001</v>
      </c>
      <c r="K4271" s="168">
        <f t="shared" ref="K4271" si="3072">I4271*0.97</f>
        <v>3.1040000000000001</v>
      </c>
      <c r="L4271" s="168">
        <f t="shared" ref="L4271" si="3073">I4271*0.96</f>
        <v>3.0720000000000001</v>
      </c>
      <c r="M4271" s="169"/>
      <c r="N4271" s="590">
        <f>H4271*M4271</f>
        <v>0</v>
      </c>
      <c r="O4271" s="591">
        <f>I4271*M4271</f>
        <v>0</v>
      </c>
      <c r="P4271" s="591">
        <f>J4271*M4271</f>
        <v>0</v>
      </c>
      <c r="Q4271" s="591">
        <f>K4271*M4271</f>
        <v>0</v>
      </c>
      <c r="R4271" s="591">
        <f>L4271*M4271</f>
        <v>0</v>
      </c>
      <c r="S4271" s="118" t="s">
        <v>5</v>
      </c>
      <c r="T4271" s="100"/>
    </row>
    <row r="4272" spans="1:21" s="56" customFormat="1" ht="69.95" hidden="1" customHeight="1" outlineLevel="1" thickBot="1" x14ac:dyDescent="0.25">
      <c r="A4272" s="213" t="s">
        <v>6477</v>
      </c>
      <c r="B4272" s="150" t="s">
        <v>205</v>
      </c>
      <c r="C4272" s="252"/>
      <c r="D4272" s="157" t="s">
        <v>7555</v>
      </c>
      <c r="E4272" s="91"/>
      <c r="F4272" s="91" t="s">
        <v>4</v>
      </c>
      <c r="G4272" s="301">
        <v>8</v>
      </c>
      <c r="H4272" s="175">
        <v>5.2</v>
      </c>
      <c r="I4272" s="175">
        <v>5</v>
      </c>
      <c r="J4272" s="185">
        <f t="shared" ref="J4272:J4276" si="3074">I4272*0.98</f>
        <v>4.9000000000000004</v>
      </c>
      <c r="K4272" s="185">
        <f t="shared" ref="K4272:K4276" si="3075">I4272*0.97</f>
        <v>4.8499999999999996</v>
      </c>
      <c r="L4272" s="185">
        <f t="shared" ref="L4272:L4276" si="3076">I4272*0.96</f>
        <v>4.8</v>
      </c>
      <c r="M4272" s="15"/>
      <c r="N4272" s="220">
        <f>H4272*M4272</f>
        <v>0</v>
      </c>
      <c r="O4272" s="216">
        <f>I4272*M4272</f>
        <v>0</v>
      </c>
      <c r="P4272" s="249">
        <f>J4272*M4272</f>
        <v>0</v>
      </c>
      <c r="Q4272" s="249">
        <f>K4272*M4272</f>
        <v>0</v>
      </c>
      <c r="R4272" s="249">
        <f>L4272*M4272</f>
        <v>0</v>
      </c>
      <c r="S4272" s="18" t="s">
        <v>5</v>
      </c>
    </row>
    <row r="4273" spans="1:21" s="56" customFormat="1" ht="69.95" hidden="1" customHeight="1" outlineLevel="1" thickBot="1" x14ac:dyDescent="0.25">
      <c r="A4273" s="242" t="s">
        <v>6478</v>
      </c>
      <c r="B4273" s="131" t="s">
        <v>205</v>
      </c>
      <c r="C4273" s="58"/>
      <c r="D4273" s="70" t="s">
        <v>7556</v>
      </c>
      <c r="E4273" s="7"/>
      <c r="F4273" s="7" t="s">
        <v>4</v>
      </c>
      <c r="G4273" s="149">
        <v>10</v>
      </c>
      <c r="H4273" s="65">
        <v>7.1</v>
      </c>
      <c r="I4273" s="65">
        <v>6.9</v>
      </c>
      <c r="J4273" s="161">
        <f t="shared" si="3074"/>
        <v>6.7620000000000005</v>
      </c>
      <c r="K4273" s="161">
        <f t="shared" si="3075"/>
        <v>6.6930000000000005</v>
      </c>
      <c r="L4273" s="161">
        <f t="shared" si="3076"/>
        <v>6.6239999999999997</v>
      </c>
      <c r="M4273" s="14"/>
      <c r="N4273" s="208">
        <f>H4273*M4273</f>
        <v>0</v>
      </c>
      <c r="O4273" s="217">
        <f>I4273*M4273</f>
        <v>0</v>
      </c>
      <c r="P4273" s="246">
        <f>J4273*M4273</f>
        <v>0</v>
      </c>
      <c r="Q4273" s="246">
        <f>K4273*M4273</f>
        <v>0</v>
      </c>
      <c r="R4273" s="246">
        <f>L4273*M4273</f>
        <v>0</v>
      </c>
      <c r="S4273" s="13" t="s">
        <v>5</v>
      </c>
    </row>
    <row r="4274" spans="1:21" s="56" customFormat="1" ht="69.95" hidden="1" customHeight="1" outlineLevel="1" thickBot="1" x14ac:dyDescent="0.25">
      <c r="A4274" s="242" t="s">
        <v>6479</v>
      </c>
      <c r="B4274" s="131" t="s">
        <v>205</v>
      </c>
      <c r="C4274" s="58"/>
      <c r="D4274" s="116" t="s">
        <v>7557</v>
      </c>
      <c r="E4274" s="7"/>
      <c r="F4274" s="7" t="s">
        <v>4</v>
      </c>
      <c r="G4274" s="149">
        <v>7</v>
      </c>
      <c r="H4274" s="65">
        <v>4.4000000000000004</v>
      </c>
      <c r="I4274" s="65">
        <v>4.3</v>
      </c>
      <c r="J4274" s="161">
        <f t="shared" si="3074"/>
        <v>4.2139999999999995</v>
      </c>
      <c r="K4274" s="161">
        <f t="shared" si="3075"/>
        <v>4.1709999999999994</v>
      </c>
      <c r="L4274" s="161">
        <f t="shared" si="3076"/>
        <v>4.1280000000000001</v>
      </c>
      <c r="M4274" s="14"/>
      <c r="N4274" s="208">
        <f>H4274*M4274</f>
        <v>0</v>
      </c>
      <c r="O4274" s="217">
        <f>I4274*M4274</f>
        <v>0</v>
      </c>
      <c r="P4274" s="246">
        <f>J4274*M4274</f>
        <v>0</v>
      </c>
      <c r="Q4274" s="246">
        <f>K4274*M4274</f>
        <v>0</v>
      </c>
      <c r="R4274" s="246">
        <f>L4274*M4274</f>
        <v>0</v>
      </c>
      <c r="S4274" s="13" t="s">
        <v>5</v>
      </c>
    </row>
    <row r="4275" spans="1:21" s="56" customFormat="1" ht="69.95" hidden="1" customHeight="1" outlineLevel="1" thickBot="1" x14ac:dyDescent="0.25">
      <c r="A4275" s="242" t="s">
        <v>6480</v>
      </c>
      <c r="B4275" s="131" t="s">
        <v>205</v>
      </c>
      <c r="C4275" s="58"/>
      <c r="D4275" s="70" t="s">
        <v>7558</v>
      </c>
      <c r="E4275" s="7"/>
      <c r="F4275" s="7" t="s">
        <v>4</v>
      </c>
      <c r="G4275" s="149">
        <v>9</v>
      </c>
      <c r="H4275" s="65">
        <v>5.8</v>
      </c>
      <c r="I4275" s="65">
        <v>5.6</v>
      </c>
      <c r="J4275" s="161">
        <f t="shared" si="3074"/>
        <v>5.4879999999999995</v>
      </c>
      <c r="K4275" s="161">
        <f t="shared" si="3075"/>
        <v>5.4319999999999995</v>
      </c>
      <c r="L4275" s="161">
        <f t="shared" si="3076"/>
        <v>5.3759999999999994</v>
      </c>
      <c r="M4275" s="14"/>
      <c r="N4275" s="208">
        <f>H4275*M4275</f>
        <v>0</v>
      </c>
      <c r="O4275" s="217">
        <f>I4275*M4275</f>
        <v>0</v>
      </c>
      <c r="P4275" s="246">
        <f>J4275*M4275</f>
        <v>0</v>
      </c>
      <c r="Q4275" s="246">
        <f>K4275*M4275</f>
        <v>0</v>
      </c>
      <c r="R4275" s="246">
        <f>L4275*M4275</f>
        <v>0</v>
      </c>
      <c r="S4275" s="13" t="s">
        <v>5</v>
      </c>
    </row>
    <row r="4276" spans="1:21" s="56" customFormat="1" ht="69.95" hidden="1" customHeight="1" outlineLevel="1" thickBot="1" x14ac:dyDescent="0.25">
      <c r="A4276" s="242" t="s">
        <v>6481</v>
      </c>
      <c r="B4276" s="131" t="s">
        <v>205</v>
      </c>
      <c r="C4276" s="437"/>
      <c r="D4276" s="436" t="s">
        <v>7559</v>
      </c>
      <c r="E4276" s="215"/>
      <c r="F4276" s="7" t="s">
        <v>4</v>
      </c>
      <c r="G4276" s="149">
        <v>7</v>
      </c>
      <c r="H4276" s="65">
        <v>4.7</v>
      </c>
      <c r="I4276" s="65">
        <v>4.5999999999999996</v>
      </c>
      <c r="J4276" s="161">
        <f t="shared" si="3074"/>
        <v>4.508</v>
      </c>
      <c r="K4276" s="161">
        <f t="shared" si="3075"/>
        <v>4.4619999999999997</v>
      </c>
      <c r="L4276" s="161">
        <f t="shared" si="3076"/>
        <v>4.4159999999999995</v>
      </c>
      <c r="M4276" s="14"/>
      <c r="N4276" s="208">
        <f>H4276*M4276</f>
        <v>0</v>
      </c>
      <c r="O4276" s="217">
        <f>I4276*M4276</f>
        <v>0</v>
      </c>
      <c r="P4276" s="246">
        <f>J4276*M4276</f>
        <v>0</v>
      </c>
      <c r="Q4276" s="246">
        <f>K4276*M4276</f>
        <v>0</v>
      </c>
      <c r="R4276" s="246">
        <f>L4276*M4276</f>
        <v>0</v>
      </c>
      <c r="S4276" s="13" t="s">
        <v>5</v>
      </c>
      <c r="U4276"/>
    </row>
    <row r="4277" spans="1:21" s="56" customFormat="1" ht="20.100000000000001" customHeight="1" collapsed="1" thickBot="1" x14ac:dyDescent="0.25">
      <c r="A4277" s="372" t="s">
        <v>7475</v>
      </c>
      <c r="B4277" s="372"/>
      <c r="C4277" s="373"/>
      <c r="D4277" s="374"/>
      <c r="E4277" s="374"/>
      <c r="F4277" s="374"/>
      <c r="G4277" s="375"/>
      <c r="H4277" s="376"/>
      <c r="I4277" s="376"/>
      <c r="J4277" s="378"/>
      <c r="K4277" s="378"/>
      <c r="L4277" s="378"/>
      <c r="M4277" s="375"/>
      <c r="N4277" s="376"/>
      <c r="O4277" s="376"/>
      <c r="P4277" s="376"/>
      <c r="Q4277" s="376"/>
      <c r="R4277" s="376"/>
      <c r="S4277" s="377"/>
    </row>
    <row r="4278" spans="1:21" ht="20.100000000000001" hidden="1" customHeight="1" outlineLevel="1" thickBot="1" x14ac:dyDescent="0.25">
      <c r="A4278" s="3" t="s">
        <v>3737</v>
      </c>
      <c r="B4278" s="4" t="s">
        <v>33</v>
      </c>
      <c r="C4278" s="4"/>
      <c r="D4278" s="4" t="s">
        <v>17</v>
      </c>
      <c r="E4278" s="3" t="s">
        <v>2746</v>
      </c>
      <c r="F4278" s="35" t="s">
        <v>31</v>
      </c>
      <c r="G4278" s="39" t="s">
        <v>487</v>
      </c>
      <c r="H4278" s="4" t="s">
        <v>488</v>
      </c>
      <c r="I4278" s="4" t="s">
        <v>495</v>
      </c>
      <c r="J4278" s="123">
        <v>-0.02</v>
      </c>
      <c r="K4278" s="123">
        <v>-0.03</v>
      </c>
      <c r="L4278" s="123">
        <v>-0.04</v>
      </c>
      <c r="M4278" s="4" t="s">
        <v>18</v>
      </c>
      <c r="N4278" s="4" t="s">
        <v>8</v>
      </c>
      <c r="O4278" s="4" t="s">
        <v>486</v>
      </c>
      <c r="P4278" s="124" t="s">
        <v>1924</v>
      </c>
      <c r="Q4278" s="124" t="s">
        <v>1930</v>
      </c>
      <c r="R4278" s="124" t="s">
        <v>1931</v>
      </c>
      <c r="S4278" s="4" t="s">
        <v>34</v>
      </c>
      <c r="U4278" s="56"/>
    </row>
    <row r="4279" spans="1:21" s="56" customFormat="1" ht="69.95" hidden="1" customHeight="1" outlineLevel="1" thickBot="1" x14ac:dyDescent="0.25">
      <c r="A4279" s="696" t="s">
        <v>7476</v>
      </c>
      <c r="B4279" s="697" t="s">
        <v>136</v>
      </c>
      <c r="C4279" s="470"/>
      <c r="D4279" s="698" t="s">
        <v>7545</v>
      </c>
      <c r="E4279" s="446"/>
      <c r="F4279" s="446" t="s">
        <v>4</v>
      </c>
      <c r="G4279" s="699">
        <v>10</v>
      </c>
      <c r="H4279" s="553">
        <v>6.5</v>
      </c>
      <c r="I4279" s="553">
        <v>6.3</v>
      </c>
      <c r="J4279" s="700">
        <f t="shared" ref="J4279" si="3077">I4279*0.98</f>
        <v>6.1739999999999995</v>
      </c>
      <c r="K4279" s="700">
        <f t="shared" ref="K4279" si="3078">I4279*0.97</f>
        <v>6.1109999999999998</v>
      </c>
      <c r="L4279" s="700">
        <f t="shared" ref="L4279" si="3079">I4279*0.96</f>
        <v>6.048</v>
      </c>
      <c r="M4279" s="701"/>
      <c r="N4279" s="702">
        <f>H4279*M4279</f>
        <v>0</v>
      </c>
      <c r="O4279" s="666">
        <f>I4279*M4279</f>
        <v>0</v>
      </c>
      <c r="P4279" s="666">
        <f>J4279*M4279</f>
        <v>0</v>
      </c>
      <c r="Q4279" s="666">
        <f>K4279*M4279</f>
        <v>0</v>
      </c>
      <c r="R4279" s="666">
        <f>L4279*M4279</f>
        <v>0</v>
      </c>
      <c r="S4279" s="30" t="s">
        <v>5</v>
      </c>
    </row>
    <row r="4280" spans="1:21" s="56" customFormat="1" ht="69.95" hidden="1" customHeight="1" outlineLevel="1" thickBot="1" x14ac:dyDescent="0.25">
      <c r="A4280" s="242" t="s">
        <v>7477</v>
      </c>
      <c r="B4280" s="131" t="s">
        <v>136</v>
      </c>
      <c r="C4280" s="25"/>
      <c r="D4280" s="116" t="s">
        <v>7546</v>
      </c>
      <c r="E4280" s="7"/>
      <c r="F4280" s="7" t="s">
        <v>4</v>
      </c>
      <c r="G4280" s="149">
        <v>11</v>
      </c>
      <c r="H4280" s="65">
        <v>6.7</v>
      </c>
      <c r="I4280" s="65">
        <v>6.5</v>
      </c>
      <c r="J4280" s="161">
        <f t="shared" ref="J4280" si="3080">I4280*0.98</f>
        <v>6.37</v>
      </c>
      <c r="K4280" s="161">
        <f t="shared" ref="K4280" si="3081">I4280*0.97</f>
        <v>6.3049999999999997</v>
      </c>
      <c r="L4280" s="161">
        <f t="shared" ref="L4280" si="3082">I4280*0.96</f>
        <v>6.24</v>
      </c>
      <c r="M4280" s="14"/>
      <c r="N4280" s="208">
        <f>H4280*M4280</f>
        <v>0</v>
      </c>
      <c r="O4280" s="217">
        <f>I4280*M4280</f>
        <v>0</v>
      </c>
      <c r="P4280" s="217">
        <f>J4280*M4280</f>
        <v>0</v>
      </c>
      <c r="Q4280" s="217">
        <f>K4280*M4280</f>
        <v>0</v>
      </c>
      <c r="R4280" s="217">
        <f>L4280*M4280</f>
        <v>0</v>
      </c>
      <c r="S4280" s="30" t="s">
        <v>5</v>
      </c>
    </row>
    <row r="4281" spans="1:21" s="56" customFormat="1" ht="69.95" hidden="1" customHeight="1" outlineLevel="1" thickBot="1" x14ac:dyDescent="0.25">
      <c r="A4281" s="242" t="s">
        <v>7478</v>
      </c>
      <c r="B4281" s="131" t="s">
        <v>136</v>
      </c>
      <c r="C4281" s="25"/>
      <c r="D4281" s="116" t="s">
        <v>7547</v>
      </c>
      <c r="E4281" s="7"/>
      <c r="F4281" s="7" t="s">
        <v>4</v>
      </c>
      <c r="G4281" s="149">
        <v>10</v>
      </c>
      <c r="H4281" s="65">
        <v>6.5</v>
      </c>
      <c r="I4281" s="65">
        <v>6.3</v>
      </c>
      <c r="J4281" s="161">
        <f t="shared" ref="J4281" si="3083">I4281*0.98</f>
        <v>6.1739999999999995</v>
      </c>
      <c r="K4281" s="161">
        <f t="shared" ref="K4281" si="3084">I4281*0.97</f>
        <v>6.1109999999999998</v>
      </c>
      <c r="L4281" s="161">
        <f t="shared" ref="L4281" si="3085">I4281*0.96</f>
        <v>6.048</v>
      </c>
      <c r="M4281" s="14"/>
      <c r="N4281" s="208">
        <f>H4281*M4281</f>
        <v>0</v>
      </c>
      <c r="O4281" s="217">
        <f>I4281*M4281</f>
        <v>0</v>
      </c>
      <c r="P4281" s="217">
        <f>J4281*M4281</f>
        <v>0</v>
      </c>
      <c r="Q4281" s="217">
        <f>K4281*M4281</f>
        <v>0</v>
      </c>
      <c r="R4281" s="217">
        <f>L4281*M4281</f>
        <v>0</v>
      </c>
      <c r="S4281" s="703" t="s">
        <v>3</v>
      </c>
    </row>
    <row r="4282" spans="1:21" s="56" customFormat="1" ht="69.95" hidden="1" customHeight="1" outlineLevel="1" thickBot="1" x14ac:dyDescent="0.25">
      <c r="A4282" s="242" t="s">
        <v>7479</v>
      </c>
      <c r="B4282" s="131" t="s">
        <v>136</v>
      </c>
      <c r="C4282" s="25"/>
      <c r="D4282" s="116" t="s">
        <v>7548</v>
      </c>
      <c r="E4282" s="7"/>
      <c r="F4282" s="7" t="s">
        <v>4</v>
      </c>
      <c r="G4282" s="149">
        <v>11</v>
      </c>
      <c r="H4282" s="65">
        <v>6.7</v>
      </c>
      <c r="I4282" s="65">
        <v>6.5</v>
      </c>
      <c r="J4282" s="161">
        <f t="shared" ref="J4282" si="3086">I4282*0.98</f>
        <v>6.37</v>
      </c>
      <c r="K4282" s="161">
        <f t="shared" ref="K4282" si="3087">I4282*0.97</f>
        <v>6.3049999999999997</v>
      </c>
      <c r="L4282" s="161">
        <f t="shared" ref="L4282" si="3088">I4282*0.96</f>
        <v>6.24</v>
      </c>
      <c r="M4282" s="14"/>
      <c r="N4282" s="208">
        <f>H4282*M4282</f>
        <v>0</v>
      </c>
      <c r="O4282" s="217">
        <f>I4282*M4282</f>
        <v>0</v>
      </c>
      <c r="P4282" s="217">
        <f>J4282*M4282</f>
        <v>0</v>
      </c>
      <c r="Q4282" s="217">
        <f>K4282*M4282</f>
        <v>0</v>
      </c>
      <c r="R4282" s="217">
        <f>L4282*M4282</f>
        <v>0</v>
      </c>
      <c r="S4282" s="703" t="s">
        <v>3</v>
      </c>
    </row>
    <row r="4283" spans="1:21" s="56" customFormat="1" ht="69.95" hidden="1" customHeight="1" outlineLevel="1" thickBot="1" x14ac:dyDescent="0.25">
      <c r="A4283" s="242" t="s">
        <v>7480</v>
      </c>
      <c r="B4283" s="131" t="s">
        <v>136</v>
      </c>
      <c r="C4283" s="25"/>
      <c r="D4283" s="116" t="s">
        <v>7549</v>
      </c>
      <c r="E4283" s="7"/>
      <c r="F4283" s="7" t="s">
        <v>4</v>
      </c>
      <c r="G4283" s="149">
        <v>13</v>
      </c>
      <c r="H4283" s="65">
        <v>7.4</v>
      </c>
      <c r="I4283" s="65">
        <v>7.2</v>
      </c>
      <c r="J4283" s="161">
        <f t="shared" ref="J4283" si="3089">I4283*0.98</f>
        <v>7.056</v>
      </c>
      <c r="K4283" s="161">
        <f t="shared" ref="K4283" si="3090">I4283*0.97</f>
        <v>6.984</v>
      </c>
      <c r="L4283" s="161">
        <f t="shared" ref="L4283" si="3091">I4283*0.96</f>
        <v>6.9119999999999999</v>
      </c>
      <c r="M4283" s="14"/>
      <c r="N4283" s="208">
        <f>H4283*M4283</f>
        <v>0</v>
      </c>
      <c r="O4283" s="217">
        <f>I4283*M4283</f>
        <v>0</v>
      </c>
      <c r="P4283" s="217">
        <f>J4283*M4283</f>
        <v>0</v>
      </c>
      <c r="Q4283" s="217">
        <f>K4283*M4283</f>
        <v>0</v>
      </c>
      <c r="R4283" s="217">
        <f>L4283*M4283</f>
        <v>0</v>
      </c>
      <c r="S4283" s="703" t="s">
        <v>3</v>
      </c>
    </row>
    <row r="4284" spans="1:21" s="56" customFormat="1" ht="69.95" hidden="1" customHeight="1" outlineLevel="1" thickBot="1" x14ac:dyDescent="0.25">
      <c r="A4284" s="242" t="s">
        <v>7481</v>
      </c>
      <c r="B4284" s="131" t="s">
        <v>136</v>
      </c>
      <c r="C4284" s="25"/>
      <c r="D4284" s="116" t="s">
        <v>7550</v>
      </c>
      <c r="E4284" s="7"/>
      <c r="F4284" s="7" t="s">
        <v>4</v>
      </c>
      <c r="G4284" s="149">
        <v>10</v>
      </c>
      <c r="H4284" s="65">
        <v>4.5999999999999996</v>
      </c>
      <c r="I4284" s="65">
        <v>4.5</v>
      </c>
      <c r="J4284" s="161">
        <f t="shared" ref="J4284" si="3092">I4284*0.98</f>
        <v>4.41</v>
      </c>
      <c r="K4284" s="161">
        <f t="shared" ref="K4284" si="3093">I4284*0.97</f>
        <v>4.3650000000000002</v>
      </c>
      <c r="L4284" s="161">
        <f t="shared" ref="L4284" si="3094">I4284*0.96</f>
        <v>4.32</v>
      </c>
      <c r="M4284" s="14"/>
      <c r="N4284" s="208">
        <f>H4284*M4284</f>
        <v>0</v>
      </c>
      <c r="O4284" s="217">
        <f>I4284*M4284</f>
        <v>0</v>
      </c>
      <c r="P4284" s="217">
        <f>J4284*M4284</f>
        <v>0</v>
      </c>
      <c r="Q4284" s="217">
        <f>K4284*M4284</f>
        <v>0</v>
      </c>
      <c r="R4284" s="217">
        <f>L4284*M4284</f>
        <v>0</v>
      </c>
      <c r="S4284" s="703" t="s">
        <v>3</v>
      </c>
    </row>
    <row r="4285" spans="1:21" s="56" customFormat="1" ht="69.95" hidden="1" customHeight="1" outlineLevel="1" thickBot="1" x14ac:dyDescent="0.25">
      <c r="A4285" s="242" t="s">
        <v>7482</v>
      </c>
      <c r="B4285" s="131" t="s">
        <v>136</v>
      </c>
      <c r="C4285" s="25"/>
      <c r="D4285" s="116" t="s">
        <v>7551</v>
      </c>
      <c r="E4285" s="7"/>
      <c r="F4285" s="7" t="s">
        <v>4</v>
      </c>
      <c r="G4285" s="149">
        <v>9</v>
      </c>
      <c r="H4285" s="65">
        <v>4.3</v>
      </c>
      <c r="I4285" s="65">
        <v>4.2</v>
      </c>
      <c r="J4285" s="161">
        <f t="shared" ref="J4285" si="3095">I4285*0.98</f>
        <v>4.1159999999999997</v>
      </c>
      <c r="K4285" s="161">
        <f t="shared" ref="K4285" si="3096">I4285*0.97</f>
        <v>4.0739999999999998</v>
      </c>
      <c r="L4285" s="161">
        <f t="shared" ref="L4285" si="3097">I4285*0.96</f>
        <v>4.032</v>
      </c>
      <c r="M4285" s="14"/>
      <c r="N4285" s="208">
        <f>H4285*M4285</f>
        <v>0</v>
      </c>
      <c r="O4285" s="217">
        <f>I4285*M4285</f>
        <v>0</v>
      </c>
      <c r="P4285" s="217">
        <f>J4285*M4285</f>
        <v>0</v>
      </c>
      <c r="Q4285" s="217">
        <f>K4285*M4285</f>
        <v>0</v>
      </c>
      <c r="R4285" s="217">
        <f>L4285*M4285</f>
        <v>0</v>
      </c>
      <c r="S4285" s="703" t="s">
        <v>3</v>
      </c>
    </row>
    <row r="4286" spans="1:21" s="56" customFormat="1" ht="69.95" hidden="1" customHeight="1" outlineLevel="1" thickBot="1" x14ac:dyDescent="0.25">
      <c r="A4286" s="242" t="s">
        <v>7483</v>
      </c>
      <c r="B4286" s="131" t="s">
        <v>136</v>
      </c>
      <c r="C4286" s="25"/>
      <c r="D4286" s="116" t="s">
        <v>7552</v>
      </c>
      <c r="E4286" s="7"/>
      <c r="F4286" s="7" t="s">
        <v>4</v>
      </c>
      <c r="G4286" s="149">
        <v>18</v>
      </c>
      <c r="H4286" s="65">
        <v>10.3</v>
      </c>
      <c r="I4286" s="65">
        <v>10.1</v>
      </c>
      <c r="J4286" s="161">
        <f t="shared" ref="J4286" si="3098">I4286*0.98</f>
        <v>9.8979999999999997</v>
      </c>
      <c r="K4286" s="161">
        <f t="shared" ref="K4286" si="3099">I4286*0.97</f>
        <v>9.7969999999999988</v>
      </c>
      <c r="L4286" s="161">
        <f t="shared" ref="L4286" si="3100">I4286*0.96</f>
        <v>9.6959999999999997</v>
      </c>
      <c r="M4286" s="14"/>
      <c r="N4286" s="208">
        <f>H4286*M4286</f>
        <v>0</v>
      </c>
      <c r="O4286" s="217">
        <f>I4286*M4286</f>
        <v>0</v>
      </c>
      <c r="P4286" s="217">
        <f>J4286*M4286</f>
        <v>0</v>
      </c>
      <c r="Q4286" s="217">
        <f>K4286*M4286</f>
        <v>0</v>
      </c>
      <c r="R4286" s="217">
        <f>L4286*M4286</f>
        <v>0</v>
      </c>
      <c r="S4286" s="703" t="s">
        <v>3</v>
      </c>
    </row>
    <row r="4287" spans="1:21" s="56" customFormat="1" ht="69.95" hidden="1" customHeight="1" outlineLevel="1" thickBot="1" x14ac:dyDescent="0.25">
      <c r="A4287" s="242" t="s">
        <v>7484</v>
      </c>
      <c r="B4287" s="131" t="s">
        <v>136</v>
      </c>
      <c r="C4287" s="25"/>
      <c r="D4287" s="116" t="s">
        <v>7553</v>
      </c>
      <c r="E4287" s="7"/>
      <c r="F4287" s="7" t="s">
        <v>4</v>
      </c>
      <c r="G4287" s="149">
        <v>13</v>
      </c>
      <c r="H4287" s="65">
        <v>7.1</v>
      </c>
      <c r="I4287" s="65">
        <v>6.9</v>
      </c>
      <c r="J4287" s="161">
        <f t="shared" ref="J4287" si="3101">I4287*0.98</f>
        <v>6.7620000000000005</v>
      </c>
      <c r="K4287" s="161">
        <f t="shared" ref="K4287" si="3102">I4287*0.97</f>
        <v>6.6930000000000005</v>
      </c>
      <c r="L4287" s="161">
        <f t="shared" ref="L4287" si="3103">I4287*0.96</f>
        <v>6.6239999999999997</v>
      </c>
      <c r="M4287" s="14"/>
      <c r="N4287" s="208">
        <f>H4287*M4287</f>
        <v>0</v>
      </c>
      <c r="O4287" s="217">
        <f>I4287*M4287</f>
        <v>0</v>
      </c>
      <c r="P4287" s="217">
        <f>J4287*M4287</f>
        <v>0</v>
      </c>
      <c r="Q4287" s="217">
        <f>K4287*M4287</f>
        <v>0</v>
      </c>
      <c r="R4287" s="217">
        <f>L4287*M4287</f>
        <v>0</v>
      </c>
      <c r="S4287" s="703" t="s">
        <v>3</v>
      </c>
    </row>
    <row r="4288" spans="1:21" s="56" customFormat="1" ht="69.95" hidden="1" customHeight="1" outlineLevel="1" thickBot="1" x14ac:dyDescent="0.25">
      <c r="A4288" s="242" t="s">
        <v>7485</v>
      </c>
      <c r="B4288" s="131" t="s">
        <v>136</v>
      </c>
      <c r="C4288" s="25"/>
      <c r="D4288" s="116" t="s">
        <v>7554</v>
      </c>
      <c r="E4288" s="7"/>
      <c r="F4288" s="7" t="s">
        <v>4</v>
      </c>
      <c r="G4288" s="149">
        <v>15</v>
      </c>
      <c r="H4288" s="65">
        <v>8.1</v>
      </c>
      <c r="I4288" s="65">
        <v>7.9</v>
      </c>
      <c r="J4288" s="161">
        <f t="shared" ref="J4288" si="3104">I4288*0.98</f>
        <v>7.742</v>
      </c>
      <c r="K4288" s="161">
        <f t="shared" ref="K4288" si="3105">I4288*0.97</f>
        <v>7.6630000000000003</v>
      </c>
      <c r="L4288" s="161">
        <f t="shared" ref="L4288" si="3106">I4288*0.96</f>
        <v>7.5839999999999996</v>
      </c>
      <c r="M4288" s="14"/>
      <c r="N4288" s="208">
        <f>H4288*M4288</f>
        <v>0</v>
      </c>
      <c r="O4288" s="217">
        <f>I4288*M4288</f>
        <v>0</v>
      </c>
      <c r="P4288" s="217">
        <f>J4288*M4288</f>
        <v>0</v>
      </c>
      <c r="Q4288" s="217">
        <f>K4288*M4288</f>
        <v>0</v>
      </c>
      <c r="R4288" s="217">
        <f>L4288*M4288</f>
        <v>0</v>
      </c>
      <c r="S4288" s="703" t="s">
        <v>3</v>
      </c>
    </row>
    <row r="4289" spans="1:21" s="56" customFormat="1" ht="20.100000000000001" customHeight="1" collapsed="1" thickBot="1" x14ac:dyDescent="0.25">
      <c r="A4289" s="372" t="s">
        <v>7516</v>
      </c>
      <c r="B4289" s="372"/>
      <c r="C4289" s="373"/>
      <c r="D4289" s="374"/>
      <c r="E4289" s="374"/>
      <c r="F4289" s="374"/>
      <c r="G4289" s="375"/>
      <c r="H4289" s="376"/>
      <c r="I4289" s="376"/>
      <c r="J4289" s="378"/>
      <c r="K4289" s="378"/>
      <c r="L4289" s="378"/>
      <c r="M4289" s="375"/>
      <c r="N4289" s="376"/>
      <c r="O4289" s="376"/>
      <c r="P4289" s="376"/>
      <c r="Q4289" s="376"/>
      <c r="R4289" s="376"/>
      <c r="S4289" s="377"/>
    </row>
    <row r="4290" spans="1:21" ht="20.100000000000001" hidden="1" customHeight="1" outlineLevel="1" thickBot="1" x14ac:dyDescent="0.25">
      <c r="A4290" s="3" t="s">
        <v>3737</v>
      </c>
      <c r="B4290" s="4" t="s">
        <v>33</v>
      </c>
      <c r="C4290" s="4"/>
      <c r="D4290" s="4" t="s">
        <v>17</v>
      </c>
      <c r="E4290" s="3" t="s">
        <v>2746</v>
      </c>
      <c r="F4290" s="35" t="s">
        <v>31</v>
      </c>
      <c r="G4290" s="39" t="s">
        <v>487</v>
      </c>
      <c r="H4290" s="4" t="s">
        <v>488</v>
      </c>
      <c r="I4290" s="4" t="s">
        <v>495</v>
      </c>
      <c r="J4290" s="123">
        <v>-0.02</v>
      </c>
      <c r="K4290" s="123">
        <v>-0.03</v>
      </c>
      <c r="L4290" s="123">
        <v>-0.04</v>
      </c>
      <c r="M4290" s="4" t="s">
        <v>18</v>
      </c>
      <c r="N4290" s="4" t="s">
        <v>8</v>
      </c>
      <c r="O4290" s="4" t="s">
        <v>486</v>
      </c>
      <c r="P4290" s="124" t="s">
        <v>1924</v>
      </c>
      <c r="Q4290" s="124" t="s">
        <v>1930</v>
      </c>
      <c r="R4290" s="124" t="s">
        <v>1931</v>
      </c>
      <c r="S4290" s="4" t="s">
        <v>34</v>
      </c>
      <c r="U4290" s="56"/>
    </row>
    <row r="4291" spans="1:21" s="56" customFormat="1" ht="69.95" hidden="1" customHeight="1" outlineLevel="1" thickBot="1" x14ac:dyDescent="0.25">
      <c r="A4291" s="644" t="s">
        <v>10341</v>
      </c>
      <c r="B4291" s="82" t="s">
        <v>1216</v>
      </c>
      <c r="C4291" s="597" t="s">
        <v>10342</v>
      </c>
      <c r="D4291" s="69" t="s">
        <v>10340</v>
      </c>
      <c r="E4291" s="64"/>
      <c r="F4291" s="64" t="s">
        <v>4</v>
      </c>
      <c r="G4291" s="86">
        <v>7</v>
      </c>
      <c r="H4291" s="98">
        <v>4</v>
      </c>
      <c r="I4291" s="98">
        <v>3.9</v>
      </c>
      <c r="J4291" s="162">
        <f t="shared" ref="J4291" si="3107">I4291*0.98</f>
        <v>3.8220000000000001</v>
      </c>
      <c r="K4291" s="162">
        <f t="shared" ref="K4291" si="3108">I4291*0.97</f>
        <v>3.7829999999999999</v>
      </c>
      <c r="L4291" s="162">
        <f t="shared" ref="L4291" si="3109">I4291*0.96</f>
        <v>3.7439999999999998</v>
      </c>
      <c r="M4291" s="141"/>
      <c r="N4291" s="209">
        <f>H4291*M4291</f>
        <v>0</v>
      </c>
      <c r="O4291" s="217">
        <f>I4291*M4291</f>
        <v>0</v>
      </c>
      <c r="P4291" s="246">
        <f>J4291*M4291</f>
        <v>0</v>
      </c>
      <c r="Q4291" s="246">
        <f>K4291*M4291</f>
        <v>0</v>
      </c>
      <c r="R4291" s="246">
        <f>L4291*M4291</f>
        <v>0</v>
      </c>
      <c r="S4291" s="30" t="s">
        <v>5</v>
      </c>
      <c r="T4291" s="100"/>
    </row>
    <row r="4292" spans="1:21" s="56" customFormat="1" ht="69.95" hidden="1" customHeight="1" outlineLevel="1" thickBot="1" x14ac:dyDescent="0.25">
      <c r="A4292" s="644" t="s">
        <v>9185</v>
      </c>
      <c r="B4292" s="82" t="s">
        <v>1216</v>
      </c>
      <c r="C4292" s="103" t="s">
        <v>9186</v>
      </c>
      <c r="D4292" s="298" t="s">
        <v>9184</v>
      </c>
      <c r="E4292" s="64"/>
      <c r="F4292" s="82" t="s">
        <v>4</v>
      </c>
      <c r="G4292" s="136">
        <v>18</v>
      </c>
      <c r="H4292" s="98">
        <v>12.3</v>
      </c>
      <c r="I4292" s="98">
        <v>12</v>
      </c>
      <c r="J4292" s="162">
        <f t="shared" ref="J4292" si="3110">I4292*0.98</f>
        <v>11.76</v>
      </c>
      <c r="K4292" s="162">
        <f t="shared" ref="K4292" si="3111">I4292*0.97</f>
        <v>11.64</v>
      </c>
      <c r="L4292" s="162">
        <f t="shared" ref="L4292" si="3112">I4292*0.96</f>
        <v>11.52</v>
      </c>
      <c r="M4292" s="141"/>
      <c r="N4292" s="209">
        <f>H4292*M4292</f>
        <v>0</v>
      </c>
      <c r="O4292" s="217">
        <f>I4292*M4292</f>
        <v>0</v>
      </c>
      <c r="P4292" s="217">
        <f>J4292*M4292</f>
        <v>0</v>
      </c>
      <c r="Q4292" s="217">
        <f>K4292*M4292</f>
        <v>0</v>
      </c>
      <c r="R4292" s="217">
        <f>L4292*M4292</f>
        <v>0</v>
      </c>
      <c r="S4292" s="30" t="s">
        <v>5</v>
      </c>
      <c r="T4292" s="100"/>
    </row>
    <row r="4293" spans="1:21" s="56" customFormat="1" ht="69.95" hidden="1" customHeight="1" outlineLevel="1" thickBot="1" x14ac:dyDescent="0.25">
      <c r="A4293" s="650" t="s">
        <v>8088</v>
      </c>
      <c r="B4293" s="82" t="s">
        <v>1216</v>
      </c>
      <c r="C4293" s="103" t="s">
        <v>8089</v>
      </c>
      <c r="D4293" s="298" t="s">
        <v>8087</v>
      </c>
      <c r="E4293" s="82"/>
      <c r="F4293" s="82" t="s">
        <v>4</v>
      </c>
      <c r="G4293" s="321">
        <v>30</v>
      </c>
      <c r="H4293" s="99">
        <v>20.5</v>
      </c>
      <c r="I4293" s="99">
        <v>20</v>
      </c>
      <c r="J4293" s="162">
        <f t="shared" ref="J4293:J4294" si="3113">I4293*0.98</f>
        <v>19.600000000000001</v>
      </c>
      <c r="K4293" s="162">
        <f t="shared" ref="K4293:K4294" si="3114">I4293*0.97</f>
        <v>19.399999999999999</v>
      </c>
      <c r="L4293" s="162">
        <f t="shared" ref="L4293:L4294" si="3115">I4293*0.96</f>
        <v>19.2</v>
      </c>
      <c r="M4293" s="152"/>
      <c r="N4293" s="209">
        <f>H4293*M4293</f>
        <v>0</v>
      </c>
      <c r="O4293" s="217">
        <f>I4293*M4293</f>
        <v>0</v>
      </c>
      <c r="P4293" s="246">
        <f>J4293*M4293</f>
        <v>0</v>
      </c>
      <c r="Q4293" s="246">
        <f>K4293*M4293</f>
        <v>0</v>
      </c>
      <c r="R4293" s="246">
        <f>L4293*M4293</f>
        <v>0</v>
      </c>
      <c r="S4293" s="102" t="s">
        <v>5</v>
      </c>
      <c r="T4293" s="100"/>
      <c r="U4293"/>
    </row>
    <row r="4294" spans="1:21" s="56" customFormat="1" ht="69.95" hidden="1" customHeight="1" outlineLevel="1" thickBot="1" x14ac:dyDescent="0.25">
      <c r="A4294" s="644" t="s">
        <v>7905</v>
      </c>
      <c r="B4294" s="82" t="s">
        <v>1216</v>
      </c>
      <c r="C4294" s="597" t="s">
        <v>10830</v>
      </c>
      <c r="D4294" s="69" t="s">
        <v>7909</v>
      </c>
      <c r="E4294" s="64"/>
      <c r="F4294" s="82" t="s">
        <v>4</v>
      </c>
      <c r="G4294" s="136">
        <v>10</v>
      </c>
      <c r="H4294" s="98">
        <v>6.2</v>
      </c>
      <c r="I4294" s="98">
        <v>6</v>
      </c>
      <c r="J4294" s="162">
        <f t="shared" si="3113"/>
        <v>5.88</v>
      </c>
      <c r="K4294" s="162">
        <f t="shared" si="3114"/>
        <v>5.82</v>
      </c>
      <c r="L4294" s="162">
        <f t="shared" si="3115"/>
        <v>5.76</v>
      </c>
      <c r="M4294" s="141"/>
      <c r="N4294" s="209">
        <f>H4294*M4294</f>
        <v>0</v>
      </c>
      <c r="O4294" s="217">
        <f>I4294*M4294</f>
        <v>0</v>
      </c>
      <c r="P4294" s="246">
        <f>J4294*M4294</f>
        <v>0</v>
      </c>
      <c r="Q4294" s="246">
        <f>K4294*M4294</f>
        <v>0</v>
      </c>
      <c r="R4294" s="246">
        <f>L4294*M4294</f>
        <v>0</v>
      </c>
      <c r="S4294" s="30" t="s">
        <v>5</v>
      </c>
      <c r="T4294" s="100"/>
    </row>
    <row r="4295" spans="1:21" s="56" customFormat="1" ht="69.95" hidden="1" customHeight="1" outlineLevel="1" thickBot="1" x14ac:dyDescent="0.25">
      <c r="A4295" s="644" t="s">
        <v>10529</v>
      </c>
      <c r="B4295" s="82" t="s">
        <v>1216</v>
      </c>
      <c r="C4295" s="644" t="s">
        <v>10650</v>
      </c>
      <c r="D4295" s="69" t="s">
        <v>10535</v>
      </c>
      <c r="E4295" s="64"/>
      <c r="F4295" s="64" t="s">
        <v>4</v>
      </c>
      <c r="G4295" s="136">
        <v>14</v>
      </c>
      <c r="H4295" s="107">
        <v>8.6</v>
      </c>
      <c r="I4295" s="98">
        <v>8.4</v>
      </c>
      <c r="J4295" s="162">
        <f t="shared" ref="J4295" si="3116">I4295*0.98</f>
        <v>8.2319999999999993</v>
      </c>
      <c r="K4295" s="162">
        <f t="shared" ref="K4295" si="3117">I4295*0.97</f>
        <v>8.1479999999999997</v>
      </c>
      <c r="L4295" s="162">
        <f t="shared" ref="L4295" si="3118">I4295*0.96</f>
        <v>8.0640000000000001</v>
      </c>
      <c r="M4295" s="141"/>
      <c r="N4295" s="209">
        <f>H4295*M4295</f>
        <v>0</v>
      </c>
      <c r="O4295" s="217">
        <f>I4295*M4295</f>
        <v>0</v>
      </c>
      <c r="P4295" s="246">
        <f>J4295*M4295</f>
        <v>0</v>
      </c>
      <c r="Q4295" s="246">
        <f>K4295*M4295</f>
        <v>0</v>
      </c>
      <c r="R4295" s="246">
        <f>L4295*M4295</f>
        <v>0</v>
      </c>
      <c r="S4295" s="30" t="s">
        <v>5</v>
      </c>
      <c r="T4295" s="100"/>
    </row>
    <row r="4296" spans="1:21" s="56" customFormat="1" ht="69.95" hidden="1" customHeight="1" outlineLevel="1" thickBot="1" x14ac:dyDescent="0.25">
      <c r="A4296" s="644" t="s">
        <v>7849</v>
      </c>
      <c r="B4296" s="82" t="s">
        <v>1216</v>
      </c>
      <c r="C4296" s="644" t="s">
        <v>10651</v>
      </c>
      <c r="D4296" s="69" t="s">
        <v>7911</v>
      </c>
      <c r="E4296" s="64"/>
      <c r="F4296" s="64" t="s">
        <v>4</v>
      </c>
      <c r="G4296" s="136">
        <v>10</v>
      </c>
      <c r="H4296" s="107">
        <v>6.2</v>
      </c>
      <c r="I4296" s="98">
        <v>6</v>
      </c>
      <c r="J4296" s="162">
        <f>I4296*0.98</f>
        <v>5.88</v>
      </c>
      <c r="K4296" s="162">
        <f t="shared" ref="K4296:K4335" si="3119">I4296*0.97</f>
        <v>5.82</v>
      </c>
      <c r="L4296" s="162">
        <f t="shared" ref="L4296:L4337" si="3120">I4296*0.96</f>
        <v>5.76</v>
      </c>
      <c r="M4296" s="141"/>
      <c r="N4296" s="209">
        <f>H4296*M4296</f>
        <v>0</v>
      </c>
      <c r="O4296" s="217">
        <f>I4296*M4296</f>
        <v>0</v>
      </c>
      <c r="P4296" s="246">
        <f>J4296*M4296</f>
        <v>0</v>
      </c>
      <c r="Q4296" s="246">
        <f>K4296*M4296</f>
        <v>0</v>
      </c>
      <c r="R4296" s="246">
        <f>L4296*M4296</f>
        <v>0</v>
      </c>
      <c r="S4296" s="30" t="s">
        <v>5</v>
      </c>
      <c r="T4296" s="100"/>
    </row>
    <row r="4297" spans="1:21" s="56" customFormat="1" ht="69.95" hidden="1" customHeight="1" outlineLevel="1" thickBot="1" x14ac:dyDescent="0.25">
      <c r="A4297" s="644" t="s">
        <v>10024</v>
      </c>
      <c r="B4297" s="82" t="s">
        <v>1216</v>
      </c>
      <c r="C4297" s="597" t="s">
        <v>10026</v>
      </c>
      <c r="D4297" s="68" t="s">
        <v>10025</v>
      </c>
      <c r="E4297" s="64"/>
      <c r="F4297" s="64" t="s">
        <v>4</v>
      </c>
      <c r="G4297" s="136">
        <v>12</v>
      </c>
      <c r="H4297" s="107">
        <v>7.7</v>
      </c>
      <c r="I4297" s="98">
        <v>7.5</v>
      </c>
      <c r="J4297" s="161">
        <f t="shared" ref="J4297" si="3121">I4297*0.98</f>
        <v>7.35</v>
      </c>
      <c r="K4297" s="161">
        <f t="shared" ref="K4297" si="3122">I4297*0.97</f>
        <v>7.2749999999999995</v>
      </c>
      <c r="L4297" s="161">
        <f t="shared" ref="L4297" si="3123">I4297*0.96</f>
        <v>7.1999999999999993</v>
      </c>
      <c r="M4297" s="14"/>
      <c r="N4297" s="208">
        <f>H4297*M4297</f>
        <v>0</v>
      </c>
      <c r="O4297" s="217">
        <f>I4297*M4297</f>
        <v>0</v>
      </c>
      <c r="P4297" s="246">
        <f>J4297*M4297</f>
        <v>0</v>
      </c>
      <c r="Q4297" s="246">
        <f>K4297*M4297</f>
        <v>0</v>
      </c>
      <c r="R4297" s="246">
        <f>L4297*M4297</f>
        <v>0</v>
      </c>
      <c r="S4297" s="30" t="s">
        <v>5</v>
      </c>
    </row>
    <row r="4298" spans="1:21" s="56" customFormat="1" ht="69.95" hidden="1" customHeight="1" outlineLevel="1" thickBot="1" x14ac:dyDescent="0.25">
      <c r="A4298" s="644" t="s">
        <v>10902</v>
      </c>
      <c r="B4298" s="64" t="s">
        <v>1216</v>
      </c>
      <c r="C4298" s="644" t="s">
        <v>10901</v>
      </c>
      <c r="D4298" s="69" t="s">
        <v>10900</v>
      </c>
      <c r="E4298" s="64"/>
      <c r="F4298" s="64" t="s">
        <v>4</v>
      </c>
      <c r="G4298" s="136">
        <v>12</v>
      </c>
      <c r="H4298" s="107">
        <v>7.1</v>
      </c>
      <c r="I4298" s="98">
        <v>6.9</v>
      </c>
      <c r="J4298" s="162">
        <f t="shared" ref="J4298" si="3124">I4298*0.98</f>
        <v>6.7620000000000005</v>
      </c>
      <c r="K4298" s="162">
        <f t="shared" ref="K4298" si="3125">I4298*0.97</f>
        <v>6.6930000000000005</v>
      </c>
      <c r="L4298" s="162">
        <f t="shared" ref="L4298" si="3126">I4298*0.96</f>
        <v>6.6239999999999997</v>
      </c>
      <c r="M4298" s="141"/>
      <c r="N4298" s="209">
        <f>H4298*M4298</f>
        <v>0</v>
      </c>
      <c r="O4298" s="98">
        <f>I4298*M4298</f>
        <v>0</v>
      </c>
      <c r="P4298" s="246">
        <f>J4298*M4298</f>
        <v>0</v>
      </c>
      <c r="Q4298" s="246">
        <f>K4298*M4298</f>
        <v>0</v>
      </c>
      <c r="R4298" s="246">
        <f>L4298*M4298</f>
        <v>0</v>
      </c>
      <c r="S4298" s="30" t="s">
        <v>5</v>
      </c>
      <c r="T4298" s="100"/>
    </row>
    <row r="4299" spans="1:21" s="56" customFormat="1" ht="69.95" hidden="1" customHeight="1" outlineLevel="1" thickBot="1" x14ac:dyDescent="0.25">
      <c r="A4299" s="644" t="s">
        <v>7850</v>
      </c>
      <c r="B4299" s="64" t="s">
        <v>1216</v>
      </c>
      <c r="C4299" s="644" t="s">
        <v>10669</v>
      </c>
      <c r="D4299" s="69" t="s">
        <v>7912</v>
      </c>
      <c r="E4299" s="64"/>
      <c r="F4299" s="64" t="s">
        <v>4</v>
      </c>
      <c r="G4299" s="136">
        <v>10</v>
      </c>
      <c r="H4299" s="107">
        <v>6.2</v>
      </c>
      <c r="I4299" s="98">
        <v>6</v>
      </c>
      <c r="J4299" s="162">
        <f t="shared" ref="J4299:J4328" si="3127">I4299*0.98</f>
        <v>5.88</v>
      </c>
      <c r="K4299" s="162">
        <f t="shared" si="3119"/>
        <v>5.82</v>
      </c>
      <c r="L4299" s="162">
        <f t="shared" si="3120"/>
        <v>5.76</v>
      </c>
      <c r="M4299" s="141"/>
      <c r="N4299" s="209">
        <f>H4299*M4299</f>
        <v>0</v>
      </c>
      <c r="O4299" s="98">
        <f>I4299*M4299</f>
        <v>0</v>
      </c>
      <c r="P4299" s="246">
        <f>J4299*M4299</f>
        <v>0</v>
      </c>
      <c r="Q4299" s="246">
        <f>K4299*M4299</f>
        <v>0</v>
      </c>
      <c r="R4299" s="246">
        <f>L4299*M4299</f>
        <v>0</v>
      </c>
      <c r="S4299" s="30" t="s">
        <v>5</v>
      </c>
      <c r="T4299" s="100"/>
    </row>
    <row r="4300" spans="1:21" s="56" customFormat="1" ht="69.95" hidden="1" customHeight="1" outlineLevel="1" thickBot="1" x14ac:dyDescent="0.25">
      <c r="A4300" s="644" t="s">
        <v>7851</v>
      </c>
      <c r="B4300" s="64" t="s">
        <v>1216</v>
      </c>
      <c r="C4300" s="103" t="s">
        <v>10670</v>
      </c>
      <c r="D4300" s="69" t="s">
        <v>7913</v>
      </c>
      <c r="E4300" s="64"/>
      <c r="F4300" s="64" t="s">
        <v>4</v>
      </c>
      <c r="G4300" s="136">
        <v>10</v>
      </c>
      <c r="H4300" s="107">
        <v>6.2</v>
      </c>
      <c r="I4300" s="98">
        <v>6</v>
      </c>
      <c r="J4300" s="162">
        <f t="shared" si="3127"/>
        <v>5.88</v>
      </c>
      <c r="K4300" s="162">
        <f t="shared" si="3119"/>
        <v>5.82</v>
      </c>
      <c r="L4300" s="162">
        <f t="shared" si="3120"/>
        <v>5.76</v>
      </c>
      <c r="M4300" s="141"/>
      <c r="N4300" s="209">
        <f>H4300*M4300</f>
        <v>0</v>
      </c>
      <c r="O4300" s="98">
        <f>I4300*M4300</f>
        <v>0</v>
      </c>
      <c r="P4300" s="246">
        <f>J4300*M4300</f>
        <v>0</v>
      </c>
      <c r="Q4300" s="246">
        <f>K4300*M4300</f>
        <v>0</v>
      </c>
      <c r="R4300" s="246">
        <f>L4300*M4300</f>
        <v>0</v>
      </c>
      <c r="S4300" s="30" t="s">
        <v>5</v>
      </c>
      <c r="T4300" s="100"/>
    </row>
    <row r="4301" spans="1:21" s="56" customFormat="1" ht="69.95" hidden="1" customHeight="1" outlineLevel="1" thickBot="1" x14ac:dyDescent="0.25">
      <c r="A4301" s="644" t="s">
        <v>7853</v>
      </c>
      <c r="B4301" s="64" t="s">
        <v>1216</v>
      </c>
      <c r="C4301" s="597" t="s">
        <v>7854</v>
      </c>
      <c r="D4301" s="298" t="s">
        <v>7914</v>
      </c>
      <c r="E4301" s="64"/>
      <c r="F4301" s="64" t="s">
        <v>4</v>
      </c>
      <c r="G4301" s="136">
        <v>40</v>
      </c>
      <c r="H4301" s="98">
        <v>26.5</v>
      </c>
      <c r="I4301" s="98">
        <v>26</v>
      </c>
      <c r="J4301" s="162">
        <f t="shared" si="3127"/>
        <v>25.48</v>
      </c>
      <c r="K4301" s="162">
        <f t="shared" si="3119"/>
        <v>25.22</v>
      </c>
      <c r="L4301" s="162">
        <f t="shared" si="3120"/>
        <v>24.96</v>
      </c>
      <c r="M4301" s="141"/>
      <c r="N4301" s="209">
        <f>H4301*M4301</f>
        <v>0</v>
      </c>
      <c r="O4301" s="217">
        <f>I4301*M4301</f>
        <v>0</v>
      </c>
      <c r="P4301" s="246">
        <f>J4301*M4301</f>
        <v>0</v>
      </c>
      <c r="Q4301" s="246">
        <f>K4301*M4301</f>
        <v>0</v>
      </c>
      <c r="R4301" s="246">
        <f>L4301*M4301</f>
        <v>0</v>
      </c>
      <c r="S4301" s="30" t="s">
        <v>5</v>
      </c>
      <c r="T4301" s="100"/>
    </row>
    <row r="4302" spans="1:21" s="56" customFormat="1" ht="69.95" hidden="1" customHeight="1" outlineLevel="1" thickBot="1" x14ac:dyDescent="0.25">
      <c r="A4302" s="644" t="s">
        <v>5982</v>
      </c>
      <c r="B4302" s="64" t="s">
        <v>1216</v>
      </c>
      <c r="C4302" s="597" t="s">
        <v>7852</v>
      </c>
      <c r="D4302" s="298" t="s">
        <v>7915</v>
      </c>
      <c r="E4302" s="64"/>
      <c r="F4302" s="64" t="s">
        <v>4</v>
      </c>
      <c r="G4302" s="136">
        <v>43</v>
      </c>
      <c r="H4302" s="98">
        <v>28</v>
      </c>
      <c r="I4302" s="98">
        <v>27.5</v>
      </c>
      <c r="J4302" s="162">
        <f t="shared" si="3127"/>
        <v>26.95</v>
      </c>
      <c r="K4302" s="162">
        <f t="shared" si="3119"/>
        <v>26.675000000000001</v>
      </c>
      <c r="L4302" s="162">
        <f t="shared" si="3120"/>
        <v>26.4</v>
      </c>
      <c r="M4302" s="141"/>
      <c r="N4302" s="209">
        <f>H4302*M4302</f>
        <v>0</v>
      </c>
      <c r="O4302" s="217">
        <f>I4302*M4302</f>
        <v>0</v>
      </c>
      <c r="P4302" s="246">
        <f>J4302*M4302</f>
        <v>0</v>
      </c>
      <c r="Q4302" s="246">
        <f>K4302*M4302</f>
        <v>0</v>
      </c>
      <c r="R4302" s="246">
        <f>L4302*M4302</f>
        <v>0</v>
      </c>
      <c r="S4302" s="30" t="s">
        <v>5</v>
      </c>
      <c r="T4302" s="100"/>
    </row>
    <row r="4303" spans="1:21" s="56" customFormat="1" ht="69.95" hidden="1" customHeight="1" outlineLevel="1" thickBot="1" x14ac:dyDescent="0.25">
      <c r="A4303" s="644" t="s">
        <v>8695</v>
      </c>
      <c r="B4303" s="64" t="s">
        <v>1216</v>
      </c>
      <c r="C4303" s="597" t="s">
        <v>8694</v>
      </c>
      <c r="D4303" s="298" t="s">
        <v>8693</v>
      </c>
      <c r="E4303" s="64"/>
      <c r="F4303" s="64" t="s">
        <v>4</v>
      </c>
      <c r="G4303" s="136">
        <v>35</v>
      </c>
      <c r="H4303" s="98">
        <v>23.5</v>
      </c>
      <c r="I4303" s="98">
        <v>23</v>
      </c>
      <c r="J4303" s="162">
        <f t="shared" ref="J4303" si="3128">I4303*0.98</f>
        <v>22.54</v>
      </c>
      <c r="K4303" s="162">
        <f t="shared" ref="K4303" si="3129">I4303*0.97</f>
        <v>22.31</v>
      </c>
      <c r="L4303" s="162">
        <f t="shared" ref="L4303" si="3130">I4303*0.96</f>
        <v>22.08</v>
      </c>
      <c r="M4303" s="141"/>
      <c r="N4303" s="209">
        <f>H4303*M4303</f>
        <v>0</v>
      </c>
      <c r="O4303" s="217">
        <f>I4303*M4303</f>
        <v>0</v>
      </c>
      <c r="P4303" s="246">
        <f>J4303*M4303</f>
        <v>0</v>
      </c>
      <c r="Q4303" s="246">
        <f>K4303*M4303</f>
        <v>0</v>
      </c>
      <c r="R4303" s="246">
        <f>L4303*M4303</f>
        <v>0</v>
      </c>
      <c r="S4303" s="30" t="s">
        <v>5</v>
      </c>
      <c r="T4303" s="100"/>
    </row>
    <row r="4304" spans="1:21" s="56" customFormat="1" ht="69.95" hidden="1" customHeight="1" outlineLevel="1" thickBot="1" x14ac:dyDescent="0.25">
      <c r="A4304" s="644" t="s">
        <v>5983</v>
      </c>
      <c r="B4304" s="64" t="s">
        <v>1216</v>
      </c>
      <c r="C4304" s="103" t="s">
        <v>7855</v>
      </c>
      <c r="D4304" s="69" t="s">
        <v>7540</v>
      </c>
      <c r="E4304" s="64"/>
      <c r="F4304" s="64" t="s">
        <v>4</v>
      </c>
      <c r="G4304" s="136">
        <v>45</v>
      </c>
      <c r="H4304" s="98">
        <v>29</v>
      </c>
      <c r="I4304" s="98">
        <v>28.5</v>
      </c>
      <c r="J4304" s="162">
        <f t="shared" si="3127"/>
        <v>27.93</v>
      </c>
      <c r="K4304" s="162">
        <f t="shared" si="3119"/>
        <v>27.645</v>
      </c>
      <c r="L4304" s="162">
        <f t="shared" si="3120"/>
        <v>27.36</v>
      </c>
      <c r="M4304" s="14"/>
      <c r="N4304" s="209">
        <f>H4304*M4304</f>
        <v>0</v>
      </c>
      <c r="O4304" s="217">
        <f>I4304*M4304</f>
        <v>0</v>
      </c>
      <c r="P4304" s="246">
        <f>J4304*M4304</f>
        <v>0</v>
      </c>
      <c r="Q4304" s="246">
        <f>K4304*M4304</f>
        <v>0</v>
      </c>
      <c r="R4304" s="246">
        <f>L4304*M4304</f>
        <v>0</v>
      </c>
      <c r="S4304" s="13" t="s">
        <v>5</v>
      </c>
      <c r="T4304" s="100"/>
      <c r="U4304"/>
    </row>
    <row r="4305" spans="1:21" s="56" customFormat="1" ht="69.95" hidden="1" customHeight="1" outlineLevel="1" thickBot="1" x14ac:dyDescent="0.25">
      <c r="A4305" s="644" t="s">
        <v>9303</v>
      </c>
      <c r="B4305" s="64" t="s">
        <v>1216</v>
      </c>
      <c r="C4305" s="597"/>
      <c r="D4305" s="298" t="s">
        <v>9302</v>
      </c>
      <c r="E4305" s="64"/>
      <c r="F4305" s="64" t="s">
        <v>4</v>
      </c>
      <c r="G4305" s="136">
        <v>55</v>
      </c>
      <c r="H4305" s="98">
        <v>35.5</v>
      </c>
      <c r="I4305" s="98">
        <v>35</v>
      </c>
      <c r="J4305" s="162">
        <f t="shared" ref="J4305" si="3131">I4305*0.98</f>
        <v>34.299999999999997</v>
      </c>
      <c r="K4305" s="162">
        <f t="shared" ref="K4305" si="3132">I4305*0.97</f>
        <v>33.949999999999996</v>
      </c>
      <c r="L4305" s="162">
        <f t="shared" ref="L4305" si="3133">I4305*0.96</f>
        <v>33.6</v>
      </c>
      <c r="M4305" s="141"/>
      <c r="N4305" s="209">
        <f>H4305*M4305</f>
        <v>0</v>
      </c>
      <c r="O4305" s="217">
        <f>I4305*M4305</f>
        <v>0</v>
      </c>
      <c r="P4305" s="246">
        <f>J4305*M4305</f>
        <v>0</v>
      </c>
      <c r="Q4305" s="246">
        <f>K4305*M4305</f>
        <v>0</v>
      </c>
      <c r="R4305" s="246">
        <f>L4305*M4305</f>
        <v>0</v>
      </c>
      <c r="S4305" s="95"/>
      <c r="T4305" s="100"/>
    </row>
    <row r="4306" spans="1:21" s="56" customFormat="1" ht="69.95" hidden="1" customHeight="1" outlineLevel="1" thickBot="1" x14ac:dyDescent="0.25">
      <c r="A4306" s="644" t="s">
        <v>9304</v>
      </c>
      <c r="B4306" s="64" t="s">
        <v>1216</v>
      </c>
      <c r="C4306" s="597"/>
      <c r="D4306" s="298" t="s">
        <v>9331</v>
      </c>
      <c r="E4306" s="64"/>
      <c r="F4306" s="64" t="s">
        <v>4</v>
      </c>
      <c r="G4306" s="136">
        <v>68</v>
      </c>
      <c r="H4306" s="98">
        <v>46</v>
      </c>
      <c r="I4306" s="98">
        <v>45</v>
      </c>
      <c r="J4306" s="162">
        <f t="shared" ref="J4306" si="3134">I4306*0.98</f>
        <v>44.1</v>
      </c>
      <c r="K4306" s="162">
        <f t="shared" ref="K4306" si="3135">I4306*0.97</f>
        <v>43.65</v>
      </c>
      <c r="L4306" s="162">
        <f t="shared" ref="L4306" si="3136">I4306*0.96</f>
        <v>43.199999999999996</v>
      </c>
      <c r="M4306" s="141"/>
      <c r="N4306" s="209">
        <f>H4306*M4306</f>
        <v>0</v>
      </c>
      <c r="O4306" s="217">
        <f>I4306*M4306</f>
        <v>0</v>
      </c>
      <c r="P4306" s="246">
        <f>J4306*M4306</f>
        <v>0</v>
      </c>
      <c r="Q4306" s="246">
        <f>K4306*M4306</f>
        <v>0</v>
      </c>
      <c r="R4306" s="246">
        <f>L4306*M4306</f>
        <v>0</v>
      </c>
      <c r="S4306" s="13" t="s">
        <v>5</v>
      </c>
      <c r="T4306" s="100"/>
    </row>
    <row r="4307" spans="1:21" s="56" customFormat="1" ht="69.95" hidden="1" customHeight="1" outlineLevel="1" thickBot="1" x14ac:dyDescent="0.25">
      <c r="A4307" s="644" t="s">
        <v>9316</v>
      </c>
      <c r="B4307" s="64" t="s">
        <v>1216</v>
      </c>
      <c r="C4307" s="597"/>
      <c r="D4307" s="298" t="s">
        <v>9322</v>
      </c>
      <c r="E4307" s="64"/>
      <c r="F4307" s="64" t="s">
        <v>4</v>
      </c>
      <c r="G4307" s="136">
        <v>10</v>
      </c>
      <c r="H4307" s="98">
        <v>6.7</v>
      </c>
      <c r="I4307" s="98">
        <v>6.5</v>
      </c>
      <c r="J4307" s="162">
        <f t="shared" ref="J4307" si="3137">I4307*0.98</f>
        <v>6.37</v>
      </c>
      <c r="K4307" s="162">
        <f t="shared" ref="K4307" si="3138">I4307*0.97</f>
        <v>6.3049999999999997</v>
      </c>
      <c r="L4307" s="162">
        <f t="shared" ref="L4307" si="3139">I4307*0.96</f>
        <v>6.24</v>
      </c>
      <c r="M4307" s="141"/>
      <c r="N4307" s="209">
        <f>H4307*M4307</f>
        <v>0</v>
      </c>
      <c r="O4307" s="217">
        <f>I4307*M4307</f>
        <v>0</v>
      </c>
      <c r="P4307" s="246">
        <f>J4307*M4307</f>
        <v>0</v>
      </c>
      <c r="Q4307" s="246">
        <f>K4307*M4307</f>
        <v>0</v>
      </c>
      <c r="R4307" s="246">
        <f>L4307*M4307</f>
        <v>0</v>
      </c>
      <c r="S4307" s="95"/>
      <c r="T4307" s="100"/>
    </row>
    <row r="4308" spans="1:21" s="56" customFormat="1" ht="69.95" hidden="1" customHeight="1" outlineLevel="1" thickBot="1" x14ac:dyDescent="0.25">
      <c r="A4308" s="644" t="s">
        <v>7846</v>
      </c>
      <c r="B4308" s="82" t="s">
        <v>1216</v>
      </c>
      <c r="C4308" s="104" t="s">
        <v>7908</v>
      </c>
      <c r="D4308" s="69" t="s">
        <v>7847</v>
      </c>
      <c r="E4308" s="232"/>
      <c r="F4308" s="64" t="s">
        <v>4</v>
      </c>
      <c r="G4308" s="136">
        <v>10</v>
      </c>
      <c r="H4308" s="98">
        <v>6.2</v>
      </c>
      <c r="I4308" s="98">
        <v>6</v>
      </c>
      <c r="J4308" s="162">
        <f t="shared" si="3127"/>
        <v>5.88</v>
      </c>
      <c r="K4308" s="162">
        <f t="shared" si="3119"/>
        <v>5.82</v>
      </c>
      <c r="L4308" s="162">
        <f t="shared" si="3120"/>
        <v>5.76</v>
      </c>
      <c r="M4308" s="141"/>
      <c r="N4308" s="209">
        <f>H4308*M4308</f>
        <v>0</v>
      </c>
      <c r="O4308" s="217">
        <f>I4308*M4308</f>
        <v>0</v>
      </c>
      <c r="P4308" s="246">
        <f>J4308*M4308</f>
        <v>0</v>
      </c>
      <c r="Q4308" s="246">
        <f>K4308*M4308</f>
        <v>0</v>
      </c>
      <c r="R4308" s="246">
        <f>L4308*M4308</f>
        <v>0</v>
      </c>
      <c r="S4308" s="95"/>
      <c r="T4308" s="100"/>
    </row>
    <row r="4309" spans="1:21" s="56" customFormat="1" ht="69.95" hidden="1" customHeight="1" outlineLevel="1" thickBot="1" x14ac:dyDescent="0.25">
      <c r="A4309" s="644" t="s">
        <v>9313</v>
      </c>
      <c r="B4309" s="82" t="s">
        <v>1216</v>
      </c>
      <c r="C4309" s="103" t="s">
        <v>10645</v>
      </c>
      <c r="D4309" s="69" t="s">
        <v>7834</v>
      </c>
      <c r="E4309" s="232"/>
      <c r="F4309" s="64" t="s">
        <v>4</v>
      </c>
      <c r="G4309" s="136">
        <v>10</v>
      </c>
      <c r="H4309" s="98">
        <v>6.2</v>
      </c>
      <c r="I4309" s="98">
        <v>6</v>
      </c>
      <c r="J4309" s="162">
        <f t="shared" si="3127"/>
        <v>5.88</v>
      </c>
      <c r="K4309" s="162">
        <f t="shared" si="3119"/>
        <v>5.82</v>
      </c>
      <c r="L4309" s="162">
        <f t="shared" si="3120"/>
        <v>5.76</v>
      </c>
      <c r="M4309" s="141"/>
      <c r="N4309" s="209">
        <f>H4309*M4309</f>
        <v>0</v>
      </c>
      <c r="O4309" s="217">
        <f>I4309*M4309</f>
        <v>0</v>
      </c>
      <c r="P4309" s="246">
        <f>J4309*M4309</f>
        <v>0</v>
      </c>
      <c r="Q4309" s="246">
        <f>K4309*M4309</f>
        <v>0</v>
      </c>
      <c r="R4309" s="246">
        <f>L4309*M4309</f>
        <v>0</v>
      </c>
      <c r="S4309" s="30" t="s">
        <v>5</v>
      </c>
      <c r="T4309" s="100"/>
    </row>
    <row r="4310" spans="1:21" s="56" customFormat="1" ht="69.95" hidden="1" customHeight="1" outlineLevel="1" thickBot="1" x14ac:dyDescent="0.25">
      <c r="A4310" s="650" t="s">
        <v>6207</v>
      </c>
      <c r="B4310" s="82" t="s">
        <v>1216</v>
      </c>
      <c r="C4310" s="172"/>
      <c r="D4310" s="67" t="s">
        <v>9909</v>
      </c>
      <c r="E4310" s="82"/>
      <c r="F4310" s="64" t="s">
        <v>4</v>
      </c>
      <c r="G4310" s="136">
        <v>45</v>
      </c>
      <c r="H4310" s="98">
        <v>33</v>
      </c>
      <c r="I4310" s="98">
        <v>32</v>
      </c>
      <c r="J4310" s="162">
        <f t="shared" si="3127"/>
        <v>31.36</v>
      </c>
      <c r="K4310" s="162">
        <v>31.04</v>
      </c>
      <c r="L4310" s="162">
        <v>30.72</v>
      </c>
      <c r="M4310" s="141"/>
      <c r="N4310" s="209">
        <f>H4310*M4310</f>
        <v>0</v>
      </c>
      <c r="O4310" s="217">
        <f>I4310*M4310</f>
        <v>0</v>
      </c>
      <c r="P4310" s="246">
        <f>J4310*M4310</f>
        <v>0</v>
      </c>
      <c r="Q4310" s="246">
        <f>K4310*M4310</f>
        <v>0</v>
      </c>
      <c r="R4310" s="246">
        <f>L4310*M4310</f>
        <v>0</v>
      </c>
      <c r="S4310" s="30" t="s">
        <v>5</v>
      </c>
      <c r="T4310" s="100"/>
    </row>
    <row r="4311" spans="1:21" s="56" customFormat="1" ht="69.95" hidden="1" customHeight="1" outlineLevel="1" thickBot="1" x14ac:dyDescent="0.25">
      <c r="A4311" s="650" t="s">
        <v>9312</v>
      </c>
      <c r="B4311" s="64" t="s">
        <v>1216</v>
      </c>
      <c r="C4311" s="644" t="s">
        <v>10648</v>
      </c>
      <c r="D4311" s="69" t="s">
        <v>9311</v>
      </c>
      <c r="E4311" s="64"/>
      <c r="F4311" s="64" t="s">
        <v>4</v>
      </c>
      <c r="G4311" s="136">
        <v>18</v>
      </c>
      <c r="H4311" s="98">
        <v>11.3</v>
      </c>
      <c r="I4311" s="98">
        <v>11</v>
      </c>
      <c r="J4311" s="162">
        <f t="shared" si="3127"/>
        <v>10.78</v>
      </c>
      <c r="K4311" s="162">
        <v>31.04</v>
      </c>
      <c r="L4311" s="162">
        <v>30.72</v>
      </c>
      <c r="M4311" s="141"/>
      <c r="N4311" s="209">
        <f>H4311*M4311</f>
        <v>0</v>
      </c>
      <c r="O4311" s="217">
        <f>I4311*M4311</f>
        <v>0</v>
      </c>
      <c r="P4311" s="246">
        <f>J4311*M4311</f>
        <v>0</v>
      </c>
      <c r="Q4311" s="246">
        <f>K4311*M4311</f>
        <v>0</v>
      </c>
      <c r="R4311" s="246">
        <f>L4311*M4311</f>
        <v>0</v>
      </c>
      <c r="S4311" s="30" t="s">
        <v>5</v>
      </c>
      <c r="T4311" s="100"/>
      <c r="U4311"/>
    </row>
    <row r="4312" spans="1:21" s="56" customFormat="1" ht="69.95" hidden="1" customHeight="1" outlineLevel="1" thickBot="1" x14ac:dyDescent="0.25">
      <c r="A4312" s="644" t="s">
        <v>9314</v>
      </c>
      <c r="B4312" s="82" t="s">
        <v>1216</v>
      </c>
      <c r="C4312" s="597" t="s">
        <v>10646</v>
      </c>
      <c r="D4312" s="69" t="s">
        <v>7837</v>
      </c>
      <c r="E4312" s="232"/>
      <c r="F4312" s="64" t="s">
        <v>4</v>
      </c>
      <c r="G4312" s="136">
        <v>10</v>
      </c>
      <c r="H4312" s="98">
        <v>6.5</v>
      </c>
      <c r="I4312" s="98">
        <v>6.3</v>
      </c>
      <c r="J4312" s="162">
        <f t="shared" si="3127"/>
        <v>6.1739999999999995</v>
      </c>
      <c r="K4312" s="162">
        <f t="shared" si="3119"/>
        <v>6.1109999999999998</v>
      </c>
      <c r="L4312" s="162">
        <f t="shared" si="3120"/>
        <v>6.048</v>
      </c>
      <c r="M4312" s="141"/>
      <c r="N4312" s="209">
        <f>H4312*M4312</f>
        <v>0</v>
      </c>
      <c r="O4312" s="217">
        <f>I4312*M4312</f>
        <v>0</v>
      </c>
      <c r="P4312" s="246">
        <f>J4312*M4312</f>
        <v>0</v>
      </c>
      <c r="Q4312" s="246">
        <f>K4312*M4312</f>
        <v>0</v>
      </c>
      <c r="R4312" s="246">
        <f>L4312*M4312</f>
        <v>0</v>
      </c>
      <c r="S4312" s="30" t="s">
        <v>5</v>
      </c>
      <c r="T4312" s="100"/>
    </row>
    <row r="4313" spans="1:21" s="56" customFormat="1" ht="69.95" hidden="1" customHeight="1" outlineLevel="1" thickBot="1" x14ac:dyDescent="0.25">
      <c r="A4313" s="644" t="s">
        <v>9323</v>
      </c>
      <c r="B4313" s="82" t="s">
        <v>1216</v>
      </c>
      <c r="C4313" s="644" t="s">
        <v>10647</v>
      </c>
      <c r="D4313" s="69" t="s">
        <v>7840</v>
      </c>
      <c r="E4313" s="232"/>
      <c r="F4313" s="64" t="s">
        <v>4</v>
      </c>
      <c r="G4313" s="136">
        <v>10</v>
      </c>
      <c r="H4313" s="98">
        <v>6.4</v>
      </c>
      <c r="I4313" s="98">
        <v>6.2</v>
      </c>
      <c r="J4313" s="162">
        <f t="shared" si="3127"/>
        <v>6.0759999999999996</v>
      </c>
      <c r="K4313" s="162">
        <f t="shared" si="3119"/>
        <v>6.0140000000000002</v>
      </c>
      <c r="L4313" s="162">
        <f t="shared" si="3120"/>
        <v>5.952</v>
      </c>
      <c r="M4313" s="141"/>
      <c r="N4313" s="209">
        <f>H4313*M4313</f>
        <v>0</v>
      </c>
      <c r="O4313" s="217">
        <f>I4313*M4313</f>
        <v>0</v>
      </c>
      <c r="P4313" s="246">
        <f>J4313*M4313</f>
        <v>0</v>
      </c>
      <c r="Q4313" s="246">
        <f>K4313*M4313</f>
        <v>0</v>
      </c>
      <c r="R4313" s="246">
        <f>L4313*M4313</f>
        <v>0</v>
      </c>
      <c r="S4313" s="30" t="s">
        <v>5</v>
      </c>
      <c r="T4313" s="100"/>
    </row>
    <row r="4314" spans="1:21" s="56" customFormat="1" ht="69.95" hidden="1" customHeight="1" outlineLevel="1" thickBot="1" x14ac:dyDescent="0.25">
      <c r="A4314" s="242" t="s">
        <v>9325</v>
      </c>
      <c r="B4314" s="64" t="s">
        <v>1216</v>
      </c>
      <c r="C4314" s="104" t="s">
        <v>10643</v>
      </c>
      <c r="D4314" s="68" t="s">
        <v>7758</v>
      </c>
      <c r="E4314" s="64"/>
      <c r="F4314" s="64" t="s">
        <v>4</v>
      </c>
      <c r="G4314" s="149">
        <v>12</v>
      </c>
      <c r="H4314" s="65">
        <v>8</v>
      </c>
      <c r="I4314" s="65">
        <v>7.8</v>
      </c>
      <c r="J4314" s="161">
        <f t="shared" ref="J4314" si="3140">I4314*0.98</f>
        <v>7.6440000000000001</v>
      </c>
      <c r="K4314" s="161">
        <f t="shared" ref="K4314" si="3141">I4314*0.97</f>
        <v>7.5659999999999998</v>
      </c>
      <c r="L4314" s="161">
        <f t="shared" ref="L4314" si="3142">I4314*0.96</f>
        <v>7.4879999999999995</v>
      </c>
      <c r="M4314" s="14"/>
      <c r="N4314" s="208">
        <f>H4314*M4314</f>
        <v>0</v>
      </c>
      <c r="O4314" s="217">
        <f>I4314*M4314</f>
        <v>0</v>
      </c>
      <c r="P4314" s="246">
        <f>J4314*M4314</f>
        <v>0</v>
      </c>
      <c r="Q4314" s="246">
        <f>K4314*M4314</f>
        <v>0</v>
      </c>
      <c r="R4314" s="246">
        <f>L4314*M4314</f>
        <v>0</v>
      </c>
      <c r="S4314" s="13" t="s">
        <v>5</v>
      </c>
    </row>
    <row r="4315" spans="1:21" s="56" customFormat="1" ht="69.95" hidden="1" customHeight="1" outlineLevel="1" thickBot="1" x14ac:dyDescent="0.25">
      <c r="A4315" s="242" t="s">
        <v>7776</v>
      </c>
      <c r="B4315" s="82" t="s">
        <v>1216</v>
      </c>
      <c r="C4315" s="597" t="s">
        <v>10639</v>
      </c>
      <c r="D4315" s="69" t="s">
        <v>7768</v>
      </c>
      <c r="E4315" s="64"/>
      <c r="F4315" s="64" t="s">
        <v>4</v>
      </c>
      <c r="G4315" s="136">
        <v>15</v>
      </c>
      <c r="H4315" s="98">
        <v>9.1999999999999993</v>
      </c>
      <c r="I4315" s="98">
        <v>9</v>
      </c>
      <c r="J4315" s="162">
        <f t="shared" si="3127"/>
        <v>8.82</v>
      </c>
      <c r="K4315" s="162">
        <f t="shared" si="3119"/>
        <v>8.73</v>
      </c>
      <c r="L4315" s="162">
        <f t="shared" si="3120"/>
        <v>8.64</v>
      </c>
      <c r="M4315" s="141"/>
      <c r="N4315" s="209">
        <f>H4315*M4315</f>
        <v>0</v>
      </c>
      <c r="O4315" s="217">
        <f>I4315*M4315</f>
        <v>0</v>
      </c>
      <c r="P4315" s="246">
        <f>J4315*M4315</f>
        <v>0</v>
      </c>
      <c r="Q4315" s="246">
        <f>K4315*M4315</f>
        <v>0</v>
      </c>
      <c r="R4315" s="246">
        <f>L4315*M4315</f>
        <v>0</v>
      </c>
      <c r="S4315" s="30" t="s">
        <v>5</v>
      </c>
      <c r="T4315" s="100"/>
    </row>
    <row r="4316" spans="1:21" s="56" customFormat="1" ht="69.95" hidden="1" customHeight="1" outlineLevel="1" thickBot="1" x14ac:dyDescent="0.25">
      <c r="A4316" s="242" t="s">
        <v>7777</v>
      </c>
      <c r="B4316" s="82" t="s">
        <v>1216</v>
      </c>
      <c r="C4316" s="597" t="s">
        <v>10640</v>
      </c>
      <c r="D4316" s="69" t="s">
        <v>7772</v>
      </c>
      <c r="E4316" s="64"/>
      <c r="F4316" s="64" t="s">
        <v>4</v>
      </c>
      <c r="G4316" s="136">
        <v>14</v>
      </c>
      <c r="H4316" s="98">
        <v>8.6999999999999993</v>
      </c>
      <c r="I4316" s="98">
        <v>8.5</v>
      </c>
      <c r="J4316" s="162">
        <f t="shared" si="3127"/>
        <v>8.33</v>
      </c>
      <c r="K4316" s="162">
        <f t="shared" si="3119"/>
        <v>8.2449999999999992</v>
      </c>
      <c r="L4316" s="162">
        <f t="shared" si="3120"/>
        <v>8.16</v>
      </c>
      <c r="M4316" s="141"/>
      <c r="N4316" s="209">
        <f>H4316*M4316</f>
        <v>0</v>
      </c>
      <c r="O4316" s="217">
        <f>I4316*M4316</f>
        <v>0</v>
      </c>
      <c r="P4316" s="246">
        <f>J4316*M4316</f>
        <v>0</v>
      </c>
      <c r="Q4316" s="246">
        <f>K4316*M4316</f>
        <v>0</v>
      </c>
      <c r="R4316" s="246">
        <f>L4316*M4316</f>
        <v>0</v>
      </c>
      <c r="S4316" s="30" t="s">
        <v>5</v>
      </c>
      <c r="T4316" s="100"/>
    </row>
    <row r="4317" spans="1:21" s="56" customFormat="1" ht="69.95" hidden="1" customHeight="1" outlineLevel="1" thickBot="1" x14ac:dyDescent="0.25">
      <c r="A4317" s="242" t="s">
        <v>7906</v>
      </c>
      <c r="B4317" s="82" t="s">
        <v>1216</v>
      </c>
      <c r="C4317" s="104" t="s">
        <v>1992</v>
      </c>
      <c r="D4317" s="53" t="s">
        <v>7916</v>
      </c>
      <c r="E4317" s="64"/>
      <c r="F4317" s="64" t="s">
        <v>4</v>
      </c>
      <c r="G4317" s="136">
        <v>10</v>
      </c>
      <c r="H4317" s="98">
        <v>6.2</v>
      </c>
      <c r="I4317" s="98">
        <v>6</v>
      </c>
      <c r="J4317" s="162">
        <f t="shared" si="3127"/>
        <v>5.88</v>
      </c>
      <c r="K4317" s="162">
        <f t="shared" si="3119"/>
        <v>5.82</v>
      </c>
      <c r="L4317" s="162">
        <f t="shared" si="3120"/>
        <v>5.76</v>
      </c>
      <c r="M4317" s="141"/>
      <c r="N4317" s="209">
        <f>H4317*M4317</f>
        <v>0</v>
      </c>
      <c r="O4317" s="217">
        <f>I4317*M4317</f>
        <v>0</v>
      </c>
      <c r="P4317" s="246">
        <f>J4317*M4317</f>
        <v>0</v>
      </c>
      <c r="Q4317" s="246">
        <f>K4317*M4317</f>
        <v>0</v>
      </c>
      <c r="R4317" s="246">
        <f>L4317*M4317</f>
        <v>0</v>
      </c>
      <c r="S4317" s="30" t="s">
        <v>5</v>
      </c>
      <c r="T4317" s="100"/>
    </row>
    <row r="4318" spans="1:21" s="56" customFormat="1" ht="69.95" hidden="1" customHeight="1" outlineLevel="1" thickBot="1" x14ac:dyDescent="0.25">
      <c r="A4318" s="242" t="s">
        <v>7907</v>
      </c>
      <c r="B4318" s="82" t="s">
        <v>1216</v>
      </c>
      <c r="C4318" s="104" t="s">
        <v>1992</v>
      </c>
      <c r="D4318" s="53" t="s">
        <v>7971</v>
      </c>
      <c r="E4318" s="64"/>
      <c r="F4318" s="64" t="s">
        <v>4</v>
      </c>
      <c r="G4318" s="136">
        <v>9</v>
      </c>
      <c r="H4318" s="98">
        <v>5.2</v>
      </c>
      <c r="I4318" s="98">
        <v>5</v>
      </c>
      <c r="J4318" s="162">
        <f t="shared" si="3127"/>
        <v>4.9000000000000004</v>
      </c>
      <c r="K4318" s="162">
        <f t="shared" si="3119"/>
        <v>4.8499999999999996</v>
      </c>
      <c r="L4318" s="162">
        <f t="shared" si="3120"/>
        <v>4.8</v>
      </c>
      <c r="M4318" s="141"/>
      <c r="N4318" s="209">
        <f>H4318*M4318</f>
        <v>0</v>
      </c>
      <c r="O4318" s="217">
        <f>I4318*M4318</f>
        <v>0</v>
      </c>
      <c r="P4318" s="246">
        <f>J4318*M4318</f>
        <v>0</v>
      </c>
      <c r="Q4318" s="246">
        <f>K4318*M4318</f>
        <v>0</v>
      </c>
      <c r="R4318" s="246">
        <f>L4318*M4318</f>
        <v>0</v>
      </c>
      <c r="S4318" s="30" t="s">
        <v>5</v>
      </c>
      <c r="T4318" s="100"/>
    </row>
    <row r="4319" spans="1:21" s="56" customFormat="1" ht="69.95" hidden="1" customHeight="1" outlineLevel="1" thickBot="1" x14ac:dyDescent="0.25">
      <c r="A4319" s="242" t="s">
        <v>7965</v>
      </c>
      <c r="B4319" s="82" t="s">
        <v>1216</v>
      </c>
      <c r="C4319" s="104" t="s">
        <v>1992</v>
      </c>
      <c r="D4319" s="53" t="s">
        <v>7923</v>
      </c>
      <c r="E4319" s="64"/>
      <c r="F4319" s="64" t="s">
        <v>4</v>
      </c>
      <c r="G4319" s="136">
        <v>13</v>
      </c>
      <c r="H4319" s="98">
        <v>7.7</v>
      </c>
      <c r="I4319" s="98">
        <v>7.5</v>
      </c>
      <c r="J4319" s="162">
        <f t="shared" si="3127"/>
        <v>7.35</v>
      </c>
      <c r="K4319" s="162">
        <f t="shared" si="3119"/>
        <v>7.2749999999999995</v>
      </c>
      <c r="L4319" s="162">
        <f t="shared" si="3120"/>
        <v>7.1999999999999993</v>
      </c>
      <c r="M4319" s="141"/>
      <c r="N4319" s="209">
        <f>H4319*M4319</f>
        <v>0</v>
      </c>
      <c r="O4319" s="217">
        <f>I4319*M4319</f>
        <v>0</v>
      </c>
      <c r="P4319" s="246">
        <f>J4319*M4319</f>
        <v>0</v>
      </c>
      <c r="Q4319" s="246">
        <f>K4319*M4319</f>
        <v>0</v>
      </c>
      <c r="R4319" s="246">
        <f>L4319*M4319</f>
        <v>0</v>
      </c>
      <c r="S4319" s="30" t="s">
        <v>5</v>
      </c>
      <c r="T4319" s="100"/>
    </row>
    <row r="4320" spans="1:21" s="56" customFormat="1" ht="69.95" hidden="1" customHeight="1" outlineLevel="1" thickBot="1" x14ac:dyDescent="0.25">
      <c r="A4320" s="242" t="s">
        <v>7966</v>
      </c>
      <c r="B4320" s="82" t="s">
        <v>1216</v>
      </c>
      <c r="C4320" s="104" t="s">
        <v>1992</v>
      </c>
      <c r="D4320" s="53" t="s">
        <v>7924</v>
      </c>
      <c r="E4320" s="64"/>
      <c r="F4320" s="64" t="s">
        <v>4</v>
      </c>
      <c r="G4320" s="136">
        <v>13</v>
      </c>
      <c r="H4320" s="98">
        <v>7.7</v>
      </c>
      <c r="I4320" s="98">
        <v>7.5</v>
      </c>
      <c r="J4320" s="162">
        <f t="shared" si="3127"/>
        <v>7.35</v>
      </c>
      <c r="K4320" s="162">
        <f t="shared" si="3119"/>
        <v>7.2749999999999995</v>
      </c>
      <c r="L4320" s="162">
        <f t="shared" si="3120"/>
        <v>7.1999999999999993</v>
      </c>
      <c r="M4320" s="141"/>
      <c r="N4320" s="209">
        <f>H4320*M4320</f>
        <v>0</v>
      </c>
      <c r="O4320" s="217">
        <f>I4320*M4320</f>
        <v>0</v>
      </c>
      <c r="P4320" s="246">
        <f>J4320*M4320</f>
        <v>0</v>
      </c>
      <c r="Q4320" s="246">
        <f>K4320*M4320</f>
        <v>0</v>
      </c>
      <c r="R4320" s="246">
        <f>L4320*M4320</f>
        <v>0</v>
      </c>
      <c r="S4320" s="30" t="s">
        <v>5</v>
      </c>
      <c r="T4320" s="100"/>
    </row>
    <row r="4321" spans="1:20" s="56" customFormat="1" ht="69.95" hidden="1" customHeight="1" outlineLevel="1" thickBot="1" x14ac:dyDescent="0.25">
      <c r="A4321" s="242" t="s">
        <v>7968</v>
      </c>
      <c r="B4321" s="82" t="s">
        <v>1216</v>
      </c>
      <c r="C4321" s="104"/>
      <c r="D4321" s="53" t="s">
        <v>7967</v>
      </c>
      <c r="E4321" s="64"/>
      <c r="F4321" s="64" t="s">
        <v>4</v>
      </c>
      <c r="G4321" s="136">
        <v>15</v>
      </c>
      <c r="H4321" s="98">
        <v>9.1999999999999993</v>
      </c>
      <c r="I4321" s="98">
        <v>9</v>
      </c>
      <c r="J4321" s="162">
        <f t="shared" si="3127"/>
        <v>8.82</v>
      </c>
      <c r="K4321" s="162">
        <f t="shared" si="3119"/>
        <v>8.73</v>
      </c>
      <c r="L4321" s="162">
        <f t="shared" si="3120"/>
        <v>8.64</v>
      </c>
      <c r="M4321" s="141"/>
      <c r="N4321" s="209">
        <f>H4321*M4321</f>
        <v>0</v>
      </c>
      <c r="O4321" s="217">
        <f>I4321*M4321</f>
        <v>0</v>
      </c>
      <c r="P4321" s="246">
        <f>J4321*M4321</f>
        <v>0</v>
      </c>
      <c r="Q4321" s="246">
        <f>K4321*M4321</f>
        <v>0</v>
      </c>
      <c r="R4321" s="246">
        <f>L4321*M4321</f>
        <v>0</v>
      </c>
      <c r="S4321" s="95" t="s">
        <v>3</v>
      </c>
      <c r="T4321" s="100"/>
    </row>
    <row r="4322" spans="1:20" s="56" customFormat="1" ht="69.95" hidden="1" customHeight="1" outlineLevel="1" thickBot="1" x14ac:dyDescent="0.25">
      <c r="A4322" s="242" t="s">
        <v>7969</v>
      </c>
      <c r="B4322" s="82" t="s">
        <v>1216</v>
      </c>
      <c r="C4322" s="104" t="s">
        <v>1992</v>
      </c>
      <c r="D4322" s="93" t="s">
        <v>7970</v>
      </c>
      <c r="E4322" s="64"/>
      <c r="F4322" s="64" t="s">
        <v>4</v>
      </c>
      <c r="G4322" s="136">
        <v>15</v>
      </c>
      <c r="H4322" s="98">
        <v>9.6999999999999993</v>
      </c>
      <c r="I4322" s="98">
        <v>9.5</v>
      </c>
      <c r="J4322" s="162">
        <f t="shared" si="3127"/>
        <v>9.31</v>
      </c>
      <c r="K4322" s="162">
        <f t="shared" si="3119"/>
        <v>9.2149999999999999</v>
      </c>
      <c r="L4322" s="162">
        <f t="shared" si="3120"/>
        <v>9.1199999999999992</v>
      </c>
      <c r="M4322" s="141"/>
      <c r="N4322" s="209">
        <f>H4322*M4322</f>
        <v>0</v>
      </c>
      <c r="O4322" s="217">
        <f>I4322*M4322</f>
        <v>0</v>
      </c>
      <c r="P4322" s="246">
        <f>J4322*M4322</f>
        <v>0</v>
      </c>
      <c r="Q4322" s="246">
        <f>K4322*M4322</f>
        <v>0</v>
      </c>
      <c r="R4322" s="246">
        <f>L4322*M4322</f>
        <v>0</v>
      </c>
      <c r="S4322" s="30" t="s">
        <v>5</v>
      </c>
      <c r="T4322" s="100"/>
    </row>
    <row r="4323" spans="1:20" s="56" customFormat="1" ht="69.95" hidden="1" customHeight="1" outlineLevel="1" thickBot="1" x14ac:dyDescent="0.25">
      <c r="A4323" s="242" t="s">
        <v>7972</v>
      </c>
      <c r="B4323" s="82" t="s">
        <v>1216</v>
      </c>
      <c r="C4323" s="104"/>
      <c r="D4323" s="53" t="s">
        <v>7973</v>
      </c>
      <c r="E4323" s="64"/>
      <c r="F4323" s="64" t="s">
        <v>4</v>
      </c>
      <c r="G4323" s="136">
        <v>15</v>
      </c>
      <c r="H4323" s="98">
        <v>9.6999999999999993</v>
      </c>
      <c r="I4323" s="98">
        <v>9.5</v>
      </c>
      <c r="J4323" s="162">
        <f t="shared" si="3127"/>
        <v>9.31</v>
      </c>
      <c r="K4323" s="162">
        <f t="shared" si="3119"/>
        <v>9.2149999999999999</v>
      </c>
      <c r="L4323" s="162">
        <f t="shared" si="3120"/>
        <v>9.1199999999999992</v>
      </c>
      <c r="M4323" s="141"/>
      <c r="N4323" s="209">
        <f>H4323*M4323</f>
        <v>0</v>
      </c>
      <c r="O4323" s="217">
        <f>I4323*M4323</f>
        <v>0</v>
      </c>
      <c r="P4323" s="246">
        <f>J4323*M4323</f>
        <v>0</v>
      </c>
      <c r="Q4323" s="246">
        <f>K4323*M4323</f>
        <v>0</v>
      </c>
      <c r="R4323" s="246">
        <f>L4323*M4323</f>
        <v>0</v>
      </c>
      <c r="S4323" s="95" t="s">
        <v>3</v>
      </c>
      <c r="T4323" s="100"/>
    </row>
    <row r="4324" spans="1:20" s="56" customFormat="1" ht="69.95" hidden="1" customHeight="1" outlineLevel="1" thickBot="1" x14ac:dyDescent="0.25">
      <c r="A4324" s="242" t="s">
        <v>7974</v>
      </c>
      <c r="B4324" s="82" t="s">
        <v>1216</v>
      </c>
      <c r="C4324" s="104"/>
      <c r="D4324" s="53" t="s">
        <v>7975</v>
      </c>
      <c r="E4324" s="64"/>
      <c r="F4324" s="64" t="s">
        <v>4</v>
      </c>
      <c r="G4324" s="136">
        <v>15</v>
      </c>
      <c r="H4324" s="98">
        <v>9.6999999999999993</v>
      </c>
      <c r="I4324" s="98">
        <v>9.5</v>
      </c>
      <c r="J4324" s="162">
        <f t="shared" si="3127"/>
        <v>9.31</v>
      </c>
      <c r="K4324" s="162">
        <f t="shared" si="3119"/>
        <v>9.2149999999999999</v>
      </c>
      <c r="L4324" s="162">
        <f t="shared" si="3120"/>
        <v>9.1199999999999992</v>
      </c>
      <c r="M4324" s="141"/>
      <c r="N4324" s="209">
        <f>H4324*M4324</f>
        <v>0</v>
      </c>
      <c r="O4324" s="217">
        <f>I4324*M4324</f>
        <v>0</v>
      </c>
      <c r="P4324" s="246">
        <f>J4324*M4324</f>
        <v>0</v>
      </c>
      <c r="Q4324" s="246">
        <f>K4324*M4324</f>
        <v>0</v>
      </c>
      <c r="R4324" s="246">
        <f>L4324*M4324</f>
        <v>0</v>
      </c>
      <c r="S4324" s="95" t="s">
        <v>3</v>
      </c>
      <c r="T4324" s="100"/>
    </row>
    <row r="4325" spans="1:20" s="56" customFormat="1" ht="69.95" hidden="1" customHeight="1" outlineLevel="1" thickBot="1" x14ac:dyDescent="0.25">
      <c r="A4325" s="242" t="s">
        <v>7977</v>
      </c>
      <c r="B4325" s="82" t="s">
        <v>1216</v>
      </c>
      <c r="C4325" s="104"/>
      <c r="D4325" s="53" t="s">
        <v>7976</v>
      </c>
      <c r="E4325" s="64"/>
      <c r="F4325" s="64" t="s">
        <v>4</v>
      </c>
      <c r="G4325" s="136">
        <v>15</v>
      </c>
      <c r="H4325" s="98">
        <v>9.6999999999999993</v>
      </c>
      <c r="I4325" s="98">
        <v>9.5</v>
      </c>
      <c r="J4325" s="162">
        <f t="shared" si="3127"/>
        <v>9.31</v>
      </c>
      <c r="K4325" s="162">
        <f t="shared" si="3119"/>
        <v>9.2149999999999999</v>
      </c>
      <c r="L4325" s="162">
        <f t="shared" si="3120"/>
        <v>9.1199999999999992</v>
      </c>
      <c r="M4325" s="141"/>
      <c r="N4325" s="209">
        <f>H4325*M4325</f>
        <v>0</v>
      </c>
      <c r="O4325" s="217">
        <f>I4325*M4325</f>
        <v>0</v>
      </c>
      <c r="P4325" s="246">
        <f>J4325*M4325</f>
        <v>0</v>
      </c>
      <c r="Q4325" s="246">
        <f>K4325*M4325</f>
        <v>0</v>
      </c>
      <c r="R4325" s="246">
        <f>L4325*M4325</f>
        <v>0</v>
      </c>
      <c r="S4325" s="95" t="s">
        <v>3</v>
      </c>
      <c r="T4325" s="100"/>
    </row>
    <row r="4326" spans="1:20" s="56" customFormat="1" ht="69.95" hidden="1" customHeight="1" outlineLevel="1" thickBot="1" x14ac:dyDescent="0.25">
      <c r="A4326" s="242" t="s">
        <v>7978</v>
      </c>
      <c r="B4326" s="82" t="s">
        <v>1216</v>
      </c>
      <c r="C4326" s="104" t="s">
        <v>1992</v>
      </c>
      <c r="D4326" s="93" t="s">
        <v>7979</v>
      </c>
      <c r="E4326" s="64"/>
      <c r="F4326" s="64" t="s">
        <v>4</v>
      </c>
      <c r="G4326" s="136">
        <v>15</v>
      </c>
      <c r="H4326" s="98">
        <v>9.1999999999999993</v>
      </c>
      <c r="I4326" s="98">
        <v>9</v>
      </c>
      <c r="J4326" s="162">
        <f t="shared" si="3127"/>
        <v>8.82</v>
      </c>
      <c r="K4326" s="162">
        <f t="shared" si="3119"/>
        <v>8.73</v>
      </c>
      <c r="L4326" s="162">
        <f t="shared" si="3120"/>
        <v>8.64</v>
      </c>
      <c r="M4326" s="141"/>
      <c r="N4326" s="209">
        <f>H4326*M4326</f>
        <v>0</v>
      </c>
      <c r="O4326" s="217">
        <f>I4326*M4326</f>
        <v>0</v>
      </c>
      <c r="P4326" s="246">
        <f>J4326*M4326</f>
        <v>0</v>
      </c>
      <c r="Q4326" s="246">
        <f>K4326*M4326</f>
        <v>0</v>
      </c>
      <c r="R4326" s="246">
        <f>L4326*M4326</f>
        <v>0</v>
      </c>
      <c r="S4326" s="30" t="s">
        <v>5</v>
      </c>
      <c r="T4326" s="100"/>
    </row>
    <row r="4327" spans="1:20" s="56" customFormat="1" ht="69.95" hidden="1" customHeight="1" outlineLevel="1" thickBot="1" x14ac:dyDescent="0.25">
      <c r="A4327" s="242" t="s">
        <v>9327</v>
      </c>
      <c r="B4327" s="82" t="s">
        <v>1216</v>
      </c>
      <c r="C4327" s="597"/>
      <c r="D4327" s="69" t="s">
        <v>9326</v>
      </c>
      <c r="E4327" s="64"/>
      <c r="F4327" s="64" t="s">
        <v>4</v>
      </c>
      <c r="G4327" s="136">
        <v>8</v>
      </c>
      <c r="H4327" s="98">
        <v>5.2</v>
      </c>
      <c r="I4327" s="98">
        <v>5</v>
      </c>
      <c r="J4327" s="162">
        <f t="shared" si="3127"/>
        <v>4.9000000000000004</v>
      </c>
      <c r="K4327" s="162">
        <f t="shared" si="3119"/>
        <v>4.8499999999999996</v>
      </c>
      <c r="L4327" s="162">
        <f t="shared" si="3120"/>
        <v>4.8</v>
      </c>
      <c r="M4327" s="141"/>
      <c r="N4327" s="209">
        <f>H4327*M4327</f>
        <v>0</v>
      </c>
      <c r="O4327" s="217">
        <f>I4327*M4327</f>
        <v>0</v>
      </c>
      <c r="P4327" s="246">
        <f>J4327*M4327</f>
        <v>0</v>
      </c>
      <c r="Q4327" s="246">
        <f>K4327*M4327</f>
        <v>0</v>
      </c>
      <c r="R4327" s="246">
        <f>L4327*M4327</f>
        <v>0</v>
      </c>
      <c r="S4327" s="30" t="s">
        <v>5</v>
      </c>
      <c r="T4327" s="100"/>
    </row>
    <row r="4328" spans="1:20" s="56" customFormat="1" ht="69.95" hidden="1" customHeight="1" outlineLevel="1" thickBot="1" x14ac:dyDescent="0.25">
      <c r="A4328" s="644" t="s">
        <v>10030</v>
      </c>
      <c r="B4328" s="82" t="s">
        <v>1216</v>
      </c>
      <c r="C4328" s="597" t="s">
        <v>10031</v>
      </c>
      <c r="D4328" s="68" t="s">
        <v>10032</v>
      </c>
      <c r="E4328" s="64"/>
      <c r="F4328" s="64" t="s">
        <v>4</v>
      </c>
      <c r="G4328" s="136">
        <v>12</v>
      </c>
      <c r="H4328" s="107">
        <v>6.9</v>
      </c>
      <c r="I4328" s="98">
        <v>6.7</v>
      </c>
      <c r="J4328" s="161">
        <f t="shared" si="3127"/>
        <v>6.5659999999999998</v>
      </c>
      <c r="K4328" s="161">
        <f t="shared" si="3119"/>
        <v>6.4989999999999997</v>
      </c>
      <c r="L4328" s="161">
        <f t="shared" si="3120"/>
        <v>6.4319999999999995</v>
      </c>
      <c r="M4328" s="14"/>
      <c r="N4328" s="208">
        <f>H4328*M4328</f>
        <v>0</v>
      </c>
      <c r="O4328" s="217">
        <f>I4328*M4328</f>
        <v>0</v>
      </c>
      <c r="P4328" s="246">
        <f>J4328*M4328</f>
        <v>0</v>
      </c>
      <c r="Q4328" s="246">
        <f>K4328*M4328</f>
        <v>0</v>
      </c>
      <c r="R4328" s="246">
        <f>L4328*M4328</f>
        <v>0</v>
      </c>
      <c r="S4328" s="30" t="s">
        <v>5</v>
      </c>
    </row>
    <row r="4329" spans="1:20" s="56" customFormat="1" ht="69.95" hidden="1" customHeight="1" outlineLevel="1" thickBot="1" x14ac:dyDescent="0.25">
      <c r="A4329" s="644" t="s">
        <v>10033</v>
      </c>
      <c r="B4329" s="82" t="s">
        <v>1216</v>
      </c>
      <c r="C4329" s="597" t="s">
        <v>10037</v>
      </c>
      <c r="D4329" s="68" t="s">
        <v>10041</v>
      </c>
      <c r="E4329" s="64"/>
      <c r="F4329" s="64" t="s">
        <v>4</v>
      </c>
      <c r="G4329" s="136">
        <v>12</v>
      </c>
      <c r="H4329" s="107">
        <v>6.9</v>
      </c>
      <c r="I4329" s="98">
        <v>6.7</v>
      </c>
      <c r="J4329" s="161">
        <f t="shared" ref="J4329:J4332" si="3143">I4329*0.98</f>
        <v>6.5659999999999998</v>
      </c>
      <c r="K4329" s="161">
        <f t="shared" ref="K4329:K4332" si="3144">I4329*0.97</f>
        <v>6.4989999999999997</v>
      </c>
      <c r="L4329" s="161">
        <f t="shared" ref="L4329:L4332" si="3145">I4329*0.96</f>
        <v>6.4319999999999995</v>
      </c>
      <c r="M4329" s="14"/>
      <c r="N4329" s="208">
        <f>H4329*M4329</f>
        <v>0</v>
      </c>
      <c r="O4329" s="217">
        <f>I4329*M4329</f>
        <v>0</v>
      </c>
      <c r="P4329" s="246">
        <f>J4329*M4329</f>
        <v>0</v>
      </c>
      <c r="Q4329" s="246">
        <f>K4329*M4329</f>
        <v>0</v>
      </c>
      <c r="R4329" s="246">
        <f>L4329*M4329</f>
        <v>0</v>
      </c>
      <c r="S4329" s="30" t="s">
        <v>5</v>
      </c>
    </row>
    <row r="4330" spans="1:20" s="56" customFormat="1" ht="69.95" hidden="1" customHeight="1" outlineLevel="1" thickBot="1" x14ac:dyDescent="0.25">
      <c r="A4330" s="644" t="s">
        <v>10034</v>
      </c>
      <c r="B4330" s="82" t="s">
        <v>1216</v>
      </c>
      <c r="C4330" s="597" t="s">
        <v>10038</v>
      </c>
      <c r="D4330" s="68" t="s">
        <v>10042</v>
      </c>
      <c r="E4330" s="93"/>
      <c r="F4330" s="64" t="s">
        <v>4</v>
      </c>
      <c r="G4330" s="136">
        <v>14</v>
      </c>
      <c r="H4330" s="107">
        <v>8</v>
      </c>
      <c r="I4330" s="98">
        <v>7.8</v>
      </c>
      <c r="J4330" s="161">
        <f t="shared" si="3143"/>
        <v>7.6440000000000001</v>
      </c>
      <c r="K4330" s="161">
        <f t="shared" si="3144"/>
        <v>7.5659999999999998</v>
      </c>
      <c r="L4330" s="161">
        <f t="shared" si="3145"/>
        <v>7.4879999999999995</v>
      </c>
      <c r="M4330" s="14"/>
      <c r="N4330" s="208">
        <f>H4330*M4330</f>
        <v>0</v>
      </c>
      <c r="O4330" s="217">
        <f>I4330*M4330</f>
        <v>0</v>
      </c>
      <c r="P4330" s="246">
        <f>J4330*M4330</f>
        <v>0</v>
      </c>
      <c r="Q4330" s="246">
        <f>K4330*M4330</f>
        <v>0</v>
      </c>
      <c r="R4330" s="246">
        <f>L4330*M4330</f>
        <v>0</v>
      </c>
      <c r="S4330" s="30" t="s">
        <v>5</v>
      </c>
    </row>
    <row r="4331" spans="1:20" s="56" customFormat="1" ht="69.95" hidden="1" customHeight="1" outlineLevel="1" thickBot="1" x14ac:dyDescent="0.25">
      <c r="A4331" s="644" t="s">
        <v>10035</v>
      </c>
      <c r="B4331" s="82" t="s">
        <v>1216</v>
      </c>
      <c r="C4331" s="597" t="s">
        <v>10039</v>
      </c>
      <c r="D4331" s="68" t="s">
        <v>10043</v>
      </c>
      <c r="E4331" s="93"/>
      <c r="F4331" s="64" t="s">
        <v>4</v>
      </c>
      <c r="G4331" s="136">
        <v>14</v>
      </c>
      <c r="H4331" s="107">
        <v>8.1999999999999993</v>
      </c>
      <c r="I4331" s="98">
        <v>8</v>
      </c>
      <c r="J4331" s="161">
        <f t="shared" si="3143"/>
        <v>7.84</v>
      </c>
      <c r="K4331" s="161">
        <f t="shared" si="3144"/>
        <v>7.76</v>
      </c>
      <c r="L4331" s="161">
        <f t="shared" si="3145"/>
        <v>7.68</v>
      </c>
      <c r="M4331" s="14"/>
      <c r="N4331" s="208">
        <f>H4331*M4331</f>
        <v>0</v>
      </c>
      <c r="O4331" s="217">
        <f>I4331*M4331</f>
        <v>0</v>
      </c>
      <c r="P4331" s="246">
        <f>J4331*M4331</f>
        <v>0</v>
      </c>
      <c r="Q4331" s="246">
        <f>K4331*M4331</f>
        <v>0</v>
      </c>
      <c r="R4331" s="246">
        <f>L4331*M4331</f>
        <v>0</v>
      </c>
      <c r="S4331" s="30" t="s">
        <v>5</v>
      </c>
    </row>
    <row r="4332" spans="1:20" s="56" customFormat="1" ht="69.95" hidden="1" customHeight="1" outlineLevel="1" thickBot="1" x14ac:dyDescent="0.25">
      <c r="A4332" s="644" t="s">
        <v>10036</v>
      </c>
      <c r="B4332" s="82" t="s">
        <v>1216</v>
      </c>
      <c r="C4332" s="597" t="s">
        <v>10040</v>
      </c>
      <c r="D4332" s="68" t="s">
        <v>10044</v>
      </c>
      <c r="E4332" s="64"/>
      <c r="F4332" s="64" t="s">
        <v>4</v>
      </c>
      <c r="G4332" s="136">
        <v>11</v>
      </c>
      <c r="H4332" s="107">
        <v>6.7</v>
      </c>
      <c r="I4332" s="98">
        <v>6.5</v>
      </c>
      <c r="J4332" s="161">
        <f t="shared" si="3143"/>
        <v>6.37</v>
      </c>
      <c r="K4332" s="161">
        <f t="shared" si="3144"/>
        <v>6.3049999999999997</v>
      </c>
      <c r="L4332" s="161">
        <f t="shared" si="3145"/>
        <v>6.24</v>
      </c>
      <c r="M4332" s="14"/>
      <c r="N4332" s="208">
        <f>H4332*M4332</f>
        <v>0</v>
      </c>
      <c r="O4332" s="217">
        <f>I4332*M4332</f>
        <v>0</v>
      </c>
      <c r="P4332" s="246">
        <f>J4332*M4332</f>
        <v>0</v>
      </c>
      <c r="Q4332" s="246">
        <f>K4332*M4332</f>
        <v>0</v>
      </c>
      <c r="R4332" s="246">
        <f>L4332*M4332</f>
        <v>0</v>
      </c>
      <c r="S4332" s="30" t="s">
        <v>5</v>
      </c>
    </row>
    <row r="4333" spans="1:20" s="56" customFormat="1" ht="69.95" hidden="1" customHeight="1" outlineLevel="1" thickBot="1" x14ac:dyDescent="0.25">
      <c r="A4333" s="242" t="s">
        <v>8035</v>
      </c>
      <c r="B4333" s="115" t="s">
        <v>1216</v>
      </c>
      <c r="C4333" s="545"/>
      <c r="D4333" s="53" t="s">
        <v>8037</v>
      </c>
      <c r="E4333" s="64"/>
      <c r="F4333" s="64" t="s">
        <v>4</v>
      </c>
      <c r="G4333" s="136">
        <v>18</v>
      </c>
      <c r="H4333" s="98">
        <v>12.3</v>
      </c>
      <c r="I4333" s="98">
        <v>12</v>
      </c>
      <c r="J4333" s="162">
        <f t="shared" ref="J4333" si="3146">I4333*0.98</f>
        <v>11.76</v>
      </c>
      <c r="K4333" s="162">
        <f t="shared" si="3119"/>
        <v>11.64</v>
      </c>
      <c r="L4333" s="162">
        <f t="shared" si="3120"/>
        <v>11.52</v>
      </c>
      <c r="M4333" s="141"/>
      <c r="N4333" s="209">
        <f>H4333*M4333</f>
        <v>0</v>
      </c>
      <c r="O4333" s="217">
        <f>I4333*M4333</f>
        <v>0</v>
      </c>
      <c r="P4333" s="246">
        <f>J4333*M4333</f>
        <v>0</v>
      </c>
      <c r="Q4333" s="246">
        <f>K4333*M4333</f>
        <v>0</v>
      </c>
      <c r="R4333" s="246">
        <f>L4333*M4333</f>
        <v>0</v>
      </c>
      <c r="S4333" s="30" t="s">
        <v>5</v>
      </c>
      <c r="T4333" s="100"/>
    </row>
    <row r="4334" spans="1:20" s="56" customFormat="1" ht="69.95" hidden="1" customHeight="1" outlineLevel="1" thickBot="1" x14ac:dyDescent="0.25">
      <c r="A4334" s="242" t="s">
        <v>8036</v>
      </c>
      <c r="B4334" s="82" t="s">
        <v>1216</v>
      </c>
      <c r="C4334" s="104"/>
      <c r="D4334" s="53" t="s">
        <v>8038</v>
      </c>
      <c r="E4334" s="64"/>
      <c r="F4334" s="64" t="s">
        <v>4</v>
      </c>
      <c r="G4334" s="136">
        <v>14</v>
      </c>
      <c r="H4334" s="98">
        <v>8.6999999999999993</v>
      </c>
      <c r="I4334" s="98">
        <v>8.5</v>
      </c>
      <c r="J4334" s="162">
        <v>7.5460000000000003</v>
      </c>
      <c r="K4334" s="162">
        <f t="shared" si="3119"/>
        <v>8.2449999999999992</v>
      </c>
      <c r="L4334" s="162">
        <f t="shared" si="3120"/>
        <v>8.16</v>
      </c>
      <c r="M4334" s="141"/>
      <c r="N4334" s="209">
        <f>H4334*M4334</f>
        <v>0</v>
      </c>
      <c r="O4334" s="217">
        <f>I4334*M4334</f>
        <v>0</v>
      </c>
      <c r="P4334" s="246">
        <f>J4334*M4334</f>
        <v>0</v>
      </c>
      <c r="Q4334" s="246">
        <f>K4334*M4334</f>
        <v>0</v>
      </c>
      <c r="R4334" s="246">
        <f>L4334*M4334</f>
        <v>0</v>
      </c>
      <c r="S4334" s="30" t="s">
        <v>5</v>
      </c>
      <c r="T4334" s="100"/>
    </row>
    <row r="4335" spans="1:20" s="56" customFormat="1" ht="69.95" hidden="1" customHeight="1" outlineLevel="1" thickBot="1" x14ac:dyDescent="0.25">
      <c r="A4335" s="242" t="s">
        <v>8039</v>
      </c>
      <c r="B4335" s="82" t="s">
        <v>1216</v>
      </c>
      <c r="C4335" s="545"/>
      <c r="D4335" s="93" t="s">
        <v>8040</v>
      </c>
      <c r="E4335" s="64"/>
      <c r="F4335" s="64" t="s">
        <v>4</v>
      </c>
      <c r="G4335" s="136">
        <v>15</v>
      </c>
      <c r="H4335" s="98">
        <v>9.1999999999999993</v>
      </c>
      <c r="I4335" s="98">
        <v>9</v>
      </c>
      <c r="J4335" s="162">
        <f t="shared" ref="J4335" si="3147">I4335*0.98</f>
        <v>8.82</v>
      </c>
      <c r="K4335" s="162">
        <f t="shared" si="3119"/>
        <v>8.73</v>
      </c>
      <c r="L4335" s="162">
        <f t="shared" si="3120"/>
        <v>8.64</v>
      </c>
      <c r="M4335" s="141"/>
      <c r="N4335" s="209">
        <f>H4335*M4335</f>
        <v>0</v>
      </c>
      <c r="O4335" s="217">
        <f>I4335*M4335</f>
        <v>0</v>
      </c>
      <c r="P4335" s="246">
        <f>J4335*M4335</f>
        <v>0</v>
      </c>
      <c r="Q4335" s="246">
        <f>K4335*M4335</f>
        <v>0</v>
      </c>
      <c r="R4335" s="246">
        <f>L4335*M4335</f>
        <v>0</v>
      </c>
      <c r="S4335" s="30" t="s">
        <v>5</v>
      </c>
      <c r="T4335" s="100"/>
    </row>
    <row r="4336" spans="1:20" s="56" customFormat="1" ht="69.95" hidden="1" customHeight="1" outlineLevel="1" thickBot="1" x14ac:dyDescent="0.25">
      <c r="A4336" s="242" t="s">
        <v>8041</v>
      </c>
      <c r="B4336" s="82" t="s">
        <v>1216</v>
      </c>
      <c r="C4336" s="104"/>
      <c r="D4336" s="93" t="s">
        <v>8849</v>
      </c>
      <c r="E4336" s="64"/>
      <c r="F4336" s="64" t="s">
        <v>4</v>
      </c>
      <c r="G4336" s="136">
        <v>22</v>
      </c>
      <c r="H4336" s="98">
        <v>14.8</v>
      </c>
      <c r="I4336" s="98">
        <v>14.5</v>
      </c>
      <c r="J4336" s="162">
        <v>7.5460000000000003</v>
      </c>
      <c r="K4336" s="162">
        <v>7.4690000000000003</v>
      </c>
      <c r="L4336" s="162">
        <f t="shared" si="3120"/>
        <v>13.92</v>
      </c>
      <c r="M4336" s="141"/>
      <c r="N4336" s="209">
        <f>H4336*M4336</f>
        <v>0</v>
      </c>
      <c r="O4336" s="217">
        <f>I4336*M4336</f>
        <v>0</v>
      </c>
      <c r="P4336" s="246">
        <f>J4336*M4336</f>
        <v>0</v>
      </c>
      <c r="Q4336" s="246">
        <f>K4336*M4336</f>
        <v>0</v>
      </c>
      <c r="R4336" s="246">
        <f>L4336*M4336</f>
        <v>0</v>
      </c>
      <c r="S4336" s="30" t="s">
        <v>5</v>
      </c>
      <c r="T4336" s="100"/>
    </row>
    <row r="4337" spans="1:21" s="56" customFormat="1" ht="69.95" hidden="1" customHeight="1" outlineLevel="1" thickBot="1" x14ac:dyDescent="0.25">
      <c r="A4337" s="242" t="s">
        <v>8042</v>
      </c>
      <c r="B4337" s="115" t="s">
        <v>1216</v>
      </c>
      <c r="C4337" s="545"/>
      <c r="D4337" s="714" t="s">
        <v>8043</v>
      </c>
      <c r="E4337" s="360"/>
      <c r="F4337" s="64" t="s">
        <v>4</v>
      </c>
      <c r="G4337" s="136">
        <v>15</v>
      </c>
      <c r="H4337" s="98">
        <v>9.1999999999999993</v>
      </c>
      <c r="I4337" s="98">
        <v>9</v>
      </c>
      <c r="J4337" s="162">
        <f t="shared" ref="J4337" si="3148">I4337*0.98</f>
        <v>8.82</v>
      </c>
      <c r="K4337" s="162">
        <f t="shared" ref="K4337" si="3149">I4337*0.97</f>
        <v>8.73</v>
      </c>
      <c r="L4337" s="162">
        <f t="shared" si="3120"/>
        <v>8.64</v>
      </c>
      <c r="M4337" s="141"/>
      <c r="N4337" s="209">
        <f>H4337*M4337</f>
        <v>0</v>
      </c>
      <c r="O4337" s="217">
        <f>I4337*M4337</f>
        <v>0</v>
      </c>
      <c r="P4337" s="246">
        <f>J4337*M4337</f>
        <v>0</v>
      </c>
      <c r="Q4337" s="246">
        <f>K4337*M4337</f>
        <v>0</v>
      </c>
      <c r="R4337" s="246">
        <f>L4337*M4337</f>
        <v>0</v>
      </c>
      <c r="S4337" s="30" t="s">
        <v>5</v>
      </c>
      <c r="T4337" s="100"/>
      <c r="U4337"/>
    </row>
    <row r="4338" spans="1:21" s="56" customFormat="1" ht="20.100000000000001" customHeight="1" collapsed="1" thickBot="1" x14ac:dyDescent="0.25">
      <c r="A4338" s="372" t="s">
        <v>7517</v>
      </c>
      <c r="B4338" s="372"/>
      <c r="C4338" s="373"/>
      <c r="D4338" s="374"/>
      <c r="E4338" s="374"/>
      <c r="F4338" s="374"/>
      <c r="G4338" s="375"/>
      <c r="H4338" s="376"/>
      <c r="I4338" s="376"/>
      <c r="J4338" s="378"/>
      <c r="K4338" s="378"/>
      <c r="L4338" s="378"/>
      <c r="M4338" s="375"/>
      <c r="N4338" s="376"/>
      <c r="O4338" s="376"/>
      <c r="P4338" s="376"/>
      <c r="Q4338" s="376"/>
      <c r="R4338" s="376"/>
      <c r="S4338" s="377"/>
    </row>
    <row r="4339" spans="1:21" ht="20.100000000000001" hidden="1" customHeight="1" outlineLevel="1" thickBot="1" x14ac:dyDescent="0.25">
      <c r="A4339" s="3" t="s">
        <v>3737</v>
      </c>
      <c r="B4339" s="4" t="s">
        <v>33</v>
      </c>
      <c r="C4339" s="4"/>
      <c r="D4339" s="4" t="s">
        <v>17</v>
      </c>
      <c r="E4339" s="3" t="s">
        <v>2746</v>
      </c>
      <c r="F4339" s="35" t="s">
        <v>31</v>
      </c>
      <c r="G4339" s="39" t="s">
        <v>487</v>
      </c>
      <c r="H4339" s="4" t="s">
        <v>488</v>
      </c>
      <c r="I4339" s="4" t="s">
        <v>495</v>
      </c>
      <c r="J4339" s="123">
        <v>-0.02</v>
      </c>
      <c r="K4339" s="123">
        <v>-0.03</v>
      </c>
      <c r="L4339" s="123">
        <v>-0.04</v>
      </c>
      <c r="M4339" s="4" t="s">
        <v>18</v>
      </c>
      <c r="N4339" s="4" t="s">
        <v>8</v>
      </c>
      <c r="O4339" s="4" t="s">
        <v>486</v>
      </c>
      <c r="P4339" s="124" t="s">
        <v>1924</v>
      </c>
      <c r="Q4339" s="124" t="s">
        <v>1930</v>
      </c>
      <c r="R4339" s="124" t="s">
        <v>1931</v>
      </c>
      <c r="S4339" s="4" t="s">
        <v>34</v>
      </c>
      <c r="U4339" s="56"/>
    </row>
    <row r="4340" spans="1:21" ht="69.95" hidden="1" customHeight="1" outlineLevel="1" thickBot="1" x14ac:dyDescent="0.25">
      <c r="A4340" s="644" t="s">
        <v>5694</v>
      </c>
      <c r="B4340" s="64" t="s">
        <v>136</v>
      </c>
      <c r="C4340" s="269"/>
      <c r="D4340" s="69" t="s">
        <v>7858</v>
      </c>
      <c r="E4340" s="86"/>
      <c r="F4340" s="86" t="s">
        <v>4</v>
      </c>
      <c r="G4340" s="136">
        <v>7.5</v>
      </c>
      <c r="H4340" s="98">
        <v>4.4000000000000004</v>
      </c>
      <c r="I4340" s="98">
        <v>4.3</v>
      </c>
      <c r="J4340" s="162">
        <f t="shared" ref="J4340:J4341" si="3150">I4340*0.98</f>
        <v>4.2139999999999995</v>
      </c>
      <c r="K4340" s="162">
        <f t="shared" ref="K4340:K4341" si="3151">I4340*0.97</f>
        <v>4.1709999999999994</v>
      </c>
      <c r="L4340" s="162">
        <f t="shared" ref="L4340:L4341" si="3152">I4340*0.96</f>
        <v>4.1280000000000001</v>
      </c>
      <c r="M4340" s="15"/>
      <c r="N4340" s="209">
        <f>H4340*M4340</f>
        <v>0</v>
      </c>
      <c r="O4340" s="217">
        <f>I4340*M4340</f>
        <v>0</v>
      </c>
      <c r="P4340" s="246">
        <f>J4340*M4340</f>
        <v>0</v>
      </c>
      <c r="Q4340" s="246">
        <f>K4340*M4340</f>
        <v>0</v>
      </c>
      <c r="R4340" s="246">
        <f>L4340*M4340</f>
        <v>0</v>
      </c>
      <c r="S4340" s="13" t="s">
        <v>5</v>
      </c>
      <c r="T4340" s="100"/>
    </row>
    <row r="4341" spans="1:21" s="56" customFormat="1" ht="69.95" hidden="1" customHeight="1" outlineLevel="1" thickBot="1" x14ac:dyDescent="0.25">
      <c r="A4341" s="644" t="s">
        <v>8301</v>
      </c>
      <c r="B4341" s="115" t="s">
        <v>136</v>
      </c>
      <c r="C4341" s="53"/>
      <c r="D4341" s="69" t="s">
        <v>8300</v>
      </c>
      <c r="E4341" s="64"/>
      <c r="F4341" s="64" t="s">
        <v>4</v>
      </c>
      <c r="G4341" s="136">
        <v>4</v>
      </c>
      <c r="H4341" s="98">
        <v>2.2999999999999998</v>
      </c>
      <c r="I4341" s="98">
        <v>2.2000000000000002</v>
      </c>
      <c r="J4341" s="162">
        <f t="shared" si="3150"/>
        <v>2.1560000000000001</v>
      </c>
      <c r="K4341" s="162">
        <f t="shared" si="3151"/>
        <v>2.1339999999999999</v>
      </c>
      <c r="L4341" s="162">
        <f t="shared" si="3152"/>
        <v>2.1120000000000001</v>
      </c>
      <c r="M4341" s="141"/>
      <c r="N4341" s="209">
        <f>H4341*M4341</f>
        <v>0</v>
      </c>
      <c r="O4341" s="217">
        <f>I4341*M4341</f>
        <v>0</v>
      </c>
      <c r="P4341" s="246">
        <f>J4341*M4341</f>
        <v>0</v>
      </c>
      <c r="Q4341" s="246">
        <f>K4341*M4341</f>
        <v>0</v>
      </c>
      <c r="R4341" s="246">
        <f>L4341*M4341</f>
        <v>0</v>
      </c>
      <c r="S4341" s="30" t="s">
        <v>5</v>
      </c>
      <c r="T4341" s="100"/>
      <c r="U4341"/>
    </row>
    <row r="4342" spans="1:21" s="56" customFormat="1" ht="69.95" hidden="1" customHeight="1" outlineLevel="1" thickBot="1" x14ac:dyDescent="0.25">
      <c r="A4342" s="644" t="s">
        <v>7697</v>
      </c>
      <c r="B4342" s="115" t="s">
        <v>205</v>
      </c>
      <c r="C4342" s="53"/>
      <c r="D4342" s="69" t="s">
        <v>7698</v>
      </c>
      <c r="E4342" s="64"/>
      <c r="F4342" s="64" t="s">
        <v>4</v>
      </c>
      <c r="G4342" s="136">
        <v>4.5</v>
      </c>
      <c r="H4342" s="98">
        <v>2.5</v>
      </c>
      <c r="I4342" s="98">
        <v>2.4</v>
      </c>
      <c r="J4342" s="162">
        <f t="shared" ref="J4342" si="3153">I4342*0.98</f>
        <v>2.3519999999999999</v>
      </c>
      <c r="K4342" s="162">
        <f t="shared" ref="K4342" si="3154">I4342*0.97</f>
        <v>2.3279999999999998</v>
      </c>
      <c r="L4342" s="162">
        <f t="shared" ref="L4342" si="3155">I4342*0.96</f>
        <v>2.3039999999999998</v>
      </c>
      <c r="M4342" s="141"/>
      <c r="N4342" s="209">
        <f>H4342*M4342</f>
        <v>0</v>
      </c>
      <c r="O4342" s="217">
        <f>I4342*M4342</f>
        <v>0</v>
      </c>
      <c r="P4342" s="246">
        <f>J4342*M4342</f>
        <v>0</v>
      </c>
      <c r="Q4342" s="246">
        <f>K4342*M4342</f>
        <v>0</v>
      </c>
      <c r="R4342" s="246">
        <f>L4342*M4342</f>
        <v>0</v>
      </c>
      <c r="S4342" s="30" t="s">
        <v>5</v>
      </c>
      <c r="T4342" s="100"/>
      <c r="U4342"/>
    </row>
    <row r="4343" spans="1:21" s="56" customFormat="1" ht="69.95" hidden="1" customHeight="1" outlineLevel="1" thickBot="1" x14ac:dyDescent="0.25">
      <c r="A4343" s="644" t="s">
        <v>8091</v>
      </c>
      <c r="B4343" s="115" t="s">
        <v>136</v>
      </c>
      <c r="C4343" s="53"/>
      <c r="D4343" s="69" t="s">
        <v>8090</v>
      </c>
      <c r="E4343" s="64"/>
      <c r="F4343" s="64" t="s">
        <v>4</v>
      </c>
      <c r="G4343" s="136">
        <v>3.5</v>
      </c>
      <c r="H4343" s="98">
        <v>2</v>
      </c>
      <c r="I4343" s="98">
        <v>1.9</v>
      </c>
      <c r="J4343" s="162">
        <f t="shared" ref="J4343" si="3156">I4343*0.98</f>
        <v>1.8619999999999999</v>
      </c>
      <c r="K4343" s="162">
        <f t="shared" ref="K4343" si="3157">I4343*0.97</f>
        <v>1.843</v>
      </c>
      <c r="L4343" s="162">
        <f t="shared" ref="L4343" si="3158">I4343*0.96</f>
        <v>1.8239999999999998</v>
      </c>
      <c r="M4343" s="141"/>
      <c r="N4343" s="209">
        <f>H4343*M4343</f>
        <v>0</v>
      </c>
      <c r="O4343" s="217">
        <f>I4343*M4343</f>
        <v>0</v>
      </c>
      <c r="P4343" s="246">
        <f>J4343*M4343</f>
        <v>0</v>
      </c>
      <c r="Q4343" s="246">
        <f>K4343*M4343</f>
        <v>0</v>
      </c>
      <c r="R4343" s="246">
        <f>L4343*M4343</f>
        <v>0</v>
      </c>
      <c r="S4343" s="30" t="s">
        <v>5</v>
      </c>
      <c r="T4343" s="100"/>
      <c r="U4343"/>
    </row>
    <row r="4344" spans="1:21" s="56" customFormat="1" ht="69.95" hidden="1" customHeight="1" outlineLevel="1" thickBot="1" x14ac:dyDescent="0.25">
      <c r="A4344" s="644" t="s">
        <v>8098</v>
      </c>
      <c r="B4344" s="115" t="s">
        <v>136</v>
      </c>
      <c r="C4344" s="53"/>
      <c r="D4344" s="69" t="s">
        <v>8099</v>
      </c>
      <c r="E4344" s="64"/>
      <c r="F4344" s="64" t="s">
        <v>4</v>
      </c>
      <c r="G4344" s="136">
        <v>5</v>
      </c>
      <c r="H4344" s="98">
        <v>2.5</v>
      </c>
      <c r="I4344" s="98">
        <v>2.4</v>
      </c>
      <c r="J4344" s="162">
        <f t="shared" ref="J4344" si="3159">I4344*0.98</f>
        <v>2.3519999999999999</v>
      </c>
      <c r="K4344" s="162">
        <f t="shared" ref="K4344" si="3160">I4344*0.97</f>
        <v>2.3279999999999998</v>
      </c>
      <c r="L4344" s="162">
        <f t="shared" ref="L4344" si="3161">I4344*0.96</f>
        <v>2.3039999999999998</v>
      </c>
      <c r="M4344" s="141"/>
      <c r="N4344" s="209">
        <f>H4344*M4344</f>
        <v>0</v>
      </c>
      <c r="O4344" s="217">
        <f>I4344*M4344</f>
        <v>0</v>
      </c>
      <c r="P4344" s="246">
        <f>J4344*M4344</f>
        <v>0</v>
      </c>
      <c r="Q4344" s="246">
        <f>K4344*M4344</f>
        <v>0</v>
      </c>
      <c r="R4344" s="246">
        <f>L4344*M4344</f>
        <v>0</v>
      </c>
      <c r="S4344" s="30" t="s">
        <v>5</v>
      </c>
      <c r="T4344" s="100"/>
      <c r="U4344"/>
    </row>
    <row r="4345" spans="1:21" s="56" customFormat="1" ht="69.95" hidden="1" customHeight="1" outlineLevel="1" thickBot="1" x14ac:dyDescent="0.25">
      <c r="A4345" s="644" t="s">
        <v>8100</v>
      </c>
      <c r="B4345" s="115" t="s">
        <v>136</v>
      </c>
      <c r="C4345" s="53"/>
      <c r="D4345" s="69" t="s">
        <v>8101</v>
      </c>
      <c r="E4345" s="64"/>
      <c r="F4345" s="64" t="s">
        <v>4</v>
      </c>
      <c r="G4345" s="136">
        <v>4</v>
      </c>
      <c r="H4345" s="98">
        <v>2.2000000000000002</v>
      </c>
      <c r="I4345" s="98">
        <v>2.1</v>
      </c>
      <c r="J4345" s="162">
        <f t="shared" ref="J4345" si="3162">I4345*0.98</f>
        <v>2.0579999999999998</v>
      </c>
      <c r="K4345" s="162">
        <f t="shared" ref="K4345" si="3163">I4345*0.97</f>
        <v>2.0369999999999999</v>
      </c>
      <c r="L4345" s="162">
        <f t="shared" ref="L4345" si="3164">I4345*0.96</f>
        <v>2.016</v>
      </c>
      <c r="M4345" s="141"/>
      <c r="N4345" s="209">
        <f>H4345*M4345</f>
        <v>0</v>
      </c>
      <c r="O4345" s="217">
        <f>I4345*M4345</f>
        <v>0</v>
      </c>
      <c r="P4345" s="246">
        <f>J4345*M4345</f>
        <v>0</v>
      </c>
      <c r="Q4345" s="246">
        <f>K4345*M4345</f>
        <v>0</v>
      </c>
      <c r="R4345" s="246">
        <f>L4345*M4345</f>
        <v>0</v>
      </c>
      <c r="S4345" s="30" t="s">
        <v>5</v>
      </c>
      <c r="T4345" s="100"/>
      <c r="U4345"/>
    </row>
    <row r="4346" spans="1:21" s="56" customFormat="1" ht="69.95" hidden="1" customHeight="1" outlineLevel="1" thickBot="1" x14ac:dyDescent="0.25">
      <c r="A4346" s="644" t="s">
        <v>8104</v>
      </c>
      <c r="B4346" s="115" t="s">
        <v>136</v>
      </c>
      <c r="C4346" s="53"/>
      <c r="D4346" s="298" t="s">
        <v>8103</v>
      </c>
      <c r="E4346" s="64"/>
      <c r="F4346" s="64" t="s">
        <v>4</v>
      </c>
      <c r="G4346" s="136">
        <v>13</v>
      </c>
      <c r="H4346" s="98">
        <v>8.1999999999999993</v>
      </c>
      <c r="I4346" s="98">
        <v>8</v>
      </c>
      <c r="J4346" s="162">
        <f t="shared" ref="J4346" si="3165">I4346*0.98</f>
        <v>7.84</v>
      </c>
      <c r="K4346" s="162">
        <f t="shared" ref="K4346" si="3166">I4346*0.97</f>
        <v>7.76</v>
      </c>
      <c r="L4346" s="162">
        <f t="shared" ref="L4346" si="3167">I4346*0.96</f>
        <v>7.68</v>
      </c>
      <c r="M4346" s="141"/>
      <c r="N4346" s="209">
        <f>H4346*M4346</f>
        <v>0</v>
      </c>
      <c r="O4346" s="217">
        <f>I4346*M4346</f>
        <v>0</v>
      </c>
      <c r="P4346" s="246">
        <f>J4346*M4346</f>
        <v>0</v>
      </c>
      <c r="Q4346" s="246">
        <f>K4346*M4346</f>
        <v>0</v>
      </c>
      <c r="R4346" s="246">
        <f>L4346*M4346</f>
        <v>0</v>
      </c>
      <c r="S4346" s="30" t="s">
        <v>5</v>
      </c>
      <c r="T4346" s="100"/>
      <c r="U4346"/>
    </row>
    <row r="4347" spans="1:21" s="56" customFormat="1" ht="69.95" hidden="1" customHeight="1" outlineLevel="1" thickBot="1" x14ac:dyDescent="0.25">
      <c r="A4347" s="644" t="s">
        <v>8105</v>
      </c>
      <c r="B4347" s="115" t="s">
        <v>136</v>
      </c>
      <c r="C4347" s="53"/>
      <c r="D4347" s="298" t="s">
        <v>8106</v>
      </c>
      <c r="E4347" s="64"/>
      <c r="F4347" s="64" t="s">
        <v>4</v>
      </c>
      <c r="G4347" s="136">
        <v>12</v>
      </c>
      <c r="H4347" s="98">
        <v>7.2</v>
      </c>
      <c r="I4347" s="98">
        <v>7</v>
      </c>
      <c r="J4347" s="162">
        <f t="shared" ref="J4347" si="3168">I4347*0.98</f>
        <v>6.8599999999999994</v>
      </c>
      <c r="K4347" s="162">
        <f t="shared" ref="K4347" si="3169">I4347*0.97</f>
        <v>6.79</v>
      </c>
      <c r="L4347" s="162">
        <f t="shared" ref="L4347" si="3170">I4347*0.96</f>
        <v>6.72</v>
      </c>
      <c r="M4347" s="141"/>
      <c r="N4347" s="209">
        <f>H4347*M4347</f>
        <v>0</v>
      </c>
      <c r="O4347" s="217">
        <f>I4347*M4347</f>
        <v>0</v>
      </c>
      <c r="P4347" s="246">
        <f>J4347*M4347</f>
        <v>0</v>
      </c>
      <c r="Q4347" s="246">
        <f>K4347*M4347</f>
        <v>0</v>
      </c>
      <c r="R4347" s="246">
        <f>L4347*M4347</f>
        <v>0</v>
      </c>
      <c r="S4347" s="30" t="s">
        <v>5</v>
      </c>
      <c r="T4347" s="100"/>
      <c r="U4347"/>
    </row>
    <row r="4348" spans="1:21" s="56" customFormat="1" ht="20.100000000000001" customHeight="1" collapsed="1" thickBot="1" x14ac:dyDescent="0.25">
      <c r="A4348" s="372" t="s">
        <v>7515</v>
      </c>
      <c r="B4348" s="372"/>
      <c r="C4348" s="373"/>
      <c r="D4348" s="374"/>
      <c r="E4348" s="374"/>
      <c r="F4348" s="374"/>
      <c r="G4348" s="375"/>
      <c r="H4348" s="376"/>
      <c r="I4348" s="376"/>
      <c r="J4348" s="378"/>
      <c r="K4348" s="378"/>
      <c r="L4348" s="378"/>
      <c r="M4348" s="375"/>
      <c r="N4348" s="376"/>
      <c r="O4348" s="376"/>
      <c r="P4348" s="376"/>
      <c r="Q4348" s="376"/>
      <c r="R4348" s="376"/>
      <c r="S4348" s="377"/>
    </row>
    <row r="4349" spans="1:21" ht="20.100000000000001" hidden="1" customHeight="1" outlineLevel="1" thickBot="1" x14ac:dyDescent="0.25">
      <c r="A4349" s="3" t="s">
        <v>3737</v>
      </c>
      <c r="B4349" s="4" t="s">
        <v>33</v>
      </c>
      <c r="C4349" s="4"/>
      <c r="D4349" s="4" t="s">
        <v>17</v>
      </c>
      <c r="E4349" s="3" t="s">
        <v>2746</v>
      </c>
      <c r="F4349" s="35" t="s">
        <v>31</v>
      </c>
      <c r="G4349" s="39" t="s">
        <v>487</v>
      </c>
      <c r="H4349" s="4" t="s">
        <v>488</v>
      </c>
      <c r="I4349" s="4" t="s">
        <v>495</v>
      </c>
      <c r="J4349" s="123">
        <v>-0.02</v>
      </c>
      <c r="K4349" s="123">
        <v>-0.03</v>
      </c>
      <c r="L4349" s="123">
        <v>-0.04</v>
      </c>
      <c r="M4349" s="4" t="s">
        <v>18</v>
      </c>
      <c r="N4349" s="4" t="s">
        <v>8</v>
      </c>
      <c r="O4349" s="4" t="s">
        <v>486</v>
      </c>
      <c r="P4349" s="124" t="s">
        <v>1924</v>
      </c>
      <c r="Q4349" s="124" t="s">
        <v>1930</v>
      </c>
      <c r="R4349" s="124" t="s">
        <v>1931</v>
      </c>
      <c r="S4349" s="4" t="s">
        <v>34</v>
      </c>
      <c r="U4349" s="56"/>
    </row>
    <row r="4350" spans="1:21" s="56" customFormat="1" ht="69.95" hidden="1" customHeight="1" outlineLevel="1" thickBot="1" x14ac:dyDescent="0.25">
      <c r="A4350" s="242" t="s">
        <v>7523</v>
      </c>
      <c r="B4350" s="473" t="s">
        <v>136</v>
      </c>
      <c r="C4350" s="519"/>
      <c r="D4350" s="698" t="s">
        <v>7520</v>
      </c>
      <c r="E4350" s="446"/>
      <c r="F4350" s="202" t="s">
        <v>4</v>
      </c>
      <c r="G4350" s="145">
        <v>10</v>
      </c>
      <c r="H4350" s="61">
        <v>5.7</v>
      </c>
      <c r="I4350" s="61">
        <v>5.5</v>
      </c>
      <c r="J4350" s="258">
        <f t="shared" ref="J4350:J4352" si="3171">I4350*0.98</f>
        <v>5.39</v>
      </c>
      <c r="K4350" s="258">
        <f t="shared" ref="K4350:K4352" si="3172">I4350*0.97</f>
        <v>5.335</v>
      </c>
      <c r="L4350" s="258">
        <f t="shared" ref="L4350:L4352" si="3173">I4350*0.96</f>
        <v>5.2799999999999994</v>
      </c>
      <c r="M4350" s="63"/>
      <c r="N4350" s="471">
        <f>H4350*M4350</f>
        <v>0</v>
      </c>
      <c r="O4350" s="246">
        <f>I4350*M4350</f>
        <v>0</v>
      </c>
      <c r="P4350" s="246">
        <f>J4350*M4350</f>
        <v>0</v>
      </c>
      <c r="Q4350" s="246">
        <f>K4350*M4350</f>
        <v>0</v>
      </c>
      <c r="R4350" s="246">
        <f>L4350*M4350</f>
        <v>0</v>
      </c>
      <c r="S4350" s="12" t="s">
        <v>5</v>
      </c>
      <c r="U4350"/>
    </row>
    <row r="4351" spans="1:21" s="56" customFormat="1" ht="69.95" hidden="1" customHeight="1" outlineLevel="1" thickBot="1" x14ac:dyDescent="0.25">
      <c r="A4351" s="242" t="s">
        <v>7524</v>
      </c>
      <c r="B4351" s="131" t="s">
        <v>7521</v>
      </c>
      <c r="C4351" s="194"/>
      <c r="D4351" s="116" t="s">
        <v>7522</v>
      </c>
      <c r="E4351" s="7"/>
      <c r="F4351" s="7" t="s">
        <v>4</v>
      </c>
      <c r="G4351" s="149">
        <v>8</v>
      </c>
      <c r="H4351" s="65">
        <v>4.5999999999999996</v>
      </c>
      <c r="I4351" s="65">
        <v>4.5</v>
      </c>
      <c r="J4351" s="161">
        <f t="shared" si="3171"/>
        <v>4.41</v>
      </c>
      <c r="K4351" s="161">
        <f t="shared" si="3172"/>
        <v>4.3650000000000002</v>
      </c>
      <c r="L4351" s="161">
        <f t="shared" si="3173"/>
        <v>4.32</v>
      </c>
      <c r="M4351" s="14"/>
      <c r="N4351" s="208">
        <f>H4351*M4351</f>
        <v>0</v>
      </c>
      <c r="O4351" s="217">
        <f>I4351*M4351</f>
        <v>0</v>
      </c>
      <c r="P4351" s="217">
        <f>J4351*M4351</f>
        <v>0</v>
      </c>
      <c r="Q4351" s="217">
        <f>K4351*M4351</f>
        <v>0</v>
      </c>
      <c r="R4351" s="217">
        <f>L4351*M4351</f>
        <v>0</v>
      </c>
      <c r="S4351" s="13" t="s">
        <v>5</v>
      </c>
      <c r="U4351"/>
    </row>
    <row r="4352" spans="1:21" ht="69.95" hidden="1" customHeight="1" outlineLevel="1" thickBot="1" x14ac:dyDescent="0.25">
      <c r="A4352" s="143"/>
      <c r="B4352" s="143" t="s">
        <v>8050</v>
      </c>
      <c r="C4352" s="51"/>
      <c r="D4352" s="147" t="s">
        <v>8051</v>
      </c>
      <c r="E4352" s="145"/>
      <c r="F4352" s="59" t="s">
        <v>4</v>
      </c>
      <c r="G4352" s="59">
        <v>12</v>
      </c>
      <c r="H4352" s="146">
        <v>6.7</v>
      </c>
      <c r="I4352" s="146">
        <v>6.5</v>
      </c>
      <c r="J4352" s="161">
        <f t="shared" si="3171"/>
        <v>6.37</v>
      </c>
      <c r="K4352" s="161">
        <f t="shared" si="3172"/>
        <v>6.3049999999999997</v>
      </c>
      <c r="L4352" s="161">
        <f t="shared" si="3173"/>
        <v>6.24</v>
      </c>
      <c r="M4352" s="63"/>
      <c r="N4352" s="61">
        <f>H4352*M4352</f>
        <v>0</v>
      </c>
      <c r="O4352" s="246">
        <f>I4352*M4352</f>
        <v>0</v>
      </c>
      <c r="P4352" s="246">
        <f>J4352*M4352</f>
        <v>0</v>
      </c>
      <c r="Q4352" s="246">
        <f>K4352*M4352</f>
        <v>0</v>
      </c>
      <c r="R4352" s="246">
        <f>L4352*M4352</f>
        <v>0</v>
      </c>
      <c r="S4352" s="12" t="s">
        <v>5</v>
      </c>
      <c r="T4352" s="37"/>
    </row>
    <row r="4353" spans="1:21" s="56" customFormat="1" ht="20.100000000000001" customHeight="1" collapsed="1" thickBot="1" x14ac:dyDescent="0.25">
      <c r="A4353" s="372" t="s">
        <v>7518</v>
      </c>
      <c r="B4353" s="372"/>
      <c r="C4353" s="373"/>
      <c r="D4353" s="374"/>
      <c r="E4353" s="374"/>
      <c r="F4353" s="374"/>
      <c r="G4353" s="375"/>
      <c r="H4353" s="376"/>
      <c r="I4353" s="376"/>
      <c r="J4353" s="378"/>
      <c r="K4353" s="378"/>
      <c r="L4353" s="378"/>
      <c r="M4353" s="375"/>
      <c r="N4353" s="376"/>
      <c r="O4353" s="376"/>
      <c r="P4353" s="376"/>
      <c r="Q4353" s="376"/>
      <c r="R4353" s="376"/>
      <c r="S4353" s="377"/>
    </row>
    <row r="4354" spans="1:21" ht="20.100000000000001" hidden="1" customHeight="1" outlineLevel="1" thickBot="1" x14ac:dyDescent="0.25">
      <c r="A4354" s="3" t="s">
        <v>3737</v>
      </c>
      <c r="B4354" s="4" t="s">
        <v>33</v>
      </c>
      <c r="C4354" s="4"/>
      <c r="D4354" s="4" t="s">
        <v>17</v>
      </c>
      <c r="E4354" s="3" t="s">
        <v>2746</v>
      </c>
      <c r="F4354" s="35" t="s">
        <v>31</v>
      </c>
      <c r="G4354" s="39" t="s">
        <v>487</v>
      </c>
      <c r="H4354" s="4" t="s">
        <v>488</v>
      </c>
      <c r="I4354" s="4" t="s">
        <v>495</v>
      </c>
      <c r="J4354" s="123">
        <v>-0.02</v>
      </c>
      <c r="K4354" s="123">
        <v>-0.03</v>
      </c>
      <c r="L4354" s="123">
        <v>-0.04</v>
      </c>
      <c r="M4354" s="4" t="s">
        <v>18</v>
      </c>
      <c r="N4354" s="4" t="s">
        <v>8</v>
      </c>
      <c r="O4354" s="4" t="s">
        <v>486</v>
      </c>
      <c r="P4354" s="124" t="s">
        <v>1924</v>
      </c>
      <c r="Q4354" s="124" t="s">
        <v>1930</v>
      </c>
      <c r="R4354" s="124" t="s">
        <v>1931</v>
      </c>
      <c r="S4354" s="4" t="s">
        <v>34</v>
      </c>
      <c r="U4354" s="56"/>
    </row>
    <row r="4355" spans="1:21" s="56" customFormat="1" ht="69.95" hidden="1" customHeight="1" outlineLevel="1" thickBot="1" x14ac:dyDescent="0.25">
      <c r="A4355" s="711" t="s">
        <v>7542</v>
      </c>
      <c r="B4355" s="502" t="s">
        <v>136</v>
      </c>
      <c r="C4355" s="521"/>
      <c r="D4355" s="524" t="s">
        <v>7541</v>
      </c>
      <c r="E4355" s="166"/>
      <c r="F4355" s="166" t="s">
        <v>4</v>
      </c>
      <c r="G4355" s="589">
        <v>8</v>
      </c>
      <c r="H4355" s="99">
        <v>6.6</v>
      </c>
      <c r="I4355" s="99">
        <v>6.4</v>
      </c>
      <c r="J4355" s="168">
        <f t="shared" ref="J4355:J4359" si="3174">I4355*0.98</f>
        <v>6.2720000000000002</v>
      </c>
      <c r="K4355" s="168">
        <f t="shared" ref="K4355:K4359" si="3175">I4355*0.97</f>
        <v>6.2080000000000002</v>
      </c>
      <c r="L4355" s="168">
        <f t="shared" ref="L4355:L4359" si="3176">I4355*0.96</f>
        <v>6.1440000000000001</v>
      </c>
      <c r="M4355" s="169"/>
      <c r="N4355" s="590">
        <f>H4355*M4355</f>
        <v>0</v>
      </c>
      <c r="O4355" s="591">
        <f>I4355*M4355</f>
        <v>0</v>
      </c>
      <c r="P4355" s="591">
        <f>J4355*M4355</f>
        <v>0</v>
      </c>
      <c r="Q4355" s="591">
        <f>K4355*M4355</f>
        <v>0</v>
      </c>
      <c r="R4355" s="591">
        <f>L4355*M4355</f>
        <v>0</v>
      </c>
      <c r="S4355" s="118" t="s">
        <v>5</v>
      </c>
      <c r="T4355" s="100"/>
      <c r="U4355"/>
    </row>
    <row r="4356" spans="1:21" s="56" customFormat="1" ht="69.95" hidden="1" customHeight="1" outlineLevel="1" thickBot="1" x14ac:dyDescent="0.25">
      <c r="A4356" s="213" t="s">
        <v>10614</v>
      </c>
      <c r="B4356" s="193" t="s">
        <v>136</v>
      </c>
      <c r="C4356" s="443"/>
      <c r="D4356" s="489" t="s">
        <v>10613</v>
      </c>
      <c r="E4356" s="82"/>
      <c r="F4356" s="82" t="s">
        <v>4</v>
      </c>
      <c r="G4356" s="321">
        <v>8</v>
      </c>
      <c r="H4356" s="99">
        <v>6.6</v>
      </c>
      <c r="I4356" s="99">
        <v>6.4</v>
      </c>
      <c r="J4356" s="174">
        <f t="shared" si="3174"/>
        <v>6.2720000000000002</v>
      </c>
      <c r="K4356" s="174">
        <f t="shared" si="3175"/>
        <v>6.2080000000000002</v>
      </c>
      <c r="L4356" s="174">
        <f t="shared" si="3176"/>
        <v>6.1440000000000001</v>
      </c>
      <c r="M4356" s="152"/>
      <c r="N4356" s="207">
        <f>H4356*M4356</f>
        <v>0</v>
      </c>
      <c r="O4356" s="216">
        <f>I4356*M4356</f>
        <v>0</v>
      </c>
      <c r="P4356" s="216">
        <f>J4356*M4356</f>
        <v>0</v>
      </c>
      <c r="Q4356" s="216">
        <f>K4356*M4356</f>
        <v>0</v>
      </c>
      <c r="R4356" s="216">
        <f>L4356*M4356</f>
        <v>0</v>
      </c>
      <c r="S4356" s="102" t="s">
        <v>5</v>
      </c>
      <c r="T4356" s="100"/>
      <c r="U4356"/>
    </row>
    <row r="4357" spans="1:21" s="56" customFormat="1" ht="69.95" hidden="1" customHeight="1" outlineLevel="1" thickBot="1" x14ac:dyDescent="0.25">
      <c r="A4357" s="213" t="s">
        <v>10335</v>
      </c>
      <c r="B4357" s="193" t="s">
        <v>136</v>
      </c>
      <c r="C4357" s="443"/>
      <c r="D4357" s="489" t="s">
        <v>10336</v>
      </c>
      <c r="E4357" s="82"/>
      <c r="F4357" s="82" t="s">
        <v>4</v>
      </c>
      <c r="G4357" s="321">
        <v>8</v>
      </c>
      <c r="H4357" s="99">
        <v>6.6</v>
      </c>
      <c r="I4357" s="99">
        <v>6.4</v>
      </c>
      <c r="J4357" s="174">
        <f t="shared" ref="J4357" si="3177">I4357*0.98</f>
        <v>6.2720000000000002</v>
      </c>
      <c r="K4357" s="174">
        <f t="shared" ref="K4357" si="3178">I4357*0.97</f>
        <v>6.2080000000000002</v>
      </c>
      <c r="L4357" s="174">
        <f t="shared" ref="L4357" si="3179">I4357*0.96</f>
        <v>6.1440000000000001</v>
      </c>
      <c r="M4357" s="152"/>
      <c r="N4357" s="207">
        <f>H4357*M4357</f>
        <v>0</v>
      </c>
      <c r="O4357" s="216">
        <f>I4357*M4357</f>
        <v>0</v>
      </c>
      <c r="P4357" s="216">
        <f>J4357*M4357</f>
        <v>0</v>
      </c>
      <c r="Q4357" s="216">
        <f>K4357*M4357</f>
        <v>0</v>
      </c>
      <c r="R4357" s="216">
        <f>L4357*M4357</f>
        <v>0</v>
      </c>
      <c r="S4357" s="102" t="s">
        <v>5</v>
      </c>
      <c r="T4357" s="100"/>
      <c r="U4357"/>
    </row>
    <row r="4358" spans="1:21" s="56" customFormat="1" ht="69.95" hidden="1" customHeight="1" outlineLevel="1" thickBot="1" x14ac:dyDescent="0.25">
      <c r="A4358" s="644" t="s">
        <v>7509</v>
      </c>
      <c r="B4358" s="110" t="s">
        <v>7543</v>
      </c>
      <c r="C4358" s="115" t="s">
        <v>7510</v>
      </c>
      <c r="D4358" s="298" t="s">
        <v>7511</v>
      </c>
      <c r="E4358" s="64"/>
      <c r="F4358" s="64" t="s">
        <v>4</v>
      </c>
      <c r="G4358" s="183">
        <v>2.5</v>
      </c>
      <c r="H4358" s="98">
        <v>1.4</v>
      </c>
      <c r="I4358" s="98">
        <v>1.35</v>
      </c>
      <c r="J4358" s="162">
        <f t="shared" si="3174"/>
        <v>1.323</v>
      </c>
      <c r="K4358" s="162">
        <f t="shared" si="3175"/>
        <v>1.3095000000000001</v>
      </c>
      <c r="L4358" s="162">
        <f t="shared" si="3176"/>
        <v>1.296</v>
      </c>
      <c r="M4358" s="141"/>
      <c r="N4358" s="98">
        <f>H4358*M4358</f>
        <v>0</v>
      </c>
      <c r="O4358" s="217">
        <f>I4358*M4358</f>
        <v>0</v>
      </c>
      <c r="P4358" s="246">
        <f>J4358*M4358</f>
        <v>0</v>
      </c>
      <c r="Q4358" s="246">
        <f>K4358*M4358</f>
        <v>0</v>
      </c>
      <c r="R4358" s="246">
        <f>L4358*M4358</f>
        <v>0</v>
      </c>
      <c r="S4358" s="30" t="s">
        <v>5</v>
      </c>
      <c r="T4358" s="100"/>
    </row>
    <row r="4359" spans="1:21" ht="69.95" hidden="1" customHeight="1" outlineLevel="1" thickBot="1" x14ac:dyDescent="0.25">
      <c r="A4359" s="143"/>
      <c r="B4359" s="143" t="s">
        <v>8050</v>
      </c>
      <c r="C4359" s="51"/>
      <c r="D4359" s="147" t="s">
        <v>8051</v>
      </c>
      <c r="E4359" s="145"/>
      <c r="F4359" s="59" t="s">
        <v>4</v>
      </c>
      <c r="G4359" s="59">
        <v>11</v>
      </c>
      <c r="H4359" s="146">
        <v>7.2</v>
      </c>
      <c r="I4359" s="146">
        <v>7</v>
      </c>
      <c r="J4359" s="161">
        <f t="shared" si="3174"/>
        <v>6.8599999999999994</v>
      </c>
      <c r="K4359" s="161">
        <f t="shared" si="3175"/>
        <v>6.79</v>
      </c>
      <c r="L4359" s="161">
        <f t="shared" si="3176"/>
        <v>6.72</v>
      </c>
      <c r="M4359" s="63"/>
      <c r="N4359" s="61">
        <f>H4359*M4359</f>
        <v>0</v>
      </c>
      <c r="O4359" s="246">
        <f>I4359*M4359</f>
        <v>0</v>
      </c>
      <c r="P4359" s="246">
        <f>J4359*M4359</f>
        <v>0</v>
      </c>
      <c r="Q4359" s="246">
        <f>K4359*M4359</f>
        <v>0</v>
      </c>
      <c r="R4359" s="246">
        <f>L4359*M4359</f>
        <v>0</v>
      </c>
      <c r="S4359" s="30" t="s">
        <v>5</v>
      </c>
      <c r="T4359" s="37"/>
    </row>
    <row r="4360" spans="1:21" s="56" customFormat="1" ht="20.100000000000001" customHeight="1" collapsed="1" thickBot="1" x14ac:dyDescent="0.25">
      <c r="A4360" s="372" t="s">
        <v>7486</v>
      </c>
      <c r="B4360" s="372"/>
      <c r="C4360" s="373"/>
      <c r="D4360" s="374"/>
      <c r="E4360" s="374"/>
      <c r="F4360" s="374"/>
      <c r="G4360" s="375"/>
      <c r="H4360" s="376"/>
      <c r="I4360" s="376"/>
      <c r="J4360" s="378"/>
      <c r="K4360" s="378"/>
      <c r="L4360" s="378"/>
      <c r="M4360" s="375"/>
      <c r="N4360" s="376"/>
      <c r="O4360" s="376"/>
      <c r="P4360" s="376"/>
      <c r="Q4360" s="376"/>
      <c r="R4360" s="376"/>
      <c r="S4360" s="377"/>
    </row>
    <row r="4361" spans="1:21" ht="20.100000000000001" hidden="1" customHeight="1" outlineLevel="1" thickBot="1" x14ac:dyDescent="0.25">
      <c r="A4361" s="3" t="s">
        <v>3737</v>
      </c>
      <c r="B4361" s="4" t="s">
        <v>33</v>
      </c>
      <c r="C4361" s="4"/>
      <c r="D4361" s="4" t="s">
        <v>17</v>
      </c>
      <c r="E4361" s="3" t="s">
        <v>2746</v>
      </c>
      <c r="F4361" s="35" t="s">
        <v>31</v>
      </c>
      <c r="G4361" s="39" t="s">
        <v>487</v>
      </c>
      <c r="H4361" s="4" t="s">
        <v>488</v>
      </c>
      <c r="I4361" s="4" t="s">
        <v>495</v>
      </c>
      <c r="J4361" s="123">
        <v>-0.02</v>
      </c>
      <c r="K4361" s="123">
        <v>-0.03</v>
      </c>
      <c r="L4361" s="123">
        <v>-0.04</v>
      </c>
      <c r="M4361" s="4" t="s">
        <v>18</v>
      </c>
      <c r="N4361" s="4" t="s">
        <v>8</v>
      </c>
      <c r="O4361" s="4" t="s">
        <v>486</v>
      </c>
      <c r="P4361" s="124" t="s">
        <v>1924</v>
      </c>
      <c r="Q4361" s="124" t="s">
        <v>1930</v>
      </c>
      <c r="R4361" s="124" t="s">
        <v>1931</v>
      </c>
      <c r="S4361" s="4" t="s">
        <v>34</v>
      </c>
      <c r="U4361" s="56"/>
    </row>
    <row r="4362" spans="1:21" s="56" customFormat="1" ht="69.95" hidden="1" customHeight="1" outlineLevel="1" thickBot="1" x14ac:dyDescent="0.25">
      <c r="A4362" s="242" t="s">
        <v>6482</v>
      </c>
      <c r="B4362" s="131" t="s">
        <v>138</v>
      </c>
      <c r="C4362" s="347"/>
      <c r="D4362" s="70" t="s">
        <v>670</v>
      </c>
      <c r="E4362" s="7"/>
      <c r="F4362" s="7" t="s">
        <v>4</v>
      </c>
      <c r="G4362" s="149">
        <v>4</v>
      </c>
      <c r="H4362" s="65">
        <v>2.1</v>
      </c>
      <c r="I4362" s="65">
        <v>2</v>
      </c>
      <c r="J4362" s="161">
        <f t="shared" ref="J4362:J4394" si="3180">I4362*0.98</f>
        <v>1.96</v>
      </c>
      <c r="K4362" s="161">
        <f t="shared" ref="K4362:K4395" si="3181">I4362*0.97</f>
        <v>1.94</v>
      </c>
      <c r="L4362" s="161">
        <f t="shared" ref="L4362:L4395" si="3182">I4362*0.96</f>
        <v>1.92</v>
      </c>
      <c r="M4362" s="14"/>
      <c r="N4362" s="208">
        <f>H4362*M4362</f>
        <v>0</v>
      </c>
      <c r="O4362" s="217">
        <f>I4362*M4362</f>
        <v>0</v>
      </c>
      <c r="P4362" s="246">
        <f>J4362*M4362</f>
        <v>0</v>
      </c>
      <c r="Q4362" s="246">
        <f>K4362*M4362</f>
        <v>0</v>
      </c>
      <c r="R4362" s="246">
        <f>L4362*M4362</f>
        <v>0</v>
      </c>
      <c r="S4362" s="13" t="s">
        <v>5</v>
      </c>
    </row>
    <row r="4363" spans="1:21" s="56" customFormat="1" ht="69.95" hidden="1" customHeight="1" outlineLevel="1" thickBot="1" x14ac:dyDescent="0.25">
      <c r="A4363" s="242" t="s">
        <v>6483</v>
      </c>
      <c r="B4363" s="115" t="s">
        <v>461</v>
      </c>
      <c r="C4363" s="196"/>
      <c r="D4363" s="53" t="s">
        <v>462</v>
      </c>
      <c r="E4363" s="64"/>
      <c r="F4363" s="64" t="s">
        <v>4</v>
      </c>
      <c r="G4363" s="136">
        <v>13</v>
      </c>
      <c r="H4363" s="98">
        <v>7.7</v>
      </c>
      <c r="I4363" s="98">
        <v>7.5</v>
      </c>
      <c r="J4363" s="162">
        <f t="shared" si="3180"/>
        <v>7.35</v>
      </c>
      <c r="K4363" s="162">
        <f t="shared" si="3181"/>
        <v>7.2749999999999995</v>
      </c>
      <c r="L4363" s="162">
        <f t="shared" si="3182"/>
        <v>7.1999999999999993</v>
      </c>
      <c r="M4363" s="141"/>
      <c r="N4363" s="209">
        <f>H4363*M4363</f>
        <v>0</v>
      </c>
      <c r="O4363" s="217">
        <f>I4363*M4363</f>
        <v>0</v>
      </c>
      <c r="P4363" s="246">
        <f>J4363*M4363</f>
        <v>0</v>
      </c>
      <c r="Q4363" s="246">
        <f>K4363*M4363</f>
        <v>0</v>
      </c>
      <c r="R4363" s="246">
        <f>L4363*M4363</f>
        <v>0</v>
      </c>
      <c r="S4363" s="30" t="s">
        <v>5</v>
      </c>
      <c r="T4363" s="100"/>
    </row>
    <row r="4364" spans="1:21" s="56" customFormat="1" ht="69.95" hidden="1" customHeight="1" outlineLevel="1" thickBot="1" x14ac:dyDescent="0.25">
      <c r="A4364" s="242" t="s">
        <v>6484</v>
      </c>
      <c r="B4364" s="131" t="s">
        <v>641</v>
      </c>
      <c r="C4364" s="347"/>
      <c r="D4364" s="70" t="s">
        <v>640</v>
      </c>
      <c r="E4364" s="7"/>
      <c r="F4364" s="7" t="s">
        <v>4</v>
      </c>
      <c r="G4364" s="149">
        <v>5</v>
      </c>
      <c r="H4364" s="65">
        <v>3</v>
      </c>
      <c r="I4364" s="65">
        <v>2.9</v>
      </c>
      <c r="J4364" s="161">
        <f t="shared" si="3180"/>
        <v>2.8420000000000001</v>
      </c>
      <c r="K4364" s="161">
        <f t="shared" si="3181"/>
        <v>2.8129999999999997</v>
      </c>
      <c r="L4364" s="161">
        <f t="shared" si="3182"/>
        <v>2.7839999999999998</v>
      </c>
      <c r="M4364" s="14"/>
      <c r="N4364" s="208">
        <f>H4364*M4364</f>
        <v>0</v>
      </c>
      <c r="O4364" s="217">
        <f>I4364*M4364</f>
        <v>0</v>
      </c>
      <c r="P4364" s="246">
        <f>J4364*M4364</f>
        <v>0</v>
      </c>
      <c r="Q4364" s="246">
        <f>K4364*M4364</f>
        <v>0</v>
      </c>
      <c r="R4364" s="246">
        <f>L4364*M4364</f>
        <v>0</v>
      </c>
      <c r="S4364" s="13" t="s">
        <v>5</v>
      </c>
    </row>
    <row r="4365" spans="1:21" s="56" customFormat="1" ht="69.95" hidden="1" customHeight="1" outlineLevel="1" thickBot="1" x14ac:dyDescent="0.25">
      <c r="A4365" s="242" t="s">
        <v>6485</v>
      </c>
      <c r="B4365" s="131" t="s">
        <v>1217</v>
      </c>
      <c r="C4365" s="347"/>
      <c r="D4365" s="539" t="s">
        <v>1218</v>
      </c>
      <c r="E4365" s="7"/>
      <c r="F4365" s="7" t="s">
        <v>4</v>
      </c>
      <c r="G4365" s="149">
        <v>8</v>
      </c>
      <c r="H4365" s="65">
        <v>5.2</v>
      </c>
      <c r="I4365" s="65">
        <v>5</v>
      </c>
      <c r="J4365" s="161">
        <f t="shared" si="3180"/>
        <v>4.9000000000000004</v>
      </c>
      <c r="K4365" s="161">
        <f t="shared" si="3181"/>
        <v>4.8499999999999996</v>
      </c>
      <c r="L4365" s="161">
        <f t="shared" si="3182"/>
        <v>4.8</v>
      </c>
      <c r="M4365" s="14"/>
      <c r="N4365" s="208">
        <f>H4365*M4365</f>
        <v>0</v>
      </c>
      <c r="O4365" s="217">
        <f>I4365*M4365</f>
        <v>0</v>
      </c>
      <c r="P4365" s="246">
        <f>J4365*M4365</f>
        <v>0</v>
      </c>
      <c r="Q4365" s="246">
        <f>K4365*M4365</f>
        <v>0</v>
      </c>
      <c r="R4365" s="246">
        <f>L4365*M4365</f>
        <v>0</v>
      </c>
      <c r="S4365" s="13" t="s">
        <v>5</v>
      </c>
    </row>
    <row r="4366" spans="1:21" s="56" customFormat="1" ht="69.95" hidden="1" customHeight="1" outlineLevel="1" thickBot="1" x14ac:dyDescent="0.25">
      <c r="A4366" s="242" t="s">
        <v>8153</v>
      </c>
      <c r="B4366" s="115" t="s">
        <v>398</v>
      </c>
      <c r="C4366" s="196"/>
      <c r="D4366" s="93" t="s">
        <v>8154</v>
      </c>
      <c r="E4366" s="64"/>
      <c r="F4366" s="64" t="s">
        <v>4</v>
      </c>
      <c r="G4366" s="136">
        <v>3</v>
      </c>
      <c r="H4366" s="98">
        <v>2</v>
      </c>
      <c r="I4366" s="98">
        <v>1.9</v>
      </c>
      <c r="J4366" s="162">
        <f t="shared" ref="J4366" si="3183">I4366*0.98</f>
        <v>1.8619999999999999</v>
      </c>
      <c r="K4366" s="162">
        <f t="shared" ref="K4366" si="3184">I4366*0.97</f>
        <v>1.843</v>
      </c>
      <c r="L4366" s="162">
        <f t="shared" ref="L4366" si="3185">I4366*0.96</f>
        <v>1.8239999999999998</v>
      </c>
      <c r="M4366" s="141"/>
      <c r="N4366" s="209">
        <f>H4366*M4366</f>
        <v>0</v>
      </c>
      <c r="O4366" s="217">
        <f>I4366*M4366</f>
        <v>0</v>
      </c>
      <c r="P4366" s="246">
        <f>J4366*M4366</f>
        <v>0</v>
      </c>
      <c r="Q4366" s="246">
        <f>K4366*M4366</f>
        <v>0</v>
      </c>
      <c r="R4366" s="246">
        <f>L4366*M4366</f>
        <v>0</v>
      </c>
      <c r="S4366" s="30" t="s">
        <v>5</v>
      </c>
      <c r="T4366" s="100"/>
    </row>
    <row r="4367" spans="1:21" s="56" customFormat="1" ht="69.95" hidden="1" customHeight="1" outlineLevel="1" thickBot="1" x14ac:dyDescent="0.25">
      <c r="A4367" s="242" t="s">
        <v>8158</v>
      </c>
      <c r="B4367" s="115" t="s">
        <v>398</v>
      </c>
      <c r="C4367" s="196"/>
      <c r="D4367" s="93" t="s">
        <v>8155</v>
      </c>
      <c r="E4367" s="64"/>
      <c r="F4367" s="64" t="s">
        <v>4</v>
      </c>
      <c r="G4367" s="136">
        <v>3</v>
      </c>
      <c r="H4367" s="98">
        <v>2</v>
      </c>
      <c r="I4367" s="98">
        <v>1.9</v>
      </c>
      <c r="J4367" s="162">
        <f t="shared" ref="J4367" si="3186">I4367*0.98</f>
        <v>1.8619999999999999</v>
      </c>
      <c r="K4367" s="162">
        <f t="shared" ref="K4367" si="3187">I4367*0.97</f>
        <v>1.843</v>
      </c>
      <c r="L4367" s="162">
        <f t="shared" ref="L4367" si="3188">I4367*0.96</f>
        <v>1.8239999999999998</v>
      </c>
      <c r="M4367" s="141"/>
      <c r="N4367" s="209">
        <f>H4367*M4367</f>
        <v>0</v>
      </c>
      <c r="O4367" s="217">
        <f>I4367*M4367</f>
        <v>0</v>
      </c>
      <c r="P4367" s="246">
        <f>J4367*M4367</f>
        <v>0</v>
      </c>
      <c r="Q4367" s="246">
        <f>K4367*M4367</f>
        <v>0</v>
      </c>
      <c r="R4367" s="246">
        <f>L4367*M4367</f>
        <v>0</v>
      </c>
      <c r="S4367" s="30" t="s">
        <v>5</v>
      </c>
      <c r="T4367" s="100"/>
    </row>
    <row r="4368" spans="1:21" s="56" customFormat="1" ht="69.95" hidden="1" customHeight="1" outlineLevel="1" thickBot="1" x14ac:dyDescent="0.25">
      <c r="A4368" s="242" t="s">
        <v>8159</v>
      </c>
      <c r="B4368" s="115" t="s">
        <v>398</v>
      </c>
      <c r="C4368" s="196"/>
      <c r="D4368" s="93" t="s">
        <v>8156</v>
      </c>
      <c r="E4368" s="64"/>
      <c r="F4368" s="64" t="s">
        <v>4</v>
      </c>
      <c r="G4368" s="136">
        <v>3</v>
      </c>
      <c r="H4368" s="98">
        <v>2</v>
      </c>
      <c r="I4368" s="98">
        <v>1.9</v>
      </c>
      <c r="J4368" s="162">
        <f t="shared" ref="J4368:J4369" si="3189">I4368*0.98</f>
        <v>1.8619999999999999</v>
      </c>
      <c r="K4368" s="162">
        <f t="shared" ref="K4368:K4369" si="3190">I4368*0.97</f>
        <v>1.843</v>
      </c>
      <c r="L4368" s="162">
        <f t="shared" ref="L4368:L4369" si="3191">I4368*0.96</f>
        <v>1.8239999999999998</v>
      </c>
      <c r="M4368" s="141"/>
      <c r="N4368" s="209">
        <f>H4368*M4368</f>
        <v>0</v>
      </c>
      <c r="O4368" s="217">
        <f>I4368*M4368</f>
        <v>0</v>
      </c>
      <c r="P4368" s="246">
        <f>J4368*M4368</f>
        <v>0</v>
      </c>
      <c r="Q4368" s="246">
        <f>K4368*M4368</f>
        <v>0</v>
      </c>
      <c r="R4368" s="246">
        <f>L4368*M4368</f>
        <v>0</v>
      </c>
      <c r="S4368" s="30" t="s">
        <v>5</v>
      </c>
      <c r="T4368" s="100"/>
    </row>
    <row r="4369" spans="1:20" s="56" customFormat="1" ht="69.95" hidden="1" customHeight="1" outlineLevel="1" thickBot="1" x14ac:dyDescent="0.25">
      <c r="A4369" s="242" t="s">
        <v>8160</v>
      </c>
      <c r="B4369" s="115" t="s">
        <v>398</v>
      </c>
      <c r="C4369" s="196"/>
      <c r="D4369" s="93" t="s">
        <v>8157</v>
      </c>
      <c r="E4369" s="64"/>
      <c r="F4369" s="64" t="s">
        <v>4</v>
      </c>
      <c r="G4369" s="136">
        <v>3</v>
      </c>
      <c r="H4369" s="98">
        <v>2</v>
      </c>
      <c r="I4369" s="98">
        <v>1.9</v>
      </c>
      <c r="J4369" s="162">
        <f t="shared" si="3189"/>
        <v>1.8619999999999999</v>
      </c>
      <c r="K4369" s="162">
        <f t="shared" si="3190"/>
        <v>1.843</v>
      </c>
      <c r="L4369" s="162">
        <f t="shared" si="3191"/>
        <v>1.8239999999999998</v>
      </c>
      <c r="M4369" s="141"/>
      <c r="N4369" s="209">
        <f>H4369*M4369</f>
        <v>0</v>
      </c>
      <c r="O4369" s="217">
        <f>I4369*M4369</f>
        <v>0</v>
      </c>
      <c r="P4369" s="246">
        <f>J4369*M4369</f>
        <v>0</v>
      </c>
      <c r="Q4369" s="246">
        <f>K4369*M4369</f>
        <v>0</v>
      </c>
      <c r="R4369" s="246">
        <f>L4369*M4369</f>
        <v>0</v>
      </c>
      <c r="S4369" s="30" t="s">
        <v>5</v>
      </c>
      <c r="T4369" s="100"/>
    </row>
    <row r="4370" spans="1:20" s="56" customFormat="1" ht="69.95" hidden="1" customHeight="1" outlineLevel="1" thickBot="1" x14ac:dyDescent="0.25">
      <c r="A4370" s="242" t="s">
        <v>8161</v>
      </c>
      <c r="B4370" s="115" t="s">
        <v>398</v>
      </c>
      <c r="C4370" s="196"/>
      <c r="D4370" s="93" t="s">
        <v>8162</v>
      </c>
      <c r="E4370" s="64"/>
      <c r="F4370" s="64" t="s">
        <v>4</v>
      </c>
      <c r="G4370" s="136">
        <v>3</v>
      </c>
      <c r="H4370" s="98">
        <v>2</v>
      </c>
      <c r="I4370" s="98">
        <v>1.9</v>
      </c>
      <c r="J4370" s="162">
        <f t="shared" ref="J4370" si="3192">I4370*0.98</f>
        <v>1.8619999999999999</v>
      </c>
      <c r="K4370" s="162">
        <f t="shared" ref="K4370" si="3193">I4370*0.97</f>
        <v>1.843</v>
      </c>
      <c r="L4370" s="162">
        <f t="shared" ref="L4370" si="3194">I4370*0.96</f>
        <v>1.8239999999999998</v>
      </c>
      <c r="M4370" s="141"/>
      <c r="N4370" s="209">
        <f>H4370*M4370</f>
        <v>0</v>
      </c>
      <c r="O4370" s="217">
        <f>I4370*M4370</f>
        <v>0</v>
      </c>
      <c r="P4370" s="246">
        <f>J4370*M4370</f>
        <v>0</v>
      </c>
      <c r="Q4370" s="246">
        <f>K4370*M4370</f>
        <v>0</v>
      </c>
      <c r="R4370" s="246">
        <f>L4370*M4370</f>
        <v>0</v>
      </c>
      <c r="S4370" s="30" t="s">
        <v>5</v>
      </c>
      <c r="T4370" s="100"/>
    </row>
    <row r="4371" spans="1:20" s="56" customFormat="1" ht="69.95" hidden="1" customHeight="1" outlineLevel="1" thickBot="1" x14ac:dyDescent="0.25">
      <c r="A4371" s="242" t="s">
        <v>8167</v>
      </c>
      <c r="B4371" s="115" t="s">
        <v>398</v>
      </c>
      <c r="C4371" s="196"/>
      <c r="D4371" s="93" t="s">
        <v>8163</v>
      </c>
      <c r="E4371" s="64"/>
      <c r="F4371" s="64" t="s">
        <v>4</v>
      </c>
      <c r="G4371" s="136">
        <v>3</v>
      </c>
      <c r="H4371" s="98">
        <v>2</v>
      </c>
      <c r="I4371" s="98">
        <v>1.9</v>
      </c>
      <c r="J4371" s="162">
        <f t="shared" ref="J4371" si="3195">I4371*0.98</f>
        <v>1.8619999999999999</v>
      </c>
      <c r="K4371" s="162">
        <f t="shared" ref="K4371" si="3196">I4371*0.97</f>
        <v>1.843</v>
      </c>
      <c r="L4371" s="162">
        <f t="shared" ref="L4371" si="3197">I4371*0.96</f>
        <v>1.8239999999999998</v>
      </c>
      <c r="M4371" s="141"/>
      <c r="N4371" s="209">
        <f>H4371*M4371</f>
        <v>0</v>
      </c>
      <c r="O4371" s="217">
        <f>I4371*M4371</f>
        <v>0</v>
      </c>
      <c r="P4371" s="246">
        <f>J4371*M4371</f>
        <v>0</v>
      </c>
      <c r="Q4371" s="246">
        <f>K4371*M4371</f>
        <v>0</v>
      </c>
      <c r="R4371" s="246">
        <f>L4371*M4371</f>
        <v>0</v>
      </c>
      <c r="S4371" s="30" t="s">
        <v>5</v>
      </c>
      <c r="T4371" s="100"/>
    </row>
    <row r="4372" spans="1:20" s="56" customFormat="1" ht="69.95" hidden="1" customHeight="1" outlineLevel="1" thickBot="1" x14ac:dyDescent="0.25">
      <c r="A4372" s="242" t="s">
        <v>8168</v>
      </c>
      <c r="B4372" s="115" t="s">
        <v>398</v>
      </c>
      <c r="C4372" s="196"/>
      <c r="D4372" s="93" t="s">
        <v>8164</v>
      </c>
      <c r="E4372" s="64"/>
      <c r="F4372" s="64" t="s">
        <v>4</v>
      </c>
      <c r="G4372" s="136">
        <v>3</v>
      </c>
      <c r="H4372" s="98">
        <v>2</v>
      </c>
      <c r="I4372" s="98">
        <v>1.9</v>
      </c>
      <c r="J4372" s="162">
        <f t="shared" ref="J4372:J4375" si="3198">I4372*0.98</f>
        <v>1.8619999999999999</v>
      </c>
      <c r="K4372" s="162">
        <f t="shared" ref="K4372:K4375" si="3199">I4372*0.97</f>
        <v>1.843</v>
      </c>
      <c r="L4372" s="162">
        <f t="shared" ref="L4372:L4375" si="3200">I4372*0.96</f>
        <v>1.8239999999999998</v>
      </c>
      <c r="M4372" s="141"/>
      <c r="N4372" s="209">
        <f>H4372*M4372</f>
        <v>0</v>
      </c>
      <c r="O4372" s="217">
        <f>I4372*M4372</f>
        <v>0</v>
      </c>
      <c r="P4372" s="246">
        <f>J4372*M4372</f>
        <v>0</v>
      </c>
      <c r="Q4372" s="246">
        <f>K4372*M4372</f>
        <v>0</v>
      </c>
      <c r="R4372" s="246">
        <f>L4372*M4372</f>
        <v>0</v>
      </c>
      <c r="S4372" s="30" t="s">
        <v>5</v>
      </c>
      <c r="T4372" s="100"/>
    </row>
    <row r="4373" spans="1:20" s="56" customFormat="1" ht="69.95" hidden="1" customHeight="1" outlineLevel="1" thickBot="1" x14ac:dyDescent="0.25">
      <c r="A4373" s="242" t="s">
        <v>8169</v>
      </c>
      <c r="B4373" s="115" t="s">
        <v>398</v>
      </c>
      <c r="C4373" s="196"/>
      <c r="D4373" s="93" t="s">
        <v>8165</v>
      </c>
      <c r="E4373" s="64"/>
      <c r="F4373" s="64" t="s">
        <v>4</v>
      </c>
      <c r="G4373" s="136">
        <v>3</v>
      </c>
      <c r="H4373" s="98">
        <v>2</v>
      </c>
      <c r="I4373" s="98">
        <v>1.9</v>
      </c>
      <c r="J4373" s="162">
        <f t="shared" si="3198"/>
        <v>1.8619999999999999</v>
      </c>
      <c r="K4373" s="162">
        <f t="shared" si="3199"/>
        <v>1.843</v>
      </c>
      <c r="L4373" s="162">
        <f t="shared" si="3200"/>
        <v>1.8239999999999998</v>
      </c>
      <c r="M4373" s="141"/>
      <c r="N4373" s="209">
        <f>H4373*M4373</f>
        <v>0</v>
      </c>
      <c r="O4373" s="217">
        <f>I4373*M4373</f>
        <v>0</v>
      </c>
      <c r="P4373" s="246">
        <f>J4373*M4373</f>
        <v>0</v>
      </c>
      <c r="Q4373" s="246">
        <f>K4373*M4373</f>
        <v>0</v>
      </c>
      <c r="R4373" s="246">
        <f>L4373*M4373</f>
        <v>0</v>
      </c>
      <c r="S4373" s="30" t="s">
        <v>5</v>
      </c>
      <c r="T4373" s="100"/>
    </row>
    <row r="4374" spans="1:20" s="56" customFormat="1" ht="69.95" hidden="1" customHeight="1" outlineLevel="1" thickBot="1" x14ac:dyDescent="0.25">
      <c r="A4374" s="242" t="s">
        <v>8170</v>
      </c>
      <c r="B4374" s="115" t="s">
        <v>398</v>
      </c>
      <c r="C4374" s="196"/>
      <c r="D4374" s="93" t="s">
        <v>8166</v>
      </c>
      <c r="E4374" s="64"/>
      <c r="F4374" s="64" t="s">
        <v>4</v>
      </c>
      <c r="G4374" s="136">
        <v>3</v>
      </c>
      <c r="H4374" s="98">
        <v>2</v>
      </c>
      <c r="I4374" s="98">
        <v>1.9</v>
      </c>
      <c r="J4374" s="162">
        <f t="shared" si="3198"/>
        <v>1.8619999999999999</v>
      </c>
      <c r="K4374" s="162">
        <f t="shared" si="3199"/>
        <v>1.843</v>
      </c>
      <c r="L4374" s="162">
        <f t="shared" si="3200"/>
        <v>1.8239999999999998</v>
      </c>
      <c r="M4374" s="141"/>
      <c r="N4374" s="209">
        <f>H4374*M4374</f>
        <v>0</v>
      </c>
      <c r="O4374" s="217">
        <f>I4374*M4374</f>
        <v>0</v>
      </c>
      <c r="P4374" s="246">
        <f>J4374*M4374</f>
        <v>0</v>
      </c>
      <c r="Q4374" s="246">
        <f>K4374*M4374</f>
        <v>0</v>
      </c>
      <c r="R4374" s="246">
        <f>L4374*M4374</f>
        <v>0</v>
      </c>
      <c r="S4374" s="30" t="s">
        <v>5</v>
      </c>
      <c r="T4374" s="100"/>
    </row>
    <row r="4375" spans="1:20" s="56" customFormat="1" ht="69.95" hidden="1" customHeight="1" outlineLevel="1" thickBot="1" x14ac:dyDescent="0.25">
      <c r="A4375" s="242" t="s">
        <v>8171</v>
      </c>
      <c r="B4375" s="115" t="s">
        <v>398</v>
      </c>
      <c r="C4375" s="196"/>
      <c r="D4375" s="93" t="s">
        <v>8172</v>
      </c>
      <c r="E4375" s="64"/>
      <c r="F4375" s="64" t="s">
        <v>4</v>
      </c>
      <c r="G4375" s="136">
        <v>3</v>
      </c>
      <c r="H4375" s="98">
        <v>2</v>
      </c>
      <c r="I4375" s="98">
        <v>1.9</v>
      </c>
      <c r="J4375" s="162">
        <f t="shared" si="3198"/>
        <v>1.8619999999999999</v>
      </c>
      <c r="K4375" s="162">
        <f t="shared" si="3199"/>
        <v>1.843</v>
      </c>
      <c r="L4375" s="162">
        <f t="shared" si="3200"/>
        <v>1.8239999999999998</v>
      </c>
      <c r="M4375" s="141"/>
      <c r="N4375" s="209">
        <f>H4375*M4375</f>
        <v>0</v>
      </c>
      <c r="O4375" s="217">
        <f>I4375*M4375</f>
        <v>0</v>
      </c>
      <c r="P4375" s="246">
        <f>J4375*M4375</f>
        <v>0</v>
      </c>
      <c r="Q4375" s="246">
        <f>K4375*M4375</f>
        <v>0</v>
      </c>
      <c r="R4375" s="246">
        <f>L4375*M4375</f>
        <v>0</v>
      </c>
      <c r="S4375" s="30" t="s">
        <v>5</v>
      </c>
      <c r="T4375" s="100"/>
    </row>
    <row r="4376" spans="1:20" s="56" customFormat="1" ht="69.95" hidden="1" customHeight="1" outlineLevel="1" thickBot="1" x14ac:dyDescent="0.25">
      <c r="A4376" s="242" t="s">
        <v>6486</v>
      </c>
      <c r="B4376" s="115" t="s">
        <v>398</v>
      </c>
      <c r="C4376" s="196"/>
      <c r="D4376" s="53" t="s">
        <v>504</v>
      </c>
      <c r="E4376" s="64"/>
      <c r="F4376" s="64" t="s">
        <v>4</v>
      </c>
      <c r="G4376" s="136">
        <v>4</v>
      </c>
      <c r="H4376" s="98">
        <v>2.5</v>
      </c>
      <c r="I4376" s="98">
        <v>2.4</v>
      </c>
      <c r="J4376" s="162">
        <f t="shared" si="3180"/>
        <v>2.3519999999999999</v>
      </c>
      <c r="K4376" s="162">
        <f t="shared" si="3181"/>
        <v>2.3279999999999998</v>
      </c>
      <c r="L4376" s="162">
        <f t="shared" si="3182"/>
        <v>2.3039999999999998</v>
      </c>
      <c r="M4376" s="141"/>
      <c r="N4376" s="209">
        <f>H4376*M4376</f>
        <v>0</v>
      </c>
      <c r="O4376" s="217">
        <f>I4376*M4376</f>
        <v>0</v>
      </c>
      <c r="P4376" s="246">
        <f>J4376*M4376</f>
        <v>0</v>
      </c>
      <c r="Q4376" s="246">
        <f>K4376*M4376</f>
        <v>0</v>
      </c>
      <c r="R4376" s="246">
        <f>L4376*M4376</f>
        <v>0</v>
      </c>
      <c r="S4376" s="30" t="s">
        <v>5</v>
      </c>
      <c r="T4376" s="100"/>
    </row>
    <row r="4377" spans="1:20" s="56" customFormat="1" ht="69.95" hidden="1" customHeight="1" outlineLevel="1" thickBot="1" x14ac:dyDescent="0.25">
      <c r="A4377" s="242" t="s">
        <v>6487</v>
      </c>
      <c r="B4377" s="115" t="s">
        <v>398</v>
      </c>
      <c r="C4377" s="196"/>
      <c r="D4377" s="53" t="s">
        <v>505</v>
      </c>
      <c r="E4377" s="64"/>
      <c r="F4377" s="64" t="s">
        <v>4</v>
      </c>
      <c r="G4377" s="136">
        <v>4</v>
      </c>
      <c r="H4377" s="98">
        <v>2.5</v>
      </c>
      <c r="I4377" s="98">
        <v>2.4</v>
      </c>
      <c r="J4377" s="162">
        <f t="shared" si="3180"/>
        <v>2.3519999999999999</v>
      </c>
      <c r="K4377" s="162">
        <f t="shared" si="3181"/>
        <v>2.3279999999999998</v>
      </c>
      <c r="L4377" s="162">
        <f t="shared" si="3182"/>
        <v>2.3039999999999998</v>
      </c>
      <c r="M4377" s="141"/>
      <c r="N4377" s="209">
        <f>H4377*M4377</f>
        <v>0</v>
      </c>
      <c r="O4377" s="217">
        <f>I4377*M4377</f>
        <v>0</v>
      </c>
      <c r="P4377" s="246">
        <f>J4377*M4377</f>
        <v>0</v>
      </c>
      <c r="Q4377" s="246">
        <f>K4377*M4377</f>
        <v>0</v>
      </c>
      <c r="R4377" s="246">
        <f>L4377*M4377</f>
        <v>0</v>
      </c>
      <c r="S4377" s="30" t="s">
        <v>5</v>
      </c>
      <c r="T4377" s="100"/>
    </row>
    <row r="4378" spans="1:20" s="56" customFormat="1" ht="69.95" hidden="1" customHeight="1" outlineLevel="1" thickBot="1" x14ac:dyDescent="0.25">
      <c r="A4378" s="242" t="s">
        <v>6488</v>
      </c>
      <c r="B4378" s="131" t="s">
        <v>398</v>
      </c>
      <c r="C4378" s="347"/>
      <c r="D4378" s="70" t="s">
        <v>399</v>
      </c>
      <c r="E4378" s="7"/>
      <c r="F4378" s="7" t="s">
        <v>4</v>
      </c>
      <c r="G4378" s="149">
        <v>4</v>
      </c>
      <c r="H4378" s="65">
        <v>2.5</v>
      </c>
      <c r="I4378" s="65">
        <v>2.4</v>
      </c>
      <c r="J4378" s="161">
        <f t="shared" si="3180"/>
        <v>2.3519999999999999</v>
      </c>
      <c r="K4378" s="161">
        <f t="shared" si="3181"/>
        <v>2.3279999999999998</v>
      </c>
      <c r="L4378" s="161">
        <f t="shared" si="3182"/>
        <v>2.3039999999999998</v>
      </c>
      <c r="M4378" s="14"/>
      <c r="N4378" s="208">
        <f>H4378*M4378</f>
        <v>0</v>
      </c>
      <c r="O4378" s="217">
        <f>I4378*M4378</f>
        <v>0</v>
      </c>
      <c r="P4378" s="246">
        <f>J4378*M4378</f>
        <v>0</v>
      </c>
      <c r="Q4378" s="246">
        <f>K4378*M4378</f>
        <v>0</v>
      </c>
      <c r="R4378" s="246">
        <f>L4378*M4378</f>
        <v>0</v>
      </c>
      <c r="S4378" s="13" t="s">
        <v>5</v>
      </c>
    </row>
    <row r="4379" spans="1:20" s="56" customFormat="1" ht="69.95" hidden="1" customHeight="1" outlineLevel="1" thickBot="1" x14ac:dyDescent="0.25">
      <c r="A4379" s="242" t="s">
        <v>6489</v>
      </c>
      <c r="B4379" s="131" t="s">
        <v>398</v>
      </c>
      <c r="C4379" s="347"/>
      <c r="D4379" s="70" t="s">
        <v>400</v>
      </c>
      <c r="E4379" s="7"/>
      <c r="F4379" s="7" t="s">
        <v>4</v>
      </c>
      <c r="G4379" s="149">
        <v>4</v>
      </c>
      <c r="H4379" s="65">
        <v>2.5</v>
      </c>
      <c r="I4379" s="65">
        <v>2.4</v>
      </c>
      <c r="J4379" s="161">
        <f t="shared" si="3180"/>
        <v>2.3519999999999999</v>
      </c>
      <c r="K4379" s="161">
        <f t="shared" si="3181"/>
        <v>2.3279999999999998</v>
      </c>
      <c r="L4379" s="161">
        <f t="shared" si="3182"/>
        <v>2.3039999999999998</v>
      </c>
      <c r="M4379" s="14"/>
      <c r="N4379" s="208">
        <f>H4379*M4379</f>
        <v>0</v>
      </c>
      <c r="O4379" s="217">
        <f>I4379*M4379</f>
        <v>0</v>
      </c>
      <c r="P4379" s="246">
        <f>J4379*M4379</f>
        <v>0</v>
      </c>
      <c r="Q4379" s="246">
        <f>K4379*M4379</f>
        <v>0</v>
      </c>
      <c r="R4379" s="246">
        <f>L4379*M4379</f>
        <v>0</v>
      </c>
      <c r="S4379" s="13" t="s">
        <v>5</v>
      </c>
    </row>
    <row r="4380" spans="1:20" s="56" customFormat="1" ht="69.95" hidden="1" customHeight="1" outlineLevel="1" thickBot="1" x14ac:dyDescent="0.25">
      <c r="A4380" s="242" t="s">
        <v>6490</v>
      </c>
      <c r="B4380" s="131" t="s">
        <v>398</v>
      </c>
      <c r="C4380" s="347"/>
      <c r="D4380" s="70" t="s">
        <v>1212</v>
      </c>
      <c r="E4380" s="7"/>
      <c r="F4380" s="7" t="s">
        <v>4</v>
      </c>
      <c r="G4380" s="149">
        <v>5</v>
      </c>
      <c r="H4380" s="65">
        <v>3</v>
      </c>
      <c r="I4380" s="65">
        <v>2.9</v>
      </c>
      <c r="J4380" s="161">
        <f t="shared" si="3180"/>
        <v>2.8420000000000001</v>
      </c>
      <c r="K4380" s="161">
        <f t="shared" si="3181"/>
        <v>2.8129999999999997</v>
      </c>
      <c r="L4380" s="161">
        <f t="shared" si="3182"/>
        <v>2.7839999999999998</v>
      </c>
      <c r="M4380" s="14"/>
      <c r="N4380" s="208">
        <f>H4380*M4380</f>
        <v>0</v>
      </c>
      <c r="O4380" s="217">
        <f>I4380*M4380</f>
        <v>0</v>
      </c>
      <c r="P4380" s="246">
        <f>J4380*M4380</f>
        <v>0</v>
      </c>
      <c r="Q4380" s="246">
        <f>K4380*M4380</f>
        <v>0</v>
      </c>
      <c r="R4380" s="246">
        <f>L4380*M4380</f>
        <v>0</v>
      </c>
      <c r="S4380" s="13" t="s">
        <v>5</v>
      </c>
    </row>
    <row r="4381" spans="1:20" s="56" customFormat="1" ht="69.95" hidden="1" customHeight="1" outlineLevel="1" thickBot="1" x14ac:dyDescent="0.25">
      <c r="A4381" s="242" t="s">
        <v>6491</v>
      </c>
      <c r="B4381" s="131" t="s">
        <v>398</v>
      </c>
      <c r="C4381" s="347"/>
      <c r="D4381" s="70" t="s">
        <v>401</v>
      </c>
      <c r="E4381" s="7"/>
      <c r="F4381" s="7" t="s">
        <v>4</v>
      </c>
      <c r="G4381" s="149">
        <v>4</v>
      </c>
      <c r="H4381" s="65">
        <v>2.5</v>
      </c>
      <c r="I4381" s="65">
        <v>2.4</v>
      </c>
      <c r="J4381" s="161">
        <f t="shared" si="3180"/>
        <v>2.3519999999999999</v>
      </c>
      <c r="K4381" s="161">
        <f t="shared" si="3181"/>
        <v>2.3279999999999998</v>
      </c>
      <c r="L4381" s="161">
        <f t="shared" si="3182"/>
        <v>2.3039999999999998</v>
      </c>
      <c r="M4381" s="14"/>
      <c r="N4381" s="208">
        <f>H4381*M4381</f>
        <v>0</v>
      </c>
      <c r="O4381" s="217">
        <f>I4381*M4381</f>
        <v>0</v>
      </c>
      <c r="P4381" s="246">
        <f>J4381*M4381</f>
        <v>0</v>
      </c>
      <c r="Q4381" s="246">
        <f>K4381*M4381</f>
        <v>0</v>
      </c>
      <c r="R4381" s="246">
        <f>L4381*M4381</f>
        <v>0</v>
      </c>
      <c r="S4381" s="13" t="s">
        <v>5</v>
      </c>
    </row>
    <row r="4382" spans="1:20" s="56" customFormat="1" ht="69.95" hidden="1" customHeight="1" outlineLevel="1" thickBot="1" x14ac:dyDescent="0.25">
      <c r="A4382" s="242" t="s">
        <v>6492</v>
      </c>
      <c r="B4382" s="131" t="s">
        <v>398</v>
      </c>
      <c r="C4382" s="347"/>
      <c r="D4382" s="70" t="s">
        <v>1213</v>
      </c>
      <c r="E4382" s="7"/>
      <c r="F4382" s="7" t="s">
        <v>4</v>
      </c>
      <c r="G4382" s="149">
        <v>5</v>
      </c>
      <c r="H4382" s="65">
        <v>3</v>
      </c>
      <c r="I4382" s="65">
        <v>2.9</v>
      </c>
      <c r="J4382" s="161">
        <f t="shared" si="3180"/>
        <v>2.8420000000000001</v>
      </c>
      <c r="K4382" s="161">
        <f t="shared" si="3181"/>
        <v>2.8129999999999997</v>
      </c>
      <c r="L4382" s="161">
        <f t="shared" si="3182"/>
        <v>2.7839999999999998</v>
      </c>
      <c r="M4382" s="14"/>
      <c r="N4382" s="208">
        <f>H4382*M4382</f>
        <v>0</v>
      </c>
      <c r="O4382" s="217">
        <f>I4382*M4382</f>
        <v>0</v>
      </c>
      <c r="P4382" s="246">
        <f>J4382*M4382</f>
        <v>0</v>
      </c>
      <c r="Q4382" s="246">
        <f>K4382*M4382</f>
        <v>0</v>
      </c>
      <c r="R4382" s="246">
        <f>L4382*M4382</f>
        <v>0</v>
      </c>
      <c r="S4382" s="13" t="s">
        <v>5</v>
      </c>
    </row>
    <row r="4383" spans="1:20" s="56" customFormat="1" ht="69.95" hidden="1" customHeight="1" outlineLevel="1" thickBot="1" x14ac:dyDescent="0.25">
      <c r="A4383" s="242" t="s">
        <v>6493</v>
      </c>
      <c r="B4383" s="131" t="s">
        <v>398</v>
      </c>
      <c r="C4383" s="347"/>
      <c r="D4383" s="70" t="s">
        <v>402</v>
      </c>
      <c r="E4383" s="7"/>
      <c r="F4383" s="7" t="s">
        <v>4</v>
      </c>
      <c r="G4383" s="149">
        <v>4</v>
      </c>
      <c r="H4383" s="65">
        <v>2.5</v>
      </c>
      <c r="I4383" s="65">
        <v>2.4</v>
      </c>
      <c r="J4383" s="161">
        <f t="shared" si="3180"/>
        <v>2.3519999999999999</v>
      </c>
      <c r="K4383" s="161">
        <f t="shared" si="3181"/>
        <v>2.3279999999999998</v>
      </c>
      <c r="L4383" s="161">
        <f t="shared" si="3182"/>
        <v>2.3039999999999998</v>
      </c>
      <c r="M4383" s="14"/>
      <c r="N4383" s="208">
        <f>H4383*M4383</f>
        <v>0</v>
      </c>
      <c r="O4383" s="217">
        <f>I4383*M4383</f>
        <v>0</v>
      </c>
      <c r="P4383" s="246">
        <f>J4383*M4383</f>
        <v>0</v>
      </c>
      <c r="Q4383" s="246">
        <f>K4383*M4383</f>
        <v>0</v>
      </c>
      <c r="R4383" s="246">
        <f>L4383*M4383</f>
        <v>0</v>
      </c>
      <c r="S4383" s="13" t="s">
        <v>5</v>
      </c>
    </row>
    <row r="4384" spans="1:20" s="56" customFormat="1" ht="69.95" hidden="1" customHeight="1" outlineLevel="1" thickBot="1" x14ac:dyDescent="0.25">
      <c r="A4384" s="242" t="s">
        <v>6494</v>
      </c>
      <c r="B4384" s="131" t="s">
        <v>398</v>
      </c>
      <c r="C4384" s="347"/>
      <c r="D4384" s="70" t="s">
        <v>506</v>
      </c>
      <c r="E4384" s="7"/>
      <c r="F4384" s="7" t="s">
        <v>4</v>
      </c>
      <c r="G4384" s="149">
        <v>4</v>
      </c>
      <c r="H4384" s="65">
        <v>2.5</v>
      </c>
      <c r="I4384" s="65">
        <v>2.4</v>
      </c>
      <c r="J4384" s="161">
        <f t="shared" si="3180"/>
        <v>2.3519999999999999</v>
      </c>
      <c r="K4384" s="161">
        <f t="shared" si="3181"/>
        <v>2.3279999999999998</v>
      </c>
      <c r="L4384" s="161">
        <f t="shared" si="3182"/>
        <v>2.3039999999999998</v>
      </c>
      <c r="M4384" s="14"/>
      <c r="N4384" s="208">
        <f>H4384*M4384</f>
        <v>0</v>
      </c>
      <c r="O4384" s="217">
        <f>I4384*M4384</f>
        <v>0</v>
      </c>
      <c r="P4384" s="246">
        <f>J4384*M4384</f>
        <v>0</v>
      </c>
      <c r="Q4384" s="246">
        <f>K4384*M4384</f>
        <v>0</v>
      </c>
      <c r="R4384" s="246">
        <f>L4384*M4384</f>
        <v>0</v>
      </c>
      <c r="S4384" s="13" t="s">
        <v>5</v>
      </c>
    </row>
    <row r="4385" spans="1:21" s="56" customFormat="1" ht="69.95" hidden="1" customHeight="1" outlineLevel="1" thickBot="1" x14ac:dyDescent="0.25">
      <c r="A4385" s="242" t="s">
        <v>6495</v>
      </c>
      <c r="B4385" s="131" t="s">
        <v>398</v>
      </c>
      <c r="C4385" s="347"/>
      <c r="D4385" s="70" t="s">
        <v>507</v>
      </c>
      <c r="E4385" s="7"/>
      <c r="F4385" s="7" t="s">
        <v>4</v>
      </c>
      <c r="G4385" s="149">
        <v>4</v>
      </c>
      <c r="H4385" s="65">
        <v>2.5</v>
      </c>
      <c r="I4385" s="65">
        <v>2.4</v>
      </c>
      <c r="J4385" s="161">
        <f t="shared" si="3180"/>
        <v>2.3519999999999999</v>
      </c>
      <c r="K4385" s="161">
        <f t="shared" si="3181"/>
        <v>2.3279999999999998</v>
      </c>
      <c r="L4385" s="161">
        <f t="shared" si="3182"/>
        <v>2.3039999999999998</v>
      </c>
      <c r="M4385" s="14"/>
      <c r="N4385" s="208">
        <f>H4385*M4385</f>
        <v>0</v>
      </c>
      <c r="O4385" s="217">
        <f>I4385*M4385</f>
        <v>0</v>
      </c>
      <c r="P4385" s="246">
        <f>J4385*M4385</f>
        <v>0</v>
      </c>
      <c r="Q4385" s="246">
        <f>K4385*M4385</f>
        <v>0</v>
      </c>
      <c r="R4385" s="246">
        <f>L4385*M4385</f>
        <v>0</v>
      </c>
      <c r="S4385" s="13" t="s">
        <v>5</v>
      </c>
    </row>
    <row r="4386" spans="1:21" s="56" customFormat="1" ht="69.95" hidden="1" customHeight="1" outlineLevel="1" thickBot="1" x14ac:dyDescent="0.25">
      <c r="A4386" s="242" t="s">
        <v>6496</v>
      </c>
      <c r="B4386" s="115" t="s">
        <v>398</v>
      </c>
      <c r="C4386" s="196"/>
      <c r="D4386" s="53" t="s">
        <v>508</v>
      </c>
      <c r="E4386" s="64"/>
      <c r="F4386" s="64" t="s">
        <v>4</v>
      </c>
      <c r="G4386" s="136">
        <v>4</v>
      </c>
      <c r="H4386" s="98">
        <v>2.5</v>
      </c>
      <c r="I4386" s="98">
        <v>2.4</v>
      </c>
      <c r="J4386" s="162">
        <f t="shared" si="3180"/>
        <v>2.3519999999999999</v>
      </c>
      <c r="K4386" s="162">
        <f t="shared" si="3181"/>
        <v>2.3279999999999998</v>
      </c>
      <c r="L4386" s="162">
        <f t="shared" si="3182"/>
        <v>2.3039999999999998</v>
      </c>
      <c r="M4386" s="141"/>
      <c r="N4386" s="209">
        <f>H4386*M4386</f>
        <v>0</v>
      </c>
      <c r="O4386" s="217">
        <f>I4386*M4386</f>
        <v>0</v>
      </c>
      <c r="P4386" s="246">
        <f>J4386*M4386</f>
        <v>0</v>
      </c>
      <c r="Q4386" s="246">
        <f>K4386*M4386</f>
        <v>0</v>
      </c>
      <c r="R4386" s="246">
        <f>L4386*M4386</f>
        <v>0</v>
      </c>
      <c r="S4386" s="30" t="s">
        <v>5</v>
      </c>
      <c r="T4386" s="100"/>
    </row>
    <row r="4387" spans="1:21" s="56" customFormat="1" ht="69.95" hidden="1" customHeight="1" outlineLevel="1" thickBot="1" x14ac:dyDescent="0.25">
      <c r="A4387" s="242" t="s">
        <v>6497</v>
      </c>
      <c r="B4387" s="115" t="s">
        <v>398</v>
      </c>
      <c r="C4387" s="196"/>
      <c r="D4387" s="53" t="s">
        <v>403</v>
      </c>
      <c r="E4387" s="64"/>
      <c r="F4387" s="64" t="s">
        <v>4</v>
      </c>
      <c r="G4387" s="136">
        <v>4</v>
      </c>
      <c r="H4387" s="98">
        <v>2.5</v>
      </c>
      <c r="I4387" s="98">
        <v>2.4</v>
      </c>
      <c r="J4387" s="162">
        <f t="shared" si="3180"/>
        <v>2.3519999999999999</v>
      </c>
      <c r="K4387" s="162">
        <f t="shared" si="3181"/>
        <v>2.3279999999999998</v>
      </c>
      <c r="L4387" s="162">
        <f t="shared" si="3182"/>
        <v>2.3039999999999998</v>
      </c>
      <c r="M4387" s="141"/>
      <c r="N4387" s="209">
        <f>H4387*M4387</f>
        <v>0</v>
      </c>
      <c r="O4387" s="217">
        <f>I4387*M4387</f>
        <v>0</v>
      </c>
      <c r="P4387" s="246">
        <f>J4387*M4387</f>
        <v>0</v>
      </c>
      <c r="Q4387" s="246">
        <f>K4387*M4387</f>
        <v>0</v>
      </c>
      <c r="R4387" s="246">
        <f>L4387*M4387</f>
        <v>0</v>
      </c>
      <c r="S4387" s="30" t="s">
        <v>5</v>
      </c>
      <c r="T4387" s="100"/>
    </row>
    <row r="4388" spans="1:21" s="56" customFormat="1" ht="69.95" hidden="1" customHeight="1" outlineLevel="1" thickBot="1" x14ac:dyDescent="0.25">
      <c r="A4388" s="242" t="s">
        <v>6498</v>
      </c>
      <c r="B4388" s="115" t="s">
        <v>398</v>
      </c>
      <c r="C4388" s="196"/>
      <c r="D4388" s="53" t="s">
        <v>404</v>
      </c>
      <c r="E4388" s="64"/>
      <c r="F4388" s="64" t="s">
        <v>4</v>
      </c>
      <c r="G4388" s="136">
        <v>4</v>
      </c>
      <c r="H4388" s="98">
        <v>2.5</v>
      </c>
      <c r="I4388" s="98">
        <v>2.4</v>
      </c>
      <c r="J4388" s="162">
        <f t="shared" si="3180"/>
        <v>2.3519999999999999</v>
      </c>
      <c r="K4388" s="162">
        <f t="shared" si="3181"/>
        <v>2.3279999999999998</v>
      </c>
      <c r="L4388" s="162">
        <f t="shared" si="3182"/>
        <v>2.3039999999999998</v>
      </c>
      <c r="M4388" s="141"/>
      <c r="N4388" s="209">
        <f>H4388*M4388</f>
        <v>0</v>
      </c>
      <c r="O4388" s="217">
        <f>I4388*M4388</f>
        <v>0</v>
      </c>
      <c r="P4388" s="246">
        <f>J4388*M4388</f>
        <v>0</v>
      </c>
      <c r="Q4388" s="246">
        <f>K4388*M4388</f>
        <v>0</v>
      </c>
      <c r="R4388" s="246">
        <f>L4388*M4388</f>
        <v>0</v>
      </c>
      <c r="S4388" s="30" t="s">
        <v>5</v>
      </c>
      <c r="T4388" s="100"/>
    </row>
    <row r="4389" spans="1:21" s="56" customFormat="1" ht="69.95" hidden="1" customHeight="1" outlineLevel="1" thickBot="1" x14ac:dyDescent="0.25">
      <c r="A4389" s="242" t="s">
        <v>6499</v>
      </c>
      <c r="B4389" s="115" t="s">
        <v>398</v>
      </c>
      <c r="C4389" s="196"/>
      <c r="D4389" s="53" t="s">
        <v>405</v>
      </c>
      <c r="E4389" s="64"/>
      <c r="F4389" s="64" t="s">
        <v>4</v>
      </c>
      <c r="G4389" s="136">
        <v>4</v>
      </c>
      <c r="H4389" s="98">
        <v>2.5</v>
      </c>
      <c r="I4389" s="98">
        <v>2.4</v>
      </c>
      <c r="J4389" s="162">
        <f t="shared" si="3180"/>
        <v>2.3519999999999999</v>
      </c>
      <c r="K4389" s="162">
        <f t="shared" si="3181"/>
        <v>2.3279999999999998</v>
      </c>
      <c r="L4389" s="162">
        <f t="shared" si="3182"/>
        <v>2.3039999999999998</v>
      </c>
      <c r="M4389" s="141"/>
      <c r="N4389" s="209">
        <f>H4389*M4389</f>
        <v>0</v>
      </c>
      <c r="O4389" s="217">
        <f>I4389*M4389</f>
        <v>0</v>
      </c>
      <c r="P4389" s="246">
        <f>J4389*M4389</f>
        <v>0</v>
      </c>
      <c r="Q4389" s="246">
        <f>K4389*M4389</f>
        <v>0</v>
      </c>
      <c r="R4389" s="246">
        <f>L4389*M4389</f>
        <v>0</v>
      </c>
      <c r="S4389" s="30" t="s">
        <v>5</v>
      </c>
      <c r="T4389" s="100"/>
    </row>
    <row r="4390" spans="1:21" s="56" customFormat="1" ht="69.95" hidden="1" customHeight="1" outlineLevel="1" thickBot="1" x14ac:dyDescent="0.25">
      <c r="A4390" s="242" t="s">
        <v>6500</v>
      </c>
      <c r="B4390" s="115" t="s">
        <v>398</v>
      </c>
      <c r="C4390" s="196"/>
      <c r="D4390" s="53" t="s">
        <v>406</v>
      </c>
      <c r="E4390" s="64"/>
      <c r="F4390" s="64" t="s">
        <v>4</v>
      </c>
      <c r="G4390" s="136">
        <v>4</v>
      </c>
      <c r="H4390" s="98">
        <v>2.5</v>
      </c>
      <c r="I4390" s="98">
        <v>2.4</v>
      </c>
      <c r="J4390" s="162">
        <f t="shared" si="3180"/>
        <v>2.3519999999999999</v>
      </c>
      <c r="K4390" s="162">
        <f t="shared" si="3181"/>
        <v>2.3279999999999998</v>
      </c>
      <c r="L4390" s="162">
        <f t="shared" si="3182"/>
        <v>2.3039999999999998</v>
      </c>
      <c r="M4390" s="141"/>
      <c r="N4390" s="209">
        <f>H4390*M4390</f>
        <v>0</v>
      </c>
      <c r="O4390" s="217">
        <f>I4390*M4390</f>
        <v>0</v>
      </c>
      <c r="P4390" s="246">
        <f>J4390*M4390</f>
        <v>0</v>
      </c>
      <c r="Q4390" s="246">
        <f>K4390*M4390</f>
        <v>0</v>
      </c>
      <c r="R4390" s="246">
        <f>L4390*M4390</f>
        <v>0</v>
      </c>
      <c r="S4390" s="30" t="s">
        <v>5</v>
      </c>
      <c r="T4390" s="100"/>
    </row>
    <row r="4391" spans="1:21" s="56" customFormat="1" ht="69.95" hidden="1" customHeight="1" outlineLevel="1" thickBot="1" x14ac:dyDescent="0.25">
      <c r="A4391" s="242" t="s">
        <v>6501</v>
      </c>
      <c r="B4391" s="131" t="s">
        <v>398</v>
      </c>
      <c r="C4391" s="347"/>
      <c r="D4391" s="70" t="s">
        <v>407</v>
      </c>
      <c r="E4391" s="7"/>
      <c r="F4391" s="7" t="s">
        <v>4</v>
      </c>
      <c r="G4391" s="149">
        <v>3</v>
      </c>
      <c r="H4391" s="65">
        <v>1.4</v>
      </c>
      <c r="I4391" s="65">
        <v>1.35</v>
      </c>
      <c r="J4391" s="161">
        <f t="shared" si="3180"/>
        <v>1.323</v>
      </c>
      <c r="K4391" s="161">
        <f t="shared" si="3181"/>
        <v>1.3095000000000001</v>
      </c>
      <c r="L4391" s="161">
        <f t="shared" si="3182"/>
        <v>1.296</v>
      </c>
      <c r="M4391" s="14"/>
      <c r="N4391" s="208">
        <f>H4391*M4391</f>
        <v>0</v>
      </c>
      <c r="O4391" s="217">
        <f>I4391*M4391</f>
        <v>0</v>
      </c>
      <c r="P4391" s="246">
        <f>J4391*M4391</f>
        <v>0</v>
      </c>
      <c r="Q4391" s="246">
        <f>K4391*M4391</f>
        <v>0</v>
      </c>
      <c r="R4391" s="246">
        <f>L4391*M4391</f>
        <v>0</v>
      </c>
      <c r="S4391" s="13" t="s">
        <v>5</v>
      </c>
    </row>
    <row r="4392" spans="1:21" s="56" customFormat="1" ht="69.95" hidden="1" customHeight="1" outlineLevel="1" thickBot="1" x14ac:dyDescent="0.25">
      <c r="A4392" s="242" t="s">
        <v>6502</v>
      </c>
      <c r="B4392" s="131" t="s">
        <v>398</v>
      </c>
      <c r="C4392" s="347"/>
      <c r="D4392" s="70" t="s">
        <v>408</v>
      </c>
      <c r="E4392" s="7"/>
      <c r="F4392" s="7" t="s">
        <v>4</v>
      </c>
      <c r="G4392" s="149">
        <v>3</v>
      </c>
      <c r="H4392" s="65">
        <v>1.4</v>
      </c>
      <c r="I4392" s="65">
        <v>1.35</v>
      </c>
      <c r="J4392" s="161">
        <f t="shared" si="3180"/>
        <v>1.323</v>
      </c>
      <c r="K4392" s="161">
        <f t="shared" si="3181"/>
        <v>1.3095000000000001</v>
      </c>
      <c r="L4392" s="161">
        <f t="shared" si="3182"/>
        <v>1.296</v>
      </c>
      <c r="M4392" s="14"/>
      <c r="N4392" s="208">
        <f>H4392*M4392</f>
        <v>0</v>
      </c>
      <c r="O4392" s="217">
        <f>I4392*M4392</f>
        <v>0</v>
      </c>
      <c r="P4392" s="246">
        <f>J4392*M4392</f>
        <v>0</v>
      </c>
      <c r="Q4392" s="246">
        <f>K4392*M4392</f>
        <v>0</v>
      </c>
      <c r="R4392" s="246">
        <f>L4392*M4392</f>
        <v>0</v>
      </c>
      <c r="S4392" s="13" t="s">
        <v>5</v>
      </c>
    </row>
    <row r="4393" spans="1:21" s="56" customFormat="1" ht="69.95" hidden="1" customHeight="1" outlineLevel="1" thickBot="1" x14ac:dyDescent="0.25">
      <c r="A4393" s="242" t="s">
        <v>6503</v>
      </c>
      <c r="B4393" s="131" t="s">
        <v>139</v>
      </c>
      <c r="C4393" s="347"/>
      <c r="D4393" s="70" t="s">
        <v>66</v>
      </c>
      <c r="E4393" s="2"/>
      <c r="F4393" s="7" t="s">
        <v>4</v>
      </c>
      <c r="G4393" s="149">
        <v>0.1</v>
      </c>
      <c r="H4393" s="230">
        <v>7.6999999999999999E-2</v>
      </c>
      <c r="I4393" s="230">
        <v>7.4999999999999997E-2</v>
      </c>
      <c r="J4393" s="161">
        <f t="shared" si="3180"/>
        <v>7.3499999999999996E-2</v>
      </c>
      <c r="K4393" s="161">
        <f t="shared" si="3181"/>
        <v>7.2749999999999995E-2</v>
      </c>
      <c r="L4393" s="161">
        <f t="shared" si="3182"/>
        <v>7.1999999999999995E-2</v>
      </c>
      <c r="M4393" s="14"/>
      <c r="N4393" s="208">
        <f>H4393*M4393</f>
        <v>0</v>
      </c>
      <c r="O4393" s="217">
        <f>I4393*M4393</f>
        <v>0</v>
      </c>
      <c r="P4393" s="246">
        <f>J4393*M4393</f>
        <v>0</v>
      </c>
      <c r="Q4393" s="246">
        <f>K4393*M4393</f>
        <v>0</v>
      </c>
      <c r="R4393" s="246">
        <f>L4393*M4393</f>
        <v>0</v>
      </c>
      <c r="S4393" s="13" t="s">
        <v>5</v>
      </c>
    </row>
    <row r="4394" spans="1:21" s="56" customFormat="1" ht="69.95" hidden="1" customHeight="1" outlineLevel="1" thickBot="1" x14ac:dyDescent="0.25">
      <c r="A4394" s="242" t="s">
        <v>6504</v>
      </c>
      <c r="B4394" s="131" t="s">
        <v>139</v>
      </c>
      <c r="C4394" s="347"/>
      <c r="D4394" s="70" t="s">
        <v>65</v>
      </c>
      <c r="E4394" s="2"/>
      <c r="F4394" s="7" t="s">
        <v>4</v>
      </c>
      <c r="G4394" s="149">
        <v>0.1</v>
      </c>
      <c r="H4394" s="230">
        <v>7.6999999999999999E-2</v>
      </c>
      <c r="I4394" s="230">
        <v>7.4999999999999997E-2</v>
      </c>
      <c r="J4394" s="161">
        <f t="shared" si="3180"/>
        <v>7.3499999999999996E-2</v>
      </c>
      <c r="K4394" s="161">
        <f t="shared" si="3181"/>
        <v>7.2749999999999995E-2</v>
      </c>
      <c r="L4394" s="161">
        <f t="shared" si="3182"/>
        <v>7.1999999999999995E-2</v>
      </c>
      <c r="M4394" s="14"/>
      <c r="N4394" s="208">
        <f>H4394*M4394</f>
        <v>0</v>
      </c>
      <c r="O4394" s="217">
        <f>I4394*M4394</f>
        <v>0</v>
      </c>
      <c r="P4394" s="246">
        <f>J4394*M4394</f>
        <v>0</v>
      </c>
      <c r="Q4394" s="246">
        <f>K4394*M4394</f>
        <v>0</v>
      </c>
      <c r="R4394" s="246">
        <f>L4394*M4394</f>
        <v>0</v>
      </c>
      <c r="S4394" s="13" t="s">
        <v>5</v>
      </c>
    </row>
    <row r="4395" spans="1:21" s="56" customFormat="1" ht="69.95" hidden="1" customHeight="1" outlineLevel="1" thickBot="1" x14ac:dyDescent="0.25">
      <c r="A4395" s="242" t="s">
        <v>6505</v>
      </c>
      <c r="B4395" s="131" t="s">
        <v>139</v>
      </c>
      <c r="C4395" s="347"/>
      <c r="D4395" s="70" t="s">
        <v>67</v>
      </c>
      <c r="E4395" s="2"/>
      <c r="F4395" s="7" t="s">
        <v>4</v>
      </c>
      <c r="G4395" s="149">
        <v>0.1</v>
      </c>
      <c r="H4395" s="230">
        <v>0.08</v>
      </c>
      <c r="I4395" s="230">
        <v>7.6999999999999999E-2</v>
      </c>
      <c r="J4395" s="161">
        <f>I4395*0.98</f>
        <v>7.5459999999999999E-2</v>
      </c>
      <c r="K4395" s="161">
        <f t="shared" si="3181"/>
        <v>7.4689999999999993E-2</v>
      </c>
      <c r="L4395" s="161">
        <f t="shared" si="3182"/>
        <v>7.392E-2</v>
      </c>
      <c r="M4395" s="14"/>
      <c r="N4395" s="208">
        <f>H4395*M4395</f>
        <v>0</v>
      </c>
      <c r="O4395" s="217">
        <f>I4395*M4395</f>
        <v>0</v>
      </c>
      <c r="P4395" s="246">
        <f>J4395*M4395</f>
        <v>0</v>
      </c>
      <c r="Q4395" s="246">
        <f>K4395*M4395</f>
        <v>0</v>
      </c>
      <c r="R4395" s="246">
        <f>L4395*M4395</f>
        <v>0</v>
      </c>
      <c r="S4395" s="13" t="s">
        <v>5</v>
      </c>
      <c r="U4395"/>
    </row>
    <row r="4396" spans="1:21" ht="24.95" customHeight="1" thickBot="1" x14ac:dyDescent="0.25">
      <c r="A4396" s="361" t="s">
        <v>2833</v>
      </c>
      <c r="B4396" s="362"/>
      <c r="C4396" s="362"/>
      <c r="D4396" s="363"/>
      <c r="E4396" s="363"/>
      <c r="F4396" s="363"/>
      <c r="G4396" s="364"/>
      <c r="H4396" s="364"/>
      <c r="I4396" s="364"/>
      <c r="J4396" s="364"/>
      <c r="K4396" s="364"/>
      <c r="L4396" s="364"/>
      <c r="M4396" s="364"/>
      <c r="N4396" s="408"/>
      <c r="O4396" s="364"/>
      <c r="P4396" s="364"/>
      <c r="Q4396" s="364"/>
      <c r="R4396" s="364"/>
      <c r="S4396" s="365"/>
      <c r="U4396" s="56"/>
    </row>
    <row r="4397" spans="1:21" s="56" customFormat="1" ht="20.100000000000001" customHeight="1" collapsed="1" thickBot="1" x14ac:dyDescent="0.25">
      <c r="A4397" s="372" t="s">
        <v>7161</v>
      </c>
      <c r="B4397" s="372"/>
      <c r="C4397" s="373"/>
      <c r="D4397" s="374"/>
      <c r="E4397" s="374"/>
      <c r="F4397" s="374"/>
      <c r="G4397" s="375"/>
      <c r="H4397" s="376"/>
      <c r="I4397" s="376"/>
      <c r="J4397" s="378"/>
      <c r="K4397" s="378"/>
      <c r="L4397" s="378"/>
      <c r="M4397" s="375"/>
      <c r="N4397" s="376"/>
      <c r="O4397" s="376"/>
      <c r="P4397" s="376"/>
      <c r="Q4397" s="376"/>
      <c r="R4397" s="376"/>
      <c r="S4397" s="377"/>
    </row>
    <row r="4398" spans="1:21" ht="20.100000000000001" hidden="1" customHeight="1" outlineLevel="1" thickBot="1" x14ac:dyDescent="0.25">
      <c r="A4398" s="3" t="s">
        <v>3737</v>
      </c>
      <c r="B4398" s="3" t="s">
        <v>33</v>
      </c>
      <c r="C4398" s="3"/>
      <c r="D4398" s="3" t="s">
        <v>17</v>
      </c>
      <c r="E4398" s="4" t="s">
        <v>2746</v>
      </c>
      <c r="F4398" s="84" t="s">
        <v>31</v>
      </c>
      <c r="G4398" s="85" t="s">
        <v>487</v>
      </c>
      <c r="H4398" s="3" t="s">
        <v>488</v>
      </c>
      <c r="I4398" s="3" t="s">
        <v>495</v>
      </c>
      <c r="J4398" s="123">
        <v>-0.02</v>
      </c>
      <c r="K4398" s="123">
        <v>-0.03</v>
      </c>
      <c r="L4398" s="123">
        <v>-0.04</v>
      </c>
      <c r="M4398" s="3" t="s">
        <v>18</v>
      </c>
      <c r="N4398" s="3" t="s">
        <v>8</v>
      </c>
      <c r="O4398" s="3" t="s">
        <v>486</v>
      </c>
      <c r="P4398" s="124" t="s">
        <v>1924</v>
      </c>
      <c r="Q4398" s="124" t="s">
        <v>1930</v>
      </c>
      <c r="R4398" s="124" t="s">
        <v>1931</v>
      </c>
      <c r="S4398" s="3" t="s">
        <v>34</v>
      </c>
      <c r="U4398" s="56"/>
    </row>
    <row r="4399" spans="1:21" s="56" customFormat="1" ht="69.95" hidden="1" customHeight="1" outlineLevel="1" thickBot="1" x14ac:dyDescent="0.25">
      <c r="A4399" s="242" t="s">
        <v>6516</v>
      </c>
      <c r="B4399" s="142" t="s">
        <v>7170</v>
      </c>
      <c r="C4399" s="64"/>
      <c r="D4399" s="517" t="s">
        <v>3032</v>
      </c>
      <c r="E4399" s="64"/>
      <c r="F4399" s="82" t="s">
        <v>4</v>
      </c>
      <c r="G4399" s="89">
        <v>4</v>
      </c>
      <c r="H4399" s="99">
        <v>2.4</v>
      </c>
      <c r="I4399" s="99">
        <v>2.2999999999999998</v>
      </c>
      <c r="J4399" s="162">
        <f t="shared" ref="J4399:J4422" si="3201">I4399*0.98</f>
        <v>2.254</v>
      </c>
      <c r="K4399" s="162">
        <f t="shared" ref="K4399:K4422" si="3202">I4399*0.97</f>
        <v>2.2309999999999999</v>
      </c>
      <c r="L4399" s="162">
        <f t="shared" ref="L4399:L4422" si="3203">I4399*0.96</f>
        <v>2.2079999999999997</v>
      </c>
      <c r="M4399" s="152"/>
      <c r="N4399" s="209">
        <f>H4399*M4399</f>
        <v>0</v>
      </c>
      <c r="O4399" s="217">
        <f>I4399*M4399</f>
        <v>0</v>
      </c>
      <c r="P4399" s="216">
        <f>J4399*M4399</f>
        <v>0</v>
      </c>
      <c r="Q4399" s="216">
        <f>K4399*M4399</f>
        <v>0</v>
      </c>
      <c r="R4399" s="99">
        <f>L4399*M4399</f>
        <v>0</v>
      </c>
      <c r="S4399" s="30" t="s">
        <v>5</v>
      </c>
      <c r="T4399" s="100"/>
    </row>
    <row r="4400" spans="1:21" s="56" customFormat="1" ht="69.95" hidden="1" customHeight="1" outlineLevel="1" thickBot="1" x14ac:dyDescent="0.25">
      <c r="A4400" s="242" t="s">
        <v>6517</v>
      </c>
      <c r="B4400" s="142" t="s">
        <v>7170</v>
      </c>
      <c r="C4400" s="64"/>
      <c r="D4400" s="517" t="s">
        <v>605</v>
      </c>
      <c r="E4400" s="64"/>
      <c r="F4400" s="82" t="s">
        <v>4</v>
      </c>
      <c r="G4400" s="89">
        <v>30</v>
      </c>
      <c r="H4400" s="99">
        <v>24.5</v>
      </c>
      <c r="I4400" s="99">
        <v>24</v>
      </c>
      <c r="J4400" s="161">
        <f t="shared" si="3201"/>
        <v>23.52</v>
      </c>
      <c r="K4400" s="161">
        <f t="shared" si="3202"/>
        <v>23.28</v>
      </c>
      <c r="L4400" s="161">
        <f t="shared" si="3203"/>
        <v>23.04</v>
      </c>
      <c r="M4400" s="14"/>
      <c r="N4400" s="209">
        <f>H4400*M4400</f>
        <v>0</v>
      </c>
      <c r="O4400" s="217">
        <f>I4400*M4400</f>
        <v>0</v>
      </c>
      <c r="P4400" s="216">
        <f>J4400*M4400</f>
        <v>0</v>
      </c>
      <c r="Q4400" s="216">
        <f>K4400*M4400</f>
        <v>0</v>
      </c>
      <c r="R4400" s="99">
        <f>L4400*M4400</f>
        <v>0</v>
      </c>
      <c r="S4400" s="30" t="s">
        <v>5</v>
      </c>
      <c r="T4400" s="100"/>
    </row>
    <row r="4401" spans="1:20" s="56" customFormat="1" ht="69.95" hidden="1" customHeight="1" outlineLevel="1" thickBot="1" x14ac:dyDescent="0.25">
      <c r="A4401" s="242" t="s">
        <v>6518</v>
      </c>
      <c r="B4401" s="142" t="s">
        <v>7170</v>
      </c>
      <c r="C4401" s="64"/>
      <c r="D4401" s="517" t="s">
        <v>606</v>
      </c>
      <c r="E4401" s="64"/>
      <c r="F4401" s="82" t="s">
        <v>4</v>
      </c>
      <c r="G4401" s="89">
        <v>33</v>
      </c>
      <c r="H4401" s="99">
        <v>26.5</v>
      </c>
      <c r="I4401" s="99">
        <v>26</v>
      </c>
      <c r="J4401" s="161">
        <f t="shared" si="3201"/>
        <v>25.48</v>
      </c>
      <c r="K4401" s="161">
        <f t="shared" si="3202"/>
        <v>25.22</v>
      </c>
      <c r="L4401" s="161">
        <f t="shared" si="3203"/>
        <v>24.96</v>
      </c>
      <c r="M4401" s="14"/>
      <c r="N4401" s="209">
        <f>H4401*M4401</f>
        <v>0</v>
      </c>
      <c r="O4401" s="217">
        <f>I4401*M4401</f>
        <v>0</v>
      </c>
      <c r="P4401" s="216">
        <f>J4401*M4401</f>
        <v>0</v>
      </c>
      <c r="Q4401" s="216">
        <f>K4401*M4401</f>
        <v>0</v>
      </c>
      <c r="R4401" s="99">
        <f>L4401*M4401</f>
        <v>0</v>
      </c>
      <c r="S4401" s="30" t="s">
        <v>5</v>
      </c>
      <c r="T4401" s="100"/>
    </row>
    <row r="4402" spans="1:20" s="56" customFormat="1" ht="69.95" hidden="1" customHeight="1" outlineLevel="1" thickBot="1" x14ac:dyDescent="0.25">
      <c r="A4402" s="242" t="s">
        <v>6519</v>
      </c>
      <c r="B4402" s="142" t="s">
        <v>7170</v>
      </c>
      <c r="C4402" s="64"/>
      <c r="D4402" s="517" t="s">
        <v>1755</v>
      </c>
      <c r="E4402" s="64"/>
      <c r="F4402" s="82" t="s">
        <v>4</v>
      </c>
      <c r="G4402" s="89">
        <v>32</v>
      </c>
      <c r="H4402" s="99">
        <v>22</v>
      </c>
      <c r="I4402" s="99">
        <v>21.5</v>
      </c>
      <c r="J4402" s="161">
        <f t="shared" si="3201"/>
        <v>21.07</v>
      </c>
      <c r="K4402" s="161">
        <f t="shared" si="3202"/>
        <v>20.855</v>
      </c>
      <c r="L4402" s="161">
        <f t="shared" si="3203"/>
        <v>20.64</v>
      </c>
      <c r="M4402" s="14"/>
      <c r="N4402" s="209">
        <f>H4402*M4402</f>
        <v>0</v>
      </c>
      <c r="O4402" s="217">
        <f>I4402*M4402</f>
        <v>0</v>
      </c>
      <c r="P4402" s="216">
        <f>J4402*M4402</f>
        <v>0</v>
      </c>
      <c r="Q4402" s="216">
        <f>K4402*M4402</f>
        <v>0</v>
      </c>
      <c r="R4402" s="99">
        <f>L4402*M4402</f>
        <v>0</v>
      </c>
      <c r="S4402" s="30" t="s">
        <v>5</v>
      </c>
      <c r="T4402" s="100"/>
    </row>
    <row r="4403" spans="1:20" s="56" customFormat="1" ht="69.95" hidden="1" customHeight="1" outlineLevel="1" thickBot="1" x14ac:dyDescent="0.25">
      <c r="A4403" s="242" t="s">
        <v>6520</v>
      </c>
      <c r="B4403" s="142" t="s">
        <v>7170</v>
      </c>
      <c r="C4403" s="64"/>
      <c r="D4403" s="517" t="s">
        <v>1756</v>
      </c>
      <c r="E4403" s="64"/>
      <c r="F4403" s="82" t="s">
        <v>4</v>
      </c>
      <c r="G4403" s="89">
        <v>36</v>
      </c>
      <c r="H4403" s="99">
        <v>25</v>
      </c>
      <c r="I4403" s="99">
        <v>24.5</v>
      </c>
      <c r="J4403" s="161">
        <f t="shared" si="3201"/>
        <v>24.009999999999998</v>
      </c>
      <c r="K4403" s="161">
        <f t="shared" si="3202"/>
        <v>23.765000000000001</v>
      </c>
      <c r="L4403" s="161">
        <f t="shared" si="3203"/>
        <v>23.52</v>
      </c>
      <c r="M4403" s="14"/>
      <c r="N4403" s="209">
        <f>H4403*M4403</f>
        <v>0</v>
      </c>
      <c r="O4403" s="217">
        <f>I4403*M4403</f>
        <v>0</v>
      </c>
      <c r="P4403" s="216">
        <f>J4403*M4403</f>
        <v>0</v>
      </c>
      <c r="Q4403" s="216">
        <f>K4403*M4403</f>
        <v>0</v>
      </c>
      <c r="R4403" s="99">
        <f>L4403*M4403</f>
        <v>0</v>
      </c>
      <c r="S4403" s="30" t="s">
        <v>5</v>
      </c>
      <c r="T4403" s="100"/>
    </row>
    <row r="4404" spans="1:20" s="56" customFormat="1" ht="69.95" hidden="1" customHeight="1" outlineLevel="1" thickBot="1" x14ac:dyDescent="0.25">
      <c r="A4404" s="242" t="s">
        <v>6523</v>
      </c>
      <c r="B4404" s="142" t="s">
        <v>7170</v>
      </c>
      <c r="C4404" s="7"/>
      <c r="D4404" s="478" t="s">
        <v>636</v>
      </c>
      <c r="E4404" s="7"/>
      <c r="F4404" s="91" t="s">
        <v>4</v>
      </c>
      <c r="G4404" s="138">
        <v>4</v>
      </c>
      <c r="H4404" s="90">
        <v>2.6</v>
      </c>
      <c r="I4404" s="90">
        <v>2.5</v>
      </c>
      <c r="J4404" s="161">
        <f t="shared" si="3201"/>
        <v>2.4500000000000002</v>
      </c>
      <c r="K4404" s="161">
        <f t="shared" si="3202"/>
        <v>2.4249999999999998</v>
      </c>
      <c r="L4404" s="161">
        <f t="shared" si="3203"/>
        <v>2.4</v>
      </c>
      <c r="M4404" s="15"/>
      <c r="N4404" s="208">
        <f>H4404*M4404</f>
        <v>0</v>
      </c>
      <c r="O4404" s="217">
        <f>I4404*M4404</f>
        <v>0</v>
      </c>
      <c r="P4404" s="216">
        <f>J4404*M4404</f>
        <v>0</v>
      </c>
      <c r="Q4404" s="216">
        <f>K4404*M4404</f>
        <v>0</v>
      </c>
      <c r="R4404" s="99">
        <f>L4404*M4404</f>
        <v>0</v>
      </c>
      <c r="S4404" s="13" t="s">
        <v>5</v>
      </c>
    </row>
    <row r="4405" spans="1:20" s="56" customFormat="1" ht="69.95" hidden="1" customHeight="1" outlineLevel="1" thickBot="1" x14ac:dyDescent="0.25">
      <c r="A4405" s="242" t="s">
        <v>6524</v>
      </c>
      <c r="B4405" s="142" t="s">
        <v>7170</v>
      </c>
      <c r="C4405" s="64"/>
      <c r="D4405" s="517" t="s">
        <v>1789</v>
      </c>
      <c r="E4405" s="64"/>
      <c r="F4405" s="82" t="s">
        <v>4</v>
      </c>
      <c r="G4405" s="89">
        <v>5</v>
      </c>
      <c r="H4405" s="99">
        <v>2.9</v>
      </c>
      <c r="I4405" s="99">
        <v>2.8</v>
      </c>
      <c r="J4405" s="161">
        <f t="shared" si="3201"/>
        <v>2.7439999999999998</v>
      </c>
      <c r="K4405" s="161">
        <f t="shared" si="3202"/>
        <v>2.7159999999999997</v>
      </c>
      <c r="L4405" s="161">
        <f t="shared" si="3203"/>
        <v>2.6879999999999997</v>
      </c>
      <c r="M4405" s="14"/>
      <c r="N4405" s="209">
        <f>H4405*M4405</f>
        <v>0</v>
      </c>
      <c r="O4405" s="217">
        <f>I4405*M4405</f>
        <v>0</v>
      </c>
      <c r="P4405" s="216">
        <f>J4405*M4405</f>
        <v>0</v>
      </c>
      <c r="Q4405" s="216">
        <f>K4405*M4405</f>
        <v>0</v>
      </c>
      <c r="R4405" s="99">
        <f>L4405*M4405</f>
        <v>0</v>
      </c>
      <c r="S4405" s="30" t="s">
        <v>5</v>
      </c>
      <c r="T4405" s="100"/>
    </row>
    <row r="4406" spans="1:20" s="56" customFormat="1" ht="69.95" hidden="1" customHeight="1" outlineLevel="1" thickBot="1" x14ac:dyDescent="0.25">
      <c r="A4406" s="242" t="s">
        <v>6525</v>
      </c>
      <c r="B4406" s="103" t="s">
        <v>7170</v>
      </c>
      <c r="C4406" s="64"/>
      <c r="D4406" s="517" t="s">
        <v>1790</v>
      </c>
      <c r="E4406" s="64"/>
      <c r="F4406" s="82" t="s">
        <v>4</v>
      </c>
      <c r="G4406" s="89">
        <v>5</v>
      </c>
      <c r="H4406" s="99">
        <v>3</v>
      </c>
      <c r="I4406" s="99">
        <v>2.9</v>
      </c>
      <c r="J4406" s="162">
        <f t="shared" si="3201"/>
        <v>2.8420000000000001</v>
      </c>
      <c r="K4406" s="162">
        <f t="shared" si="3202"/>
        <v>2.8129999999999997</v>
      </c>
      <c r="L4406" s="162">
        <f t="shared" si="3203"/>
        <v>2.7839999999999998</v>
      </c>
      <c r="M4406" s="141"/>
      <c r="N4406" s="209">
        <f>H4406*M4406</f>
        <v>0</v>
      </c>
      <c r="O4406" s="217">
        <f>I4406*M4406</f>
        <v>0</v>
      </c>
      <c r="P4406" s="216">
        <f>J4406*M4406</f>
        <v>0</v>
      </c>
      <c r="Q4406" s="216">
        <f>K4406*M4406</f>
        <v>0</v>
      </c>
      <c r="R4406" s="99">
        <f>L4406*M4406</f>
        <v>0</v>
      </c>
      <c r="S4406" s="30" t="s">
        <v>5</v>
      </c>
      <c r="T4406" s="100"/>
    </row>
    <row r="4407" spans="1:20" s="56" customFormat="1" ht="69.95" hidden="1" customHeight="1" outlineLevel="1" thickBot="1" x14ac:dyDescent="0.25">
      <c r="A4407" s="242" t="s">
        <v>6526</v>
      </c>
      <c r="B4407" s="103" t="s">
        <v>7170</v>
      </c>
      <c r="C4407" s="64"/>
      <c r="D4407" s="517" t="s">
        <v>1791</v>
      </c>
      <c r="E4407" s="64"/>
      <c r="F4407" s="82" t="s">
        <v>4</v>
      </c>
      <c r="G4407" s="89">
        <v>6</v>
      </c>
      <c r="H4407" s="99">
        <v>3.8</v>
      </c>
      <c r="I4407" s="99">
        <v>3.7</v>
      </c>
      <c r="J4407" s="162">
        <f t="shared" si="3201"/>
        <v>3.6259999999999999</v>
      </c>
      <c r="K4407" s="162">
        <f t="shared" si="3202"/>
        <v>3.589</v>
      </c>
      <c r="L4407" s="162">
        <f t="shared" si="3203"/>
        <v>3.552</v>
      </c>
      <c r="M4407" s="141"/>
      <c r="N4407" s="209">
        <f>H4407*M4407</f>
        <v>0</v>
      </c>
      <c r="O4407" s="217">
        <f>I4407*M4407</f>
        <v>0</v>
      </c>
      <c r="P4407" s="216">
        <f>J4407*M4407</f>
        <v>0</v>
      </c>
      <c r="Q4407" s="216">
        <f>K4407*M4407</f>
        <v>0</v>
      </c>
      <c r="R4407" s="99">
        <f>L4407*M4407</f>
        <v>0</v>
      </c>
      <c r="S4407" s="30" t="s">
        <v>5</v>
      </c>
      <c r="T4407" s="100"/>
    </row>
    <row r="4408" spans="1:20" s="56" customFormat="1" ht="69.95" hidden="1" customHeight="1" outlineLevel="1" thickBot="1" x14ac:dyDescent="0.25">
      <c r="A4408" s="242" t="s">
        <v>6889</v>
      </c>
      <c r="B4408" s="103" t="s">
        <v>7170</v>
      </c>
      <c r="C4408" s="64"/>
      <c r="D4408" s="517" t="s">
        <v>1251</v>
      </c>
      <c r="E4408" s="64"/>
      <c r="F4408" s="82" t="s">
        <v>4</v>
      </c>
      <c r="G4408" s="89">
        <v>14</v>
      </c>
      <c r="H4408" s="99">
        <v>9.6</v>
      </c>
      <c r="I4408" s="99">
        <v>9.4</v>
      </c>
      <c r="J4408" s="162">
        <f t="shared" si="3201"/>
        <v>9.2119999999999997</v>
      </c>
      <c r="K4408" s="162">
        <f t="shared" si="3202"/>
        <v>9.1180000000000003</v>
      </c>
      <c r="L4408" s="162">
        <f t="shared" si="3203"/>
        <v>9.0239999999999991</v>
      </c>
      <c r="M4408" s="141"/>
      <c r="N4408" s="209">
        <f>H4408*M4408</f>
        <v>0</v>
      </c>
      <c r="O4408" s="217">
        <f>I4408*M4408</f>
        <v>0</v>
      </c>
      <c r="P4408" s="216">
        <f>J4408*M4408</f>
        <v>0</v>
      </c>
      <c r="Q4408" s="216">
        <f>K4408*M4408</f>
        <v>0</v>
      </c>
      <c r="R4408" s="99">
        <f>L4408*M4408</f>
        <v>0</v>
      </c>
      <c r="S4408" s="30" t="s">
        <v>5</v>
      </c>
      <c r="T4408" s="100"/>
    </row>
    <row r="4409" spans="1:20" s="56" customFormat="1" ht="69.95" hidden="1" customHeight="1" outlineLevel="1" thickBot="1" x14ac:dyDescent="0.25">
      <c r="A4409" s="242" t="s">
        <v>10352</v>
      </c>
      <c r="B4409" s="103" t="s">
        <v>7170</v>
      </c>
      <c r="C4409" s="82" t="s">
        <v>10357</v>
      </c>
      <c r="D4409" s="517" t="s">
        <v>10356</v>
      </c>
      <c r="E4409" s="64"/>
      <c r="F4409" s="82" t="s">
        <v>4</v>
      </c>
      <c r="G4409" s="89">
        <v>27</v>
      </c>
      <c r="H4409" s="99">
        <v>20</v>
      </c>
      <c r="I4409" s="99">
        <v>19.5</v>
      </c>
      <c r="J4409" s="162">
        <f t="shared" ref="J4409" si="3204">I4409*0.98</f>
        <v>19.11</v>
      </c>
      <c r="K4409" s="162">
        <f t="shared" ref="K4409" si="3205">I4409*0.97</f>
        <v>18.914999999999999</v>
      </c>
      <c r="L4409" s="162">
        <f t="shared" ref="L4409" si="3206">I4409*0.96</f>
        <v>18.72</v>
      </c>
      <c r="M4409" s="141"/>
      <c r="N4409" s="209">
        <f>H4409*M4409</f>
        <v>0</v>
      </c>
      <c r="O4409" s="217">
        <f>I4409*M4409</f>
        <v>0</v>
      </c>
      <c r="P4409" s="216">
        <f>J4409*M4409</f>
        <v>0</v>
      </c>
      <c r="Q4409" s="216">
        <f>K4409*M4409</f>
        <v>0</v>
      </c>
      <c r="R4409" s="99">
        <f>L4409*M4409</f>
        <v>0</v>
      </c>
      <c r="S4409" s="30" t="s">
        <v>5</v>
      </c>
      <c r="T4409" s="100"/>
    </row>
    <row r="4410" spans="1:20" s="56" customFormat="1" ht="69.95" hidden="1" customHeight="1" outlineLevel="1" thickBot="1" x14ac:dyDescent="0.25">
      <c r="A4410" s="242" t="s">
        <v>10358</v>
      </c>
      <c r="B4410" s="103" t="s">
        <v>7170</v>
      </c>
      <c r="C4410" s="82" t="s">
        <v>10359</v>
      </c>
      <c r="D4410" s="517" t="s">
        <v>10360</v>
      </c>
      <c r="E4410" s="64"/>
      <c r="F4410" s="82" t="s">
        <v>4</v>
      </c>
      <c r="G4410" s="89">
        <v>21</v>
      </c>
      <c r="H4410" s="99">
        <v>16</v>
      </c>
      <c r="I4410" s="99">
        <v>15.5</v>
      </c>
      <c r="J4410" s="162">
        <f t="shared" ref="J4410" si="3207">I4410*0.98</f>
        <v>15.19</v>
      </c>
      <c r="K4410" s="162">
        <f t="shared" ref="K4410" si="3208">I4410*0.97</f>
        <v>15.035</v>
      </c>
      <c r="L4410" s="162">
        <f t="shared" ref="L4410" si="3209">I4410*0.96</f>
        <v>14.879999999999999</v>
      </c>
      <c r="M4410" s="141"/>
      <c r="N4410" s="209">
        <f>H4410*M4410</f>
        <v>0</v>
      </c>
      <c r="O4410" s="217">
        <f>I4410*M4410</f>
        <v>0</v>
      </c>
      <c r="P4410" s="216">
        <f>J4410*M4410</f>
        <v>0</v>
      </c>
      <c r="Q4410" s="216">
        <f>K4410*M4410</f>
        <v>0</v>
      </c>
      <c r="R4410" s="99">
        <f>L4410*M4410</f>
        <v>0</v>
      </c>
      <c r="S4410" s="30" t="s">
        <v>5</v>
      </c>
      <c r="T4410" s="100"/>
    </row>
    <row r="4411" spans="1:20" s="56" customFormat="1" ht="69.95" hidden="1" customHeight="1" outlineLevel="1" thickBot="1" x14ac:dyDescent="0.25">
      <c r="A4411" s="242" t="s">
        <v>10353</v>
      </c>
      <c r="B4411" s="103" t="s">
        <v>7170</v>
      </c>
      <c r="C4411" s="82" t="s">
        <v>10355</v>
      </c>
      <c r="D4411" s="517" t="s">
        <v>10354</v>
      </c>
      <c r="E4411" s="64"/>
      <c r="F4411" s="82" t="s">
        <v>4</v>
      </c>
      <c r="G4411" s="89">
        <v>30</v>
      </c>
      <c r="H4411" s="99">
        <v>22</v>
      </c>
      <c r="I4411" s="99">
        <v>21.5</v>
      </c>
      <c r="J4411" s="162">
        <f t="shared" ref="J4411" si="3210">I4411*0.98</f>
        <v>21.07</v>
      </c>
      <c r="K4411" s="162">
        <f t="shared" ref="K4411" si="3211">I4411*0.97</f>
        <v>20.855</v>
      </c>
      <c r="L4411" s="162">
        <f t="shared" ref="L4411" si="3212">I4411*0.96</f>
        <v>20.64</v>
      </c>
      <c r="M4411" s="141"/>
      <c r="N4411" s="209">
        <f>H4411*M4411</f>
        <v>0</v>
      </c>
      <c r="O4411" s="217">
        <f>I4411*M4411</f>
        <v>0</v>
      </c>
      <c r="P4411" s="216">
        <f>J4411*M4411</f>
        <v>0</v>
      </c>
      <c r="Q4411" s="216">
        <f>K4411*M4411</f>
        <v>0</v>
      </c>
      <c r="R4411" s="99">
        <f>L4411*M4411</f>
        <v>0</v>
      </c>
      <c r="S4411" s="30" t="s">
        <v>5</v>
      </c>
      <c r="T4411" s="100"/>
    </row>
    <row r="4412" spans="1:20" s="56" customFormat="1" ht="69.95" hidden="1" customHeight="1" outlineLevel="1" thickBot="1" x14ac:dyDescent="0.25">
      <c r="A4412" s="7"/>
      <c r="B4412" s="142" t="s">
        <v>7170</v>
      </c>
      <c r="C4412" s="7"/>
      <c r="D4412" s="478" t="s">
        <v>584</v>
      </c>
      <c r="E4412" s="7"/>
      <c r="F4412" s="82" t="s">
        <v>4</v>
      </c>
      <c r="G4412" s="138">
        <v>19</v>
      </c>
      <c r="H4412" s="90">
        <v>10.6</v>
      </c>
      <c r="I4412" s="90">
        <v>10.3</v>
      </c>
      <c r="J4412" s="161">
        <f t="shared" si="3201"/>
        <v>10.094000000000001</v>
      </c>
      <c r="K4412" s="161">
        <f t="shared" si="3202"/>
        <v>9.9909999999999997</v>
      </c>
      <c r="L4412" s="161">
        <f t="shared" si="3203"/>
        <v>9.8879999999999999</v>
      </c>
      <c r="M4412" s="15"/>
      <c r="N4412" s="208">
        <f>H4412*M4412</f>
        <v>0</v>
      </c>
      <c r="O4412" s="217">
        <f>I4412*M4412</f>
        <v>0</v>
      </c>
      <c r="P4412" s="216">
        <f>J4412*M4412</f>
        <v>0</v>
      </c>
      <c r="Q4412" s="216">
        <f>K4412*M4412</f>
        <v>0</v>
      </c>
      <c r="R4412" s="99">
        <f>L4412*M4412</f>
        <v>0</v>
      </c>
      <c r="S4412" s="13" t="s">
        <v>5</v>
      </c>
    </row>
    <row r="4413" spans="1:20" s="56" customFormat="1" ht="69.95" hidden="1" customHeight="1" outlineLevel="1" thickBot="1" x14ac:dyDescent="0.25">
      <c r="A4413" s="242" t="s">
        <v>6527</v>
      </c>
      <c r="B4413" s="142" t="s">
        <v>7170</v>
      </c>
      <c r="C4413" s="64"/>
      <c r="D4413" s="517" t="s">
        <v>1710</v>
      </c>
      <c r="E4413" s="64"/>
      <c r="F4413" s="82" t="s">
        <v>4</v>
      </c>
      <c r="G4413" s="89">
        <v>47</v>
      </c>
      <c r="H4413" s="99">
        <v>35.5</v>
      </c>
      <c r="I4413" s="99">
        <v>34.799999999999997</v>
      </c>
      <c r="J4413" s="161">
        <f t="shared" si="3201"/>
        <v>34.103999999999999</v>
      </c>
      <c r="K4413" s="161">
        <f t="shared" si="3202"/>
        <v>33.755999999999993</v>
      </c>
      <c r="L4413" s="161">
        <f t="shared" si="3203"/>
        <v>33.407999999999994</v>
      </c>
      <c r="M4413" s="14"/>
      <c r="N4413" s="209">
        <f>H4413*M4413</f>
        <v>0</v>
      </c>
      <c r="O4413" s="217">
        <f>I4413*M4413</f>
        <v>0</v>
      </c>
      <c r="P4413" s="216">
        <f>J4413*M4413</f>
        <v>0</v>
      </c>
      <c r="Q4413" s="216">
        <f>K4413*M4413</f>
        <v>0</v>
      </c>
      <c r="R4413" s="99">
        <f>L4413*M4413</f>
        <v>0</v>
      </c>
      <c r="S4413" s="30" t="s">
        <v>5</v>
      </c>
      <c r="T4413" s="100"/>
    </row>
    <row r="4414" spans="1:20" s="56" customFormat="1" ht="69.95" hidden="1" customHeight="1" outlineLevel="1" thickBot="1" x14ac:dyDescent="0.25">
      <c r="A4414" s="242" t="s">
        <v>6528</v>
      </c>
      <c r="B4414" s="142" t="s">
        <v>7170</v>
      </c>
      <c r="C4414" s="64"/>
      <c r="D4414" s="517" t="s">
        <v>1705</v>
      </c>
      <c r="E4414" s="64"/>
      <c r="F4414" s="82" t="s">
        <v>4</v>
      </c>
      <c r="G4414" s="89">
        <v>28</v>
      </c>
      <c r="H4414" s="99">
        <v>20.7</v>
      </c>
      <c r="I4414" s="99">
        <v>20.2</v>
      </c>
      <c r="J4414" s="161">
        <f t="shared" si="3201"/>
        <v>19.795999999999999</v>
      </c>
      <c r="K4414" s="161">
        <f t="shared" si="3202"/>
        <v>19.593999999999998</v>
      </c>
      <c r="L4414" s="161">
        <f t="shared" si="3203"/>
        <v>19.391999999999999</v>
      </c>
      <c r="M4414" s="14"/>
      <c r="N4414" s="209">
        <f>H4414*M4414</f>
        <v>0</v>
      </c>
      <c r="O4414" s="217">
        <f>I4414*M4414</f>
        <v>0</v>
      </c>
      <c r="P4414" s="216">
        <f>J4414*M4414</f>
        <v>0</v>
      </c>
      <c r="Q4414" s="216">
        <f>K4414*M4414</f>
        <v>0</v>
      </c>
      <c r="R4414" s="99">
        <f>L4414*M4414</f>
        <v>0</v>
      </c>
      <c r="S4414" s="30" t="s">
        <v>5</v>
      </c>
      <c r="T4414" s="100"/>
    </row>
    <row r="4415" spans="1:20" s="56" customFormat="1" ht="69.95" hidden="1" customHeight="1" outlineLevel="1" thickBot="1" x14ac:dyDescent="0.25">
      <c r="A4415" s="242" t="s">
        <v>6529</v>
      </c>
      <c r="B4415" s="142" t="s">
        <v>7170</v>
      </c>
      <c r="C4415" s="64"/>
      <c r="D4415" s="517" t="s">
        <v>1706</v>
      </c>
      <c r="E4415" s="64"/>
      <c r="F4415" s="82" t="s">
        <v>4</v>
      </c>
      <c r="G4415" s="89">
        <v>25</v>
      </c>
      <c r="H4415" s="99">
        <v>18.100000000000001</v>
      </c>
      <c r="I4415" s="99">
        <v>17.7</v>
      </c>
      <c r="J4415" s="161">
        <f t="shared" si="3201"/>
        <v>17.346</v>
      </c>
      <c r="K4415" s="161">
        <f t="shared" si="3202"/>
        <v>17.169</v>
      </c>
      <c r="L4415" s="161">
        <f t="shared" si="3203"/>
        <v>16.991999999999997</v>
      </c>
      <c r="M4415" s="14"/>
      <c r="N4415" s="209">
        <f>H4415*M4415</f>
        <v>0</v>
      </c>
      <c r="O4415" s="217">
        <f>I4415*M4415</f>
        <v>0</v>
      </c>
      <c r="P4415" s="216">
        <f>J4415*M4415</f>
        <v>0</v>
      </c>
      <c r="Q4415" s="216">
        <f>K4415*M4415</f>
        <v>0</v>
      </c>
      <c r="R4415" s="99">
        <f>L4415*M4415</f>
        <v>0</v>
      </c>
      <c r="S4415" s="30" t="s">
        <v>5</v>
      </c>
      <c r="T4415" s="100"/>
    </row>
    <row r="4416" spans="1:20" s="56" customFormat="1" ht="69.95" hidden="1" customHeight="1" outlineLevel="1" thickBot="1" x14ac:dyDescent="0.25">
      <c r="A4416" s="242" t="s">
        <v>6530</v>
      </c>
      <c r="B4416" s="142" t="s">
        <v>7170</v>
      </c>
      <c r="C4416" s="64"/>
      <c r="D4416" s="517" t="s">
        <v>1707</v>
      </c>
      <c r="E4416" s="64"/>
      <c r="F4416" s="82" t="s">
        <v>4</v>
      </c>
      <c r="G4416" s="89">
        <v>30</v>
      </c>
      <c r="H4416" s="99">
        <v>22.4</v>
      </c>
      <c r="I4416" s="99">
        <v>21.9</v>
      </c>
      <c r="J4416" s="161">
        <f t="shared" si="3201"/>
        <v>21.462</v>
      </c>
      <c r="K4416" s="161">
        <f t="shared" si="3202"/>
        <v>21.242999999999999</v>
      </c>
      <c r="L4416" s="161">
        <f t="shared" si="3203"/>
        <v>21.023999999999997</v>
      </c>
      <c r="M4416" s="14"/>
      <c r="N4416" s="209">
        <f>H4416*M4416</f>
        <v>0</v>
      </c>
      <c r="O4416" s="217">
        <f>I4416*M4416</f>
        <v>0</v>
      </c>
      <c r="P4416" s="216">
        <f>J4416*M4416</f>
        <v>0</v>
      </c>
      <c r="Q4416" s="216">
        <f>K4416*M4416</f>
        <v>0</v>
      </c>
      <c r="R4416" s="99">
        <f>L4416*M4416</f>
        <v>0</v>
      </c>
      <c r="S4416" s="30" t="s">
        <v>5</v>
      </c>
      <c r="T4416" s="100"/>
    </row>
    <row r="4417" spans="1:21" s="56" customFormat="1" ht="69.95" hidden="1" customHeight="1" outlineLevel="1" thickBot="1" x14ac:dyDescent="0.25">
      <c r="A4417" s="242" t="s">
        <v>6531</v>
      </c>
      <c r="B4417" s="142" t="s">
        <v>7170</v>
      </c>
      <c r="C4417" s="64"/>
      <c r="D4417" s="517" t="s">
        <v>1708</v>
      </c>
      <c r="E4417" s="64"/>
      <c r="F4417" s="82" t="s">
        <v>4</v>
      </c>
      <c r="G4417" s="89">
        <v>31</v>
      </c>
      <c r="H4417" s="99">
        <v>23</v>
      </c>
      <c r="I4417" s="99">
        <v>22.5</v>
      </c>
      <c r="J4417" s="161">
        <f t="shared" si="3201"/>
        <v>22.05</v>
      </c>
      <c r="K4417" s="161">
        <f t="shared" si="3202"/>
        <v>21.824999999999999</v>
      </c>
      <c r="L4417" s="161">
        <f t="shared" si="3203"/>
        <v>21.599999999999998</v>
      </c>
      <c r="M4417" s="14"/>
      <c r="N4417" s="209">
        <f>H4417*M4417</f>
        <v>0</v>
      </c>
      <c r="O4417" s="217">
        <f>I4417*M4417</f>
        <v>0</v>
      </c>
      <c r="P4417" s="216">
        <f>J4417*M4417</f>
        <v>0</v>
      </c>
      <c r="Q4417" s="216">
        <f>K4417*M4417</f>
        <v>0</v>
      </c>
      <c r="R4417" s="99">
        <f>L4417*M4417</f>
        <v>0</v>
      </c>
      <c r="S4417" s="30" t="s">
        <v>5</v>
      </c>
      <c r="T4417" s="100"/>
    </row>
    <row r="4418" spans="1:21" s="56" customFormat="1" ht="69.95" hidden="1" customHeight="1" outlineLevel="1" thickBot="1" x14ac:dyDescent="0.25">
      <c r="A4418" s="242" t="s">
        <v>6532</v>
      </c>
      <c r="B4418" s="142" t="s">
        <v>7170</v>
      </c>
      <c r="C4418" s="64"/>
      <c r="D4418" s="517" t="s">
        <v>1709</v>
      </c>
      <c r="E4418" s="64"/>
      <c r="F4418" s="82" t="s">
        <v>4</v>
      </c>
      <c r="G4418" s="89">
        <v>59</v>
      </c>
      <c r="H4418" s="99">
        <v>48.9</v>
      </c>
      <c r="I4418" s="99">
        <v>47.8</v>
      </c>
      <c r="J4418" s="161">
        <f t="shared" si="3201"/>
        <v>46.843999999999994</v>
      </c>
      <c r="K4418" s="161">
        <f t="shared" si="3202"/>
        <v>46.365999999999993</v>
      </c>
      <c r="L4418" s="161">
        <f t="shared" si="3203"/>
        <v>45.887999999999998</v>
      </c>
      <c r="M4418" s="14"/>
      <c r="N4418" s="209">
        <f>H4418*M4418</f>
        <v>0</v>
      </c>
      <c r="O4418" s="217">
        <f>I4418*M4418</f>
        <v>0</v>
      </c>
      <c r="P4418" s="216">
        <f>J4418*M4418</f>
        <v>0</v>
      </c>
      <c r="Q4418" s="216">
        <f>K4418*M4418</f>
        <v>0</v>
      </c>
      <c r="R4418" s="99">
        <f>L4418*M4418</f>
        <v>0</v>
      </c>
      <c r="S4418" s="30" t="s">
        <v>5</v>
      </c>
      <c r="T4418" s="100"/>
    </row>
    <row r="4419" spans="1:21" s="56" customFormat="1" ht="69.95" hidden="1" customHeight="1" outlineLevel="1" thickBot="1" x14ac:dyDescent="0.25">
      <c r="A4419" s="242" t="s">
        <v>6533</v>
      </c>
      <c r="B4419" s="142" t="s">
        <v>7170</v>
      </c>
      <c r="C4419" s="7" t="s">
        <v>2234</v>
      </c>
      <c r="D4419" s="418" t="s">
        <v>2013</v>
      </c>
      <c r="E4419" s="7"/>
      <c r="F4419" s="91" t="s">
        <v>4</v>
      </c>
      <c r="G4419" s="138">
        <v>3</v>
      </c>
      <c r="H4419" s="90">
        <v>1.8</v>
      </c>
      <c r="I4419" s="90">
        <v>1.75</v>
      </c>
      <c r="J4419" s="161">
        <f t="shared" si="3201"/>
        <v>1.7149999999999999</v>
      </c>
      <c r="K4419" s="161">
        <f t="shared" si="3202"/>
        <v>1.6975</v>
      </c>
      <c r="L4419" s="161">
        <f t="shared" si="3203"/>
        <v>1.68</v>
      </c>
      <c r="M4419" s="15"/>
      <c r="N4419" s="211">
        <f>H4419*M4419</f>
        <v>0</v>
      </c>
      <c r="O4419" s="221">
        <f>I4419*M4419</f>
        <v>0</v>
      </c>
      <c r="P4419" s="268">
        <f>J4419*M4419</f>
        <v>0</v>
      </c>
      <c r="Q4419" s="268">
        <f>K4419*M4419</f>
        <v>0</v>
      </c>
      <c r="R4419" s="90">
        <f>L4419*M4419</f>
        <v>0</v>
      </c>
      <c r="S4419" s="134" t="s">
        <v>5</v>
      </c>
      <c r="T4419" s="100"/>
    </row>
    <row r="4420" spans="1:21" s="56" customFormat="1" ht="69.95" hidden="1" customHeight="1" outlineLevel="1" thickBot="1" x14ac:dyDescent="0.25">
      <c r="A4420" s="242" t="s">
        <v>6902</v>
      </c>
      <c r="B4420" s="142" t="s">
        <v>7170</v>
      </c>
      <c r="C4420" s="64" t="s">
        <v>6900</v>
      </c>
      <c r="D4420" s="517" t="s">
        <v>6901</v>
      </c>
      <c r="E4420" s="64"/>
      <c r="F4420" s="82" t="s">
        <v>4</v>
      </c>
      <c r="G4420" s="89">
        <v>1</v>
      </c>
      <c r="H4420" s="99">
        <v>0.72</v>
      </c>
      <c r="I4420" s="99">
        <v>0.7</v>
      </c>
      <c r="J4420" s="162">
        <f t="shared" si="3201"/>
        <v>0.68599999999999994</v>
      </c>
      <c r="K4420" s="162">
        <f t="shared" si="3202"/>
        <v>0.67899999999999994</v>
      </c>
      <c r="L4420" s="162">
        <f t="shared" si="3203"/>
        <v>0.67199999999999993</v>
      </c>
      <c r="M4420" s="141"/>
      <c r="N4420" s="209">
        <f>H4420*M4420</f>
        <v>0</v>
      </c>
      <c r="O4420" s="217">
        <f>I4420*M4420</f>
        <v>0</v>
      </c>
      <c r="P4420" s="216">
        <f>J4420*M4420</f>
        <v>0</v>
      </c>
      <c r="Q4420" s="216">
        <f>K4420*M4420</f>
        <v>0</v>
      </c>
      <c r="R4420" s="99">
        <f>L4420*M4420</f>
        <v>0</v>
      </c>
      <c r="S4420" s="30" t="s">
        <v>5</v>
      </c>
      <c r="T4420" s="100"/>
    </row>
    <row r="4421" spans="1:21" s="56" customFormat="1" ht="69.95" hidden="1" customHeight="1" outlineLevel="1" thickBot="1" x14ac:dyDescent="0.25">
      <c r="A4421" s="242" t="s">
        <v>6841</v>
      </c>
      <c r="B4421" s="142" t="s">
        <v>7170</v>
      </c>
      <c r="C4421" s="64"/>
      <c r="D4421" s="517" t="s">
        <v>466</v>
      </c>
      <c r="E4421" s="64"/>
      <c r="F4421" s="82" t="s">
        <v>4</v>
      </c>
      <c r="G4421" s="89">
        <v>1.5</v>
      </c>
      <c r="H4421" s="99">
        <v>0.87</v>
      </c>
      <c r="I4421" s="99">
        <v>0.85</v>
      </c>
      <c r="J4421" s="162">
        <f t="shared" si="3201"/>
        <v>0.83299999999999996</v>
      </c>
      <c r="K4421" s="162">
        <f t="shared" si="3202"/>
        <v>0.82450000000000001</v>
      </c>
      <c r="L4421" s="162">
        <f t="shared" si="3203"/>
        <v>0.81599999999999995</v>
      </c>
      <c r="M4421" s="152"/>
      <c r="N4421" s="209">
        <f>H4421*M4421</f>
        <v>0</v>
      </c>
      <c r="O4421" s="217">
        <f>I4421*M4421</f>
        <v>0</v>
      </c>
      <c r="P4421" s="216">
        <f>J4421*M4421</f>
        <v>0</v>
      </c>
      <c r="Q4421" s="216">
        <f>K4421*M4421</f>
        <v>0</v>
      </c>
      <c r="R4421" s="99">
        <f>L4421*M4421</f>
        <v>0</v>
      </c>
      <c r="S4421" s="30" t="s">
        <v>5</v>
      </c>
      <c r="T4421" s="100"/>
    </row>
    <row r="4422" spans="1:21" s="56" customFormat="1" ht="69.95" hidden="1" customHeight="1" outlineLevel="1" thickBot="1" x14ac:dyDescent="0.25">
      <c r="A4422" s="242" t="s">
        <v>6842</v>
      </c>
      <c r="B4422" s="142" t="s">
        <v>7170</v>
      </c>
      <c r="C4422" s="64"/>
      <c r="D4422" s="655" t="s">
        <v>6858</v>
      </c>
      <c r="E4422" s="64"/>
      <c r="F4422" s="82" t="s">
        <v>4</v>
      </c>
      <c r="G4422" s="89">
        <v>1.5</v>
      </c>
      <c r="H4422" s="99">
        <v>0.96</v>
      </c>
      <c r="I4422" s="99">
        <v>0.94</v>
      </c>
      <c r="J4422" s="162">
        <f t="shared" si="3201"/>
        <v>0.92119999999999991</v>
      </c>
      <c r="K4422" s="162">
        <f t="shared" si="3202"/>
        <v>0.91179999999999994</v>
      </c>
      <c r="L4422" s="162">
        <f t="shared" si="3203"/>
        <v>0.90239999999999987</v>
      </c>
      <c r="M4422" s="152"/>
      <c r="N4422" s="209">
        <f>H4422*M4422</f>
        <v>0</v>
      </c>
      <c r="O4422" s="217">
        <f>I4422*M4422</f>
        <v>0</v>
      </c>
      <c r="P4422" s="216">
        <f>J4422*M4422</f>
        <v>0</v>
      </c>
      <c r="Q4422" s="216">
        <f>K4422*M4422</f>
        <v>0</v>
      </c>
      <c r="R4422" s="99">
        <f>L4422*M4422</f>
        <v>0</v>
      </c>
      <c r="S4422" s="30" t="s">
        <v>5</v>
      </c>
      <c r="T4422" s="100"/>
    </row>
    <row r="4423" spans="1:21" s="56" customFormat="1" ht="20.100000000000001" customHeight="1" collapsed="1" thickBot="1" x14ac:dyDescent="0.25">
      <c r="A4423" s="372" t="s">
        <v>7162</v>
      </c>
      <c r="B4423" s="372"/>
      <c r="C4423" s="373"/>
      <c r="D4423" s="374"/>
      <c r="E4423" s="374"/>
      <c r="F4423" s="374"/>
      <c r="G4423" s="375"/>
      <c r="H4423" s="376"/>
      <c r="I4423" s="376"/>
      <c r="J4423" s="378"/>
      <c r="K4423" s="378"/>
      <c r="L4423" s="378"/>
      <c r="M4423" s="375"/>
      <c r="N4423" s="376"/>
      <c r="O4423" s="376"/>
      <c r="P4423" s="376"/>
      <c r="Q4423" s="376"/>
      <c r="R4423" s="376"/>
      <c r="S4423" s="377"/>
    </row>
    <row r="4424" spans="1:21" ht="20.100000000000001" hidden="1" customHeight="1" outlineLevel="1" thickBot="1" x14ac:dyDescent="0.25">
      <c r="A4424" s="3" t="s">
        <v>3737</v>
      </c>
      <c r="B4424" s="3" t="s">
        <v>33</v>
      </c>
      <c r="C4424" s="3"/>
      <c r="D4424" s="3" t="s">
        <v>17</v>
      </c>
      <c r="E4424" s="4" t="s">
        <v>2746</v>
      </c>
      <c r="F4424" s="84" t="s">
        <v>31</v>
      </c>
      <c r="G4424" s="85" t="s">
        <v>487</v>
      </c>
      <c r="H4424" s="3" t="s">
        <v>488</v>
      </c>
      <c r="I4424" s="3" t="s">
        <v>495</v>
      </c>
      <c r="J4424" s="123">
        <v>-0.02</v>
      </c>
      <c r="K4424" s="123">
        <v>-0.03</v>
      </c>
      <c r="L4424" s="123">
        <v>-0.04</v>
      </c>
      <c r="M4424" s="3" t="s">
        <v>18</v>
      </c>
      <c r="N4424" s="3" t="s">
        <v>8</v>
      </c>
      <c r="O4424" s="3" t="s">
        <v>486</v>
      </c>
      <c r="P4424" s="124" t="s">
        <v>1924</v>
      </c>
      <c r="Q4424" s="124" t="s">
        <v>1930</v>
      </c>
      <c r="R4424" s="124" t="s">
        <v>1931</v>
      </c>
      <c r="S4424" s="3" t="s">
        <v>34</v>
      </c>
      <c r="U4424" s="56"/>
    </row>
    <row r="4425" spans="1:21" s="56" customFormat="1" ht="69.95" hidden="1" customHeight="1" outlineLevel="1" thickBot="1" x14ac:dyDescent="0.25">
      <c r="A4425" s="242" t="s">
        <v>7192</v>
      </c>
      <c r="B4425" s="103" t="s">
        <v>7170</v>
      </c>
      <c r="C4425" s="644" t="s">
        <v>7193</v>
      </c>
      <c r="D4425" s="663" t="s">
        <v>7198</v>
      </c>
      <c r="E4425" s="64"/>
      <c r="F4425" s="64" t="s">
        <v>4</v>
      </c>
      <c r="G4425" s="86">
        <v>5</v>
      </c>
      <c r="H4425" s="98">
        <v>3.3</v>
      </c>
      <c r="I4425" s="98">
        <v>3.2</v>
      </c>
      <c r="J4425" s="162">
        <f t="shared" ref="J4425" si="3213">I4425*0.98</f>
        <v>3.1360000000000001</v>
      </c>
      <c r="K4425" s="162">
        <f t="shared" ref="K4425" si="3214">I4425*0.97</f>
        <v>3.1040000000000001</v>
      </c>
      <c r="L4425" s="162">
        <f t="shared" ref="L4425" si="3215">I4425*0.96</f>
        <v>3.0720000000000001</v>
      </c>
      <c r="M4425" s="141"/>
      <c r="N4425" s="209">
        <f>H4425*M4425</f>
        <v>0</v>
      </c>
      <c r="O4425" s="217">
        <f>I4425*M4425</f>
        <v>0</v>
      </c>
      <c r="P4425" s="217">
        <f>J4425*M4425</f>
        <v>0</v>
      </c>
      <c r="Q4425" s="217">
        <f>K4425*M4425</f>
        <v>0</v>
      </c>
      <c r="R4425" s="98">
        <f>L4425*M4425</f>
        <v>0</v>
      </c>
      <c r="S4425" s="30" t="s">
        <v>5</v>
      </c>
      <c r="T4425" s="100"/>
    </row>
    <row r="4426" spans="1:21" s="56" customFormat="1" ht="69.95" hidden="1" customHeight="1" outlineLevel="1" thickBot="1" x14ac:dyDescent="0.25">
      <c r="A4426" s="242" t="s">
        <v>7190</v>
      </c>
      <c r="B4426" s="103" t="s">
        <v>7170</v>
      </c>
      <c r="C4426" s="644" t="s">
        <v>7191</v>
      </c>
      <c r="D4426" s="663" t="s">
        <v>7197</v>
      </c>
      <c r="E4426" s="64"/>
      <c r="F4426" s="64" t="s">
        <v>4</v>
      </c>
      <c r="G4426" s="86">
        <v>5.8</v>
      </c>
      <c r="H4426" s="98">
        <v>3.95</v>
      </c>
      <c r="I4426" s="98">
        <v>3.85</v>
      </c>
      <c r="J4426" s="162">
        <f t="shared" ref="J4426:J4427" si="3216">I4426*0.98</f>
        <v>3.7730000000000001</v>
      </c>
      <c r="K4426" s="162">
        <f t="shared" ref="K4426:K4427" si="3217">I4426*0.97</f>
        <v>3.7345000000000002</v>
      </c>
      <c r="L4426" s="162">
        <f t="shared" ref="L4426:L4427" si="3218">I4426*0.96</f>
        <v>3.6959999999999997</v>
      </c>
      <c r="M4426" s="141"/>
      <c r="N4426" s="209">
        <f>H4426*M4426</f>
        <v>0</v>
      </c>
      <c r="O4426" s="217">
        <f>I4426*M4426</f>
        <v>0</v>
      </c>
      <c r="P4426" s="217">
        <f>J4426*M4426</f>
        <v>0</v>
      </c>
      <c r="Q4426" s="217">
        <f>K4426*M4426</f>
        <v>0</v>
      </c>
      <c r="R4426" s="98">
        <f>L4426*M4426</f>
        <v>0</v>
      </c>
      <c r="S4426" s="30" t="s">
        <v>5</v>
      </c>
      <c r="T4426" s="100"/>
    </row>
    <row r="4427" spans="1:21" s="56" customFormat="1" ht="69.95" hidden="1" customHeight="1" outlineLevel="1" thickBot="1" x14ac:dyDescent="0.25">
      <c r="A4427" s="242" t="s">
        <v>7194</v>
      </c>
      <c r="B4427" s="103" t="s">
        <v>7170</v>
      </c>
      <c r="C4427" s="644" t="s">
        <v>7195</v>
      </c>
      <c r="D4427" s="663" t="s">
        <v>7196</v>
      </c>
      <c r="E4427" s="64"/>
      <c r="F4427" s="64" t="s">
        <v>4</v>
      </c>
      <c r="G4427" s="86">
        <v>4.7</v>
      </c>
      <c r="H4427" s="98">
        <v>3.1</v>
      </c>
      <c r="I4427" s="98">
        <v>3</v>
      </c>
      <c r="J4427" s="162">
        <f t="shared" si="3216"/>
        <v>2.94</v>
      </c>
      <c r="K4427" s="162">
        <f t="shared" si="3217"/>
        <v>2.91</v>
      </c>
      <c r="L4427" s="162">
        <f t="shared" si="3218"/>
        <v>2.88</v>
      </c>
      <c r="M4427" s="141"/>
      <c r="N4427" s="209">
        <f>H4427*M4427</f>
        <v>0</v>
      </c>
      <c r="O4427" s="217">
        <f>I4427*M4427</f>
        <v>0</v>
      </c>
      <c r="P4427" s="217">
        <f>J4427*M4427</f>
        <v>0</v>
      </c>
      <c r="Q4427" s="217">
        <f>K4427*M4427</f>
        <v>0</v>
      </c>
      <c r="R4427" s="98">
        <f>L4427*M4427</f>
        <v>0</v>
      </c>
      <c r="S4427" s="30" t="s">
        <v>5</v>
      </c>
      <c r="T4427" s="100"/>
    </row>
    <row r="4428" spans="1:21" s="56" customFormat="1" ht="69.95" hidden="1" customHeight="1" outlineLevel="1" thickBot="1" x14ac:dyDescent="0.25">
      <c r="A4428" s="242" t="s">
        <v>7199</v>
      </c>
      <c r="B4428" s="103" t="s">
        <v>7170</v>
      </c>
      <c r="C4428" s="644" t="s">
        <v>7200</v>
      </c>
      <c r="D4428" s="663" t="s">
        <v>7201</v>
      </c>
      <c r="E4428" s="64"/>
      <c r="F4428" s="64" t="s">
        <v>4</v>
      </c>
      <c r="G4428" s="86">
        <v>8</v>
      </c>
      <c r="H4428" s="98">
        <v>5.4</v>
      </c>
      <c r="I4428" s="98">
        <v>5.2</v>
      </c>
      <c r="J4428" s="162">
        <f t="shared" ref="J4428" si="3219">I4428*0.98</f>
        <v>5.0960000000000001</v>
      </c>
      <c r="K4428" s="162">
        <f t="shared" ref="K4428" si="3220">I4428*0.97</f>
        <v>5.0439999999999996</v>
      </c>
      <c r="L4428" s="162">
        <f t="shared" ref="L4428" si="3221">I4428*0.96</f>
        <v>4.992</v>
      </c>
      <c r="M4428" s="141"/>
      <c r="N4428" s="209">
        <f>H4428*M4428</f>
        <v>0</v>
      </c>
      <c r="O4428" s="217">
        <f>I4428*M4428</f>
        <v>0</v>
      </c>
      <c r="P4428" s="217">
        <f>J4428*M4428</f>
        <v>0</v>
      </c>
      <c r="Q4428" s="217">
        <f>K4428*M4428</f>
        <v>0</v>
      </c>
      <c r="R4428" s="98">
        <f>L4428*M4428</f>
        <v>0</v>
      </c>
      <c r="S4428" s="30" t="s">
        <v>5</v>
      </c>
      <c r="T4428" s="100"/>
    </row>
    <row r="4429" spans="1:21" s="56" customFormat="1" ht="69.95" hidden="1" customHeight="1" outlineLevel="1" thickBot="1" x14ac:dyDescent="0.25">
      <c r="A4429" s="242" t="s">
        <v>7204</v>
      </c>
      <c r="B4429" s="103" t="s">
        <v>7170</v>
      </c>
      <c r="C4429" s="644" t="s">
        <v>7202</v>
      </c>
      <c r="D4429" s="663" t="s">
        <v>7206</v>
      </c>
      <c r="E4429" s="64"/>
      <c r="F4429" s="64" t="s">
        <v>4</v>
      </c>
      <c r="G4429" s="86">
        <v>7</v>
      </c>
      <c r="H4429" s="98">
        <v>4.5</v>
      </c>
      <c r="I4429" s="98">
        <v>4.4000000000000004</v>
      </c>
      <c r="J4429" s="162">
        <f t="shared" ref="J4429:J4431" si="3222">I4429*0.98</f>
        <v>4.3120000000000003</v>
      </c>
      <c r="K4429" s="162">
        <f t="shared" ref="K4429:K4431" si="3223">I4429*0.97</f>
        <v>4.2679999999999998</v>
      </c>
      <c r="L4429" s="162">
        <f t="shared" ref="L4429:L4431" si="3224">I4429*0.96</f>
        <v>4.2240000000000002</v>
      </c>
      <c r="M4429" s="141"/>
      <c r="N4429" s="209">
        <f>H4429*M4429</f>
        <v>0</v>
      </c>
      <c r="O4429" s="217">
        <f>I4429*M4429</f>
        <v>0</v>
      </c>
      <c r="P4429" s="217">
        <f>J4429*M4429</f>
        <v>0</v>
      </c>
      <c r="Q4429" s="217">
        <f>K4429*M4429</f>
        <v>0</v>
      </c>
      <c r="R4429" s="98">
        <f>L4429*M4429</f>
        <v>0</v>
      </c>
      <c r="S4429" s="30" t="s">
        <v>5</v>
      </c>
      <c r="T4429" s="100"/>
    </row>
    <row r="4430" spans="1:21" s="56" customFormat="1" ht="69.95" hidden="1" customHeight="1" outlineLevel="1" thickBot="1" x14ac:dyDescent="0.25">
      <c r="A4430" s="242" t="s">
        <v>7205</v>
      </c>
      <c r="B4430" s="103" t="s">
        <v>7170</v>
      </c>
      <c r="C4430" s="644" t="s">
        <v>7203</v>
      </c>
      <c r="D4430" s="663" t="s">
        <v>7207</v>
      </c>
      <c r="E4430" s="64"/>
      <c r="F4430" s="64" t="s">
        <v>4</v>
      </c>
      <c r="G4430" s="86">
        <v>6.5</v>
      </c>
      <c r="H4430" s="98">
        <v>4.2</v>
      </c>
      <c r="I4430" s="98">
        <v>4.0999999999999996</v>
      </c>
      <c r="J4430" s="162">
        <f t="shared" si="3222"/>
        <v>4.0179999999999998</v>
      </c>
      <c r="K4430" s="162">
        <f t="shared" si="3223"/>
        <v>3.9769999999999994</v>
      </c>
      <c r="L4430" s="162">
        <f t="shared" si="3224"/>
        <v>3.9359999999999995</v>
      </c>
      <c r="M4430" s="141"/>
      <c r="N4430" s="209">
        <f>H4430*M4430</f>
        <v>0</v>
      </c>
      <c r="O4430" s="217">
        <f>I4430*M4430</f>
        <v>0</v>
      </c>
      <c r="P4430" s="217">
        <f>J4430*M4430</f>
        <v>0</v>
      </c>
      <c r="Q4430" s="217">
        <f>K4430*M4430</f>
        <v>0</v>
      </c>
      <c r="R4430" s="98">
        <f>L4430*M4430</f>
        <v>0</v>
      </c>
      <c r="S4430" s="30" t="s">
        <v>5</v>
      </c>
      <c r="T4430" s="100"/>
    </row>
    <row r="4431" spans="1:21" s="56" customFormat="1" ht="69.95" hidden="1" customHeight="1" outlineLevel="1" thickBot="1" x14ac:dyDescent="0.25">
      <c r="A4431" s="242" t="s">
        <v>7238</v>
      </c>
      <c r="B4431" s="103" t="s">
        <v>7170</v>
      </c>
      <c r="C4431" s="644" t="s">
        <v>7239</v>
      </c>
      <c r="D4431" s="663" t="s">
        <v>7240</v>
      </c>
      <c r="E4431" s="64"/>
      <c r="F4431" s="64" t="s">
        <v>4</v>
      </c>
      <c r="G4431" s="86">
        <v>7</v>
      </c>
      <c r="H4431" s="98">
        <v>4.5</v>
      </c>
      <c r="I4431" s="98">
        <v>4.4000000000000004</v>
      </c>
      <c r="J4431" s="162">
        <f t="shared" si="3222"/>
        <v>4.3120000000000003</v>
      </c>
      <c r="K4431" s="162">
        <f t="shared" si="3223"/>
        <v>4.2679999999999998</v>
      </c>
      <c r="L4431" s="162">
        <f t="shared" si="3224"/>
        <v>4.2240000000000002</v>
      </c>
      <c r="M4431" s="141"/>
      <c r="N4431" s="209">
        <f>H4431*M4431</f>
        <v>0</v>
      </c>
      <c r="O4431" s="217">
        <f>I4431*M4431</f>
        <v>0</v>
      </c>
      <c r="P4431" s="217">
        <f>J4431*M4431</f>
        <v>0</v>
      </c>
      <c r="Q4431" s="217">
        <f>K4431*M4431</f>
        <v>0</v>
      </c>
      <c r="R4431" s="98">
        <f>L4431*M4431</f>
        <v>0</v>
      </c>
      <c r="S4431" s="30" t="s">
        <v>5</v>
      </c>
      <c r="T4431" s="100"/>
    </row>
    <row r="4432" spans="1:21" s="56" customFormat="1" ht="69.95" hidden="1" customHeight="1" outlineLevel="1" thickBot="1" x14ac:dyDescent="0.25">
      <c r="A4432" s="242" t="s">
        <v>7208</v>
      </c>
      <c r="B4432" s="103" t="s">
        <v>7170</v>
      </c>
      <c r="C4432" s="644" t="s">
        <v>7209</v>
      </c>
      <c r="D4432" s="663" t="s">
        <v>7210</v>
      </c>
      <c r="E4432" s="64"/>
      <c r="F4432" s="64" t="s">
        <v>4</v>
      </c>
      <c r="G4432" s="86">
        <v>8</v>
      </c>
      <c r="H4432" s="98">
        <v>5.5</v>
      </c>
      <c r="I4432" s="98">
        <v>5.3</v>
      </c>
      <c r="J4432" s="162">
        <f t="shared" ref="J4432" si="3225">I4432*0.98</f>
        <v>5.194</v>
      </c>
      <c r="K4432" s="162">
        <f t="shared" ref="K4432" si="3226">I4432*0.97</f>
        <v>5.141</v>
      </c>
      <c r="L4432" s="162">
        <f t="shared" ref="L4432" si="3227">I4432*0.96</f>
        <v>5.0880000000000001</v>
      </c>
      <c r="M4432" s="141"/>
      <c r="N4432" s="209">
        <f>H4432*M4432</f>
        <v>0</v>
      </c>
      <c r="O4432" s="217">
        <f>I4432*M4432</f>
        <v>0</v>
      </c>
      <c r="P4432" s="217">
        <f>J4432*M4432</f>
        <v>0</v>
      </c>
      <c r="Q4432" s="217">
        <f>K4432*M4432</f>
        <v>0</v>
      </c>
      <c r="R4432" s="98">
        <f>L4432*M4432</f>
        <v>0</v>
      </c>
      <c r="S4432" s="30" t="s">
        <v>5</v>
      </c>
      <c r="T4432" s="100"/>
    </row>
    <row r="4433" spans="1:21" s="56" customFormat="1" ht="69.95" hidden="1" customHeight="1" outlineLevel="1" thickBot="1" x14ac:dyDescent="0.25">
      <c r="A4433" s="242" t="s">
        <v>7211</v>
      </c>
      <c r="B4433" s="103" t="s">
        <v>7170</v>
      </c>
      <c r="C4433" s="644" t="s">
        <v>7212</v>
      </c>
      <c r="D4433" s="663" t="s">
        <v>7213</v>
      </c>
      <c r="E4433" s="64"/>
      <c r="F4433" s="64" t="s">
        <v>4</v>
      </c>
      <c r="G4433" s="86">
        <v>6.6</v>
      </c>
      <c r="H4433" s="98">
        <v>4.4000000000000004</v>
      </c>
      <c r="I4433" s="98">
        <v>4.3</v>
      </c>
      <c r="J4433" s="162">
        <f t="shared" ref="J4433" si="3228">I4433*0.98</f>
        <v>4.2139999999999995</v>
      </c>
      <c r="K4433" s="162">
        <f t="shared" ref="K4433" si="3229">I4433*0.97</f>
        <v>4.1709999999999994</v>
      </c>
      <c r="L4433" s="162">
        <f t="shared" ref="L4433" si="3230">I4433*0.96</f>
        <v>4.1280000000000001</v>
      </c>
      <c r="M4433" s="141"/>
      <c r="N4433" s="209">
        <f>H4433*M4433</f>
        <v>0</v>
      </c>
      <c r="O4433" s="217">
        <f>I4433*M4433</f>
        <v>0</v>
      </c>
      <c r="P4433" s="217">
        <f>J4433*M4433</f>
        <v>0</v>
      </c>
      <c r="Q4433" s="217">
        <f>K4433*M4433</f>
        <v>0</v>
      </c>
      <c r="R4433" s="98">
        <f>L4433*M4433</f>
        <v>0</v>
      </c>
      <c r="S4433" s="30" t="s">
        <v>5</v>
      </c>
      <c r="T4433" s="100"/>
    </row>
    <row r="4434" spans="1:21" s="56" customFormat="1" ht="69.95" hidden="1" customHeight="1" outlineLevel="1" thickBot="1" x14ac:dyDescent="0.25">
      <c r="A4434" s="242" t="s">
        <v>7214</v>
      </c>
      <c r="B4434" s="103" t="s">
        <v>7170</v>
      </c>
      <c r="C4434" s="644" t="s">
        <v>7215</v>
      </c>
      <c r="D4434" s="663" t="s">
        <v>7216</v>
      </c>
      <c r="E4434" s="64"/>
      <c r="F4434" s="64" t="s">
        <v>4</v>
      </c>
      <c r="G4434" s="86">
        <v>19</v>
      </c>
      <c r="H4434" s="98">
        <v>13.1</v>
      </c>
      <c r="I4434" s="98">
        <v>12.8</v>
      </c>
      <c r="J4434" s="162">
        <f t="shared" ref="J4434" si="3231">I4434*0.98</f>
        <v>12.544</v>
      </c>
      <c r="K4434" s="162">
        <f t="shared" ref="K4434" si="3232">I4434*0.97</f>
        <v>12.416</v>
      </c>
      <c r="L4434" s="162">
        <f t="shared" ref="L4434" si="3233">I4434*0.96</f>
        <v>12.288</v>
      </c>
      <c r="M4434" s="141"/>
      <c r="N4434" s="209">
        <f>H4434*M4434</f>
        <v>0</v>
      </c>
      <c r="O4434" s="217">
        <f>I4434*M4434</f>
        <v>0</v>
      </c>
      <c r="P4434" s="217">
        <f>J4434*M4434</f>
        <v>0</v>
      </c>
      <c r="Q4434" s="217">
        <f>K4434*M4434</f>
        <v>0</v>
      </c>
      <c r="R4434" s="98">
        <f>L4434*M4434</f>
        <v>0</v>
      </c>
      <c r="S4434" s="30" t="s">
        <v>5</v>
      </c>
      <c r="T4434" s="100"/>
    </row>
    <row r="4435" spans="1:21" s="56" customFormat="1" ht="69.95" hidden="1" customHeight="1" outlineLevel="1" thickBot="1" x14ac:dyDescent="0.25">
      <c r="A4435" s="242" t="s">
        <v>7217</v>
      </c>
      <c r="B4435" s="103" t="s">
        <v>7170</v>
      </c>
      <c r="C4435" s="644" t="s">
        <v>7219</v>
      </c>
      <c r="D4435" s="663" t="s">
        <v>7221</v>
      </c>
      <c r="E4435" s="64"/>
      <c r="F4435" s="64" t="s">
        <v>4</v>
      </c>
      <c r="G4435" s="86">
        <v>26</v>
      </c>
      <c r="H4435" s="98">
        <v>18.7</v>
      </c>
      <c r="I4435" s="98">
        <v>18.3</v>
      </c>
      <c r="J4435" s="162">
        <f t="shared" ref="J4435:J4436" si="3234">I4435*0.98</f>
        <v>17.934000000000001</v>
      </c>
      <c r="K4435" s="162">
        <f t="shared" ref="K4435:K4436" si="3235">I4435*0.97</f>
        <v>17.751000000000001</v>
      </c>
      <c r="L4435" s="162">
        <f t="shared" ref="L4435:L4436" si="3236">I4435*0.96</f>
        <v>17.568000000000001</v>
      </c>
      <c r="M4435" s="141"/>
      <c r="N4435" s="209">
        <f>H4435*M4435</f>
        <v>0</v>
      </c>
      <c r="O4435" s="217">
        <f>I4435*M4435</f>
        <v>0</v>
      </c>
      <c r="P4435" s="217">
        <f>J4435*M4435</f>
        <v>0</v>
      </c>
      <c r="Q4435" s="217">
        <f>K4435*M4435</f>
        <v>0</v>
      </c>
      <c r="R4435" s="98">
        <f>L4435*M4435</f>
        <v>0</v>
      </c>
      <c r="S4435" s="30" t="s">
        <v>5</v>
      </c>
      <c r="T4435" s="100"/>
    </row>
    <row r="4436" spans="1:21" s="56" customFormat="1" ht="69.95" hidden="1" customHeight="1" outlineLevel="1" thickBot="1" x14ac:dyDescent="0.25">
      <c r="A4436" s="242" t="s">
        <v>7218</v>
      </c>
      <c r="B4436" s="103" t="s">
        <v>7170</v>
      </c>
      <c r="C4436" s="644" t="s">
        <v>7220</v>
      </c>
      <c r="D4436" s="663" t="s">
        <v>7222</v>
      </c>
      <c r="E4436" s="64"/>
      <c r="F4436" s="64" t="s">
        <v>4</v>
      </c>
      <c r="G4436" s="86">
        <v>28</v>
      </c>
      <c r="H4436" s="98">
        <v>19.8</v>
      </c>
      <c r="I4436" s="98">
        <v>19.399999999999999</v>
      </c>
      <c r="J4436" s="162">
        <f t="shared" si="3234"/>
        <v>19.011999999999997</v>
      </c>
      <c r="K4436" s="162">
        <f t="shared" si="3235"/>
        <v>18.817999999999998</v>
      </c>
      <c r="L4436" s="162">
        <f t="shared" si="3236"/>
        <v>18.623999999999999</v>
      </c>
      <c r="M4436" s="141"/>
      <c r="N4436" s="209">
        <f>H4436*M4436</f>
        <v>0</v>
      </c>
      <c r="O4436" s="217">
        <f>I4436*M4436</f>
        <v>0</v>
      </c>
      <c r="P4436" s="217">
        <f>J4436*M4436</f>
        <v>0</v>
      </c>
      <c r="Q4436" s="217">
        <f>K4436*M4436</f>
        <v>0</v>
      </c>
      <c r="R4436" s="98">
        <f>L4436*M4436</f>
        <v>0</v>
      </c>
      <c r="S4436" s="30" t="s">
        <v>5</v>
      </c>
      <c r="T4436" s="100"/>
    </row>
    <row r="4437" spans="1:21" s="56" customFormat="1" ht="69.95" hidden="1" customHeight="1" outlineLevel="1" thickBot="1" x14ac:dyDescent="0.25">
      <c r="A4437" s="242" t="s">
        <v>7223</v>
      </c>
      <c r="B4437" s="103" t="s">
        <v>7170</v>
      </c>
      <c r="C4437" s="644" t="s">
        <v>7225</v>
      </c>
      <c r="D4437" s="663" t="s">
        <v>7227</v>
      </c>
      <c r="E4437" s="64"/>
      <c r="F4437" s="64" t="s">
        <v>4</v>
      </c>
      <c r="G4437" s="86">
        <v>31</v>
      </c>
      <c r="H4437" s="98">
        <v>23</v>
      </c>
      <c r="I4437" s="98">
        <v>22.6</v>
      </c>
      <c r="J4437" s="162">
        <f t="shared" ref="J4437:J4438" si="3237">I4437*0.98</f>
        <v>22.148</v>
      </c>
      <c r="K4437" s="162">
        <f t="shared" ref="K4437:K4438" si="3238">I4437*0.97</f>
        <v>21.922000000000001</v>
      </c>
      <c r="L4437" s="162">
        <f t="shared" ref="L4437:L4438" si="3239">I4437*0.96</f>
        <v>21.696000000000002</v>
      </c>
      <c r="M4437" s="141"/>
      <c r="N4437" s="209">
        <f>H4437*M4437</f>
        <v>0</v>
      </c>
      <c r="O4437" s="217">
        <f>I4437*M4437</f>
        <v>0</v>
      </c>
      <c r="P4437" s="217">
        <f>J4437*M4437</f>
        <v>0</v>
      </c>
      <c r="Q4437" s="217">
        <f>K4437*M4437</f>
        <v>0</v>
      </c>
      <c r="R4437" s="98">
        <f>L4437*M4437</f>
        <v>0</v>
      </c>
      <c r="S4437" s="30" t="s">
        <v>5</v>
      </c>
      <c r="T4437" s="100"/>
    </row>
    <row r="4438" spans="1:21" s="56" customFormat="1" ht="69.95" hidden="1" customHeight="1" outlineLevel="1" thickBot="1" x14ac:dyDescent="0.25">
      <c r="A4438" s="242" t="s">
        <v>7224</v>
      </c>
      <c r="B4438" s="103" t="s">
        <v>7170</v>
      </c>
      <c r="C4438" s="644" t="s">
        <v>7226</v>
      </c>
      <c r="D4438" s="663" t="s">
        <v>7228</v>
      </c>
      <c r="E4438" s="64"/>
      <c r="F4438" s="64" t="s">
        <v>4</v>
      </c>
      <c r="G4438" s="86">
        <v>48</v>
      </c>
      <c r="H4438" s="98">
        <v>37.5</v>
      </c>
      <c r="I4438" s="98">
        <v>37</v>
      </c>
      <c r="J4438" s="162">
        <f t="shared" si="3237"/>
        <v>36.26</v>
      </c>
      <c r="K4438" s="162">
        <f t="shared" si="3238"/>
        <v>35.89</v>
      </c>
      <c r="L4438" s="162">
        <f t="shared" si="3239"/>
        <v>35.519999999999996</v>
      </c>
      <c r="M4438" s="141"/>
      <c r="N4438" s="209">
        <f>H4438*M4438</f>
        <v>0</v>
      </c>
      <c r="O4438" s="217">
        <f>I4438*M4438</f>
        <v>0</v>
      </c>
      <c r="P4438" s="217">
        <f>J4438*M4438</f>
        <v>0</v>
      </c>
      <c r="Q4438" s="217">
        <f>K4438*M4438</f>
        <v>0</v>
      </c>
      <c r="R4438" s="98">
        <f>L4438*M4438</f>
        <v>0</v>
      </c>
      <c r="S4438" s="30" t="s">
        <v>5</v>
      </c>
      <c r="T4438" s="100"/>
    </row>
    <row r="4439" spans="1:21" s="56" customFormat="1" ht="69.95" hidden="1" customHeight="1" outlineLevel="1" thickBot="1" x14ac:dyDescent="0.25">
      <c r="A4439" s="242" t="s">
        <v>7229</v>
      </c>
      <c r="B4439" s="103" t="s">
        <v>7170</v>
      </c>
      <c r="C4439" s="644" t="s">
        <v>7231</v>
      </c>
      <c r="D4439" s="663" t="s">
        <v>7233</v>
      </c>
      <c r="E4439" s="64"/>
      <c r="F4439" s="64" t="s">
        <v>4</v>
      </c>
      <c r="G4439" s="86">
        <v>42</v>
      </c>
      <c r="H4439" s="98">
        <v>32.200000000000003</v>
      </c>
      <c r="I4439" s="98">
        <v>31.7</v>
      </c>
      <c r="J4439" s="162">
        <f t="shared" ref="J4439:J4440" si="3240">I4439*0.98</f>
        <v>31.065999999999999</v>
      </c>
      <c r="K4439" s="162">
        <f t="shared" ref="K4439:K4440" si="3241">I4439*0.97</f>
        <v>30.748999999999999</v>
      </c>
      <c r="L4439" s="162">
        <f t="shared" ref="L4439:L4440" si="3242">I4439*0.96</f>
        <v>30.431999999999999</v>
      </c>
      <c r="M4439" s="141"/>
      <c r="N4439" s="209">
        <f>H4439*M4439</f>
        <v>0</v>
      </c>
      <c r="O4439" s="217">
        <f>I4439*M4439</f>
        <v>0</v>
      </c>
      <c r="P4439" s="217">
        <f>J4439*M4439</f>
        <v>0</v>
      </c>
      <c r="Q4439" s="217">
        <f>K4439*M4439</f>
        <v>0</v>
      </c>
      <c r="R4439" s="98">
        <f>L4439*M4439</f>
        <v>0</v>
      </c>
      <c r="S4439" s="30" t="s">
        <v>5</v>
      </c>
      <c r="T4439" s="100"/>
    </row>
    <row r="4440" spans="1:21" s="56" customFormat="1" ht="69.95" hidden="1" customHeight="1" outlineLevel="1" thickBot="1" x14ac:dyDescent="0.25">
      <c r="A4440" s="242" t="s">
        <v>7230</v>
      </c>
      <c r="B4440" s="103" t="s">
        <v>7170</v>
      </c>
      <c r="C4440" s="644" t="s">
        <v>7232</v>
      </c>
      <c r="D4440" s="663" t="s">
        <v>7234</v>
      </c>
      <c r="E4440" s="64"/>
      <c r="F4440" s="64" t="s">
        <v>4</v>
      </c>
      <c r="G4440" s="86">
        <v>56</v>
      </c>
      <c r="H4440" s="98">
        <v>45.3</v>
      </c>
      <c r="I4440" s="98">
        <v>44.8</v>
      </c>
      <c r="J4440" s="162">
        <f t="shared" si="3240"/>
        <v>43.903999999999996</v>
      </c>
      <c r="K4440" s="162">
        <f t="shared" si="3241"/>
        <v>43.455999999999996</v>
      </c>
      <c r="L4440" s="162">
        <f t="shared" si="3242"/>
        <v>43.007999999999996</v>
      </c>
      <c r="M4440" s="141"/>
      <c r="N4440" s="209">
        <f>H4440*M4440</f>
        <v>0</v>
      </c>
      <c r="O4440" s="217">
        <f>I4440*M4440</f>
        <v>0</v>
      </c>
      <c r="P4440" s="217">
        <f>J4440*M4440</f>
        <v>0</v>
      </c>
      <c r="Q4440" s="217">
        <f>K4440*M4440</f>
        <v>0</v>
      </c>
      <c r="R4440" s="98">
        <f>L4440*M4440</f>
        <v>0</v>
      </c>
      <c r="S4440" s="30" t="s">
        <v>5</v>
      </c>
      <c r="T4440" s="100"/>
    </row>
    <row r="4441" spans="1:21" s="56" customFormat="1" ht="69.95" hidden="1" customHeight="1" outlineLevel="1" thickBot="1" x14ac:dyDescent="0.25">
      <c r="A4441" s="242" t="s">
        <v>7235</v>
      </c>
      <c r="B4441" s="103" t="s">
        <v>7170</v>
      </c>
      <c r="C4441" s="644" t="s">
        <v>7236</v>
      </c>
      <c r="D4441" s="663" t="s">
        <v>7237</v>
      </c>
      <c r="E4441" s="64"/>
      <c r="F4441" s="64" t="s">
        <v>4</v>
      </c>
      <c r="G4441" s="86">
        <v>60</v>
      </c>
      <c r="H4441" s="98">
        <v>59.5</v>
      </c>
      <c r="I4441" s="98">
        <v>58.9</v>
      </c>
      <c r="J4441" s="162">
        <f t="shared" ref="J4441" si="3243">I4441*0.98</f>
        <v>57.721999999999994</v>
      </c>
      <c r="K4441" s="162">
        <f t="shared" ref="K4441" si="3244">I4441*0.97</f>
        <v>57.132999999999996</v>
      </c>
      <c r="L4441" s="162">
        <f t="shared" ref="L4441" si="3245">I4441*0.96</f>
        <v>56.543999999999997</v>
      </c>
      <c r="M4441" s="141"/>
      <c r="N4441" s="209">
        <f>H4441*M4441</f>
        <v>0</v>
      </c>
      <c r="O4441" s="217">
        <f>I4441*M4441</f>
        <v>0</v>
      </c>
      <c r="P4441" s="217">
        <f>J4441*M4441</f>
        <v>0</v>
      </c>
      <c r="Q4441" s="217">
        <f>K4441*M4441</f>
        <v>0</v>
      </c>
      <c r="R4441" s="98">
        <f>L4441*M4441</f>
        <v>0</v>
      </c>
      <c r="S4441" s="30" t="s">
        <v>5</v>
      </c>
      <c r="T4441" s="100"/>
    </row>
    <row r="4442" spans="1:21" s="56" customFormat="1" ht="20.100000000000001" customHeight="1" collapsed="1" thickBot="1" x14ac:dyDescent="0.25">
      <c r="A4442" s="372" t="s">
        <v>7163</v>
      </c>
      <c r="B4442" s="372"/>
      <c r="C4442" s="373"/>
      <c r="D4442" s="374"/>
      <c r="E4442" s="374"/>
      <c r="F4442" s="374"/>
      <c r="G4442" s="375"/>
      <c r="H4442" s="376"/>
      <c r="I4442" s="376"/>
      <c r="J4442" s="378"/>
      <c r="K4442" s="378"/>
      <c r="L4442" s="378"/>
      <c r="M4442" s="375"/>
      <c r="N4442" s="376"/>
      <c r="O4442" s="376"/>
      <c r="P4442" s="376"/>
      <c r="Q4442" s="376"/>
      <c r="R4442" s="376"/>
      <c r="S4442" s="377"/>
    </row>
    <row r="4443" spans="1:21" ht="20.100000000000001" hidden="1" customHeight="1" outlineLevel="1" thickBot="1" x14ac:dyDescent="0.25">
      <c r="A4443" s="3" t="s">
        <v>3737</v>
      </c>
      <c r="B4443" s="3" t="s">
        <v>33</v>
      </c>
      <c r="C4443" s="3"/>
      <c r="D4443" s="3" t="s">
        <v>17</v>
      </c>
      <c r="E4443" s="4" t="s">
        <v>2746</v>
      </c>
      <c r="F4443" s="84" t="s">
        <v>31</v>
      </c>
      <c r="G4443" s="85" t="s">
        <v>487</v>
      </c>
      <c r="H4443" s="3" t="s">
        <v>488</v>
      </c>
      <c r="I4443" s="3" t="s">
        <v>495</v>
      </c>
      <c r="J4443" s="123">
        <v>-0.02</v>
      </c>
      <c r="K4443" s="123">
        <v>-0.03</v>
      </c>
      <c r="L4443" s="123">
        <v>-0.04</v>
      </c>
      <c r="M4443" s="3" t="s">
        <v>18</v>
      </c>
      <c r="N4443" s="3" t="s">
        <v>8</v>
      </c>
      <c r="O4443" s="3" t="s">
        <v>486</v>
      </c>
      <c r="P4443" s="124" t="s">
        <v>1924</v>
      </c>
      <c r="Q4443" s="124" t="s">
        <v>1930</v>
      </c>
      <c r="R4443" s="124" t="s">
        <v>1931</v>
      </c>
      <c r="S4443" s="3" t="s">
        <v>34</v>
      </c>
      <c r="U4443" s="56"/>
    </row>
    <row r="4444" spans="1:21" s="56" customFormat="1" ht="69.95" hidden="1" customHeight="1" outlineLevel="1" thickBot="1" x14ac:dyDescent="0.25">
      <c r="A4444" s="242" t="s">
        <v>6515</v>
      </c>
      <c r="B4444" s="142" t="s">
        <v>7170</v>
      </c>
      <c r="C4444" s="7"/>
      <c r="D4444" s="479" t="s">
        <v>2928</v>
      </c>
      <c r="E4444" s="7"/>
      <c r="F4444" s="91" t="s">
        <v>4</v>
      </c>
      <c r="G4444" s="138">
        <v>28</v>
      </c>
      <c r="H4444" s="90">
        <v>21.8</v>
      </c>
      <c r="I4444" s="90">
        <v>21.3</v>
      </c>
      <c r="J4444" s="161">
        <f t="shared" ref="J4444" si="3246">I4444*0.98</f>
        <v>20.873999999999999</v>
      </c>
      <c r="K4444" s="161">
        <f t="shared" ref="K4444" si="3247">I4444*0.97</f>
        <v>20.661000000000001</v>
      </c>
      <c r="L4444" s="161">
        <f t="shared" ref="L4444" si="3248">I4444*0.96</f>
        <v>20.448</v>
      </c>
      <c r="M4444" s="15"/>
      <c r="N4444" s="208">
        <f>H4444*M4444</f>
        <v>0</v>
      </c>
      <c r="O4444" s="217">
        <f>I4444*M4444</f>
        <v>0</v>
      </c>
      <c r="P4444" s="216">
        <f>J4444*M4444</f>
        <v>0</v>
      </c>
      <c r="Q4444" s="216">
        <f>K4444*M4444</f>
        <v>0</v>
      </c>
      <c r="R4444" s="99">
        <f>L4444*M4444</f>
        <v>0</v>
      </c>
      <c r="S4444" s="13" t="s">
        <v>5</v>
      </c>
    </row>
    <row r="4445" spans="1:21" s="56" customFormat="1" ht="20.100000000000001" customHeight="1" collapsed="1" thickBot="1" x14ac:dyDescent="0.25">
      <c r="A4445" s="372" t="s">
        <v>7164</v>
      </c>
      <c r="B4445" s="372"/>
      <c r="C4445" s="373"/>
      <c r="D4445" s="374"/>
      <c r="E4445" s="374"/>
      <c r="F4445" s="374"/>
      <c r="G4445" s="375"/>
      <c r="H4445" s="376"/>
      <c r="I4445" s="376"/>
      <c r="J4445" s="378"/>
      <c r="K4445" s="378"/>
      <c r="L4445" s="378"/>
      <c r="M4445" s="375"/>
      <c r="N4445" s="376"/>
      <c r="O4445" s="376"/>
      <c r="P4445" s="376"/>
      <c r="Q4445" s="376"/>
      <c r="R4445" s="376"/>
      <c r="S4445" s="377"/>
    </row>
    <row r="4446" spans="1:21" ht="20.100000000000001" hidden="1" customHeight="1" outlineLevel="1" thickBot="1" x14ac:dyDescent="0.25">
      <c r="A4446" s="3" t="s">
        <v>3737</v>
      </c>
      <c r="B4446" s="3" t="s">
        <v>33</v>
      </c>
      <c r="C4446" s="3"/>
      <c r="D4446" s="3" t="s">
        <v>17</v>
      </c>
      <c r="E4446" s="4" t="s">
        <v>2746</v>
      </c>
      <c r="F4446" s="84" t="s">
        <v>31</v>
      </c>
      <c r="G4446" s="85" t="s">
        <v>487</v>
      </c>
      <c r="H4446" s="3" t="s">
        <v>488</v>
      </c>
      <c r="I4446" s="3" t="s">
        <v>495</v>
      </c>
      <c r="J4446" s="123">
        <v>-0.02</v>
      </c>
      <c r="K4446" s="123">
        <v>-0.03</v>
      </c>
      <c r="L4446" s="123">
        <v>-0.04</v>
      </c>
      <c r="M4446" s="3" t="s">
        <v>18</v>
      </c>
      <c r="N4446" s="3" t="s">
        <v>8</v>
      </c>
      <c r="O4446" s="3" t="s">
        <v>486</v>
      </c>
      <c r="P4446" s="124" t="s">
        <v>1924</v>
      </c>
      <c r="Q4446" s="124" t="s">
        <v>1930</v>
      </c>
      <c r="R4446" s="124" t="s">
        <v>1931</v>
      </c>
      <c r="S4446" s="3" t="s">
        <v>34</v>
      </c>
      <c r="U4446" s="56"/>
    </row>
    <row r="4447" spans="1:21" s="56" customFormat="1" ht="69.95" hidden="1" customHeight="1" outlineLevel="1" thickBot="1" x14ac:dyDescent="0.25">
      <c r="A4447" s="57"/>
      <c r="B4447" s="142" t="s">
        <v>7170</v>
      </c>
      <c r="C4447" s="82"/>
      <c r="D4447" s="516" t="s">
        <v>9650</v>
      </c>
      <c r="E4447" s="64"/>
      <c r="F4447" s="82" t="s">
        <v>4</v>
      </c>
      <c r="G4447" s="89">
        <v>15</v>
      </c>
      <c r="H4447" s="99">
        <v>10</v>
      </c>
      <c r="I4447" s="99">
        <v>9.8000000000000007</v>
      </c>
      <c r="J4447" s="161">
        <f t="shared" ref="J4447:J4460" si="3249">I4447*0.98</f>
        <v>9.604000000000001</v>
      </c>
      <c r="K4447" s="161">
        <f t="shared" ref="K4447:K4460" si="3250">I4447*0.97</f>
        <v>9.5060000000000002</v>
      </c>
      <c r="L4447" s="161">
        <f t="shared" ref="L4447:L4460" si="3251">I4447*0.96</f>
        <v>9.4079999999999995</v>
      </c>
      <c r="M4447" s="14"/>
      <c r="N4447" s="209">
        <f>H4447*M4447</f>
        <v>0</v>
      </c>
      <c r="O4447" s="217">
        <f>I4447*M4447</f>
        <v>0</v>
      </c>
      <c r="P4447" s="216">
        <f>J4447*M4447</f>
        <v>0</v>
      </c>
      <c r="Q4447" s="216">
        <f>K4447*M4447</f>
        <v>0</v>
      </c>
      <c r="R4447" s="99">
        <f>L4447*M4447</f>
        <v>0</v>
      </c>
      <c r="S4447" s="30" t="s">
        <v>5</v>
      </c>
      <c r="T4447" s="100"/>
    </row>
    <row r="4448" spans="1:21" s="56" customFormat="1" ht="69.95" hidden="1" customHeight="1" outlineLevel="1" thickBot="1" x14ac:dyDescent="0.25">
      <c r="A4448" s="242" t="s">
        <v>10593</v>
      </c>
      <c r="B4448" s="103" t="s">
        <v>7170</v>
      </c>
      <c r="C4448" s="82"/>
      <c r="D4448" s="516" t="s">
        <v>10592</v>
      </c>
      <c r="E4448" s="64"/>
      <c r="F4448" s="82" t="s">
        <v>4</v>
      </c>
      <c r="G4448" s="89">
        <v>2.2999999999999998</v>
      </c>
      <c r="H4448" s="99">
        <v>1.6</v>
      </c>
      <c r="I4448" s="99">
        <v>1.55</v>
      </c>
      <c r="J4448" s="162">
        <f t="shared" ref="J4448" si="3252">I4448*0.98</f>
        <v>1.5189999999999999</v>
      </c>
      <c r="K4448" s="162">
        <f t="shared" ref="K4448" si="3253">I4448*0.97</f>
        <v>1.5035000000000001</v>
      </c>
      <c r="L4448" s="162">
        <f t="shared" ref="L4448" si="3254">I4448*0.96</f>
        <v>1.488</v>
      </c>
      <c r="M4448" s="141"/>
      <c r="N4448" s="209">
        <f>H4448*M4448</f>
        <v>0</v>
      </c>
      <c r="O4448" s="217">
        <f>I4448*M4448</f>
        <v>0</v>
      </c>
      <c r="P4448" s="216">
        <f>J4448*M4448</f>
        <v>0</v>
      </c>
      <c r="Q4448" s="216">
        <f>K4448*M4448</f>
        <v>0</v>
      </c>
      <c r="R4448" s="99">
        <f>L4448*M4448</f>
        <v>0</v>
      </c>
      <c r="S4448" s="30" t="s">
        <v>5</v>
      </c>
      <c r="T4448" s="100"/>
    </row>
    <row r="4449" spans="1:21" s="56" customFormat="1" ht="69.95" hidden="1" customHeight="1" outlineLevel="1" thickBot="1" x14ac:dyDescent="0.25">
      <c r="A4449" s="242" t="s">
        <v>6534</v>
      </c>
      <c r="B4449" s="103" t="s">
        <v>7170</v>
      </c>
      <c r="C4449" s="82"/>
      <c r="D4449" s="516" t="s">
        <v>513</v>
      </c>
      <c r="E4449" s="64"/>
      <c r="F4449" s="82" t="s">
        <v>4</v>
      </c>
      <c r="G4449" s="89">
        <v>2.5</v>
      </c>
      <c r="H4449" s="99">
        <v>1.75</v>
      </c>
      <c r="I4449" s="99">
        <v>1.7</v>
      </c>
      <c r="J4449" s="162">
        <f t="shared" si="3249"/>
        <v>1.6659999999999999</v>
      </c>
      <c r="K4449" s="162">
        <f t="shared" si="3250"/>
        <v>1.649</v>
      </c>
      <c r="L4449" s="162">
        <f t="shared" si="3251"/>
        <v>1.6319999999999999</v>
      </c>
      <c r="M4449" s="141"/>
      <c r="N4449" s="209">
        <f>H4449*M4449</f>
        <v>0</v>
      </c>
      <c r="O4449" s="217">
        <f>I4449*M4449</f>
        <v>0</v>
      </c>
      <c r="P4449" s="216">
        <f>J4449*M4449</f>
        <v>0</v>
      </c>
      <c r="Q4449" s="216">
        <f>K4449*M4449</f>
        <v>0</v>
      </c>
      <c r="R4449" s="99">
        <f>L4449*M4449</f>
        <v>0</v>
      </c>
      <c r="S4449" s="30" t="s">
        <v>5</v>
      </c>
      <c r="T4449" s="100"/>
    </row>
    <row r="4450" spans="1:21" s="56" customFormat="1" ht="69.95" hidden="1" customHeight="1" outlineLevel="1" thickBot="1" x14ac:dyDescent="0.25">
      <c r="A4450" s="242" t="s">
        <v>6535</v>
      </c>
      <c r="B4450" s="142" t="s">
        <v>7170</v>
      </c>
      <c r="C4450" s="82"/>
      <c r="D4450" s="406" t="s">
        <v>2987</v>
      </c>
      <c r="E4450" s="64"/>
      <c r="F4450" s="82" t="s">
        <v>4</v>
      </c>
      <c r="G4450" s="89">
        <v>6</v>
      </c>
      <c r="H4450" s="99">
        <v>4</v>
      </c>
      <c r="I4450" s="99">
        <v>3.9</v>
      </c>
      <c r="J4450" s="162">
        <f t="shared" si="3249"/>
        <v>3.8220000000000001</v>
      </c>
      <c r="K4450" s="162">
        <f t="shared" si="3250"/>
        <v>3.7829999999999999</v>
      </c>
      <c r="L4450" s="162">
        <f t="shared" si="3251"/>
        <v>3.7439999999999998</v>
      </c>
      <c r="M4450" s="14"/>
      <c r="N4450" s="209">
        <f>H4450*M4450</f>
        <v>0</v>
      </c>
      <c r="O4450" s="217">
        <f>I4450*M4450</f>
        <v>0</v>
      </c>
      <c r="P4450" s="216">
        <f>J4450*M4450</f>
        <v>0</v>
      </c>
      <c r="Q4450" s="216">
        <f>K4450*M4450</f>
        <v>0</v>
      </c>
      <c r="R4450" s="99">
        <f>L4450*M4450</f>
        <v>0</v>
      </c>
      <c r="S4450" s="30" t="s">
        <v>5</v>
      </c>
      <c r="T4450" s="100"/>
      <c r="U4450"/>
    </row>
    <row r="4451" spans="1:21" s="56" customFormat="1" ht="69.95" hidden="1" customHeight="1" outlineLevel="1" thickBot="1" x14ac:dyDescent="0.25">
      <c r="A4451" s="242" t="s">
        <v>6536</v>
      </c>
      <c r="B4451" s="142" t="s">
        <v>7170</v>
      </c>
      <c r="C4451" s="82"/>
      <c r="D4451" s="406" t="s">
        <v>2988</v>
      </c>
      <c r="E4451" s="64"/>
      <c r="F4451" s="82" t="s">
        <v>4</v>
      </c>
      <c r="G4451" s="89">
        <v>7</v>
      </c>
      <c r="H4451" s="99">
        <v>4.5999999999999996</v>
      </c>
      <c r="I4451" s="99">
        <v>4.5</v>
      </c>
      <c r="J4451" s="162">
        <f t="shared" si="3249"/>
        <v>4.41</v>
      </c>
      <c r="K4451" s="162">
        <f t="shared" si="3250"/>
        <v>4.3650000000000002</v>
      </c>
      <c r="L4451" s="162">
        <f t="shared" si="3251"/>
        <v>4.32</v>
      </c>
      <c r="M4451" s="14"/>
      <c r="N4451" s="209">
        <f>H4451*M4451</f>
        <v>0</v>
      </c>
      <c r="O4451" s="217">
        <f>I4451*M4451</f>
        <v>0</v>
      </c>
      <c r="P4451" s="216">
        <f>J4451*M4451</f>
        <v>0</v>
      </c>
      <c r="Q4451" s="216">
        <f>K4451*M4451</f>
        <v>0</v>
      </c>
      <c r="R4451" s="99">
        <f>L4451*M4451</f>
        <v>0</v>
      </c>
      <c r="S4451" s="30" t="s">
        <v>5</v>
      </c>
      <c r="T4451" s="100"/>
      <c r="U4451"/>
    </row>
    <row r="4452" spans="1:21" ht="69.95" hidden="1" customHeight="1" outlineLevel="1" thickBot="1" x14ac:dyDescent="0.25">
      <c r="A4452" s="242" t="s">
        <v>6537</v>
      </c>
      <c r="B4452" s="142" t="s">
        <v>7170</v>
      </c>
      <c r="C4452" s="82"/>
      <c r="D4452" s="406" t="s">
        <v>1806</v>
      </c>
      <c r="E4452" s="64"/>
      <c r="F4452" s="82" t="s">
        <v>4</v>
      </c>
      <c r="G4452" s="89">
        <v>13</v>
      </c>
      <c r="H4452" s="99">
        <v>9.6</v>
      </c>
      <c r="I4452" s="99">
        <v>9.4</v>
      </c>
      <c r="J4452" s="162">
        <f t="shared" si="3249"/>
        <v>9.2119999999999997</v>
      </c>
      <c r="K4452" s="162">
        <f t="shared" si="3250"/>
        <v>9.1180000000000003</v>
      </c>
      <c r="L4452" s="162">
        <f t="shared" si="3251"/>
        <v>9.0239999999999991</v>
      </c>
      <c r="M4452" s="11"/>
      <c r="N4452" s="209">
        <f>H4452*M4452</f>
        <v>0</v>
      </c>
      <c r="O4452" s="217">
        <f>I4452*M4452</f>
        <v>0</v>
      </c>
      <c r="P4452" s="216">
        <f>J4452*M4452</f>
        <v>0</v>
      </c>
      <c r="Q4452" s="216">
        <f>K4452*M4452</f>
        <v>0</v>
      </c>
      <c r="R4452" s="99">
        <f>L4452*M4452</f>
        <v>0</v>
      </c>
      <c r="S4452" s="30" t="s">
        <v>5</v>
      </c>
      <c r="T4452" s="100"/>
    </row>
    <row r="4453" spans="1:21" ht="69.95" hidden="1" customHeight="1" outlineLevel="1" thickBot="1" x14ac:dyDescent="0.25">
      <c r="A4453" s="242" t="s">
        <v>6538</v>
      </c>
      <c r="B4453" s="142" t="s">
        <v>7170</v>
      </c>
      <c r="C4453" s="82"/>
      <c r="D4453" s="406" t="s">
        <v>1807</v>
      </c>
      <c r="E4453" s="64"/>
      <c r="F4453" s="82" t="s">
        <v>4</v>
      </c>
      <c r="G4453" s="89">
        <v>15</v>
      </c>
      <c r="H4453" s="99">
        <v>10.5</v>
      </c>
      <c r="I4453" s="99">
        <v>10.199999999999999</v>
      </c>
      <c r="J4453" s="162">
        <f t="shared" si="3249"/>
        <v>9.9959999999999987</v>
      </c>
      <c r="K4453" s="162">
        <f t="shared" si="3250"/>
        <v>9.8939999999999984</v>
      </c>
      <c r="L4453" s="162">
        <f t="shared" si="3251"/>
        <v>9.7919999999999998</v>
      </c>
      <c r="M4453" s="11"/>
      <c r="N4453" s="209">
        <f>H4453*M4453</f>
        <v>0</v>
      </c>
      <c r="O4453" s="217">
        <f>I4453*M4453</f>
        <v>0</v>
      </c>
      <c r="P4453" s="216">
        <f>J4453*M4453</f>
        <v>0</v>
      </c>
      <c r="Q4453" s="216">
        <f>K4453*M4453</f>
        <v>0</v>
      </c>
      <c r="R4453" s="99">
        <f>L4453*M4453</f>
        <v>0</v>
      </c>
      <c r="S4453" s="30" t="s">
        <v>5</v>
      </c>
      <c r="T4453" s="100"/>
    </row>
    <row r="4454" spans="1:21" ht="69.95" hidden="1" customHeight="1" outlineLevel="1" thickBot="1" x14ac:dyDescent="0.25">
      <c r="A4454" s="242" t="s">
        <v>6539</v>
      </c>
      <c r="B4454" s="142" t="s">
        <v>7170</v>
      </c>
      <c r="C4454" s="82"/>
      <c r="D4454" s="406" t="s">
        <v>1808</v>
      </c>
      <c r="E4454" s="64"/>
      <c r="F4454" s="82" t="s">
        <v>4</v>
      </c>
      <c r="G4454" s="89">
        <v>16</v>
      </c>
      <c r="H4454" s="99">
        <v>10.9</v>
      </c>
      <c r="I4454" s="99">
        <v>10.6</v>
      </c>
      <c r="J4454" s="162">
        <f t="shared" si="3249"/>
        <v>10.388</v>
      </c>
      <c r="K4454" s="162">
        <f t="shared" si="3250"/>
        <v>10.282</v>
      </c>
      <c r="L4454" s="162">
        <f t="shared" si="3251"/>
        <v>10.176</v>
      </c>
      <c r="M4454" s="11"/>
      <c r="N4454" s="209">
        <f>H4454*M4454</f>
        <v>0</v>
      </c>
      <c r="O4454" s="217">
        <f>I4454*M4454</f>
        <v>0</v>
      </c>
      <c r="P4454" s="216">
        <f>J4454*M4454</f>
        <v>0</v>
      </c>
      <c r="Q4454" s="216">
        <f>K4454*M4454</f>
        <v>0</v>
      </c>
      <c r="R4454" s="99">
        <f>L4454*M4454</f>
        <v>0</v>
      </c>
      <c r="S4454" s="30" t="s">
        <v>5</v>
      </c>
      <c r="T4454" s="100"/>
    </row>
    <row r="4455" spans="1:21" ht="69.95" hidden="1" customHeight="1" outlineLevel="1" thickBot="1" x14ac:dyDescent="0.25">
      <c r="A4455" s="242" t="s">
        <v>6540</v>
      </c>
      <c r="B4455" s="142" t="s">
        <v>7170</v>
      </c>
      <c r="C4455" s="82"/>
      <c r="D4455" s="406" t="s">
        <v>1809</v>
      </c>
      <c r="E4455" s="64"/>
      <c r="F4455" s="82" t="s">
        <v>4</v>
      </c>
      <c r="G4455" s="89">
        <v>18</v>
      </c>
      <c r="H4455" s="99">
        <v>12.7</v>
      </c>
      <c r="I4455" s="99">
        <v>12.4</v>
      </c>
      <c r="J4455" s="162">
        <f t="shared" si="3249"/>
        <v>12.151999999999999</v>
      </c>
      <c r="K4455" s="162">
        <f t="shared" si="3250"/>
        <v>12.028</v>
      </c>
      <c r="L4455" s="162">
        <f t="shared" si="3251"/>
        <v>11.904</v>
      </c>
      <c r="M4455" s="11"/>
      <c r="N4455" s="209">
        <f>H4455*M4455</f>
        <v>0</v>
      </c>
      <c r="O4455" s="217">
        <f>I4455*M4455</f>
        <v>0</v>
      </c>
      <c r="P4455" s="216">
        <f>J4455*M4455</f>
        <v>0</v>
      </c>
      <c r="Q4455" s="216">
        <f>K4455*M4455</f>
        <v>0</v>
      </c>
      <c r="R4455" s="99">
        <f>L4455*M4455</f>
        <v>0</v>
      </c>
      <c r="S4455" s="30" t="s">
        <v>5</v>
      </c>
      <c r="T4455" s="100"/>
      <c r="U4455" s="56"/>
    </row>
    <row r="4456" spans="1:21" s="56" customFormat="1" ht="69.95" hidden="1" customHeight="1" outlineLevel="1" thickBot="1" x14ac:dyDescent="0.25">
      <c r="A4456" s="242" t="s">
        <v>6541</v>
      </c>
      <c r="B4456" s="142" t="s">
        <v>7170</v>
      </c>
      <c r="C4456" s="82"/>
      <c r="D4456" s="407" t="s">
        <v>1619</v>
      </c>
      <c r="E4456" s="7"/>
      <c r="F4456" s="91" t="s">
        <v>4</v>
      </c>
      <c r="G4456" s="89">
        <v>30</v>
      </c>
      <c r="H4456" s="90">
        <v>23.7</v>
      </c>
      <c r="I4456" s="90">
        <v>23.2</v>
      </c>
      <c r="J4456" s="162">
        <f t="shared" si="3249"/>
        <v>22.736000000000001</v>
      </c>
      <c r="K4456" s="162">
        <f t="shared" si="3250"/>
        <v>22.503999999999998</v>
      </c>
      <c r="L4456" s="162">
        <f t="shared" si="3251"/>
        <v>22.271999999999998</v>
      </c>
      <c r="M4456" s="15"/>
      <c r="N4456" s="208">
        <f>H4456*M4456</f>
        <v>0</v>
      </c>
      <c r="O4456" s="217">
        <f>I4456*M4456</f>
        <v>0</v>
      </c>
      <c r="P4456" s="216">
        <f>J4456*M4456</f>
        <v>0</v>
      </c>
      <c r="Q4456" s="216">
        <f>K4456*M4456</f>
        <v>0</v>
      </c>
      <c r="R4456" s="99">
        <f>L4456*M4456</f>
        <v>0</v>
      </c>
      <c r="S4456" s="13" t="s">
        <v>5</v>
      </c>
    </row>
    <row r="4457" spans="1:21" s="56" customFormat="1" ht="69.95" hidden="1" customHeight="1" outlineLevel="1" thickBot="1" x14ac:dyDescent="0.25">
      <c r="A4457" s="242" t="s">
        <v>6542</v>
      </c>
      <c r="B4457" s="142" t="s">
        <v>7170</v>
      </c>
      <c r="C4457" s="82"/>
      <c r="D4457" s="407" t="s">
        <v>1622</v>
      </c>
      <c r="E4457" s="7"/>
      <c r="F4457" s="91" t="s">
        <v>4</v>
      </c>
      <c r="G4457" s="89">
        <v>7</v>
      </c>
      <c r="H4457" s="90">
        <v>4.2</v>
      </c>
      <c r="I4457" s="90">
        <v>4.0999999999999996</v>
      </c>
      <c r="J4457" s="162">
        <f t="shared" si="3249"/>
        <v>4.0179999999999998</v>
      </c>
      <c r="K4457" s="162">
        <f t="shared" si="3250"/>
        <v>3.9769999999999994</v>
      </c>
      <c r="L4457" s="162">
        <f t="shared" si="3251"/>
        <v>3.9359999999999995</v>
      </c>
      <c r="M4457" s="15"/>
      <c r="N4457" s="208">
        <f>H4457*M4457</f>
        <v>0</v>
      </c>
      <c r="O4457" s="217">
        <f>I4457*M4457</f>
        <v>0</v>
      </c>
      <c r="P4457" s="216">
        <f>J4457*M4457</f>
        <v>0</v>
      </c>
      <c r="Q4457" s="216">
        <f>K4457*M4457</f>
        <v>0</v>
      </c>
      <c r="R4457" s="99">
        <f>L4457*M4457</f>
        <v>0</v>
      </c>
      <c r="S4457" s="13" t="s">
        <v>5</v>
      </c>
    </row>
    <row r="4458" spans="1:21" s="56" customFormat="1" ht="69.95" hidden="1" customHeight="1" outlineLevel="1" thickBot="1" x14ac:dyDescent="0.25">
      <c r="A4458" s="242" t="s">
        <v>6543</v>
      </c>
      <c r="B4458" s="142" t="s">
        <v>7170</v>
      </c>
      <c r="C4458" s="82"/>
      <c r="D4458" s="407" t="s">
        <v>1620</v>
      </c>
      <c r="E4458" s="7"/>
      <c r="F4458" s="91" t="s">
        <v>4</v>
      </c>
      <c r="G4458" s="89">
        <v>7</v>
      </c>
      <c r="H4458" s="90">
        <v>4.2</v>
      </c>
      <c r="I4458" s="90">
        <v>4.0999999999999996</v>
      </c>
      <c r="J4458" s="162">
        <f t="shared" si="3249"/>
        <v>4.0179999999999998</v>
      </c>
      <c r="K4458" s="162">
        <f t="shared" si="3250"/>
        <v>3.9769999999999994</v>
      </c>
      <c r="L4458" s="162">
        <f t="shared" si="3251"/>
        <v>3.9359999999999995</v>
      </c>
      <c r="M4458" s="15"/>
      <c r="N4458" s="208">
        <f>H4458*M4458</f>
        <v>0</v>
      </c>
      <c r="O4458" s="217">
        <f>I4458*M4458</f>
        <v>0</v>
      </c>
      <c r="P4458" s="216">
        <f>J4458*M4458</f>
        <v>0</v>
      </c>
      <c r="Q4458" s="216">
        <f>K4458*M4458</f>
        <v>0</v>
      </c>
      <c r="R4458" s="99">
        <f>L4458*M4458</f>
        <v>0</v>
      </c>
      <c r="S4458" s="13" t="s">
        <v>5</v>
      </c>
    </row>
    <row r="4459" spans="1:21" s="56" customFormat="1" ht="69.95" hidden="1" customHeight="1" outlineLevel="1" thickBot="1" x14ac:dyDescent="0.25">
      <c r="A4459" s="242" t="s">
        <v>6544</v>
      </c>
      <c r="B4459" s="142" t="s">
        <v>7170</v>
      </c>
      <c r="C4459" s="82"/>
      <c r="D4459" s="407" t="s">
        <v>1621</v>
      </c>
      <c r="E4459" s="7"/>
      <c r="F4459" s="91" t="s">
        <v>4</v>
      </c>
      <c r="G4459" s="89">
        <v>7</v>
      </c>
      <c r="H4459" s="90">
        <v>4.2</v>
      </c>
      <c r="I4459" s="90">
        <v>4.0999999999999996</v>
      </c>
      <c r="J4459" s="162">
        <f t="shared" si="3249"/>
        <v>4.0179999999999998</v>
      </c>
      <c r="K4459" s="162">
        <f t="shared" si="3250"/>
        <v>3.9769999999999994</v>
      </c>
      <c r="L4459" s="162">
        <f t="shared" si="3251"/>
        <v>3.9359999999999995</v>
      </c>
      <c r="M4459" s="15"/>
      <c r="N4459" s="208">
        <f>H4459*M4459</f>
        <v>0</v>
      </c>
      <c r="O4459" s="217">
        <f>I4459*M4459</f>
        <v>0</v>
      </c>
      <c r="P4459" s="216">
        <f>J4459*M4459</f>
        <v>0</v>
      </c>
      <c r="Q4459" s="216">
        <f>K4459*M4459</f>
        <v>0</v>
      </c>
      <c r="R4459" s="99">
        <f>L4459*M4459</f>
        <v>0</v>
      </c>
      <c r="S4459" s="13" t="s">
        <v>5</v>
      </c>
    </row>
    <row r="4460" spans="1:21" s="56" customFormat="1" ht="69.95" hidden="1" customHeight="1" outlineLevel="1" thickBot="1" x14ac:dyDescent="0.25">
      <c r="A4460" s="242" t="s">
        <v>6545</v>
      </c>
      <c r="B4460" s="142" t="s">
        <v>7170</v>
      </c>
      <c r="C4460" s="82"/>
      <c r="D4460" s="516" t="s">
        <v>1794</v>
      </c>
      <c r="E4460" s="64"/>
      <c r="F4460" s="82" t="s">
        <v>4</v>
      </c>
      <c r="G4460" s="89">
        <v>1</v>
      </c>
      <c r="H4460" s="99">
        <v>0.67</v>
      </c>
      <c r="I4460" s="99">
        <v>0.65</v>
      </c>
      <c r="J4460" s="162">
        <f t="shared" si="3249"/>
        <v>0.63700000000000001</v>
      </c>
      <c r="K4460" s="162">
        <f t="shared" si="3250"/>
        <v>0.63049999999999995</v>
      </c>
      <c r="L4460" s="162">
        <f t="shared" si="3251"/>
        <v>0.624</v>
      </c>
      <c r="M4460" s="14"/>
      <c r="N4460" s="209">
        <f>H4460*M4460</f>
        <v>0</v>
      </c>
      <c r="O4460" s="217">
        <f>I4460*M4460</f>
        <v>0</v>
      </c>
      <c r="P4460" s="216">
        <f>J4460*M4460</f>
        <v>0</v>
      </c>
      <c r="Q4460" s="216">
        <f>K4460*M4460</f>
        <v>0</v>
      </c>
      <c r="R4460" s="99">
        <f>L4460*M4460</f>
        <v>0</v>
      </c>
      <c r="S4460" s="30" t="s">
        <v>5</v>
      </c>
      <c r="T4460" s="100"/>
    </row>
    <row r="4461" spans="1:21" s="56" customFormat="1" ht="20.100000000000001" customHeight="1" collapsed="1" thickBot="1" x14ac:dyDescent="0.25">
      <c r="A4461" s="372" t="s">
        <v>7165</v>
      </c>
      <c r="B4461" s="372"/>
      <c r="C4461" s="373"/>
      <c r="D4461" s="374"/>
      <c r="E4461" s="374"/>
      <c r="F4461" s="374"/>
      <c r="G4461" s="375"/>
      <c r="H4461" s="376"/>
      <c r="I4461" s="376"/>
      <c r="J4461" s="378"/>
      <c r="K4461" s="378"/>
      <c r="L4461" s="378"/>
      <c r="M4461" s="375"/>
      <c r="N4461" s="376"/>
      <c r="O4461" s="376"/>
      <c r="P4461" s="376"/>
      <c r="Q4461" s="376"/>
      <c r="R4461" s="376"/>
      <c r="S4461" s="377"/>
    </row>
    <row r="4462" spans="1:21" ht="20.100000000000001" hidden="1" customHeight="1" outlineLevel="1" thickBot="1" x14ac:dyDescent="0.25">
      <c r="A4462" s="3" t="s">
        <v>3737</v>
      </c>
      <c r="B4462" s="3" t="s">
        <v>33</v>
      </c>
      <c r="C4462" s="3"/>
      <c r="D4462" s="3" t="s">
        <v>17</v>
      </c>
      <c r="E4462" s="4" t="s">
        <v>2746</v>
      </c>
      <c r="F4462" s="84" t="s">
        <v>31</v>
      </c>
      <c r="G4462" s="85" t="s">
        <v>487</v>
      </c>
      <c r="H4462" s="3" t="s">
        <v>488</v>
      </c>
      <c r="I4462" s="3" t="s">
        <v>495</v>
      </c>
      <c r="J4462" s="123">
        <v>-0.02</v>
      </c>
      <c r="K4462" s="123">
        <v>-0.03</v>
      </c>
      <c r="L4462" s="123">
        <v>-0.04</v>
      </c>
      <c r="M4462" s="3" t="s">
        <v>18</v>
      </c>
      <c r="N4462" s="3" t="s">
        <v>8</v>
      </c>
      <c r="O4462" s="3" t="s">
        <v>486</v>
      </c>
      <c r="P4462" s="124" t="s">
        <v>1924</v>
      </c>
      <c r="Q4462" s="124" t="s">
        <v>1930</v>
      </c>
      <c r="R4462" s="124" t="s">
        <v>1931</v>
      </c>
      <c r="S4462" s="3" t="s">
        <v>34</v>
      </c>
      <c r="U4462" s="56"/>
    </row>
    <row r="4463" spans="1:21" s="56" customFormat="1" ht="69.95" hidden="1" customHeight="1" outlineLevel="1" thickBot="1" x14ac:dyDescent="0.25">
      <c r="A4463" s="242" t="s">
        <v>6506</v>
      </c>
      <c r="B4463" s="103" t="s">
        <v>7170</v>
      </c>
      <c r="C4463" s="82"/>
      <c r="D4463" s="279" t="s">
        <v>2925</v>
      </c>
      <c r="E4463" s="64"/>
      <c r="F4463" s="82" t="s">
        <v>4</v>
      </c>
      <c r="G4463" s="89">
        <v>2</v>
      </c>
      <c r="H4463" s="99">
        <v>1.55</v>
      </c>
      <c r="I4463" s="180">
        <v>1.5</v>
      </c>
      <c r="J4463" s="162">
        <f t="shared" ref="J4463:J4470" si="3255">I4463*0.98</f>
        <v>1.47</v>
      </c>
      <c r="K4463" s="162">
        <f t="shared" ref="K4463:K4470" si="3256">I4463*0.97</f>
        <v>1.4550000000000001</v>
      </c>
      <c r="L4463" s="162">
        <f t="shared" ref="L4463:L4470" si="3257">I4463*0.96</f>
        <v>1.44</v>
      </c>
      <c r="M4463" s="141"/>
      <c r="N4463" s="209">
        <f>H4463*M4463</f>
        <v>0</v>
      </c>
      <c r="O4463" s="217">
        <f>I4463*M4463</f>
        <v>0</v>
      </c>
      <c r="P4463" s="216">
        <f>J4463*M4463</f>
        <v>0</v>
      </c>
      <c r="Q4463" s="216">
        <f>K4463*M4463</f>
        <v>0</v>
      </c>
      <c r="R4463" s="99">
        <f>L4463*M4463</f>
        <v>0</v>
      </c>
      <c r="S4463" s="30" t="s">
        <v>5</v>
      </c>
      <c r="T4463" s="100"/>
    </row>
    <row r="4464" spans="1:21" s="56" customFormat="1" ht="69.95" hidden="1" customHeight="1" outlineLevel="1" thickBot="1" x14ac:dyDescent="0.25">
      <c r="A4464" s="242" t="s">
        <v>7266</v>
      </c>
      <c r="B4464" s="103" t="s">
        <v>7170</v>
      </c>
      <c r="C4464" s="82"/>
      <c r="D4464" s="279" t="s">
        <v>7265</v>
      </c>
      <c r="E4464" s="64"/>
      <c r="F4464" s="82" t="s">
        <v>4</v>
      </c>
      <c r="G4464" s="89">
        <v>7.5</v>
      </c>
      <c r="H4464" s="99">
        <v>5.2</v>
      </c>
      <c r="I4464" s="180">
        <v>5</v>
      </c>
      <c r="J4464" s="162">
        <f t="shared" ref="J4464" si="3258">I4464*0.98</f>
        <v>4.9000000000000004</v>
      </c>
      <c r="K4464" s="162">
        <f t="shared" ref="K4464" si="3259">I4464*0.97</f>
        <v>4.8499999999999996</v>
      </c>
      <c r="L4464" s="162">
        <f t="shared" ref="L4464" si="3260">I4464*0.96</f>
        <v>4.8</v>
      </c>
      <c r="M4464" s="141"/>
      <c r="N4464" s="209">
        <f>H4464*M4464</f>
        <v>0</v>
      </c>
      <c r="O4464" s="217">
        <f>I4464*M4464</f>
        <v>0</v>
      </c>
      <c r="P4464" s="216">
        <f>J4464*M4464</f>
        <v>0</v>
      </c>
      <c r="Q4464" s="216">
        <f>K4464*M4464</f>
        <v>0</v>
      </c>
      <c r="R4464" s="99">
        <f>L4464*M4464</f>
        <v>0</v>
      </c>
      <c r="S4464" s="30" t="s">
        <v>5</v>
      </c>
      <c r="T4464" s="100"/>
    </row>
    <row r="4465" spans="1:21" s="56" customFormat="1" ht="69.95" hidden="1" customHeight="1" outlineLevel="1" thickBot="1" x14ac:dyDescent="0.25">
      <c r="A4465" s="242" t="s">
        <v>6507</v>
      </c>
      <c r="B4465" s="142" t="s">
        <v>7170</v>
      </c>
      <c r="C4465" s="82"/>
      <c r="D4465" s="279" t="s">
        <v>611</v>
      </c>
      <c r="E4465" s="64"/>
      <c r="F4465" s="82" t="s">
        <v>4</v>
      </c>
      <c r="G4465" s="89">
        <v>7</v>
      </c>
      <c r="H4465" s="99">
        <v>4</v>
      </c>
      <c r="I4465" s="180">
        <v>3.9</v>
      </c>
      <c r="J4465" s="162">
        <f t="shared" si="3255"/>
        <v>3.8220000000000001</v>
      </c>
      <c r="K4465" s="162">
        <f t="shared" si="3256"/>
        <v>3.7829999999999999</v>
      </c>
      <c r="L4465" s="162">
        <f t="shared" si="3257"/>
        <v>3.7439999999999998</v>
      </c>
      <c r="M4465" s="152"/>
      <c r="N4465" s="209">
        <f>H4465*M4465</f>
        <v>0</v>
      </c>
      <c r="O4465" s="217">
        <f>I4465*M4465</f>
        <v>0</v>
      </c>
      <c r="P4465" s="216">
        <f>J4465*M4465</f>
        <v>0</v>
      </c>
      <c r="Q4465" s="216">
        <f>K4465*M4465</f>
        <v>0</v>
      </c>
      <c r="R4465" s="99">
        <f>L4465*M4465</f>
        <v>0</v>
      </c>
      <c r="S4465" s="30" t="s">
        <v>5</v>
      </c>
      <c r="T4465" s="100"/>
    </row>
    <row r="4466" spans="1:21" s="56" customFormat="1" ht="69.95" hidden="1" customHeight="1" outlineLevel="1" thickBot="1" x14ac:dyDescent="0.25">
      <c r="A4466" s="64"/>
      <c r="B4466" s="142" t="s">
        <v>7170</v>
      </c>
      <c r="C4466" s="82"/>
      <c r="D4466" s="279" t="s">
        <v>1779</v>
      </c>
      <c r="E4466" s="64"/>
      <c r="F4466" s="82" t="s">
        <v>4</v>
      </c>
      <c r="G4466" s="89">
        <v>20</v>
      </c>
      <c r="H4466" s="99">
        <v>14.3</v>
      </c>
      <c r="I4466" s="180">
        <v>14</v>
      </c>
      <c r="J4466" s="161">
        <f t="shared" si="3255"/>
        <v>13.719999999999999</v>
      </c>
      <c r="K4466" s="161">
        <f t="shared" si="3256"/>
        <v>13.58</v>
      </c>
      <c r="L4466" s="161">
        <f t="shared" si="3257"/>
        <v>13.44</v>
      </c>
      <c r="M4466" s="14"/>
      <c r="N4466" s="209">
        <f>H4466*M4466</f>
        <v>0</v>
      </c>
      <c r="O4466" s="217">
        <f>I4466*M4466</f>
        <v>0</v>
      </c>
      <c r="P4466" s="216">
        <f>J4466*M4466</f>
        <v>0</v>
      </c>
      <c r="Q4466" s="216">
        <f>K4466*M4466</f>
        <v>0</v>
      </c>
      <c r="R4466" s="99">
        <f>L4466*M4466</f>
        <v>0</v>
      </c>
      <c r="S4466" s="30" t="s">
        <v>5</v>
      </c>
      <c r="T4466" s="100"/>
    </row>
    <row r="4467" spans="1:21" s="56" customFormat="1" ht="69.95" hidden="1" customHeight="1" outlineLevel="1" thickBot="1" x14ac:dyDescent="0.25">
      <c r="A4467" s="242" t="s">
        <v>6508</v>
      </c>
      <c r="B4467" s="142" t="s">
        <v>7170</v>
      </c>
      <c r="C4467" s="82"/>
      <c r="D4467" s="279" t="s">
        <v>3307</v>
      </c>
      <c r="E4467" s="64"/>
      <c r="F4467" s="82" t="s">
        <v>4</v>
      </c>
      <c r="G4467" s="89">
        <v>3.5</v>
      </c>
      <c r="H4467" s="99">
        <v>2.15</v>
      </c>
      <c r="I4467" s="180">
        <v>2.1</v>
      </c>
      <c r="J4467" s="162">
        <f t="shared" si="3255"/>
        <v>2.0579999999999998</v>
      </c>
      <c r="K4467" s="162">
        <f t="shared" si="3256"/>
        <v>2.0369999999999999</v>
      </c>
      <c r="L4467" s="162">
        <f t="shared" si="3257"/>
        <v>2.016</v>
      </c>
      <c r="M4467" s="141"/>
      <c r="N4467" s="209">
        <f>H4467*M4467</f>
        <v>0</v>
      </c>
      <c r="O4467" s="217">
        <f>I4467*M4467</f>
        <v>0</v>
      </c>
      <c r="P4467" s="216">
        <f>J4467*M4467</f>
        <v>0</v>
      </c>
      <c r="Q4467" s="216">
        <f>K4467*M4467</f>
        <v>0</v>
      </c>
      <c r="R4467" s="99">
        <f>L4467*M4467</f>
        <v>0</v>
      </c>
      <c r="S4467" s="30" t="s">
        <v>5</v>
      </c>
      <c r="T4467" s="100"/>
    </row>
    <row r="4468" spans="1:21" s="56" customFormat="1" ht="69.95" hidden="1" customHeight="1" outlineLevel="1" thickBot="1" x14ac:dyDescent="0.25">
      <c r="A4468" s="242" t="s">
        <v>6509</v>
      </c>
      <c r="B4468" s="142" t="s">
        <v>7170</v>
      </c>
      <c r="C4468" s="82"/>
      <c r="D4468" s="477" t="s">
        <v>2926</v>
      </c>
      <c r="E4468" s="64"/>
      <c r="F4468" s="82" t="s">
        <v>4</v>
      </c>
      <c r="G4468" s="89">
        <v>10</v>
      </c>
      <c r="H4468" s="99">
        <v>6.4</v>
      </c>
      <c r="I4468" s="180">
        <v>6.2</v>
      </c>
      <c r="J4468" s="161">
        <f t="shared" si="3255"/>
        <v>6.0759999999999996</v>
      </c>
      <c r="K4468" s="161">
        <f t="shared" si="3256"/>
        <v>6.0140000000000002</v>
      </c>
      <c r="L4468" s="161">
        <f t="shared" si="3257"/>
        <v>5.952</v>
      </c>
      <c r="M4468" s="14"/>
      <c r="N4468" s="209">
        <f>H4468*M4468</f>
        <v>0</v>
      </c>
      <c r="O4468" s="217">
        <f>I4468*M4468</f>
        <v>0</v>
      </c>
      <c r="P4468" s="216">
        <f>J4468*M4468</f>
        <v>0</v>
      </c>
      <c r="Q4468" s="216">
        <f>K4468*M4468</f>
        <v>0</v>
      </c>
      <c r="R4468" s="99">
        <f>L4468*M4468</f>
        <v>0</v>
      </c>
      <c r="S4468" s="30" t="s">
        <v>5</v>
      </c>
      <c r="T4468" s="100"/>
    </row>
    <row r="4469" spans="1:21" s="56" customFormat="1" ht="69.95" hidden="1" customHeight="1" outlineLevel="1" thickBot="1" x14ac:dyDescent="0.25">
      <c r="A4469" s="242" t="s">
        <v>6510</v>
      </c>
      <c r="B4469" s="142" t="s">
        <v>7170</v>
      </c>
      <c r="C4469" s="82"/>
      <c r="D4469" s="477" t="s">
        <v>7160</v>
      </c>
      <c r="E4469" s="64"/>
      <c r="F4469" s="82" t="s">
        <v>4</v>
      </c>
      <c r="G4469" s="89">
        <v>8</v>
      </c>
      <c r="H4469" s="99">
        <v>5.4</v>
      </c>
      <c r="I4469" s="180">
        <v>5.2</v>
      </c>
      <c r="J4469" s="161">
        <f t="shared" si="3255"/>
        <v>5.0960000000000001</v>
      </c>
      <c r="K4469" s="161">
        <f t="shared" si="3256"/>
        <v>5.0439999999999996</v>
      </c>
      <c r="L4469" s="161">
        <f t="shared" si="3257"/>
        <v>4.992</v>
      </c>
      <c r="M4469" s="14"/>
      <c r="N4469" s="209">
        <f>H4469*M4469</f>
        <v>0</v>
      </c>
      <c r="O4469" s="217">
        <f>I4469*M4469</f>
        <v>0</v>
      </c>
      <c r="P4469" s="216">
        <f>J4469*M4469</f>
        <v>0</v>
      </c>
      <c r="Q4469" s="216">
        <f>K4469*M4469</f>
        <v>0</v>
      </c>
      <c r="R4469" s="99">
        <f>L4469*M4469</f>
        <v>0</v>
      </c>
      <c r="S4469" s="30" t="s">
        <v>5</v>
      </c>
      <c r="T4469" s="100"/>
    </row>
    <row r="4470" spans="1:21" s="56" customFormat="1" ht="69.95" hidden="1" customHeight="1" outlineLevel="1" thickBot="1" x14ac:dyDescent="0.25">
      <c r="A4470" s="242" t="s">
        <v>6511</v>
      </c>
      <c r="B4470" s="142" t="s">
        <v>7170</v>
      </c>
      <c r="C4470" s="82"/>
      <c r="D4470" s="477" t="s">
        <v>2927</v>
      </c>
      <c r="E4470" s="64"/>
      <c r="F4470" s="82" t="s">
        <v>4</v>
      </c>
      <c r="G4470" s="89">
        <v>5</v>
      </c>
      <c r="H4470" s="99">
        <v>3.25</v>
      </c>
      <c r="I4470" s="180">
        <v>3.15</v>
      </c>
      <c r="J4470" s="161">
        <f t="shared" si="3255"/>
        <v>3.0869999999999997</v>
      </c>
      <c r="K4470" s="161">
        <f t="shared" si="3256"/>
        <v>3.0554999999999999</v>
      </c>
      <c r="L4470" s="161">
        <f t="shared" si="3257"/>
        <v>3.024</v>
      </c>
      <c r="M4470" s="14"/>
      <c r="N4470" s="209">
        <f>H4470*M4470</f>
        <v>0</v>
      </c>
      <c r="O4470" s="217">
        <f>I4470*M4470</f>
        <v>0</v>
      </c>
      <c r="P4470" s="216">
        <f>J4470*M4470</f>
        <v>0</v>
      </c>
      <c r="Q4470" s="216">
        <f>K4470*M4470</f>
        <v>0</v>
      </c>
      <c r="R4470" s="99">
        <f>L4470*M4470</f>
        <v>0</v>
      </c>
      <c r="S4470" s="30" t="s">
        <v>5</v>
      </c>
      <c r="T4470" s="100"/>
    </row>
    <row r="4471" spans="1:21" s="56" customFormat="1" ht="69.95" hidden="1" customHeight="1" outlineLevel="1" thickBot="1" x14ac:dyDescent="0.25">
      <c r="A4471" s="826" t="s">
        <v>6512</v>
      </c>
      <c r="B4471" s="834" t="s">
        <v>7170</v>
      </c>
      <c r="C4471" s="793" t="s">
        <v>2014</v>
      </c>
      <c r="D4471" s="835" t="s">
        <v>10256</v>
      </c>
      <c r="E4471" s="729"/>
      <c r="F4471" s="793" t="s">
        <v>4</v>
      </c>
      <c r="G4471" s="772">
        <v>7</v>
      </c>
      <c r="H4471" s="803">
        <v>4.4000000000000004</v>
      </c>
      <c r="I4471" s="810">
        <v>4.3</v>
      </c>
      <c r="J4471" s="732">
        <f t="shared" ref="J4471:J4472" si="3261">I4471*0.98</f>
        <v>4.2139999999999995</v>
      </c>
      <c r="K4471" s="732">
        <f t="shared" ref="K4471:K4472" si="3262">I4471*0.97</f>
        <v>4.1709999999999994</v>
      </c>
      <c r="L4471" s="732">
        <f t="shared" ref="L4471:L4472" si="3263">I4471*0.96</f>
        <v>4.1280000000000001</v>
      </c>
      <c r="M4471" s="772"/>
      <c r="N4471" s="818">
        <f>H4471*M4471</f>
        <v>0</v>
      </c>
      <c r="O4471" s="731">
        <f>I4471*M4471</f>
        <v>0</v>
      </c>
      <c r="P4471" s="812">
        <f>J4471*M4471</f>
        <v>0</v>
      </c>
      <c r="Q4471" s="812">
        <f>K4471*M4471</f>
        <v>0</v>
      </c>
      <c r="R4471" s="803">
        <f>L4471*M4471</f>
        <v>0</v>
      </c>
      <c r="S4471" s="780" t="s">
        <v>5</v>
      </c>
      <c r="T4471" s="119" t="s">
        <v>10254</v>
      </c>
    </row>
    <row r="4472" spans="1:21" s="56" customFormat="1" ht="69.95" hidden="1" customHeight="1" outlineLevel="1" thickBot="1" x14ac:dyDescent="0.25">
      <c r="A4472" s="826" t="s">
        <v>6513</v>
      </c>
      <c r="B4472" s="834" t="s">
        <v>7170</v>
      </c>
      <c r="C4472" s="793" t="s">
        <v>2015</v>
      </c>
      <c r="D4472" s="835" t="s">
        <v>10257</v>
      </c>
      <c r="E4472" s="729"/>
      <c r="F4472" s="793" t="s">
        <v>4</v>
      </c>
      <c r="G4472" s="772">
        <v>7</v>
      </c>
      <c r="H4472" s="803">
        <v>4.3</v>
      </c>
      <c r="I4472" s="810">
        <v>4.2</v>
      </c>
      <c r="J4472" s="732">
        <f t="shared" si="3261"/>
        <v>4.1159999999999997</v>
      </c>
      <c r="K4472" s="732">
        <f t="shared" si="3262"/>
        <v>4.0739999999999998</v>
      </c>
      <c r="L4472" s="732">
        <f t="shared" si="3263"/>
        <v>4.032</v>
      </c>
      <c r="M4472" s="772"/>
      <c r="N4472" s="818">
        <f>H4472*M4472</f>
        <v>0</v>
      </c>
      <c r="O4472" s="731">
        <f>I4472*M4472</f>
        <v>0</v>
      </c>
      <c r="P4472" s="812">
        <f>J4472*M4472</f>
        <v>0</v>
      </c>
      <c r="Q4472" s="812">
        <f>K4472*M4472</f>
        <v>0</v>
      </c>
      <c r="R4472" s="803">
        <f>L4472*M4472</f>
        <v>0</v>
      </c>
      <c r="S4472" s="780" t="s">
        <v>5</v>
      </c>
      <c r="T4472" s="119" t="s">
        <v>10254</v>
      </c>
    </row>
    <row r="4473" spans="1:21" s="56" customFormat="1" ht="69.95" hidden="1" customHeight="1" outlineLevel="1" thickBot="1" x14ac:dyDescent="0.25">
      <c r="A4473" s="826" t="s">
        <v>6514</v>
      </c>
      <c r="B4473" s="834" t="s">
        <v>7170</v>
      </c>
      <c r="C4473" s="793" t="s">
        <v>2016</v>
      </c>
      <c r="D4473" s="835" t="s">
        <v>10258</v>
      </c>
      <c r="E4473" s="729"/>
      <c r="F4473" s="793" t="s">
        <v>4</v>
      </c>
      <c r="G4473" s="772">
        <v>6</v>
      </c>
      <c r="H4473" s="803">
        <v>3.3</v>
      </c>
      <c r="I4473" s="810">
        <v>3.2</v>
      </c>
      <c r="J4473" s="732">
        <f t="shared" ref="J4473" si="3264">I4473*0.98</f>
        <v>3.1360000000000001</v>
      </c>
      <c r="K4473" s="732">
        <f t="shared" ref="K4473" si="3265">I4473*0.97</f>
        <v>3.1040000000000001</v>
      </c>
      <c r="L4473" s="732">
        <f t="shared" ref="L4473" si="3266">I4473*0.96</f>
        <v>3.0720000000000001</v>
      </c>
      <c r="M4473" s="772"/>
      <c r="N4473" s="818">
        <f>H4473*M4473</f>
        <v>0</v>
      </c>
      <c r="O4473" s="731">
        <f>I4473*M4473</f>
        <v>0</v>
      </c>
      <c r="P4473" s="812">
        <f>J4473*M4473</f>
        <v>0</v>
      </c>
      <c r="Q4473" s="812">
        <f>K4473*M4473</f>
        <v>0</v>
      </c>
      <c r="R4473" s="803">
        <f>L4473*M4473</f>
        <v>0</v>
      </c>
      <c r="S4473" s="780" t="s">
        <v>5</v>
      </c>
      <c r="T4473" s="119" t="s">
        <v>10254</v>
      </c>
    </row>
    <row r="4474" spans="1:21" s="56" customFormat="1" ht="20.100000000000001" customHeight="1" collapsed="1" thickBot="1" x14ac:dyDescent="0.25">
      <c r="A4474" s="372" t="s">
        <v>7166</v>
      </c>
      <c r="B4474" s="372"/>
      <c r="C4474" s="373"/>
      <c r="D4474" s="374"/>
      <c r="E4474" s="374"/>
      <c r="F4474" s="374"/>
      <c r="G4474" s="375"/>
      <c r="H4474" s="376"/>
      <c r="I4474" s="376"/>
      <c r="J4474" s="378"/>
      <c r="K4474" s="378"/>
      <c r="L4474" s="378"/>
      <c r="M4474" s="375"/>
      <c r="N4474" s="376"/>
      <c r="O4474" s="376"/>
      <c r="P4474" s="376"/>
      <c r="Q4474" s="376"/>
      <c r="R4474" s="376"/>
      <c r="S4474" s="377"/>
    </row>
    <row r="4475" spans="1:21" ht="20.100000000000001" hidden="1" customHeight="1" outlineLevel="1" thickBot="1" x14ac:dyDescent="0.25">
      <c r="A4475" s="3" t="s">
        <v>3737</v>
      </c>
      <c r="B4475" s="3" t="s">
        <v>33</v>
      </c>
      <c r="C4475" s="3"/>
      <c r="D4475" s="3" t="s">
        <v>17</v>
      </c>
      <c r="E4475" s="4" t="s">
        <v>2746</v>
      </c>
      <c r="F4475" s="84" t="s">
        <v>31</v>
      </c>
      <c r="G4475" s="85" t="s">
        <v>487</v>
      </c>
      <c r="H4475" s="3" t="s">
        <v>488</v>
      </c>
      <c r="I4475" s="3" t="s">
        <v>495</v>
      </c>
      <c r="J4475" s="123">
        <v>-0.02</v>
      </c>
      <c r="K4475" s="123">
        <v>-0.03</v>
      </c>
      <c r="L4475" s="123">
        <v>-0.04</v>
      </c>
      <c r="M4475" s="3" t="s">
        <v>18</v>
      </c>
      <c r="N4475" s="3" t="s">
        <v>8</v>
      </c>
      <c r="O4475" s="3" t="s">
        <v>486</v>
      </c>
      <c r="P4475" s="124" t="s">
        <v>1924</v>
      </c>
      <c r="Q4475" s="124" t="s">
        <v>1930</v>
      </c>
      <c r="R4475" s="124" t="s">
        <v>1931</v>
      </c>
      <c r="S4475" s="3" t="s">
        <v>34</v>
      </c>
      <c r="U4475" s="56"/>
    </row>
    <row r="4476" spans="1:21" s="56" customFormat="1" ht="69.95" hidden="1" customHeight="1" outlineLevel="1" thickBot="1" x14ac:dyDescent="0.25">
      <c r="A4476" s="242" t="s">
        <v>9676</v>
      </c>
      <c r="B4476" s="103" t="s">
        <v>7170</v>
      </c>
      <c r="C4476" s="508" t="s">
        <v>9677</v>
      </c>
      <c r="D4476" s="663" t="s">
        <v>9678</v>
      </c>
      <c r="E4476" s="64"/>
      <c r="F4476" s="64" t="s">
        <v>4</v>
      </c>
      <c r="G4476" s="86">
        <v>52</v>
      </c>
      <c r="H4476" s="98">
        <v>43</v>
      </c>
      <c r="I4476" s="98">
        <v>42</v>
      </c>
      <c r="J4476" s="162">
        <f t="shared" ref="J4476" si="3267">I4476*0.98</f>
        <v>41.16</v>
      </c>
      <c r="K4476" s="162">
        <f t="shared" ref="K4476" si="3268">I4476*0.97</f>
        <v>40.74</v>
      </c>
      <c r="L4476" s="162">
        <f t="shared" ref="L4476" si="3269">I4476*0.96</f>
        <v>40.32</v>
      </c>
      <c r="M4476" s="141"/>
      <c r="N4476" s="209">
        <f>H4476*M4476</f>
        <v>0</v>
      </c>
      <c r="O4476" s="217">
        <f>I4476*M4476</f>
        <v>0</v>
      </c>
      <c r="P4476" s="217">
        <f>J4476*M4476</f>
        <v>0</v>
      </c>
      <c r="Q4476" s="217">
        <f>K4476*M4476</f>
        <v>0</v>
      </c>
      <c r="R4476" s="98">
        <f>L4476*M4476</f>
        <v>0</v>
      </c>
      <c r="S4476" s="30" t="s">
        <v>5</v>
      </c>
      <c r="T4476" s="100"/>
    </row>
    <row r="4477" spans="1:21" s="56" customFormat="1" ht="69.95" hidden="1" customHeight="1" outlineLevel="1" thickBot="1" x14ac:dyDescent="0.25">
      <c r="A4477" s="242" t="s">
        <v>9680</v>
      </c>
      <c r="B4477" s="103" t="s">
        <v>7170</v>
      </c>
      <c r="C4477" s="508" t="s">
        <v>9681</v>
      </c>
      <c r="D4477" s="663" t="s">
        <v>9682</v>
      </c>
      <c r="E4477" s="64"/>
      <c r="F4477" s="64" t="s">
        <v>4</v>
      </c>
      <c r="G4477" s="86">
        <v>70</v>
      </c>
      <c r="H4477" s="98">
        <v>59</v>
      </c>
      <c r="I4477" s="98">
        <v>58</v>
      </c>
      <c r="J4477" s="162">
        <f t="shared" ref="J4477" si="3270">I4477*0.98</f>
        <v>56.839999999999996</v>
      </c>
      <c r="K4477" s="162">
        <f t="shared" ref="K4477" si="3271">I4477*0.97</f>
        <v>56.26</v>
      </c>
      <c r="L4477" s="162">
        <f t="shared" ref="L4477" si="3272">I4477*0.96</f>
        <v>55.68</v>
      </c>
      <c r="M4477" s="141"/>
      <c r="N4477" s="209">
        <f>H4477*M4477</f>
        <v>0</v>
      </c>
      <c r="O4477" s="217">
        <f>I4477*M4477</f>
        <v>0</v>
      </c>
      <c r="P4477" s="217">
        <f>J4477*M4477</f>
        <v>0</v>
      </c>
      <c r="Q4477" s="217">
        <f>K4477*M4477</f>
        <v>0</v>
      </c>
      <c r="R4477" s="98">
        <f>L4477*M4477</f>
        <v>0</v>
      </c>
      <c r="S4477" s="30" t="s">
        <v>5</v>
      </c>
      <c r="T4477" s="100"/>
    </row>
    <row r="4478" spans="1:21" s="56" customFormat="1" ht="69.95" hidden="1" customHeight="1" outlineLevel="1" thickBot="1" x14ac:dyDescent="0.25">
      <c r="A4478" s="242" t="s">
        <v>7469</v>
      </c>
      <c r="B4478" s="103" t="s">
        <v>7170</v>
      </c>
      <c r="C4478" s="508" t="s">
        <v>7470</v>
      </c>
      <c r="D4478" s="663" t="s">
        <v>9679</v>
      </c>
      <c r="E4478" s="64"/>
      <c r="F4478" s="64" t="s">
        <v>4</v>
      </c>
      <c r="G4478" s="86">
        <v>31</v>
      </c>
      <c r="H4478" s="98">
        <v>23.7</v>
      </c>
      <c r="I4478" s="98">
        <v>23.3</v>
      </c>
      <c r="J4478" s="162">
        <f t="shared" ref="J4478" si="3273">I4478*0.98</f>
        <v>22.834</v>
      </c>
      <c r="K4478" s="162">
        <f t="shared" ref="K4478" si="3274">I4478*0.97</f>
        <v>22.600999999999999</v>
      </c>
      <c r="L4478" s="162">
        <f t="shared" ref="L4478" si="3275">I4478*0.96</f>
        <v>22.367999999999999</v>
      </c>
      <c r="M4478" s="141"/>
      <c r="N4478" s="209">
        <f>H4478*M4478</f>
        <v>0</v>
      </c>
      <c r="O4478" s="217">
        <f>I4478*M4478</f>
        <v>0</v>
      </c>
      <c r="P4478" s="217">
        <f>J4478*M4478</f>
        <v>0</v>
      </c>
      <c r="Q4478" s="217">
        <f>K4478*M4478</f>
        <v>0</v>
      </c>
      <c r="R4478" s="98">
        <f>L4478*M4478</f>
        <v>0</v>
      </c>
      <c r="S4478" s="30" t="s">
        <v>5</v>
      </c>
      <c r="T4478" s="100"/>
    </row>
    <row r="4479" spans="1:21" s="56" customFormat="1" ht="69.95" hidden="1" customHeight="1" outlineLevel="1" thickBot="1" x14ac:dyDescent="0.25">
      <c r="A4479" s="242" t="s">
        <v>6549</v>
      </c>
      <c r="B4479" s="142" t="s">
        <v>7170</v>
      </c>
      <c r="C4479" s="64" t="s">
        <v>2290</v>
      </c>
      <c r="D4479" s="306" t="s">
        <v>2036</v>
      </c>
      <c r="E4479" s="64"/>
      <c r="F4479" s="64" t="s">
        <v>4</v>
      </c>
      <c r="G4479" s="86">
        <v>2.5</v>
      </c>
      <c r="H4479" s="98">
        <v>1.75</v>
      </c>
      <c r="I4479" s="98">
        <v>1.7</v>
      </c>
      <c r="J4479" s="162">
        <f t="shared" ref="J4479" si="3276">I4479*0.98</f>
        <v>1.6659999999999999</v>
      </c>
      <c r="K4479" s="162">
        <f t="shared" ref="K4479" si="3277">I4479*0.97</f>
        <v>1.649</v>
      </c>
      <c r="L4479" s="162">
        <f t="shared" ref="L4479" si="3278">I4479*0.96</f>
        <v>1.6319999999999999</v>
      </c>
      <c r="M4479" s="15"/>
      <c r="N4479" s="209">
        <f>H4479*M4479</f>
        <v>0</v>
      </c>
      <c r="O4479" s="217">
        <f>I4479*M4479</f>
        <v>0</v>
      </c>
      <c r="P4479" s="216">
        <f>J4479*M4479</f>
        <v>0</v>
      </c>
      <c r="Q4479" s="216">
        <f>K4479*M4479</f>
        <v>0</v>
      </c>
      <c r="R4479" s="99">
        <f>L4479*M4479</f>
        <v>0</v>
      </c>
      <c r="S4479" s="30" t="s">
        <v>5</v>
      </c>
      <c r="T4479" s="100"/>
    </row>
    <row r="4480" spans="1:21" s="56" customFormat="1" ht="20.100000000000001" customHeight="1" collapsed="1" thickBot="1" x14ac:dyDescent="0.25">
      <c r="A4480" s="372" t="s">
        <v>7167</v>
      </c>
      <c r="B4480" s="372"/>
      <c r="C4480" s="373"/>
      <c r="D4480" s="374"/>
      <c r="E4480" s="374"/>
      <c r="F4480" s="374"/>
      <c r="G4480" s="375"/>
      <c r="H4480" s="376"/>
      <c r="I4480" s="376"/>
      <c r="J4480" s="378"/>
      <c r="K4480" s="378"/>
      <c r="L4480" s="378"/>
      <c r="M4480" s="375"/>
      <c r="N4480" s="376"/>
      <c r="O4480" s="376"/>
      <c r="P4480" s="376"/>
      <c r="Q4480" s="376"/>
      <c r="R4480" s="376"/>
      <c r="S4480" s="377"/>
    </row>
    <row r="4481" spans="1:21" ht="20.100000000000001" hidden="1" customHeight="1" outlineLevel="1" thickBot="1" x14ac:dyDescent="0.25">
      <c r="A4481" s="3" t="s">
        <v>3737</v>
      </c>
      <c r="B4481" s="3" t="s">
        <v>33</v>
      </c>
      <c r="C4481" s="3"/>
      <c r="D4481" s="3" t="s">
        <v>17</v>
      </c>
      <c r="E4481" s="4" t="s">
        <v>2746</v>
      </c>
      <c r="F4481" s="84" t="s">
        <v>31</v>
      </c>
      <c r="G4481" s="85" t="s">
        <v>487</v>
      </c>
      <c r="H4481" s="3" t="s">
        <v>488</v>
      </c>
      <c r="I4481" s="3" t="s">
        <v>495</v>
      </c>
      <c r="J4481" s="123">
        <v>-0.02</v>
      </c>
      <c r="K4481" s="123">
        <v>-0.03</v>
      </c>
      <c r="L4481" s="123">
        <v>-0.04</v>
      </c>
      <c r="M4481" s="3" t="s">
        <v>18</v>
      </c>
      <c r="N4481" s="3" t="s">
        <v>8</v>
      </c>
      <c r="O4481" s="3" t="s">
        <v>486</v>
      </c>
      <c r="P4481" s="124" t="s">
        <v>1924</v>
      </c>
      <c r="Q4481" s="124" t="s">
        <v>1930</v>
      </c>
      <c r="R4481" s="124" t="s">
        <v>1931</v>
      </c>
      <c r="S4481" s="3" t="s">
        <v>34</v>
      </c>
      <c r="U4481" s="56"/>
    </row>
    <row r="4482" spans="1:21" s="56" customFormat="1" ht="69.95" hidden="1" customHeight="1" outlineLevel="1" thickBot="1" x14ac:dyDescent="0.25">
      <c r="A4482" s="242" t="s">
        <v>7372</v>
      </c>
      <c r="B4482" s="103" t="s">
        <v>7185</v>
      </c>
      <c r="C4482" s="64"/>
      <c r="D4482" s="306" t="s">
        <v>7371</v>
      </c>
      <c r="E4482" s="64"/>
      <c r="F4482" s="82" t="s">
        <v>4</v>
      </c>
      <c r="G4482" s="86">
        <v>0.25</v>
      </c>
      <c r="H4482" s="98">
        <v>0.14000000000000001</v>
      </c>
      <c r="I4482" s="354">
        <v>0.13500000000000001</v>
      </c>
      <c r="J4482" s="162">
        <f t="shared" ref="J4482:J4488" si="3279">I4482*0.98</f>
        <v>0.1323</v>
      </c>
      <c r="K4482" s="162">
        <f t="shared" ref="K4482:K4488" si="3280">I4482*0.97</f>
        <v>0.13095000000000001</v>
      </c>
      <c r="L4482" s="162">
        <f t="shared" ref="L4482:L4488" si="3281">I4482*0.96</f>
        <v>0.12959999999999999</v>
      </c>
      <c r="M4482" s="152"/>
      <c r="N4482" s="209">
        <f>H4482*M4482</f>
        <v>0</v>
      </c>
      <c r="O4482" s="217">
        <f>I4482*M4482</f>
        <v>0</v>
      </c>
      <c r="P4482" s="216">
        <f>J4482*M4482</f>
        <v>0</v>
      </c>
      <c r="Q4482" s="216">
        <f>K4482*M4482</f>
        <v>0</v>
      </c>
      <c r="R4482" s="99">
        <f>L4482*M4482</f>
        <v>0</v>
      </c>
      <c r="S4482" s="30" t="s">
        <v>5</v>
      </c>
      <c r="T4482" s="100"/>
    </row>
    <row r="4483" spans="1:21" s="56" customFormat="1" ht="69.95" hidden="1" customHeight="1" outlineLevel="1" thickBot="1" x14ac:dyDescent="0.25">
      <c r="A4483" s="242" t="s">
        <v>7446</v>
      </c>
      <c r="B4483" s="103" t="s">
        <v>7185</v>
      </c>
      <c r="C4483" s="64"/>
      <c r="D4483" s="306" t="s">
        <v>1771</v>
      </c>
      <c r="E4483" s="64"/>
      <c r="F4483" s="82" t="s">
        <v>4</v>
      </c>
      <c r="G4483" s="86">
        <v>1.7</v>
      </c>
      <c r="H4483" s="98">
        <v>1.1499999999999999</v>
      </c>
      <c r="I4483" s="98">
        <v>1.1000000000000001</v>
      </c>
      <c r="J4483" s="162">
        <f t="shared" si="3279"/>
        <v>1.0780000000000001</v>
      </c>
      <c r="K4483" s="162">
        <f t="shared" si="3280"/>
        <v>1.0669999999999999</v>
      </c>
      <c r="L4483" s="162">
        <f t="shared" si="3281"/>
        <v>1.056</v>
      </c>
      <c r="M4483" s="141"/>
      <c r="N4483" s="209">
        <f>H4483*M4483</f>
        <v>0</v>
      </c>
      <c r="O4483" s="217">
        <f>I4483*M4483</f>
        <v>0</v>
      </c>
      <c r="P4483" s="216">
        <f>J4483*M4483</f>
        <v>0</v>
      </c>
      <c r="Q4483" s="216">
        <f>K4483*M4483</f>
        <v>0</v>
      </c>
      <c r="R4483" s="99">
        <f>L4483*M4483</f>
        <v>0</v>
      </c>
      <c r="S4483" s="30" t="s">
        <v>5</v>
      </c>
      <c r="T4483" s="100"/>
    </row>
    <row r="4484" spans="1:21" s="56" customFormat="1" ht="69.95" hidden="1" customHeight="1" outlineLevel="1" thickBot="1" x14ac:dyDescent="0.25">
      <c r="A4484" s="242" t="s">
        <v>6546</v>
      </c>
      <c r="B4484" s="103" t="s">
        <v>7185</v>
      </c>
      <c r="C4484" s="64"/>
      <c r="D4484" s="306" t="s">
        <v>522</v>
      </c>
      <c r="E4484" s="64"/>
      <c r="F4484" s="82" t="s">
        <v>4</v>
      </c>
      <c r="G4484" s="86">
        <v>1.75</v>
      </c>
      <c r="H4484" s="98">
        <v>1.2</v>
      </c>
      <c r="I4484" s="98">
        <v>1.1499999999999999</v>
      </c>
      <c r="J4484" s="162">
        <f t="shared" si="3279"/>
        <v>1.127</v>
      </c>
      <c r="K4484" s="162">
        <f t="shared" si="3280"/>
        <v>1.1154999999999999</v>
      </c>
      <c r="L4484" s="162">
        <f t="shared" si="3281"/>
        <v>1.1039999999999999</v>
      </c>
      <c r="M4484" s="141"/>
      <c r="N4484" s="209">
        <f>H4484*M4484</f>
        <v>0</v>
      </c>
      <c r="O4484" s="217">
        <f>I4484*M4484</f>
        <v>0</v>
      </c>
      <c r="P4484" s="216">
        <f>J4484*M4484</f>
        <v>0</v>
      </c>
      <c r="Q4484" s="216">
        <f>K4484*M4484</f>
        <v>0</v>
      </c>
      <c r="R4484" s="99">
        <f>L4484*M4484</f>
        <v>0</v>
      </c>
      <c r="S4484" s="30" t="s">
        <v>5</v>
      </c>
      <c r="T4484" s="100"/>
    </row>
    <row r="4485" spans="1:21" s="56" customFormat="1" ht="69.95" hidden="1" customHeight="1" outlineLevel="1" thickBot="1" x14ac:dyDescent="0.25">
      <c r="A4485" s="242" t="s">
        <v>10451</v>
      </c>
      <c r="B4485" s="103" t="s">
        <v>7185</v>
      </c>
      <c r="C4485" s="64"/>
      <c r="D4485" s="412" t="s">
        <v>10449</v>
      </c>
      <c r="E4485" s="64"/>
      <c r="F4485" s="82" t="s">
        <v>4</v>
      </c>
      <c r="G4485" s="86">
        <v>0.3</v>
      </c>
      <c r="H4485" s="98">
        <v>0.12</v>
      </c>
      <c r="I4485" s="354">
        <v>0.11700000000000001</v>
      </c>
      <c r="J4485" s="162">
        <f t="shared" ref="J4485" si="3282">I4485*0.98</f>
        <v>0.11466</v>
      </c>
      <c r="K4485" s="162">
        <f t="shared" ref="K4485" si="3283">I4485*0.97</f>
        <v>0.11349000000000001</v>
      </c>
      <c r="L4485" s="162">
        <f t="shared" ref="L4485" si="3284">I4485*0.96</f>
        <v>0.11232</v>
      </c>
      <c r="M4485" s="141"/>
      <c r="N4485" s="209">
        <f>H4485*M4485</f>
        <v>0</v>
      </c>
      <c r="O4485" s="217">
        <f>I4485*M4485</f>
        <v>0</v>
      </c>
      <c r="P4485" s="216">
        <f>J4485*M4485</f>
        <v>0</v>
      </c>
      <c r="Q4485" s="216">
        <f>K4485*M4485</f>
        <v>0</v>
      </c>
      <c r="R4485" s="99">
        <f>L4485*M4485</f>
        <v>0</v>
      </c>
      <c r="S4485" s="30" t="s">
        <v>5</v>
      </c>
      <c r="T4485" s="100"/>
    </row>
    <row r="4486" spans="1:21" s="56" customFormat="1" ht="69.95" hidden="1" customHeight="1" outlineLevel="1" thickBot="1" x14ac:dyDescent="0.25">
      <c r="A4486" s="242" t="s">
        <v>6547</v>
      </c>
      <c r="B4486" s="103" t="s">
        <v>7185</v>
      </c>
      <c r="C4486" s="64"/>
      <c r="D4486" s="412" t="s">
        <v>10450</v>
      </c>
      <c r="E4486" s="64"/>
      <c r="F4486" s="82" t="s">
        <v>4</v>
      </c>
      <c r="G4486" s="86">
        <v>0.6</v>
      </c>
      <c r="H4486" s="98">
        <v>0.35</v>
      </c>
      <c r="I4486" s="98">
        <v>0.34</v>
      </c>
      <c r="J4486" s="162">
        <f t="shared" si="3279"/>
        <v>0.3332</v>
      </c>
      <c r="K4486" s="162">
        <f t="shared" si="3280"/>
        <v>0.32980000000000004</v>
      </c>
      <c r="L4486" s="162">
        <f t="shared" si="3281"/>
        <v>0.32640000000000002</v>
      </c>
      <c r="M4486" s="141"/>
      <c r="N4486" s="209">
        <f>H4486*M4486</f>
        <v>0</v>
      </c>
      <c r="O4486" s="217">
        <f>I4486*M4486</f>
        <v>0</v>
      </c>
      <c r="P4486" s="216">
        <f>J4486*M4486</f>
        <v>0</v>
      </c>
      <c r="Q4486" s="216">
        <f>K4486*M4486</f>
        <v>0</v>
      </c>
      <c r="R4486" s="99">
        <f>L4486*M4486</f>
        <v>0</v>
      </c>
      <c r="S4486" s="30" t="s">
        <v>5</v>
      </c>
      <c r="T4486" s="100"/>
    </row>
    <row r="4487" spans="1:21" s="56" customFormat="1" ht="69.95" hidden="1" customHeight="1" outlineLevel="1" thickBot="1" x14ac:dyDescent="0.25">
      <c r="A4487" s="242" t="s">
        <v>6548</v>
      </c>
      <c r="B4487" s="142" t="s">
        <v>7185</v>
      </c>
      <c r="C4487" s="64" t="s">
        <v>2060</v>
      </c>
      <c r="D4487" s="306" t="s">
        <v>3042</v>
      </c>
      <c r="E4487" s="30"/>
      <c r="F4487" s="82" t="s">
        <v>4</v>
      </c>
      <c r="G4487" s="86">
        <v>3</v>
      </c>
      <c r="H4487" s="98">
        <v>1.55</v>
      </c>
      <c r="I4487" s="98">
        <v>1.5</v>
      </c>
      <c r="J4487" s="162">
        <f t="shared" si="3279"/>
        <v>1.47</v>
      </c>
      <c r="K4487" s="162">
        <f t="shared" si="3280"/>
        <v>1.4550000000000001</v>
      </c>
      <c r="L4487" s="162">
        <f t="shared" si="3281"/>
        <v>1.44</v>
      </c>
      <c r="M4487" s="152"/>
      <c r="N4487" s="209">
        <f>H4487*M4487</f>
        <v>0</v>
      </c>
      <c r="O4487" s="217">
        <f>I4487*M4487</f>
        <v>0</v>
      </c>
      <c r="P4487" s="216">
        <f>J4487*M4487</f>
        <v>0</v>
      </c>
      <c r="Q4487" s="216">
        <f>K4487*M4487</f>
        <v>0</v>
      </c>
      <c r="R4487" s="99">
        <f>L4487*M4487</f>
        <v>0</v>
      </c>
      <c r="S4487" s="30" t="s">
        <v>5</v>
      </c>
      <c r="T4487" s="100"/>
    </row>
    <row r="4488" spans="1:21" s="56" customFormat="1" ht="69.95" hidden="1" customHeight="1" outlineLevel="1" thickBot="1" x14ac:dyDescent="0.25">
      <c r="A4488" s="242" t="s">
        <v>10402</v>
      </c>
      <c r="B4488" s="142" t="s">
        <v>7185</v>
      </c>
      <c r="C4488" s="7"/>
      <c r="D4488" s="506" t="s">
        <v>10401</v>
      </c>
      <c r="E4488" s="13"/>
      <c r="F4488" s="82" t="s">
        <v>4</v>
      </c>
      <c r="G4488" s="2">
        <v>3</v>
      </c>
      <c r="H4488" s="98">
        <v>1.55</v>
      </c>
      <c r="I4488" s="98">
        <v>1.5</v>
      </c>
      <c r="J4488" s="161">
        <f t="shared" si="3279"/>
        <v>1.47</v>
      </c>
      <c r="K4488" s="161">
        <f t="shared" si="3280"/>
        <v>1.4550000000000001</v>
      </c>
      <c r="L4488" s="161">
        <f t="shared" si="3281"/>
        <v>1.44</v>
      </c>
      <c r="M4488" s="15"/>
      <c r="N4488" s="208">
        <f>H4488*M4488</f>
        <v>0</v>
      </c>
      <c r="O4488" s="217">
        <f>I4488*M4488</f>
        <v>0</v>
      </c>
      <c r="P4488" s="216">
        <f>J4488*M4488</f>
        <v>0</v>
      </c>
      <c r="Q4488" s="216">
        <f>K4488*M4488</f>
        <v>0</v>
      </c>
      <c r="R4488" s="99">
        <f>L4488*M4488</f>
        <v>0</v>
      </c>
      <c r="S4488" s="13" t="s">
        <v>5</v>
      </c>
    </row>
    <row r="4489" spans="1:21" s="56" customFormat="1" ht="20.100000000000001" customHeight="1" collapsed="1" thickBot="1" x14ac:dyDescent="0.25">
      <c r="A4489" s="372" t="s">
        <v>8792</v>
      </c>
      <c r="B4489" s="372"/>
      <c r="C4489" s="373"/>
      <c r="D4489" s="374"/>
      <c r="E4489" s="374"/>
      <c r="F4489" s="374"/>
      <c r="G4489" s="375"/>
      <c r="H4489" s="376"/>
      <c r="I4489" s="376"/>
      <c r="J4489" s="378"/>
      <c r="K4489" s="378"/>
      <c r="L4489" s="378"/>
      <c r="M4489" s="375"/>
      <c r="N4489" s="376"/>
      <c r="O4489" s="376"/>
      <c r="P4489" s="376"/>
      <c r="Q4489" s="376"/>
      <c r="R4489" s="376"/>
      <c r="S4489" s="377"/>
    </row>
    <row r="4490" spans="1:21" ht="20.100000000000001" hidden="1" customHeight="1" outlineLevel="1" thickBot="1" x14ac:dyDescent="0.25">
      <c r="A4490" s="3" t="s">
        <v>3737</v>
      </c>
      <c r="B4490" s="3" t="s">
        <v>33</v>
      </c>
      <c r="C4490" s="3"/>
      <c r="D4490" s="3" t="s">
        <v>17</v>
      </c>
      <c r="E4490" s="4" t="s">
        <v>2746</v>
      </c>
      <c r="F4490" s="84" t="s">
        <v>31</v>
      </c>
      <c r="G4490" s="85" t="s">
        <v>487</v>
      </c>
      <c r="H4490" s="3" t="s">
        <v>488</v>
      </c>
      <c r="I4490" s="3" t="s">
        <v>495</v>
      </c>
      <c r="J4490" s="123">
        <v>-0.02</v>
      </c>
      <c r="K4490" s="123">
        <v>-0.03</v>
      </c>
      <c r="L4490" s="123">
        <v>-0.04</v>
      </c>
      <c r="M4490" s="3" t="s">
        <v>18</v>
      </c>
      <c r="N4490" s="3" t="s">
        <v>8</v>
      </c>
      <c r="O4490" s="3" t="s">
        <v>486</v>
      </c>
      <c r="P4490" s="124" t="s">
        <v>1924</v>
      </c>
      <c r="Q4490" s="124" t="s">
        <v>1930</v>
      </c>
      <c r="R4490" s="124" t="s">
        <v>1931</v>
      </c>
      <c r="S4490" s="3" t="s">
        <v>34</v>
      </c>
      <c r="U4490" s="56"/>
    </row>
    <row r="4491" spans="1:21" s="56" customFormat="1" ht="69.95" hidden="1" customHeight="1" outlineLevel="1" thickBot="1" x14ac:dyDescent="0.25">
      <c r="A4491" s="242" t="s">
        <v>6604</v>
      </c>
      <c r="B4491" s="142" t="s">
        <v>7170</v>
      </c>
      <c r="C4491" s="82"/>
      <c r="D4491" s="279" t="s">
        <v>1810</v>
      </c>
      <c r="E4491" s="64"/>
      <c r="F4491" s="82" t="s">
        <v>4</v>
      </c>
      <c r="G4491" s="89">
        <v>0.9</v>
      </c>
      <c r="H4491" s="99">
        <v>0.56000000000000005</v>
      </c>
      <c r="I4491" s="99">
        <v>0.54</v>
      </c>
      <c r="J4491" s="161">
        <f t="shared" ref="J4491:J4494" si="3285">I4491*0.98</f>
        <v>0.5292</v>
      </c>
      <c r="K4491" s="161">
        <f t="shared" ref="K4491:K4494" si="3286">I4491*0.97</f>
        <v>0.52380000000000004</v>
      </c>
      <c r="L4491" s="161">
        <f t="shared" ref="L4491:L4494" si="3287">I4491*0.96</f>
        <v>0.51839999999999997</v>
      </c>
      <c r="M4491" s="14"/>
      <c r="N4491" s="209">
        <f>H4491*M4491</f>
        <v>0</v>
      </c>
      <c r="O4491" s="217">
        <f>I4491*M4491</f>
        <v>0</v>
      </c>
      <c r="P4491" s="216">
        <f>J4491*M4491</f>
        <v>0</v>
      </c>
      <c r="Q4491" s="216">
        <f>K4491*M4491</f>
        <v>0</v>
      </c>
      <c r="R4491" s="99">
        <f>L4491*M4491</f>
        <v>0</v>
      </c>
      <c r="S4491" s="30" t="s">
        <v>5</v>
      </c>
      <c r="T4491" s="100"/>
    </row>
    <row r="4492" spans="1:21" s="56" customFormat="1" ht="69.95" hidden="1" customHeight="1" outlineLevel="1" thickBot="1" x14ac:dyDescent="0.25">
      <c r="A4492" s="242" t="s">
        <v>6605</v>
      </c>
      <c r="B4492" s="142" t="s">
        <v>7170</v>
      </c>
      <c r="C4492" s="82"/>
      <c r="D4492" s="279" t="s">
        <v>10453</v>
      </c>
      <c r="E4492" s="64"/>
      <c r="F4492" s="82" t="s">
        <v>4</v>
      </c>
      <c r="G4492" s="89">
        <v>1</v>
      </c>
      <c r="H4492" s="90">
        <v>0.7</v>
      </c>
      <c r="I4492" s="90">
        <v>0.68</v>
      </c>
      <c r="J4492" s="161">
        <f t="shared" ref="J4492" si="3288">I4492*0.98</f>
        <v>0.66639999999999999</v>
      </c>
      <c r="K4492" s="161">
        <f t="shared" ref="K4492" si="3289">I4492*0.97</f>
        <v>0.65960000000000008</v>
      </c>
      <c r="L4492" s="161">
        <f t="shared" ref="L4492" si="3290">I4492*0.96</f>
        <v>0.65280000000000005</v>
      </c>
      <c r="M4492" s="14"/>
      <c r="N4492" s="209">
        <f>H4492*M4492</f>
        <v>0</v>
      </c>
      <c r="O4492" s="217">
        <f>I4492*M4492</f>
        <v>0</v>
      </c>
      <c r="P4492" s="216">
        <f>J4492*M4492</f>
        <v>0</v>
      </c>
      <c r="Q4492" s="216">
        <f>K4492*M4492</f>
        <v>0</v>
      </c>
      <c r="R4492" s="99">
        <f>L4492*M4492</f>
        <v>0</v>
      </c>
      <c r="S4492" s="30" t="s">
        <v>5</v>
      </c>
      <c r="T4492" s="100"/>
    </row>
    <row r="4493" spans="1:21" s="56" customFormat="1" ht="69.95" hidden="1" customHeight="1" outlineLevel="1" thickBot="1" x14ac:dyDescent="0.25">
      <c r="A4493" s="242" t="s">
        <v>6606</v>
      </c>
      <c r="B4493" s="142" t="s">
        <v>7170</v>
      </c>
      <c r="C4493" s="242" t="s">
        <v>1921</v>
      </c>
      <c r="D4493" s="306" t="s">
        <v>1920</v>
      </c>
      <c r="E4493" s="64"/>
      <c r="F4493" s="82" t="s">
        <v>4</v>
      </c>
      <c r="G4493" s="86">
        <v>1</v>
      </c>
      <c r="H4493" s="99">
        <v>0.53</v>
      </c>
      <c r="I4493" s="180">
        <v>0.52</v>
      </c>
      <c r="J4493" s="162">
        <f t="shared" si="3285"/>
        <v>0.50960000000000005</v>
      </c>
      <c r="K4493" s="162">
        <f t="shared" si="3286"/>
        <v>0.50439999999999996</v>
      </c>
      <c r="L4493" s="162">
        <f t="shared" si="3287"/>
        <v>0.49919999999999998</v>
      </c>
      <c r="M4493" s="141"/>
      <c r="N4493" s="209">
        <f>H4493*M4493</f>
        <v>0</v>
      </c>
      <c r="O4493" s="217">
        <f>I4493*M4493</f>
        <v>0</v>
      </c>
      <c r="P4493" s="216">
        <f>J4493*M4493</f>
        <v>0</v>
      </c>
      <c r="Q4493" s="216">
        <f>K4493*M4493</f>
        <v>0</v>
      </c>
      <c r="R4493" s="99">
        <f>L4493*M4493</f>
        <v>0</v>
      </c>
      <c r="S4493" s="30" t="s">
        <v>5</v>
      </c>
      <c r="T4493" s="100"/>
    </row>
    <row r="4494" spans="1:21" s="56" customFormat="1" ht="69.95" hidden="1" customHeight="1" outlineLevel="1" thickBot="1" x14ac:dyDescent="0.25">
      <c r="A4494" s="242" t="s">
        <v>6607</v>
      </c>
      <c r="B4494" s="142" t="s">
        <v>7170</v>
      </c>
      <c r="C4494" s="64"/>
      <c r="D4494" s="306" t="s">
        <v>659</v>
      </c>
      <c r="E4494" s="64"/>
      <c r="F4494" s="82" t="s">
        <v>4</v>
      </c>
      <c r="G4494" s="86">
        <v>2</v>
      </c>
      <c r="H4494" s="99">
        <v>1.25</v>
      </c>
      <c r="I4494" s="180">
        <v>1.2</v>
      </c>
      <c r="J4494" s="162">
        <f t="shared" si="3285"/>
        <v>1.1759999999999999</v>
      </c>
      <c r="K4494" s="162">
        <f t="shared" si="3286"/>
        <v>1.1639999999999999</v>
      </c>
      <c r="L4494" s="162">
        <f t="shared" si="3287"/>
        <v>1.1519999999999999</v>
      </c>
      <c r="M4494" s="152"/>
      <c r="N4494" s="209">
        <f>H4494*M4494</f>
        <v>0</v>
      </c>
      <c r="O4494" s="217">
        <f>I4494*M4494</f>
        <v>0</v>
      </c>
      <c r="P4494" s="216">
        <f>J4494*M4494</f>
        <v>0</v>
      </c>
      <c r="Q4494" s="216">
        <f>K4494*M4494</f>
        <v>0</v>
      </c>
      <c r="R4494" s="99">
        <f>L4494*M4494</f>
        <v>0</v>
      </c>
      <c r="S4494" s="30" t="s">
        <v>5</v>
      </c>
      <c r="T4494" s="100"/>
      <c r="U4494"/>
    </row>
    <row r="4495" spans="1:21" s="56" customFormat="1" ht="69.95" hidden="1" customHeight="1" outlineLevel="1" thickBot="1" x14ac:dyDescent="0.25">
      <c r="A4495" s="242" t="s">
        <v>6895</v>
      </c>
      <c r="B4495" s="142" t="s">
        <v>7170</v>
      </c>
      <c r="C4495" s="91"/>
      <c r="D4495" s="518" t="s">
        <v>6892</v>
      </c>
      <c r="E4495" s="144"/>
      <c r="F4495" s="91" t="s">
        <v>4</v>
      </c>
      <c r="G4495" s="333">
        <v>0.45</v>
      </c>
      <c r="H4495" s="472">
        <v>0.23</v>
      </c>
      <c r="I4495" s="472">
        <v>0.22</v>
      </c>
      <c r="J4495" s="161">
        <f t="shared" ref="J4495:J4497" si="3291">I4495*0.98</f>
        <v>0.21559999999999999</v>
      </c>
      <c r="K4495" s="161">
        <f t="shared" ref="K4495:K4497" si="3292">I4495*0.97</f>
        <v>0.21340000000000001</v>
      </c>
      <c r="L4495" s="161">
        <f t="shared" ref="L4495:L4497" si="3293">I4495*0.96</f>
        <v>0.2112</v>
      </c>
      <c r="M4495" s="15"/>
      <c r="N4495" s="208">
        <f>H4495*M4495</f>
        <v>0</v>
      </c>
      <c r="O4495" s="217">
        <f>I4495*M4495</f>
        <v>0</v>
      </c>
      <c r="P4495" s="216">
        <f>J4495*M4495</f>
        <v>0</v>
      </c>
      <c r="Q4495" s="216">
        <f>K4495*M4495</f>
        <v>0</v>
      </c>
      <c r="R4495" s="99">
        <f>L4495*M4495</f>
        <v>0</v>
      </c>
      <c r="S4495" s="13" t="s">
        <v>5</v>
      </c>
    </row>
    <row r="4496" spans="1:21" s="56" customFormat="1" ht="69.95" hidden="1" customHeight="1" outlineLevel="1" thickBot="1" x14ac:dyDescent="0.25">
      <c r="A4496" s="242" t="s">
        <v>6896</v>
      </c>
      <c r="B4496" s="142" t="s">
        <v>7170</v>
      </c>
      <c r="C4496" s="91"/>
      <c r="D4496" s="518" t="s">
        <v>6891</v>
      </c>
      <c r="E4496" s="144"/>
      <c r="F4496" s="91" t="s">
        <v>4</v>
      </c>
      <c r="G4496" s="333">
        <v>0.45</v>
      </c>
      <c r="H4496" s="472">
        <v>0.23</v>
      </c>
      <c r="I4496" s="472">
        <v>0.22</v>
      </c>
      <c r="J4496" s="161">
        <f t="shared" si="3291"/>
        <v>0.21559999999999999</v>
      </c>
      <c r="K4496" s="161">
        <f t="shared" si="3292"/>
        <v>0.21340000000000001</v>
      </c>
      <c r="L4496" s="161">
        <f t="shared" si="3293"/>
        <v>0.2112</v>
      </c>
      <c r="M4496" s="15"/>
      <c r="N4496" s="208">
        <f>H4496*M4496</f>
        <v>0</v>
      </c>
      <c r="O4496" s="217">
        <f>I4496*M4496</f>
        <v>0</v>
      </c>
      <c r="P4496" s="216">
        <f>J4496*M4496</f>
        <v>0</v>
      </c>
      <c r="Q4496" s="216">
        <f>K4496*M4496</f>
        <v>0</v>
      </c>
      <c r="R4496" s="99">
        <f>L4496*M4496</f>
        <v>0</v>
      </c>
      <c r="S4496" s="13" t="s">
        <v>5</v>
      </c>
    </row>
    <row r="4497" spans="1:19" s="56" customFormat="1" ht="69.95" hidden="1" customHeight="1" outlineLevel="1" thickBot="1" x14ac:dyDescent="0.25">
      <c r="A4497" s="242" t="s">
        <v>6897</v>
      </c>
      <c r="B4497" s="142" t="s">
        <v>7170</v>
      </c>
      <c r="C4497" s="91"/>
      <c r="D4497" s="518" t="s">
        <v>6890</v>
      </c>
      <c r="E4497" s="144"/>
      <c r="F4497" s="91" t="s">
        <v>4</v>
      </c>
      <c r="G4497" s="333">
        <v>0.45</v>
      </c>
      <c r="H4497" s="472">
        <v>0.23</v>
      </c>
      <c r="I4497" s="472">
        <v>0.22</v>
      </c>
      <c r="J4497" s="161">
        <f t="shared" si="3291"/>
        <v>0.21559999999999999</v>
      </c>
      <c r="K4497" s="161">
        <f t="shared" si="3292"/>
        <v>0.21340000000000001</v>
      </c>
      <c r="L4497" s="161">
        <f t="shared" si="3293"/>
        <v>0.2112</v>
      </c>
      <c r="M4497" s="15"/>
      <c r="N4497" s="208">
        <f>H4497*M4497</f>
        <v>0</v>
      </c>
      <c r="O4497" s="217">
        <f>I4497*M4497</f>
        <v>0</v>
      </c>
      <c r="P4497" s="216">
        <f>J4497*M4497</f>
        <v>0</v>
      </c>
      <c r="Q4497" s="216">
        <f>K4497*M4497</f>
        <v>0</v>
      </c>
      <c r="R4497" s="99">
        <f>L4497*M4497</f>
        <v>0</v>
      </c>
      <c r="S4497" s="13" t="s">
        <v>5</v>
      </c>
    </row>
    <row r="4498" spans="1:19" s="56" customFormat="1" ht="69.95" hidden="1" customHeight="1" outlineLevel="1" thickBot="1" x14ac:dyDescent="0.25">
      <c r="A4498" s="242" t="s">
        <v>6556</v>
      </c>
      <c r="B4498" s="142" t="s">
        <v>7170</v>
      </c>
      <c r="C4498" s="91"/>
      <c r="D4498" s="518" t="s">
        <v>206</v>
      </c>
      <c r="E4498" s="64"/>
      <c r="F4498" s="91" t="s">
        <v>4</v>
      </c>
      <c r="G4498" s="333">
        <v>0.5</v>
      </c>
      <c r="H4498" s="472">
        <v>0.25</v>
      </c>
      <c r="I4498" s="472">
        <v>0.24</v>
      </c>
      <c r="J4498" s="161">
        <f t="shared" ref="J4498:J4522" si="3294">I4498*0.98</f>
        <v>0.23519999999999999</v>
      </c>
      <c r="K4498" s="161">
        <f t="shared" ref="K4498:K4522" si="3295">I4498*0.97</f>
        <v>0.23279999999999998</v>
      </c>
      <c r="L4498" s="161">
        <f t="shared" ref="L4498:L4522" si="3296">I4498*0.96</f>
        <v>0.23039999999999999</v>
      </c>
      <c r="M4498" s="15"/>
      <c r="N4498" s="208">
        <f>H4498*M4498</f>
        <v>0</v>
      </c>
      <c r="O4498" s="217">
        <f>I4498*M4498</f>
        <v>0</v>
      </c>
      <c r="P4498" s="216">
        <f>J4498*M4498</f>
        <v>0</v>
      </c>
      <c r="Q4498" s="216">
        <f>K4498*M4498</f>
        <v>0</v>
      </c>
      <c r="R4498" s="99">
        <f>L4498*M4498</f>
        <v>0</v>
      </c>
      <c r="S4498" s="13" t="s">
        <v>5</v>
      </c>
    </row>
    <row r="4499" spans="1:19" s="56" customFormat="1" ht="69.95" hidden="1" customHeight="1" outlineLevel="1" thickBot="1" x14ac:dyDescent="0.25">
      <c r="A4499" s="242" t="s">
        <v>6557</v>
      </c>
      <c r="B4499" s="142" t="s">
        <v>7170</v>
      </c>
      <c r="C4499" s="91"/>
      <c r="D4499" s="518" t="s">
        <v>207</v>
      </c>
      <c r="E4499" s="64"/>
      <c r="F4499" s="91" t="s">
        <v>4</v>
      </c>
      <c r="G4499" s="333">
        <v>0.5</v>
      </c>
      <c r="H4499" s="472">
        <v>0.25</v>
      </c>
      <c r="I4499" s="472">
        <v>0.24</v>
      </c>
      <c r="J4499" s="161">
        <f t="shared" si="3294"/>
        <v>0.23519999999999999</v>
      </c>
      <c r="K4499" s="161">
        <f t="shared" si="3295"/>
        <v>0.23279999999999998</v>
      </c>
      <c r="L4499" s="161">
        <f t="shared" si="3296"/>
        <v>0.23039999999999999</v>
      </c>
      <c r="M4499" s="15"/>
      <c r="N4499" s="208">
        <f>H4499*M4499</f>
        <v>0</v>
      </c>
      <c r="O4499" s="217">
        <f>I4499*M4499</f>
        <v>0</v>
      </c>
      <c r="P4499" s="216">
        <f>J4499*M4499</f>
        <v>0</v>
      </c>
      <c r="Q4499" s="216">
        <f>K4499*M4499</f>
        <v>0</v>
      </c>
      <c r="R4499" s="99">
        <f>L4499*M4499</f>
        <v>0</v>
      </c>
      <c r="S4499" s="13" t="s">
        <v>5</v>
      </c>
    </row>
    <row r="4500" spans="1:19" s="56" customFormat="1" ht="69.95" hidden="1" customHeight="1" outlineLevel="1" thickBot="1" x14ac:dyDescent="0.25">
      <c r="A4500" s="242" t="s">
        <v>6898</v>
      </c>
      <c r="B4500" s="142" t="s">
        <v>7170</v>
      </c>
      <c r="C4500" s="91"/>
      <c r="D4500" s="518" t="s">
        <v>6893</v>
      </c>
      <c r="E4500" s="64"/>
      <c r="F4500" s="91" t="s">
        <v>4</v>
      </c>
      <c r="G4500" s="333">
        <v>0.5</v>
      </c>
      <c r="H4500" s="472">
        <v>0.25</v>
      </c>
      <c r="I4500" s="472">
        <v>0.24</v>
      </c>
      <c r="J4500" s="161">
        <f t="shared" ref="J4500:J4501" si="3297">I4500*0.98</f>
        <v>0.23519999999999999</v>
      </c>
      <c r="K4500" s="161">
        <f t="shared" ref="K4500:K4501" si="3298">I4500*0.97</f>
        <v>0.23279999999999998</v>
      </c>
      <c r="L4500" s="161">
        <f t="shared" ref="L4500:L4501" si="3299">I4500*0.96</f>
        <v>0.23039999999999999</v>
      </c>
      <c r="M4500" s="15"/>
      <c r="N4500" s="208">
        <f>H4500*M4500</f>
        <v>0</v>
      </c>
      <c r="O4500" s="217">
        <f>I4500*M4500</f>
        <v>0</v>
      </c>
      <c r="P4500" s="216">
        <f>J4500*M4500</f>
        <v>0</v>
      </c>
      <c r="Q4500" s="216">
        <f>K4500*M4500</f>
        <v>0</v>
      </c>
      <c r="R4500" s="99">
        <f>L4500*M4500</f>
        <v>0</v>
      </c>
      <c r="S4500" s="13" t="s">
        <v>5</v>
      </c>
    </row>
    <row r="4501" spans="1:19" s="56" customFormat="1" ht="69.95" hidden="1" customHeight="1" outlineLevel="1" thickBot="1" x14ac:dyDescent="0.25">
      <c r="A4501" s="242" t="s">
        <v>6899</v>
      </c>
      <c r="B4501" s="142" t="s">
        <v>7170</v>
      </c>
      <c r="C4501" s="91"/>
      <c r="D4501" s="518" t="s">
        <v>6894</v>
      </c>
      <c r="E4501" s="64"/>
      <c r="F4501" s="91" t="s">
        <v>4</v>
      </c>
      <c r="G4501" s="333">
        <v>0.5</v>
      </c>
      <c r="H4501" s="472">
        <v>0.25</v>
      </c>
      <c r="I4501" s="472">
        <v>0.24</v>
      </c>
      <c r="J4501" s="161">
        <f t="shared" si="3297"/>
        <v>0.23519999999999999</v>
      </c>
      <c r="K4501" s="161">
        <f t="shared" si="3298"/>
        <v>0.23279999999999998</v>
      </c>
      <c r="L4501" s="161">
        <f t="shared" si="3299"/>
        <v>0.23039999999999999</v>
      </c>
      <c r="M4501" s="15"/>
      <c r="N4501" s="208">
        <f>H4501*M4501</f>
        <v>0</v>
      </c>
      <c r="O4501" s="217">
        <f>I4501*M4501</f>
        <v>0</v>
      </c>
      <c r="P4501" s="216">
        <f>J4501*M4501</f>
        <v>0</v>
      </c>
      <c r="Q4501" s="216">
        <f>K4501*M4501</f>
        <v>0</v>
      </c>
      <c r="R4501" s="99">
        <f>L4501*M4501</f>
        <v>0</v>
      </c>
      <c r="S4501" s="13" t="s">
        <v>5</v>
      </c>
    </row>
    <row r="4502" spans="1:19" s="56" customFormat="1" ht="69.95" hidden="1" customHeight="1" outlineLevel="1" thickBot="1" x14ac:dyDescent="0.25">
      <c r="A4502" s="242" t="s">
        <v>6558</v>
      </c>
      <c r="B4502" s="142" t="s">
        <v>7170</v>
      </c>
      <c r="C4502" s="91"/>
      <c r="D4502" s="518" t="s">
        <v>208</v>
      </c>
      <c r="E4502" s="64"/>
      <c r="F4502" s="91" t="s">
        <v>4</v>
      </c>
      <c r="G4502" s="333">
        <v>0.5</v>
      </c>
      <c r="H4502" s="472">
        <v>0.27</v>
      </c>
      <c r="I4502" s="472">
        <v>0.26</v>
      </c>
      <c r="J4502" s="161">
        <f t="shared" si="3294"/>
        <v>0.25480000000000003</v>
      </c>
      <c r="K4502" s="161">
        <f t="shared" si="3295"/>
        <v>0.25219999999999998</v>
      </c>
      <c r="L4502" s="161">
        <f t="shared" si="3296"/>
        <v>0.24959999999999999</v>
      </c>
      <c r="M4502" s="15"/>
      <c r="N4502" s="208">
        <f>H4502*M4502</f>
        <v>0</v>
      </c>
      <c r="O4502" s="217">
        <f>I4502*M4502</f>
        <v>0</v>
      </c>
      <c r="P4502" s="216">
        <f>J4502*M4502</f>
        <v>0</v>
      </c>
      <c r="Q4502" s="216">
        <f>K4502*M4502</f>
        <v>0</v>
      </c>
      <c r="R4502" s="99">
        <f>L4502*M4502</f>
        <v>0</v>
      </c>
      <c r="S4502" s="13" t="s">
        <v>5</v>
      </c>
    </row>
    <row r="4503" spans="1:19" s="56" customFormat="1" ht="69.95" hidden="1" customHeight="1" outlineLevel="1" thickBot="1" x14ac:dyDescent="0.25">
      <c r="A4503" s="242" t="s">
        <v>6559</v>
      </c>
      <c r="B4503" s="142" t="s">
        <v>7170</v>
      </c>
      <c r="C4503" s="91"/>
      <c r="D4503" s="518" t="s">
        <v>209</v>
      </c>
      <c r="E4503" s="64"/>
      <c r="F4503" s="91" t="s">
        <v>4</v>
      </c>
      <c r="G4503" s="333">
        <v>0.5</v>
      </c>
      <c r="H4503" s="472">
        <v>0.27</v>
      </c>
      <c r="I4503" s="472">
        <v>0.26</v>
      </c>
      <c r="J4503" s="161">
        <f t="shared" si="3294"/>
        <v>0.25480000000000003</v>
      </c>
      <c r="K4503" s="161">
        <f t="shared" si="3295"/>
        <v>0.25219999999999998</v>
      </c>
      <c r="L4503" s="161">
        <f t="shared" si="3296"/>
        <v>0.24959999999999999</v>
      </c>
      <c r="M4503" s="15"/>
      <c r="N4503" s="208">
        <f>H4503*M4503</f>
        <v>0</v>
      </c>
      <c r="O4503" s="217">
        <f>I4503*M4503</f>
        <v>0</v>
      </c>
      <c r="P4503" s="216">
        <f>J4503*M4503</f>
        <v>0</v>
      </c>
      <c r="Q4503" s="216">
        <f>K4503*M4503</f>
        <v>0</v>
      </c>
      <c r="R4503" s="99">
        <f>L4503*M4503</f>
        <v>0</v>
      </c>
      <c r="S4503" s="13" t="s">
        <v>5</v>
      </c>
    </row>
    <row r="4504" spans="1:19" s="56" customFormat="1" ht="69.95" hidden="1" customHeight="1" outlineLevel="1" thickBot="1" x14ac:dyDescent="0.25">
      <c r="A4504" s="242" t="s">
        <v>6560</v>
      </c>
      <c r="B4504" s="142" t="s">
        <v>7170</v>
      </c>
      <c r="C4504" s="91"/>
      <c r="D4504" s="518" t="s">
        <v>210</v>
      </c>
      <c r="E4504" s="64"/>
      <c r="F4504" s="91" t="s">
        <v>4</v>
      </c>
      <c r="G4504" s="333">
        <v>0.5</v>
      </c>
      <c r="H4504" s="472">
        <v>0.27</v>
      </c>
      <c r="I4504" s="472">
        <v>0.26</v>
      </c>
      <c r="J4504" s="161">
        <f t="shared" si="3294"/>
        <v>0.25480000000000003</v>
      </c>
      <c r="K4504" s="161">
        <f t="shared" si="3295"/>
        <v>0.25219999999999998</v>
      </c>
      <c r="L4504" s="161">
        <f t="shared" si="3296"/>
        <v>0.24959999999999999</v>
      </c>
      <c r="M4504" s="15"/>
      <c r="N4504" s="208">
        <f>H4504*M4504</f>
        <v>0</v>
      </c>
      <c r="O4504" s="217">
        <f>I4504*M4504</f>
        <v>0</v>
      </c>
      <c r="P4504" s="216">
        <f>J4504*M4504</f>
        <v>0</v>
      </c>
      <c r="Q4504" s="216">
        <f>K4504*M4504</f>
        <v>0</v>
      </c>
      <c r="R4504" s="99">
        <f>L4504*M4504</f>
        <v>0</v>
      </c>
      <c r="S4504" s="13" t="s">
        <v>5</v>
      </c>
    </row>
    <row r="4505" spans="1:19" s="56" customFormat="1" ht="69.95" hidden="1" customHeight="1" outlineLevel="1" thickBot="1" x14ac:dyDescent="0.25">
      <c r="A4505" s="242" t="s">
        <v>6561</v>
      </c>
      <c r="B4505" s="142" t="s">
        <v>7170</v>
      </c>
      <c r="C4505" s="91"/>
      <c r="D4505" s="518" t="s">
        <v>211</v>
      </c>
      <c r="E4505" s="144"/>
      <c r="F4505" s="91" t="s">
        <v>4</v>
      </c>
      <c r="G4505" s="333">
        <v>0.55000000000000004</v>
      </c>
      <c r="H4505" s="472">
        <v>0.29499999999999998</v>
      </c>
      <c r="I4505" s="472">
        <v>0.28499999999999998</v>
      </c>
      <c r="J4505" s="161">
        <f t="shared" si="3294"/>
        <v>0.27929999999999999</v>
      </c>
      <c r="K4505" s="161">
        <f t="shared" si="3295"/>
        <v>0.27644999999999997</v>
      </c>
      <c r="L4505" s="161">
        <f t="shared" si="3296"/>
        <v>0.27359999999999995</v>
      </c>
      <c r="M4505" s="15"/>
      <c r="N4505" s="208">
        <f>H4505*M4505</f>
        <v>0</v>
      </c>
      <c r="O4505" s="217">
        <f>I4505*M4505</f>
        <v>0</v>
      </c>
      <c r="P4505" s="216">
        <f>J4505*M4505</f>
        <v>0</v>
      </c>
      <c r="Q4505" s="216">
        <f>K4505*M4505</f>
        <v>0</v>
      </c>
      <c r="R4505" s="99">
        <f>L4505*M4505</f>
        <v>0</v>
      </c>
      <c r="S4505" s="13" t="s">
        <v>5</v>
      </c>
    </row>
    <row r="4506" spans="1:19" s="56" customFormat="1" ht="69.95" hidden="1" customHeight="1" outlineLevel="1" thickBot="1" x14ac:dyDescent="0.25">
      <c r="A4506" s="242" t="s">
        <v>6562</v>
      </c>
      <c r="B4506" s="142" t="s">
        <v>7170</v>
      </c>
      <c r="C4506" s="91"/>
      <c r="D4506" s="518" t="s">
        <v>212</v>
      </c>
      <c r="E4506" s="64"/>
      <c r="F4506" s="91" t="s">
        <v>4</v>
      </c>
      <c r="G4506" s="333">
        <v>0.55000000000000004</v>
      </c>
      <c r="H4506" s="472">
        <v>0.29499999999999998</v>
      </c>
      <c r="I4506" s="472">
        <v>0.28499999999999998</v>
      </c>
      <c r="J4506" s="161">
        <f t="shared" si="3294"/>
        <v>0.27929999999999999</v>
      </c>
      <c r="K4506" s="161">
        <f t="shared" si="3295"/>
        <v>0.27644999999999997</v>
      </c>
      <c r="L4506" s="161">
        <f t="shared" si="3296"/>
        <v>0.27359999999999995</v>
      </c>
      <c r="M4506" s="15"/>
      <c r="N4506" s="208">
        <f>H4506*M4506</f>
        <v>0</v>
      </c>
      <c r="O4506" s="217">
        <f>I4506*M4506</f>
        <v>0</v>
      </c>
      <c r="P4506" s="216">
        <f>J4506*M4506</f>
        <v>0</v>
      </c>
      <c r="Q4506" s="216">
        <f>K4506*M4506</f>
        <v>0</v>
      </c>
      <c r="R4506" s="99">
        <f>L4506*M4506</f>
        <v>0</v>
      </c>
      <c r="S4506" s="13" t="s">
        <v>5</v>
      </c>
    </row>
    <row r="4507" spans="1:19" s="56" customFormat="1" ht="69.95" hidden="1" customHeight="1" outlineLevel="1" thickBot="1" x14ac:dyDescent="0.25">
      <c r="A4507" s="242" t="s">
        <v>6563</v>
      </c>
      <c r="B4507" s="142" t="s">
        <v>7170</v>
      </c>
      <c r="C4507" s="91"/>
      <c r="D4507" s="518" t="s">
        <v>213</v>
      </c>
      <c r="E4507" s="64"/>
      <c r="F4507" s="91" t="s">
        <v>4</v>
      </c>
      <c r="G4507" s="333">
        <v>0.55000000000000004</v>
      </c>
      <c r="H4507" s="472">
        <v>0.29499999999999998</v>
      </c>
      <c r="I4507" s="472">
        <v>0.28499999999999998</v>
      </c>
      <c r="J4507" s="161">
        <f t="shared" si="3294"/>
        <v>0.27929999999999999</v>
      </c>
      <c r="K4507" s="161">
        <f t="shared" si="3295"/>
        <v>0.27644999999999997</v>
      </c>
      <c r="L4507" s="161">
        <f t="shared" si="3296"/>
        <v>0.27359999999999995</v>
      </c>
      <c r="M4507" s="15"/>
      <c r="N4507" s="208">
        <f>H4507*M4507</f>
        <v>0</v>
      </c>
      <c r="O4507" s="217">
        <f>I4507*M4507</f>
        <v>0</v>
      </c>
      <c r="P4507" s="216">
        <f>J4507*M4507</f>
        <v>0</v>
      </c>
      <c r="Q4507" s="216">
        <f>K4507*M4507</f>
        <v>0</v>
      </c>
      <c r="R4507" s="99">
        <f>L4507*M4507</f>
        <v>0</v>
      </c>
      <c r="S4507" s="13" t="s">
        <v>5</v>
      </c>
    </row>
    <row r="4508" spans="1:19" s="56" customFormat="1" ht="69.95" hidden="1" customHeight="1" outlineLevel="1" thickBot="1" x14ac:dyDescent="0.25">
      <c r="A4508" s="242" t="s">
        <v>6564</v>
      </c>
      <c r="B4508" s="142" t="s">
        <v>7170</v>
      </c>
      <c r="C4508" s="91"/>
      <c r="D4508" s="518" t="s">
        <v>214</v>
      </c>
      <c r="E4508" s="64"/>
      <c r="F4508" s="91" t="s">
        <v>4</v>
      </c>
      <c r="G4508" s="333">
        <v>0.55000000000000004</v>
      </c>
      <c r="H4508" s="472">
        <v>0.29499999999999998</v>
      </c>
      <c r="I4508" s="472">
        <v>0.28499999999999998</v>
      </c>
      <c r="J4508" s="161">
        <f t="shared" si="3294"/>
        <v>0.27929999999999999</v>
      </c>
      <c r="K4508" s="161">
        <f t="shared" si="3295"/>
        <v>0.27644999999999997</v>
      </c>
      <c r="L4508" s="161">
        <f t="shared" si="3296"/>
        <v>0.27359999999999995</v>
      </c>
      <c r="M4508" s="15"/>
      <c r="N4508" s="208">
        <f>H4508*M4508</f>
        <v>0</v>
      </c>
      <c r="O4508" s="217">
        <f>I4508*M4508</f>
        <v>0</v>
      </c>
      <c r="P4508" s="216">
        <f>J4508*M4508</f>
        <v>0</v>
      </c>
      <c r="Q4508" s="216">
        <f>K4508*M4508</f>
        <v>0</v>
      </c>
      <c r="R4508" s="99">
        <f>L4508*M4508</f>
        <v>0</v>
      </c>
      <c r="S4508" s="13" t="s">
        <v>5</v>
      </c>
    </row>
    <row r="4509" spans="1:19" s="56" customFormat="1" ht="69.95" hidden="1" customHeight="1" outlineLevel="1" thickBot="1" x14ac:dyDescent="0.25">
      <c r="A4509" s="242" t="s">
        <v>6565</v>
      </c>
      <c r="B4509" s="142" t="s">
        <v>7170</v>
      </c>
      <c r="C4509" s="91"/>
      <c r="D4509" s="518" t="s">
        <v>215</v>
      </c>
      <c r="E4509" s="64"/>
      <c r="F4509" s="91" t="s">
        <v>4</v>
      </c>
      <c r="G4509" s="333">
        <v>0.55000000000000004</v>
      </c>
      <c r="H4509" s="472">
        <v>0.29499999999999998</v>
      </c>
      <c r="I4509" s="472">
        <v>0.28499999999999998</v>
      </c>
      <c r="J4509" s="161">
        <f t="shared" si="3294"/>
        <v>0.27929999999999999</v>
      </c>
      <c r="K4509" s="161">
        <f t="shared" si="3295"/>
        <v>0.27644999999999997</v>
      </c>
      <c r="L4509" s="161">
        <f t="shared" si="3296"/>
        <v>0.27359999999999995</v>
      </c>
      <c r="M4509" s="15"/>
      <c r="N4509" s="208">
        <f>H4509*M4509</f>
        <v>0</v>
      </c>
      <c r="O4509" s="217">
        <f>I4509*M4509</f>
        <v>0</v>
      </c>
      <c r="P4509" s="216">
        <f>J4509*M4509</f>
        <v>0</v>
      </c>
      <c r="Q4509" s="216">
        <f>K4509*M4509</f>
        <v>0</v>
      </c>
      <c r="R4509" s="99">
        <f>L4509*M4509</f>
        <v>0</v>
      </c>
      <c r="S4509" s="13" t="s">
        <v>5</v>
      </c>
    </row>
    <row r="4510" spans="1:19" s="56" customFormat="1" ht="69.95" hidden="1" customHeight="1" outlineLevel="1" thickBot="1" x14ac:dyDescent="0.25">
      <c r="A4510" s="242" t="s">
        <v>6566</v>
      </c>
      <c r="B4510" s="142" t="s">
        <v>7170</v>
      </c>
      <c r="C4510" s="91"/>
      <c r="D4510" s="518" t="s">
        <v>216</v>
      </c>
      <c r="E4510" s="144"/>
      <c r="F4510" s="91" t="s">
        <v>4</v>
      </c>
      <c r="G4510" s="333">
        <v>0.65</v>
      </c>
      <c r="H4510" s="257">
        <v>0.35</v>
      </c>
      <c r="I4510" s="257">
        <v>0.34</v>
      </c>
      <c r="J4510" s="161">
        <f t="shared" si="3294"/>
        <v>0.3332</v>
      </c>
      <c r="K4510" s="161">
        <f t="shared" si="3295"/>
        <v>0.32980000000000004</v>
      </c>
      <c r="L4510" s="161">
        <f t="shared" si="3296"/>
        <v>0.32640000000000002</v>
      </c>
      <c r="M4510" s="15"/>
      <c r="N4510" s="208">
        <f>H4510*M4510</f>
        <v>0</v>
      </c>
      <c r="O4510" s="217">
        <f>I4510*M4510</f>
        <v>0</v>
      </c>
      <c r="P4510" s="216">
        <f>J4510*M4510</f>
        <v>0</v>
      </c>
      <c r="Q4510" s="216">
        <f>K4510*M4510</f>
        <v>0</v>
      </c>
      <c r="R4510" s="99">
        <f>L4510*M4510</f>
        <v>0</v>
      </c>
      <c r="S4510" s="13" t="s">
        <v>5</v>
      </c>
    </row>
    <row r="4511" spans="1:19" s="56" customFormat="1" ht="69.95" hidden="1" customHeight="1" outlineLevel="1" thickBot="1" x14ac:dyDescent="0.25">
      <c r="A4511" s="242" t="s">
        <v>6567</v>
      </c>
      <c r="B4511" s="142" t="s">
        <v>7170</v>
      </c>
      <c r="C4511" s="91"/>
      <c r="D4511" s="518" t="s">
        <v>217</v>
      </c>
      <c r="E4511" s="64"/>
      <c r="F4511" s="91" t="s">
        <v>4</v>
      </c>
      <c r="G4511" s="333">
        <v>0.65</v>
      </c>
      <c r="H4511" s="257">
        <v>0.35</v>
      </c>
      <c r="I4511" s="257">
        <v>0.34</v>
      </c>
      <c r="J4511" s="161">
        <f t="shared" si="3294"/>
        <v>0.3332</v>
      </c>
      <c r="K4511" s="161">
        <f t="shared" si="3295"/>
        <v>0.32980000000000004</v>
      </c>
      <c r="L4511" s="161">
        <f t="shared" si="3296"/>
        <v>0.32640000000000002</v>
      </c>
      <c r="M4511" s="15"/>
      <c r="N4511" s="208">
        <f>H4511*M4511</f>
        <v>0</v>
      </c>
      <c r="O4511" s="217">
        <f>I4511*M4511</f>
        <v>0</v>
      </c>
      <c r="P4511" s="216">
        <f>J4511*M4511</f>
        <v>0</v>
      </c>
      <c r="Q4511" s="216">
        <f>K4511*M4511</f>
        <v>0</v>
      </c>
      <c r="R4511" s="99">
        <f>L4511*M4511</f>
        <v>0</v>
      </c>
      <c r="S4511" s="13" t="s">
        <v>5</v>
      </c>
    </row>
    <row r="4512" spans="1:19" s="56" customFormat="1" ht="69.95" hidden="1" customHeight="1" outlineLevel="1" thickBot="1" x14ac:dyDescent="0.25">
      <c r="A4512" s="242" t="s">
        <v>6568</v>
      </c>
      <c r="B4512" s="142" t="s">
        <v>7170</v>
      </c>
      <c r="C4512" s="91"/>
      <c r="D4512" s="518" t="s">
        <v>218</v>
      </c>
      <c r="E4512" s="64"/>
      <c r="F4512" s="91" t="s">
        <v>4</v>
      </c>
      <c r="G4512" s="333">
        <v>0.65</v>
      </c>
      <c r="H4512" s="257">
        <v>0.35</v>
      </c>
      <c r="I4512" s="257">
        <v>0.34</v>
      </c>
      <c r="J4512" s="161">
        <f t="shared" si="3294"/>
        <v>0.3332</v>
      </c>
      <c r="K4512" s="161">
        <f t="shared" si="3295"/>
        <v>0.32980000000000004</v>
      </c>
      <c r="L4512" s="161">
        <f t="shared" si="3296"/>
        <v>0.32640000000000002</v>
      </c>
      <c r="M4512" s="15"/>
      <c r="N4512" s="208">
        <f>H4512*M4512</f>
        <v>0</v>
      </c>
      <c r="O4512" s="217">
        <f>I4512*M4512</f>
        <v>0</v>
      </c>
      <c r="P4512" s="216">
        <f>J4512*M4512</f>
        <v>0</v>
      </c>
      <c r="Q4512" s="216">
        <f>K4512*M4512</f>
        <v>0</v>
      </c>
      <c r="R4512" s="99">
        <f>L4512*M4512</f>
        <v>0</v>
      </c>
      <c r="S4512" s="13" t="s">
        <v>5</v>
      </c>
    </row>
    <row r="4513" spans="1:19" s="56" customFormat="1" ht="69.95" hidden="1" customHeight="1" outlineLevel="1" thickBot="1" x14ac:dyDescent="0.25">
      <c r="A4513" s="242" t="s">
        <v>6569</v>
      </c>
      <c r="B4513" s="142" t="s">
        <v>7170</v>
      </c>
      <c r="C4513" s="91"/>
      <c r="D4513" s="518" t="s">
        <v>219</v>
      </c>
      <c r="E4513" s="64"/>
      <c r="F4513" s="91" t="s">
        <v>4</v>
      </c>
      <c r="G4513" s="333">
        <v>0.65</v>
      </c>
      <c r="H4513" s="257">
        <v>0.35</v>
      </c>
      <c r="I4513" s="257">
        <v>0.34</v>
      </c>
      <c r="J4513" s="161">
        <f t="shared" si="3294"/>
        <v>0.3332</v>
      </c>
      <c r="K4513" s="161">
        <f t="shared" si="3295"/>
        <v>0.32980000000000004</v>
      </c>
      <c r="L4513" s="161">
        <f t="shared" si="3296"/>
        <v>0.32640000000000002</v>
      </c>
      <c r="M4513" s="15"/>
      <c r="N4513" s="208">
        <f>H4513*M4513</f>
        <v>0</v>
      </c>
      <c r="O4513" s="217">
        <f>I4513*M4513</f>
        <v>0</v>
      </c>
      <c r="P4513" s="216">
        <f>J4513*M4513</f>
        <v>0</v>
      </c>
      <c r="Q4513" s="216">
        <f>K4513*M4513</f>
        <v>0</v>
      </c>
      <c r="R4513" s="99">
        <f>L4513*M4513</f>
        <v>0</v>
      </c>
      <c r="S4513" s="13" t="s">
        <v>5</v>
      </c>
    </row>
    <row r="4514" spans="1:19" s="56" customFormat="1" ht="69.95" hidden="1" customHeight="1" outlineLevel="1" thickBot="1" x14ac:dyDescent="0.25">
      <c r="A4514" s="242" t="s">
        <v>6570</v>
      </c>
      <c r="B4514" s="142" t="s">
        <v>7170</v>
      </c>
      <c r="C4514" s="91"/>
      <c r="D4514" s="518" t="s">
        <v>220</v>
      </c>
      <c r="E4514" s="64"/>
      <c r="F4514" s="91" t="s">
        <v>4</v>
      </c>
      <c r="G4514" s="333">
        <v>0.65</v>
      </c>
      <c r="H4514" s="257">
        <v>0.35</v>
      </c>
      <c r="I4514" s="257">
        <v>0.34</v>
      </c>
      <c r="J4514" s="161">
        <f t="shared" si="3294"/>
        <v>0.3332</v>
      </c>
      <c r="K4514" s="161">
        <f t="shared" si="3295"/>
        <v>0.32980000000000004</v>
      </c>
      <c r="L4514" s="161">
        <f t="shared" si="3296"/>
        <v>0.32640000000000002</v>
      </c>
      <c r="M4514" s="15"/>
      <c r="N4514" s="208">
        <f>H4514*M4514</f>
        <v>0</v>
      </c>
      <c r="O4514" s="217">
        <f>I4514*M4514</f>
        <v>0</v>
      </c>
      <c r="P4514" s="216">
        <f>J4514*M4514</f>
        <v>0</v>
      </c>
      <c r="Q4514" s="216">
        <f>K4514*M4514</f>
        <v>0</v>
      </c>
      <c r="R4514" s="99">
        <f>L4514*M4514</f>
        <v>0</v>
      </c>
      <c r="S4514" s="13" t="s">
        <v>5</v>
      </c>
    </row>
    <row r="4515" spans="1:19" s="56" customFormat="1" ht="69.95" hidden="1" customHeight="1" outlineLevel="1" thickBot="1" x14ac:dyDescent="0.25">
      <c r="A4515" s="242" t="s">
        <v>6571</v>
      </c>
      <c r="B4515" s="142" t="s">
        <v>7170</v>
      </c>
      <c r="C4515" s="91"/>
      <c r="D4515" s="518" t="s">
        <v>221</v>
      </c>
      <c r="E4515" s="64"/>
      <c r="F4515" s="91" t="s">
        <v>4</v>
      </c>
      <c r="G4515" s="333">
        <v>0.65</v>
      </c>
      <c r="H4515" s="257">
        <v>0.35</v>
      </c>
      <c r="I4515" s="257">
        <v>0.34</v>
      </c>
      <c r="J4515" s="161">
        <f t="shared" si="3294"/>
        <v>0.3332</v>
      </c>
      <c r="K4515" s="161">
        <f t="shared" si="3295"/>
        <v>0.32980000000000004</v>
      </c>
      <c r="L4515" s="161">
        <f t="shared" si="3296"/>
        <v>0.32640000000000002</v>
      </c>
      <c r="M4515" s="15"/>
      <c r="N4515" s="208">
        <f>H4515*M4515</f>
        <v>0</v>
      </c>
      <c r="O4515" s="217">
        <f>I4515*M4515</f>
        <v>0</v>
      </c>
      <c r="P4515" s="216">
        <f>J4515*M4515</f>
        <v>0</v>
      </c>
      <c r="Q4515" s="216">
        <f>K4515*M4515</f>
        <v>0</v>
      </c>
      <c r="R4515" s="99">
        <f>L4515*M4515</f>
        <v>0</v>
      </c>
      <c r="S4515" s="13" t="s">
        <v>5</v>
      </c>
    </row>
    <row r="4516" spans="1:19" s="56" customFormat="1" ht="69.95" hidden="1" customHeight="1" outlineLevel="1" thickBot="1" x14ac:dyDescent="0.25">
      <c r="A4516" s="242" t="s">
        <v>6572</v>
      </c>
      <c r="B4516" s="142" t="s">
        <v>7170</v>
      </c>
      <c r="C4516" s="91"/>
      <c r="D4516" s="518" t="s">
        <v>222</v>
      </c>
      <c r="E4516" s="64"/>
      <c r="F4516" s="91" t="s">
        <v>4</v>
      </c>
      <c r="G4516" s="333">
        <v>0.85</v>
      </c>
      <c r="H4516" s="257">
        <v>0.45</v>
      </c>
      <c r="I4516" s="257">
        <v>0.44</v>
      </c>
      <c r="J4516" s="161">
        <f t="shared" si="3294"/>
        <v>0.43119999999999997</v>
      </c>
      <c r="K4516" s="161">
        <f t="shared" si="3295"/>
        <v>0.42680000000000001</v>
      </c>
      <c r="L4516" s="161">
        <f t="shared" si="3296"/>
        <v>0.4224</v>
      </c>
      <c r="M4516" s="15"/>
      <c r="N4516" s="208">
        <f>H4516*M4516</f>
        <v>0</v>
      </c>
      <c r="O4516" s="217">
        <f>I4516*M4516</f>
        <v>0</v>
      </c>
      <c r="P4516" s="216">
        <f>J4516*M4516</f>
        <v>0</v>
      </c>
      <c r="Q4516" s="216">
        <f>K4516*M4516</f>
        <v>0</v>
      </c>
      <c r="R4516" s="99">
        <f>L4516*M4516</f>
        <v>0</v>
      </c>
      <c r="S4516" s="13" t="s">
        <v>5</v>
      </c>
    </row>
    <row r="4517" spans="1:19" s="56" customFormat="1" ht="69.95" hidden="1" customHeight="1" outlineLevel="1" thickBot="1" x14ac:dyDescent="0.25">
      <c r="A4517" s="242" t="s">
        <v>6573</v>
      </c>
      <c r="B4517" s="142" t="s">
        <v>7170</v>
      </c>
      <c r="C4517" s="91"/>
      <c r="D4517" s="518" t="s">
        <v>223</v>
      </c>
      <c r="E4517" s="64"/>
      <c r="F4517" s="91" t="s">
        <v>4</v>
      </c>
      <c r="G4517" s="333">
        <v>0.85</v>
      </c>
      <c r="H4517" s="257">
        <v>0.45</v>
      </c>
      <c r="I4517" s="257">
        <v>0.44</v>
      </c>
      <c r="J4517" s="161">
        <f t="shared" si="3294"/>
        <v>0.43119999999999997</v>
      </c>
      <c r="K4517" s="161">
        <f t="shared" si="3295"/>
        <v>0.42680000000000001</v>
      </c>
      <c r="L4517" s="161">
        <f t="shared" si="3296"/>
        <v>0.4224</v>
      </c>
      <c r="M4517" s="15"/>
      <c r="N4517" s="208">
        <f>H4517*M4517</f>
        <v>0</v>
      </c>
      <c r="O4517" s="217">
        <f>I4517*M4517</f>
        <v>0</v>
      </c>
      <c r="P4517" s="216">
        <f>J4517*M4517</f>
        <v>0</v>
      </c>
      <c r="Q4517" s="216">
        <f>K4517*M4517</f>
        <v>0</v>
      </c>
      <c r="R4517" s="99">
        <f>L4517*M4517</f>
        <v>0</v>
      </c>
      <c r="S4517" s="13" t="s">
        <v>5</v>
      </c>
    </row>
    <row r="4518" spans="1:19" s="56" customFormat="1" ht="69.95" hidden="1" customHeight="1" outlineLevel="1" thickBot="1" x14ac:dyDescent="0.25">
      <c r="A4518" s="242" t="s">
        <v>6574</v>
      </c>
      <c r="B4518" s="142" t="s">
        <v>7170</v>
      </c>
      <c r="C4518" s="91"/>
      <c r="D4518" s="518" t="s">
        <v>224</v>
      </c>
      <c r="E4518" s="64"/>
      <c r="F4518" s="91" t="s">
        <v>4</v>
      </c>
      <c r="G4518" s="333">
        <v>0.85</v>
      </c>
      <c r="H4518" s="257">
        <v>0.45</v>
      </c>
      <c r="I4518" s="257">
        <v>0.44</v>
      </c>
      <c r="J4518" s="161">
        <f t="shared" si="3294"/>
        <v>0.43119999999999997</v>
      </c>
      <c r="K4518" s="161">
        <f t="shared" si="3295"/>
        <v>0.42680000000000001</v>
      </c>
      <c r="L4518" s="161">
        <f t="shared" si="3296"/>
        <v>0.4224</v>
      </c>
      <c r="M4518" s="15"/>
      <c r="N4518" s="208">
        <f>H4518*M4518</f>
        <v>0</v>
      </c>
      <c r="O4518" s="217">
        <f>I4518*M4518</f>
        <v>0</v>
      </c>
      <c r="P4518" s="216">
        <f>J4518*M4518</f>
        <v>0</v>
      </c>
      <c r="Q4518" s="216">
        <f>K4518*M4518</f>
        <v>0</v>
      </c>
      <c r="R4518" s="99">
        <f>L4518*M4518</f>
        <v>0</v>
      </c>
      <c r="S4518" s="13" t="s">
        <v>5</v>
      </c>
    </row>
    <row r="4519" spans="1:19" s="56" customFormat="1" ht="69.95" hidden="1" customHeight="1" outlineLevel="1" thickBot="1" x14ac:dyDescent="0.25">
      <c r="A4519" s="242" t="s">
        <v>6575</v>
      </c>
      <c r="B4519" s="142" t="s">
        <v>7170</v>
      </c>
      <c r="C4519" s="91"/>
      <c r="D4519" s="518" t="s">
        <v>225</v>
      </c>
      <c r="E4519" s="64"/>
      <c r="F4519" s="91" t="s">
        <v>4</v>
      </c>
      <c r="G4519" s="333">
        <v>0.85</v>
      </c>
      <c r="H4519" s="257">
        <v>0.45</v>
      </c>
      <c r="I4519" s="257">
        <v>0.44</v>
      </c>
      <c r="J4519" s="161">
        <f t="shared" si="3294"/>
        <v>0.43119999999999997</v>
      </c>
      <c r="K4519" s="161">
        <f t="shared" si="3295"/>
        <v>0.42680000000000001</v>
      </c>
      <c r="L4519" s="161">
        <f t="shared" si="3296"/>
        <v>0.4224</v>
      </c>
      <c r="M4519" s="15"/>
      <c r="N4519" s="208">
        <f>H4519*M4519</f>
        <v>0</v>
      </c>
      <c r="O4519" s="217">
        <f>I4519*M4519</f>
        <v>0</v>
      </c>
      <c r="P4519" s="216">
        <f>J4519*M4519</f>
        <v>0</v>
      </c>
      <c r="Q4519" s="216">
        <f>K4519*M4519</f>
        <v>0</v>
      </c>
      <c r="R4519" s="99">
        <f>L4519*M4519</f>
        <v>0</v>
      </c>
      <c r="S4519" s="13" t="s">
        <v>5</v>
      </c>
    </row>
    <row r="4520" spans="1:19" s="56" customFormat="1" ht="69.95" hidden="1" customHeight="1" outlineLevel="1" thickBot="1" x14ac:dyDescent="0.25">
      <c r="A4520" s="242" t="s">
        <v>6576</v>
      </c>
      <c r="B4520" s="142" t="s">
        <v>7170</v>
      </c>
      <c r="C4520" s="91"/>
      <c r="D4520" s="518" t="s">
        <v>226</v>
      </c>
      <c r="E4520" s="64"/>
      <c r="F4520" s="91" t="s">
        <v>4</v>
      </c>
      <c r="G4520" s="333">
        <v>0.85</v>
      </c>
      <c r="H4520" s="257">
        <v>0.45</v>
      </c>
      <c r="I4520" s="257">
        <v>0.44</v>
      </c>
      <c r="J4520" s="161">
        <f t="shared" si="3294"/>
        <v>0.43119999999999997</v>
      </c>
      <c r="K4520" s="161">
        <f t="shared" si="3295"/>
        <v>0.42680000000000001</v>
      </c>
      <c r="L4520" s="161">
        <f t="shared" si="3296"/>
        <v>0.4224</v>
      </c>
      <c r="M4520" s="15"/>
      <c r="N4520" s="208">
        <f>H4520*M4520</f>
        <v>0</v>
      </c>
      <c r="O4520" s="217">
        <f>I4520*M4520</f>
        <v>0</v>
      </c>
      <c r="P4520" s="216">
        <f>J4520*M4520</f>
        <v>0</v>
      </c>
      <c r="Q4520" s="216">
        <f>K4520*M4520</f>
        <v>0</v>
      </c>
      <c r="R4520" s="99">
        <f>L4520*M4520</f>
        <v>0</v>
      </c>
      <c r="S4520" s="13" t="s">
        <v>5</v>
      </c>
    </row>
    <row r="4521" spans="1:19" s="56" customFormat="1" ht="69.95" hidden="1" customHeight="1" outlineLevel="1" thickBot="1" x14ac:dyDescent="0.25">
      <c r="A4521" s="242" t="s">
        <v>6577</v>
      </c>
      <c r="B4521" s="142" t="s">
        <v>7170</v>
      </c>
      <c r="C4521" s="91"/>
      <c r="D4521" s="518" t="s">
        <v>227</v>
      </c>
      <c r="E4521" s="64"/>
      <c r="F4521" s="91" t="s">
        <v>4</v>
      </c>
      <c r="G4521" s="333">
        <v>1.2</v>
      </c>
      <c r="H4521" s="257">
        <v>0.6</v>
      </c>
      <c r="I4521" s="257">
        <v>0.59</v>
      </c>
      <c r="J4521" s="161">
        <f t="shared" si="3294"/>
        <v>0.57819999999999994</v>
      </c>
      <c r="K4521" s="161">
        <f t="shared" si="3295"/>
        <v>0.57229999999999992</v>
      </c>
      <c r="L4521" s="161">
        <f t="shared" si="3296"/>
        <v>0.5663999999999999</v>
      </c>
      <c r="M4521" s="15"/>
      <c r="N4521" s="208">
        <v>0</v>
      </c>
      <c r="O4521" s="217">
        <f>I4521*M4521</f>
        <v>0</v>
      </c>
      <c r="P4521" s="216">
        <f>J4521*M4521</f>
        <v>0</v>
      </c>
      <c r="Q4521" s="216">
        <f>K4521*M4521</f>
        <v>0</v>
      </c>
      <c r="R4521" s="99">
        <f>L4521*M4521</f>
        <v>0</v>
      </c>
      <c r="S4521" s="13" t="s">
        <v>5</v>
      </c>
    </row>
    <row r="4522" spans="1:19" s="56" customFormat="1" ht="69.95" hidden="1" customHeight="1" outlineLevel="1" thickBot="1" x14ac:dyDescent="0.25">
      <c r="A4522" s="242" t="s">
        <v>6578</v>
      </c>
      <c r="B4522" s="142" t="s">
        <v>7170</v>
      </c>
      <c r="C4522" s="91"/>
      <c r="D4522" s="518" t="s">
        <v>228</v>
      </c>
      <c r="E4522" s="64"/>
      <c r="F4522" s="91" t="s">
        <v>4</v>
      </c>
      <c r="G4522" s="333">
        <v>1.2</v>
      </c>
      <c r="H4522" s="257">
        <v>0.64</v>
      </c>
      <c r="I4522" s="257">
        <v>0.62</v>
      </c>
      <c r="J4522" s="161">
        <f t="shared" si="3294"/>
        <v>0.60760000000000003</v>
      </c>
      <c r="K4522" s="161">
        <f t="shared" si="3295"/>
        <v>0.60139999999999993</v>
      </c>
      <c r="L4522" s="161">
        <f t="shared" si="3296"/>
        <v>0.59519999999999995</v>
      </c>
      <c r="M4522" s="15"/>
      <c r="N4522" s="208">
        <f>H4522*M4522</f>
        <v>0</v>
      </c>
      <c r="O4522" s="217">
        <f>I4522*M4522</f>
        <v>0</v>
      </c>
      <c r="P4522" s="216">
        <f>J4522*M4522</f>
        <v>0</v>
      </c>
      <c r="Q4522" s="216">
        <f>K4522*M4522</f>
        <v>0</v>
      </c>
      <c r="R4522" s="99">
        <f>L4522*M4522</f>
        <v>0</v>
      </c>
      <c r="S4522" s="13" t="s">
        <v>5</v>
      </c>
    </row>
    <row r="4523" spans="1:19" s="56" customFormat="1" ht="69.95" hidden="1" customHeight="1" outlineLevel="1" thickBot="1" x14ac:dyDescent="0.25">
      <c r="A4523" s="242" t="s">
        <v>6579</v>
      </c>
      <c r="B4523" s="142" t="s">
        <v>7170</v>
      </c>
      <c r="C4523" s="91"/>
      <c r="D4523" s="518" t="s">
        <v>229</v>
      </c>
      <c r="E4523" s="64"/>
      <c r="F4523" s="91" t="s">
        <v>4</v>
      </c>
      <c r="G4523" s="333">
        <v>1.2</v>
      </c>
      <c r="H4523" s="257">
        <v>0.64</v>
      </c>
      <c r="I4523" s="257">
        <v>0.62</v>
      </c>
      <c r="J4523" s="161">
        <f t="shared" ref="J4523:J4547" si="3300">I4523*0.98</f>
        <v>0.60760000000000003</v>
      </c>
      <c r="K4523" s="161">
        <f t="shared" ref="K4523:K4547" si="3301">I4523*0.97</f>
        <v>0.60139999999999993</v>
      </c>
      <c r="L4523" s="161">
        <f t="shared" ref="L4523:L4547" si="3302">I4523*0.96</f>
        <v>0.59519999999999995</v>
      </c>
      <c r="M4523" s="15"/>
      <c r="N4523" s="208">
        <f>H4523*M4523</f>
        <v>0</v>
      </c>
      <c r="O4523" s="217">
        <f>I4523*M4523</f>
        <v>0</v>
      </c>
      <c r="P4523" s="216">
        <f>J4523*M4523</f>
        <v>0</v>
      </c>
      <c r="Q4523" s="216">
        <f>K4523*M4523</f>
        <v>0</v>
      </c>
      <c r="R4523" s="99">
        <f>L4523*M4523</f>
        <v>0</v>
      </c>
      <c r="S4523" s="13" t="s">
        <v>5</v>
      </c>
    </row>
    <row r="4524" spans="1:19" s="56" customFormat="1" ht="69.95" hidden="1" customHeight="1" outlineLevel="1" thickBot="1" x14ac:dyDescent="0.25">
      <c r="A4524" s="242" t="s">
        <v>6580</v>
      </c>
      <c r="B4524" s="142" t="s">
        <v>7170</v>
      </c>
      <c r="C4524" s="91"/>
      <c r="D4524" s="518" t="s">
        <v>230</v>
      </c>
      <c r="E4524" s="64"/>
      <c r="F4524" s="91" t="s">
        <v>4</v>
      </c>
      <c r="G4524" s="333">
        <v>1.2</v>
      </c>
      <c r="H4524" s="257">
        <v>0.64</v>
      </c>
      <c r="I4524" s="257">
        <v>0.62</v>
      </c>
      <c r="J4524" s="161">
        <f t="shared" si="3300"/>
        <v>0.60760000000000003</v>
      </c>
      <c r="K4524" s="161">
        <f t="shared" si="3301"/>
        <v>0.60139999999999993</v>
      </c>
      <c r="L4524" s="161">
        <f t="shared" si="3302"/>
        <v>0.59519999999999995</v>
      </c>
      <c r="M4524" s="15"/>
      <c r="N4524" s="208">
        <f>H4524*M4524</f>
        <v>0</v>
      </c>
      <c r="O4524" s="217">
        <f>I4524*M4524</f>
        <v>0</v>
      </c>
      <c r="P4524" s="216">
        <f>J4524*M4524</f>
        <v>0</v>
      </c>
      <c r="Q4524" s="216">
        <f>K4524*M4524</f>
        <v>0</v>
      </c>
      <c r="R4524" s="99">
        <f>L4524*M4524</f>
        <v>0</v>
      </c>
      <c r="S4524" s="13" t="s">
        <v>5</v>
      </c>
    </row>
    <row r="4525" spans="1:19" s="56" customFormat="1" ht="69.95" hidden="1" customHeight="1" outlineLevel="1" thickBot="1" x14ac:dyDescent="0.25">
      <c r="A4525" s="242" t="s">
        <v>6581</v>
      </c>
      <c r="B4525" s="142" t="s">
        <v>7170</v>
      </c>
      <c r="C4525" s="91"/>
      <c r="D4525" s="518" t="s">
        <v>231</v>
      </c>
      <c r="E4525" s="64"/>
      <c r="F4525" s="91" t="s">
        <v>4</v>
      </c>
      <c r="G4525" s="333">
        <v>1.2</v>
      </c>
      <c r="H4525" s="257">
        <v>0.64</v>
      </c>
      <c r="I4525" s="257">
        <v>0.62</v>
      </c>
      <c r="J4525" s="161">
        <f t="shared" si="3300"/>
        <v>0.60760000000000003</v>
      </c>
      <c r="K4525" s="161">
        <f t="shared" si="3301"/>
        <v>0.60139999999999993</v>
      </c>
      <c r="L4525" s="161">
        <f t="shared" si="3302"/>
        <v>0.59519999999999995</v>
      </c>
      <c r="M4525" s="15"/>
      <c r="N4525" s="208">
        <f>H4525*M4525</f>
        <v>0</v>
      </c>
      <c r="O4525" s="217">
        <f>I4525*M4525</f>
        <v>0</v>
      </c>
      <c r="P4525" s="216">
        <f>J4525*M4525</f>
        <v>0</v>
      </c>
      <c r="Q4525" s="216">
        <f>K4525*M4525</f>
        <v>0</v>
      </c>
      <c r="R4525" s="99">
        <f>L4525*M4525</f>
        <v>0</v>
      </c>
      <c r="S4525" s="13" t="s">
        <v>5</v>
      </c>
    </row>
    <row r="4526" spans="1:19" s="56" customFormat="1" ht="69.95" hidden="1" customHeight="1" outlineLevel="1" thickBot="1" x14ac:dyDescent="0.25">
      <c r="A4526" s="242" t="s">
        <v>6582</v>
      </c>
      <c r="B4526" s="142" t="s">
        <v>7170</v>
      </c>
      <c r="C4526" s="91"/>
      <c r="D4526" s="518" t="s">
        <v>232</v>
      </c>
      <c r="E4526" s="64"/>
      <c r="F4526" s="91" t="s">
        <v>4</v>
      </c>
      <c r="G4526" s="333">
        <v>1.7</v>
      </c>
      <c r="H4526" s="257">
        <v>0.9</v>
      </c>
      <c r="I4526" s="257">
        <v>0.88</v>
      </c>
      <c r="J4526" s="161">
        <f t="shared" si="3300"/>
        <v>0.86239999999999994</v>
      </c>
      <c r="K4526" s="161">
        <f t="shared" si="3301"/>
        <v>0.85360000000000003</v>
      </c>
      <c r="L4526" s="161">
        <f t="shared" si="3302"/>
        <v>0.8448</v>
      </c>
      <c r="M4526" s="15"/>
      <c r="N4526" s="208">
        <f>H4526*M4526</f>
        <v>0</v>
      </c>
      <c r="O4526" s="217">
        <f>I4526*M4526</f>
        <v>0</v>
      </c>
      <c r="P4526" s="216">
        <f>J4526*M4526</f>
        <v>0</v>
      </c>
      <c r="Q4526" s="216">
        <f>K4526*M4526</f>
        <v>0</v>
      </c>
      <c r="R4526" s="99">
        <f>L4526*M4526</f>
        <v>0</v>
      </c>
      <c r="S4526" s="13" t="s">
        <v>5</v>
      </c>
    </row>
    <row r="4527" spans="1:19" s="56" customFormat="1" ht="69.95" hidden="1" customHeight="1" outlineLevel="1" thickBot="1" x14ac:dyDescent="0.25">
      <c r="A4527" s="242" t="s">
        <v>6583</v>
      </c>
      <c r="B4527" s="142" t="s">
        <v>7170</v>
      </c>
      <c r="C4527" s="91"/>
      <c r="D4527" s="518" t="s">
        <v>233</v>
      </c>
      <c r="E4527" s="64"/>
      <c r="F4527" s="91" t="s">
        <v>4</v>
      </c>
      <c r="G4527" s="333">
        <v>1.7</v>
      </c>
      <c r="H4527" s="257">
        <v>0.9</v>
      </c>
      <c r="I4527" s="257">
        <v>0.88</v>
      </c>
      <c r="J4527" s="161">
        <f t="shared" si="3300"/>
        <v>0.86239999999999994</v>
      </c>
      <c r="K4527" s="161">
        <f t="shared" si="3301"/>
        <v>0.85360000000000003</v>
      </c>
      <c r="L4527" s="161">
        <f t="shared" si="3302"/>
        <v>0.8448</v>
      </c>
      <c r="M4527" s="15"/>
      <c r="N4527" s="208">
        <f>H4527*M4527</f>
        <v>0</v>
      </c>
      <c r="O4527" s="217">
        <f>I4527*M4527</f>
        <v>0</v>
      </c>
      <c r="P4527" s="216">
        <f>J4527*M4527</f>
        <v>0</v>
      </c>
      <c r="Q4527" s="216">
        <f>K4527*M4527</f>
        <v>0</v>
      </c>
      <c r="R4527" s="99">
        <f>L4527*M4527</f>
        <v>0</v>
      </c>
      <c r="S4527" s="13" t="s">
        <v>5</v>
      </c>
    </row>
    <row r="4528" spans="1:19" s="56" customFormat="1" ht="69.95" hidden="1" customHeight="1" outlineLevel="1" thickBot="1" x14ac:dyDescent="0.25">
      <c r="A4528" s="242" t="s">
        <v>6584</v>
      </c>
      <c r="B4528" s="142" t="s">
        <v>7170</v>
      </c>
      <c r="C4528" s="91"/>
      <c r="D4528" s="518" t="s">
        <v>234</v>
      </c>
      <c r="E4528" s="64"/>
      <c r="F4528" s="91" t="s">
        <v>4</v>
      </c>
      <c r="G4528" s="333">
        <v>1.7</v>
      </c>
      <c r="H4528" s="257">
        <v>0.9</v>
      </c>
      <c r="I4528" s="257">
        <v>0.88</v>
      </c>
      <c r="J4528" s="161">
        <f t="shared" si="3300"/>
        <v>0.86239999999999994</v>
      </c>
      <c r="K4528" s="161">
        <f t="shared" si="3301"/>
        <v>0.85360000000000003</v>
      </c>
      <c r="L4528" s="161">
        <f t="shared" si="3302"/>
        <v>0.8448</v>
      </c>
      <c r="M4528" s="15"/>
      <c r="N4528" s="208">
        <f>H4528*M4528</f>
        <v>0</v>
      </c>
      <c r="O4528" s="217">
        <f>I4528*M4528</f>
        <v>0</v>
      </c>
      <c r="P4528" s="216">
        <f>J4528*M4528</f>
        <v>0</v>
      </c>
      <c r="Q4528" s="216">
        <f>K4528*M4528</f>
        <v>0</v>
      </c>
      <c r="R4528" s="99">
        <f>L4528*M4528</f>
        <v>0</v>
      </c>
      <c r="S4528" s="13" t="s">
        <v>5</v>
      </c>
    </row>
    <row r="4529" spans="1:20" s="56" customFormat="1" ht="69.95" hidden="1" customHeight="1" outlineLevel="1" thickBot="1" x14ac:dyDescent="0.25">
      <c r="A4529" s="242" t="s">
        <v>6585</v>
      </c>
      <c r="B4529" s="142" t="s">
        <v>7170</v>
      </c>
      <c r="C4529" s="91"/>
      <c r="D4529" s="518" t="s">
        <v>235</v>
      </c>
      <c r="E4529" s="64"/>
      <c r="F4529" s="91" t="s">
        <v>4</v>
      </c>
      <c r="G4529" s="333">
        <v>1.9</v>
      </c>
      <c r="H4529" s="257">
        <v>0.99</v>
      </c>
      <c r="I4529" s="257">
        <v>0.97</v>
      </c>
      <c r="J4529" s="161">
        <f t="shared" si="3300"/>
        <v>0.9506</v>
      </c>
      <c r="K4529" s="161">
        <f t="shared" si="3301"/>
        <v>0.94089999999999996</v>
      </c>
      <c r="L4529" s="161">
        <f t="shared" si="3302"/>
        <v>0.93119999999999992</v>
      </c>
      <c r="M4529" s="15"/>
      <c r="N4529" s="208">
        <f>H4529*M4529</f>
        <v>0</v>
      </c>
      <c r="O4529" s="217">
        <f>I4529*M4529</f>
        <v>0</v>
      </c>
      <c r="P4529" s="216">
        <f>J4529*M4529</f>
        <v>0</v>
      </c>
      <c r="Q4529" s="216">
        <f>K4529*M4529</f>
        <v>0</v>
      </c>
      <c r="R4529" s="99">
        <f>L4529*M4529</f>
        <v>0</v>
      </c>
      <c r="S4529" s="13" t="s">
        <v>5</v>
      </c>
    </row>
    <row r="4530" spans="1:20" s="56" customFormat="1" ht="69.95" hidden="1" customHeight="1" outlineLevel="1" thickBot="1" x14ac:dyDescent="0.25">
      <c r="A4530" s="242" t="s">
        <v>6586</v>
      </c>
      <c r="B4530" s="142" t="s">
        <v>7170</v>
      </c>
      <c r="C4530" s="91"/>
      <c r="D4530" s="518" t="s">
        <v>236</v>
      </c>
      <c r="E4530" s="64"/>
      <c r="F4530" s="91" t="s">
        <v>4</v>
      </c>
      <c r="G4530" s="333">
        <v>1.9</v>
      </c>
      <c r="H4530" s="257">
        <v>0.99</v>
      </c>
      <c r="I4530" s="257">
        <v>0.97</v>
      </c>
      <c r="J4530" s="161">
        <f t="shared" si="3300"/>
        <v>0.9506</v>
      </c>
      <c r="K4530" s="161">
        <f t="shared" si="3301"/>
        <v>0.94089999999999996</v>
      </c>
      <c r="L4530" s="161">
        <f t="shared" si="3302"/>
        <v>0.93119999999999992</v>
      </c>
      <c r="M4530" s="15"/>
      <c r="N4530" s="208">
        <f>H4530*M4530</f>
        <v>0</v>
      </c>
      <c r="O4530" s="217">
        <f>I4530*M4530</f>
        <v>0</v>
      </c>
      <c r="P4530" s="216">
        <f>J4530*M4530</f>
        <v>0</v>
      </c>
      <c r="Q4530" s="216">
        <f>K4530*M4530</f>
        <v>0</v>
      </c>
      <c r="R4530" s="99">
        <f>L4530*M4530</f>
        <v>0</v>
      </c>
      <c r="S4530" s="13" t="s">
        <v>5</v>
      </c>
    </row>
    <row r="4531" spans="1:20" s="56" customFormat="1" ht="69.95" hidden="1" customHeight="1" outlineLevel="1" thickBot="1" x14ac:dyDescent="0.25">
      <c r="A4531" s="242" t="s">
        <v>6587</v>
      </c>
      <c r="B4531" s="142" t="s">
        <v>7170</v>
      </c>
      <c r="C4531" s="91"/>
      <c r="D4531" s="518" t="s">
        <v>237</v>
      </c>
      <c r="E4531" s="7"/>
      <c r="F4531" s="91" t="s">
        <v>4</v>
      </c>
      <c r="G4531" s="333">
        <v>2.7</v>
      </c>
      <c r="H4531" s="257">
        <v>1.4</v>
      </c>
      <c r="I4531" s="257">
        <v>1.38</v>
      </c>
      <c r="J4531" s="161">
        <f t="shared" si="3300"/>
        <v>1.3523999999999998</v>
      </c>
      <c r="K4531" s="161">
        <f t="shared" si="3301"/>
        <v>1.3385999999999998</v>
      </c>
      <c r="L4531" s="161">
        <f t="shared" si="3302"/>
        <v>1.3247999999999998</v>
      </c>
      <c r="M4531" s="15"/>
      <c r="N4531" s="208">
        <f>H4531*M4531</f>
        <v>0</v>
      </c>
      <c r="O4531" s="217">
        <f>I4531*M4531</f>
        <v>0</v>
      </c>
      <c r="P4531" s="216">
        <f>J4531*M4531</f>
        <v>0</v>
      </c>
      <c r="Q4531" s="216">
        <f>K4531*M4531</f>
        <v>0</v>
      </c>
      <c r="R4531" s="99">
        <f>L4531*M4531</f>
        <v>0</v>
      </c>
      <c r="S4531" s="13" t="s">
        <v>5</v>
      </c>
    </row>
    <row r="4532" spans="1:20" s="56" customFormat="1" ht="69.95" hidden="1" customHeight="1" outlineLevel="1" thickBot="1" x14ac:dyDescent="0.25">
      <c r="A4532" s="242" t="s">
        <v>6588</v>
      </c>
      <c r="B4532" s="142" t="s">
        <v>7170</v>
      </c>
      <c r="C4532" s="91"/>
      <c r="D4532" s="518" t="s">
        <v>238</v>
      </c>
      <c r="E4532" s="7"/>
      <c r="F4532" s="91" t="s">
        <v>4</v>
      </c>
      <c r="G4532" s="333">
        <v>2.7</v>
      </c>
      <c r="H4532" s="257">
        <v>1.4</v>
      </c>
      <c r="I4532" s="257">
        <v>1.38</v>
      </c>
      <c r="J4532" s="161">
        <f t="shared" si="3300"/>
        <v>1.3523999999999998</v>
      </c>
      <c r="K4532" s="161">
        <f t="shared" si="3301"/>
        <v>1.3385999999999998</v>
      </c>
      <c r="L4532" s="161">
        <f t="shared" si="3302"/>
        <v>1.3247999999999998</v>
      </c>
      <c r="M4532" s="15"/>
      <c r="N4532" s="208">
        <f>H4532*M4532</f>
        <v>0</v>
      </c>
      <c r="O4532" s="217">
        <f>I4532*M4532</f>
        <v>0</v>
      </c>
      <c r="P4532" s="216">
        <f>J4532*M4532</f>
        <v>0</v>
      </c>
      <c r="Q4532" s="216">
        <f>K4532*M4532</f>
        <v>0</v>
      </c>
      <c r="R4532" s="99">
        <f>L4532*M4532</f>
        <v>0</v>
      </c>
      <c r="S4532" s="13" t="s">
        <v>5</v>
      </c>
    </row>
    <row r="4533" spans="1:20" s="56" customFormat="1" ht="69.95" hidden="1" customHeight="1" outlineLevel="1" thickBot="1" x14ac:dyDescent="0.25">
      <c r="A4533" s="242" t="s">
        <v>6589</v>
      </c>
      <c r="B4533" s="142" t="s">
        <v>7170</v>
      </c>
      <c r="C4533" s="91"/>
      <c r="D4533" s="518" t="s">
        <v>239</v>
      </c>
      <c r="E4533" s="7"/>
      <c r="F4533" s="91" t="s">
        <v>4</v>
      </c>
      <c r="G4533" s="333">
        <v>2.7</v>
      </c>
      <c r="H4533" s="257">
        <v>1.4</v>
      </c>
      <c r="I4533" s="257">
        <v>1.38</v>
      </c>
      <c r="J4533" s="161">
        <f t="shared" si="3300"/>
        <v>1.3523999999999998</v>
      </c>
      <c r="K4533" s="161">
        <f t="shared" si="3301"/>
        <v>1.3385999999999998</v>
      </c>
      <c r="L4533" s="161">
        <f t="shared" si="3302"/>
        <v>1.3247999999999998</v>
      </c>
      <c r="M4533" s="15"/>
      <c r="N4533" s="208">
        <f>H4533*M4533</f>
        <v>0</v>
      </c>
      <c r="O4533" s="217">
        <f>I4533*M4533</f>
        <v>0</v>
      </c>
      <c r="P4533" s="216">
        <f>J4533*M4533</f>
        <v>0</v>
      </c>
      <c r="Q4533" s="216">
        <f>K4533*M4533</f>
        <v>0</v>
      </c>
      <c r="R4533" s="99">
        <f>L4533*M4533</f>
        <v>0</v>
      </c>
      <c r="S4533" s="13" t="s">
        <v>5</v>
      </c>
    </row>
    <row r="4534" spans="1:20" s="56" customFormat="1" ht="69.95" hidden="1" customHeight="1" outlineLevel="1" thickBot="1" x14ac:dyDescent="0.25">
      <c r="A4534" s="242" t="s">
        <v>6590</v>
      </c>
      <c r="B4534" s="142" t="s">
        <v>7170</v>
      </c>
      <c r="C4534" s="91"/>
      <c r="D4534" s="518" t="s">
        <v>240</v>
      </c>
      <c r="E4534" s="7"/>
      <c r="F4534" s="91" t="s">
        <v>4</v>
      </c>
      <c r="G4534" s="333">
        <v>2.7</v>
      </c>
      <c r="H4534" s="257">
        <v>1.4</v>
      </c>
      <c r="I4534" s="257">
        <v>1.38</v>
      </c>
      <c r="J4534" s="161">
        <f t="shared" si="3300"/>
        <v>1.3523999999999998</v>
      </c>
      <c r="K4534" s="161">
        <f t="shared" si="3301"/>
        <v>1.3385999999999998</v>
      </c>
      <c r="L4534" s="161">
        <f t="shared" si="3302"/>
        <v>1.3247999999999998</v>
      </c>
      <c r="M4534" s="15"/>
      <c r="N4534" s="208">
        <f>H4534*M4534</f>
        <v>0</v>
      </c>
      <c r="O4534" s="217">
        <f>I4534*M4534</f>
        <v>0</v>
      </c>
      <c r="P4534" s="216">
        <f>J4534*M4534</f>
        <v>0</v>
      </c>
      <c r="Q4534" s="216">
        <f>K4534*M4534</f>
        <v>0</v>
      </c>
      <c r="R4534" s="99">
        <f>L4534*M4534</f>
        <v>0</v>
      </c>
      <c r="S4534" s="13" t="s">
        <v>5</v>
      </c>
    </row>
    <row r="4535" spans="1:20" s="56" customFormat="1" ht="69.95" hidden="1" customHeight="1" outlineLevel="1" thickBot="1" x14ac:dyDescent="0.25">
      <c r="A4535" s="242" t="s">
        <v>6591</v>
      </c>
      <c r="B4535" s="142" t="s">
        <v>7170</v>
      </c>
      <c r="C4535" s="91"/>
      <c r="D4535" s="518" t="s">
        <v>241</v>
      </c>
      <c r="E4535" s="7"/>
      <c r="F4535" s="91" t="s">
        <v>4</v>
      </c>
      <c r="G4535" s="333">
        <v>2.7</v>
      </c>
      <c r="H4535" s="257">
        <v>1.4</v>
      </c>
      <c r="I4535" s="257">
        <v>1.38</v>
      </c>
      <c r="J4535" s="161">
        <f t="shared" si="3300"/>
        <v>1.3523999999999998</v>
      </c>
      <c r="K4535" s="161">
        <f t="shared" si="3301"/>
        <v>1.3385999999999998</v>
      </c>
      <c r="L4535" s="161">
        <f t="shared" si="3302"/>
        <v>1.3247999999999998</v>
      </c>
      <c r="M4535" s="15"/>
      <c r="N4535" s="208">
        <f>H4535*M4535</f>
        <v>0</v>
      </c>
      <c r="O4535" s="217">
        <f>I4535*M4535</f>
        <v>0</v>
      </c>
      <c r="P4535" s="216">
        <f>J4535*M4535</f>
        <v>0</v>
      </c>
      <c r="Q4535" s="216">
        <f>K4535*M4535</f>
        <v>0</v>
      </c>
      <c r="R4535" s="99">
        <f>L4535*M4535</f>
        <v>0</v>
      </c>
      <c r="S4535" s="13" t="s">
        <v>5</v>
      </c>
    </row>
    <row r="4536" spans="1:20" s="56" customFormat="1" ht="69.95" hidden="1" customHeight="1" outlineLevel="1" thickBot="1" x14ac:dyDescent="0.25">
      <c r="A4536" s="242" t="s">
        <v>6592</v>
      </c>
      <c r="B4536" s="142" t="s">
        <v>7170</v>
      </c>
      <c r="C4536" s="91"/>
      <c r="D4536" s="518" t="s">
        <v>242</v>
      </c>
      <c r="E4536" s="7"/>
      <c r="F4536" s="91" t="s">
        <v>4</v>
      </c>
      <c r="G4536" s="333">
        <v>3.5</v>
      </c>
      <c r="H4536" s="257">
        <v>1.93</v>
      </c>
      <c r="I4536" s="257">
        <v>1.89</v>
      </c>
      <c r="J4536" s="161">
        <f t="shared" si="3300"/>
        <v>1.8521999999999998</v>
      </c>
      <c r="K4536" s="161">
        <f t="shared" si="3301"/>
        <v>1.8332999999999999</v>
      </c>
      <c r="L4536" s="161">
        <f t="shared" si="3302"/>
        <v>1.8143999999999998</v>
      </c>
      <c r="M4536" s="15"/>
      <c r="N4536" s="208">
        <f>H4536*M4536</f>
        <v>0</v>
      </c>
      <c r="O4536" s="217">
        <f>I4536*M4536</f>
        <v>0</v>
      </c>
      <c r="P4536" s="216">
        <f>J4536*M4536</f>
        <v>0</v>
      </c>
      <c r="Q4536" s="216">
        <f>K4536*M4536</f>
        <v>0</v>
      </c>
      <c r="R4536" s="99">
        <f>L4536*M4536</f>
        <v>0</v>
      </c>
      <c r="S4536" s="13" t="s">
        <v>5</v>
      </c>
    </row>
    <row r="4537" spans="1:20" s="56" customFormat="1" ht="69.95" hidden="1" customHeight="1" outlineLevel="1" thickBot="1" x14ac:dyDescent="0.25">
      <c r="A4537" s="242" t="s">
        <v>6593</v>
      </c>
      <c r="B4537" s="142" t="s">
        <v>7170</v>
      </c>
      <c r="C4537" s="91"/>
      <c r="D4537" s="518" t="s">
        <v>243</v>
      </c>
      <c r="E4537" s="7"/>
      <c r="F4537" s="91" t="s">
        <v>4</v>
      </c>
      <c r="G4537" s="333">
        <v>3.5</v>
      </c>
      <c r="H4537" s="257">
        <v>1.93</v>
      </c>
      <c r="I4537" s="257">
        <v>1.89</v>
      </c>
      <c r="J4537" s="161">
        <f t="shared" si="3300"/>
        <v>1.8521999999999998</v>
      </c>
      <c r="K4537" s="161">
        <f t="shared" si="3301"/>
        <v>1.8332999999999999</v>
      </c>
      <c r="L4537" s="161">
        <f t="shared" si="3302"/>
        <v>1.8143999999999998</v>
      </c>
      <c r="M4537" s="15"/>
      <c r="N4537" s="208">
        <f>H4537*M4537</f>
        <v>0</v>
      </c>
      <c r="O4537" s="217">
        <f>I4537*M4537</f>
        <v>0</v>
      </c>
      <c r="P4537" s="216">
        <f>J4537*M4537</f>
        <v>0</v>
      </c>
      <c r="Q4537" s="216">
        <f>K4537*M4537</f>
        <v>0</v>
      </c>
      <c r="R4537" s="99">
        <f>L4537*M4537</f>
        <v>0</v>
      </c>
      <c r="S4537" s="13" t="s">
        <v>5</v>
      </c>
    </row>
    <row r="4538" spans="1:20" s="56" customFormat="1" ht="69.95" hidden="1" customHeight="1" outlineLevel="1" thickBot="1" x14ac:dyDescent="0.25">
      <c r="A4538" s="242" t="s">
        <v>6594</v>
      </c>
      <c r="B4538" s="142" t="s">
        <v>7170</v>
      </c>
      <c r="C4538" s="91"/>
      <c r="D4538" s="518" t="s">
        <v>244</v>
      </c>
      <c r="E4538" s="7"/>
      <c r="F4538" s="91" t="s">
        <v>4</v>
      </c>
      <c r="G4538" s="333">
        <v>3.5</v>
      </c>
      <c r="H4538" s="257">
        <v>1.93</v>
      </c>
      <c r="I4538" s="257">
        <v>1.89</v>
      </c>
      <c r="J4538" s="161">
        <f t="shared" si="3300"/>
        <v>1.8521999999999998</v>
      </c>
      <c r="K4538" s="161">
        <f t="shared" si="3301"/>
        <v>1.8332999999999999</v>
      </c>
      <c r="L4538" s="161">
        <f t="shared" si="3302"/>
        <v>1.8143999999999998</v>
      </c>
      <c r="M4538" s="15"/>
      <c r="N4538" s="208">
        <f>H4538*M4538</f>
        <v>0</v>
      </c>
      <c r="O4538" s="217">
        <f>I4538*M4538</f>
        <v>0</v>
      </c>
      <c r="P4538" s="216">
        <f>J4538*M4538</f>
        <v>0</v>
      </c>
      <c r="Q4538" s="216">
        <f>K4538*M4538</f>
        <v>0</v>
      </c>
      <c r="R4538" s="99">
        <f>L4538*M4538</f>
        <v>0</v>
      </c>
      <c r="S4538" s="13" t="s">
        <v>5</v>
      </c>
    </row>
    <row r="4539" spans="1:20" s="56" customFormat="1" ht="69.95" hidden="1" customHeight="1" outlineLevel="1" thickBot="1" x14ac:dyDescent="0.25">
      <c r="A4539" s="242" t="s">
        <v>6595</v>
      </c>
      <c r="B4539" s="142" t="s">
        <v>7170</v>
      </c>
      <c r="C4539" s="91"/>
      <c r="D4539" s="518" t="s">
        <v>245</v>
      </c>
      <c r="E4539" s="7"/>
      <c r="F4539" s="91" t="s">
        <v>4</v>
      </c>
      <c r="G4539" s="333">
        <v>4.5</v>
      </c>
      <c r="H4539" s="257">
        <v>2.5499999999999998</v>
      </c>
      <c r="I4539" s="257">
        <v>2.5</v>
      </c>
      <c r="J4539" s="161">
        <f t="shared" si="3300"/>
        <v>2.4500000000000002</v>
      </c>
      <c r="K4539" s="161">
        <f t="shared" si="3301"/>
        <v>2.4249999999999998</v>
      </c>
      <c r="L4539" s="161">
        <f t="shared" si="3302"/>
        <v>2.4</v>
      </c>
      <c r="M4539" s="15"/>
      <c r="N4539" s="208">
        <f>H4539*M4539</f>
        <v>0</v>
      </c>
      <c r="O4539" s="217">
        <f>I4539*M4539</f>
        <v>0</v>
      </c>
      <c r="P4539" s="216">
        <f>J4539*M4539</f>
        <v>0</v>
      </c>
      <c r="Q4539" s="216">
        <f>K4539*M4539</f>
        <v>0</v>
      </c>
      <c r="R4539" s="99">
        <f>L4539*M4539</f>
        <v>0</v>
      </c>
      <c r="S4539" s="13" t="s">
        <v>5</v>
      </c>
    </row>
    <row r="4540" spans="1:20" s="56" customFormat="1" ht="69.95" hidden="1" customHeight="1" outlineLevel="1" thickBot="1" x14ac:dyDescent="0.25">
      <c r="A4540" s="242" t="s">
        <v>6596</v>
      </c>
      <c r="B4540" s="142" t="s">
        <v>7170</v>
      </c>
      <c r="C4540" s="91"/>
      <c r="D4540" s="518" t="s">
        <v>246</v>
      </c>
      <c r="E4540" s="7"/>
      <c r="F4540" s="91" t="s">
        <v>4</v>
      </c>
      <c r="G4540" s="333">
        <v>4.5</v>
      </c>
      <c r="H4540" s="257">
        <v>2.5499999999999998</v>
      </c>
      <c r="I4540" s="257">
        <v>2.5</v>
      </c>
      <c r="J4540" s="161">
        <f t="shared" si="3300"/>
        <v>2.4500000000000002</v>
      </c>
      <c r="K4540" s="161">
        <f t="shared" si="3301"/>
        <v>2.4249999999999998</v>
      </c>
      <c r="L4540" s="161">
        <f t="shared" si="3302"/>
        <v>2.4</v>
      </c>
      <c r="M4540" s="15"/>
      <c r="N4540" s="208">
        <f>H4540*M4540</f>
        <v>0</v>
      </c>
      <c r="O4540" s="217">
        <f>I4540*M4540</f>
        <v>0</v>
      </c>
      <c r="P4540" s="216">
        <f>J4540*M4540</f>
        <v>0</v>
      </c>
      <c r="Q4540" s="216">
        <f>K4540*M4540</f>
        <v>0</v>
      </c>
      <c r="R4540" s="99">
        <f>L4540*M4540</f>
        <v>0</v>
      </c>
      <c r="S4540" s="13" t="s">
        <v>5</v>
      </c>
    </row>
    <row r="4541" spans="1:20" s="56" customFormat="1" ht="69.95" hidden="1" customHeight="1" outlineLevel="1" thickBot="1" x14ac:dyDescent="0.25">
      <c r="A4541" s="242" t="s">
        <v>6597</v>
      </c>
      <c r="B4541" s="142" t="s">
        <v>7170</v>
      </c>
      <c r="C4541" s="91"/>
      <c r="D4541" s="518" t="s">
        <v>247</v>
      </c>
      <c r="E4541" s="7"/>
      <c r="F4541" s="91" t="s">
        <v>4</v>
      </c>
      <c r="G4541" s="333">
        <v>4.5</v>
      </c>
      <c r="H4541" s="257">
        <v>2.5499999999999998</v>
      </c>
      <c r="I4541" s="257">
        <v>2.5</v>
      </c>
      <c r="J4541" s="161">
        <f t="shared" si="3300"/>
        <v>2.4500000000000002</v>
      </c>
      <c r="K4541" s="161">
        <f t="shared" si="3301"/>
        <v>2.4249999999999998</v>
      </c>
      <c r="L4541" s="161">
        <f t="shared" si="3302"/>
        <v>2.4</v>
      </c>
      <c r="M4541" s="15"/>
      <c r="N4541" s="208">
        <f>H4541*M4541</f>
        <v>0</v>
      </c>
      <c r="O4541" s="217">
        <f>I4541*M4541</f>
        <v>0</v>
      </c>
      <c r="P4541" s="216">
        <f>J4541*M4541</f>
        <v>0</v>
      </c>
      <c r="Q4541" s="216">
        <f>K4541*M4541</f>
        <v>0</v>
      </c>
      <c r="R4541" s="99">
        <f>L4541*M4541</f>
        <v>0</v>
      </c>
      <c r="S4541" s="13" t="s">
        <v>5</v>
      </c>
    </row>
    <row r="4542" spans="1:20" s="56" customFormat="1" ht="69.95" hidden="1" customHeight="1" outlineLevel="1" thickBot="1" x14ac:dyDescent="0.25">
      <c r="A4542" s="242" t="s">
        <v>6598</v>
      </c>
      <c r="B4542" s="142" t="s">
        <v>7170</v>
      </c>
      <c r="C4542" s="91"/>
      <c r="D4542" s="518" t="s">
        <v>248</v>
      </c>
      <c r="E4542" s="7"/>
      <c r="F4542" s="91" t="s">
        <v>4</v>
      </c>
      <c r="G4542" s="333">
        <v>4.5</v>
      </c>
      <c r="H4542" s="257">
        <v>2.5499999999999998</v>
      </c>
      <c r="I4542" s="257">
        <v>2.5</v>
      </c>
      <c r="J4542" s="161">
        <f t="shared" si="3300"/>
        <v>2.4500000000000002</v>
      </c>
      <c r="K4542" s="161">
        <f t="shared" si="3301"/>
        <v>2.4249999999999998</v>
      </c>
      <c r="L4542" s="161">
        <f t="shared" si="3302"/>
        <v>2.4</v>
      </c>
      <c r="M4542" s="15"/>
      <c r="N4542" s="208">
        <f>H4542*M4542</f>
        <v>0</v>
      </c>
      <c r="O4542" s="217">
        <f>I4542*M4542</f>
        <v>0</v>
      </c>
      <c r="P4542" s="216">
        <f>J4542*M4542</f>
        <v>0</v>
      </c>
      <c r="Q4542" s="216">
        <f>K4542*M4542</f>
        <v>0</v>
      </c>
      <c r="R4542" s="99">
        <f>L4542*M4542</f>
        <v>0</v>
      </c>
      <c r="S4542" s="13" t="s">
        <v>5</v>
      </c>
    </row>
    <row r="4543" spans="1:20" s="56" customFormat="1" ht="69.95" hidden="1" customHeight="1" outlineLevel="1" thickBot="1" x14ac:dyDescent="0.25">
      <c r="A4543" s="242" t="s">
        <v>6599</v>
      </c>
      <c r="B4543" s="142" t="s">
        <v>7170</v>
      </c>
      <c r="C4543" s="91"/>
      <c r="D4543" s="518" t="s">
        <v>249</v>
      </c>
      <c r="E4543" s="7"/>
      <c r="F4543" s="91" t="s">
        <v>4</v>
      </c>
      <c r="G4543" s="333">
        <v>4.5</v>
      </c>
      <c r="H4543" s="257">
        <v>2.5499999999999998</v>
      </c>
      <c r="I4543" s="257">
        <v>2.5</v>
      </c>
      <c r="J4543" s="161">
        <f t="shared" si="3300"/>
        <v>2.4500000000000002</v>
      </c>
      <c r="K4543" s="161">
        <f t="shared" si="3301"/>
        <v>2.4249999999999998</v>
      </c>
      <c r="L4543" s="161">
        <f t="shared" si="3302"/>
        <v>2.4</v>
      </c>
      <c r="M4543" s="15"/>
      <c r="N4543" s="208">
        <f>H4543*M4543</f>
        <v>0</v>
      </c>
      <c r="O4543" s="217">
        <f>I4543*M4543</f>
        <v>0</v>
      </c>
      <c r="P4543" s="216">
        <f>J4543*M4543</f>
        <v>0</v>
      </c>
      <c r="Q4543" s="216">
        <f>K4543*M4543</f>
        <v>0</v>
      </c>
      <c r="R4543" s="99">
        <f>L4543*M4543</f>
        <v>0</v>
      </c>
      <c r="S4543" s="13" t="s">
        <v>5</v>
      </c>
    </row>
    <row r="4544" spans="1:20" s="56" customFormat="1" ht="69.95" hidden="1" customHeight="1" outlineLevel="1" thickBot="1" x14ac:dyDescent="0.25">
      <c r="A4544" s="242" t="s">
        <v>6600</v>
      </c>
      <c r="B4544" s="103" t="s">
        <v>7170</v>
      </c>
      <c r="C4544" s="82"/>
      <c r="D4544" s="516" t="s">
        <v>603</v>
      </c>
      <c r="E4544" s="64"/>
      <c r="F4544" s="82" t="s">
        <v>4</v>
      </c>
      <c r="G4544" s="89">
        <v>1.5</v>
      </c>
      <c r="H4544" s="99">
        <v>0.86</v>
      </c>
      <c r="I4544" s="99">
        <v>0.84</v>
      </c>
      <c r="J4544" s="162">
        <f t="shared" si="3300"/>
        <v>0.82319999999999993</v>
      </c>
      <c r="K4544" s="162">
        <f t="shared" si="3301"/>
        <v>0.81479999999999997</v>
      </c>
      <c r="L4544" s="162">
        <f t="shared" si="3302"/>
        <v>0.80639999999999989</v>
      </c>
      <c r="M4544" s="141"/>
      <c r="N4544" s="209">
        <f>H4544*M4544</f>
        <v>0</v>
      </c>
      <c r="O4544" s="217">
        <f>I4544*M4544</f>
        <v>0</v>
      </c>
      <c r="P4544" s="216">
        <f>J4544*M4544</f>
        <v>0</v>
      </c>
      <c r="Q4544" s="216">
        <f>K4544*M4544</f>
        <v>0</v>
      </c>
      <c r="R4544" s="99">
        <f>L4544*M4544</f>
        <v>0</v>
      </c>
      <c r="S4544" s="30" t="s">
        <v>5</v>
      </c>
      <c r="T4544" s="100"/>
    </row>
    <row r="4545" spans="1:21" s="56" customFormat="1" ht="69.95" hidden="1" customHeight="1" outlineLevel="1" thickBot="1" x14ac:dyDescent="0.25">
      <c r="A4545" s="242" t="s">
        <v>6601</v>
      </c>
      <c r="B4545" s="142" t="s">
        <v>7170</v>
      </c>
      <c r="C4545" s="91"/>
      <c r="D4545" s="518" t="s">
        <v>748</v>
      </c>
      <c r="E4545" s="7"/>
      <c r="F4545" s="91" t="s">
        <v>4</v>
      </c>
      <c r="G4545" s="138">
        <v>3.5</v>
      </c>
      <c r="H4545" s="90">
        <v>2.5</v>
      </c>
      <c r="I4545" s="90">
        <v>2.4</v>
      </c>
      <c r="J4545" s="161">
        <f t="shared" si="3300"/>
        <v>2.3519999999999999</v>
      </c>
      <c r="K4545" s="161">
        <f t="shared" si="3301"/>
        <v>2.3279999999999998</v>
      </c>
      <c r="L4545" s="161">
        <f t="shared" si="3302"/>
        <v>2.3039999999999998</v>
      </c>
      <c r="M4545" s="15"/>
      <c r="N4545" s="208">
        <f>H4545*M4545</f>
        <v>0</v>
      </c>
      <c r="O4545" s="217">
        <f>I4545*M4545</f>
        <v>0</v>
      </c>
      <c r="P4545" s="216">
        <f>J4545*M4545</f>
        <v>0</v>
      </c>
      <c r="Q4545" s="216">
        <f>K4545*M4545</f>
        <v>0</v>
      </c>
      <c r="R4545" s="99">
        <f>L4545*M4545</f>
        <v>0</v>
      </c>
      <c r="S4545" s="13" t="s">
        <v>5</v>
      </c>
    </row>
    <row r="4546" spans="1:21" s="56" customFormat="1" ht="69.95" hidden="1" customHeight="1" outlineLevel="1" thickBot="1" x14ac:dyDescent="0.25">
      <c r="A4546" s="242" t="s">
        <v>6602</v>
      </c>
      <c r="B4546" s="142" t="s">
        <v>7170</v>
      </c>
      <c r="C4546" s="91"/>
      <c r="D4546" s="518" t="s">
        <v>749</v>
      </c>
      <c r="E4546" s="7"/>
      <c r="F4546" s="91" t="s">
        <v>4</v>
      </c>
      <c r="G4546" s="138">
        <v>5</v>
      </c>
      <c r="H4546" s="90">
        <v>3.6</v>
      </c>
      <c r="I4546" s="90">
        <v>3.5</v>
      </c>
      <c r="J4546" s="161">
        <f t="shared" si="3300"/>
        <v>3.4299999999999997</v>
      </c>
      <c r="K4546" s="161">
        <f t="shared" si="3301"/>
        <v>3.395</v>
      </c>
      <c r="L4546" s="161">
        <f t="shared" si="3302"/>
        <v>3.36</v>
      </c>
      <c r="M4546" s="15"/>
      <c r="N4546" s="208">
        <f>H4546*M4546</f>
        <v>0</v>
      </c>
      <c r="O4546" s="217">
        <f>I4546*M4546</f>
        <v>0</v>
      </c>
      <c r="P4546" s="216">
        <f>J4546*M4546</f>
        <v>0</v>
      </c>
      <c r="Q4546" s="216">
        <f>K4546*M4546</f>
        <v>0</v>
      </c>
      <c r="R4546" s="99">
        <f>L4546*M4546</f>
        <v>0</v>
      </c>
      <c r="S4546" s="13" t="s">
        <v>5</v>
      </c>
    </row>
    <row r="4547" spans="1:21" s="56" customFormat="1" ht="69.95" hidden="1" customHeight="1" outlineLevel="1" thickBot="1" x14ac:dyDescent="0.25">
      <c r="A4547" s="242" t="s">
        <v>6603</v>
      </c>
      <c r="B4547" s="103" t="s">
        <v>7170</v>
      </c>
      <c r="C4547" s="82"/>
      <c r="D4547" s="516" t="s">
        <v>657</v>
      </c>
      <c r="E4547" s="64"/>
      <c r="F4547" s="82" t="s">
        <v>4</v>
      </c>
      <c r="G4547" s="89">
        <v>1.5</v>
      </c>
      <c r="H4547" s="99">
        <v>0.8</v>
      </c>
      <c r="I4547" s="99">
        <v>0.75</v>
      </c>
      <c r="J4547" s="162">
        <f t="shared" si="3300"/>
        <v>0.73499999999999999</v>
      </c>
      <c r="K4547" s="162">
        <f t="shared" si="3301"/>
        <v>0.72750000000000004</v>
      </c>
      <c r="L4547" s="162">
        <f t="shared" si="3302"/>
        <v>0.72</v>
      </c>
      <c r="M4547" s="141"/>
      <c r="N4547" s="209">
        <f>H4547*M4547</f>
        <v>0</v>
      </c>
      <c r="O4547" s="217">
        <f>I4547*M4547</f>
        <v>0</v>
      </c>
      <c r="P4547" s="216">
        <f>J4547*M4547</f>
        <v>0</v>
      </c>
      <c r="Q4547" s="216">
        <f>K4547*M4547</f>
        <v>0</v>
      </c>
      <c r="R4547" s="99">
        <f>L4547*M4547</f>
        <v>0</v>
      </c>
      <c r="S4547" s="30" t="s">
        <v>5</v>
      </c>
      <c r="T4547" s="100"/>
    </row>
    <row r="4548" spans="1:21" s="56" customFormat="1" ht="69.95" hidden="1" customHeight="1" outlineLevel="1" thickBot="1" x14ac:dyDescent="0.25">
      <c r="A4548" s="242" t="s">
        <v>8794</v>
      </c>
      <c r="B4548" s="103" t="s">
        <v>7170</v>
      </c>
      <c r="C4548" s="82"/>
      <c r="D4548" s="516" t="s">
        <v>8797</v>
      </c>
      <c r="E4548" s="64"/>
      <c r="F4548" s="82" t="s">
        <v>4</v>
      </c>
      <c r="G4548" s="89">
        <v>5</v>
      </c>
      <c r="H4548" s="99">
        <v>3</v>
      </c>
      <c r="I4548" s="99">
        <v>2.9</v>
      </c>
      <c r="J4548" s="162">
        <f t="shared" ref="J4548" si="3303">I4548*0.98</f>
        <v>2.8420000000000001</v>
      </c>
      <c r="K4548" s="162">
        <f t="shared" ref="K4548" si="3304">I4548*0.97</f>
        <v>2.8129999999999997</v>
      </c>
      <c r="L4548" s="162">
        <f t="shared" ref="L4548" si="3305">I4548*0.96</f>
        <v>2.7839999999999998</v>
      </c>
      <c r="M4548" s="141"/>
      <c r="N4548" s="209">
        <f>H4548*M4548</f>
        <v>0</v>
      </c>
      <c r="O4548" s="217">
        <f>I4548*M4548</f>
        <v>0</v>
      </c>
      <c r="P4548" s="216">
        <f>J4548*M4548</f>
        <v>0</v>
      </c>
      <c r="Q4548" s="216">
        <f>K4548*M4548</f>
        <v>0</v>
      </c>
      <c r="R4548" s="99">
        <f>L4548*M4548</f>
        <v>0</v>
      </c>
      <c r="S4548" s="30" t="s">
        <v>5</v>
      </c>
      <c r="T4548" s="100"/>
    </row>
    <row r="4549" spans="1:21" s="56" customFormat="1" ht="69.95" hidden="1" customHeight="1" outlineLevel="1" thickBot="1" x14ac:dyDescent="0.25">
      <c r="A4549" s="242" t="s">
        <v>8795</v>
      </c>
      <c r="B4549" s="103" t="s">
        <v>7170</v>
      </c>
      <c r="C4549" s="82"/>
      <c r="D4549" s="516" t="s">
        <v>8796</v>
      </c>
      <c r="E4549" s="64"/>
      <c r="F4549" s="82" t="s">
        <v>4</v>
      </c>
      <c r="G4549" s="89">
        <v>6</v>
      </c>
      <c r="H4549" s="99">
        <v>3.5</v>
      </c>
      <c r="I4549" s="99">
        <v>3.4</v>
      </c>
      <c r="J4549" s="162">
        <f t="shared" ref="J4549" si="3306">I4549*0.98</f>
        <v>3.3319999999999999</v>
      </c>
      <c r="K4549" s="162">
        <f t="shared" ref="K4549" si="3307">I4549*0.97</f>
        <v>3.298</v>
      </c>
      <c r="L4549" s="162">
        <f t="shared" ref="L4549" si="3308">I4549*0.96</f>
        <v>3.2639999999999998</v>
      </c>
      <c r="M4549" s="141"/>
      <c r="N4549" s="209">
        <f>H4549*M4549</f>
        <v>0</v>
      </c>
      <c r="O4549" s="217">
        <f>I4549*M4549</f>
        <v>0</v>
      </c>
      <c r="P4549" s="216">
        <f>J4549*M4549</f>
        <v>0</v>
      </c>
      <c r="Q4549" s="216">
        <f>K4549*M4549</f>
        <v>0</v>
      </c>
      <c r="R4549" s="99">
        <f>L4549*M4549</f>
        <v>0</v>
      </c>
      <c r="S4549" s="30" t="s">
        <v>5</v>
      </c>
      <c r="T4549" s="100"/>
    </row>
    <row r="4550" spans="1:21" s="56" customFormat="1" ht="69.95" hidden="1" customHeight="1" outlineLevel="1" thickBot="1" x14ac:dyDescent="0.25">
      <c r="A4550" s="242" t="s">
        <v>8798</v>
      </c>
      <c r="B4550" s="103" t="s">
        <v>7170</v>
      </c>
      <c r="C4550" s="82"/>
      <c r="D4550" s="516" t="s">
        <v>8799</v>
      </c>
      <c r="E4550" s="64"/>
      <c r="F4550" s="82" t="s">
        <v>4</v>
      </c>
      <c r="G4550" s="89">
        <v>6</v>
      </c>
      <c r="H4550" s="99">
        <v>3.5</v>
      </c>
      <c r="I4550" s="99">
        <v>3.4</v>
      </c>
      <c r="J4550" s="162">
        <f t="shared" ref="J4550" si="3309">I4550*0.98</f>
        <v>3.3319999999999999</v>
      </c>
      <c r="K4550" s="162">
        <f t="shared" ref="K4550" si="3310">I4550*0.97</f>
        <v>3.298</v>
      </c>
      <c r="L4550" s="162">
        <f t="shared" ref="L4550" si="3311">I4550*0.96</f>
        <v>3.2639999999999998</v>
      </c>
      <c r="M4550" s="141"/>
      <c r="N4550" s="209">
        <f>H4550*M4550</f>
        <v>0</v>
      </c>
      <c r="O4550" s="217">
        <f>I4550*M4550</f>
        <v>0</v>
      </c>
      <c r="P4550" s="216">
        <f>J4550*M4550</f>
        <v>0</v>
      </c>
      <c r="Q4550" s="216">
        <f>K4550*M4550</f>
        <v>0</v>
      </c>
      <c r="R4550" s="99">
        <f>L4550*M4550</f>
        <v>0</v>
      </c>
      <c r="S4550" s="30" t="s">
        <v>5</v>
      </c>
      <c r="T4550" s="100"/>
    </row>
    <row r="4551" spans="1:21" s="56" customFormat="1" ht="69.95" hidden="1" customHeight="1" outlineLevel="1" thickBot="1" x14ac:dyDescent="0.25">
      <c r="A4551" s="242" t="s">
        <v>8800</v>
      </c>
      <c r="B4551" s="103" t="s">
        <v>7170</v>
      </c>
      <c r="C4551" s="82"/>
      <c r="D4551" s="516" t="s">
        <v>8801</v>
      </c>
      <c r="E4551" s="64"/>
      <c r="F4551" s="82" t="s">
        <v>4</v>
      </c>
      <c r="G4551" s="89">
        <v>6</v>
      </c>
      <c r="H4551" s="99">
        <v>3.5</v>
      </c>
      <c r="I4551" s="99">
        <v>3.4</v>
      </c>
      <c r="J4551" s="162">
        <f t="shared" ref="J4551" si="3312">I4551*0.98</f>
        <v>3.3319999999999999</v>
      </c>
      <c r="K4551" s="162">
        <f t="shared" ref="K4551" si="3313">I4551*0.97</f>
        <v>3.298</v>
      </c>
      <c r="L4551" s="162">
        <f t="shared" ref="L4551" si="3314">I4551*0.96</f>
        <v>3.2639999999999998</v>
      </c>
      <c r="M4551" s="141"/>
      <c r="N4551" s="209">
        <f>H4551*M4551</f>
        <v>0</v>
      </c>
      <c r="O4551" s="217">
        <f>I4551*M4551</f>
        <v>0</v>
      </c>
      <c r="P4551" s="216">
        <f>J4551*M4551</f>
        <v>0</v>
      </c>
      <c r="Q4551" s="216">
        <f>K4551*M4551</f>
        <v>0</v>
      </c>
      <c r="R4551" s="99">
        <f>L4551*M4551</f>
        <v>0</v>
      </c>
      <c r="S4551" s="30" t="s">
        <v>5</v>
      </c>
      <c r="T4551" s="100"/>
    </row>
    <row r="4552" spans="1:21" s="56" customFormat="1" ht="20.100000000000001" customHeight="1" collapsed="1" thickBot="1" x14ac:dyDescent="0.25">
      <c r="A4552" s="372" t="s">
        <v>7168</v>
      </c>
      <c r="B4552" s="372"/>
      <c r="C4552" s="373"/>
      <c r="D4552" s="374"/>
      <c r="E4552" s="374"/>
      <c r="F4552" s="374"/>
      <c r="G4552" s="375"/>
      <c r="H4552" s="376"/>
      <c r="I4552" s="376"/>
      <c r="J4552" s="378"/>
      <c r="K4552" s="378"/>
      <c r="L4552" s="378"/>
      <c r="M4552" s="375"/>
      <c r="N4552" s="376"/>
      <c r="O4552" s="376"/>
      <c r="P4552" s="376"/>
      <c r="Q4552" s="376"/>
      <c r="R4552" s="376"/>
      <c r="S4552" s="377"/>
    </row>
    <row r="4553" spans="1:21" ht="20.100000000000001" hidden="1" customHeight="1" outlineLevel="1" thickBot="1" x14ac:dyDescent="0.25">
      <c r="A4553" s="3" t="s">
        <v>3737</v>
      </c>
      <c r="B4553" s="3" t="s">
        <v>33</v>
      </c>
      <c r="C4553" s="3"/>
      <c r="D4553" s="3" t="s">
        <v>17</v>
      </c>
      <c r="E4553" s="4" t="s">
        <v>2746</v>
      </c>
      <c r="F4553" s="84" t="s">
        <v>31</v>
      </c>
      <c r="G4553" s="85" t="s">
        <v>487</v>
      </c>
      <c r="H4553" s="3" t="s">
        <v>488</v>
      </c>
      <c r="I4553" s="3" t="s">
        <v>495</v>
      </c>
      <c r="J4553" s="123">
        <v>-0.02</v>
      </c>
      <c r="K4553" s="123">
        <v>-0.03</v>
      </c>
      <c r="L4553" s="123">
        <v>-0.04</v>
      </c>
      <c r="M4553" s="3" t="s">
        <v>18</v>
      </c>
      <c r="N4553" s="3" t="s">
        <v>8</v>
      </c>
      <c r="O4553" s="3" t="s">
        <v>486</v>
      </c>
      <c r="P4553" s="124" t="s">
        <v>1924</v>
      </c>
      <c r="Q4553" s="124" t="s">
        <v>1930</v>
      </c>
      <c r="R4553" s="124" t="s">
        <v>1931</v>
      </c>
      <c r="S4553" s="3" t="s">
        <v>34</v>
      </c>
      <c r="U4553" s="56"/>
    </row>
    <row r="4554" spans="1:21" s="56" customFormat="1" ht="69.95" hidden="1" customHeight="1" outlineLevel="1" thickBot="1" x14ac:dyDescent="0.25">
      <c r="A4554" s="242" t="s">
        <v>6551</v>
      </c>
      <c r="B4554" s="142" t="s">
        <v>7170</v>
      </c>
      <c r="C4554" s="91"/>
      <c r="D4554" s="518" t="s">
        <v>1480</v>
      </c>
      <c r="E4554" s="7"/>
      <c r="F4554" s="7" t="s">
        <v>4</v>
      </c>
      <c r="G4554" s="138">
        <v>0.4</v>
      </c>
      <c r="H4554" s="90">
        <v>0.16</v>
      </c>
      <c r="I4554" s="90">
        <v>0.15</v>
      </c>
      <c r="J4554" s="161">
        <f t="shared" ref="J4554:J4558" si="3315">I4554*0.98</f>
        <v>0.14699999999999999</v>
      </c>
      <c r="K4554" s="161">
        <f t="shared" ref="K4554:K4558" si="3316">I4554*0.97</f>
        <v>0.14549999999999999</v>
      </c>
      <c r="L4554" s="161">
        <f t="shared" ref="L4554:L4558" si="3317">I4554*0.96</f>
        <v>0.14399999999999999</v>
      </c>
      <c r="M4554" s="15"/>
      <c r="N4554" s="208">
        <f>H4554*M4554</f>
        <v>0</v>
      </c>
      <c r="O4554" s="217">
        <f>I4554*M4554</f>
        <v>0</v>
      </c>
      <c r="P4554" s="216">
        <f>J4554*M4554</f>
        <v>0</v>
      </c>
      <c r="Q4554" s="216">
        <f>K4554*M4554</f>
        <v>0</v>
      </c>
      <c r="R4554" s="99">
        <f>L4554*M4554</f>
        <v>0</v>
      </c>
      <c r="S4554" s="13" t="s">
        <v>5</v>
      </c>
    </row>
    <row r="4555" spans="1:21" s="56" customFormat="1" ht="69.95" hidden="1" customHeight="1" outlineLevel="1" thickBot="1" x14ac:dyDescent="0.25">
      <c r="A4555" s="242" t="s">
        <v>6552</v>
      </c>
      <c r="B4555" s="142" t="s">
        <v>7170</v>
      </c>
      <c r="C4555" s="91"/>
      <c r="D4555" s="518" t="s">
        <v>1481</v>
      </c>
      <c r="E4555" s="7"/>
      <c r="F4555" s="7" t="s">
        <v>4</v>
      </c>
      <c r="G4555" s="138">
        <v>0.4</v>
      </c>
      <c r="H4555" s="90">
        <v>0.16</v>
      </c>
      <c r="I4555" s="90">
        <v>0.15</v>
      </c>
      <c r="J4555" s="161">
        <f t="shared" si="3315"/>
        <v>0.14699999999999999</v>
      </c>
      <c r="K4555" s="161">
        <f t="shared" si="3316"/>
        <v>0.14549999999999999</v>
      </c>
      <c r="L4555" s="161">
        <f t="shared" si="3317"/>
        <v>0.14399999999999999</v>
      </c>
      <c r="M4555" s="15"/>
      <c r="N4555" s="208">
        <f>H4555*M4555</f>
        <v>0</v>
      </c>
      <c r="O4555" s="217">
        <f>I4555*M4555</f>
        <v>0</v>
      </c>
      <c r="P4555" s="216">
        <f>J4555*M4555</f>
        <v>0</v>
      </c>
      <c r="Q4555" s="216">
        <f>K4555*M4555</f>
        <v>0</v>
      </c>
      <c r="R4555" s="99">
        <f>L4555*M4555</f>
        <v>0</v>
      </c>
      <c r="S4555" s="13" t="s">
        <v>5</v>
      </c>
    </row>
    <row r="4556" spans="1:21" s="56" customFormat="1" ht="69.95" hidden="1" customHeight="1" outlineLevel="1" thickBot="1" x14ac:dyDescent="0.25">
      <c r="A4556" s="242" t="s">
        <v>6553</v>
      </c>
      <c r="B4556" s="142" t="s">
        <v>7170</v>
      </c>
      <c r="C4556" s="91"/>
      <c r="D4556" s="518" t="s">
        <v>1482</v>
      </c>
      <c r="E4556" s="7"/>
      <c r="F4556" s="7" t="s">
        <v>4</v>
      </c>
      <c r="G4556" s="138">
        <v>0.4</v>
      </c>
      <c r="H4556" s="90">
        <v>0.18</v>
      </c>
      <c r="I4556" s="90">
        <v>0.17</v>
      </c>
      <c r="J4556" s="161">
        <f t="shared" si="3315"/>
        <v>0.1666</v>
      </c>
      <c r="K4556" s="161">
        <f t="shared" si="3316"/>
        <v>0.16490000000000002</v>
      </c>
      <c r="L4556" s="161">
        <f t="shared" si="3317"/>
        <v>0.16320000000000001</v>
      </c>
      <c r="M4556" s="15"/>
      <c r="N4556" s="208">
        <f>H4556*M4556</f>
        <v>0</v>
      </c>
      <c r="O4556" s="217">
        <f>I4556*M4556</f>
        <v>0</v>
      </c>
      <c r="P4556" s="216">
        <f>J4556*M4556</f>
        <v>0</v>
      </c>
      <c r="Q4556" s="216">
        <f>K4556*M4556</f>
        <v>0</v>
      </c>
      <c r="R4556" s="99">
        <f>L4556*M4556</f>
        <v>0</v>
      </c>
      <c r="S4556" s="13" t="s">
        <v>5</v>
      </c>
    </row>
    <row r="4557" spans="1:21" s="56" customFormat="1" ht="69.95" hidden="1" customHeight="1" outlineLevel="1" thickBot="1" x14ac:dyDescent="0.25">
      <c r="A4557" s="242" t="s">
        <v>6554</v>
      </c>
      <c r="B4557" s="142" t="s">
        <v>7170</v>
      </c>
      <c r="C4557" s="91"/>
      <c r="D4557" s="518" t="s">
        <v>1483</v>
      </c>
      <c r="E4557" s="7"/>
      <c r="F4557" s="7" t="s">
        <v>4</v>
      </c>
      <c r="G4557" s="138">
        <v>0.4</v>
      </c>
      <c r="H4557" s="90">
        <v>0.2</v>
      </c>
      <c r="I4557" s="90">
        <v>0.19</v>
      </c>
      <c r="J4557" s="161">
        <f t="shared" si="3315"/>
        <v>0.1862</v>
      </c>
      <c r="K4557" s="161">
        <f t="shared" si="3316"/>
        <v>0.18429999999999999</v>
      </c>
      <c r="L4557" s="161">
        <f t="shared" si="3317"/>
        <v>0.18240000000000001</v>
      </c>
      <c r="M4557" s="15"/>
      <c r="N4557" s="208">
        <f>H4557*M4557</f>
        <v>0</v>
      </c>
      <c r="O4557" s="217">
        <f>I4557*M4557</f>
        <v>0</v>
      </c>
      <c r="P4557" s="216">
        <f>J4557*M4557</f>
        <v>0</v>
      </c>
      <c r="Q4557" s="216">
        <f>K4557*M4557</f>
        <v>0</v>
      </c>
      <c r="R4557" s="99">
        <f>L4557*M4557</f>
        <v>0</v>
      </c>
      <c r="S4557" s="13" t="s">
        <v>5</v>
      </c>
    </row>
    <row r="4558" spans="1:21" s="56" customFormat="1" ht="69.95" hidden="1" customHeight="1" outlineLevel="1" thickBot="1" x14ac:dyDescent="0.25">
      <c r="A4558" s="242" t="s">
        <v>6555</v>
      </c>
      <c r="B4558" s="142" t="s">
        <v>7170</v>
      </c>
      <c r="C4558" s="82"/>
      <c r="D4558" s="516" t="s">
        <v>601</v>
      </c>
      <c r="E4558" s="30"/>
      <c r="F4558" s="7" t="s">
        <v>4</v>
      </c>
      <c r="G4558" s="89">
        <v>2</v>
      </c>
      <c r="H4558" s="99">
        <v>1.25</v>
      </c>
      <c r="I4558" s="99">
        <v>1.2</v>
      </c>
      <c r="J4558" s="161">
        <f t="shared" si="3315"/>
        <v>1.1759999999999999</v>
      </c>
      <c r="K4558" s="161">
        <f t="shared" si="3316"/>
        <v>1.1639999999999999</v>
      </c>
      <c r="L4558" s="161">
        <f t="shared" si="3317"/>
        <v>1.1519999999999999</v>
      </c>
      <c r="M4558" s="14"/>
      <c r="N4558" s="209">
        <f>H4558*M4558</f>
        <v>0</v>
      </c>
      <c r="O4558" s="217">
        <f>I4558*M4558</f>
        <v>0</v>
      </c>
      <c r="P4558" s="216">
        <f>J4558*M4558</f>
        <v>0</v>
      </c>
      <c r="Q4558" s="216">
        <f>K4558*M4558</f>
        <v>0</v>
      </c>
      <c r="R4558" s="99">
        <f>L4558*M4558</f>
        <v>0</v>
      </c>
      <c r="S4558" s="30" t="s">
        <v>5</v>
      </c>
      <c r="T4558" s="100"/>
    </row>
    <row r="4559" spans="1:21" s="56" customFormat="1" ht="20.100000000000001" customHeight="1" collapsed="1" thickBot="1" x14ac:dyDescent="0.25">
      <c r="A4559" s="372" t="s">
        <v>7169</v>
      </c>
      <c r="B4559" s="372"/>
      <c r="C4559" s="373"/>
      <c r="D4559" s="374"/>
      <c r="E4559" s="374"/>
      <c r="F4559" s="374"/>
      <c r="G4559" s="375"/>
      <c r="H4559" s="376"/>
      <c r="I4559" s="376"/>
      <c r="J4559" s="378"/>
      <c r="K4559" s="378"/>
      <c r="L4559" s="378"/>
      <c r="M4559" s="375"/>
      <c r="N4559" s="376"/>
      <c r="O4559" s="376"/>
      <c r="P4559" s="376"/>
      <c r="Q4559" s="376"/>
      <c r="R4559" s="376"/>
      <c r="S4559" s="377"/>
    </row>
    <row r="4560" spans="1:21" ht="20.100000000000001" hidden="1" customHeight="1" outlineLevel="1" thickBot="1" x14ac:dyDescent="0.25">
      <c r="A4560" s="3" t="s">
        <v>3737</v>
      </c>
      <c r="B4560" s="3" t="s">
        <v>33</v>
      </c>
      <c r="C4560" s="3"/>
      <c r="D4560" s="3" t="s">
        <v>17</v>
      </c>
      <c r="E4560" s="4" t="s">
        <v>2746</v>
      </c>
      <c r="F4560" s="84" t="s">
        <v>31</v>
      </c>
      <c r="G4560" s="85" t="s">
        <v>487</v>
      </c>
      <c r="H4560" s="3" t="s">
        <v>488</v>
      </c>
      <c r="I4560" s="3" t="s">
        <v>495</v>
      </c>
      <c r="J4560" s="123">
        <v>-0.02</v>
      </c>
      <c r="K4560" s="123">
        <v>-0.03</v>
      </c>
      <c r="L4560" s="123">
        <v>-0.04</v>
      </c>
      <c r="M4560" s="3" t="s">
        <v>18</v>
      </c>
      <c r="N4560" s="3" t="s">
        <v>8</v>
      </c>
      <c r="O4560" s="3" t="s">
        <v>486</v>
      </c>
      <c r="P4560" s="124" t="s">
        <v>1924</v>
      </c>
      <c r="Q4560" s="124" t="s">
        <v>1930</v>
      </c>
      <c r="R4560" s="124" t="s">
        <v>1931</v>
      </c>
      <c r="S4560" s="3" t="s">
        <v>34</v>
      </c>
      <c r="U4560" s="56"/>
    </row>
    <row r="4561" spans="1:21" s="56" customFormat="1" ht="69.95" hidden="1" customHeight="1" outlineLevel="1" thickBot="1" x14ac:dyDescent="0.25">
      <c r="A4561" s="242" t="s">
        <v>6550</v>
      </c>
      <c r="B4561" s="142" t="s">
        <v>7170</v>
      </c>
      <c r="C4561" s="82" t="s">
        <v>2999</v>
      </c>
      <c r="D4561" s="516" t="s">
        <v>3000</v>
      </c>
      <c r="E4561" s="64"/>
      <c r="F4561" s="64" t="s">
        <v>4</v>
      </c>
      <c r="G4561" s="89">
        <v>3.5</v>
      </c>
      <c r="H4561" s="99">
        <v>2.2000000000000002</v>
      </c>
      <c r="I4561" s="99">
        <v>2.1</v>
      </c>
      <c r="J4561" s="162">
        <f t="shared" ref="J4561" si="3318">I4561*0.98</f>
        <v>2.0579999999999998</v>
      </c>
      <c r="K4561" s="162">
        <f t="shared" ref="K4561" si="3319">I4561*0.97</f>
        <v>2.0369999999999999</v>
      </c>
      <c r="L4561" s="162">
        <f t="shared" ref="L4561" si="3320">I4561*0.96</f>
        <v>2.016</v>
      </c>
      <c r="M4561" s="152"/>
      <c r="N4561" s="209">
        <f>H4561*M4561</f>
        <v>0</v>
      </c>
      <c r="O4561" s="217">
        <f>I4561*M4561</f>
        <v>0</v>
      </c>
      <c r="P4561" s="216">
        <f>J4561*M4561</f>
        <v>0</v>
      </c>
      <c r="Q4561" s="216">
        <f>K4561*M4561</f>
        <v>0</v>
      </c>
      <c r="R4561" s="99">
        <f>L4561*M4561</f>
        <v>0</v>
      </c>
      <c r="S4561" s="30" t="s">
        <v>5</v>
      </c>
      <c r="T4561" s="100"/>
    </row>
    <row r="4562" spans="1:21" ht="24.95" customHeight="1" collapsed="1" thickBot="1" x14ac:dyDescent="0.25">
      <c r="A4562" s="361" t="s">
        <v>7472</v>
      </c>
      <c r="B4562" s="362"/>
      <c r="C4562" s="362"/>
      <c r="D4562" s="363"/>
      <c r="E4562" s="363"/>
      <c r="F4562" s="363"/>
      <c r="G4562" s="364"/>
      <c r="H4562" s="364"/>
      <c r="I4562" s="364"/>
      <c r="J4562" s="364"/>
      <c r="K4562" s="364"/>
      <c r="L4562" s="364"/>
      <c r="M4562" s="364"/>
      <c r="N4562" s="364"/>
      <c r="O4562" s="364"/>
      <c r="P4562" s="364"/>
      <c r="Q4562" s="364"/>
      <c r="R4562" s="364"/>
      <c r="S4562" s="365"/>
      <c r="U4562" s="56"/>
    </row>
    <row r="4563" spans="1:21" ht="20.100000000000001" hidden="1" customHeight="1" outlineLevel="1" thickBot="1" x14ac:dyDescent="0.25">
      <c r="A4563" s="3" t="s">
        <v>3737</v>
      </c>
      <c r="B4563" s="3" t="s">
        <v>33</v>
      </c>
      <c r="C4563" s="3"/>
      <c r="D4563" s="3" t="s">
        <v>17</v>
      </c>
      <c r="E4563" s="405" t="s">
        <v>2746</v>
      </c>
      <c r="F4563" s="84" t="s">
        <v>31</v>
      </c>
      <c r="G4563" s="85" t="s">
        <v>487</v>
      </c>
      <c r="H4563" s="3" t="s">
        <v>488</v>
      </c>
      <c r="I4563" s="3" t="s">
        <v>495</v>
      </c>
      <c r="J4563" s="123">
        <v>-0.02</v>
      </c>
      <c r="K4563" s="123">
        <v>-0.03</v>
      </c>
      <c r="L4563" s="123">
        <v>-0.04</v>
      </c>
      <c r="M4563" s="3" t="s">
        <v>18</v>
      </c>
      <c r="N4563" s="3" t="s">
        <v>8</v>
      </c>
      <c r="O4563" s="3" t="s">
        <v>486</v>
      </c>
      <c r="P4563" s="124" t="s">
        <v>1924</v>
      </c>
      <c r="Q4563" s="124" t="s">
        <v>1930</v>
      </c>
      <c r="R4563" s="124" t="s">
        <v>1931</v>
      </c>
      <c r="S4563" s="3" t="s">
        <v>34</v>
      </c>
      <c r="U4563" s="56"/>
    </row>
    <row r="4564" spans="1:21" s="56" customFormat="1" ht="69.95" hidden="1" customHeight="1" outlineLevel="1" thickBot="1" x14ac:dyDescent="0.25">
      <c r="A4564" s="242" t="s">
        <v>6521</v>
      </c>
      <c r="B4564" s="86" t="s">
        <v>7492</v>
      </c>
      <c r="C4564" s="644" t="s">
        <v>7473</v>
      </c>
      <c r="D4564" s="517" t="s">
        <v>7474</v>
      </c>
      <c r="E4564" s="64"/>
      <c r="F4564" s="82" t="s">
        <v>4</v>
      </c>
      <c r="G4564" s="89">
        <v>19</v>
      </c>
      <c r="H4564" s="99">
        <v>12.4</v>
      </c>
      <c r="I4564" s="99">
        <v>12.1</v>
      </c>
      <c r="J4564" s="162">
        <f t="shared" ref="J4564:J4569" si="3321">I4564*0.98</f>
        <v>11.857999999999999</v>
      </c>
      <c r="K4564" s="162">
        <f t="shared" ref="K4564:K4569" si="3322">I4564*0.97</f>
        <v>11.737</v>
      </c>
      <c r="L4564" s="162">
        <f t="shared" ref="L4564:L4569" si="3323">I4564*0.96</f>
        <v>11.616</v>
      </c>
      <c r="M4564" s="152"/>
      <c r="N4564" s="209">
        <f>H4564*M4564</f>
        <v>0</v>
      </c>
      <c r="O4564" s="217">
        <f>I4564*M4564</f>
        <v>0</v>
      </c>
      <c r="P4564" s="216">
        <f>J4564*M4564</f>
        <v>0</v>
      </c>
      <c r="Q4564" s="216">
        <f>K4564*M4564</f>
        <v>0</v>
      </c>
      <c r="R4564" s="99">
        <f>L4564*M4564</f>
        <v>0</v>
      </c>
      <c r="S4564" s="30" t="s">
        <v>5</v>
      </c>
      <c r="T4564" s="100"/>
    </row>
    <row r="4565" spans="1:21" s="56" customFormat="1" ht="69.95" hidden="1" customHeight="1" outlineLevel="1" thickBot="1" x14ac:dyDescent="0.25">
      <c r="A4565" s="242" t="s">
        <v>7686</v>
      </c>
      <c r="B4565" s="86" t="s">
        <v>7492</v>
      </c>
      <c r="C4565" s="644" t="s">
        <v>7685</v>
      </c>
      <c r="D4565" s="709" t="s">
        <v>7687</v>
      </c>
      <c r="E4565" s="64"/>
      <c r="F4565" s="82" t="s">
        <v>4</v>
      </c>
      <c r="G4565" s="89">
        <v>1.5</v>
      </c>
      <c r="H4565" s="99">
        <v>0.97</v>
      </c>
      <c r="I4565" s="99">
        <v>0.95</v>
      </c>
      <c r="J4565" s="162">
        <f t="shared" si="3321"/>
        <v>0.93099999999999994</v>
      </c>
      <c r="K4565" s="162">
        <f t="shared" si="3322"/>
        <v>0.92149999999999999</v>
      </c>
      <c r="L4565" s="162">
        <f t="shared" si="3323"/>
        <v>0.91199999999999992</v>
      </c>
      <c r="M4565" s="152"/>
      <c r="N4565" s="209">
        <f>H4565*M4565</f>
        <v>0</v>
      </c>
      <c r="O4565" s="217">
        <f>I4565*M4565</f>
        <v>0</v>
      </c>
      <c r="P4565" s="216">
        <f>J4565*M4565</f>
        <v>0</v>
      </c>
      <c r="Q4565" s="216">
        <f>K4565*M4565</f>
        <v>0</v>
      </c>
      <c r="R4565" s="99">
        <f>L4565*M4565</f>
        <v>0</v>
      </c>
      <c r="S4565" s="30" t="s">
        <v>5</v>
      </c>
      <c r="T4565" s="100"/>
    </row>
    <row r="4566" spans="1:21" s="56" customFormat="1" ht="69.95" hidden="1" customHeight="1" outlineLevel="1" thickBot="1" x14ac:dyDescent="0.25">
      <c r="A4566" s="242" t="s">
        <v>7507</v>
      </c>
      <c r="B4566" s="86" t="s">
        <v>7492</v>
      </c>
      <c r="C4566" s="644" t="s">
        <v>7505</v>
      </c>
      <c r="D4566" s="709" t="s">
        <v>7506</v>
      </c>
      <c r="E4566" s="64"/>
      <c r="F4566" s="82" t="s">
        <v>4</v>
      </c>
      <c r="G4566" s="89">
        <v>1</v>
      </c>
      <c r="H4566" s="99">
        <v>0.69</v>
      </c>
      <c r="I4566" s="99">
        <v>0.67</v>
      </c>
      <c r="J4566" s="162">
        <f t="shared" si="3321"/>
        <v>0.65660000000000007</v>
      </c>
      <c r="K4566" s="162">
        <f t="shared" si="3322"/>
        <v>0.64990000000000003</v>
      </c>
      <c r="L4566" s="162">
        <f t="shared" si="3323"/>
        <v>0.64319999999999999</v>
      </c>
      <c r="M4566" s="152"/>
      <c r="N4566" s="209">
        <f>H4566*M4566</f>
        <v>0</v>
      </c>
      <c r="O4566" s="217">
        <f>I4566*M4566</f>
        <v>0</v>
      </c>
      <c r="P4566" s="216">
        <f>J4566*M4566</f>
        <v>0</v>
      </c>
      <c r="Q4566" s="216">
        <f>K4566*M4566</f>
        <v>0</v>
      </c>
      <c r="R4566" s="99">
        <f>L4566*M4566</f>
        <v>0</v>
      </c>
      <c r="S4566" s="30" t="s">
        <v>5</v>
      </c>
      <c r="T4566" s="100"/>
    </row>
    <row r="4567" spans="1:21" s="56" customFormat="1" ht="69.95" hidden="1" customHeight="1" outlineLevel="1" thickBot="1" x14ac:dyDescent="0.25">
      <c r="A4567" s="242" t="s">
        <v>7688</v>
      </c>
      <c r="B4567" s="86" t="s">
        <v>7492</v>
      </c>
      <c r="C4567" s="644" t="s">
        <v>7689</v>
      </c>
      <c r="D4567" s="709" t="s">
        <v>7690</v>
      </c>
      <c r="E4567" s="64"/>
      <c r="F4567" s="82" t="s">
        <v>4</v>
      </c>
      <c r="G4567" s="89">
        <v>0.6</v>
      </c>
      <c r="H4567" s="99">
        <v>0.34</v>
      </c>
      <c r="I4567" s="99">
        <v>0.33</v>
      </c>
      <c r="J4567" s="162">
        <f t="shared" si="3321"/>
        <v>0.32340000000000002</v>
      </c>
      <c r="K4567" s="162">
        <f t="shared" si="3322"/>
        <v>0.3201</v>
      </c>
      <c r="L4567" s="162">
        <f t="shared" si="3323"/>
        <v>0.31680000000000003</v>
      </c>
      <c r="M4567" s="152"/>
      <c r="N4567" s="209">
        <f>H4567*M4567</f>
        <v>0</v>
      </c>
      <c r="O4567" s="217">
        <f>I4567*M4567</f>
        <v>0</v>
      </c>
      <c r="P4567" s="216">
        <f>J4567*M4567</f>
        <v>0</v>
      </c>
      <c r="Q4567" s="216">
        <f>K4567*M4567</f>
        <v>0</v>
      </c>
      <c r="R4567" s="99">
        <f>L4567*M4567</f>
        <v>0</v>
      </c>
      <c r="S4567" s="30" t="s">
        <v>5</v>
      </c>
      <c r="T4567" s="100"/>
    </row>
    <row r="4568" spans="1:21" s="56" customFormat="1" ht="69.95" hidden="1" customHeight="1" outlineLevel="1" thickBot="1" x14ac:dyDescent="0.25">
      <c r="A4568" s="242" t="s">
        <v>6522</v>
      </c>
      <c r="B4568" s="86" t="s">
        <v>7492</v>
      </c>
      <c r="C4568" s="644" t="s">
        <v>7504</v>
      </c>
      <c r="D4568" s="709" t="s">
        <v>7508</v>
      </c>
      <c r="E4568" s="64"/>
      <c r="F4568" s="82" t="s">
        <v>4</v>
      </c>
      <c r="G4568" s="89">
        <v>0.5</v>
      </c>
      <c r="H4568" s="99">
        <v>0.27</v>
      </c>
      <c r="I4568" s="99">
        <v>0.26</v>
      </c>
      <c r="J4568" s="162">
        <f t="shared" si="3321"/>
        <v>0.25480000000000003</v>
      </c>
      <c r="K4568" s="162">
        <f t="shared" si="3322"/>
        <v>0.25219999999999998</v>
      </c>
      <c r="L4568" s="162">
        <f t="shared" si="3323"/>
        <v>0.24959999999999999</v>
      </c>
      <c r="M4568" s="152"/>
      <c r="N4568" s="209">
        <f>H4568*M4568</f>
        <v>0</v>
      </c>
      <c r="O4568" s="217">
        <f>I4568*M4568</f>
        <v>0</v>
      </c>
      <c r="P4568" s="216">
        <f>J4568*M4568</f>
        <v>0</v>
      </c>
      <c r="Q4568" s="216">
        <f>K4568*M4568</f>
        <v>0</v>
      </c>
      <c r="R4568" s="99">
        <f>L4568*M4568</f>
        <v>0</v>
      </c>
      <c r="S4568" s="30" t="s">
        <v>5</v>
      </c>
      <c r="T4568" s="100"/>
    </row>
    <row r="4569" spans="1:21" s="56" customFormat="1" ht="69.95" hidden="1" customHeight="1" outlineLevel="1" thickBot="1" x14ac:dyDescent="0.25">
      <c r="A4569" s="242" t="s">
        <v>7691</v>
      </c>
      <c r="B4569" s="86" t="s">
        <v>7492</v>
      </c>
      <c r="C4569" s="644" t="s">
        <v>7692</v>
      </c>
      <c r="D4569" s="709" t="s">
        <v>7693</v>
      </c>
      <c r="E4569" s="64"/>
      <c r="F4569" s="82" t="s">
        <v>4</v>
      </c>
      <c r="G4569" s="89">
        <v>1.2</v>
      </c>
      <c r="H4569" s="99">
        <v>0.68</v>
      </c>
      <c r="I4569" s="99">
        <v>0.67</v>
      </c>
      <c r="J4569" s="162">
        <f t="shared" si="3321"/>
        <v>0.65660000000000007</v>
      </c>
      <c r="K4569" s="162">
        <f t="shared" si="3322"/>
        <v>0.64990000000000003</v>
      </c>
      <c r="L4569" s="162">
        <f t="shared" si="3323"/>
        <v>0.64319999999999999</v>
      </c>
      <c r="M4569" s="152"/>
      <c r="N4569" s="209">
        <f>H4569*M4569</f>
        <v>0</v>
      </c>
      <c r="O4569" s="217">
        <f>I4569*M4569</f>
        <v>0</v>
      </c>
      <c r="P4569" s="216">
        <f>J4569*M4569</f>
        <v>0</v>
      </c>
      <c r="Q4569" s="216">
        <f>K4569*M4569</f>
        <v>0</v>
      </c>
      <c r="R4569" s="99">
        <f>L4569*M4569</f>
        <v>0</v>
      </c>
      <c r="S4569" s="30" t="s">
        <v>5</v>
      </c>
      <c r="T4569" s="100"/>
    </row>
    <row r="4570" spans="1:21" ht="24.95" customHeight="1" collapsed="1" thickBot="1" x14ac:dyDescent="0.25">
      <c r="A4570" s="361" t="s">
        <v>3020</v>
      </c>
      <c r="B4570" s="362"/>
      <c r="C4570" s="362"/>
      <c r="D4570" s="363"/>
      <c r="E4570" s="363"/>
      <c r="F4570" s="363"/>
      <c r="G4570" s="364"/>
      <c r="H4570" s="364"/>
      <c r="I4570" s="364"/>
      <c r="J4570" s="364"/>
      <c r="K4570" s="364"/>
      <c r="L4570" s="364"/>
      <c r="M4570" s="364"/>
      <c r="N4570" s="364"/>
      <c r="O4570" s="364"/>
      <c r="P4570" s="364"/>
      <c r="Q4570" s="364"/>
      <c r="R4570" s="364"/>
      <c r="S4570" s="365"/>
      <c r="U4570" s="56"/>
    </row>
    <row r="4571" spans="1:21" ht="20.100000000000001" hidden="1" customHeight="1" outlineLevel="1" thickBot="1" x14ac:dyDescent="0.25">
      <c r="A4571" s="3" t="s">
        <v>3737</v>
      </c>
      <c r="B4571" s="3" t="s">
        <v>33</v>
      </c>
      <c r="C4571" s="3"/>
      <c r="D4571" s="3" t="s">
        <v>17</v>
      </c>
      <c r="E4571" s="405" t="s">
        <v>2746</v>
      </c>
      <c r="F4571" s="84" t="s">
        <v>31</v>
      </c>
      <c r="G4571" s="85" t="s">
        <v>487</v>
      </c>
      <c r="H4571" s="3" t="s">
        <v>488</v>
      </c>
      <c r="I4571" s="3" t="s">
        <v>495</v>
      </c>
      <c r="J4571" s="123">
        <v>-0.02</v>
      </c>
      <c r="K4571" s="123">
        <v>-0.03</v>
      </c>
      <c r="L4571" s="123">
        <v>-0.04</v>
      </c>
      <c r="M4571" s="3" t="s">
        <v>18</v>
      </c>
      <c r="N4571" s="3" t="s">
        <v>8</v>
      </c>
      <c r="O4571" s="3" t="s">
        <v>486</v>
      </c>
      <c r="P4571" s="124" t="s">
        <v>1924</v>
      </c>
      <c r="Q4571" s="124" t="s">
        <v>1930</v>
      </c>
      <c r="R4571" s="124" t="s">
        <v>1931</v>
      </c>
      <c r="S4571" s="3" t="s">
        <v>34</v>
      </c>
      <c r="U4571" s="56"/>
    </row>
    <row r="4572" spans="1:21" s="56" customFormat="1" ht="69.95" hidden="1" customHeight="1" outlineLevel="1" thickBot="1" x14ac:dyDescent="0.25">
      <c r="A4572" s="242" t="s">
        <v>6608</v>
      </c>
      <c r="B4572" s="64" t="s">
        <v>126</v>
      </c>
      <c r="C4572" s="128"/>
      <c r="D4572" s="412" t="s">
        <v>2922</v>
      </c>
      <c r="E4572" s="348"/>
      <c r="F4572" s="7" t="s">
        <v>4</v>
      </c>
      <c r="G4572" s="2">
        <v>0.8</v>
      </c>
      <c r="H4572" s="127">
        <v>0.52</v>
      </c>
      <c r="I4572" s="127">
        <v>0.5</v>
      </c>
      <c r="J4572" s="161">
        <f t="shared" ref="J4572:J4599" si="3324">I4572*0.98</f>
        <v>0.49</v>
      </c>
      <c r="K4572" s="161">
        <f t="shared" ref="K4572:K4599" si="3325">I4572*0.97</f>
        <v>0.48499999999999999</v>
      </c>
      <c r="L4572" s="161">
        <f t="shared" ref="L4572:L4599" si="3326">I4572*0.96</f>
        <v>0.48</v>
      </c>
      <c r="M4572" s="14"/>
      <c r="N4572" s="211">
        <f>H4572*M4572</f>
        <v>0</v>
      </c>
      <c r="O4572" s="217">
        <f>I4572*M4572</f>
        <v>0</v>
      </c>
      <c r="P4572" s="246">
        <f>J4572*M4572</f>
        <v>0</v>
      </c>
      <c r="Q4572" s="246">
        <f>K4572*M4572</f>
        <v>0</v>
      </c>
      <c r="R4572" s="246">
        <f>L4572*M4572</f>
        <v>0</v>
      </c>
      <c r="S4572" s="13" t="s">
        <v>5</v>
      </c>
      <c r="T4572" s="119"/>
    </row>
    <row r="4573" spans="1:21" s="56" customFormat="1" ht="69.95" hidden="1" customHeight="1" outlineLevel="1" thickBot="1" x14ac:dyDescent="0.25">
      <c r="A4573" s="242" t="s">
        <v>6609</v>
      </c>
      <c r="B4573" s="64" t="s">
        <v>126</v>
      </c>
      <c r="C4573" s="128"/>
      <c r="D4573" s="412" t="s">
        <v>2923</v>
      </c>
      <c r="E4573" s="55"/>
      <c r="F4573" s="7" t="s">
        <v>4</v>
      </c>
      <c r="G4573" s="2">
        <v>1</v>
      </c>
      <c r="H4573" s="127">
        <v>0.62</v>
      </c>
      <c r="I4573" s="127">
        <v>0.6</v>
      </c>
      <c r="J4573" s="161">
        <f t="shared" si="3324"/>
        <v>0.58799999999999997</v>
      </c>
      <c r="K4573" s="161">
        <f t="shared" si="3325"/>
        <v>0.58199999999999996</v>
      </c>
      <c r="L4573" s="161">
        <f t="shared" si="3326"/>
        <v>0.57599999999999996</v>
      </c>
      <c r="M4573" s="14"/>
      <c r="N4573" s="211">
        <f>H4573*M4573</f>
        <v>0</v>
      </c>
      <c r="O4573" s="217">
        <f>I4573*M4573</f>
        <v>0</v>
      </c>
      <c r="P4573" s="246">
        <f>J4573*M4573</f>
        <v>0</v>
      </c>
      <c r="Q4573" s="246">
        <f>K4573*M4573</f>
        <v>0</v>
      </c>
      <c r="R4573" s="246">
        <f>L4573*M4573</f>
        <v>0</v>
      </c>
      <c r="S4573" s="13" t="s">
        <v>5</v>
      </c>
      <c r="T4573" s="119"/>
    </row>
    <row r="4574" spans="1:21" s="56" customFormat="1" ht="69.95" hidden="1" customHeight="1" outlineLevel="1" thickBot="1" x14ac:dyDescent="0.25">
      <c r="A4574" s="242" t="s">
        <v>6610</v>
      </c>
      <c r="B4574" s="64" t="s">
        <v>13</v>
      </c>
      <c r="C4574" s="128" t="s">
        <v>3426</v>
      </c>
      <c r="D4574" s="306" t="s">
        <v>3425</v>
      </c>
      <c r="E4574" s="64"/>
      <c r="F4574" s="64" t="s">
        <v>4</v>
      </c>
      <c r="G4574" s="86">
        <v>32</v>
      </c>
      <c r="H4574" s="217">
        <v>24.5</v>
      </c>
      <c r="I4574" s="98">
        <v>24</v>
      </c>
      <c r="J4574" s="162">
        <f t="shared" ref="J4574" si="3327">I4574*0.98</f>
        <v>23.52</v>
      </c>
      <c r="K4574" s="162">
        <f t="shared" ref="K4574" si="3328">I4574*0.97</f>
        <v>23.28</v>
      </c>
      <c r="L4574" s="162">
        <f t="shared" ref="L4574" si="3329">I4574*0.96</f>
        <v>23.04</v>
      </c>
      <c r="M4574" s="141"/>
      <c r="N4574" s="183">
        <f>H4574*M4574</f>
        <v>0</v>
      </c>
      <c r="O4574" s="217">
        <f>I4574*M4574</f>
        <v>0</v>
      </c>
      <c r="P4574" s="246">
        <f>J4574*M4574</f>
        <v>0</v>
      </c>
      <c r="Q4574" s="246">
        <f>K4574*M4574</f>
        <v>0</v>
      </c>
      <c r="R4574" s="246">
        <f>L4574*M4574</f>
        <v>0</v>
      </c>
      <c r="S4574" s="28" t="s">
        <v>5</v>
      </c>
      <c r="T4574" s="100"/>
    </row>
    <row r="4575" spans="1:21" s="56" customFormat="1" ht="69.95" hidden="1" customHeight="1" outlineLevel="1" thickBot="1" x14ac:dyDescent="0.25">
      <c r="A4575" s="644" t="s">
        <v>5657</v>
      </c>
      <c r="B4575" s="64" t="s">
        <v>13</v>
      </c>
      <c r="C4575" s="128" t="s">
        <v>5645</v>
      </c>
      <c r="D4575" s="306" t="s">
        <v>5646</v>
      </c>
      <c r="E4575" s="64"/>
      <c r="F4575" s="64" t="s">
        <v>4</v>
      </c>
      <c r="G4575" s="86">
        <v>8</v>
      </c>
      <c r="H4575" s="217">
        <v>5.5</v>
      </c>
      <c r="I4575" s="98">
        <v>5.3</v>
      </c>
      <c r="J4575" s="162">
        <f t="shared" ref="J4575" si="3330">I4575*0.98</f>
        <v>5.194</v>
      </c>
      <c r="K4575" s="162">
        <f t="shared" ref="K4575" si="3331">I4575*0.97</f>
        <v>5.141</v>
      </c>
      <c r="L4575" s="162">
        <f t="shared" ref="L4575" si="3332">I4575*0.96</f>
        <v>5.0880000000000001</v>
      </c>
      <c r="M4575" s="141"/>
      <c r="N4575" s="183">
        <f>H4575*M4575</f>
        <v>0</v>
      </c>
      <c r="O4575" s="217">
        <f>I4575*M4575</f>
        <v>0</v>
      </c>
      <c r="P4575" s="246">
        <f>J4575*M4575</f>
        <v>0</v>
      </c>
      <c r="Q4575" s="246">
        <f>K4575*M4575</f>
        <v>0</v>
      </c>
      <c r="R4575" s="246">
        <f>L4575*M4575</f>
        <v>0</v>
      </c>
      <c r="S4575" s="28" t="s">
        <v>5</v>
      </c>
      <c r="T4575" s="100"/>
    </row>
    <row r="4576" spans="1:21" s="56" customFormat="1" ht="69.95" hidden="1" customHeight="1" outlineLevel="1" thickBot="1" x14ac:dyDescent="0.25">
      <c r="A4576" s="644" t="s">
        <v>5658</v>
      </c>
      <c r="B4576" s="64" t="s">
        <v>13</v>
      </c>
      <c r="C4576" s="128" t="s">
        <v>5647</v>
      </c>
      <c r="D4576" s="306" t="s">
        <v>5648</v>
      </c>
      <c r="E4576" s="64"/>
      <c r="F4576" s="64" t="s">
        <v>4</v>
      </c>
      <c r="G4576" s="86">
        <v>8</v>
      </c>
      <c r="H4576" s="217">
        <v>5.5</v>
      </c>
      <c r="I4576" s="98">
        <v>5.3</v>
      </c>
      <c r="J4576" s="162">
        <f t="shared" ref="J4576" si="3333">I4576*0.98</f>
        <v>5.194</v>
      </c>
      <c r="K4576" s="162">
        <f t="shared" ref="K4576" si="3334">I4576*0.97</f>
        <v>5.141</v>
      </c>
      <c r="L4576" s="162">
        <f t="shared" ref="L4576" si="3335">I4576*0.96</f>
        <v>5.0880000000000001</v>
      </c>
      <c r="M4576" s="141"/>
      <c r="N4576" s="183">
        <f>H4576*M4576</f>
        <v>0</v>
      </c>
      <c r="O4576" s="217">
        <f>I4576*M4576</f>
        <v>0</v>
      </c>
      <c r="P4576" s="246">
        <f>J4576*M4576</f>
        <v>0</v>
      </c>
      <c r="Q4576" s="246">
        <f>K4576*M4576</f>
        <v>0</v>
      </c>
      <c r="R4576" s="246">
        <f>L4576*M4576</f>
        <v>0</v>
      </c>
      <c r="S4576" s="28" t="s">
        <v>5</v>
      </c>
      <c r="T4576" s="100"/>
    </row>
    <row r="4577" spans="1:20" s="56" customFormat="1" ht="69.95" hidden="1" customHeight="1" outlineLevel="1" thickBot="1" x14ac:dyDescent="0.25">
      <c r="A4577" s="644" t="s">
        <v>5659</v>
      </c>
      <c r="B4577" s="64" t="s">
        <v>13</v>
      </c>
      <c r="C4577" s="128" t="s">
        <v>5649</v>
      </c>
      <c r="D4577" s="306" t="s">
        <v>5653</v>
      </c>
      <c r="E4577" s="64"/>
      <c r="F4577" s="64" t="s">
        <v>4</v>
      </c>
      <c r="G4577" s="86">
        <v>7</v>
      </c>
      <c r="H4577" s="217">
        <v>4.4000000000000004</v>
      </c>
      <c r="I4577" s="98">
        <v>4.3</v>
      </c>
      <c r="J4577" s="162">
        <f t="shared" ref="J4577" si="3336">I4577*0.98</f>
        <v>4.2139999999999995</v>
      </c>
      <c r="K4577" s="162">
        <f t="shared" ref="K4577" si="3337">I4577*0.97</f>
        <v>4.1709999999999994</v>
      </c>
      <c r="L4577" s="162">
        <f t="shared" ref="L4577" si="3338">I4577*0.96</f>
        <v>4.1280000000000001</v>
      </c>
      <c r="M4577" s="141"/>
      <c r="N4577" s="183">
        <f>H4577*M4577</f>
        <v>0</v>
      </c>
      <c r="O4577" s="217">
        <f>I4577*M4577</f>
        <v>0</v>
      </c>
      <c r="P4577" s="246">
        <f>J4577*M4577</f>
        <v>0</v>
      </c>
      <c r="Q4577" s="246">
        <f>K4577*M4577</f>
        <v>0</v>
      </c>
      <c r="R4577" s="246">
        <f>L4577*M4577</f>
        <v>0</v>
      </c>
      <c r="S4577" s="28" t="s">
        <v>5</v>
      </c>
      <c r="T4577" s="100"/>
    </row>
    <row r="4578" spans="1:20" s="56" customFormat="1" ht="69.95" hidden="1" customHeight="1" outlineLevel="1" thickBot="1" x14ac:dyDescent="0.25">
      <c r="A4578" s="644" t="s">
        <v>5660</v>
      </c>
      <c r="B4578" s="64" t="s">
        <v>13</v>
      </c>
      <c r="C4578" s="128" t="s">
        <v>5650</v>
      </c>
      <c r="D4578" s="306" t="s">
        <v>5654</v>
      </c>
      <c r="E4578" s="64"/>
      <c r="F4578" s="64" t="s">
        <v>4</v>
      </c>
      <c r="G4578" s="86">
        <v>12</v>
      </c>
      <c r="H4578" s="217">
        <v>7.4</v>
      </c>
      <c r="I4578" s="98">
        <v>7.2</v>
      </c>
      <c r="J4578" s="162">
        <f t="shared" ref="J4578:J4580" si="3339">I4578*0.98</f>
        <v>7.056</v>
      </c>
      <c r="K4578" s="162">
        <f t="shared" ref="K4578:K4580" si="3340">I4578*0.97</f>
        <v>6.984</v>
      </c>
      <c r="L4578" s="162">
        <f t="shared" ref="L4578:L4580" si="3341">I4578*0.96</f>
        <v>6.9119999999999999</v>
      </c>
      <c r="M4578" s="141"/>
      <c r="N4578" s="183">
        <f>H4578*M4578</f>
        <v>0</v>
      </c>
      <c r="O4578" s="217">
        <f>I4578*M4578</f>
        <v>0</v>
      </c>
      <c r="P4578" s="246">
        <f>J4578*M4578</f>
        <v>0</v>
      </c>
      <c r="Q4578" s="246">
        <f>K4578*M4578</f>
        <v>0</v>
      </c>
      <c r="R4578" s="246">
        <f>L4578*M4578</f>
        <v>0</v>
      </c>
      <c r="S4578" s="28" t="s">
        <v>5</v>
      </c>
      <c r="T4578" s="100"/>
    </row>
    <row r="4579" spans="1:20" s="56" customFormat="1" ht="69.95" hidden="1" customHeight="1" outlineLevel="1" thickBot="1" x14ac:dyDescent="0.25">
      <c r="A4579" s="644" t="s">
        <v>5661</v>
      </c>
      <c r="B4579" s="64" t="s">
        <v>13</v>
      </c>
      <c r="C4579" s="128" t="s">
        <v>5651</v>
      </c>
      <c r="D4579" s="306" t="s">
        <v>5655</v>
      </c>
      <c r="E4579" s="64"/>
      <c r="F4579" s="64" t="s">
        <v>4</v>
      </c>
      <c r="G4579" s="86">
        <v>23</v>
      </c>
      <c r="H4579" s="217">
        <v>15.3</v>
      </c>
      <c r="I4579" s="98">
        <v>15</v>
      </c>
      <c r="J4579" s="162">
        <f t="shared" si="3339"/>
        <v>14.7</v>
      </c>
      <c r="K4579" s="162">
        <f t="shared" si="3340"/>
        <v>14.549999999999999</v>
      </c>
      <c r="L4579" s="162">
        <f t="shared" si="3341"/>
        <v>14.399999999999999</v>
      </c>
      <c r="M4579" s="141"/>
      <c r="N4579" s="183">
        <f>H4579*M4579</f>
        <v>0</v>
      </c>
      <c r="O4579" s="217">
        <f>I4579*M4579</f>
        <v>0</v>
      </c>
      <c r="P4579" s="246">
        <f>J4579*M4579</f>
        <v>0</v>
      </c>
      <c r="Q4579" s="246">
        <f>K4579*M4579</f>
        <v>0</v>
      </c>
      <c r="R4579" s="246">
        <f>L4579*M4579</f>
        <v>0</v>
      </c>
      <c r="S4579" s="28" t="s">
        <v>5</v>
      </c>
      <c r="T4579" s="100"/>
    </row>
    <row r="4580" spans="1:20" s="56" customFormat="1" ht="69.95" hidden="1" customHeight="1" outlineLevel="1" thickBot="1" x14ac:dyDescent="0.25">
      <c r="A4580" s="644" t="s">
        <v>5662</v>
      </c>
      <c r="B4580" s="64" t="s">
        <v>13</v>
      </c>
      <c r="C4580" s="128" t="s">
        <v>5652</v>
      </c>
      <c r="D4580" s="306" t="s">
        <v>5656</v>
      </c>
      <c r="E4580" s="64"/>
      <c r="F4580" s="64" t="s">
        <v>4</v>
      </c>
      <c r="G4580" s="86">
        <v>8</v>
      </c>
      <c r="H4580" s="217">
        <v>5.5</v>
      </c>
      <c r="I4580" s="98">
        <v>5.3</v>
      </c>
      <c r="J4580" s="162">
        <f t="shared" si="3339"/>
        <v>5.194</v>
      </c>
      <c r="K4580" s="162">
        <f t="shared" si="3340"/>
        <v>5.141</v>
      </c>
      <c r="L4580" s="162">
        <f t="shared" si="3341"/>
        <v>5.0880000000000001</v>
      </c>
      <c r="M4580" s="141"/>
      <c r="N4580" s="183">
        <f>H4580*M4580</f>
        <v>0</v>
      </c>
      <c r="O4580" s="217">
        <f>I4580*M4580</f>
        <v>0</v>
      </c>
      <c r="P4580" s="246">
        <f>J4580*M4580</f>
        <v>0</v>
      </c>
      <c r="Q4580" s="246">
        <f>K4580*M4580</f>
        <v>0</v>
      </c>
      <c r="R4580" s="246">
        <f>L4580*M4580</f>
        <v>0</v>
      </c>
      <c r="S4580" s="28" t="s">
        <v>5</v>
      </c>
      <c r="T4580" s="100"/>
    </row>
    <row r="4581" spans="1:20" s="56" customFormat="1" ht="69.95" hidden="1" customHeight="1" outlineLevel="1" thickBot="1" x14ac:dyDescent="0.25">
      <c r="A4581" s="242" t="s">
        <v>6611</v>
      </c>
      <c r="B4581" s="64" t="s">
        <v>13</v>
      </c>
      <c r="C4581" s="128" t="s">
        <v>3228</v>
      </c>
      <c r="D4581" s="306" t="s">
        <v>3229</v>
      </c>
      <c r="E4581" s="64"/>
      <c r="F4581" s="64" t="s">
        <v>4</v>
      </c>
      <c r="G4581" s="86">
        <v>13</v>
      </c>
      <c r="H4581" s="217">
        <v>8.6999999999999993</v>
      </c>
      <c r="I4581" s="98">
        <v>8.5</v>
      </c>
      <c r="J4581" s="162">
        <f t="shared" ref="J4581" si="3342">I4581*0.98</f>
        <v>8.33</v>
      </c>
      <c r="K4581" s="162">
        <f t="shared" ref="K4581" si="3343">I4581*0.97</f>
        <v>8.2449999999999992</v>
      </c>
      <c r="L4581" s="162">
        <f t="shared" ref="L4581" si="3344">I4581*0.96</f>
        <v>8.16</v>
      </c>
      <c r="M4581" s="141"/>
      <c r="N4581" s="183">
        <f>H4581*M4581</f>
        <v>0</v>
      </c>
      <c r="O4581" s="217">
        <f>I4581*M4581</f>
        <v>0</v>
      </c>
      <c r="P4581" s="246">
        <f>J4581*M4581</f>
        <v>0</v>
      </c>
      <c r="Q4581" s="246">
        <f>K4581*M4581</f>
        <v>0</v>
      </c>
      <c r="R4581" s="246">
        <f>L4581*M4581</f>
        <v>0</v>
      </c>
      <c r="S4581" s="28" t="s">
        <v>5</v>
      </c>
      <c r="T4581" s="100"/>
    </row>
    <row r="4582" spans="1:20" s="56" customFormat="1" ht="69.95" hidden="1" customHeight="1" outlineLevel="1" thickBot="1" x14ac:dyDescent="0.25">
      <c r="A4582" s="242" t="s">
        <v>6612</v>
      </c>
      <c r="B4582" s="64" t="s">
        <v>13</v>
      </c>
      <c r="C4582" s="128" t="s">
        <v>3511</v>
      </c>
      <c r="D4582" s="306" t="s">
        <v>3515</v>
      </c>
      <c r="E4582" s="64"/>
      <c r="F4582" s="64" t="s">
        <v>4</v>
      </c>
      <c r="G4582" s="86">
        <v>22</v>
      </c>
      <c r="H4582" s="217">
        <v>15.8</v>
      </c>
      <c r="I4582" s="98">
        <v>15.5</v>
      </c>
      <c r="J4582" s="162">
        <f t="shared" si="3324"/>
        <v>15.19</v>
      </c>
      <c r="K4582" s="162">
        <f t="shared" si="3325"/>
        <v>15.035</v>
      </c>
      <c r="L4582" s="162">
        <f t="shared" si="3326"/>
        <v>14.879999999999999</v>
      </c>
      <c r="M4582" s="141"/>
      <c r="N4582" s="183">
        <f>H4582*M4582</f>
        <v>0</v>
      </c>
      <c r="O4582" s="217">
        <f>I4582*M4582</f>
        <v>0</v>
      </c>
      <c r="P4582" s="246">
        <f>J4582*M4582</f>
        <v>0</v>
      </c>
      <c r="Q4582" s="246">
        <f>K4582*M4582</f>
        <v>0</v>
      </c>
      <c r="R4582" s="246">
        <f>L4582*M4582</f>
        <v>0</v>
      </c>
      <c r="S4582" s="28" t="s">
        <v>5</v>
      </c>
      <c r="T4582" s="100"/>
    </row>
    <row r="4583" spans="1:20" s="56" customFormat="1" ht="69.95" hidden="1" customHeight="1" outlineLevel="1" thickBot="1" x14ac:dyDescent="0.25">
      <c r="A4583" s="242" t="s">
        <v>6613</v>
      </c>
      <c r="B4583" s="64" t="s">
        <v>13</v>
      </c>
      <c r="C4583" s="128" t="s">
        <v>3512</v>
      </c>
      <c r="D4583" s="306" t="s">
        <v>3516</v>
      </c>
      <c r="E4583" s="64"/>
      <c r="F4583" s="64" t="s">
        <v>4</v>
      </c>
      <c r="G4583" s="86">
        <v>21</v>
      </c>
      <c r="H4583" s="217">
        <v>15.5</v>
      </c>
      <c r="I4583" s="98">
        <v>15.2</v>
      </c>
      <c r="J4583" s="162">
        <f t="shared" ref="J4583:J4584" si="3345">I4583*0.98</f>
        <v>14.895999999999999</v>
      </c>
      <c r="K4583" s="162">
        <f t="shared" ref="K4583:K4584" si="3346">I4583*0.97</f>
        <v>14.744</v>
      </c>
      <c r="L4583" s="162">
        <f t="shared" ref="L4583:L4584" si="3347">I4583*0.96</f>
        <v>14.591999999999999</v>
      </c>
      <c r="M4583" s="141"/>
      <c r="N4583" s="183">
        <f>H4583*M4583</f>
        <v>0</v>
      </c>
      <c r="O4583" s="217">
        <f>I4583*M4583</f>
        <v>0</v>
      </c>
      <c r="P4583" s="246">
        <f>J4583*M4583</f>
        <v>0</v>
      </c>
      <c r="Q4583" s="246">
        <f>K4583*M4583</f>
        <v>0</v>
      </c>
      <c r="R4583" s="246">
        <f>L4583*M4583</f>
        <v>0</v>
      </c>
      <c r="S4583" s="28" t="s">
        <v>5</v>
      </c>
      <c r="T4583" s="100"/>
    </row>
    <row r="4584" spans="1:20" s="56" customFormat="1" ht="69.95" hidden="1" customHeight="1" outlineLevel="1" thickBot="1" x14ac:dyDescent="0.25">
      <c r="A4584" s="242"/>
      <c r="B4584" s="7" t="s">
        <v>935</v>
      </c>
      <c r="C4584" s="128" t="s">
        <v>10319</v>
      </c>
      <c r="D4584" s="307" t="s">
        <v>10318</v>
      </c>
      <c r="E4584" s="7"/>
      <c r="F4584" s="7" t="s">
        <v>4</v>
      </c>
      <c r="G4584" s="2">
        <v>9</v>
      </c>
      <c r="H4584" s="221">
        <v>5.4</v>
      </c>
      <c r="I4584" s="139">
        <v>5.2</v>
      </c>
      <c r="J4584" s="161">
        <f t="shared" si="3345"/>
        <v>5.0960000000000001</v>
      </c>
      <c r="K4584" s="161">
        <f t="shared" si="3346"/>
        <v>5.0439999999999996</v>
      </c>
      <c r="L4584" s="161">
        <f t="shared" si="3347"/>
        <v>4.992</v>
      </c>
      <c r="M4584" s="14"/>
      <c r="N4584" s="206">
        <f>H4584*M4584</f>
        <v>0</v>
      </c>
      <c r="O4584" s="217">
        <f>I4584*M4584</f>
        <v>0</v>
      </c>
      <c r="P4584" s="246">
        <f>J4584*M4584</f>
        <v>0</v>
      </c>
      <c r="Q4584" s="246">
        <f>K4584*M4584</f>
        <v>0</v>
      </c>
      <c r="R4584" s="246">
        <f>L4584*M4584</f>
        <v>0</v>
      </c>
      <c r="S4584" s="12" t="s">
        <v>5</v>
      </c>
    </row>
    <row r="4585" spans="1:20" s="56" customFormat="1" ht="69.95" hidden="1" customHeight="1" outlineLevel="1" thickBot="1" x14ac:dyDescent="0.25">
      <c r="A4585" s="242" t="s">
        <v>6614</v>
      </c>
      <c r="B4585" s="7" t="s">
        <v>935</v>
      </c>
      <c r="C4585" s="164"/>
      <c r="D4585" s="307" t="s">
        <v>1514</v>
      </c>
      <c r="E4585" s="7"/>
      <c r="F4585" s="7" t="s">
        <v>4</v>
      </c>
      <c r="G4585" s="2">
        <v>5</v>
      </c>
      <c r="H4585" s="221">
        <v>3</v>
      </c>
      <c r="I4585" s="139">
        <v>2.9</v>
      </c>
      <c r="J4585" s="161">
        <f t="shared" si="3324"/>
        <v>2.8420000000000001</v>
      </c>
      <c r="K4585" s="161">
        <f t="shared" si="3325"/>
        <v>2.8129999999999997</v>
      </c>
      <c r="L4585" s="161">
        <f t="shared" si="3326"/>
        <v>2.7839999999999998</v>
      </c>
      <c r="M4585" s="14"/>
      <c r="N4585" s="206">
        <f>H4585*M4585</f>
        <v>0</v>
      </c>
      <c r="O4585" s="217">
        <f>I4585*M4585</f>
        <v>0</v>
      </c>
      <c r="P4585" s="246">
        <f>J4585*M4585</f>
        <v>0</v>
      </c>
      <c r="Q4585" s="246">
        <f>K4585*M4585</f>
        <v>0</v>
      </c>
      <c r="R4585" s="246">
        <f>L4585*M4585</f>
        <v>0</v>
      </c>
      <c r="S4585" s="12" t="s">
        <v>5</v>
      </c>
    </row>
    <row r="4586" spans="1:20" s="56" customFormat="1" ht="69.95" hidden="1" customHeight="1" outlineLevel="1" thickBot="1" x14ac:dyDescent="0.25">
      <c r="A4586" s="242" t="s">
        <v>10404</v>
      </c>
      <c r="B4586" s="64" t="s">
        <v>935</v>
      </c>
      <c r="C4586" s="128" t="s">
        <v>10405</v>
      </c>
      <c r="D4586" s="306" t="s">
        <v>10406</v>
      </c>
      <c r="E4586" s="64"/>
      <c r="F4586" s="7" t="s">
        <v>4</v>
      </c>
      <c r="G4586" s="86">
        <v>11</v>
      </c>
      <c r="H4586" s="217">
        <v>7.4</v>
      </c>
      <c r="I4586" s="98">
        <v>7.2</v>
      </c>
      <c r="J4586" s="162">
        <v>7.056</v>
      </c>
      <c r="K4586" s="162">
        <v>6.984</v>
      </c>
      <c r="L4586" s="162">
        <v>6.9119999999999999</v>
      </c>
      <c r="M4586" s="141"/>
      <c r="N4586" s="206">
        <f>H4586*M4586</f>
        <v>0</v>
      </c>
      <c r="O4586" s="217">
        <f>I4586*M4586</f>
        <v>0</v>
      </c>
      <c r="P4586" s="246">
        <f>J4586*M4586</f>
        <v>0</v>
      </c>
      <c r="Q4586" s="246">
        <f>K4586*M4586</f>
        <v>0</v>
      </c>
      <c r="R4586" s="246">
        <f>L4586*M4586</f>
        <v>0</v>
      </c>
      <c r="S4586" s="28" t="s">
        <v>5</v>
      </c>
      <c r="T4586" s="100"/>
    </row>
    <row r="4587" spans="1:20" s="56" customFormat="1" ht="69.95" hidden="1" customHeight="1" outlineLevel="1" thickBot="1" x14ac:dyDescent="0.25">
      <c r="A4587" s="242" t="s">
        <v>6615</v>
      </c>
      <c r="B4587" s="64" t="s">
        <v>935</v>
      </c>
      <c r="C4587" s="128" t="s">
        <v>3432</v>
      </c>
      <c r="D4587" s="306" t="s">
        <v>3431</v>
      </c>
      <c r="E4587" s="64"/>
      <c r="F4587" s="64" t="s">
        <v>4</v>
      </c>
      <c r="G4587" s="86">
        <v>11</v>
      </c>
      <c r="H4587" s="217">
        <v>7.1</v>
      </c>
      <c r="I4587" s="98">
        <v>6.9</v>
      </c>
      <c r="J4587" s="162">
        <f t="shared" ref="J4587" si="3348">I4587*0.98</f>
        <v>6.7620000000000005</v>
      </c>
      <c r="K4587" s="162">
        <f t="shared" ref="K4587" si="3349">I4587*0.97</f>
        <v>6.6930000000000005</v>
      </c>
      <c r="L4587" s="162">
        <f t="shared" ref="L4587" si="3350">I4587*0.96</f>
        <v>6.6239999999999997</v>
      </c>
      <c r="M4587" s="141"/>
      <c r="N4587" s="183">
        <f>H4587*M4587</f>
        <v>0</v>
      </c>
      <c r="O4587" s="217">
        <f>I4587*M4587</f>
        <v>0</v>
      </c>
      <c r="P4587" s="246">
        <f>J4587*M4587</f>
        <v>0</v>
      </c>
      <c r="Q4587" s="246">
        <f>K4587*M4587</f>
        <v>0</v>
      </c>
      <c r="R4587" s="246">
        <f>L4587*M4587</f>
        <v>0</v>
      </c>
      <c r="S4587" s="95" t="s">
        <v>3</v>
      </c>
      <c r="T4587" s="100"/>
    </row>
    <row r="4588" spans="1:20" s="56" customFormat="1" ht="69.95" hidden="1" customHeight="1" outlineLevel="1" thickBot="1" x14ac:dyDescent="0.25">
      <c r="A4588" s="242" t="s">
        <v>6616</v>
      </c>
      <c r="B4588" s="64" t="s">
        <v>935</v>
      </c>
      <c r="C4588" s="128" t="s">
        <v>3446</v>
      </c>
      <c r="D4588" s="306" t="s">
        <v>3433</v>
      </c>
      <c r="E4588" s="64"/>
      <c r="F4588" s="64" t="s">
        <v>4</v>
      </c>
      <c r="G4588" s="86">
        <v>11</v>
      </c>
      <c r="H4588" s="217">
        <v>7.1</v>
      </c>
      <c r="I4588" s="98">
        <v>6.9</v>
      </c>
      <c r="J4588" s="162">
        <f t="shared" ref="J4588:J4589" si="3351">I4588*0.98</f>
        <v>6.7620000000000005</v>
      </c>
      <c r="K4588" s="162">
        <f t="shared" ref="K4588:K4589" si="3352">I4588*0.97</f>
        <v>6.6930000000000005</v>
      </c>
      <c r="L4588" s="162">
        <f t="shared" ref="L4588:L4589" si="3353">I4588*0.96</f>
        <v>6.6239999999999997</v>
      </c>
      <c r="M4588" s="141"/>
      <c r="N4588" s="183">
        <f>H4588*M4588</f>
        <v>0</v>
      </c>
      <c r="O4588" s="217">
        <f>I4588*M4588</f>
        <v>0</v>
      </c>
      <c r="P4588" s="246">
        <f>J4588*M4588</f>
        <v>0</v>
      </c>
      <c r="Q4588" s="246">
        <f>K4588*M4588</f>
        <v>0</v>
      </c>
      <c r="R4588" s="246">
        <f>L4588*M4588</f>
        <v>0</v>
      </c>
      <c r="S4588" s="95" t="s">
        <v>3</v>
      </c>
      <c r="T4588" s="100"/>
    </row>
    <row r="4589" spans="1:20" s="56" customFormat="1" ht="69.95" hidden="1" customHeight="1" outlineLevel="1" thickBot="1" x14ac:dyDescent="0.25">
      <c r="A4589" s="242" t="s">
        <v>6617</v>
      </c>
      <c r="B4589" s="64" t="s">
        <v>935</v>
      </c>
      <c r="C4589" s="128" t="s">
        <v>3434</v>
      </c>
      <c r="D4589" s="306" t="s">
        <v>3435</v>
      </c>
      <c r="E4589" s="64"/>
      <c r="F4589" s="64" t="s">
        <v>4</v>
      </c>
      <c r="G4589" s="86">
        <v>20</v>
      </c>
      <c r="H4589" s="217">
        <v>13.6</v>
      </c>
      <c r="I4589" s="98">
        <v>13.3</v>
      </c>
      <c r="J4589" s="162">
        <f t="shared" si="3351"/>
        <v>13.034000000000001</v>
      </c>
      <c r="K4589" s="162">
        <f t="shared" si="3352"/>
        <v>12.901</v>
      </c>
      <c r="L4589" s="162">
        <f t="shared" si="3353"/>
        <v>12.768000000000001</v>
      </c>
      <c r="M4589" s="141"/>
      <c r="N4589" s="183">
        <f>H4589*M4589</f>
        <v>0</v>
      </c>
      <c r="O4589" s="217">
        <f>I4589*M4589</f>
        <v>0</v>
      </c>
      <c r="P4589" s="246">
        <f>J4589*M4589</f>
        <v>0</v>
      </c>
      <c r="Q4589" s="246">
        <f>K4589*M4589</f>
        <v>0</v>
      </c>
      <c r="R4589" s="246">
        <f>L4589*M4589</f>
        <v>0</v>
      </c>
      <c r="S4589" s="28" t="s">
        <v>5</v>
      </c>
      <c r="T4589" s="100"/>
    </row>
    <row r="4590" spans="1:20" s="56" customFormat="1" ht="69.95" hidden="1" customHeight="1" outlineLevel="1" thickBot="1" x14ac:dyDescent="0.25">
      <c r="A4590" s="242" t="s">
        <v>6618</v>
      </c>
      <c r="B4590" s="64" t="s">
        <v>935</v>
      </c>
      <c r="C4590" s="128" t="s">
        <v>3437</v>
      </c>
      <c r="D4590" s="306" t="s">
        <v>3436</v>
      </c>
      <c r="E4590" s="64"/>
      <c r="F4590" s="64" t="s">
        <v>4</v>
      </c>
      <c r="G4590" s="86">
        <v>22</v>
      </c>
      <c r="H4590" s="217">
        <v>15.3</v>
      </c>
      <c r="I4590" s="98">
        <v>15</v>
      </c>
      <c r="J4590" s="162">
        <f t="shared" ref="J4590" si="3354">I4590*0.98</f>
        <v>14.7</v>
      </c>
      <c r="K4590" s="162">
        <f t="shared" ref="K4590" si="3355">I4590*0.97</f>
        <v>14.549999999999999</v>
      </c>
      <c r="L4590" s="162">
        <f t="shared" ref="L4590" si="3356">I4590*0.96</f>
        <v>14.399999999999999</v>
      </c>
      <c r="M4590" s="141"/>
      <c r="N4590" s="183">
        <f>H4590*M4590</f>
        <v>0</v>
      </c>
      <c r="O4590" s="217">
        <f>I4590*M4590</f>
        <v>0</v>
      </c>
      <c r="P4590" s="246">
        <f>J4590*M4590</f>
        <v>0</v>
      </c>
      <c r="Q4590" s="246">
        <f>K4590*M4590</f>
        <v>0</v>
      </c>
      <c r="R4590" s="246">
        <f>L4590*M4590</f>
        <v>0</v>
      </c>
      <c r="S4590" s="28" t="s">
        <v>5</v>
      </c>
      <c r="T4590" s="100"/>
    </row>
    <row r="4591" spans="1:20" s="56" customFormat="1" ht="69.95" hidden="1" customHeight="1" outlineLevel="1" thickBot="1" x14ac:dyDescent="0.25">
      <c r="A4591" s="242" t="s">
        <v>6619</v>
      </c>
      <c r="B4591" s="64" t="s">
        <v>935</v>
      </c>
      <c r="C4591" s="128" t="s">
        <v>3440</v>
      </c>
      <c r="D4591" s="306" t="s">
        <v>3438</v>
      </c>
      <c r="E4591" s="64"/>
      <c r="F4591" s="64" t="s">
        <v>4</v>
      </c>
      <c r="G4591" s="86">
        <v>21</v>
      </c>
      <c r="H4591" s="217">
        <v>14.9</v>
      </c>
      <c r="I4591" s="98">
        <v>14.6</v>
      </c>
      <c r="J4591" s="162">
        <f t="shared" ref="J4591:J4592" si="3357">I4591*0.98</f>
        <v>14.308</v>
      </c>
      <c r="K4591" s="162">
        <f t="shared" ref="K4591:K4592" si="3358">I4591*0.97</f>
        <v>14.161999999999999</v>
      </c>
      <c r="L4591" s="162">
        <f t="shared" ref="L4591:L4592" si="3359">I4591*0.96</f>
        <v>14.016</v>
      </c>
      <c r="M4591" s="141"/>
      <c r="N4591" s="183">
        <f>H4591*M4591</f>
        <v>0</v>
      </c>
      <c r="O4591" s="217">
        <f>I4591*M4591</f>
        <v>0</v>
      </c>
      <c r="P4591" s="246">
        <f>J4591*M4591</f>
        <v>0</v>
      </c>
      <c r="Q4591" s="246">
        <f>K4591*M4591</f>
        <v>0</v>
      </c>
      <c r="R4591" s="246">
        <f>L4591*M4591</f>
        <v>0</v>
      </c>
      <c r="S4591" s="28" t="s">
        <v>5</v>
      </c>
      <c r="T4591" s="100"/>
    </row>
    <row r="4592" spans="1:20" s="56" customFormat="1" ht="69.95" hidden="1" customHeight="1" outlineLevel="1" thickBot="1" x14ac:dyDescent="0.25">
      <c r="A4592" s="242" t="s">
        <v>6620</v>
      </c>
      <c r="B4592" s="64" t="s">
        <v>935</v>
      </c>
      <c r="C4592" s="128" t="s">
        <v>3441</v>
      </c>
      <c r="D4592" s="306" t="s">
        <v>3439</v>
      </c>
      <c r="E4592" s="64"/>
      <c r="F4592" s="64" t="s">
        <v>4</v>
      </c>
      <c r="G4592" s="86">
        <v>21</v>
      </c>
      <c r="H4592" s="217">
        <v>14.9</v>
      </c>
      <c r="I4592" s="98">
        <v>14.6</v>
      </c>
      <c r="J4592" s="162">
        <f t="shared" si="3357"/>
        <v>14.308</v>
      </c>
      <c r="K4592" s="162">
        <f t="shared" si="3358"/>
        <v>14.161999999999999</v>
      </c>
      <c r="L4592" s="162">
        <f t="shared" si="3359"/>
        <v>14.016</v>
      </c>
      <c r="M4592" s="141"/>
      <c r="N4592" s="183">
        <f>H4592*M4592</f>
        <v>0</v>
      </c>
      <c r="O4592" s="217">
        <f>I4592*M4592</f>
        <v>0</v>
      </c>
      <c r="P4592" s="246">
        <f>J4592*M4592</f>
        <v>0</v>
      </c>
      <c r="Q4592" s="246">
        <f>K4592*M4592</f>
        <v>0</v>
      </c>
      <c r="R4592" s="246">
        <f>L4592*M4592</f>
        <v>0</v>
      </c>
      <c r="S4592" s="28" t="s">
        <v>5</v>
      </c>
      <c r="T4592" s="100"/>
    </row>
    <row r="4593" spans="1:21" s="56" customFormat="1" ht="69.95" hidden="1" customHeight="1" outlineLevel="1" thickBot="1" x14ac:dyDescent="0.25">
      <c r="A4593" s="242" t="s">
        <v>6621</v>
      </c>
      <c r="B4593" s="64" t="s">
        <v>935</v>
      </c>
      <c r="C4593" s="128" t="s">
        <v>3444</v>
      </c>
      <c r="D4593" s="306" t="s">
        <v>3442</v>
      </c>
      <c r="E4593" s="64"/>
      <c r="F4593" s="64" t="s">
        <v>4</v>
      </c>
      <c r="G4593" s="86">
        <v>23</v>
      </c>
      <c r="H4593" s="217">
        <v>15.7</v>
      </c>
      <c r="I4593" s="98">
        <v>15.4</v>
      </c>
      <c r="J4593" s="162">
        <f t="shared" ref="J4593:J4594" si="3360">I4593*0.98</f>
        <v>15.092000000000001</v>
      </c>
      <c r="K4593" s="162">
        <f t="shared" ref="K4593:K4594" si="3361">I4593*0.97</f>
        <v>14.938000000000001</v>
      </c>
      <c r="L4593" s="162">
        <f t="shared" ref="L4593:L4594" si="3362">I4593*0.96</f>
        <v>14.783999999999999</v>
      </c>
      <c r="M4593" s="141"/>
      <c r="N4593" s="183">
        <f>H4593*M4593</f>
        <v>0</v>
      </c>
      <c r="O4593" s="217">
        <f>I4593*M4593</f>
        <v>0</v>
      </c>
      <c r="P4593" s="246">
        <f>J4593*M4593</f>
        <v>0</v>
      </c>
      <c r="Q4593" s="246">
        <f>K4593*M4593</f>
        <v>0</v>
      </c>
      <c r="R4593" s="246">
        <f>L4593*M4593</f>
        <v>0</v>
      </c>
      <c r="S4593" s="28" t="s">
        <v>5</v>
      </c>
      <c r="T4593" s="100"/>
    </row>
    <row r="4594" spans="1:21" s="56" customFormat="1" ht="69.95" hidden="1" customHeight="1" outlineLevel="1" thickBot="1" x14ac:dyDescent="0.25">
      <c r="A4594" s="242" t="s">
        <v>6622</v>
      </c>
      <c r="B4594" s="64" t="s">
        <v>935</v>
      </c>
      <c r="C4594" s="128" t="s">
        <v>3445</v>
      </c>
      <c r="D4594" s="306" t="s">
        <v>3443</v>
      </c>
      <c r="E4594" s="64"/>
      <c r="F4594" s="64" t="s">
        <v>4</v>
      </c>
      <c r="G4594" s="86">
        <v>21</v>
      </c>
      <c r="H4594" s="217">
        <v>14.9</v>
      </c>
      <c r="I4594" s="98">
        <v>14.6</v>
      </c>
      <c r="J4594" s="162">
        <f t="shared" si="3360"/>
        <v>14.308</v>
      </c>
      <c r="K4594" s="162">
        <f t="shared" si="3361"/>
        <v>14.161999999999999</v>
      </c>
      <c r="L4594" s="162">
        <f t="shared" si="3362"/>
        <v>14.016</v>
      </c>
      <c r="M4594" s="141"/>
      <c r="N4594" s="183">
        <f>H4594*M4594</f>
        <v>0</v>
      </c>
      <c r="O4594" s="217">
        <f>I4594*M4594</f>
        <v>0</v>
      </c>
      <c r="P4594" s="246">
        <f>J4594*M4594</f>
        <v>0</v>
      </c>
      <c r="Q4594" s="246">
        <f>K4594*M4594</f>
        <v>0</v>
      </c>
      <c r="R4594" s="246">
        <f>L4594*M4594</f>
        <v>0</v>
      </c>
      <c r="S4594" s="28" t="s">
        <v>5</v>
      </c>
      <c r="T4594" s="100"/>
    </row>
    <row r="4595" spans="1:21" s="56" customFormat="1" ht="69.95" hidden="1" customHeight="1" outlineLevel="1" thickBot="1" x14ac:dyDescent="0.25">
      <c r="A4595" s="242" t="s">
        <v>6623</v>
      </c>
      <c r="B4595" s="64" t="s">
        <v>602</v>
      </c>
      <c r="C4595" s="128" t="s">
        <v>2024</v>
      </c>
      <c r="D4595" s="306" t="s">
        <v>2023</v>
      </c>
      <c r="E4595" s="64"/>
      <c r="F4595" s="64" t="s">
        <v>4</v>
      </c>
      <c r="G4595" s="86">
        <v>4.5</v>
      </c>
      <c r="H4595" s="217">
        <v>2.4</v>
      </c>
      <c r="I4595" s="98">
        <v>2.2999999999999998</v>
      </c>
      <c r="J4595" s="162">
        <f t="shared" ref="J4595" si="3363">I4595*0.98</f>
        <v>2.254</v>
      </c>
      <c r="K4595" s="162">
        <f t="shared" ref="K4595" si="3364">I4595*0.97</f>
        <v>2.2309999999999999</v>
      </c>
      <c r="L4595" s="162">
        <f t="shared" ref="L4595" si="3365">I4595*0.96</f>
        <v>2.2079999999999997</v>
      </c>
      <c r="M4595" s="152"/>
      <c r="N4595" s="183">
        <f>H4595*M4595</f>
        <v>0</v>
      </c>
      <c r="O4595" s="217">
        <f>I4595*M4595</f>
        <v>0</v>
      </c>
      <c r="P4595" s="246">
        <f>J4595*M4595</f>
        <v>0</v>
      </c>
      <c r="Q4595" s="246">
        <f>K4595*M4595</f>
        <v>0</v>
      </c>
      <c r="R4595" s="246">
        <f>L4595*M4595</f>
        <v>0</v>
      </c>
      <c r="S4595" s="28" t="s">
        <v>5</v>
      </c>
      <c r="T4595" s="100"/>
    </row>
    <row r="4596" spans="1:21" s="56" customFormat="1" ht="69.95" hidden="1" customHeight="1" outlineLevel="1" thickBot="1" x14ac:dyDescent="0.25">
      <c r="A4596" s="242" t="s">
        <v>6624</v>
      </c>
      <c r="B4596" s="64" t="s">
        <v>602</v>
      </c>
      <c r="C4596" s="128" t="s">
        <v>2025</v>
      </c>
      <c r="D4596" s="306" t="s">
        <v>2037</v>
      </c>
      <c r="E4596" s="64"/>
      <c r="F4596" s="64" t="s">
        <v>4</v>
      </c>
      <c r="G4596" s="86">
        <v>7</v>
      </c>
      <c r="H4596" s="217">
        <v>4.0999999999999996</v>
      </c>
      <c r="I4596" s="98">
        <v>4</v>
      </c>
      <c r="J4596" s="162">
        <f t="shared" ref="J4596" si="3366">I4596*0.98</f>
        <v>3.92</v>
      </c>
      <c r="K4596" s="162">
        <f t="shared" ref="K4596" si="3367">I4596*0.97</f>
        <v>3.88</v>
      </c>
      <c r="L4596" s="162">
        <f t="shared" ref="L4596" si="3368">I4596*0.96</f>
        <v>3.84</v>
      </c>
      <c r="M4596" s="152"/>
      <c r="N4596" s="183">
        <f>H4596*M4596</f>
        <v>0</v>
      </c>
      <c r="O4596" s="217">
        <f>I4596*M4596</f>
        <v>0</v>
      </c>
      <c r="P4596" s="246">
        <f>J4596*M4596</f>
        <v>0</v>
      </c>
      <c r="Q4596" s="246">
        <f>K4596*M4596</f>
        <v>0</v>
      </c>
      <c r="R4596" s="246">
        <f>L4596*M4596</f>
        <v>0</v>
      </c>
      <c r="S4596" s="28" t="s">
        <v>5</v>
      </c>
      <c r="T4596" s="100"/>
    </row>
    <row r="4597" spans="1:21" s="56" customFormat="1" ht="69.95" hidden="1" customHeight="1" outlineLevel="1" thickBot="1" x14ac:dyDescent="0.25">
      <c r="A4597" s="242" t="s">
        <v>6625</v>
      </c>
      <c r="B4597" s="64" t="s">
        <v>602</v>
      </c>
      <c r="C4597" s="128" t="s">
        <v>2026</v>
      </c>
      <c r="D4597" s="306" t="s">
        <v>2027</v>
      </c>
      <c r="E4597" s="64"/>
      <c r="F4597" s="64" t="s">
        <v>4</v>
      </c>
      <c r="G4597" s="86">
        <v>5</v>
      </c>
      <c r="H4597" s="217">
        <v>2.7</v>
      </c>
      <c r="I4597" s="98">
        <v>2.6</v>
      </c>
      <c r="J4597" s="162">
        <f t="shared" ref="J4597" si="3369">I4597*0.98</f>
        <v>2.548</v>
      </c>
      <c r="K4597" s="162">
        <f t="shared" ref="K4597" si="3370">I4597*0.97</f>
        <v>2.5219999999999998</v>
      </c>
      <c r="L4597" s="162">
        <f t="shared" ref="L4597" si="3371">I4597*0.96</f>
        <v>2.496</v>
      </c>
      <c r="M4597" s="152"/>
      <c r="N4597" s="183">
        <f>H4597*M4597</f>
        <v>0</v>
      </c>
      <c r="O4597" s="217">
        <f>I4597*M4597</f>
        <v>0</v>
      </c>
      <c r="P4597" s="246">
        <f>J4597*M4597</f>
        <v>0</v>
      </c>
      <c r="Q4597" s="246">
        <f>K4597*M4597</f>
        <v>0</v>
      </c>
      <c r="R4597" s="246">
        <f>L4597*M4597</f>
        <v>0</v>
      </c>
      <c r="S4597" s="28" t="s">
        <v>5</v>
      </c>
      <c r="T4597" s="100"/>
    </row>
    <row r="4598" spans="1:21" s="56" customFormat="1" ht="69.95" hidden="1" customHeight="1" outlineLevel="1" thickBot="1" x14ac:dyDescent="0.25">
      <c r="A4598" s="242" t="s">
        <v>6626</v>
      </c>
      <c r="B4598" s="64" t="s">
        <v>13</v>
      </c>
      <c r="C4598" s="128"/>
      <c r="D4598" s="306" t="s">
        <v>191</v>
      </c>
      <c r="E4598" s="64"/>
      <c r="F4598" s="64" t="s">
        <v>4</v>
      </c>
      <c r="G4598" s="86">
        <v>7</v>
      </c>
      <c r="H4598" s="217">
        <v>4.7</v>
      </c>
      <c r="I4598" s="98">
        <v>4.5999999999999996</v>
      </c>
      <c r="J4598" s="162">
        <f t="shared" si="3324"/>
        <v>4.508</v>
      </c>
      <c r="K4598" s="162">
        <f t="shared" si="3325"/>
        <v>4.4619999999999997</v>
      </c>
      <c r="L4598" s="162">
        <f t="shared" si="3326"/>
        <v>4.4159999999999995</v>
      </c>
      <c r="M4598" s="141"/>
      <c r="N4598" s="183">
        <f>H4598*M4598</f>
        <v>0</v>
      </c>
      <c r="O4598" s="217">
        <f>I4598*M4598</f>
        <v>0</v>
      </c>
      <c r="P4598" s="246">
        <f>J4598*M4598</f>
        <v>0</v>
      </c>
      <c r="Q4598" s="246">
        <f>K4598*M4598</f>
        <v>0</v>
      </c>
      <c r="R4598" s="246">
        <f>L4598*M4598</f>
        <v>0</v>
      </c>
      <c r="S4598" s="28" t="s">
        <v>5</v>
      </c>
      <c r="T4598" s="155"/>
    </row>
    <row r="4599" spans="1:21" s="56" customFormat="1" ht="69.95" hidden="1" customHeight="1" outlineLevel="1" thickBot="1" x14ac:dyDescent="0.25">
      <c r="A4599" s="242" t="s">
        <v>6627</v>
      </c>
      <c r="B4599" s="64" t="s">
        <v>13</v>
      </c>
      <c r="C4599" s="128"/>
      <c r="D4599" s="306" t="s">
        <v>1835</v>
      </c>
      <c r="E4599" s="64"/>
      <c r="F4599" s="64" t="s">
        <v>4</v>
      </c>
      <c r="G4599" s="86">
        <v>5</v>
      </c>
      <c r="H4599" s="217">
        <v>3.4</v>
      </c>
      <c r="I4599" s="98">
        <v>3.3</v>
      </c>
      <c r="J4599" s="162">
        <f t="shared" si="3324"/>
        <v>3.234</v>
      </c>
      <c r="K4599" s="162">
        <f t="shared" si="3325"/>
        <v>3.2009999999999996</v>
      </c>
      <c r="L4599" s="162">
        <f t="shared" si="3326"/>
        <v>3.1679999999999997</v>
      </c>
      <c r="M4599" s="14"/>
      <c r="N4599" s="183">
        <f>H4599*M4599</f>
        <v>0</v>
      </c>
      <c r="O4599" s="217">
        <f>I4599*M4599</f>
        <v>0</v>
      </c>
      <c r="P4599" s="246">
        <f>J4599*M4599</f>
        <v>0</v>
      </c>
      <c r="Q4599" s="246">
        <f>K4599*M4599</f>
        <v>0</v>
      </c>
      <c r="R4599" s="246">
        <f>L4599*M4599</f>
        <v>0</v>
      </c>
      <c r="S4599" s="94" t="s">
        <v>3</v>
      </c>
      <c r="T4599" s="100"/>
    </row>
    <row r="4600" spans="1:21" s="56" customFormat="1" ht="69.95" hidden="1" customHeight="1" outlineLevel="1" thickBot="1" x14ac:dyDescent="0.25">
      <c r="A4600" s="242" t="s">
        <v>6628</v>
      </c>
      <c r="B4600" s="64" t="s">
        <v>935</v>
      </c>
      <c r="C4600" s="128"/>
      <c r="D4600" s="306" t="s">
        <v>1320</v>
      </c>
      <c r="E4600" s="64"/>
      <c r="F4600" s="64" t="s">
        <v>4</v>
      </c>
      <c r="G4600" s="86">
        <v>6</v>
      </c>
      <c r="H4600" s="217">
        <v>4</v>
      </c>
      <c r="I4600" s="98">
        <v>3.9</v>
      </c>
      <c r="J4600" s="162">
        <f t="shared" ref="J4600:J4605" si="3372">I4600*0.98</f>
        <v>3.8220000000000001</v>
      </c>
      <c r="K4600" s="162">
        <f t="shared" ref="K4600:K4605" si="3373">I4600*0.97</f>
        <v>3.7829999999999999</v>
      </c>
      <c r="L4600" s="162">
        <f t="shared" ref="L4600:L4605" si="3374">I4600*0.96</f>
        <v>3.7439999999999998</v>
      </c>
      <c r="M4600" s="141"/>
      <c r="N4600" s="183">
        <f>H4600*M4600</f>
        <v>0</v>
      </c>
      <c r="O4600" s="217">
        <f>I4600*M4600</f>
        <v>0</v>
      </c>
      <c r="P4600" s="246">
        <f>J4600*M4600</f>
        <v>0</v>
      </c>
      <c r="Q4600" s="246">
        <f>K4600*M4600</f>
        <v>0</v>
      </c>
      <c r="R4600" s="246">
        <f>L4600*M4600</f>
        <v>0</v>
      </c>
      <c r="S4600" s="28" t="s">
        <v>5</v>
      </c>
      <c r="T4600" s="155"/>
    </row>
    <row r="4601" spans="1:21" s="56" customFormat="1" ht="69.95" hidden="1" customHeight="1" outlineLevel="1" thickBot="1" x14ac:dyDescent="0.25">
      <c r="A4601" s="242" t="s">
        <v>6629</v>
      </c>
      <c r="B4601" s="64" t="s">
        <v>13</v>
      </c>
      <c r="C4601" s="128"/>
      <c r="D4601" s="306" t="s">
        <v>600</v>
      </c>
      <c r="E4601" s="64"/>
      <c r="F4601" s="64" t="s">
        <v>4</v>
      </c>
      <c r="G4601" s="86">
        <v>15</v>
      </c>
      <c r="H4601" s="217">
        <v>10.3</v>
      </c>
      <c r="I4601" s="98">
        <v>10</v>
      </c>
      <c r="J4601" s="161">
        <f t="shared" si="3372"/>
        <v>9.8000000000000007</v>
      </c>
      <c r="K4601" s="161">
        <f t="shared" si="3373"/>
        <v>9.6999999999999993</v>
      </c>
      <c r="L4601" s="161">
        <f t="shared" si="3374"/>
        <v>9.6</v>
      </c>
      <c r="M4601" s="14"/>
      <c r="N4601" s="183">
        <f>H4601*M4601</f>
        <v>0</v>
      </c>
      <c r="O4601" s="217">
        <f>I4601*M4601</f>
        <v>0</v>
      </c>
      <c r="P4601" s="246">
        <f>J4601*M4601</f>
        <v>0</v>
      </c>
      <c r="Q4601" s="246">
        <f>K4601*M4601</f>
        <v>0</v>
      </c>
      <c r="R4601" s="246">
        <f>L4601*M4601</f>
        <v>0</v>
      </c>
      <c r="S4601" s="30" t="s">
        <v>5</v>
      </c>
      <c r="T4601" s="100"/>
    </row>
    <row r="4602" spans="1:21" s="56" customFormat="1" ht="69.95" hidden="1" customHeight="1" outlineLevel="1" thickBot="1" x14ac:dyDescent="0.25">
      <c r="A4602" s="242" t="s">
        <v>6630</v>
      </c>
      <c r="B4602" s="64" t="s">
        <v>934</v>
      </c>
      <c r="C4602" s="128"/>
      <c r="D4602" s="306" t="s">
        <v>1875</v>
      </c>
      <c r="E4602" s="64"/>
      <c r="F4602" s="64" t="s">
        <v>4</v>
      </c>
      <c r="G4602" s="86">
        <v>15</v>
      </c>
      <c r="H4602" s="217">
        <v>9.9</v>
      </c>
      <c r="I4602" s="98">
        <v>9.6999999999999993</v>
      </c>
      <c r="J4602" s="161">
        <f t="shared" si="3372"/>
        <v>9.5059999999999985</v>
      </c>
      <c r="K4602" s="161">
        <f t="shared" si="3373"/>
        <v>9.4089999999999989</v>
      </c>
      <c r="L4602" s="161">
        <f t="shared" si="3374"/>
        <v>9.3119999999999994</v>
      </c>
      <c r="M4602" s="14"/>
      <c r="N4602" s="183">
        <f>H4602*M4602</f>
        <v>0</v>
      </c>
      <c r="O4602" s="217">
        <f>I4602*M4602</f>
        <v>0</v>
      </c>
      <c r="P4602" s="246">
        <f>J4602*M4602</f>
        <v>0</v>
      </c>
      <c r="Q4602" s="246">
        <f>K4602*M4602</f>
        <v>0</v>
      </c>
      <c r="R4602" s="246">
        <f>L4602*M4602</f>
        <v>0</v>
      </c>
      <c r="S4602" s="28" t="s">
        <v>5</v>
      </c>
      <c r="T4602" s="100"/>
    </row>
    <row r="4603" spans="1:21" s="56" customFormat="1" ht="69.95" hidden="1" customHeight="1" outlineLevel="1" thickBot="1" x14ac:dyDescent="0.25">
      <c r="A4603" s="242" t="s">
        <v>6631</v>
      </c>
      <c r="B4603" s="64" t="s">
        <v>1696</v>
      </c>
      <c r="C4603" s="128"/>
      <c r="D4603" s="412" t="s">
        <v>2930</v>
      </c>
      <c r="E4603" s="232"/>
      <c r="F4603" s="64" t="s">
        <v>4</v>
      </c>
      <c r="G4603" s="86">
        <v>4</v>
      </c>
      <c r="H4603" s="217">
        <v>2.7</v>
      </c>
      <c r="I4603" s="98">
        <v>2.6</v>
      </c>
      <c r="J4603" s="162">
        <f t="shared" ref="J4603" si="3375">I4603*0.98</f>
        <v>2.548</v>
      </c>
      <c r="K4603" s="162">
        <f t="shared" ref="K4603" si="3376">I4603*0.97</f>
        <v>2.5219999999999998</v>
      </c>
      <c r="L4603" s="162">
        <f t="shared" ref="L4603" si="3377">I4603*0.96</f>
        <v>2.496</v>
      </c>
      <c r="M4603" s="141"/>
      <c r="N4603" s="183">
        <f>H4603*M4603</f>
        <v>0</v>
      </c>
      <c r="O4603" s="217">
        <f>I4603*M4603</f>
        <v>0</v>
      </c>
      <c r="P4603" s="246">
        <f>J4603*M4603</f>
        <v>0</v>
      </c>
      <c r="Q4603" s="246">
        <f>K4603*M4603</f>
        <v>0</v>
      </c>
      <c r="R4603" s="246">
        <f>L4603*M4603</f>
        <v>0</v>
      </c>
      <c r="S4603" s="30" t="s">
        <v>5</v>
      </c>
      <c r="T4603" s="155"/>
    </row>
    <row r="4604" spans="1:21" s="56" customFormat="1" ht="69.95" hidden="1" customHeight="1" outlineLevel="1" thickBot="1" x14ac:dyDescent="0.25">
      <c r="A4604" s="242" t="s">
        <v>6632</v>
      </c>
      <c r="B4604" s="64" t="s">
        <v>1696</v>
      </c>
      <c r="C4604" s="128"/>
      <c r="D4604" s="412" t="s">
        <v>2931</v>
      </c>
      <c r="E4604" s="232"/>
      <c r="F4604" s="64" t="s">
        <v>4</v>
      </c>
      <c r="G4604" s="86">
        <v>3</v>
      </c>
      <c r="H4604" s="217">
        <v>1.75</v>
      </c>
      <c r="I4604" s="98">
        <v>1.7</v>
      </c>
      <c r="J4604" s="162">
        <f t="shared" ref="J4604" si="3378">I4604*0.98</f>
        <v>1.6659999999999999</v>
      </c>
      <c r="K4604" s="162">
        <f t="shared" ref="K4604" si="3379">I4604*0.97</f>
        <v>1.649</v>
      </c>
      <c r="L4604" s="162">
        <f t="shared" ref="L4604" si="3380">I4604*0.96</f>
        <v>1.6319999999999999</v>
      </c>
      <c r="M4604" s="141"/>
      <c r="N4604" s="183">
        <f>H4604*M4604</f>
        <v>0</v>
      </c>
      <c r="O4604" s="217">
        <f>I4604*M4604</f>
        <v>0</v>
      </c>
      <c r="P4604" s="246">
        <f>J4604*M4604</f>
        <v>0</v>
      </c>
      <c r="Q4604" s="246">
        <f>K4604*M4604</f>
        <v>0</v>
      </c>
      <c r="R4604" s="246">
        <f>L4604*M4604</f>
        <v>0</v>
      </c>
      <c r="S4604" s="30" t="s">
        <v>5</v>
      </c>
      <c r="T4604" s="155"/>
    </row>
    <row r="4605" spans="1:21" s="56" customFormat="1" ht="69.95" hidden="1" customHeight="1" outlineLevel="1" thickBot="1" x14ac:dyDescent="0.25">
      <c r="A4605" s="242" t="s">
        <v>6633</v>
      </c>
      <c r="B4605" s="275" t="s">
        <v>1696</v>
      </c>
      <c r="C4605" s="274"/>
      <c r="D4605" s="476" t="s">
        <v>2924</v>
      </c>
      <c r="E4605" s="611"/>
      <c r="F4605" s="104" t="s">
        <v>4</v>
      </c>
      <c r="G4605" s="158">
        <v>12</v>
      </c>
      <c r="H4605" s="249">
        <v>7.7</v>
      </c>
      <c r="I4605" s="265">
        <v>7.5</v>
      </c>
      <c r="J4605" s="353">
        <f t="shared" si="3372"/>
        <v>7.35</v>
      </c>
      <c r="K4605" s="353">
        <f t="shared" si="3373"/>
        <v>7.2749999999999995</v>
      </c>
      <c r="L4605" s="353">
        <f t="shared" si="3374"/>
        <v>7.1999999999999993</v>
      </c>
      <c r="M4605" s="63"/>
      <c r="N4605" s="403">
        <f>H4605*M4605</f>
        <v>0</v>
      </c>
      <c r="O4605" s="249">
        <f>I4605*M4605</f>
        <v>0</v>
      </c>
      <c r="P4605" s="246">
        <f>J4605*M4605</f>
        <v>0</v>
      </c>
      <c r="Q4605" s="246">
        <f>K4605*M4605</f>
        <v>0</v>
      </c>
      <c r="R4605" s="246">
        <f>L4605*M4605</f>
        <v>0</v>
      </c>
      <c r="S4605" s="125" t="s">
        <v>5</v>
      </c>
      <c r="T4605" s="100"/>
      <c r="U4605"/>
    </row>
    <row r="4606" spans="1:21" ht="24.95" customHeight="1" collapsed="1" thickBot="1" x14ac:dyDescent="0.25">
      <c r="A4606" s="361" t="s">
        <v>7171</v>
      </c>
      <c r="B4606" s="362"/>
      <c r="C4606" s="362"/>
      <c r="D4606" s="363"/>
      <c r="E4606" s="363"/>
      <c r="F4606" s="363"/>
      <c r="G4606" s="364"/>
      <c r="H4606" s="364"/>
      <c r="I4606" s="364"/>
      <c r="J4606" s="364"/>
      <c r="K4606" s="364"/>
      <c r="L4606" s="364"/>
      <c r="M4606" s="364"/>
      <c r="N4606" s="364"/>
      <c r="O4606" s="364"/>
      <c r="P4606" s="364"/>
      <c r="Q4606" s="364"/>
      <c r="R4606" s="364"/>
      <c r="S4606" s="365"/>
      <c r="U4606" s="56"/>
    </row>
    <row r="4607" spans="1:21" ht="20.100000000000001" hidden="1" customHeight="1" outlineLevel="1" thickBot="1" x14ac:dyDescent="0.25">
      <c r="A4607" s="3" t="s">
        <v>3737</v>
      </c>
      <c r="B4607" s="3" t="s">
        <v>33</v>
      </c>
      <c r="C4607" s="3"/>
      <c r="D4607" s="3" t="s">
        <v>17</v>
      </c>
      <c r="E4607" s="3" t="s">
        <v>2746</v>
      </c>
      <c r="F4607" s="84" t="s">
        <v>31</v>
      </c>
      <c r="G4607" s="85" t="s">
        <v>487</v>
      </c>
      <c r="H4607" s="3" t="s">
        <v>488</v>
      </c>
      <c r="I4607" s="3" t="s">
        <v>495</v>
      </c>
      <c r="J4607" s="123">
        <v>-0.02</v>
      </c>
      <c r="K4607" s="123">
        <v>-0.03</v>
      </c>
      <c r="L4607" s="123">
        <v>-0.04</v>
      </c>
      <c r="M4607" s="3" t="s">
        <v>18</v>
      </c>
      <c r="N4607" s="3" t="s">
        <v>8</v>
      </c>
      <c r="O4607" s="3" t="s">
        <v>486</v>
      </c>
      <c r="P4607" s="124" t="s">
        <v>1924</v>
      </c>
      <c r="Q4607" s="124" t="s">
        <v>1930</v>
      </c>
      <c r="R4607" s="124" t="s">
        <v>1931</v>
      </c>
      <c r="S4607" s="3" t="s">
        <v>34</v>
      </c>
      <c r="U4607" s="56"/>
    </row>
    <row r="4608" spans="1:21" s="56" customFormat="1" ht="69.95" hidden="1" customHeight="1" outlineLevel="1" thickBot="1" x14ac:dyDescent="0.25">
      <c r="A4608" s="242" t="s">
        <v>6634</v>
      </c>
      <c r="B4608" s="7" t="s">
        <v>549</v>
      </c>
      <c r="C4608" s="164"/>
      <c r="D4608" s="25" t="s">
        <v>550</v>
      </c>
      <c r="E4608" s="164"/>
      <c r="F4608" s="91" t="s">
        <v>4</v>
      </c>
      <c r="G4608" s="2">
        <v>19</v>
      </c>
      <c r="H4608" s="139">
        <v>13.4</v>
      </c>
      <c r="I4608" s="139">
        <v>13.1</v>
      </c>
      <c r="J4608" s="161">
        <f t="shared" ref="J4608:J4613" si="3381">I4608*0.98</f>
        <v>12.837999999999999</v>
      </c>
      <c r="K4608" s="161">
        <f t="shared" ref="K4608:K4613" si="3382">I4608*0.97</f>
        <v>12.706999999999999</v>
      </c>
      <c r="L4608" s="161">
        <f t="shared" ref="L4608:L4613" si="3383">I4608*0.96</f>
        <v>12.575999999999999</v>
      </c>
      <c r="M4608" s="16"/>
      <c r="N4608" s="65">
        <f>H4608*M4608</f>
        <v>0</v>
      </c>
      <c r="O4608" s="217">
        <f>I4608*M4608</f>
        <v>0</v>
      </c>
      <c r="P4608" s="246">
        <f>J4608*M4608</f>
        <v>0</v>
      </c>
      <c r="Q4608" s="246">
        <f>K4608*M4608</f>
        <v>0</v>
      </c>
      <c r="R4608" s="246">
        <f>L4608*M4608</f>
        <v>0</v>
      </c>
      <c r="S4608" s="13" t="s">
        <v>5</v>
      </c>
    </row>
    <row r="4609" spans="1:21" s="56" customFormat="1" ht="69.95" hidden="1" customHeight="1" outlineLevel="1" thickBot="1" x14ac:dyDescent="0.25">
      <c r="A4609" s="242" t="s">
        <v>6635</v>
      </c>
      <c r="B4609" s="142" t="s">
        <v>7172</v>
      </c>
      <c r="C4609" s="128"/>
      <c r="D4609" s="53" t="s">
        <v>1872</v>
      </c>
      <c r="E4609" s="128"/>
      <c r="F4609" s="64" t="s">
        <v>4</v>
      </c>
      <c r="G4609" s="86">
        <v>35</v>
      </c>
      <c r="H4609" s="98">
        <v>25.4</v>
      </c>
      <c r="I4609" s="98">
        <v>24.9</v>
      </c>
      <c r="J4609" s="161">
        <f t="shared" si="3381"/>
        <v>24.401999999999997</v>
      </c>
      <c r="K4609" s="161">
        <f t="shared" si="3382"/>
        <v>24.152999999999999</v>
      </c>
      <c r="L4609" s="161">
        <f t="shared" si="3383"/>
        <v>23.903999999999996</v>
      </c>
      <c r="M4609" s="14"/>
      <c r="N4609" s="98">
        <f>H4609*M4609</f>
        <v>0</v>
      </c>
      <c r="O4609" s="217">
        <f>I4609*M4609</f>
        <v>0</v>
      </c>
      <c r="P4609" s="246">
        <f>J4609*M4609</f>
        <v>0</v>
      </c>
      <c r="Q4609" s="246">
        <f>K4609*M4609</f>
        <v>0</v>
      </c>
      <c r="R4609" s="246">
        <f>L4609*M4609</f>
        <v>0</v>
      </c>
      <c r="S4609" s="30" t="s">
        <v>5</v>
      </c>
      <c r="T4609" s="100"/>
    </row>
    <row r="4610" spans="1:21" s="56" customFormat="1" ht="69.95" hidden="1" customHeight="1" outlineLevel="1" thickBot="1" x14ac:dyDescent="0.25">
      <c r="A4610" s="242" t="s">
        <v>6636</v>
      </c>
      <c r="B4610" s="142" t="s">
        <v>7172</v>
      </c>
      <c r="C4610" s="128"/>
      <c r="D4610" s="53" t="s">
        <v>2368</v>
      </c>
      <c r="E4610" s="128"/>
      <c r="F4610" s="64" t="s">
        <v>4</v>
      </c>
      <c r="G4610" s="86">
        <v>42</v>
      </c>
      <c r="H4610" s="98">
        <v>32</v>
      </c>
      <c r="I4610" s="98">
        <v>31.3</v>
      </c>
      <c r="J4610" s="162">
        <f t="shared" ref="J4610:J4611" si="3384">I4610*0.98</f>
        <v>30.673999999999999</v>
      </c>
      <c r="K4610" s="162">
        <f t="shared" ref="K4610:K4611" si="3385">I4610*0.97</f>
        <v>30.361000000000001</v>
      </c>
      <c r="L4610" s="162">
        <f t="shared" ref="L4610:L4611" si="3386">I4610*0.96</f>
        <v>30.047999999999998</v>
      </c>
      <c r="M4610" s="141"/>
      <c r="N4610" s="98">
        <f>H4610*M4610</f>
        <v>0</v>
      </c>
      <c r="O4610" s="217">
        <f>I4610*M4610</f>
        <v>0</v>
      </c>
      <c r="P4610" s="246">
        <f>J4610*M4610</f>
        <v>0</v>
      </c>
      <c r="Q4610" s="246">
        <f>K4610*M4610</f>
        <v>0</v>
      </c>
      <c r="R4610" s="246">
        <f>L4610*M4610</f>
        <v>0</v>
      </c>
      <c r="S4610" s="30" t="s">
        <v>5</v>
      </c>
      <c r="T4610" s="100"/>
    </row>
    <row r="4611" spans="1:21" s="56" customFormat="1" ht="69.95" hidden="1" customHeight="1" outlineLevel="1" thickBot="1" x14ac:dyDescent="0.25">
      <c r="A4611" s="242" t="s">
        <v>6637</v>
      </c>
      <c r="B4611" s="142" t="s">
        <v>7172</v>
      </c>
      <c r="C4611" s="128"/>
      <c r="D4611" s="53" t="s">
        <v>2369</v>
      </c>
      <c r="E4611" s="128"/>
      <c r="F4611" s="64" t="s">
        <v>4</v>
      </c>
      <c r="G4611" s="86">
        <v>50</v>
      </c>
      <c r="H4611" s="98">
        <v>38.5</v>
      </c>
      <c r="I4611" s="98">
        <v>37.799999999999997</v>
      </c>
      <c r="J4611" s="162">
        <f t="shared" si="3384"/>
        <v>37.043999999999997</v>
      </c>
      <c r="K4611" s="162">
        <f t="shared" si="3385"/>
        <v>36.665999999999997</v>
      </c>
      <c r="L4611" s="162">
        <f t="shared" si="3386"/>
        <v>36.287999999999997</v>
      </c>
      <c r="M4611" s="141"/>
      <c r="N4611" s="98">
        <f>H4611*M4611</f>
        <v>0</v>
      </c>
      <c r="O4611" s="217">
        <f>I4611*M4611</f>
        <v>0</v>
      </c>
      <c r="P4611" s="246">
        <f>J4611*M4611</f>
        <v>0</v>
      </c>
      <c r="Q4611" s="246">
        <f>K4611*M4611</f>
        <v>0</v>
      </c>
      <c r="R4611" s="246">
        <f>L4611*M4611</f>
        <v>0</v>
      </c>
      <c r="S4611" s="30" t="s">
        <v>5</v>
      </c>
      <c r="T4611" s="100"/>
    </row>
    <row r="4612" spans="1:21" s="56" customFormat="1" ht="69.95" hidden="1" customHeight="1" outlineLevel="1" thickBot="1" x14ac:dyDescent="0.25">
      <c r="A4612" s="242" t="s">
        <v>6638</v>
      </c>
      <c r="B4612" s="142" t="s">
        <v>7172</v>
      </c>
      <c r="C4612" s="128"/>
      <c r="D4612" s="53" t="s">
        <v>1873</v>
      </c>
      <c r="E4612" s="128"/>
      <c r="F4612" s="64" t="s">
        <v>4</v>
      </c>
      <c r="G4612" s="86">
        <v>12</v>
      </c>
      <c r="H4612" s="98">
        <v>8</v>
      </c>
      <c r="I4612" s="98">
        <v>7.8</v>
      </c>
      <c r="J4612" s="161">
        <f t="shared" si="3381"/>
        <v>7.6440000000000001</v>
      </c>
      <c r="K4612" s="161">
        <f t="shared" si="3382"/>
        <v>7.5659999999999998</v>
      </c>
      <c r="L4612" s="161">
        <f t="shared" si="3383"/>
        <v>7.4879999999999995</v>
      </c>
      <c r="M4612" s="14"/>
      <c r="N4612" s="98">
        <f>H4612*M4612</f>
        <v>0</v>
      </c>
      <c r="O4612" s="217">
        <f>I4612*M4612</f>
        <v>0</v>
      </c>
      <c r="P4612" s="246">
        <f>J4612*M4612</f>
        <v>0</v>
      </c>
      <c r="Q4612" s="246">
        <f>K4612*M4612</f>
        <v>0</v>
      </c>
      <c r="R4612" s="246">
        <f>L4612*M4612</f>
        <v>0</v>
      </c>
      <c r="S4612" s="30" t="s">
        <v>5</v>
      </c>
      <c r="T4612" s="100"/>
      <c r="U4612"/>
    </row>
    <row r="4613" spans="1:21" s="56" customFormat="1" ht="69.95" hidden="1" customHeight="1" outlineLevel="1" thickBot="1" x14ac:dyDescent="0.25">
      <c r="A4613" s="242" t="s">
        <v>6639</v>
      </c>
      <c r="B4613" s="142" t="s">
        <v>7172</v>
      </c>
      <c r="C4613" s="201"/>
      <c r="D4613" s="195" t="s">
        <v>1874</v>
      </c>
      <c r="E4613" s="201"/>
      <c r="F4613" s="104" t="s">
        <v>4</v>
      </c>
      <c r="G4613" s="106">
        <v>20</v>
      </c>
      <c r="H4613" s="276">
        <v>13.3</v>
      </c>
      <c r="I4613" s="276">
        <v>13</v>
      </c>
      <c r="J4613" s="258">
        <f t="shared" si="3381"/>
        <v>12.74</v>
      </c>
      <c r="K4613" s="258">
        <f t="shared" si="3382"/>
        <v>12.61</v>
      </c>
      <c r="L4613" s="258">
        <f t="shared" si="3383"/>
        <v>12.48</v>
      </c>
      <c r="M4613" s="63"/>
      <c r="N4613" s="276">
        <f>H4613*M4613</f>
        <v>0</v>
      </c>
      <c r="O4613" s="246">
        <f>I4613*M4613</f>
        <v>0</v>
      </c>
      <c r="P4613" s="246">
        <f>J4613*M4613</f>
        <v>0</v>
      </c>
      <c r="Q4613" s="246">
        <f>K4613*M4613</f>
        <v>0</v>
      </c>
      <c r="R4613" s="246">
        <f>L4613*M4613</f>
        <v>0</v>
      </c>
      <c r="S4613" s="28" t="s">
        <v>5</v>
      </c>
      <c r="T4613" s="100"/>
      <c r="U4613"/>
    </row>
    <row r="4614" spans="1:21" ht="24.95" customHeight="1" collapsed="1" thickBot="1" x14ac:dyDescent="0.25">
      <c r="A4614" s="361" t="s">
        <v>2834</v>
      </c>
      <c r="B4614" s="362"/>
      <c r="C4614" s="362"/>
      <c r="D4614" s="363"/>
      <c r="E4614" s="363"/>
      <c r="F4614" s="363"/>
      <c r="G4614" s="364"/>
      <c r="H4614" s="364"/>
      <c r="I4614" s="364"/>
      <c r="J4614" s="364"/>
      <c r="K4614" s="364"/>
      <c r="L4614" s="364"/>
      <c r="M4614" s="364"/>
      <c r="N4614" s="364"/>
      <c r="O4614" s="364"/>
      <c r="P4614" s="364"/>
      <c r="Q4614" s="364"/>
      <c r="R4614" s="364"/>
      <c r="S4614" s="365"/>
      <c r="U4614" s="56"/>
    </row>
    <row r="4615" spans="1:21" ht="20.100000000000001" hidden="1" customHeight="1" outlineLevel="1" thickBot="1" x14ac:dyDescent="0.25">
      <c r="A4615" s="3" t="s">
        <v>3737</v>
      </c>
      <c r="B4615" s="3" t="s">
        <v>33</v>
      </c>
      <c r="C4615" s="3"/>
      <c r="D4615" s="3" t="s">
        <v>17</v>
      </c>
      <c r="E4615" s="3" t="s">
        <v>2746</v>
      </c>
      <c r="F4615" s="84" t="s">
        <v>31</v>
      </c>
      <c r="G4615" s="85" t="s">
        <v>487</v>
      </c>
      <c r="H4615" s="3" t="s">
        <v>488</v>
      </c>
      <c r="I4615" s="3" t="s">
        <v>495</v>
      </c>
      <c r="J4615" s="123">
        <v>-0.02</v>
      </c>
      <c r="K4615" s="123">
        <v>-0.03</v>
      </c>
      <c r="L4615" s="123">
        <v>-0.04</v>
      </c>
      <c r="M4615" s="3" t="s">
        <v>18</v>
      </c>
      <c r="N4615" s="3" t="s">
        <v>8</v>
      </c>
      <c r="O4615" s="3" t="s">
        <v>486</v>
      </c>
      <c r="P4615" s="124" t="s">
        <v>1924</v>
      </c>
      <c r="Q4615" s="124" t="s">
        <v>1930</v>
      </c>
      <c r="R4615" s="124" t="s">
        <v>1931</v>
      </c>
      <c r="S4615" s="3" t="s">
        <v>34</v>
      </c>
      <c r="U4615" s="56"/>
    </row>
    <row r="4616" spans="1:21" s="56" customFormat="1" ht="69.95" hidden="1" customHeight="1" outlineLevel="1" thickBot="1" x14ac:dyDescent="0.25">
      <c r="A4616" s="242" t="s">
        <v>6640</v>
      </c>
      <c r="B4616" s="271" t="s">
        <v>416</v>
      </c>
      <c r="C4616" s="89"/>
      <c r="D4616" s="443" t="s">
        <v>456</v>
      </c>
      <c r="E4616" s="150"/>
      <c r="F4616" s="7" t="s">
        <v>4</v>
      </c>
      <c r="G4616" s="2">
        <v>1</v>
      </c>
      <c r="H4616" s="139">
        <v>0.4</v>
      </c>
      <c r="I4616" s="139">
        <v>0.35</v>
      </c>
      <c r="J4616" s="161">
        <f t="shared" ref="J4616:J4626" si="3387">I4616*0.98</f>
        <v>0.34299999999999997</v>
      </c>
      <c r="K4616" s="161">
        <f t="shared" ref="K4616:K4626" si="3388">I4616*0.97</f>
        <v>0.33949999999999997</v>
      </c>
      <c r="L4616" s="161">
        <f t="shared" ref="L4616:L4626" si="3389">I4616*0.96</f>
        <v>0.33599999999999997</v>
      </c>
      <c r="M4616" s="14"/>
      <c r="N4616" s="208">
        <f>H4616*M4616</f>
        <v>0</v>
      </c>
      <c r="O4616" s="217">
        <f>I4616*M4616</f>
        <v>0</v>
      </c>
      <c r="P4616" s="216">
        <f>J4616*M4616</f>
        <v>0</v>
      </c>
      <c r="Q4616" s="216">
        <f>K4616*M4616</f>
        <v>0</v>
      </c>
      <c r="R4616" s="99">
        <f>L4616*M4616</f>
        <v>0</v>
      </c>
      <c r="S4616" s="18" t="s">
        <v>5</v>
      </c>
      <c r="T4616" s="60" t="s">
        <v>730</v>
      </c>
    </row>
    <row r="4617" spans="1:21" s="56" customFormat="1" ht="69.95" hidden="1" customHeight="1" outlineLevel="1" thickBot="1" x14ac:dyDescent="0.25">
      <c r="A4617" s="242" t="s">
        <v>6641</v>
      </c>
      <c r="B4617" s="271" t="s">
        <v>416</v>
      </c>
      <c r="C4617" s="89"/>
      <c r="D4617" s="443" t="s">
        <v>457</v>
      </c>
      <c r="E4617" s="150"/>
      <c r="F4617" s="7" t="s">
        <v>4</v>
      </c>
      <c r="G4617" s="2">
        <v>1</v>
      </c>
      <c r="H4617" s="139">
        <v>0.4</v>
      </c>
      <c r="I4617" s="139">
        <v>0.35</v>
      </c>
      <c r="J4617" s="161">
        <f t="shared" si="3387"/>
        <v>0.34299999999999997</v>
      </c>
      <c r="K4617" s="161">
        <f t="shared" si="3388"/>
        <v>0.33949999999999997</v>
      </c>
      <c r="L4617" s="161">
        <f t="shared" si="3389"/>
        <v>0.33599999999999997</v>
      </c>
      <c r="M4617" s="14"/>
      <c r="N4617" s="208">
        <f>H4617*M4617</f>
        <v>0</v>
      </c>
      <c r="O4617" s="217">
        <f>I4617*M4617</f>
        <v>0</v>
      </c>
      <c r="P4617" s="216">
        <f>J4617*M4617</f>
        <v>0</v>
      </c>
      <c r="Q4617" s="216">
        <f>K4617*M4617</f>
        <v>0</v>
      </c>
      <c r="R4617" s="99">
        <f>L4617*M4617</f>
        <v>0</v>
      </c>
      <c r="S4617" s="18" t="s">
        <v>5</v>
      </c>
      <c r="T4617" s="60" t="s">
        <v>730</v>
      </c>
    </row>
    <row r="4618" spans="1:21" s="56" customFormat="1" ht="69.95" hidden="1" customHeight="1" outlineLevel="1" thickBot="1" x14ac:dyDescent="0.25">
      <c r="A4618" s="242" t="s">
        <v>6642</v>
      </c>
      <c r="B4618" s="271" t="s">
        <v>416</v>
      </c>
      <c r="C4618" s="89"/>
      <c r="D4618" s="443" t="s">
        <v>531</v>
      </c>
      <c r="E4618" s="150"/>
      <c r="F4618" s="7" t="s">
        <v>4</v>
      </c>
      <c r="G4618" s="2">
        <v>1</v>
      </c>
      <c r="H4618" s="139">
        <v>0.4</v>
      </c>
      <c r="I4618" s="139">
        <v>0.35</v>
      </c>
      <c r="J4618" s="161">
        <f t="shared" si="3387"/>
        <v>0.34299999999999997</v>
      </c>
      <c r="K4618" s="161">
        <f t="shared" si="3388"/>
        <v>0.33949999999999997</v>
      </c>
      <c r="L4618" s="161">
        <f t="shared" si="3389"/>
        <v>0.33599999999999997</v>
      </c>
      <c r="M4618" s="14"/>
      <c r="N4618" s="208">
        <f>H4618*M4618</f>
        <v>0</v>
      </c>
      <c r="O4618" s="217">
        <f>I4618*M4618</f>
        <v>0</v>
      </c>
      <c r="P4618" s="216">
        <f>J4618*M4618</f>
        <v>0</v>
      </c>
      <c r="Q4618" s="216">
        <f>K4618*M4618</f>
        <v>0</v>
      </c>
      <c r="R4618" s="99">
        <f>L4618*M4618</f>
        <v>0</v>
      </c>
      <c r="S4618" s="18" t="s">
        <v>5</v>
      </c>
      <c r="T4618" s="60" t="s">
        <v>730</v>
      </c>
    </row>
    <row r="4619" spans="1:21" s="56" customFormat="1" ht="69.95" hidden="1" customHeight="1" outlineLevel="1" thickBot="1" x14ac:dyDescent="0.25">
      <c r="A4619" s="242" t="s">
        <v>6643</v>
      </c>
      <c r="B4619" s="271" t="s">
        <v>416</v>
      </c>
      <c r="C4619" s="89"/>
      <c r="D4619" s="443" t="s">
        <v>532</v>
      </c>
      <c r="E4619" s="150"/>
      <c r="F4619" s="7" t="s">
        <v>4</v>
      </c>
      <c r="G4619" s="2">
        <v>1</v>
      </c>
      <c r="H4619" s="139">
        <v>0.4</v>
      </c>
      <c r="I4619" s="139">
        <v>0.35</v>
      </c>
      <c r="J4619" s="161">
        <f t="shared" si="3387"/>
        <v>0.34299999999999997</v>
      </c>
      <c r="K4619" s="161">
        <f t="shared" si="3388"/>
        <v>0.33949999999999997</v>
      </c>
      <c r="L4619" s="161">
        <f t="shared" si="3389"/>
        <v>0.33599999999999997</v>
      </c>
      <c r="M4619" s="14"/>
      <c r="N4619" s="208">
        <f>H4619*M4619</f>
        <v>0</v>
      </c>
      <c r="O4619" s="217">
        <f>I4619*M4619</f>
        <v>0</v>
      </c>
      <c r="P4619" s="216">
        <f>J4619*M4619</f>
        <v>0</v>
      </c>
      <c r="Q4619" s="216">
        <f>K4619*M4619</f>
        <v>0</v>
      </c>
      <c r="R4619" s="99">
        <f>L4619*M4619</f>
        <v>0</v>
      </c>
      <c r="S4619" s="18" t="s">
        <v>5</v>
      </c>
      <c r="T4619" s="60" t="s">
        <v>730</v>
      </c>
    </row>
    <row r="4620" spans="1:21" s="56" customFormat="1" ht="69.95" hidden="1" customHeight="1" outlineLevel="1" thickBot="1" x14ac:dyDescent="0.25">
      <c r="A4620" s="242" t="s">
        <v>8724</v>
      </c>
      <c r="B4620" s="271" t="s">
        <v>416</v>
      </c>
      <c r="C4620" s="89"/>
      <c r="D4620" s="656" t="s">
        <v>8723</v>
      </c>
      <c r="E4620" s="193"/>
      <c r="F4620" s="64" t="s">
        <v>4</v>
      </c>
      <c r="G4620" s="86">
        <v>1.5</v>
      </c>
      <c r="H4620" s="98">
        <v>0.8</v>
      </c>
      <c r="I4620" s="98">
        <v>0.78</v>
      </c>
      <c r="J4620" s="162">
        <f t="shared" ref="J4620" si="3390">I4620*0.98</f>
        <v>0.76439999999999997</v>
      </c>
      <c r="K4620" s="162">
        <f t="shared" ref="K4620" si="3391">I4620*0.97</f>
        <v>0.75660000000000005</v>
      </c>
      <c r="L4620" s="162">
        <f t="shared" ref="L4620" si="3392">I4620*0.96</f>
        <v>0.74880000000000002</v>
      </c>
      <c r="M4620" s="141"/>
      <c r="N4620" s="209">
        <f>H4620*M4620</f>
        <v>0</v>
      </c>
      <c r="O4620" s="217">
        <f>I4620*M4620</f>
        <v>0</v>
      </c>
      <c r="P4620" s="216">
        <f>J4620*M4620</f>
        <v>0</v>
      </c>
      <c r="Q4620" s="216">
        <f>K4620*M4620</f>
        <v>0</v>
      </c>
      <c r="R4620" s="99">
        <f>L4620*M4620</f>
        <v>0</v>
      </c>
      <c r="S4620" s="102" t="s">
        <v>5</v>
      </c>
      <c r="T4620" s="155"/>
    </row>
    <row r="4621" spans="1:21" s="56" customFormat="1" ht="69.95" hidden="1" customHeight="1" outlineLevel="1" thickBot="1" x14ac:dyDescent="0.25">
      <c r="A4621" s="242" t="s">
        <v>8725</v>
      </c>
      <c r="B4621" s="271" t="s">
        <v>416</v>
      </c>
      <c r="C4621" s="89"/>
      <c r="D4621" s="656" t="s">
        <v>8726</v>
      </c>
      <c r="E4621" s="193"/>
      <c r="F4621" s="64" t="s">
        <v>4</v>
      </c>
      <c r="G4621" s="86">
        <v>4</v>
      </c>
      <c r="H4621" s="98">
        <v>2.7</v>
      </c>
      <c r="I4621" s="98">
        <v>2.6</v>
      </c>
      <c r="J4621" s="162">
        <f t="shared" ref="J4621" si="3393">I4621*0.98</f>
        <v>2.548</v>
      </c>
      <c r="K4621" s="162">
        <f t="shared" ref="K4621" si="3394">I4621*0.97</f>
        <v>2.5219999999999998</v>
      </c>
      <c r="L4621" s="162">
        <f t="shared" ref="L4621" si="3395">I4621*0.96</f>
        <v>2.496</v>
      </c>
      <c r="M4621" s="141"/>
      <c r="N4621" s="209">
        <f>H4621*M4621</f>
        <v>0</v>
      </c>
      <c r="O4621" s="217">
        <f>I4621*M4621</f>
        <v>0</v>
      </c>
      <c r="P4621" s="216">
        <f>J4621*M4621</f>
        <v>0</v>
      </c>
      <c r="Q4621" s="216">
        <f>K4621*M4621</f>
        <v>0</v>
      </c>
      <c r="R4621" s="99">
        <f>L4621*M4621</f>
        <v>0</v>
      </c>
      <c r="S4621" s="102" t="s">
        <v>5</v>
      </c>
      <c r="T4621" s="155"/>
    </row>
    <row r="4622" spans="1:21" s="56" customFormat="1" ht="69.95" hidden="1" customHeight="1" outlineLevel="1" thickBot="1" x14ac:dyDescent="0.25">
      <c r="A4622" s="242" t="s">
        <v>6644</v>
      </c>
      <c r="B4622" s="271" t="s">
        <v>416</v>
      </c>
      <c r="C4622" s="89"/>
      <c r="D4622" s="443" t="s">
        <v>551</v>
      </c>
      <c r="E4622" s="150"/>
      <c r="F4622" s="7" t="s">
        <v>4</v>
      </c>
      <c r="G4622" s="2">
        <v>25</v>
      </c>
      <c r="H4622" s="139">
        <v>18.899999999999999</v>
      </c>
      <c r="I4622" s="139">
        <v>18.5</v>
      </c>
      <c r="J4622" s="161">
        <f t="shared" si="3387"/>
        <v>18.13</v>
      </c>
      <c r="K4622" s="161">
        <f t="shared" si="3388"/>
        <v>17.945</v>
      </c>
      <c r="L4622" s="161">
        <f t="shared" si="3389"/>
        <v>17.759999999999998</v>
      </c>
      <c r="M4622" s="14"/>
      <c r="N4622" s="208">
        <f>H4622*M4622</f>
        <v>0</v>
      </c>
      <c r="O4622" s="217">
        <f>I4622*M4622</f>
        <v>0</v>
      </c>
      <c r="P4622" s="216">
        <f>J4622*M4622</f>
        <v>0</v>
      </c>
      <c r="Q4622" s="216">
        <f>K4622*M4622</f>
        <v>0</v>
      </c>
      <c r="R4622" s="99">
        <f>L4622*M4622</f>
        <v>0</v>
      </c>
      <c r="S4622" s="18" t="s">
        <v>5</v>
      </c>
      <c r="T4622" s="170"/>
    </row>
    <row r="4623" spans="1:21" s="56" customFormat="1" ht="69.95" hidden="1" customHeight="1" outlineLevel="1" thickBot="1" x14ac:dyDescent="0.25">
      <c r="A4623" s="242" t="s">
        <v>6645</v>
      </c>
      <c r="B4623" s="271" t="s">
        <v>416</v>
      </c>
      <c r="C4623" s="89"/>
      <c r="D4623" s="443" t="s">
        <v>552</v>
      </c>
      <c r="E4623" s="150"/>
      <c r="F4623" s="7" t="s">
        <v>4</v>
      </c>
      <c r="G4623" s="2">
        <v>25</v>
      </c>
      <c r="H4623" s="139">
        <v>18.899999999999999</v>
      </c>
      <c r="I4623" s="139">
        <v>18.5</v>
      </c>
      <c r="J4623" s="161">
        <f t="shared" si="3387"/>
        <v>18.13</v>
      </c>
      <c r="K4623" s="161">
        <f t="shared" si="3388"/>
        <v>17.945</v>
      </c>
      <c r="L4623" s="161">
        <f t="shared" si="3389"/>
        <v>17.759999999999998</v>
      </c>
      <c r="M4623" s="14"/>
      <c r="N4623" s="208">
        <f>H4623*M4623</f>
        <v>0</v>
      </c>
      <c r="O4623" s="217">
        <f>I4623*M4623</f>
        <v>0</v>
      </c>
      <c r="P4623" s="216">
        <f>J4623*M4623</f>
        <v>0</v>
      </c>
      <c r="Q4623" s="216">
        <f>K4623*M4623</f>
        <v>0</v>
      </c>
      <c r="R4623" s="99">
        <f>L4623*M4623</f>
        <v>0</v>
      </c>
      <c r="S4623" s="18" t="s">
        <v>5</v>
      </c>
      <c r="T4623" s="170"/>
    </row>
    <row r="4624" spans="1:21" s="56" customFormat="1" ht="69.95" hidden="1" customHeight="1" outlineLevel="1" thickBot="1" x14ac:dyDescent="0.25">
      <c r="A4624" s="242" t="s">
        <v>6646</v>
      </c>
      <c r="B4624" s="271" t="s">
        <v>416</v>
      </c>
      <c r="C4624" s="89"/>
      <c r="D4624" s="443" t="s">
        <v>553</v>
      </c>
      <c r="E4624" s="150"/>
      <c r="F4624" s="7" t="s">
        <v>4</v>
      </c>
      <c r="G4624" s="2">
        <v>30</v>
      </c>
      <c r="H4624" s="139">
        <v>26.9</v>
      </c>
      <c r="I4624" s="139">
        <v>26.5</v>
      </c>
      <c r="J4624" s="161">
        <f t="shared" si="3387"/>
        <v>25.97</v>
      </c>
      <c r="K4624" s="161">
        <f t="shared" si="3388"/>
        <v>25.704999999999998</v>
      </c>
      <c r="L4624" s="161">
        <f t="shared" si="3389"/>
        <v>25.439999999999998</v>
      </c>
      <c r="M4624" s="14"/>
      <c r="N4624" s="208">
        <f>H4624*M4624</f>
        <v>0</v>
      </c>
      <c r="O4624" s="217">
        <f>I4624*M4624</f>
        <v>0</v>
      </c>
      <c r="P4624" s="216">
        <f>J4624*M4624</f>
        <v>0</v>
      </c>
      <c r="Q4624" s="216">
        <f>K4624*M4624</f>
        <v>0</v>
      </c>
      <c r="R4624" s="99">
        <f>L4624*M4624</f>
        <v>0</v>
      </c>
      <c r="S4624" s="18" t="s">
        <v>5</v>
      </c>
      <c r="T4624" s="170"/>
    </row>
    <row r="4625" spans="1:21" s="56" customFormat="1" ht="69.95" hidden="1" customHeight="1" outlineLevel="1" thickBot="1" x14ac:dyDescent="0.25">
      <c r="A4625" s="242" t="s">
        <v>6647</v>
      </c>
      <c r="B4625" s="271" t="s">
        <v>416</v>
      </c>
      <c r="C4625" s="89"/>
      <c r="D4625" s="443" t="s">
        <v>563</v>
      </c>
      <c r="E4625" s="150"/>
      <c r="F4625" s="7" t="s">
        <v>4</v>
      </c>
      <c r="G4625" s="2">
        <v>10</v>
      </c>
      <c r="H4625" s="139">
        <v>7.6</v>
      </c>
      <c r="I4625" s="139">
        <v>7.5</v>
      </c>
      <c r="J4625" s="161">
        <f t="shared" si="3387"/>
        <v>7.35</v>
      </c>
      <c r="K4625" s="161">
        <f t="shared" si="3388"/>
        <v>7.2749999999999995</v>
      </c>
      <c r="L4625" s="161">
        <f t="shared" si="3389"/>
        <v>7.1999999999999993</v>
      </c>
      <c r="M4625" s="14"/>
      <c r="N4625" s="208">
        <f>H4625*M4625</f>
        <v>0</v>
      </c>
      <c r="O4625" s="217">
        <f>I4625*M4625</f>
        <v>0</v>
      </c>
      <c r="P4625" s="216">
        <f>J4625*M4625</f>
        <v>0</v>
      </c>
      <c r="Q4625" s="216">
        <f>K4625*M4625</f>
        <v>0</v>
      </c>
      <c r="R4625" s="99">
        <f>L4625*M4625</f>
        <v>0</v>
      </c>
      <c r="S4625" s="18" t="s">
        <v>5</v>
      </c>
      <c r="T4625" s="170"/>
    </row>
    <row r="4626" spans="1:21" s="56" customFormat="1" ht="69.95" hidden="1" customHeight="1" outlineLevel="1" thickBot="1" x14ac:dyDescent="0.25">
      <c r="A4626" s="242" t="s">
        <v>9348</v>
      </c>
      <c r="B4626" s="271" t="s">
        <v>416</v>
      </c>
      <c r="C4626" s="82" t="s">
        <v>9349</v>
      </c>
      <c r="D4626" s="67" t="s">
        <v>9350</v>
      </c>
      <c r="E4626" s="154"/>
      <c r="F4626" s="64" t="s">
        <v>4</v>
      </c>
      <c r="G4626" s="99">
        <v>5</v>
      </c>
      <c r="H4626" s="99">
        <v>3.5</v>
      </c>
      <c r="I4626" s="99">
        <v>3.4</v>
      </c>
      <c r="J4626" s="162">
        <f t="shared" si="3387"/>
        <v>3.3319999999999999</v>
      </c>
      <c r="K4626" s="162">
        <f t="shared" si="3388"/>
        <v>3.298</v>
      </c>
      <c r="L4626" s="162">
        <f t="shared" si="3389"/>
        <v>3.2639999999999998</v>
      </c>
      <c r="M4626" s="141"/>
      <c r="N4626" s="173">
        <f>H4626*M4626</f>
        <v>0</v>
      </c>
      <c r="O4626" s="217">
        <f>I4626*M4626</f>
        <v>0</v>
      </c>
      <c r="P4626" s="216">
        <f>J4626*M4626</f>
        <v>0</v>
      </c>
      <c r="Q4626" s="216">
        <f>K4626*M4626</f>
        <v>0</v>
      </c>
      <c r="R4626" s="99">
        <f>L4626*M4626</f>
        <v>0</v>
      </c>
      <c r="S4626" s="102" t="s">
        <v>5</v>
      </c>
      <c r="T4626" s="100"/>
    </row>
    <row r="4627" spans="1:21" s="56" customFormat="1" ht="69.95" hidden="1" customHeight="1" outlineLevel="1" thickBot="1" x14ac:dyDescent="0.25">
      <c r="A4627" s="213" t="s">
        <v>9652</v>
      </c>
      <c r="B4627" s="661" t="s">
        <v>416</v>
      </c>
      <c r="C4627" s="275"/>
      <c r="D4627" s="67" t="s">
        <v>9651</v>
      </c>
      <c r="E4627" s="154"/>
      <c r="F4627" s="82" t="s">
        <v>4</v>
      </c>
      <c r="G4627" s="99">
        <v>4</v>
      </c>
      <c r="H4627" s="99">
        <v>2.6</v>
      </c>
      <c r="I4627" s="99">
        <v>2.5</v>
      </c>
      <c r="J4627" s="162">
        <f t="shared" ref="J4627" si="3396">I4627*0.98</f>
        <v>2.4500000000000002</v>
      </c>
      <c r="K4627" s="162">
        <f t="shared" ref="K4627" si="3397">I4627*0.97</f>
        <v>2.4249999999999998</v>
      </c>
      <c r="L4627" s="162">
        <f t="shared" ref="L4627" si="3398">I4627*0.96</f>
        <v>2.4</v>
      </c>
      <c r="M4627" s="141"/>
      <c r="N4627" s="173">
        <f>H4627*M4627</f>
        <v>0</v>
      </c>
      <c r="O4627" s="217">
        <f>I4627*M4627</f>
        <v>0</v>
      </c>
      <c r="P4627" s="216">
        <f>J4627*M4627</f>
        <v>0</v>
      </c>
      <c r="Q4627" s="216">
        <f>K4627*M4627</f>
        <v>0</v>
      </c>
      <c r="R4627" s="99">
        <f>L4627*M4627</f>
        <v>0</v>
      </c>
      <c r="S4627" s="102" t="s">
        <v>5</v>
      </c>
      <c r="T4627" s="100"/>
    </row>
    <row r="4628" spans="1:21" ht="24.95" customHeight="1" collapsed="1" thickBot="1" x14ac:dyDescent="0.25">
      <c r="A4628" s="361" t="s">
        <v>2835</v>
      </c>
      <c r="B4628" s="362"/>
      <c r="C4628" s="362"/>
      <c r="D4628" s="363"/>
      <c r="E4628" s="363"/>
      <c r="F4628" s="363"/>
      <c r="G4628" s="363"/>
      <c r="H4628" s="364"/>
      <c r="I4628" s="364"/>
      <c r="J4628" s="364"/>
      <c r="K4628" s="364"/>
      <c r="L4628" s="364"/>
      <c r="M4628" s="364"/>
      <c r="N4628" s="364"/>
      <c r="O4628" s="364"/>
      <c r="P4628" s="364"/>
      <c r="Q4628" s="364"/>
      <c r="R4628" s="364"/>
      <c r="S4628" s="365"/>
      <c r="U4628" s="56"/>
    </row>
    <row r="4629" spans="1:21" ht="20.100000000000001" hidden="1" customHeight="1" outlineLevel="1" thickBot="1" x14ac:dyDescent="0.25">
      <c r="A4629" s="3" t="s">
        <v>3737</v>
      </c>
      <c r="B4629" s="3" t="s">
        <v>33</v>
      </c>
      <c r="C4629" s="3"/>
      <c r="D4629" s="3" t="s">
        <v>17</v>
      </c>
      <c r="E4629" s="3" t="s">
        <v>2746</v>
      </c>
      <c r="F4629" s="84" t="s">
        <v>31</v>
      </c>
      <c r="G4629" s="85" t="s">
        <v>487</v>
      </c>
      <c r="H4629" s="3" t="s">
        <v>488</v>
      </c>
      <c r="I4629" s="3" t="s">
        <v>495</v>
      </c>
      <c r="J4629" s="123">
        <v>-0.02</v>
      </c>
      <c r="K4629" s="123">
        <v>-0.03</v>
      </c>
      <c r="L4629" s="123">
        <v>-0.04</v>
      </c>
      <c r="M4629" s="3" t="s">
        <v>18</v>
      </c>
      <c r="N4629" s="3" t="s">
        <v>8</v>
      </c>
      <c r="O4629" s="3" t="s">
        <v>486</v>
      </c>
      <c r="P4629" s="124" t="s">
        <v>1924</v>
      </c>
      <c r="Q4629" s="124" t="s">
        <v>1930</v>
      </c>
      <c r="R4629" s="124" t="s">
        <v>1931</v>
      </c>
      <c r="S4629" s="3" t="s">
        <v>34</v>
      </c>
      <c r="U4629" s="56"/>
    </row>
    <row r="4630" spans="1:21" ht="24.95" customHeight="1" collapsed="1" thickBot="1" x14ac:dyDescent="0.25">
      <c r="A4630" s="361" t="s">
        <v>2372</v>
      </c>
      <c r="B4630" s="362"/>
      <c r="C4630" s="362"/>
      <c r="D4630" s="363"/>
      <c r="E4630" s="363"/>
      <c r="F4630" s="363"/>
      <c r="G4630" s="364"/>
      <c r="H4630" s="364"/>
      <c r="I4630" s="364"/>
      <c r="J4630" s="364"/>
      <c r="K4630" s="364"/>
      <c r="L4630" s="364"/>
      <c r="M4630" s="364"/>
      <c r="N4630" s="364"/>
      <c r="O4630" s="364"/>
      <c r="P4630" s="364"/>
      <c r="Q4630" s="364"/>
      <c r="R4630" s="364"/>
      <c r="S4630" s="365"/>
      <c r="U4630" s="56"/>
    </row>
    <row r="4631" spans="1:21" ht="20.100000000000001" hidden="1" customHeight="1" outlineLevel="1" thickBot="1" x14ac:dyDescent="0.25">
      <c r="A4631" s="3" t="s">
        <v>3737</v>
      </c>
      <c r="B4631" s="3" t="s">
        <v>33</v>
      </c>
      <c r="C4631" s="405"/>
      <c r="D4631" s="3" t="s">
        <v>17</v>
      </c>
      <c r="E4631" s="3" t="s">
        <v>2746</v>
      </c>
      <c r="F4631" s="84" t="s">
        <v>31</v>
      </c>
      <c r="G4631" s="85" t="s">
        <v>487</v>
      </c>
      <c r="H4631" s="3" t="s">
        <v>488</v>
      </c>
      <c r="I4631" s="3" t="s">
        <v>495</v>
      </c>
      <c r="J4631" s="123">
        <v>-0.02</v>
      </c>
      <c r="K4631" s="123">
        <v>-0.03</v>
      </c>
      <c r="L4631" s="123">
        <v>-0.04</v>
      </c>
      <c r="M4631" s="3" t="s">
        <v>18</v>
      </c>
      <c r="N4631" s="3" t="s">
        <v>8</v>
      </c>
      <c r="O4631" s="3" t="s">
        <v>486</v>
      </c>
      <c r="P4631" s="124" t="s">
        <v>1924</v>
      </c>
      <c r="Q4631" s="124" t="s">
        <v>1930</v>
      </c>
      <c r="R4631" s="124" t="s">
        <v>1931</v>
      </c>
      <c r="S4631" s="3" t="s">
        <v>34</v>
      </c>
      <c r="U4631" s="56"/>
    </row>
    <row r="4632" spans="1:21" s="56" customFormat="1" ht="69.95" hidden="1" customHeight="1" outlineLevel="1" thickBot="1" x14ac:dyDescent="0.25">
      <c r="A4632" s="242" t="s">
        <v>6648</v>
      </c>
      <c r="B4632" s="475" t="s">
        <v>2372</v>
      </c>
      <c r="C4632" s="474"/>
      <c r="D4632" s="469" t="s">
        <v>2373</v>
      </c>
      <c r="E4632" s="226"/>
      <c r="F4632" s="7" t="s">
        <v>4</v>
      </c>
      <c r="G4632" s="86">
        <v>3</v>
      </c>
      <c r="H4632" s="139">
        <v>1.7</v>
      </c>
      <c r="I4632" s="139">
        <v>1.6</v>
      </c>
      <c r="J4632" s="161">
        <f t="shared" ref="J4632:J4640" si="3399">I4632*0.98</f>
        <v>1.5680000000000001</v>
      </c>
      <c r="K4632" s="161">
        <f t="shared" ref="K4632:K4640" si="3400">I4632*0.97</f>
        <v>1.552</v>
      </c>
      <c r="L4632" s="161">
        <f t="shared" ref="L4632:L4640" si="3401">I4632*0.96</f>
        <v>1.536</v>
      </c>
      <c r="M4632" s="14"/>
      <c r="N4632" s="295">
        <f>H4632*M4632</f>
        <v>0</v>
      </c>
      <c r="O4632" s="217">
        <f>I4632*M4632</f>
        <v>0</v>
      </c>
      <c r="P4632" s="246">
        <f>J4632*M4632</f>
        <v>0</v>
      </c>
      <c r="Q4632" s="246">
        <f>K4632*M4632</f>
        <v>0</v>
      </c>
      <c r="R4632" s="98">
        <f>L4632*M4632</f>
        <v>0</v>
      </c>
      <c r="S4632" s="18" t="s">
        <v>5</v>
      </c>
      <c r="T4632" s="170"/>
    </row>
    <row r="4633" spans="1:21" s="56" customFormat="1" ht="69.95" hidden="1" customHeight="1" outlineLevel="1" thickBot="1" x14ac:dyDescent="0.25">
      <c r="A4633" s="242" t="s">
        <v>6649</v>
      </c>
      <c r="B4633" s="475" t="s">
        <v>2372</v>
      </c>
      <c r="C4633" s="399"/>
      <c r="D4633" s="237" t="s">
        <v>2374</v>
      </c>
      <c r="E4633" s="226"/>
      <c r="F4633" s="7" t="s">
        <v>4</v>
      </c>
      <c r="G4633" s="86">
        <v>5</v>
      </c>
      <c r="H4633" s="139">
        <v>3</v>
      </c>
      <c r="I4633" s="139">
        <v>2.9</v>
      </c>
      <c r="J4633" s="161">
        <f t="shared" si="3399"/>
        <v>2.8420000000000001</v>
      </c>
      <c r="K4633" s="161">
        <f t="shared" si="3400"/>
        <v>2.8129999999999997</v>
      </c>
      <c r="L4633" s="161">
        <f t="shared" si="3401"/>
        <v>2.7839999999999998</v>
      </c>
      <c r="M4633" s="14"/>
      <c r="N4633" s="295">
        <f>H4633*M4633</f>
        <v>0</v>
      </c>
      <c r="O4633" s="217">
        <f>I4633*M4633</f>
        <v>0</v>
      </c>
      <c r="P4633" s="98">
        <f>J4633*M4633</f>
        <v>0</v>
      </c>
      <c r="Q4633" s="98">
        <f>K4633*M4633</f>
        <v>0</v>
      </c>
      <c r="R4633" s="98">
        <f>L4633*M4633</f>
        <v>0</v>
      </c>
      <c r="S4633" s="18" t="s">
        <v>5</v>
      </c>
      <c r="T4633" s="170"/>
    </row>
    <row r="4634" spans="1:21" s="56" customFormat="1" ht="69.95" hidden="1" customHeight="1" outlineLevel="1" thickBot="1" x14ac:dyDescent="0.25">
      <c r="A4634" s="242" t="s">
        <v>10325</v>
      </c>
      <c r="B4634" s="115" t="s">
        <v>2372</v>
      </c>
      <c r="C4634" s="86"/>
      <c r="D4634" s="489" t="s">
        <v>10326</v>
      </c>
      <c r="E4634" s="154"/>
      <c r="F4634" s="64" t="s">
        <v>4</v>
      </c>
      <c r="G4634" s="89">
        <v>3</v>
      </c>
      <c r="H4634" s="99">
        <v>2</v>
      </c>
      <c r="I4634" s="99">
        <v>1.95</v>
      </c>
      <c r="J4634" s="162">
        <f t="shared" ref="J4634" si="3402">I4634*0.98</f>
        <v>1.911</v>
      </c>
      <c r="K4634" s="162">
        <f t="shared" ref="K4634" si="3403">I4634*0.97</f>
        <v>1.8915</v>
      </c>
      <c r="L4634" s="162">
        <f t="shared" ref="L4634" si="3404">I4634*0.96</f>
        <v>1.8719999999999999</v>
      </c>
      <c r="M4634" s="152"/>
      <c r="N4634" s="173">
        <f>H4634*M4634</f>
        <v>0</v>
      </c>
      <c r="O4634" s="217">
        <f>I4634*M4634</f>
        <v>0</v>
      </c>
      <c r="P4634" s="98">
        <f>J4634*M4634</f>
        <v>0</v>
      </c>
      <c r="Q4634" s="98">
        <f>K4634*M4634</f>
        <v>0</v>
      </c>
      <c r="R4634" s="98">
        <f>L4634*M4634</f>
        <v>0</v>
      </c>
      <c r="S4634" s="102" t="s">
        <v>5</v>
      </c>
      <c r="T4634" s="100"/>
    </row>
    <row r="4635" spans="1:21" s="56" customFormat="1" ht="69.95" hidden="1" customHeight="1" outlineLevel="1" thickBot="1" x14ac:dyDescent="0.25">
      <c r="A4635" s="242" t="s">
        <v>10327</v>
      </c>
      <c r="B4635" s="115" t="s">
        <v>2372</v>
      </c>
      <c r="C4635" s="86"/>
      <c r="D4635" s="489" t="s">
        <v>10328</v>
      </c>
      <c r="E4635" s="154"/>
      <c r="F4635" s="64" t="s">
        <v>4</v>
      </c>
      <c r="G4635" s="89">
        <v>4</v>
      </c>
      <c r="H4635" s="99">
        <v>2.7</v>
      </c>
      <c r="I4635" s="99">
        <v>2.6</v>
      </c>
      <c r="J4635" s="162">
        <f t="shared" ref="J4635" si="3405">I4635*0.98</f>
        <v>2.548</v>
      </c>
      <c r="K4635" s="162">
        <f t="shared" ref="K4635" si="3406">I4635*0.97</f>
        <v>2.5219999999999998</v>
      </c>
      <c r="L4635" s="162">
        <f t="shared" ref="L4635" si="3407">I4635*0.96</f>
        <v>2.496</v>
      </c>
      <c r="M4635" s="152"/>
      <c r="N4635" s="173">
        <f>H4635*M4635</f>
        <v>0</v>
      </c>
      <c r="O4635" s="217">
        <f>I4635*M4635</f>
        <v>0</v>
      </c>
      <c r="P4635" s="98">
        <f>J4635*M4635</f>
        <v>0</v>
      </c>
      <c r="Q4635" s="98">
        <f>K4635*M4635</f>
        <v>0</v>
      </c>
      <c r="R4635" s="98">
        <f>L4635*M4635</f>
        <v>0</v>
      </c>
      <c r="S4635" s="102" t="s">
        <v>5</v>
      </c>
      <c r="T4635" s="100"/>
    </row>
    <row r="4636" spans="1:21" s="56" customFormat="1" ht="69.95" hidden="1" customHeight="1" outlineLevel="1" thickBot="1" x14ac:dyDescent="0.25">
      <c r="A4636" s="242" t="s">
        <v>6651</v>
      </c>
      <c r="B4636" s="115" t="s">
        <v>2372</v>
      </c>
      <c r="C4636" s="86"/>
      <c r="D4636" s="489" t="s">
        <v>2918</v>
      </c>
      <c r="E4636" s="156"/>
      <c r="F4636" s="7" t="s">
        <v>4</v>
      </c>
      <c r="G4636" s="89">
        <v>17</v>
      </c>
      <c r="H4636" s="90">
        <v>11</v>
      </c>
      <c r="I4636" s="90">
        <v>10.7</v>
      </c>
      <c r="J4636" s="161">
        <f t="shared" si="3399"/>
        <v>10.485999999999999</v>
      </c>
      <c r="K4636" s="161">
        <f t="shared" si="3400"/>
        <v>10.379</v>
      </c>
      <c r="L4636" s="161">
        <f t="shared" si="3401"/>
        <v>10.271999999999998</v>
      </c>
      <c r="M4636" s="15"/>
      <c r="N4636" s="295">
        <f>H4636*M4636</f>
        <v>0</v>
      </c>
      <c r="O4636" s="217">
        <f>I4636*M4636</f>
        <v>0</v>
      </c>
      <c r="P4636" s="98">
        <f>J4636*M4636</f>
        <v>0</v>
      </c>
      <c r="Q4636" s="98">
        <f>K4636*M4636</f>
        <v>0</v>
      </c>
      <c r="R4636" s="98">
        <f>L4636*M4636</f>
        <v>0</v>
      </c>
      <c r="S4636" s="18" t="s">
        <v>5</v>
      </c>
      <c r="T4636" s="170"/>
    </row>
    <row r="4637" spans="1:21" s="56" customFormat="1" ht="69.95" hidden="1" customHeight="1" outlineLevel="1" thickBot="1" x14ac:dyDescent="0.25">
      <c r="A4637" s="242" t="s">
        <v>6652</v>
      </c>
      <c r="B4637" s="115" t="s">
        <v>2372</v>
      </c>
      <c r="C4637" s="86"/>
      <c r="D4637" s="489" t="s">
        <v>2919</v>
      </c>
      <c r="E4637" s="156"/>
      <c r="F4637" s="7" t="s">
        <v>4</v>
      </c>
      <c r="G4637" s="89">
        <v>17</v>
      </c>
      <c r="H4637" s="90">
        <v>11</v>
      </c>
      <c r="I4637" s="90">
        <v>10.7</v>
      </c>
      <c r="J4637" s="161">
        <f t="shared" si="3399"/>
        <v>10.485999999999999</v>
      </c>
      <c r="K4637" s="161">
        <f t="shared" si="3400"/>
        <v>10.379</v>
      </c>
      <c r="L4637" s="161">
        <f t="shared" si="3401"/>
        <v>10.271999999999998</v>
      </c>
      <c r="M4637" s="15"/>
      <c r="N4637" s="295">
        <f>H4637*M4637</f>
        <v>0</v>
      </c>
      <c r="O4637" s="217">
        <f>I4637*M4637</f>
        <v>0</v>
      </c>
      <c r="P4637" s="98">
        <f>J4637*M4637</f>
        <v>0</v>
      </c>
      <c r="Q4637" s="98">
        <f>K4637*M4637</f>
        <v>0</v>
      </c>
      <c r="R4637" s="98">
        <f>L4637*M4637</f>
        <v>0</v>
      </c>
      <c r="S4637" s="18" t="s">
        <v>5</v>
      </c>
      <c r="T4637" s="170"/>
    </row>
    <row r="4638" spans="1:21" s="56" customFormat="1" ht="69.95" hidden="1" customHeight="1" outlineLevel="1" thickBot="1" x14ac:dyDescent="0.25">
      <c r="A4638" s="242" t="s">
        <v>6653</v>
      </c>
      <c r="B4638" s="115" t="s">
        <v>2372</v>
      </c>
      <c r="C4638" s="86"/>
      <c r="D4638" s="489" t="s">
        <v>2920</v>
      </c>
      <c r="E4638" s="156"/>
      <c r="F4638" s="7" t="s">
        <v>4</v>
      </c>
      <c r="G4638" s="89">
        <v>17</v>
      </c>
      <c r="H4638" s="90">
        <v>11</v>
      </c>
      <c r="I4638" s="90">
        <v>10.7</v>
      </c>
      <c r="J4638" s="161">
        <f t="shared" si="3399"/>
        <v>10.485999999999999</v>
      </c>
      <c r="K4638" s="161">
        <f t="shared" si="3400"/>
        <v>10.379</v>
      </c>
      <c r="L4638" s="161">
        <f t="shared" si="3401"/>
        <v>10.271999999999998</v>
      </c>
      <c r="M4638" s="15"/>
      <c r="N4638" s="295">
        <f>H4638*M4638</f>
        <v>0</v>
      </c>
      <c r="O4638" s="217">
        <f>I4638*M4638</f>
        <v>0</v>
      </c>
      <c r="P4638" s="98">
        <f>J4638*M4638</f>
        <v>0</v>
      </c>
      <c r="Q4638" s="98">
        <f>K4638*M4638</f>
        <v>0</v>
      </c>
      <c r="R4638" s="98">
        <f>L4638*M4638</f>
        <v>0</v>
      </c>
      <c r="S4638" s="18" t="s">
        <v>5</v>
      </c>
      <c r="T4638" s="170"/>
    </row>
    <row r="4639" spans="1:21" s="56" customFormat="1" ht="69.95" hidden="1" customHeight="1" outlineLevel="1" thickBot="1" x14ac:dyDescent="0.25">
      <c r="A4639" s="242" t="s">
        <v>6654</v>
      </c>
      <c r="B4639" s="115" t="s">
        <v>2372</v>
      </c>
      <c r="C4639" s="86"/>
      <c r="D4639" s="489" t="s">
        <v>2921</v>
      </c>
      <c r="E4639" s="156"/>
      <c r="F4639" s="7" t="s">
        <v>4</v>
      </c>
      <c r="G4639" s="89">
        <v>17</v>
      </c>
      <c r="H4639" s="90">
        <v>11</v>
      </c>
      <c r="I4639" s="90">
        <v>10.7</v>
      </c>
      <c r="J4639" s="161">
        <f t="shared" si="3399"/>
        <v>10.485999999999999</v>
      </c>
      <c r="K4639" s="161">
        <f t="shared" si="3400"/>
        <v>10.379</v>
      </c>
      <c r="L4639" s="161">
        <f t="shared" si="3401"/>
        <v>10.271999999999998</v>
      </c>
      <c r="M4639" s="15"/>
      <c r="N4639" s="295">
        <f>H4639*M4639</f>
        <v>0</v>
      </c>
      <c r="O4639" s="217">
        <f>I4639*M4639</f>
        <v>0</v>
      </c>
      <c r="P4639" s="98">
        <f>J4639*M4639</f>
        <v>0</v>
      </c>
      <c r="Q4639" s="98">
        <f>K4639*M4639</f>
        <v>0</v>
      </c>
      <c r="R4639" s="98">
        <f>L4639*M4639</f>
        <v>0</v>
      </c>
      <c r="S4639" s="18" t="s">
        <v>5</v>
      </c>
      <c r="T4639" s="170"/>
    </row>
    <row r="4640" spans="1:21" s="56" customFormat="1" ht="69.95" hidden="1" customHeight="1" outlineLevel="1" thickBot="1" x14ac:dyDescent="0.25">
      <c r="A4640" s="242" t="s">
        <v>6655</v>
      </c>
      <c r="B4640" s="269" t="s">
        <v>2372</v>
      </c>
      <c r="C4640" s="106"/>
      <c r="D4640" s="172" t="s">
        <v>2375</v>
      </c>
      <c r="E4640" s="392"/>
      <c r="F4640" s="202" t="s">
        <v>4</v>
      </c>
      <c r="G4640" s="158">
        <v>18</v>
      </c>
      <c r="H4640" s="343">
        <v>12.2</v>
      </c>
      <c r="I4640" s="343">
        <v>11.9</v>
      </c>
      <c r="J4640" s="258">
        <f t="shared" si="3399"/>
        <v>11.662000000000001</v>
      </c>
      <c r="K4640" s="258">
        <f t="shared" si="3400"/>
        <v>11.542999999999999</v>
      </c>
      <c r="L4640" s="258">
        <f t="shared" si="3401"/>
        <v>11.423999999999999</v>
      </c>
      <c r="M4640" s="263"/>
      <c r="N4640" s="404">
        <f>H4640*M4640</f>
        <v>0</v>
      </c>
      <c r="O4640" s="246">
        <f>I4640*M4640</f>
        <v>0</v>
      </c>
      <c r="P4640" s="276">
        <f>J4640*M4640</f>
        <v>0</v>
      </c>
      <c r="Q4640" s="276">
        <f>K4640*M4640</f>
        <v>0</v>
      </c>
      <c r="R4640" s="276">
        <f>L4640*M4640</f>
        <v>0</v>
      </c>
      <c r="S4640" s="19" t="s">
        <v>5</v>
      </c>
      <c r="T4640" s="170"/>
      <c r="U4640"/>
    </row>
    <row r="4641" spans="1:21" ht="24.95" customHeight="1" collapsed="1" thickBot="1" x14ac:dyDescent="0.25">
      <c r="A4641" s="361" t="s">
        <v>2836</v>
      </c>
      <c r="B4641" s="362"/>
      <c r="C4641" s="362"/>
      <c r="D4641" s="363"/>
      <c r="E4641" s="363"/>
      <c r="F4641" s="363"/>
      <c r="G4641" s="364"/>
      <c r="H4641" s="364"/>
      <c r="I4641" s="364"/>
      <c r="J4641" s="364"/>
      <c r="K4641" s="364"/>
      <c r="L4641" s="364"/>
      <c r="M4641" s="364"/>
      <c r="N4641" s="364"/>
      <c r="O4641" s="364"/>
      <c r="P4641" s="364"/>
      <c r="Q4641" s="364"/>
      <c r="R4641" s="364"/>
      <c r="S4641" s="365"/>
      <c r="U4641" s="56"/>
    </row>
    <row r="4642" spans="1:21" ht="20.100000000000001" hidden="1" customHeight="1" outlineLevel="1" thickBot="1" x14ac:dyDescent="0.25">
      <c r="A4642" s="3" t="s">
        <v>3737</v>
      </c>
      <c r="B4642" s="3" t="s">
        <v>33</v>
      </c>
      <c r="C4642" s="3"/>
      <c r="D4642" s="3" t="s">
        <v>17</v>
      </c>
      <c r="E4642" s="405" t="s">
        <v>2746</v>
      </c>
      <c r="F4642" s="84" t="s">
        <v>31</v>
      </c>
      <c r="G4642" s="85" t="s">
        <v>487</v>
      </c>
      <c r="H4642" s="3" t="s">
        <v>488</v>
      </c>
      <c r="I4642" s="3" t="s">
        <v>495</v>
      </c>
      <c r="J4642" s="123">
        <v>-0.02</v>
      </c>
      <c r="K4642" s="123">
        <v>-0.03</v>
      </c>
      <c r="L4642" s="123">
        <v>-0.04</v>
      </c>
      <c r="M4642" s="3" t="s">
        <v>18</v>
      </c>
      <c r="N4642" s="3" t="s">
        <v>8</v>
      </c>
      <c r="O4642" s="3" t="s">
        <v>486</v>
      </c>
      <c r="P4642" s="124" t="s">
        <v>1924</v>
      </c>
      <c r="Q4642" s="124" t="s">
        <v>1930</v>
      </c>
      <c r="R4642" s="124" t="s">
        <v>1931</v>
      </c>
      <c r="S4642" s="3" t="s">
        <v>34</v>
      </c>
      <c r="U4642" s="56"/>
    </row>
    <row r="4643" spans="1:21" s="56" customFormat="1" ht="69.95" hidden="1" customHeight="1" outlineLevel="1" thickBot="1" x14ac:dyDescent="0.25">
      <c r="A4643" s="242" t="s">
        <v>6773</v>
      </c>
      <c r="B4643" s="64" t="s">
        <v>597</v>
      </c>
      <c r="C4643" s="64" t="s">
        <v>2196</v>
      </c>
      <c r="D4643" s="69" t="s">
        <v>1158</v>
      </c>
      <c r="E4643" s="118"/>
      <c r="F4643" s="64" t="s">
        <v>4</v>
      </c>
      <c r="G4643" s="86">
        <v>6.5</v>
      </c>
      <c r="H4643" s="98">
        <v>4</v>
      </c>
      <c r="I4643" s="98">
        <v>3.9</v>
      </c>
      <c r="J4643" s="162">
        <f t="shared" ref="J4643:J4671" si="3408">I4643*0.98</f>
        <v>3.8220000000000001</v>
      </c>
      <c r="K4643" s="162">
        <f t="shared" ref="K4643:K4671" si="3409">I4643*0.97</f>
        <v>3.7829999999999999</v>
      </c>
      <c r="L4643" s="162">
        <f t="shared" ref="L4643:L4671" si="3410">I4643*0.96</f>
        <v>3.7439999999999998</v>
      </c>
      <c r="M4643" s="141"/>
      <c r="N4643" s="209">
        <f>H4643*M4643</f>
        <v>0</v>
      </c>
      <c r="O4643" s="217">
        <f>I4643*M4643</f>
        <v>0</v>
      </c>
      <c r="P4643" s="246">
        <f>J4643*M4643</f>
        <v>0</v>
      </c>
      <c r="Q4643" s="246">
        <f>K4643*M4643</f>
        <v>0</v>
      </c>
      <c r="R4643" s="246">
        <f>L4643*M4643</f>
        <v>0</v>
      </c>
      <c r="S4643" s="30" t="s">
        <v>5</v>
      </c>
      <c r="T4643" s="100"/>
    </row>
    <row r="4644" spans="1:21" s="56" customFormat="1" ht="69.95" hidden="1" customHeight="1" outlineLevel="1" thickBot="1" x14ac:dyDescent="0.25">
      <c r="A4644" s="242" t="s">
        <v>6656</v>
      </c>
      <c r="B4644" s="64" t="s">
        <v>597</v>
      </c>
      <c r="C4644" s="64" t="s">
        <v>2195</v>
      </c>
      <c r="D4644" s="69" t="s">
        <v>1348</v>
      </c>
      <c r="E4644" s="30"/>
      <c r="F4644" s="64" t="s">
        <v>4</v>
      </c>
      <c r="G4644" s="86">
        <v>9</v>
      </c>
      <c r="H4644" s="98">
        <v>5.45</v>
      </c>
      <c r="I4644" s="98">
        <v>5.3</v>
      </c>
      <c r="J4644" s="162">
        <f t="shared" si="3408"/>
        <v>5.194</v>
      </c>
      <c r="K4644" s="162">
        <f t="shared" si="3409"/>
        <v>5.141</v>
      </c>
      <c r="L4644" s="162">
        <f t="shared" si="3410"/>
        <v>5.0880000000000001</v>
      </c>
      <c r="M4644" s="141"/>
      <c r="N4644" s="209">
        <f>H4644*M4644</f>
        <v>0</v>
      </c>
      <c r="O4644" s="217">
        <f>I4644*M4644</f>
        <v>0</v>
      </c>
      <c r="P4644" s="246">
        <f>J4644*M4644</f>
        <v>0</v>
      </c>
      <c r="Q4644" s="246">
        <f>K4644*M4644</f>
        <v>0</v>
      </c>
      <c r="R4644" s="246">
        <f>L4644*M4644</f>
        <v>0</v>
      </c>
      <c r="S4644" s="30" t="s">
        <v>5</v>
      </c>
      <c r="T4644" s="100"/>
    </row>
    <row r="4645" spans="1:21" s="56" customFormat="1" ht="69.95" hidden="1" customHeight="1" outlineLevel="1" thickBot="1" x14ac:dyDescent="0.25">
      <c r="A4645" s="242" t="s">
        <v>6657</v>
      </c>
      <c r="B4645" s="64" t="s">
        <v>597</v>
      </c>
      <c r="C4645" s="64" t="s">
        <v>7494</v>
      </c>
      <c r="D4645" s="69" t="s">
        <v>1157</v>
      </c>
      <c r="E4645" s="30"/>
      <c r="F4645" s="64" t="s">
        <v>4</v>
      </c>
      <c r="G4645" s="86">
        <v>5</v>
      </c>
      <c r="H4645" s="98">
        <v>3.1</v>
      </c>
      <c r="I4645" s="98">
        <v>3</v>
      </c>
      <c r="J4645" s="162">
        <f t="shared" si="3408"/>
        <v>2.94</v>
      </c>
      <c r="K4645" s="162">
        <f t="shared" si="3409"/>
        <v>2.91</v>
      </c>
      <c r="L4645" s="162">
        <f t="shared" si="3410"/>
        <v>2.88</v>
      </c>
      <c r="M4645" s="152"/>
      <c r="N4645" s="209">
        <f>H4645*M4645</f>
        <v>0</v>
      </c>
      <c r="O4645" s="217">
        <f>I4645*M4645</f>
        <v>0</v>
      </c>
      <c r="P4645" s="246">
        <f>J4645*M4645</f>
        <v>0</v>
      </c>
      <c r="Q4645" s="246">
        <f>K4645*M4645</f>
        <v>0</v>
      </c>
      <c r="R4645" s="246">
        <f>L4645*M4645</f>
        <v>0</v>
      </c>
      <c r="S4645" s="30" t="s">
        <v>5</v>
      </c>
      <c r="T4645" s="100"/>
    </row>
    <row r="4646" spans="1:21" s="56" customFormat="1" ht="69.95" hidden="1" customHeight="1" outlineLevel="1" thickBot="1" x14ac:dyDescent="0.25">
      <c r="A4646" s="242" t="s">
        <v>6650</v>
      </c>
      <c r="B4646" s="64" t="s">
        <v>597</v>
      </c>
      <c r="C4646" s="64" t="s">
        <v>2194</v>
      </c>
      <c r="D4646" s="69" t="s">
        <v>1156</v>
      </c>
      <c r="E4646" s="30"/>
      <c r="F4646" s="64" t="s">
        <v>4</v>
      </c>
      <c r="G4646" s="86">
        <v>4.5</v>
      </c>
      <c r="H4646" s="98">
        <v>2.4</v>
      </c>
      <c r="I4646" s="98">
        <v>2.2999999999999998</v>
      </c>
      <c r="J4646" s="162">
        <f t="shared" si="3408"/>
        <v>2.254</v>
      </c>
      <c r="K4646" s="162">
        <f t="shared" si="3409"/>
        <v>2.2309999999999999</v>
      </c>
      <c r="L4646" s="162">
        <f t="shared" si="3410"/>
        <v>2.2079999999999997</v>
      </c>
      <c r="M4646" s="152"/>
      <c r="N4646" s="209">
        <f>H4646*M4646</f>
        <v>0</v>
      </c>
      <c r="O4646" s="217">
        <f>I4646*M4646</f>
        <v>0</v>
      </c>
      <c r="P4646" s="246">
        <f>J4646*M4646</f>
        <v>0</v>
      </c>
      <c r="Q4646" s="246">
        <f>K4646*M4646</f>
        <v>0</v>
      </c>
      <c r="R4646" s="246">
        <f>L4646*M4646</f>
        <v>0</v>
      </c>
      <c r="S4646" s="30" t="s">
        <v>5</v>
      </c>
      <c r="T4646" s="100"/>
    </row>
    <row r="4647" spans="1:21" s="56" customFormat="1" ht="69.95" hidden="1" customHeight="1" outlineLevel="1" thickBot="1" x14ac:dyDescent="0.25">
      <c r="A4647" s="242" t="s">
        <v>6658</v>
      </c>
      <c r="B4647" s="64" t="s">
        <v>597</v>
      </c>
      <c r="C4647" s="64" t="s">
        <v>2062</v>
      </c>
      <c r="D4647" s="69" t="s">
        <v>2063</v>
      </c>
      <c r="E4647" s="30"/>
      <c r="F4647" s="64" t="s">
        <v>4</v>
      </c>
      <c r="G4647" s="86">
        <v>7</v>
      </c>
      <c r="H4647" s="98">
        <v>4.2</v>
      </c>
      <c r="I4647" s="98">
        <v>4.0999999999999996</v>
      </c>
      <c r="J4647" s="162">
        <f t="shared" ref="J4647" si="3411">I4647*0.98</f>
        <v>4.0179999999999998</v>
      </c>
      <c r="K4647" s="162">
        <f t="shared" ref="K4647" si="3412">I4647*0.97</f>
        <v>3.9769999999999994</v>
      </c>
      <c r="L4647" s="162">
        <f t="shared" ref="L4647" si="3413">I4647*0.96</f>
        <v>3.9359999999999995</v>
      </c>
      <c r="M4647" s="152"/>
      <c r="N4647" s="209">
        <f>H4647*M4647</f>
        <v>0</v>
      </c>
      <c r="O4647" s="217">
        <f>I4647*M4647</f>
        <v>0</v>
      </c>
      <c r="P4647" s="246">
        <f>J4647*M4647</f>
        <v>0</v>
      </c>
      <c r="Q4647" s="246">
        <f>K4647*M4647</f>
        <v>0</v>
      </c>
      <c r="R4647" s="246">
        <f>L4647*M4647</f>
        <v>0</v>
      </c>
      <c r="S4647" s="30" t="s">
        <v>5</v>
      </c>
      <c r="T4647" s="100"/>
    </row>
    <row r="4648" spans="1:21" s="56" customFormat="1" ht="69.95" hidden="1" customHeight="1" outlineLevel="1" thickBot="1" x14ac:dyDescent="0.25">
      <c r="A4648" s="242" t="s">
        <v>6659</v>
      </c>
      <c r="B4648" s="64" t="s">
        <v>597</v>
      </c>
      <c r="C4648" s="86"/>
      <c r="D4648" s="69" t="s">
        <v>1155</v>
      </c>
      <c r="E4648" s="30"/>
      <c r="F4648" s="64" t="s">
        <v>4</v>
      </c>
      <c r="G4648" s="86">
        <v>7</v>
      </c>
      <c r="H4648" s="98">
        <v>4.0999999999999996</v>
      </c>
      <c r="I4648" s="98">
        <v>4</v>
      </c>
      <c r="J4648" s="162">
        <f t="shared" si="3408"/>
        <v>3.92</v>
      </c>
      <c r="K4648" s="162">
        <f t="shared" si="3409"/>
        <v>3.88</v>
      </c>
      <c r="L4648" s="162">
        <f t="shared" si="3410"/>
        <v>3.84</v>
      </c>
      <c r="M4648" s="141"/>
      <c r="N4648" s="209">
        <f>H4648*M4648</f>
        <v>0</v>
      </c>
      <c r="O4648" s="217">
        <f>I4648*M4648</f>
        <v>0</v>
      </c>
      <c r="P4648" s="246">
        <f>J4648*M4648</f>
        <v>0</v>
      </c>
      <c r="Q4648" s="246">
        <f>K4648*M4648</f>
        <v>0</v>
      </c>
      <c r="R4648" s="246">
        <f>L4648*M4648</f>
        <v>0</v>
      </c>
      <c r="S4648" s="30" t="s">
        <v>5</v>
      </c>
      <c r="T4648" s="100"/>
    </row>
    <row r="4649" spans="1:21" s="56" customFormat="1" ht="69.95" hidden="1" customHeight="1" outlineLevel="1" thickBot="1" x14ac:dyDescent="0.25">
      <c r="A4649" s="242" t="s">
        <v>6660</v>
      </c>
      <c r="B4649" s="64" t="s">
        <v>597</v>
      </c>
      <c r="C4649" s="64" t="s">
        <v>2352</v>
      </c>
      <c r="D4649" s="69" t="s">
        <v>1349</v>
      </c>
      <c r="E4649" s="30"/>
      <c r="F4649" s="64" t="s">
        <v>4</v>
      </c>
      <c r="G4649" s="86">
        <v>11</v>
      </c>
      <c r="H4649" s="98">
        <v>6.7</v>
      </c>
      <c r="I4649" s="98">
        <v>6.5</v>
      </c>
      <c r="J4649" s="162">
        <f t="shared" si="3408"/>
        <v>6.37</v>
      </c>
      <c r="K4649" s="162">
        <f t="shared" si="3409"/>
        <v>6.3049999999999997</v>
      </c>
      <c r="L4649" s="162">
        <f t="shared" si="3410"/>
        <v>6.24</v>
      </c>
      <c r="M4649" s="141"/>
      <c r="N4649" s="209">
        <f>H4649*M4649</f>
        <v>0</v>
      </c>
      <c r="O4649" s="217">
        <f>I4649*M4649</f>
        <v>0</v>
      </c>
      <c r="P4649" s="246">
        <f>J4649*M4649</f>
        <v>0</v>
      </c>
      <c r="Q4649" s="246">
        <f>K4649*M4649</f>
        <v>0</v>
      </c>
      <c r="R4649" s="246">
        <f>L4649*M4649</f>
        <v>0</v>
      </c>
      <c r="S4649" s="30" t="s">
        <v>5</v>
      </c>
      <c r="T4649" s="100"/>
    </row>
    <row r="4650" spans="1:21" s="56" customFormat="1" ht="69.95" hidden="1" customHeight="1" outlineLevel="1" thickBot="1" x14ac:dyDescent="0.25">
      <c r="A4650" s="242" t="s">
        <v>6661</v>
      </c>
      <c r="B4650" s="64" t="s">
        <v>597</v>
      </c>
      <c r="C4650" s="64" t="s">
        <v>2297</v>
      </c>
      <c r="D4650" s="69" t="s">
        <v>1208</v>
      </c>
      <c r="E4650" s="30"/>
      <c r="F4650" s="64" t="s">
        <v>4</v>
      </c>
      <c r="G4650" s="86">
        <v>5</v>
      </c>
      <c r="H4650" s="98">
        <v>3</v>
      </c>
      <c r="I4650" s="98">
        <v>2.9</v>
      </c>
      <c r="J4650" s="162">
        <f t="shared" si="3408"/>
        <v>2.8420000000000001</v>
      </c>
      <c r="K4650" s="162">
        <f t="shared" si="3409"/>
        <v>2.8129999999999997</v>
      </c>
      <c r="L4650" s="162">
        <f t="shared" si="3410"/>
        <v>2.7839999999999998</v>
      </c>
      <c r="M4650" s="141"/>
      <c r="N4650" s="209">
        <f>H4650*M4650</f>
        <v>0</v>
      </c>
      <c r="O4650" s="217">
        <f>I4650*M4650</f>
        <v>0</v>
      </c>
      <c r="P4650" s="246">
        <f>J4650*M4650</f>
        <v>0</v>
      </c>
      <c r="Q4650" s="246">
        <f>K4650*M4650</f>
        <v>0</v>
      </c>
      <c r="R4650" s="246">
        <f>L4650*M4650</f>
        <v>0</v>
      </c>
      <c r="S4650" s="30" t="s">
        <v>5</v>
      </c>
      <c r="T4650" s="100"/>
    </row>
    <row r="4651" spans="1:21" s="56" customFormat="1" ht="69.95" hidden="1" customHeight="1" outlineLevel="1" thickBot="1" x14ac:dyDescent="0.25">
      <c r="A4651" s="242" t="s">
        <v>6662</v>
      </c>
      <c r="B4651" s="64" t="s">
        <v>597</v>
      </c>
      <c r="C4651" s="64" t="s">
        <v>2357</v>
      </c>
      <c r="D4651" s="69" t="s">
        <v>1820</v>
      </c>
      <c r="E4651" s="30"/>
      <c r="F4651" s="64" t="s">
        <v>4</v>
      </c>
      <c r="G4651" s="86">
        <v>4</v>
      </c>
      <c r="H4651" s="98">
        <v>2.2999999999999998</v>
      </c>
      <c r="I4651" s="98">
        <v>2.2000000000000002</v>
      </c>
      <c r="J4651" s="162">
        <f t="shared" si="3408"/>
        <v>2.1560000000000001</v>
      </c>
      <c r="K4651" s="162">
        <f t="shared" si="3409"/>
        <v>2.1339999999999999</v>
      </c>
      <c r="L4651" s="162">
        <f t="shared" si="3410"/>
        <v>2.1120000000000001</v>
      </c>
      <c r="M4651" s="141"/>
      <c r="N4651" s="209">
        <f>H4651*M4651</f>
        <v>0</v>
      </c>
      <c r="O4651" s="217">
        <f>I4651*M4651</f>
        <v>0</v>
      </c>
      <c r="P4651" s="246">
        <f>J4651*M4651</f>
        <v>0</v>
      </c>
      <c r="Q4651" s="246">
        <f>K4651*M4651</f>
        <v>0</v>
      </c>
      <c r="R4651" s="246">
        <f>L4651*M4651</f>
        <v>0</v>
      </c>
      <c r="S4651" s="30" t="s">
        <v>5</v>
      </c>
      <c r="T4651" s="100"/>
    </row>
    <row r="4652" spans="1:21" s="56" customFormat="1" ht="69.95" hidden="1" customHeight="1" outlineLevel="1" thickBot="1" x14ac:dyDescent="0.25">
      <c r="A4652" s="242" t="s">
        <v>6663</v>
      </c>
      <c r="B4652" s="64" t="s">
        <v>597</v>
      </c>
      <c r="C4652" s="64" t="s">
        <v>2193</v>
      </c>
      <c r="D4652" s="69" t="s">
        <v>1246</v>
      </c>
      <c r="E4652" s="30"/>
      <c r="F4652" s="64" t="s">
        <v>4</v>
      </c>
      <c r="G4652" s="86">
        <v>7</v>
      </c>
      <c r="H4652" s="98">
        <v>4.4000000000000004</v>
      </c>
      <c r="I4652" s="98">
        <v>4.3</v>
      </c>
      <c r="J4652" s="162">
        <f t="shared" si="3408"/>
        <v>4.2139999999999995</v>
      </c>
      <c r="K4652" s="162">
        <f t="shared" si="3409"/>
        <v>4.1709999999999994</v>
      </c>
      <c r="L4652" s="162">
        <f t="shared" si="3410"/>
        <v>4.1280000000000001</v>
      </c>
      <c r="M4652" s="141"/>
      <c r="N4652" s="209">
        <f>H4652*M4652</f>
        <v>0</v>
      </c>
      <c r="O4652" s="217">
        <f>I4652*M4652</f>
        <v>0</v>
      </c>
      <c r="P4652" s="246">
        <f>J4652*M4652</f>
        <v>0</v>
      </c>
      <c r="Q4652" s="246">
        <f>K4652*M4652</f>
        <v>0</v>
      </c>
      <c r="R4652" s="246">
        <f>L4652*M4652</f>
        <v>0</v>
      </c>
      <c r="S4652" s="30" t="s">
        <v>5</v>
      </c>
      <c r="T4652" s="100"/>
    </row>
    <row r="4653" spans="1:21" s="56" customFormat="1" ht="69.95" hidden="1" customHeight="1" outlineLevel="1" thickBot="1" x14ac:dyDescent="0.25">
      <c r="A4653" s="602" t="s">
        <v>3944</v>
      </c>
      <c r="B4653" s="271" t="s">
        <v>2216</v>
      </c>
      <c r="C4653" s="64" t="s">
        <v>2217</v>
      </c>
      <c r="D4653" s="69" t="s">
        <v>3036</v>
      </c>
      <c r="E4653" s="30"/>
      <c r="F4653" s="64" t="s">
        <v>4</v>
      </c>
      <c r="G4653" s="86">
        <v>39</v>
      </c>
      <c r="H4653" s="98">
        <v>30</v>
      </c>
      <c r="I4653" s="98">
        <v>29.5</v>
      </c>
      <c r="J4653" s="162">
        <f t="shared" ref="J4653" si="3414">I4653*0.98</f>
        <v>28.91</v>
      </c>
      <c r="K4653" s="162">
        <f t="shared" ref="K4653" si="3415">I4653*0.97</f>
        <v>28.614999999999998</v>
      </c>
      <c r="L4653" s="162">
        <f t="shared" ref="L4653" si="3416">I4653*0.96</f>
        <v>28.32</v>
      </c>
      <c r="M4653" s="141"/>
      <c r="N4653" s="209">
        <f>H4653*M4653</f>
        <v>0</v>
      </c>
      <c r="O4653" s="217">
        <f>I4653*M4653</f>
        <v>0</v>
      </c>
      <c r="P4653" s="246">
        <f>J4653*M4653</f>
        <v>0</v>
      </c>
      <c r="Q4653" s="246">
        <f>K4653*M4653</f>
        <v>0</v>
      </c>
      <c r="R4653" s="246">
        <f>L4653*M4653</f>
        <v>0</v>
      </c>
      <c r="S4653" s="30" t="s">
        <v>5</v>
      </c>
      <c r="T4653" s="100"/>
    </row>
    <row r="4654" spans="1:21" s="56" customFormat="1" ht="69.95" hidden="1" customHeight="1" outlineLevel="1" thickBot="1" x14ac:dyDescent="0.25">
      <c r="A4654" s="242" t="s">
        <v>6664</v>
      </c>
      <c r="B4654" s="64" t="s">
        <v>597</v>
      </c>
      <c r="C4654" s="64" t="s">
        <v>2005</v>
      </c>
      <c r="D4654" s="69" t="s">
        <v>2006</v>
      </c>
      <c r="E4654" s="30"/>
      <c r="F4654" s="64" t="s">
        <v>4</v>
      </c>
      <c r="G4654" s="86">
        <v>6</v>
      </c>
      <c r="H4654" s="98">
        <v>3.4</v>
      </c>
      <c r="I4654" s="98">
        <v>3.3</v>
      </c>
      <c r="J4654" s="162">
        <f t="shared" ref="J4654" si="3417">I4654*0.98</f>
        <v>3.234</v>
      </c>
      <c r="K4654" s="162">
        <f t="shared" ref="K4654" si="3418">I4654*0.97</f>
        <v>3.2009999999999996</v>
      </c>
      <c r="L4654" s="162">
        <f t="shared" ref="L4654" si="3419">I4654*0.96</f>
        <v>3.1679999999999997</v>
      </c>
      <c r="M4654" s="152"/>
      <c r="N4654" s="209">
        <f>H4654*M4654</f>
        <v>0</v>
      </c>
      <c r="O4654" s="217">
        <f>I4654*M4654</f>
        <v>0</v>
      </c>
      <c r="P4654" s="246">
        <f>J4654*M4654</f>
        <v>0</v>
      </c>
      <c r="Q4654" s="246">
        <f>K4654*M4654</f>
        <v>0</v>
      </c>
      <c r="R4654" s="246">
        <f>L4654*M4654</f>
        <v>0</v>
      </c>
      <c r="S4654" s="30" t="s">
        <v>5</v>
      </c>
      <c r="T4654" s="100"/>
    </row>
    <row r="4655" spans="1:21" s="56" customFormat="1" ht="69.95" hidden="1" customHeight="1" outlineLevel="1" thickBot="1" x14ac:dyDescent="0.25">
      <c r="A4655" s="242" t="s">
        <v>6665</v>
      </c>
      <c r="B4655" s="64" t="s">
        <v>597</v>
      </c>
      <c r="C4655" s="64" t="s">
        <v>2353</v>
      </c>
      <c r="D4655" s="298" t="s">
        <v>2839</v>
      </c>
      <c r="E4655" s="30"/>
      <c r="F4655" s="64" t="s">
        <v>4</v>
      </c>
      <c r="G4655" s="86">
        <v>10</v>
      </c>
      <c r="H4655" s="98">
        <v>6.8</v>
      </c>
      <c r="I4655" s="98">
        <v>6.6</v>
      </c>
      <c r="J4655" s="162">
        <f t="shared" si="3408"/>
        <v>6.468</v>
      </c>
      <c r="K4655" s="162">
        <f t="shared" si="3409"/>
        <v>6.4019999999999992</v>
      </c>
      <c r="L4655" s="162">
        <f t="shared" si="3410"/>
        <v>6.3359999999999994</v>
      </c>
      <c r="M4655" s="141"/>
      <c r="N4655" s="209">
        <f>H4655*M4655</f>
        <v>0</v>
      </c>
      <c r="O4655" s="217">
        <f>I4655*M4655</f>
        <v>0</v>
      </c>
      <c r="P4655" s="246">
        <f>J4655*M4655</f>
        <v>0</v>
      </c>
      <c r="Q4655" s="246">
        <f>K4655*M4655</f>
        <v>0</v>
      </c>
      <c r="R4655" s="246">
        <f>L4655*M4655</f>
        <v>0</v>
      </c>
      <c r="S4655" s="30" t="s">
        <v>5</v>
      </c>
      <c r="T4655" s="100"/>
    </row>
    <row r="4656" spans="1:21" s="56" customFormat="1" ht="69.95" hidden="1" customHeight="1" outlineLevel="1" thickBot="1" x14ac:dyDescent="0.25">
      <c r="A4656" s="242" t="s">
        <v>6666</v>
      </c>
      <c r="B4656" s="64" t="s">
        <v>597</v>
      </c>
      <c r="C4656" s="64" t="s">
        <v>2197</v>
      </c>
      <c r="D4656" s="298" t="s">
        <v>2840</v>
      </c>
      <c r="E4656" s="30"/>
      <c r="F4656" s="64" t="s">
        <v>4</v>
      </c>
      <c r="G4656" s="86">
        <v>11</v>
      </c>
      <c r="H4656" s="98">
        <v>7.7</v>
      </c>
      <c r="I4656" s="98">
        <v>7.5</v>
      </c>
      <c r="J4656" s="162">
        <f t="shared" si="3408"/>
        <v>7.35</v>
      </c>
      <c r="K4656" s="162">
        <f t="shared" si="3409"/>
        <v>7.2749999999999995</v>
      </c>
      <c r="L4656" s="162">
        <f t="shared" si="3410"/>
        <v>7.1999999999999993</v>
      </c>
      <c r="M4656" s="141"/>
      <c r="N4656" s="209">
        <f>H4656*M4656</f>
        <v>0</v>
      </c>
      <c r="O4656" s="217">
        <f>I4656*M4656</f>
        <v>0</v>
      </c>
      <c r="P4656" s="246">
        <f>J4656*M4656</f>
        <v>0</v>
      </c>
      <c r="Q4656" s="246">
        <f>K4656*M4656</f>
        <v>0</v>
      </c>
      <c r="R4656" s="246">
        <f>L4656*M4656</f>
        <v>0</v>
      </c>
      <c r="S4656" s="30" t="s">
        <v>5</v>
      </c>
      <c r="T4656" s="100"/>
    </row>
    <row r="4657" spans="1:20" s="56" customFormat="1" ht="69.95" hidden="1" customHeight="1" outlineLevel="1" thickBot="1" x14ac:dyDescent="0.25">
      <c r="A4657" s="242" t="s">
        <v>6667</v>
      </c>
      <c r="B4657" s="64" t="s">
        <v>597</v>
      </c>
      <c r="C4657" s="64" t="s">
        <v>2198</v>
      </c>
      <c r="D4657" s="298" t="s">
        <v>2841</v>
      </c>
      <c r="E4657" s="30"/>
      <c r="F4657" s="64" t="s">
        <v>4</v>
      </c>
      <c r="G4657" s="86">
        <v>13</v>
      </c>
      <c r="H4657" s="98">
        <v>7.7</v>
      </c>
      <c r="I4657" s="98">
        <v>7.5</v>
      </c>
      <c r="J4657" s="162">
        <f t="shared" si="3408"/>
        <v>7.35</v>
      </c>
      <c r="K4657" s="162">
        <f t="shared" si="3409"/>
        <v>7.2749999999999995</v>
      </c>
      <c r="L4657" s="162">
        <f t="shared" si="3410"/>
        <v>7.1999999999999993</v>
      </c>
      <c r="M4657" s="141"/>
      <c r="N4657" s="209">
        <f>H4657*M4657</f>
        <v>0</v>
      </c>
      <c r="O4657" s="217">
        <f>I4657*M4657</f>
        <v>0</v>
      </c>
      <c r="P4657" s="246">
        <f>J4657*M4657</f>
        <v>0</v>
      </c>
      <c r="Q4657" s="246">
        <f>K4657*M4657</f>
        <v>0</v>
      </c>
      <c r="R4657" s="246">
        <f>L4657*M4657</f>
        <v>0</v>
      </c>
      <c r="S4657" s="30" t="s">
        <v>5</v>
      </c>
      <c r="T4657" s="155"/>
    </row>
    <row r="4658" spans="1:20" s="56" customFormat="1" ht="69.95" hidden="1" customHeight="1" outlineLevel="1" thickBot="1" x14ac:dyDescent="0.25">
      <c r="A4658" s="242" t="s">
        <v>6668</v>
      </c>
      <c r="B4658" s="64" t="s">
        <v>597</v>
      </c>
      <c r="C4658" s="64" t="s">
        <v>2354</v>
      </c>
      <c r="D4658" s="69" t="s">
        <v>1796</v>
      </c>
      <c r="E4658" s="30"/>
      <c r="F4658" s="64" t="s">
        <v>4</v>
      </c>
      <c r="G4658" s="86">
        <v>3</v>
      </c>
      <c r="H4658" s="98">
        <v>1.65</v>
      </c>
      <c r="I4658" s="98">
        <v>1.6</v>
      </c>
      <c r="J4658" s="162">
        <f t="shared" si="3408"/>
        <v>1.5680000000000001</v>
      </c>
      <c r="K4658" s="162">
        <f t="shared" si="3409"/>
        <v>1.552</v>
      </c>
      <c r="L4658" s="162">
        <f t="shared" si="3410"/>
        <v>1.536</v>
      </c>
      <c r="M4658" s="141"/>
      <c r="N4658" s="209">
        <f>H4658*M4658</f>
        <v>0</v>
      </c>
      <c r="O4658" s="217">
        <f>I4658*M4658</f>
        <v>0</v>
      </c>
      <c r="P4658" s="246">
        <f>J4658*M4658</f>
        <v>0</v>
      </c>
      <c r="Q4658" s="246">
        <f>K4658*M4658</f>
        <v>0</v>
      </c>
      <c r="R4658" s="246">
        <f>L4658*M4658</f>
        <v>0</v>
      </c>
      <c r="S4658" s="30" t="s">
        <v>5</v>
      </c>
      <c r="T4658" s="100"/>
    </row>
    <row r="4659" spans="1:20" s="56" customFormat="1" ht="69.95" hidden="1" customHeight="1" outlineLevel="1" thickBot="1" x14ac:dyDescent="0.25">
      <c r="A4659" s="242" t="s">
        <v>6669</v>
      </c>
      <c r="B4659" s="64" t="s">
        <v>597</v>
      </c>
      <c r="C4659" s="64" t="s">
        <v>2355</v>
      </c>
      <c r="D4659" s="69" t="s">
        <v>1281</v>
      </c>
      <c r="E4659" s="30"/>
      <c r="F4659" s="64" t="s">
        <v>4</v>
      </c>
      <c r="G4659" s="86">
        <v>5</v>
      </c>
      <c r="H4659" s="98">
        <v>2.8</v>
      </c>
      <c r="I4659" s="98">
        <v>2.7</v>
      </c>
      <c r="J4659" s="162">
        <f t="shared" si="3408"/>
        <v>2.6459999999999999</v>
      </c>
      <c r="K4659" s="162">
        <f t="shared" si="3409"/>
        <v>2.6190000000000002</v>
      </c>
      <c r="L4659" s="162">
        <f t="shared" si="3410"/>
        <v>2.5920000000000001</v>
      </c>
      <c r="M4659" s="141"/>
      <c r="N4659" s="209">
        <f>H4659*M4659</f>
        <v>0</v>
      </c>
      <c r="O4659" s="217">
        <f>I4659*M4659</f>
        <v>0</v>
      </c>
      <c r="P4659" s="246">
        <f>J4659*M4659</f>
        <v>0</v>
      </c>
      <c r="Q4659" s="246">
        <f>K4659*M4659</f>
        <v>0</v>
      </c>
      <c r="R4659" s="246">
        <f>L4659*M4659</f>
        <v>0</v>
      </c>
      <c r="S4659" s="30" t="s">
        <v>5</v>
      </c>
      <c r="T4659" s="100"/>
    </row>
    <row r="4660" spans="1:20" s="56" customFormat="1" ht="69.95" hidden="1" customHeight="1" outlineLevel="1" thickBot="1" x14ac:dyDescent="0.25">
      <c r="A4660" s="242" t="s">
        <v>6670</v>
      </c>
      <c r="B4660" s="64" t="s">
        <v>1883</v>
      </c>
      <c r="C4660" s="86"/>
      <c r="D4660" s="69" t="s">
        <v>1885</v>
      </c>
      <c r="E4660" s="30"/>
      <c r="F4660" s="64" t="s">
        <v>4</v>
      </c>
      <c r="G4660" s="86">
        <v>14</v>
      </c>
      <c r="H4660" s="98">
        <v>8.6999999999999993</v>
      </c>
      <c r="I4660" s="98">
        <v>8.5</v>
      </c>
      <c r="J4660" s="161">
        <f t="shared" si="3408"/>
        <v>8.33</v>
      </c>
      <c r="K4660" s="161">
        <f t="shared" si="3409"/>
        <v>8.2449999999999992</v>
      </c>
      <c r="L4660" s="161">
        <f t="shared" si="3410"/>
        <v>8.16</v>
      </c>
      <c r="M4660" s="14"/>
      <c r="N4660" s="209">
        <f>H4660*M4660</f>
        <v>0</v>
      </c>
      <c r="O4660" s="217">
        <f>I4660*M4660</f>
        <v>0</v>
      </c>
      <c r="P4660" s="246">
        <f>J4660*M4660</f>
        <v>0</v>
      </c>
      <c r="Q4660" s="246">
        <f>K4660*M4660</f>
        <v>0</v>
      </c>
      <c r="R4660" s="246">
        <f>L4660*M4660</f>
        <v>0</v>
      </c>
      <c r="S4660" s="13" t="s">
        <v>5</v>
      </c>
      <c r="T4660" s="119" t="s">
        <v>1884</v>
      </c>
    </row>
    <row r="4661" spans="1:20" s="56" customFormat="1" ht="69.95" hidden="1" customHeight="1" outlineLevel="1" thickBot="1" x14ac:dyDescent="0.25">
      <c r="A4661" s="242" t="s">
        <v>6671</v>
      </c>
      <c r="B4661" s="7" t="s">
        <v>627</v>
      </c>
      <c r="C4661" s="138"/>
      <c r="D4661" s="198" t="s">
        <v>628</v>
      </c>
      <c r="E4661" s="243"/>
      <c r="F4661" s="7" t="s">
        <v>4</v>
      </c>
      <c r="G4661" s="138">
        <v>1</v>
      </c>
      <c r="H4661" s="90">
        <v>0.6</v>
      </c>
      <c r="I4661" s="90">
        <v>0.5</v>
      </c>
      <c r="J4661" s="161">
        <f t="shared" si="3408"/>
        <v>0.49</v>
      </c>
      <c r="K4661" s="161">
        <f t="shared" si="3409"/>
        <v>0.48499999999999999</v>
      </c>
      <c r="L4661" s="161">
        <f t="shared" si="3410"/>
        <v>0.48</v>
      </c>
      <c r="M4661" s="14"/>
      <c r="N4661" s="208">
        <f>H4661*M4661</f>
        <v>0</v>
      </c>
      <c r="O4661" s="217">
        <f>I4661*M4661</f>
        <v>0</v>
      </c>
      <c r="P4661" s="246">
        <f>J4661*M4661</f>
        <v>0</v>
      </c>
      <c r="Q4661" s="246">
        <f>K4661*M4661</f>
        <v>0</v>
      </c>
      <c r="R4661" s="246">
        <f>L4661*M4661</f>
        <v>0</v>
      </c>
      <c r="S4661" s="13" t="s">
        <v>5</v>
      </c>
    </row>
    <row r="4662" spans="1:20" s="56" customFormat="1" ht="69.95" hidden="1" customHeight="1" outlineLevel="1" thickBot="1" x14ac:dyDescent="0.25">
      <c r="A4662" s="242" t="s">
        <v>6672</v>
      </c>
      <c r="B4662" s="7" t="s">
        <v>627</v>
      </c>
      <c r="C4662" s="138"/>
      <c r="D4662" s="198" t="s">
        <v>629</v>
      </c>
      <c r="E4662" s="243"/>
      <c r="F4662" s="7" t="s">
        <v>4</v>
      </c>
      <c r="G4662" s="138">
        <v>1</v>
      </c>
      <c r="H4662" s="90">
        <v>0.6</v>
      </c>
      <c r="I4662" s="90">
        <v>0.5</v>
      </c>
      <c r="J4662" s="161">
        <f t="shared" si="3408"/>
        <v>0.49</v>
      </c>
      <c r="K4662" s="161">
        <f t="shared" si="3409"/>
        <v>0.48499999999999999</v>
      </c>
      <c r="L4662" s="161">
        <f t="shared" si="3410"/>
        <v>0.48</v>
      </c>
      <c r="M4662" s="14"/>
      <c r="N4662" s="208">
        <f>H4662*M4662</f>
        <v>0</v>
      </c>
      <c r="O4662" s="217">
        <f>I4662*M4662</f>
        <v>0</v>
      </c>
      <c r="P4662" s="246">
        <f>J4662*M4662</f>
        <v>0</v>
      </c>
      <c r="Q4662" s="246">
        <f>K4662*M4662</f>
        <v>0</v>
      </c>
      <c r="R4662" s="246">
        <f>L4662*M4662</f>
        <v>0</v>
      </c>
      <c r="S4662" s="13" t="s">
        <v>5</v>
      </c>
    </row>
    <row r="4663" spans="1:20" s="56" customFormat="1" ht="69.95" hidden="1" customHeight="1" outlineLevel="1" thickBot="1" x14ac:dyDescent="0.25">
      <c r="A4663" s="242" t="s">
        <v>6673</v>
      </c>
      <c r="B4663" s="7" t="s">
        <v>627</v>
      </c>
      <c r="C4663" s="138"/>
      <c r="D4663" s="198" t="s">
        <v>630</v>
      </c>
      <c r="E4663" s="243"/>
      <c r="F4663" s="7" t="s">
        <v>4</v>
      </c>
      <c r="G4663" s="138">
        <v>1</v>
      </c>
      <c r="H4663" s="90">
        <v>0.6</v>
      </c>
      <c r="I4663" s="90">
        <v>0.5</v>
      </c>
      <c r="J4663" s="161">
        <f t="shared" si="3408"/>
        <v>0.49</v>
      </c>
      <c r="K4663" s="161">
        <f t="shared" si="3409"/>
        <v>0.48499999999999999</v>
      </c>
      <c r="L4663" s="161">
        <f t="shared" si="3410"/>
        <v>0.48</v>
      </c>
      <c r="M4663" s="14"/>
      <c r="N4663" s="208">
        <f>H4663*M4663</f>
        <v>0</v>
      </c>
      <c r="O4663" s="217">
        <f>I4663*M4663</f>
        <v>0</v>
      </c>
      <c r="P4663" s="246">
        <f>J4663*M4663</f>
        <v>0</v>
      </c>
      <c r="Q4663" s="246">
        <f>K4663*M4663</f>
        <v>0</v>
      </c>
      <c r="R4663" s="246">
        <f>L4663*M4663</f>
        <v>0</v>
      </c>
      <c r="S4663" s="13" t="s">
        <v>5</v>
      </c>
    </row>
    <row r="4664" spans="1:20" s="56" customFormat="1" ht="69.95" hidden="1" customHeight="1" outlineLevel="1" thickBot="1" x14ac:dyDescent="0.25">
      <c r="A4664" s="242" t="s">
        <v>6674</v>
      </c>
      <c r="B4664" s="7" t="s">
        <v>627</v>
      </c>
      <c r="C4664" s="138"/>
      <c r="D4664" s="198" t="s">
        <v>631</v>
      </c>
      <c r="E4664" s="243"/>
      <c r="F4664" s="7" t="s">
        <v>4</v>
      </c>
      <c r="G4664" s="138">
        <v>1</v>
      </c>
      <c r="H4664" s="90">
        <v>0.6</v>
      </c>
      <c r="I4664" s="90">
        <v>0.5</v>
      </c>
      <c r="J4664" s="161">
        <f t="shared" si="3408"/>
        <v>0.49</v>
      </c>
      <c r="K4664" s="161">
        <f t="shared" si="3409"/>
        <v>0.48499999999999999</v>
      </c>
      <c r="L4664" s="161">
        <f t="shared" si="3410"/>
        <v>0.48</v>
      </c>
      <c r="M4664" s="14"/>
      <c r="N4664" s="208">
        <f>H4664*M4664</f>
        <v>0</v>
      </c>
      <c r="O4664" s="217">
        <f>I4664*M4664</f>
        <v>0</v>
      </c>
      <c r="P4664" s="246">
        <f>J4664*M4664</f>
        <v>0</v>
      </c>
      <c r="Q4664" s="246">
        <f>K4664*M4664</f>
        <v>0</v>
      </c>
      <c r="R4664" s="246">
        <f>L4664*M4664</f>
        <v>0</v>
      </c>
      <c r="S4664" s="13" t="s">
        <v>5</v>
      </c>
    </row>
    <row r="4665" spans="1:20" s="56" customFormat="1" ht="69.95" hidden="1" customHeight="1" outlineLevel="1" thickBot="1" x14ac:dyDescent="0.25">
      <c r="A4665" s="242" t="s">
        <v>6675</v>
      </c>
      <c r="B4665" s="7" t="s">
        <v>627</v>
      </c>
      <c r="C4665" s="138"/>
      <c r="D4665" s="198" t="s">
        <v>632</v>
      </c>
      <c r="E4665" s="243"/>
      <c r="F4665" s="7" t="s">
        <v>4</v>
      </c>
      <c r="G4665" s="138">
        <v>1</v>
      </c>
      <c r="H4665" s="90">
        <v>0.6</v>
      </c>
      <c r="I4665" s="90">
        <v>0.5</v>
      </c>
      <c r="J4665" s="161">
        <f t="shared" si="3408"/>
        <v>0.49</v>
      </c>
      <c r="K4665" s="161">
        <f t="shared" si="3409"/>
        <v>0.48499999999999999</v>
      </c>
      <c r="L4665" s="161">
        <f t="shared" si="3410"/>
        <v>0.48</v>
      </c>
      <c r="M4665" s="14"/>
      <c r="N4665" s="208">
        <f>H4665*M4665</f>
        <v>0</v>
      </c>
      <c r="O4665" s="217">
        <f>I4665*M4665</f>
        <v>0</v>
      </c>
      <c r="P4665" s="246">
        <f>J4665*M4665</f>
        <v>0</v>
      </c>
      <c r="Q4665" s="246">
        <f>K4665*M4665</f>
        <v>0</v>
      </c>
      <c r="R4665" s="246">
        <f>L4665*M4665</f>
        <v>0</v>
      </c>
      <c r="S4665" s="13" t="s">
        <v>5</v>
      </c>
    </row>
    <row r="4666" spans="1:20" s="56" customFormat="1" ht="69.95" hidden="1" customHeight="1" outlineLevel="1" thickBot="1" x14ac:dyDescent="0.25">
      <c r="A4666" s="242" t="s">
        <v>6676</v>
      </c>
      <c r="B4666" s="7" t="s">
        <v>627</v>
      </c>
      <c r="C4666" s="138"/>
      <c r="D4666" s="198" t="s">
        <v>633</v>
      </c>
      <c r="E4666" s="243"/>
      <c r="F4666" s="7" t="s">
        <v>4</v>
      </c>
      <c r="G4666" s="138">
        <v>1</v>
      </c>
      <c r="H4666" s="90">
        <v>0.6</v>
      </c>
      <c r="I4666" s="90">
        <v>0.5</v>
      </c>
      <c r="J4666" s="161">
        <f t="shared" si="3408"/>
        <v>0.49</v>
      </c>
      <c r="K4666" s="161">
        <f t="shared" si="3409"/>
        <v>0.48499999999999999</v>
      </c>
      <c r="L4666" s="161">
        <f t="shared" si="3410"/>
        <v>0.48</v>
      </c>
      <c r="M4666" s="14"/>
      <c r="N4666" s="208">
        <f>H4666*M4666</f>
        <v>0</v>
      </c>
      <c r="O4666" s="217">
        <f>I4666*M4666</f>
        <v>0</v>
      </c>
      <c r="P4666" s="246">
        <f>J4666*M4666</f>
        <v>0</v>
      </c>
      <c r="Q4666" s="246">
        <f>K4666*M4666</f>
        <v>0</v>
      </c>
      <c r="R4666" s="246">
        <f>L4666*M4666</f>
        <v>0</v>
      </c>
      <c r="S4666" s="13" t="s">
        <v>5</v>
      </c>
    </row>
    <row r="4667" spans="1:20" s="56" customFormat="1" ht="69.95" hidden="1" customHeight="1" outlineLevel="1" thickBot="1" x14ac:dyDescent="0.25">
      <c r="A4667" s="242" t="s">
        <v>6677</v>
      </c>
      <c r="B4667" s="7" t="s">
        <v>627</v>
      </c>
      <c r="C4667" s="138"/>
      <c r="D4667" s="198" t="s">
        <v>634</v>
      </c>
      <c r="E4667" s="243"/>
      <c r="F4667" s="7" t="s">
        <v>4</v>
      </c>
      <c r="G4667" s="138">
        <v>1</v>
      </c>
      <c r="H4667" s="90">
        <v>0.6</v>
      </c>
      <c r="I4667" s="90">
        <v>0.5</v>
      </c>
      <c r="J4667" s="161">
        <f t="shared" si="3408"/>
        <v>0.49</v>
      </c>
      <c r="K4667" s="161">
        <f t="shared" si="3409"/>
        <v>0.48499999999999999</v>
      </c>
      <c r="L4667" s="161">
        <f t="shared" si="3410"/>
        <v>0.48</v>
      </c>
      <c r="M4667" s="14"/>
      <c r="N4667" s="208">
        <f>H4667*M4667</f>
        <v>0</v>
      </c>
      <c r="O4667" s="217">
        <f>I4667*M4667</f>
        <v>0</v>
      </c>
      <c r="P4667" s="246">
        <f>J4667*M4667</f>
        <v>0</v>
      </c>
      <c r="Q4667" s="246">
        <f>K4667*M4667</f>
        <v>0</v>
      </c>
      <c r="R4667" s="246">
        <f>L4667*M4667</f>
        <v>0</v>
      </c>
      <c r="S4667" s="13" t="s">
        <v>5</v>
      </c>
    </row>
    <row r="4668" spans="1:20" s="56" customFormat="1" ht="69.95" hidden="1" customHeight="1" outlineLevel="1" thickBot="1" x14ac:dyDescent="0.25">
      <c r="A4668" s="242" t="s">
        <v>6678</v>
      </c>
      <c r="B4668" s="7" t="s">
        <v>627</v>
      </c>
      <c r="C4668" s="138"/>
      <c r="D4668" s="198" t="s">
        <v>635</v>
      </c>
      <c r="E4668" s="243"/>
      <c r="F4668" s="7" t="s">
        <v>4</v>
      </c>
      <c r="G4668" s="138">
        <v>1</v>
      </c>
      <c r="H4668" s="90">
        <v>0.6</v>
      </c>
      <c r="I4668" s="90">
        <v>0.5</v>
      </c>
      <c r="J4668" s="161">
        <f t="shared" si="3408"/>
        <v>0.49</v>
      </c>
      <c r="K4668" s="161">
        <f t="shared" si="3409"/>
        <v>0.48499999999999999</v>
      </c>
      <c r="L4668" s="161">
        <f t="shared" si="3410"/>
        <v>0.48</v>
      </c>
      <c r="M4668" s="14"/>
      <c r="N4668" s="208">
        <f>H4668*M4668</f>
        <v>0</v>
      </c>
      <c r="O4668" s="217">
        <f>I4668*M4668</f>
        <v>0</v>
      </c>
      <c r="P4668" s="246">
        <f>J4668*M4668</f>
        <v>0</v>
      </c>
      <c r="Q4668" s="246">
        <f>K4668*M4668</f>
        <v>0</v>
      </c>
      <c r="R4668" s="246">
        <f>L4668*M4668</f>
        <v>0</v>
      </c>
      <c r="S4668" s="13" t="s">
        <v>5</v>
      </c>
    </row>
    <row r="4669" spans="1:20" s="56" customFormat="1" ht="69.95" hidden="1" customHeight="1" outlineLevel="1" thickBot="1" x14ac:dyDescent="0.25">
      <c r="A4669" s="242" t="s">
        <v>6679</v>
      </c>
      <c r="B4669" s="64" t="s">
        <v>627</v>
      </c>
      <c r="C4669" s="82" t="s">
        <v>2205</v>
      </c>
      <c r="D4669" s="432" t="s">
        <v>2842</v>
      </c>
      <c r="E4669" s="64"/>
      <c r="F4669" s="64" t="s">
        <v>4</v>
      </c>
      <c r="G4669" s="89">
        <v>9</v>
      </c>
      <c r="H4669" s="99">
        <v>5</v>
      </c>
      <c r="I4669" s="99">
        <v>4.9000000000000004</v>
      </c>
      <c r="J4669" s="162">
        <f t="shared" si="3408"/>
        <v>4.8020000000000005</v>
      </c>
      <c r="K4669" s="162">
        <f t="shared" si="3409"/>
        <v>4.7530000000000001</v>
      </c>
      <c r="L4669" s="162">
        <f t="shared" si="3410"/>
        <v>4.7039999999999997</v>
      </c>
      <c r="M4669" s="141"/>
      <c r="N4669" s="209">
        <f>H4669*M4669</f>
        <v>0</v>
      </c>
      <c r="O4669" s="217">
        <f>I4669*M4669</f>
        <v>0</v>
      </c>
      <c r="P4669" s="246">
        <f>J4669*M4669</f>
        <v>0</v>
      </c>
      <c r="Q4669" s="246">
        <f>K4669*M4669</f>
        <v>0</v>
      </c>
      <c r="R4669" s="246">
        <f>L4669*M4669</f>
        <v>0</v>
      </c>
      <c r="S4669" s="30" t="s">
        <v>5</v>
      </c>
      <c r="T4669" s="155"/>
    </row>
    <row r="4670" spans="1:20" s="56" customFormat="1" ht="69.95" hidden="1" customHeight="1" outlineLevel="1" thickBot="1" x14ac:dyDescent="0.25">
      <c r="A4670" s="242" t="s">
        <v>6680</v>
      </c>
      <c r="B4670" s="64" t="s">
        <v>627</v>
      </c>
      <c r="C4670" s="82" t="s">
        <v>2199</v>
      </c>
      <c r="D4670" s="432" t="s">
        <v>2843</v>
      </c>
      <c r="E4670" s="64"/>
      <c r="F4670" s="64" t="s">
        <v>4</v>
      </c>
      <c r="G4670" s="89">
        <v>9</v>
      </c>
      <c r="H4670" s="99">
        <v>4.9000000000000004</v>
      </c>
      <c r="I4670" s="99">
        <v>4.8</v>
      </c>
      <c r="J4670" s="162">
        <f t="shared" si="3408"/>
        <v>4.7039999999999997</v>
      </c>
      <c r="K4670" s="162">
        <f t="shared" si="3409"/>
        <v>4.6559999999999997</v>
      </c>
      <c r="L4670" s="162">
        <f t="shared" si="3410"/>
        <v>4.6079999999999997</v>
      </c>
      <c r="M4670" s="141"/>
      <c r="N4670" s="209">
        <f>H4670*M4670</f>
        <v>0</v>
      </c>
      <c r="O4670" s="217">
        <f>I4670*M4670</f>
        <v>0</v>
      </c>
      <c r="P4670" s="246">
        <f>J4670*M4670</f>
        <v>0</v>
      </c>
      <c r="Q4670" s="246">
        <f>K4670*M4670</f>
        <v>0</v>
      </c>
      <c r="R4670" s="246">
        <f>L4670*M4670</f>
        <v>0</v>
      </c>
      <c r="S4670" s="30" t="s">
        <v>5</v>
      </c>
      <c r="T4670" s="100"/>
    </row>
    <row r="4671" spans="1:20" s="56" customFormat="1" ht="69.95" hidden="1" customHeight="1" outlineLevel="1" thickBot="1" x14ac:dyDescent="0.25">
      <c r="A4671" s="242" t="s">
        <v>6681</v>
      </c>
      <c r="B4671" s="7" t="s">
        <v>627</v>
      </c>
      <c r="C4671" s="138"/>
      <c r="D4671" s="431" t="s">
        <v>2844</v>
      </c>
      <c r="E4671" s="55"/>
      <c r="F4671" s="91" t="s">
        <v>4</v>
      </c>
      <c r="G4671" s="138">
        <v>3</v>
      </c>
      <c r="H4671" s="90">
        <v>1.3</v>
      </c>
      <c r="I4671" s="90">
        <v>1.2</v>
      </c>
      <c r="J4671" s="161">
        <f t="shared" si="3408"/>
        <v>1.1759999999999999</v>
      </c>
      <c r="K4671" s="161">
        <f t="shared" si="3409"/>
        <v>1.1639999999999999</v>
      </c>
      <c r="L4671" s="161">
        <f t="shared" si="3410"/>
        <v>1.1519999999999999</v>
      </c>
      <c r="M4671" s="14"/>
      <c r="N4671" s="208">
        <f>H4671*M4671</f>
        <v>0</v>
      </c>
      <c r="O4671" s="217">
        <f>I4671*M4671</f>
        <v>0</v>
      </c>
      <c r="P4671" s="246">
        <f>J4671*M4671</f>
        <v>0</v>
      </c>
      <c r="Q4671" s="246">
        <f>K4671*M4671</f>
        <v>0</v>
      </c>
      <c r="R4671" s="246">
        <f>L4671*M4671</f>
        <v>0</v>
      </c>
      <c r="S4671" s="13" t="s">
        <v>5</v>
      </c>
    </row>
    <row r="4672" spans="1:20" s="56" customFormat="1" ht="69.95" hidden="1" customHeight="1" outlineLevel="1" thickBot="1" x14ac:dyDescent="0.25">
      <c r="A4672" s="242" t="s">
        <v>6682</v>
      </c>
      <c r="B4672" s="64" t="s">
        <v>627</v>
      </c>
      <c r="C4672" s="82" t="s">
        <v>2209</v>
      </c>
      <c r="D4672" s="67" t="s">
        <v>2219</v>
      </c>
      <c r="E4672" s="64"/>
      <c r="F4672" s="82" t="s">
        <v>4</v>
      </c>
      <c r="G4672" s="89">
        <v>10</v>
      </c>
      <c r="H4672" s="180">
        <v>6</v>
      </c>
      <c r="I4672" s="180">
        <v>5.8</v>
      </c>
      <c r="J4672" s="162">
        <f t="shared" ref="J4672" si="3420">I4672*0.98</f>
        <v>5.6840000000000002</v>
      </c>
      <c r="K4672" s="162">
        <f t="shared" ref="K4672" si="3421">I4672*0.97</f>
        <v>5.6259999999999994</v>
      </c>
      <c r="L4672" s="162">
        <f t="shared" ref="L4672" si="3422">I4672*0.96</f>
        <v>5.5679999999999996</v>
      </c>
      <c r="M4672" s="141"/>
      <c r="N4672" s="209">
        <f>H4672*M4672</f>
        <v>0</v>
      </c>
      <c r="O4672" s="217">
        <f>I4672*M4672</f>
        <v>0</v>
      </c>
      <c r="P4672" s="246">
        <f>J4672*M4672</f>
        <v>0</v>
      </c>
      <c r="Q4672" s="246">
        <f>K4672*M4672</f>
        <v>0</v>
      </c>
      <c r="R4672" s="246">
        <f>L4672*M4672</f>
        <v>0</v>
      </c>
      <c r="S4672" s="30" t="s">
        <v>5</v>
      </c>
      <c r="T4672" s="155"/>
    </row>
    <row r="4673" spans="1:21" s="56" customFormat="1" ht="69.95" hidden="1" customHeight="1" outlineLevel="1" thickBot="1" x14ac:dyDescent="0.25">
      <c r="A4673" s="242" t="s">
        <v>6683</v>
      </c>
      <c r="B4673" s="64" t="s">
        <v>627</v>
      </c>
      <c r="C4673" s="82" t="s">
        <v>2210</v>
      </c>
      <c r="D4673" s="67" t="s">
        <v>2211</v>
      </c>
      <c r="E4673" s="64"/>
      <c r="F4673" s="82" t="s">
        <v>4</v>
      </c>
      <c r="G4673" s="89">
        <v>5</v>
      </c>
      <c r="H4673" s="180">
        <v>2.8</v>
      </c>
      <c r="I4673" s="180">
        <v>2.7</v>
      </c>
      <c r="J4673" s="162">
        <f t="shared" ref="J4673" si="3423">I4673*0.98</f>
        <v>2.6459999999999999</v>
      </c>
      <c r="K4673" s="162">
        <f t="shared" ref="K4673" si="3424">I4673*0.97</f>
        <v>2.6190000000000002</v>
      </c>
      <c r="L4673" s="162">
        <f t="shared" ref="L4673" si="3425">I4673*0.96</f>
        <v>2.5920000000000001</v>
      </c>
      <c r="M4673" s="141"/>
      <c r="N4673" s="209">
        <f>H4673*M4673</f>
        <v>0</v>
      </c>
      <c r="O4673" s="217">
        <f>I4673*M4673</f>
        <v>0</v>
      </c>
      <c r="P4673" s="246">
        <f>J4673*M4673</f>
        <v>0</v>
      </c>
      <c r="Q4673" s="246">
        <f>K4673*M4673</f>
        <v>0</v>
      </c>
      <c r="R4673" s="246">
        <f>L4673*M4673</f>
        <v>0</v>
      </c>
      <c r="S4673" s="30" t="s">
        <v>5</v>
      </c>
      <c r="T4673" s="100"/>
    </row>
    <row r="4674" spans="1:21" s="56" customFormat="1" ht="69.95" hidden="1" customHeight="1" outlineLevel="1" thickBot="1" x14ac:dyDescent="0.25">
      <c r="A4674" s="242" t="s">
        <v>6684</v>
      </c>
      <c r="B4674" s="7" t="s">
        <v>627</v>
      </c>
      <c r="C4674" s="89"/>
      <c r="D4674" s="67" t="s">
        <v>1209</v>
      </c>
      <c r="E4674" s="7"/>
      <c r="F4674" s="91" t="s">
        <v>4</v>
      </c>
      <c r="G4674" s="138">
        <v>9</v>
      </c>
      <c r="H4674" s="184">
        <v>6</v>
      </c>
      <c r="I4674" s="184">
        <v>5.8</v>
      </c>
      <c r="J4674" s="161">
        <f t="shared" ref="J4674:J4682" si="3426">I4674*0.98</f>
        <v>5.6840000000000002</v>
      </c>
      <c r="K4674" s="161">
        <f t="shared" ref="K4674:K4682" si="3427">I4674*0.97</f>
        <v>5.6259999999999994</v>
      </c>
      <c r="L4674" s="161">
        <f t="shared" ref="L4674:L4682" si="3428">I4674*0.96</f>
        <v>5.5679999999999996</v>
      </c>
      <c r="M4674" s="14"/>
      <c r="N4674" s="208">
        <f>H4674*M4674</f>
        <v>0</v>
      </c>
      <c r="O4674" s="217">
        <f>I4674*M4674</f>
        <v>0</v>
      </c>
      <c r="P4674" s="246">
        <f>J4674*M4674</f>
        <v>0</v>
      </c>
      <c r="Q4674" s="246">
        <f>K4674*M4674</f>
        <v>0</v>
      </c>
      <c r="R4674" s="246">
        <f>L4674*M4674</f>
        <v>0</v>
      </c>
      <c r="S4674" s="13" t="s">
        <v>5</v>
      </c>
      <c r="T4674" s="119"/>
    </row>
    <row r="4675" spans="1:21" s="56" customFormat="1" ht="69.95" hidden="1" customHeight="1" outlineLevel="1" thickBot="1" x14ac:dyDescent="0.25">
      <c r="A4675" s="242" t="s">
        <v>6685</v>
      </c>
      <c r="B4675" s="7" t="s">
        <v>627</v>
      </c>
      <c r="C4675" s="89"/>
      <c r="D4675" s="67" t="s">
        <v>1141</v>
      </c>
      <c r="E4675" s="7"/>
      <c r="F4675" s="91" t="s">
        <v>4</v>
      </c>
      <c r="G4675" s="138">
        <v>4</v>
      </c>
      <c r="H4675" s="184">
        <v>2.1</v>
      </c>
      <c r="I4675" s="184">
        <v>2</v>
      </c>
      <c r="J4675" s="161">
        <f t="shared" si="3426"/>
        <v>1.96</v>
      </c>
      <c r="K4675" s="161">
        <f t="shared" si="3427"/>
        <v>1.94</v>
      </c>
      <c r="L4675" s="161">
        <f t="shared" si="3428"/>
        <v>1.92</v>
      </c>
      <c r="M4675" s="14"/>
      <c r="N4675" s="208">
        <f>H4675*M4675</f>
        <v>0</v>
      </c>
      <c r="O4675" s="217">
        <f>I4675*M4675</f>
        <v>0</v>
      </c>
      <c r="P4675" s="246">
        <f>J4675*M4675</f>
        <v>0</v>
      </c>
      <c r="Q4675" s="246">
        <f>K4675*M4675</f>
        <v>0</v>
      </c>
      <c r="R4675" s="246">
        <f>L4675*M4675</f>
        <v>0</v>
      </c>
      <c r="S4675" s="13" t="s">
        <v>5</v>
      </c>
      <c r="T4675" s="119"/>
    </row>
    <row r="4676" spans="1:21" s="56" customFormat="1" ht="69.95" hidden="1" customHeight="1" outlineLevel="1" thickBot="1" x14ac:dyDescent="0.25">
      <c r="A4676" s="242" t="s">
        <v>6686</v>
      </c>
      <c r="B4676" s="7" t="s">
        <v>627</v>
      </c>
      <c r="C4676" s="89"/>
      <c r="D4676" s="67" t="s">
        <v>1142</v>
      </c>
      <c r="E4676" s="7"/>
      <c r="F4676" s="91" t="s">
        <v>4</v>
      </c>
      <c r="G4676" s="138">
        <v>4</v>
      </c>
      <c r="H4676" s="184">
        <v>2.1</v>
      </c>
      <c r="I4676" s="184">
        <v>2</v>
      </c>
      <c r="J4676" s="161">
        <f t="shared" si="3426"/>
        <v>1.96</v>
      </c>
      <c r="K4676" s="161">
        <f t="shared" si="3427"/>
        <v>1.94</v>
      </c>
      <c r="L4676" s="161">
        <f t="shared" si="3428"/>
        <v>1.92</v>
      </c>
      <c r="M4676" s="14"/>
      <c r="N4676" s="208">
        <f>H4676*M4676</f>
        <v>0</v>
      </c>
      <c r="O4676" s="217">
        <f>I4676*M4676</f>
        <v>0</v>
      </c>
      <c r="P4676" s="246">
        <f>J4676*M4676</f>
        <v>0</v>
      </c>
      <c r="Q4676" s="246">
        <f>K4676*M4676</f>
        <v>0</v>
      </c>
      <c r="R4676" s="246">
        <f>L4676*M4676</f>
        <v>0</v>
      </c>
      <c r="S4676" s="13" t="s">
        <v>5</v>
      </c>
      <c r="T4676" s="119"/>
    </row>
    <row r="4677" spans="1:21" s="56" customFormat="1" ht="69.95" hidden="1" customHeight="1" outlineLevel="1" thickBot="1" x14ac:dyDescent="0.25">
      <c r="A4677" s="242" t="s">
        <v>6687</v>
      </c>
      <c r="B4677" s="7" t="s">
        <v>627</v>
      </c>
      <c r="C4677" s="89"/>
      <c r="D4677" s="67" t="s">
        <v>1143</v>
      </c>
      <c r="E4677" s="7"/>
      <c r="F4677" s="91" t="s">
        <v>4</v>
      </c>
      <c r="G4677" s="138">
        <v>4</v>
      </c>
      <c r="H4677" s="184">
        <v>2.1</v>
      </c>
      <c r="I4677" s="184">
        <v>2</v>
      </c>
      <c r="J4677" s="161">
        <f t="shared" si="3426"/>
        <v>1.96</v>
      </c>
      <c r="K4677" s="161">
        <f t="shared" si="3427"/>
        <v>1.94</v>
      </c>
      <c r="L4677" s="161">
        <f t="shared" si="3428"/>
        <v>1.92</v>
      </c>
      <c r="M4677" s="14"/>
      <c r="N4677" s="208">
        <f>H4677*M4677</f>
        <v>0</v>
      </c>
      <c r="O4677" s="217">
        <f>I4677*M4677</f>
        <v>0</v>
      </c>
      <c r="P4677" s="246">
        <f>J4677*M4677</f>
        <v>0</v>
      </c>
      <c r="Q4677" s="246">
        <f>K4677*M4677</f>
        <v>0</v>
      </c>
      <c r="R4677" s="246">
        <f>L4677*M4677</f>
        <v>0</v>
      </c>
      <c r="S4677" s="13" t="s">
        <v>5</v>
      </c>
      <c r="T4677" s="119"/>
    </row>
    <row r="4678" spans="1:21" s="56" customFormat="1" ht="69.95" hidden="1" customHeight="1" outlineLevel="1" thickBot="1" x14ac:dyDescent="0.25">
      <c r="A4678" s="242" t="s">
        <v>6688</v>
      </c>
      <c r="B4678" s="7" t="s">
        <v>627</v>
      </c>
      <c r="C4678" s="89"/>
      <c r="D4678" s="67" t="s">
        <v>1144</v>
      </c>
      <c r="E4678" s="7"/>
      <c r="F4678" s="91" t="s">
        <v>4</v>
      </c>
      <c r="G4678" s="138">
        <v>4</v>
      </c>
      <c r="H4678" s="184">
        <v>2.1</v>
      </c>
      <c r="I4678" s="184">
        <v>2</v>
      </c>
      <c r="J4678" s="161">
        <f t="shared" si="3426"/>
        <v>1.96</v>
      </c>
      <c r="K4678" s="161">
        <f t="shared" si="3427"/>
        <v>1.94</v>
      </c>
      <c r="L4678" s="161">
        <f t="shared" si="3428"/>
        <v>1.92</v>
      </c>
      <c r="M4678" s="14"/>
      <c r="N4678" s="208">
        <f>H4678*M4678</f>
        <v>0</v>
      </c>
      <c r="O4678" s="217">
        <f>I4678*M4678</f>
        <v>0</v>
      </c>
      <c r="P4678" s="246">
        <f>J4678*M4678</f>
        <v>0</v>
      </c>
      <c r="Q4678" s="246">
        <f>K4678*M4678</f>
        <v>0</v>
      </c>
      <c r="R4678" s="246">
        <f>L4678*M4678</f>
        <v>0</v>
      </c>
      <c r="S4678" s="13" t="s">
        <v>5</v>
      </c>
      <c r="T4678" s="119"/>
    </row>
    <row r="4679" spans="1:21" s="56" customFormat="1" ht="69.95" hidden="1" customHeight="1" outlineLevel="1" thickBot="1" x14ac:dyDescent="0.25">
      <c r="A4679" s="242" t="s">
        <v>6689</v>
      </c>
      <c r="B4679" s="7" t="s">
        <v>627</v>
      </c>
      <c r="C4679" s="89"/>
      <c r="D4679" s="67" t="s">
        <v>1145</v>
      </c>
      <c r="E4679" s="7"/>
      <c r="F4679" s="91" t="s">
        <v>4</v>
      </c>
      <c r="G4679" s="138">
        <v>4</v>
      </c>
      <c r="H4679" s="184">
        <v>2.1</v>
      </c>
      <c r="I4679" s="184">
        <v>2</v>
      </c>
      <c r="J4679" s="161">
        <f t="shared" si="3426"/>
        <v>1.96</v>
      </c>
      <c r="K4679" s="161">
        <f t="shared" si="3427"/>
        <v>1.94</v>
      </c>
      <c r="L4679" s="161">
        <f t="shared" si="3428"/>
        <v>1.92</v>
      </c>
      <c r="M4679" s="14"/>
      <c r="N4679" s="208">
        <f>H4679*M4679</f>
        <v>0</v>
      </c>
      <c r="O4679" s="217">
        <f>I4679*M4679</f>
        <v>0</v>
      </c>
      <c r="P4679" s="246">
        <f>J4679*M4679</f>
        <v>0</v>
      </c>
      <c r="Q4679" s="246">
        <f>K4679*M4679</f>
        <v>0</v>
      </c>
      <c r="R4679" s="246">
        <f>L4679*M4679</f>
        <v>0</v>
      </c>
      <c r="S4679" s="13" t="s">
        <v>5</v>
      </c>
      <c r="T4679" s="119"/>
    </row>
    <row r="4680" spans="1:21" s="56" customFormat="1" ht="69.95" hidden="1" customHeight="1" outlineLevel="1" thickBot="1" x14ac:dyDescent="0.25">
      <c r="A4680" s="242" t="s">
        <v>6690</v>
      </c>
      <c r="B4680" s="7" t="s">
        <v>627</v>
      </c>
      <c r="C4680" s="89"/>
      <c r="D4680" s="67" t="s">
        <v>1146</v>
      </c>
      <c r="E4680" s="7"/>
      <c r="F4680" s="91" t="s">
        <v>4</v>
      </c>
      <c r="G4680" s="138">
        <v>4</v>
      </c>
      <c r="H4680" s="184">
        <v>2.1</v>
      </c>
      <c r="I4680" s="184">
        <v>2</v>
      </c>
      <c r="J4680" s="161">
        <f t="shared" si="3426"/>
        <v>1.96</v>
      </c>
      <c r="K4680" s="161">
        <f t="shared" si="3427"/>
        <v>1.94</v>
      </c>
      <c r="L4680" s="161">
        <f t="shared" si="3428"/>
        <v>1.92</v>
      </c>
      <c r="M4680" s="14"/>
      <c r="N4680" s="208">
        <f>H4680*M4680</f>
        <v>0</v>
      </c>
      <c r="O4680" s="217">
        <f>I4680*M4680</f>
        <v>0</v>
      </c>
      <c r="P4680" s="246">
        <f>J4680*M4680</f>
        <v>0</v>
      </c>
      <c r="Q4680" s="246">
        <f>K4680*M4680</f>
        <v>0</v>
      </c>
      <c r="R4680" s="246">
        <f>L4680*M4680</f>
        <v>0</v>
      </c>
      <c r="S4680" s="13" t="s">
        <v>5</v>
      </c>
      <c r="T4680" s="119"/>
    </row>
    <row r="4681" spans="1:21" s="56" customFormat="1" ht="69.95" hidden="1" customHeight="1" outlineLevel="1" thickBot="1" x14ac:dyDescent="0.25">
      <c r="A4681" s="242" t="s">
        <v>6691</v>
      </c>
      <c r="B4681" s="7" t="s">
        <v>627</v>
      </c>
      <c r="C4681" s="89"/>
      <c r="D4681" s="67" t="s">
        <v>1147</v>
      </c>
      <c r="E4681" s="7"/>
      <c r="F4681" s="91" t="s">
        <v>4</v>
      </c>
      <c r="G4681" s="138">
        <v>4</v>
      </c>
      <c r="H4681" s="184">
        <v>2.1</v>
      </c>
      <c r="I4681" s="184">
        <v>2</v>
      </c>
      <c r="J4681" s="161">
        <f t="shared" si="3426"/>
        <v>1.96</v>
      </c>
      <c r="K4681" s="161">
        <f t="shared" si="3427"/>
        <v>1.94</v>
      </c>
      <c r="L4681" s="161">
        <f t="shared" si="3428"/>
        <v>1.92</v>
      </c>
      <c r="M4681" s="14"/>
      <c r="N4681" s="208">
        <f>H4681*M4681</f>
        <v>0</v>
      </c>
      <c r="O4681" s="217">
        <f>I4681*M4681</f>
        <v>0</v>
      </c>
      <c r="P4681" s="246">
        <f>J4681*M4681</f>
        <v>0</v>
      </c>
      <c r="Q4681" s="246">
        <f>K4681*M4681</f>
        <v>0</v>
      </c>
      <c r="R4681" s="246">
        <f>L4681*M4681</f>
        <v>0</v>
      </c>
      <c r="S4681" s="13" t="s">
        <v>5</v>
      </c>
      <c r="T4681" s="119"/>
    </row>
    <row r="4682" spans="1:21" s="56" customFormat="1" ht="69.95" hidden="1" customHeight="1" outlineLevel="1" thickBot="1" x14ac:dyDescent="0.25">
      <c r="A4682" s="242" t="s">
        <v>6692</v>
      </c>
      <c r="B4682" s="7" t="s">
        <v>627</v>
      </c>
      <c r="C4682" s="89"/>
      <c r="D4682" s="67" t="s">
        <v>1140</v>
      </c>
      <c r="E4682" s="7"/>
      <c r="F4682" s="91" t="s">
        <v>4</v>
      </c>
      <c r="G4682" s="138">
        <v>2.5</v>
      </c>
      <c r="H4682" s="184">
        <v>1.6</v>
      </c>
      <c r="I4682" s="184">
        <v>1.5</v>
      </c>
      <c r="J4682" s="161">
        <f t="shared" si="3426"/>
        <v>1.47</v>
      </c>
      <c r="K4682" s="161">
        <f t="shared" si="3427"/>
        <v>1.4550000000000001</v>
      </c>
      <c r="L4682" s="161">
        <f t="shared" si="3428"/>
        <v>1.44</v>
      </c>
      <c r="M4682" s="14"/>
      <c r="N4682" s="208">
        <f>H4682*M4682</f>
        <v>0</v>
      </c>
      <c r="O4682" s="217">
        <f>I4682*M4682</f>
        <v>0</v>
      </c>
      <c r="P4682" s="246">
        <f>J4682*M4682</f>
        <v>0</v>
      </c>
      <c r="Q4682" s="246">
        <f>K4682*M4682</f>
        <v>0</v>
      </c>
      <c r="R4682" s="246">
        <f>L4682*M4682</f>
        <v>0</v>
      </c>
      <c r="S4682" s="13" t="s">
        <v>5</v>
      </c>
      <c r="T4682" s="119"/>
    </row>
    <row r="4683" spans="1:21" s="56" customFormat="1" ht="69.95" hidden="1" customHeight="1" outlineLevel="1" thickBot="1" x14ac:dyDescent="0.25">
      <c r="A4683" s="242" t="s">
        <v>6693</v>
      </c>
      <c r="B4683" s="7" t="s">
        <v>627</v>
      </c>
      <c r="C4683" s="86"/>
      <c r="D4683" s="69" t="s">
        <v>1303</v>
      </c>
      <c r="E4683" s="7"/>
      <c r="F4683" s="7" t="s">
        <v>4</v>
      </c>
      <c r="G4683" s="2">
        <v>16</v>
      </c>
      <c r="H4683" s="127">
        <v>11.3</v>
      </c>
      <c r="I4683" s="127">
        <v>11</v>
      </c>
      <c r="J4683" s="161">
        <f t="shared" ref="J4683" si="3429">I4683*0.98</f>
        <v>10.78</v>
      </c>
      <c r="K4683" s="161">
        <f t="shared" ref="K4683" si="3430">I4683*0.97</f>
        <v>10.67</v>
      </c>
      <c r="L4683" s="161">
        <f t="shared" ref="L4683" si="3431">I4683*0.96</f>
        <v>10.559999999999999</v>
      </c>
      <c r="M4683" s="14"/>
      <c r="N4683" s="208">
        <f>H4683*M4683</f>
        <v>0</v>
      </c>
      <c r="O4683" s="217">
        <f>I4683*M4683</f>
        <v>0</v>
      </c>
      <c r="P4683" s="217">
        <f>J4683*M4683</f>
        <v>0</v>
      </c>
      <c r="Q4683" s="217">
        <f>K4683*M4683</f>
        <v>0</v>
      </c>
      <c r="R4683" s="217">
        <f>L4683*M4683</f>
        <v>0</v>
      </c>
      <c r="S4683" s="13" t="s">
        <v>5</v>
      </c>
      <c r="T4683" s="119"/>
    </row>
    <row r="4684" spans="1:21" s="56" customFormat="1" ht="69.95" hidden="1" customHeight="1" outlineLevel="1" thickBot="1" x14ac:dyDescent="0.25">
      <c r="A4684" s="242" t="s">
        <v>10268</v>
      </c>
      <c r="B4684" s="64" t="s">
        <v>627</v>
      </c>
      <c r="C4684" s="89" t="s">
        <v>10267</v>
      </c>
      <c r="D4684" s="69" t="s">
        <v>10269</v>
      </c>
      <c r="E4684" s="64"/>
      <c r="F4684" s="64" t="s">
        <v>4</v>
      </c>
      <c r="G4684" s="86">
        <v>13</v>
      </c>
      <c r="H4684" s="107">
        <v>8.8000000000000007</v>
      </c>
      <c r="I4684" s="107">
        <v>8.6</v>
      </c>
      <c r="J4684" s="162">
        <f t="shared" ref="J4684:J4685" si="3432">I4684*0.98</f>
        <v>8.427999999999999</v>
      </c>
      <c r="K4684" s="162">
        <f t="shared" ref="K4684:K4685" si="3433">I4684*0.97</f>
        <v>8.3419999999999987</v>
      </c>
      <c r="L4684" s="162">
        <f t="shared" ref="L4684:L4685" si="3434">I4684*0.96</f>
        <v>8.2560000000000002</v>
      </c>
      <c r="M4684" s="141"/>
      <c r="N4684" s="209">
        <f>H4684*M4684</f>
        <v>0</v>
      </c>
      <c r="O4684" s="217">
        <f>I4684*M4684</f>
        <v>0</v>
      </c>
      <c r="P4684" s="217">
        <f>J4684*M4684</f>
        <v>0</v>
      </c>
      <c r="Q4684" s="217">
        <f>K4684*M4684</f>
        <v>0</v>
      </c>
      <c r="R4684" s="217">
        <f>L4684*M4684</f>
        <v>0</v>
      </c>
      <c r="S4684" s="30" t="s">
        <v>5</v>
      </c>
      <c r="T4684" s="100"/>
    </row>
    <row r="4685" spans="1:21" s="56" customFormat="1" ht="69.95" hidden="1" customHeight="1" outlineLevel="1" thickBot="1" x14ac:dyDescent="0.25">
      <c r="A4685" s="242" t="s">
        <v>10270</v>
      </c>
      <c r="B4685" s="64" t="s">
        <v>627</v>
      </c>
      <c r="C4685" s="89" t="s">
        <v>10271</v>
      </c>
      <c r="D4685" s="69" t="s">
        <v>10272</v>
      </c>
      <c r="E4685" s="64"/>
      <c r="F4685" s="64" t="s">
        <v>4</v>
      </c>
      <c r="G4685" s="86">
        <v>2</v>
      </c>
      <c r="H4685" s="107">
        <v>1.4</v>
      </c>
      <c r="I4685" s="107">
        <v>1.35</v>
      </c>
      <c r="J4685" s="162">
        <f t="shared" si="3432"/>
        <v>1.323</v>
      </c>
      <c r="K4685" s="162">
        <f t="shared" si="3433"/>
        <v>1.3095000000000001</v>
      </c>
      <c r="L4685" s="162">
        <f t="shared" si="3434"/>
        <v>1.296</v>
      </c>
      <c r="M4685" s="141"/>
      <c r="N4685" s="209">
        <f>H4685*M4685</f>
        <v>0</v>
      </c>
      <c r="O4685" s="217">
        <f>I4685*M4685</f>
        <v>0</v>
      </c>
      <c r="P4685" s="217">
        <f>J4685*M4685</f>
        <v>0</v>
      </c>
      <c r="Q4685" s="217">
        <f>K4685*M4685</f>
        <v>0</v>
      </c>
      <c r="R4685" s="217">
        <f>L4685*M4685</f>
        <v>0</v>
      </c>
      <c r="S4685" s="30" t="s">
        <v>5</v>
      </c>
      <c r="T4685" s="100"/>
    </row>
    <row r="4686" spans="1:21" s="56" customFormat="1" ht="69.95" hidden="1" customHeight="1" outlineLevel="1" thickBot="1" x14ac:dyDescent="0.25">
      <c r="A4686" s="242" t="s">
        <v>10273</v>
      </c>
      <c r="B4686" s="64" t="s">
        <v>627</v>
      </c>
      <c r="C4686" s="89" t="s">
        <v>10274</v>
      </c>
      <c r="D4686" s="69" t="s">
        <v>10275</v>
      </c>
      <c r="E4686" s="64"/>
      <c r="F4686" s="64" t="s">
        <v>4</v>
      </c>
      <c r="G4686" s="86">
        <v>2</v>
      </c>
      <c r="H4686" s="107">
        <v>1.35</v>
      </c>
      <c r="I4686" s="107">
        <v>1.3</v>
      </c>
      <c r="J4686" s="162">
        <f t="shared" ref="J4686" si="3435">I4686*0.98</f>
        <v>1.274</v>
      </c>
      <c r="K4686" s="162">
        <f t="shared" ref="K4686" si="3436">I4686*0.97</f>
        <v>1.2609999999999999</v>
      </c>
      <c r="L4686" s="162">
        <f t="shared" ref="L4686" si="3437">I4686*0.96</f>
        <v>1.248</v>
      </c>
      <c r="M4686" s="141"/>
      <c r="N4686" s="209">
        <f>H4686*M4686</f>
        <v>0</v>
      </c>
      <c r="O4686" s="217">
        <f>I4686*M4686</f>
        <v>0</v>
      </c>
      <c r="P4686" s="217">
        <f>J4686*M4686</f>
        <v>0</v>
      </c>
      <c r="Q4686" s="217">
        <f>K4686*M4686</f>
        <v>0</v>
      </c>
      <c r="R4686" s="217">
        <f>L4686*M4686</f>
        <v>0</v>
      </c>
      <c r="S4686" s="30" t="s">
        <v>5</v>
      </c>
      <c r="T4686" s="100"/>
    </row>
    <row r="4687" spans="1:21" s="56" customFormat="1" ht="69.95" hidden="1" customHeight="1" outlineLevel="1" thickBot="1" x14ac:dyDescent="0.25">
      <c r="A4687" s="242" t="s">
        <v>9343</v>
      </c>
      <c r="B4687" s="275" t="s">
        <v>627</v>
      </c>
      <c r="C4687" s="158"/>
      <c r="D4687" s="191" t="s">
        <v>9344</v>
      </c>
      <c r="E4687" s="104"/>
      <c r="F4687" s="64" t="s">
        <v>4</v>
      </c>
      <c r="G4687" s="158">
        <v>1</v>
      </c>
      <c r="H4687" s="426">
        <v>0.42</v>
      </c>
      <c r="I4687" s="426">
        <v>0.4</v>
      </c>
      <c r="J4687" s="427">
        <v>0.39200000000000002</v>
      </c>
      <c r="K4687" s="427">
        <v>0.38800000000000001</v>
      </c>
      <c r="L4687" s="427">
        <v>0.38400000000000001</v>
      </c>
      <c r="M4687" s="579"/>
      <c r="N4687" s="209">
        <f>H4687*M4687</f>
        <v>0</v>
      </c>
      <c r="O4687" s="217">
        <f>I4687*M4687</f>
        <v>0</v>
      </c>
      <c r="P4687" s="217">
        <f>J4687*M4687</f>
        <v>0</v>
      </c>
      <c r="Q4687" s="217">
        <f>K4687*M4687</f>
        <v>0</v>
      </c>
      <c r="R4687" s="217">
        <f>L4687*M4687</f>
        <v>0</v>
      </c>
      <c r="S4687" s="125" t="s">
        <v>5</v>
      </c>
      <c r="T4687" s="100"/>
      <c r="U4687"/>
    </row>
    <row r="4688" spans="1:21" ht="24.95" customHeight="1" collapsed="1" thickBot="1" x14ac:dyDescent="0.25">
      <c r="A4688" s="361" t="s">
        <v>10</v>
      </c>
      <c r="B4688" s="362"/>
      <c r="C4688" s="362"/>
      <c r="D4688" s="363"/>
      <c r="E4688" s="363"/>
      <c r="F4688" s="363"/>
      <c r="G4688" s="364"/>
      <c r="H4688" s="364"/>
      <c r="I4688" s="364"/>
      <c r="J4688" s="364"/>
      <c r="K4688" s="364"/>
      <c r="L4688" s="364"/>
      <c r="M4688" s="364"/>
      <c r="N4688" s="364"/>
      <c r="O4688" s="364"/>
      <c r="P4688" s="364"/>
      <c r="Q4688" s="364"/>
      <c r="R4688" s="364"/>
      <c r="S4688" s="365"/>
      <c r="U4688" s="56"/>
    </row>
    <row r="4689" spans="1:21" ht="20.100000000000001" hidden="1" customHeight="1" outlineLevel="1" thickBot="1" x14ac:dyDescent="0.25">
      <c r="A4689" s="3" t="s">
        <v>3737</v>
      </c>
      <c r="B4689" s="3" t="s">
        <v>33</v>
      </c>
      <c r="C4689" s="3"/>
      <c r="D4689" s="3" t="s">
        <v>17</v>
      </c>
      <c r="E4689" s="3" t="s">
        <v>2746</v>
      </c>
      <c r="F4689" s="84" t="s">
        <v>31</v>
      </c>
      <c r="G4689" s="85" t="s">
        <v>487</v>
      </c>
      <c r="H4689" s="3" t="s">
        <v>488</v>
      </c>
      <c r="I4689" s="3" t="s">
        <v>495</v>
      </c>
      <c r="J4689" s="123">
        <v>-0.02</v>
      </c>
      <c r="K4689" s="123">
        <v>-0.03</v>
      </c>
      <c r="L4689" s="123">
        <v>-0.04</v>
      </c>
      <c r="M4689" s="3" t="s">
        <v>18</v>
      </c>
      <c r="N4689" s="3" t="s">
        <v>8</v>
      </c>
      <c r="O4689" s="3" t="s">
        <v>486</v>
      </c>
      <c r="P4689" s="124" t="s">
        <v>1924</v>
      </c>
      <c r="Q4689" s="124" t="s">
        <v>1930</v>
      </c>
      <c r="R4689" s="124" t="s">
        <v>1931</v>
      </c>
      <c r="S4689" s="3" t="s">
        <v>34</v>
      </c>
      <c r="U4689" s="56"/>
    </row>
    <row r="4690" spans="1:21" s="56" customFormat="1" ht="69.95" hidden="1" customHeight="1" outlineLevel="1" thickBot="1" x14ac:dyDescent="0.25">
      <c r="A4690" s="242" t="s">
        <v>6694</v>
      </c>
      <c r="B4690" s="86" t="s">
        <v>10</v>
      </c>
      <c r="C4690" s="222"/>
      <c r="D4690" s="69" t="s">
        <v>1237</v>
      </c>
      <c r="E4690" s="64"/>
      <c r="F4690" s="64" t="s">
        <v>4</v>
      </c>
      <c r="G4690" s="86">
        <v>1</v>
      </c>
      <c r="H4690" s="98">
        <v>0.65</v>
      </c>
      <c r="I4690" s="98">
        <v>0.6</v>
      </c>
      <c r="J4690" s="161">
        <f t="shared" ref="J4690:J4703" si="3438">I4690*0.98</f>
        <v>0.58799999999999997</v>
      </c>
      <c r="K4690" s="161">
        <f t="shared" ref="K4690:K4703" si="3439">I4690*0.97</f>
        <v>0.58199999999999996</v>
      </c>
      <c r="L4690" s="161">
        <f t="shared" ref="L4690:L4703" si="3440">I4690*0.96</f>
        <v>0.57599999999999996</v>
      </c>
      <c r="M4690" s="14"/>
      <c r="N4690" s="209">
        <f>H4690*M4690</f>
        <v>0</v>
      </c>
      <c r="O4690" s="217">
        <f>I4690*M4690</f>
        <v>0</v>
      </c>
      <c r="P4690" s="246">
        <f>J4690*M4690</f>
        <v>0</v>
      </c>
      <c r="Q4690" s="246">
        <f>K4690*M4690</f>
        <v>0</v>
      </c>
      <c r="R4690" s="246">
        <f>L4690*M4690</f>
        <v>0</v>
      </c>
      <c r="S4690" s="30" t="s">
        <v>5</v>
      </c>
      <c r="T4690" s="100"/>
    </row>
    <row r="4691" spans="1:21" s="56" customFormat="1" ht="69.95" hidden="1" customHeight="1" outlineLevel="1" thickBot="1" x14ac:dyDescent="0.25">
      <c r="A4691" s="242" t="s">
        <v>6695</v>
      </c>
      <c r="B4691" s="2" t="s">
        <v>10</v>
      </c>
      <c r="C4691" s="226"/>
      <c r="D4691" s="186" t="s">
        <v>2203</v>
      </c>
      <c r="E4691" s="315"/>
      <c r="F4691" s="91" t="s">
        <v>4</v>
      </c>
      <c r="G4691" s="255">
        <v>23</v>
      </c>
      <c r="H4691" s="139">
        <v>15.7</v>
      </c>
      <c r="I4691" s="139">
        <v>15.4</v>
      </c>
      <c r="J4691" s="161">
        <f t="shared" ref="J4691" si="3441">I4691*0.98</f>
        <v>15.092000000000001</v>
      </c>
      <c r="K4691" s="161">
        <f t="shared" ref="K4691" si="3442">I4691*0.97</f>
        <v>14.938000000000001</v>
      </c>
      <c r="L4691" s="161">
        <f t="shared" ref="L4691" si="3443">I4691*0.96</f>
        <v>14.783999999999999</v>
      </c>
      <c r="M4691" s="141"/>
      <c r="N4691" s="98">
        <f>H4691*M4691</f>
        <v>0</v>
      </c>
      <c r="O4691" s="217">
        <f>I4691*M4691</f>
        <v>0</v>
      </c>
      <c r="P4691" s="246">
        <f>J4691*M4691</f>
        <v>0</v>
      </c>
      <c r="Q4691" s="246">
        <f>K4691*M4691</f>
        <v>0</v>
      </c>
      <c r="R4691" s="246">
        <f>L4691*M4691</f>
        <v>0</v>
      </c>
      <c r="S4691" s="30" t="s">
        <v>5</v>
      </c>
      <c r="T4691" s="100"/>
    </row>
    <row r="4692" spans="1:21" s="56" customFormat="1" ht="69.95" hidden="1" customHeight="1" outlineLevel="1" thickBot="1" x14ac:dyDescent="0.25">
      <c r="A4692" s="242" t="s">
        <v>6696</v>
      </c>
      <c r="B4692" s="2" t="s">
        <v>10</v>
      </c>
      <c r="C4692" s="226"/>
      <c r="D4692" s="68" t="s">
        <v>1538</v>
      </c>
      <c r="E4692" s="315"/>
      <c r="F4692" s="91" t="s">
        <v>4</v>
      </c>
      <c r="G4692" s="255">
        <v>8</v>
      </c>
      <c r="H4692" s="139">
        <v>5.7</v>
      </c>
      <c r="I4692" s="139">
        <v>5.5</v>
      </c>
      <c r="J4692" s="161">
        <f t="shared" si="3438"/>
        <v>5.39</v>
      </c>
      <c r="K4692" s="161">
        <f t="shared" si="3439"/>
        <v>5.335</v>
      </c>
      <c r="L4692" s="161">
        <f t="shared" si="3440"/>
        <v>5.2799999999999994</v>
      </c>
      <c r="M4692" s="14"/>
      <c r="N4692" s="65">
        <f>H4692*M4692</f>
        <v>0</v>
      </c>
      <c r="O4692" s="217">
        <f>I4692*M4692</f>
        <v>0</v>
      </c>
      <c r="P4692" s="246">
        <f>J4692*M4692</f>
        <v>0</v>
      </c>
      <c r="Q4692" s="246">
        <f>K4692*M4692</f>
        <v>0</v>
      </c>
      <c r="R4692" s="246">
        <f>L4692*M4692</f>
        <v>0</v>
      </c>
      <c r="S4692" s="13" t="s">
        <v>5</v>
      </c>
    </row>
    <row r="4693" spans="1:21" s="56" customFormat="1" ht="69.95" hidden="1" customHeight="1" outlineLevel="1" thickBot="1" x14ac:dyDescent="0.25">
      <c r="A4693" s="242" t="s">
        <v>6697</v>
      </c>
      <c r="B4693" s="2" t="s">
        <v>10</v>
      </c>
      <c r="C4693" s="226"/>
      <c r="D4693" s="68" t="s">
        <v>1540</v>
      </c>
      <c r="E4693" s="315"/>
      <c r="F4693" s="91" t="s">
        <v>4</v>
      </c>
      <c r="G4693" s="255">
        <v>4</v>
      </c>
      <c r="H4693" s="139">
        <v>2.6</v>
      </c>
      <c r="I4693" s="139">
        <v>2.5</v>
      </c>
      <c r="J4693" s="161">
        <f t="shared" si="3438"/>
        <v>2.4500000000000002</v>
      </c>
      <c r="K4693" s="161">
        <f t="shared" si="3439"/>
        <v>2.4249999999999998</v>
      </c>
      <c r="L4693" s="161">
        <f t="shared" si="3440"/>
        <v>2.4</v>
      </c>
      <c r="M4693" s="14"/>
      <c r="N4693" s="65">
        <f>H4693*M4693</f>
        <v>0</v>
      </c>
      <c r="O4693" s="217">
        <f>I4693*M4693</f>
        <v>0</v>
      </c>
      <c r="P4693" s="246">
        <f>J4693*M4693</f>
        <v>0</v>
      </c>
      <c r="Q4693" s="246">
        <f>K4693*M4693</f>
        <v>0</v>
      </c>
      <c r="R4693" s="246">
        <f>L4693*M4693</f>
        <v>0</v>
      </c>
      <c r="S4693" s="13" t="s">
        <v>5</v>
      </c>
    </row>
    <row r="4694" spans="1:21" s="56" customFormat="1" ht="69.95" hidden="1" customHeight="1" outlineLevel="1" thickBot="1" x14ac:dyDescent="0.25">
      <c r="A4694" s="242" t="s">
        <v>6698</v>
      </c>
      <c r="B4694" s="2" t="s">
        <v>10</v>
      </c>
      <c r="C4694" s="226"/>
      <c r="D4694" s="68" t="s">
        <v>1539</v>
      </c>
      <c r="E4694" s="315"/>
      <c r="F4694" s="91" t="s">
        <v>4</v>
      </c>
      <c r="G4694" s="255">
        <v>4</v>
      </c>
      <c r="H4694" s="139">
        <v>2.6</v>
      </c>
      <c r="I4694" s="139">
        <v>2.5</v>
      </c>
      <c r="J4694" s="161">
        <f t="shared" si="3438"/>
        <v>2.4500000000000002</v>
      </c>
      <c r="K4694" s="161">
        <f t="shared" si="3439"/>
        <v>2.4249999999999998</v>
      </c>
      <c r="L4694" s="161">
        <f t="shared" si="3440"/>
        <v>2.4</v>
      </c>
      <c r="M4694" s="14"/>
      <c r="N4694" s="65">
        <f>H4694*M4694</f>
        <v>0</v>
      </c>
      <c r="O4694" s="217">
        <f>I4694*M4694</f>
        <v>0</v>
      </c>
      <c r="P4694" s="246">
        <f>J4694*M4694</f>
        <v>0</v>
      </c>
      <c r="Q4694" s="246">
        <f>K4694*M4694</f>
        <v>0</v>
      </c>
      <c r="R4694" s="246">
        <f>L4694*M4694</f>
        <v>0</v>
      </c>
      <c r="S4694" s="13" t="s">
        <v>5</v>
      </c>
    </row>
    <row r="4695" spans="1:21" s="56" customFormat="1" ht="69.95" hidden="1" customHeight="1" outlineLevel="1" thickBot="1" x14ac:dyDescent="0.25">
      <c r="A4695" s="242" t="s">
        <v>6699</v>
      </c>
      <c r="B4695" s="2" t="s">
        <v>10</v>
      </c>
      <c r="C4695" s="226"/>
      <c r="D4695" s="68" t="s">
        <v>1255</v>
      </c>
      <c r="E4695" s="315"/>
      <c r="F4695" s="91" t="s">
        <v>4</v>
      </c>
      <c r="G4695" s="255">
        <v>27</v>
      </c>
      <c r="H4695" s="139">
        <v>20</v>
      </c>
      <c r="I4695" s="139">
        <v>19.5</v>
      </c>
      <c r="J4695" s="161">
        <f t="shared" si="3438"/>
        <v>19.11</v>
      </c>
      <c r="K4695" s="161">
        <f t="shared" si="3439"/>
        <v>18.914999999999999</v>
      </c>
      <c r="L4695" s="161">
        <f t="shared" si="3440"/>
        <v>18.72</v>
      </c>
      <c r="M4695" s="14"/>
      <c r="N4695" s="65">
        <f>H4695*M4695</f>
        <v>0</v>
      </c>
      <c r="O4695" s="217">
        <f>I4695*M4695</f>
        <v>0</v>
      </c>
      <c r="P4695" s="246">
        <f>J4695*M4695</f>
        <v>0</v>
      </c>
      <c r="Q4695" s="246">
        <f>K4695*M4695</f>
        <v>0</v>
      </c>
      <c r="R4695" s="246">
        <f>L4695*M4695</f>
        <v>0</v>
      </c>
      <c r="S4695" s="13" t="s">
        <v>5</v>
      </c>
    </row>
    <row r="4696" spans="1:21" s="56" customFormat="1" ht="69.95" hidden="1" customHeight="1" outlineLevel="1" thickBot="1" x14ac:dyDescent="0.25">
      <c r="A4696" s="826" t="s">
        <v>6700</v>
      </c>
      <c r="B4696" s="750" t="s">
        <v>10</v>
      </c>
      <c r="C4696" s="815"/>
      <c r="D4696" s="800" t="s">
        <v>10346</v>
      </c>
      <c r="E4696" s="827"/>
      <c r="F4696" s="793" t="s">
        <v>4</v>
      </c>
      <c r="G4696" s="828">
        <v>35</v>
      </c>
      <c r="H4696" s="730">
        <v>28.5</v>
      </c>
      <c r="I4696" s="783">
        <v>28</v>
      </c>
      <c r="J4696" s="732">
        <f t="shared" si="3438"/>
        <v>27.439999999999998</v>
      </c>
      <c r="K4696" s="732">
        <f t="shared" si="3439"/>
        <v>27.16</v>
      </c>
      <c r="L4696" s="732">
        <f t="shared" si="3440"/>
        <v>26.88</v>
      </c>
      <c r="M4696" s="750"/>
      <c r="N4696" s="730">
        <f>H4696*M4696</f>
        <v>0</v>
      </c>
      <c r="O4696" s="731">
        <f>I4696*M4696</f>
        <v>0</v>
      </c>
      <c r="P4696" s="759">
        <f>J4696*M4696</f>
        <v>0</v>
      </c>
      <c r="Q4696" s="759">
        <f>K4696*M4696</f>
        <v>0</v>
      </c>
      <c r="R4696" s="759">
        <f>L4696*M4696</f>
        <v>0</v>
      </c>
      <c r="S4696" s="780" t="s">
        <v>5</v>
      </c>
      <c r="T4696" s="119" t="s">
        <v>10254</v>
      </c>
    </row>
    <row r="4697" spans="1:21" s="56" customFormat="1" ht="69.95" hidden="1" customHeight="1" outlineLevel="1" thickBot="1" x14ac:dyDescent="0.25">
      <c r="A4697" s="826" t="s">
        <v>6701</v>
      </c>
      <c r="B4697" s="750" t="s">
        <v>10</v>
      </c>
      <c r="C4697" s="815"/>
      <c r="D4697" s="800" t="s">
        <v>10140</v>
      </c>
      <c r="E4697" s="827"/>
      <c r="F4697" s="793" t="s">
        <v>4</v>
      </c>
      <c r="G4697" s="828">
        <v>6</v>
      </c>
      <c r="H4697" s="730">
        <v>3.9</v>
      </c>
      <c r="I4697" s="783">
        <v>3.6</v>
      </c>
      <c r="J4697" s="732">
        <f t="shared" si="3438"/>
        <v>3.528</v>
      </c>
      <c r="K4697" s="732">
        <f t="shared" si="3439"/>
        <v>3.492</v>
      </c>
      <c r="L4697" s="732">
        <f t="shared" si="3440"/>
        <v>3.456</v>
      </c>
      <c r="M4697" s="750"/>
      <c r="N4697" s="730">
        <f>H4697*M4697</f>
        <v>0</v>
      </c>
      <c r="O4697" s="731">
        <f>I4697*M4697</f>
        <v>0</v>
      </c>
      <c r="P4697" s="759">
        <f>J4697*M4697</f>
        <v>0</v>
      </c>
      <c r="Q4697" s="759">
        <f>K4697*M4697</f>
        <v>0</v>
      </c>
      <c r="R4697" s="759">
        <f>L4697*M4697</f>
        <v>0</v>
      </c>
      <c r="S4697" s="780" t="s">
        <v>5</v>
      </c>
      <c r="T4697" s="119" t="s">
        <v>10254</v>
      </c>
    </row>
    <row r="4698" spans="1:21" s="56" customFormat="1" ht="69.95" hidden="1" customHeight="1" outlineLevel="1" thickBot="1" x14ac:dyDescent="0.25">
      <c r="A4698" s="826" t="s">
        <v>6702</v>
      </c>
      <c r="B4698" s="750" t="s">
        <v>10</v>
      </c>
      <c r="C4698" s="815"/>
      <c r="D4698" s="800" t="s">
        <v>10141</v>
      </c>
      <c r="E4698" s="827"/>
      <c r="F4698" s="793" t="s">
        <v>4</v>
      </c>
      <c r="G4698" s="828">
        <v>5</v>
      </c>
      <c r="H4698" s="730">
        <v>3</v>
      </c>
      <c r="I4698" s="783">
        <v>2.9</v>
      </c>
      <c r="J4698" s="732">
        <f t="shared" si="3438"/>
        <v>2.8420000000000001</v>
      </c>
      <c r="K4698" s="732">
        <f t="shared" si="3439"/>
        <v>2.8129999999999997</v>
      </c>
      <c r="L4698" s="732">
        <f t="shared" si="3440"/>
        <v>2.7839999999999998</v>
      </c>
      <c r="M4698" s="750"/>
      <c r="N4698" s="730">
        <f>H4698*M4698</f>
        <v>0</v>
      </c>
      <c r="O4698" s="731">
        <f>I4698*M4698</f>
        <v>0</v>
      </c>
      <c r="P4698" s="759">
        <f>J4698*M4698</f>
        <v>0</v>
      </c>
      <c r="Q4698" s="759">
        <f>K4698*M4698</f>
        <v>0</v>
      </c>
      <c r="R4698" s="759">
        <f>L4698*M4698</f>
        <v>0</v>
      </c>
      <c r="S4698" s="780" t="s">
        <v>5</v>
      </c>
      <c r="T4698" s="119" t="s">
        <v>10254</v>
      </c>
    </row>
    <row r="4699" spans="1:21" s="56" customFormat="1" ht="69.95" hidden="1" customHeight="1" outlineLevel="1" thickBot="1" x14ac:dyDescent="0.25">
      <c r="A4699" s="826" t="s">
        <v>6703</v>
      </c>
      <c r="B4699" s="750" t="s">
        <v>10</v>
      </c>
      <c r="C4699" s="815"/>
      <c r="D4699" s="800" t="s">
        <v>10142</v>
      </c>
      <c r="E4699" s="827"/>
      <c r="F4699" s="793" t="s">
        <v>4</v>
      </c>
      <c r="G4699" s="828">
        <v>4.5</v>
      </c>
      <c r="H4699" s="730">
        <v>2.6</v>
      </c>
      <c r="I4699" s="783">
        <v>2.5</v>
      </c>
      <c r="J4699" s="732">
        <f t="shared" si="3438"/>
        <v>2.4500000000000002</v>
      </c>
      <c r="K4699" s="732">
        <f t="shared" si="3439"/>
        <v>2.4249999999999998</v>
      </c>
      <c r="L4699" s="732">
        <f t="shared" si="3440"/>
        <v>2.4</v>
      </c>
      <c r="M4699" s="750"/>
      <c r="N4699" s="730">
        <f>H4699*M4699</f>
        <v>0</v>
      </c>
      <c r="O4699" s="731">
        <f>I4699*M4699</f>
        <v>0</v>
      </c>
      <c r="P4699" s="759">
        <f>J4699*M4699</f>
        <v>0</v>
      </c>
      <c r="Q4699" s="759">
        <f>K4699*M4699</f>
        <v>0</v>
      </c>
      <c r="R4699" s="759">
        <f>L4699*M4699</f>
        <v>0</v>
      </c>
      <c r="S4699" s="780" t="s">
        <v>5</v>
      </c>
      <c r="T4699" s="119" t="s">
        <v>10254</v>
      </c>
    </row>
    <row r="4700" spans="1:21" s="56" customFormat="1" ht="69.95" hidden="1" customHeight="1" outlineLevel="1" thickBot="1" x14ac:dyDescent="0.25">
      <c r="A4700" s="826" t="s">
        <v>6704</v>
      </c>
      <c r="B4700" s="750" t="s">
        <v>10</v>
      </c>
      <c r="C4700" s="815"/>
      <c r="D4700" s="800" t="s">
        <v>10143</v>
      </c>
      <c r="E4700" s="827"/>
      <c r="F4700" s="793" t="s">
        <v>4</v>
      </c>
      <c r="G4700" s="828">
        <v>5</v>
      </c>
      <c r="H4700" s="730">
        <v>3.3</v>
      </c>
      <c r="I4700" s="783">
        <v>3.2</v>
      </c>
      <c r="J4700" s="732">
        <f t="shared" si="3438"/>
        <v>3.1360000000000001</v>
      </c>
      <c r="K4700" s="732">
        <f t="shared" si="3439"/>
        <v>3.1040000000000001</v>
      </c>
      <c r="L4700" s="732">
        <f t="shared" si="3440"/>
        <v>3.0720000000000001</v>
      </c>
      <c r="M4700" s="750"/>
      <c r="N4700" s="730">
        <f>H4700*M4700</f>
        <v>0</v>
      </c>
      <c r="O4700" s="731">
        <f>I4700*M4700</f>
        <v>0</v>
      </c>
      <c r="P4700" s="759">
        <f>J4700*M4700</f>
        <v>0</v>
      </c>
      <c r="Q4700" s="759">
        <f>K4700*M4700</f>
        <v>0</v>
      </c>
      <c r="R4700" s="759">
        <f>L4700*M4700</f>
        <v>0</v>
      </c>
      <c r="S4700" s="780" t="s">
        <v>5</v>
      </c>
      <c r="T4700" s="119" t="s">
        <v>10254</v>
      </c>
    </row>
    <row r="4701" spans="1:21" s="56" customFormat="1" ht="69.95" hidden="1" customHeight="1" outlineLevel="1" thickBot="1" x14ac:dyDescent="0.25">
      <c r="A4701" s="826" t="s">
        <v>6705</v>
      </c>
      <c r="B4701" s="750" t="s">
        <v>10</v>
      </c>
      <c r="C4701" s="815"/>
      <c r="D4701" s="800" t="s">
        <v>10144</v>
      </c>
      <c r="E4701" s="827"/>
      <c r="F4701" s="793" t="s">
        <v>4</v>
      </c>
      <c r="G4701" s="828">
        <v>4</v>
      </c>
      <c r="H4701" s="730">
        <v>2.4</v>
      </c>
      <c r="I4701" s="783">
        <v>2.2999999999999998</v>
      </c>
      <c r="J4701" s="732">
        <f t="shared" si="3438"/>
        <v>2.254</v>
      </c>
      <c r="K4701" s="732">
        <f t="shared" si="3439"/>
        <v>2.2309999999999999</v>
      </c>
      <c r="L4701" s="732">
        <f t="shared" si="3440"/>
        <v>2.2079999999999997</v>
      </c>
      <c r="M4701" s="750"/>
      <c r="N4701" s="730">
        <f>H4701*M4701</f>
        <v>0</v>
      </c>
      <c r="O4701" s="731">
        <f>I4701*M4701</f>
        <v>0</v>
      </c>
      <c r="P4701" s="759">
        <f>J4701*M4701</f>
        <v>0</v>
      </c>
      <c r="Q4701" s="759">
        <f>K4701*M4701</f>
        <v>0</v>
      </c>
      <c r="R4701" s="759">
        <f>L4701*M4701</f>
        <v>0</v>
      </c>
      <c r="S4701" s="780" t="s">
        <v>5</v>
      </c>
      <c r="T4701" s="119" t="s">
        <v>10254</v>
      </c>
    </row>
    <row r="4702" spans="1:21" s="56" customFormat="1" ht="69.95" hidden="1" customHeight="1" outlineLevel="1" thickBot="1" x14ac:dyDescent="0.25">
      <c r="A4702" s="826" t="s">
        <v>6706</v>
      </c>
      <c r="B4702" s="750" t="s">
        <v>10</v>
      </c>
      <c r="C4702" s="815"/>
      <c r="D4702" s="800" t="s">
        <v>10145</v>
      </c>
      <c r="E4702" s="827"/>
      <c r="F4702" s="793" t="s">
        <v>4</v>
      </c>
      <c r="G4702" s="828">
        <v>12</v>
      </c>
      <c r="H4702" s="730">
        <v>8</v>
      </c>
      <c r="I4702" s="783">
        <v>7.8</v>
      </c>
      <c r="J4702" s="732">
        <f t="shared" si="3438"/>
        <v>7.6440000000000001</v>
      </c>
      <c r="K4702" s="732">
        <f t="shared" si="3439"/>
        <v>7.5659999999999998</v>
      </c>
      <c r="L4702" s="732">
        <f t="shared" si="3440"/>
        <v>7.4879999999999995</v>
      </c>
      <c r="M4702" s="750"/>
      <c r="N4702" s="730">
        <f>H4702*M4702</f>
        <v>0</v>
      </c>
      <c r="O4702" s="731">
        <f>I4702*M4702</f>
        <v>0</v>
      </c>
      <c r="P4702" s="759">
        <f>J4702*M4702</f>
        <v>0</v>
      </c>
      <c r="Q4702" s="759">
        <f>K4702*M4702</f>
        <v>0</v>
      </c>
      <c r="R4702" s="759">
        <f>L4702*M4702</f>
        <v>0</v>
      </c>
      <c r="S4702" s="780" t="s">
        <v>5</v>
      </c>
      <c r="T4702" s="119" t="s">
        <v>10254</v>
      </c>
    </row>
    <row r="4703" spans="1:21" s="56" customFormat="1" ht="69.95" hidden="1" customHeight="1" outlineLevel="1" thickBot="1" x14ac:dyDescent="0.25">
      <c r="A4703" s="242" t="s">
        <v>6707</v>
      </c>
      <c r="B4703" s="86" t="s">
        <v>10</v>
      </c>
      <c r="C4703" s="193" t="s">
        <v>2283</v>
      </c>
      <c r="D4703" s="67" t="s">
        <v>541</v>
      </c>
      <c r="E4703" s="82"/>
      <c r="F4703" s="82" t="s">
        <v>4</v>
      </c>
      <c r="G4703" s="89">
        <v>1.8</v>
      </c>
      <c r="H4703" s="99">
        <v>1.3</v>
      </c>
      <c r="I4703" s="99">
        <v>1.25</v>
      </c>
      <c r="J4703" s="162">
        <f t="shared" si="3438"/>
        <v>1.2250000000000001</v>
      </c>
      <c r="K4703" s="162">
        <f t="shared" si="3439"/>
        <v>1.2124999999999999</v>
      </c>
      <c r="L4703" s="162">
        <f t="shared" si="3440"/>
        <v>1.2</v>
      </c>
      <c r="M4703" s="141"/>
      <c r="N4703" s="209">
        <f>H4703*M4703</f>
        <v>0</v>
      </c>
      <c r="O4703" s="217">
        <f>I4703*M4703</f>
        <v>0</v>
      </c>
      <c r="P4703" s="246">
        <f>J4703*M4703</f>
        <v>0</v>
      </c>
      <c r="Q4703" s="246">
        <f>K4703*M4703</f>
        <v>0</v>
      </c>
      <c r="R4703" s="246">
        <f>L4703*M4703</f>
        <v>0</v>
      </c>
      <c r="S4703" s="30" t="s">
        <v>5</v>
      </c>
      <c r="T4703" s="100"/>
    </row>
    <row r="4704" spans="1:21" s="56" customFormat="1" ht="69.95" hidden="1" customHeight="1" outlineLevel="1" thickBot="1" x14ac:dyDescent="0.25">
      <c r="A4704" s="242" t="s">
        <v>6708</v>
      </c>
      <c r="B4704" s="86" t="s">
        <v>10</v>
      </c>
      <c r="C4704" s="222"/>
      <c r="D4704" s="298" t="s">
        <v>2912</v>
      </c>
      <c r="E4704" s="64"/>
      <c r="F4704" s="82" t="s">
        <v>4</v>
      </c>
      <c r="G4704" s="86">
        <v>3</v>
      </c>
      <c r="H4704" s="98">
        <v>1.75</v>
      </c>
      <c r="I4704" s="98">
        <v>1.7</v>
      </c>
      <c r="J4704" s="162">
        <f t="shared" ref="J4704" si="3444">I4704*0.98</f>
        <v>1.6659999999999999</v>
      </c>
      <c r="K4704" s="162">
        <f t="shared" ref="K4704" si="3445">I4704*0.97</f>
        <v>1.649</v>
      </c>
      <c r="L4704" s="162">
        <f t="shared" ref="L4704" si="3446">I4704*0.96</f>
        <v>1.6319999999999999</v>
      </c>
      <c r="M4704" s="141"/>
      <c r="N4704" s="209">
        <f>H4704*M4704</f>
        <v>0</v>
      </c>
      <c r="O4704" s="217">
        <f>I4704*M4704</f>
        <v>0</v>
      </c>
      <c r="P4704" s="217">
        <f>J4704*M4704</f>
        <v>0</v>
      </c>
      <c r="Q4704" s="217">
        <f>K4704*M4704</f>
        <v>0</v>
      </c>
      <c r="R4704" s="217">
        <f>L4704*M4704</f>
        <v>0</v>
      </c>
      <c r="S4704" s="30" t="s">
        <v>5</v>
      </c>
      <c r="T4704" s="100"/>
    </row>
    <row r="4705" spans="1:21" s="56" customFormat="1" ht="69.95" hidden="1" customHeight="1" outlineLevel="1" thickBot="1" x14ac:dyDescent="0.25">
      <c r="A4705" s="242" t="s">
        <v>6709</v>
      </c>
      <c r="B4705" s="86" t="s">
        <v>10</v>
      </c>
      <c r="C4705" s="222"/>
      <c r="D4705" s="298" t="s">
        <v>3274</v>
      </c>
      <c r="E4705" s="64"/>
      <c r="F4705" s="82" t="s">
        <v>4</v>
      </c>
      <c r="G4705" s="86">
        <v>2.2999999999999998</v>
      </c>
      <c r="H4705" s="98">
        <v>1.65</v>
      </c>
      <c r="I4705" s="98">
        <v>1.6</v>
      </c>
      <c r="J4705" s="162">
        <f t="shared" ref="J4705" si="3447">I4705*0.98</f>
        <v>1.5680000000000001</v>
      </c>
      <c r="K4705" s="162">
        <f t="shared" ref="K4705" si="3448">I4705*0.97</f>
        <v>1.552</v>
      </c>
      <c r="L4705" s="162">
        <f t="shared" ref="L4705" si="3449">I4705*0.96</f>
        <v>1.536</v>
      </c>
      <c r="M4705" s="141"/>
      <c r="N4705" s="209">
        <f>H4705*M4705</f>
        <v>0</v>
      </c>
      <c r="O4705" s="217">
        <f>I4705*M4705</f>
        <v>0</v>
      </c>
      <c r="P4705" s="217">
        <f>J4705*M4705</f>
        <v>0</v>
      </c>
      <c r="Q4705" s="217">
        <f>K4705*M4705</f>
        <v>0</v>
      </c>
      <c r="R4705" s="98">
        <f>L4705*M4705</f>
        <v>0</v>
      </c>
      <c r="S4705" s="30" t="s">
        <v>5</v>
      </c>
      <c r="T4705" s="100"/>
    </row>
    <row r="4706" spans="1:21" ht="24.95" customHeight="1" collapsed="1" thickBot="1" x14ac:dyDescent="0.25">
      <c r="A4706" s="361" t="s">
        <v>2837</v>
      </c>
      <c r="B4706" s="361"/>
      <c r="C4706" s="362"/>
      <c r="D4706" s="363"/>
      <c r="E4706" s="363"/>
      <c r="F4706" s="363"/>
      <c r="G4706" s="364"/>
      <c r="H4706" s="364"/>
      <c r="I4706" s="364"/>
      <c r="J4706" s="364"/>
      <c r="K4706" s="364"/>
      <c r="L4706" s="364"/>
      <c r="M4706" s="364"/>
      <c r="N4706" s="364"/>
      <c r="O4706" s="364"/>
      <c r="P4706" s="364"/>
      <c r="Q4706" s="364"/>
      <c r="R4706" s="364"/>
      <c r="S4706" s="365"/>
    </row>
    <row r="4707" spans="1:21" ht="20.100000000000001" hidden="1" customHeight="1" outlineLevel="1" thickBot="1" x14ac:dyDescent="0.25">
      <c r="A4707" s="3" t="s">
        <v>3737</v>
      </c>
      <c r="B4707" s="4" t="s">
        <v>33</v>
      </c>
      <c r="C4707" s="4"/>
      <c r="D4707" s="4" t="s">
        <v>17</v>
      </c>
      <c r="E4707" s="4" t="s">
        <v>2746</v>
      </c>
      <c r="F4707" s="35" t="s">
        <v>31</v>
      </c>
      <c r="G4707" s="39" t="s">
        <v>487</v>
      </c>
      <c r="H4707" s="4" t="s">
        <v>488</v>
      </c>
      <c r="I4707" s="4" t="s">
        <v>495</v>
      </c>
      <c r="J4707" s="135">
        <v>-0.02</v>
      </c>
      <c r="K4707" s="135">
        <v>-0.03</v>
      </c>
      <c r="L4707" s="135">
        <v>-0.04</v>
      </c>
      <c r="M4707" s="4" t="s">
        <v>18</v>
      </c>
      <c r="N4707" s="4" t="s">
        <v>8</v>
      </c>
      <c r="O4707" s="4" t="s">
        <v>486</v>
      </c>
      <c r="P4707" s="29" t="s">
        <v>1924</v>
      </c>
      <c r="Q4707" s="29" t="s">
        <v>1930</v>
      </c>
      <c r="R4707" s="29" t="s">
        <v>1931</v>
      </c>
      <c r="S4707" s="4" t="s">
        <v>34</v>
      </c>
      <c r="U4707" s="56"/>
    </row>
    <row r="4708" spans="1:21" s="56" customFormat="1" ht="69.95" hidden="1" customHeight="1" outlineLevel="1" x14ac:dyDescent="0.2">
      <c r="A4708" s="456" t="s">
        <v>6710</v>
      </c>
      <c r="B4708" s="275" t="s">
        <v>340</v>
      </c>
      <c r="C4708" s="172"/>
      <c r="D4708" s="340" t="s">
        <v>1292</v>
      </c>
      <c r="E4708" s="252"/>
      <c r="F4708" s="260" t="s">
        <v>4</v>
      </c>
      <c r="G4708" s="582">
        <f t="shared" ref="G4708:G4711" si="3450">H4708*1.2</f>
        <v>0</v>
      </c>
      <c r="H4708" s="658">
        <v>0</v>
      </c>
      <c r="I4708" s="658">
        <v>0</v>
      </c>
      <c r="J4708" s="659">
        <f t="shared" ref="J4708:J4761" si="3451">I4708*0.98</f>
        <v>0</v>
      </c>
      <c r="K4708" s="659">
        <f t="shared" ref="K4708:K4761" si="3452">I4708*0.97</f>
        <v>0</v>
      </c>
      <c r="L4708" s="659">
        <f t="shared" ref="L4708:L4761" si="3453">I4708*0.96</f>
        <v>0</v>
      </c>
      <c r="M4708" s="619"/>
      <c r="N4708" s="344">
        <f>H4708*M4708</f>
        <v>0</v>
      </c>
      <c r="O4708" s="249">
        <f>I4708*M4708</f>
        <v>0</v>
      </c>
      <c r="P4708" s="249">
        <f>J4708*M4708</f>
        <v>0</v>
      </c>
      <c r="Q4708" s="249">
        <f>K4708*M4708</f>
        <v>0</v>
      </c>
      <c r="R4708" s="249">
        <f>L4708*M4708</f>
        <v>0</v>
      </c>
      <c r="S4708" s="19" t="s">
        <v>5</v>
      </c>
      <c r="T4708" s="533" t="s">
        <v>2154</v>
      </c>
    </row>
    <row r="4709" spans="1:21" s="56" customFormat="1" ht="69.95" hidden="1" customHeight="1" outlineLevel="1" x14ac:dyDescent="0.2">
      <c r="A4709" s="242" t="s">
        <v>6711</v>
      </c>
      <c r="B4709" s="255" t="s">
        <v>12</v>
      </c>
      <c r="C4709" s="255"/>
      <c r="D4709" s="511" t="s">
        <v>195</v>
      </c>
      <c r="E4709" s="255"/>
      <c r="F4709" s="256" t="s">
        <v>4</v>
      </c>
      <c r="G4709" s="534">
        <f t="shared" si="3450"/>
        <v>0</v>
      </c>
      <c r="H4709" s="535">
        <v>0</v>
      </c>
      <c r="I4709" s="535">
        <v>0</v>
      </c>
      <c r="J4709" s="161">
        <f t="shared" si="3451"/>
        <v>0</v>
      </c>
      <c r="K4709" s="161">
        <f t="shared" si="3452"/>
        <v>0</v>
      </c>
      <c r="L4709" s="161">
        <f t="shared" si="3453"/>
        <v>0</v>
      </c>
      <c r="M4709" s="24"/>
      <c r="N4709" s="272">
        <v>0</v>
      </c>
      <c r="O4709" s="217">
        <v>0</v>
      </c>
      <c r="P4709" s="246">
        <f>J4709*M4709</f>
        <v>0</v>
      </c>
      <c r="Q4709" s="246">
        <f>K4709*M4709</f>
        <v>0</v>
      </c>
      <c r="R4709" s="246">
        <f>L4709*M4709</f>
        <v>0</v>
      </c>
      <c r="S4709" s="12" t="s">
        <v>5</v>
      </c>
      <c r="T4709" s="533" t="s">
        <v>2154</v>
      </c>
    </row>
    <row r="4710" spans="1:21" s="56" customFormat="1" ht="69.95" hidden="1" customHeight="1" outlineLevel="1" x14ac:dyDescent="0.2">
      <c r="A4710" s="242" t="s">
        <v>6712</v>
      </c>
      <c r="B4710" s="199" t="s">
        <v>12</v>
      </c>
      <c r="C4710" s="199"/>
      <c r="D4710" s="412" t="s">
        <v>194</v>
      </c>
      <c r="E4710" s="255"/>
      <c r="F4710" s="256" t="s">
        <v>4</v>
      </c>
      <c r="G4710" s="536">
        <f t="shared" si="3450"/>
        <v>0</v>
      </c>
      <c r="H4710" s="535">
        <v>0</v>
      </c>
      <c r="I4710" s="535">
        <v>0</v>
      </c>
      <c r="J4710" s="161">
        <f t="shared" si="3451"/>
        <v>0</v>
      </c>
      <c r="K4710" s="161">
        <f t="shared" si="3452"/>
        <v>0</v>
      </c>
      <c r="L4710" s="161">
        <f t="shared" si="3453"/>
        <v>0</v>
      </c>
      <c r="M4710" s="349"/>
      <c r="N4710" s="272">
        <v>0</v>
      </c>
      <c r="O4710" s="217">
        <v>0</v>
      </c>
      <c r="P4710" s="246">
        <f>J4710*M4710</f>
        <v>0</v>
      </c>
      <c r="Q4710" s="246">
        <f>K4710*M4710</f>
        <v>0</v>
      </c>
      <c r="R4710" s="246">
        <f>L4710*M4710</f>
        <v>0</v>
      </c>
      <c r="S4710" s="12" t="s">
        <v>5</v>
      </c>
      <c r="T4710" s="533" t="s">
        <v>2154</v>
      </c>
    </row>
    <row r="4711" spans="1:21" s="56" customFormat="1" ht="69.95" hidden="1" customHeight="1" outlineLevel="1" x14ac:dyDescent="0.2">
      <c r="A4711" s="456" t="s">
        <v>6713</v>
      </c>
      <c r="B4711" s="275" t="s">
        <v>421</v>
      </c>
      <c r="C4711" s="331"/>
      <c r="D4711" s="476" t="s">
        <v>1833</v>
      </c>
      <c r="E4711" s="330"/>
      <c r="F4711" s="329" t="s">
        <v>4</v>
      </c>
      <c r="G4711" s="582">
        <f t="shared" si="3450"/>
        <v>0</v>
      </c>
      <c r="H4711" s="658">
        <v>0</v>
      </c>
      <c r="I4711" s="658">
        <v>0</v>
      </c>
      <c r="J4711" s="659">
        <f t="shared" si="3451"/>
        <v>0</v>
      </c>
      <c r="K4711" s="659">
        <f t="shared" si="3452"/>
        <v>0</v>
      </c>
      <c r="L4711" s="659">
        <f t="shared" si="3453"/>
        <v>0</v>
      </c>
      <c r="M4711" s="317"/>
      <c r="N4711" s="272">
        <v>0</v>
      </c>
      <c r="O4711" s="217">
        <v>0</v>
      </c>
      <c r="P4711" s="246">
        <f>J4711*M4711</f>
        <v>0</v>
      </c>
      <c r="Q4711" s="246">
        <f>K4711*M4711</f>
        <v>0</v>
      </c>
      <c r="R4711" s="246">
        <f>L4711*M4711</f>
        <v>0</v>
      </c>
      <c r="S4711" s="12" t="s">
        <v>5</v>
      </c>
      <c r="T4711" s="533" t="s">
        <v>2154</v>
      </c>
    </row>
    <row r="4712" spans="1:21" s="56" customFormat="1" ht="69.95" hidden="1" customHeight="1" outlineLevel="1" x14ac:dyDescent="0.2">
      <c r="A4712" s="242" t="s">
        <v>6714</v>
      </c>
      <c r="B4712" s="76" t="s">
        <v>32</v>
      </c>
      <c r="C4712" s="70"/>
      <c r="D4712" s="556" t="s">
        <v>3105</v>
      </c>
      <c r="E4712" s="76"/>
      <c r="F4712" s="159" t="s">
        <v>4</v>
      </c>
      <c r="G4712" s="230">
        <v>0</v>
      </c>
      <c r="H4712" s="175">
        <v>0</v>
      </c>
      <c r="I4712" s="175">
        <v>0</v>
      </c>
      <c r="J4712" s="161">
        <f t="shared" ref="J4712:J4713" si="3454">I4712*0.98</f>
        <v>0</v>
      </c>
      <c r="K4712" s="161">
        <f t="shared" ref="K4712:K4713" si="3455">I4712*0.97</f>
        <v>0</v>
      </c>
      <c r="L4712" s="161">
        <f t="shared" ref="L4712:L4713" si="3456">I4712*0.96</f>
        <v>0</v>
      </c>
      <c r="M4712" s="17"/>
      <c r="N4712" s="65">
        <f>H4712*M4712</f>
        <v>0</v>
      </c>
      <c r="O4712" s="217">
        <f>I4712*M4712</f>
        <v>0</v>
      </c>
      <c r="P4712" s="246">
        <f>J4712*M4712</f>
        <v>0</v>
      </c>
      <c r="Q4712" s="246">
        <f>K4712*M4712</f>
        <v>0</v>
      </c>
      <c r="R4712" s="246">
        <f>L4712*M4712</f>
        <v>0</v>
      </c>
      <c r="S4712" s="12" t="s">
        <v>5</v>
      </c>
      <c r="T4712" s="533" t="s">
        <v>2154</v>
      </c>
    </row>
    <row r="4713" spans="1:21" s="56" customFormat="1" ht="69.95" hidden="1" customHeight="1" outlineLevel="1" x14ac:dyDescent="0.2">
      <c r="A4713" s="242" t="s">
        <v>6715</v>
      </c>
      <c r="B4713" s="76" t="s">
        <v>32</v>
      </c>
      <c r="C4713" s="70"/>
      <c r="D4713" s="556" t="s">
        <v>3106</v>
      </c>
      <c r="E4713" s="76"/>
      <c r="F4713" s="159" t="s">
        <v>4</v>
      </c>
      <c r="G4713" s="230">
        <v>0</v>
      </c>
      <c r="H4713" s="175">
        <v>0</v>
      </c>
      <c r="I4713" s="175">
        <v>0</v>
      </c>
      <c r="J4713" s="161">
        <f t="shared" si="3454"/>
        <v>0</v>
      </c>
      <c r="K4713" s="161">
        <f t="shared" si="3455"/>
        <v>0</v>
      </c>
      <c r="L4713" s="161">
        <f t="shared" si="3456"/>
        <v>0</v>
      </c>
      <c r="M4713" s="17"/>
      <c r="N4713" s="65">
        <f>H4713*M4713</f>
        <v>0</v>
      </c>
      <c r="O4713" s="217">
        <f>I4713*M4713</f>
        <v>0</v>
      </c>
      <c r="P4713" s="246">
        <f>J4713*M4713</f>
        <v>0</v>
      </c>
      <c r="Q4713" s="246">
        <f>K4713*M4713</f>
        <v>0</v>
      </c>
      <c r="R4713" s="246">
        <f>L4713*M4713</f>
        <v>0</v>
      </c>
      <c r="S4713" s="12" t="s">
        <v>5</v>
      </c>
      <c r="T4713" s="533" t="s">
        <v>2154</v>
      </c>
    </row>
    <row r="4714" spans="1:21" s="56" customFormat="1" ht="69.95" hidden="1" customHeight="1" outlineLevel="1" x14ac:dyDescent="0.2">
      <c r="A4714" s="242" t="s">
        <v>6716</v>
      </c>
      <c r="B4714" s="131" t="s">
        <v>291</v>
      </c>
      <c r="C4714" s="25"/>
      <c r="D4714" s="306" t="s">
        <v>1323</v>
      </c>
      <c r="E4714" s="55"/>
      <c r="F4714" s="159" t="s">
        <v>4</v>
      </c>
      <c r="G4714" s="534">
        <f t="shared" ref="G4714:G4717" si="3457">H4714*1.2</f>
        <v>0</v>
      </c>
      <c r="H4714" s="535">
        <v>0</v>
      </c>
      <c r="I4714" s="535">
        <v>0</v>
      </c>
      <c r="J4714" s="161">
        <f t="shared" si="3451"/>
        <v>0</v>
      </c>
      <c r="K4714" s="161">
        <f t="shared" si="3452"/>
        <v>0</v>
      </c>
      <c r="L4714" s="161">
        <f t="shared" si="3453"/>
        <v>0</v>
      </c>
      <c r="M4714" s="17"/>
      <c r="N4714" s="139">
        <v>0</v>
      </c>
      <c r="O4714" s="217">
        <v>0</v>
      </c>
      <c r="P4714" s="246">
        <f>J4714*M4714</f>
        <v>0</v>
      </c>
      <c r="Q4714" s="246">
        <f>K4714*M4714</f>
        <v>0</v>
      </c>
      <c r="R4714" s="246">
        <f>L4714*M4714</f>
        <v>0</v>
      </c>
      <c r="S4714" s="12" t="s">
        <v>5</v>
      </c>
      <c r="T4714" s="533" t="s">
        <v>2154</v>
      </c>
    </row>
    <row r="4715" spans="1:21" s="56" customFormat="1" ht="69.95" hidden="1" customHeight="1" outlineLevel="1" x14ac:dyDescent="0.2">
      <c r="A4715" s="242" t="s">
        <v>6717</v>
      </c>
      <c r="B4715" s="76" t="s">
        <v>32</v>
      </c>
      <c r="C4715" s="77"/>
      <c r="D4715" s="304" t="s">
        <v>1324</v>
      </c>
      <c r="E4715" s="55"/>
      <c r="F4715" s="159" t="s">
        <v>4</v>
      </c>
      <c r="G4715" s="534">
        <f t="shared" si="3457"/>
        <v>0</v>
      </c>
      <c r="H4715" s="535">
        <v>0</v>
      </c>
      <c r="I4715" s="535">
        <v>0</v>
      </c>
      <c r="J4715" s="161">
        <f t="shared" si="3451"/>
        <v>0</v>
      </c>
      <c r="K4715" s="161">
        <f t="shared" si="3452"/>
        <v>0</v>
      </c>
      <c r="L4715" s="161">
        <f t="shared" si="3453"/>
        <v>0</v>
      </c>
      <c r="M4715" s="17"/>
      <c r="N4715" s="139">
        <v>0</v>
      </c>
      <c r="O4715" s="217">
        <v>0</v>
      </c>
      <c r="P4715" s="246">
        <f>J4715*M4715</f>
        <v>0</v>
      </c>
      <c r="Q4715" s="246">
        <f>K4715*M4715</f>
        <v>0</v>
      </c>
      <c r="R4715" s="246">
        <f>L4715*M4715</f>
        <v>0</v>
      </c>
      <c r="S4715" s="12" t="s">
        <v>5</v>
      </c>
      <c r="T4715" s="533" t="s">
        <v>2154</v>
      </c>
    </row>
    <row r="4716" spans="1:21" s="56" customFormat="1" ht="69.95" hidden="1" customHeight="1" outlineLevel="1" x14ac:dyDescent="0.2">
      <c r="A4716" s="242" t="s">
        <v>6718</v>
      </c>
      <c r="B4716" s="76" t="s">
        <v>32</v>
      </c>
      <c r="C4716" s="77"/>
      <c r="D4716" s="304" t="s">
        <v>1325</v>
      </c>
      <c r="E4716" s="55"/>
      <c r="F4716" s="159" t="s">
        <v>4</v>
      </c>
      <c r="G4716" s="534">
        <f t="shared" si="3457"/>
        <v>0</v>
      </c>
      <c r="H4716" s="535">
        <v>0</v>
      </c>
      <c r="I4716" s="535">
        <v>0</v>
      </c>
      <c r="J4716" s="161">
        <f t="shared" si="3451"/>
        <v>0</v>
      </c>
      <c r="K4716" s="161">
        <f t="shared" si="3452"/>
        <v>0</v>
      </c>
      <c r="L4716" s="161">
        <f t="shared" si="3453"/>
        <v>0</v>
      </c>
      <c r="M4716" s="17"/>
      <c r="N4716" s="65">
        <v>0</v>
      </c>
      <c r="O4716" s="217">
        <v>0</v>
      </c>
      <c r="P4716" s="246">
        <f>J4716*M4716</f>
        <v>0</v>
      </c>
      <c r="Q4716" s="246">
        <f>K4716*M4716</f>
        <v>0</v>
      </c>
      <c r="R4716" s="246">
        <f>L4716*M4716</f>
        <v>0</v>
      </c>
      <c r="S4716" s="12" t="s">
        <v>5</v>
      </c>
      <c r="T4716" s="533" t="s">
        <v>2154</v>
      </c>
    </row>
    <row r="4717" spans="1:21" s="56" customFormat="1" ht="69.95" hidden="1" customHeight="1" outlineLevel="1" x14ac:dyDescent="0.2">
      <c r="A4717" s="242" t="s">
        <v>6719</v>
      </c>
      <c r="B4717" s="76" t="s">
        <v>32</v>
      </c>
      <c r="C4717" s="77"/>
      <c r="D4717" s="304" t="s">
        <v>1326</v>
      </c>
      <c r="E4717" s="55"/>
      <c r="F4717" s="159" t="s">
        <v>4</v>
      </c>
      <c r="G4717" s="534">
        <f t="shared" si="3457"/>
        <v>0</v>
      </c>
      <c r="H4717" s="535">
        <v>0</v>
      </c>
      <c r="I4717" s="535">
        <v>0</v>
      </c>
      <c r="J4717" s="161">
        <f t="shared" si="3451"/>
        <v>0</v>
      </c>
      <c r="K4717" s="161">
        <f t="shared" si="3452"/>
        <v>0</v>
      </c>
      <c r="L4717" s="161">
        <f t="shared" si="3453"/>
        <v>0</v>
      </c>
      <c r="M4717" s="17"/>
      <c r="N4717" s="65">
        <v>0</v>
      </c>
      <c r="O4717" s="217">
        <v>0</v>
      </c>
      <c r="P4717" s="246">
        <f>J4717*M4717</f>
        <v>0</v>
      </c>
      <c r="Q4717" s="246">
        <f>K4717*M4717</f>
        <v>0</v>
      </c>
      <c r="R4717" s="246">
        <f>L4717*M4717</f>
        <v>0</v>
      </c>
      <c r="S4717" s="12" t="s">
        <v>5</v>
      </c>
      <c r="T4717" s="533" t="s">
        <v>2154</v>
      </c>
    </row>
    <row r="4718" spans="1:21" s="56" customFormat="1" ht="69.95" hidden="1" customHeight="1" outlineLevel="1" x14ac:dyDescent="0.2">
      <c r="A4718" s="242" t="s">
        <v>6720</v>
      </c>
      <c r="B4718" s="76" t="s">
        <v>32</v>
      </c>
      <c r="C4718" s="77"/>
      <c r="D4718" s="304" t="s">
        <v>1691</v>
      </c>
      <c r="E4718" s="55"/>
      <c r="F4718" s="159" t="s">
        <v>4</v>
      </c>
      <c r="G4718" s="534">
        <f t="shared" ref="G4718:G4736" si="3458">H4718*1.2</f>
        <v>0</v>
      </c>
      <c r="H4718" s="535">
        <v>0</v>
      </c>
      <c r="I4718" s="535">
        <v>0</v>
      </c>
      <c r="J4718" s="161">
        <f t="shared" si="3451"/>
        <v>0</v>
      </c>
      <c r="K4718" s="161">
        <f t="shared" si="3452"/>
        <v>0</v>
      </c>
      <c r="L4718" s="161">
        <f t="shared" si="3453"/>
        <v>0</v>
      </c>
      <c r="M4718" s="17"/>
      <c r="N4718" s="65">
        <f>H4718*M4718</f>
        <v>0</v>
      </c>
      <c r="O4718" s="217">
        <f>I4718*M4718</f>
        <v>0</v>
      </c>
      <c r="P4718" s="246">
        <f>J4718*M4718</f>
        <v>0</v>
      </c>
      <c r="Q4718" s="246">
        <f>K4718*M4718</f>
        <v>0</v>
      </c>
      <c r="R4718" s="246">
        <f>L4718*M4718</f>
        <v>0</v>
      </c>
      <c r="S4718" s="12" t="s">
        <v>5</v>
      </c>
      <c r="T4718" s="533" t="s">
        <v>2154</v>
      </c>
    </row>
    <row r="4719" spans="1:21" s="56" customFormat="1" ht="69.95" hidden="1" customHeight="1" outlineLevel="1" x14ac:dyDescent="0.2">
      <c r="A4719" s="242" t="s">
        <v>6721</v>
      </c>
      <c r="B4719" s="76" t="s">
        <v>32</v>
      </c>
      <c r="C4719" s="77"/>
      <c r="D4719" s="304" t="s">
        <v>1692</v>
      </c>
      <c r="E4719" s="55"/>
      <c r="F4719" s="159" t="s">
        <v>4</v>
      </c>
      <c r="G4719" s="534">
        <f t="shared" si="3458"/>
        <v>0</v>
      </c>
      <c r="H4719" s="535">
        <v>0</v>
      </c>
      <c r="I4719" s="535">
        <v>0</v>
      </c>
      <c r="J4719" s="161">
        <f t="shared" si="3451"/>
        <v>0</v>
      </c>
      <c r="K4719" s="161">
        <f t="shared" si="3452"/>
        <v>0</v>
      </c>
      <c r="L4719" s="161">
        <f t="shared" si="3453"/>
        <v>0</v>
      </c>
      <c r="M4719" s="17"/>
      <c r="N4719" s="65">
        <f>H4719*M4719</f>
        <v>0</v>
      </c>
      <c r="O4719" s="217">
        <f>I4719*M4719</f>
        <v>0</v>
      </c>
      <c r="P4719" s="246">
        <f>J4719*M4719</f>
        <v>0</v>
      </c>
      <c r="Q4719" s="246">
        <f>K4719*M4719</f>
        <v>0</v>
      </c>
      <c r="R4719" s="246">
        <f>L4719*M4719</f>
        <v>0</v>
      </c>
      <c r="S4719" s="12" t="s">
        <v>5</v>
      </c>
      <c r="T4719" s="533" t="s">
        <v>2154</v>
      </c>
    </row>
    <row r="4720" spans="1:21" s="56" customFormat="1" ht="69.95" hidden="1" customHeight="1" outlineLevel="1" x14ac:dyDescent="0.2">
      <c r="A4720" s="242" t="s">
        <v>6722</v>
      </c>
      <c r="B4720" s="76" t="s">
        <v>32</v>
      </c>
      <c r="C4720" s="77"/>
      <c r="D4720" s="304" t="s">
        <v>1693</v>
      </c>
      <c r="E4720" s="55"/>
      <c r="F4720" s="159" t="s">
        <v>4</v>
      </c>
      <c r="G4720" s="534">
        <f t="shared" si="3458"/>
        <v>0</v>
      </c>
      <c r="H4720" s="535">
        <v>0</v>
      </c>
      <c r="I4720" s="535">
        <v>0</v>
      </c>
      <c r="J4720" s="161">
        <f t="shared" si="3451"/>
        <v>0</v>
      </c>
      <c r="K4720" s="161">
        <f t="shared" si="3452"/>
        <v>0</v>
      </c>
      <c r="L4720" s="161">
        <f t="shared" si="3453"/>
        <v>0</v>
      </c>
      <c r="M4720" s="17"/>
      <c r="N4720" s="65">
        <f>H4720*M4720</f>
        <v>0</v>
      </c>
      <c r="O4720" s="217">
        <f>I4720*M4720</f>
        <v>0</v>
      </c>
      <c r="P4720" s="246">
        <f>J4720*M4720</f>
        <v>0</v>
      </c>
      <c r="Q4720" s="246">
        <f>K4720*M4720</f>
        <v>0</v>
      </c>
      <c r="R4720" s="246">
        <f>L4720*M4720</f>
        <v>0</v>
      </c>
      <c r="S4720" s="12" t="s">
        <v>5</v>
      </c>
      <c r="T4720" s="533" t="s">
        <v>2154</v>
      </c>
    </row>
    <row r="4721" spans="1:20" s="56" customFormat="1" ht="69.95" hidden="1" customHeight="1" outlineLevel="1" x14ac:dyDescent="0.2">
      <c r="A4721" s="242" t="s">
        <v>6723</v>
      </c>
      <c r="B4721" s="76" t="s">
        <v>32</v>
      </c>
      <c r="C4721" s="77"/>
      <c r="D4721" s="304" t="s">
        <v>1694</v>
      </c>
      <c r="E4721" s="55"/>
      <c r="F4721" s="159" t="s">
        <v>4</v>
      </c>
      <c r="G4721" s="534">
        <f t="shared" si="3458"/>
        <v>0</v>
      </c>
      <c r="H4721" s="535">
        <v>0</v>
      </c>
      <c r="I4721" s="535">
        <v>0</v>
      </c>
      <c r="J4721" s="161">
        <f t="shared" si="3451"/>
        <v>0</v>
      </c>
      <c r="K4721" s="161">
        <f t="shared" si="3452"/>
        <v>0</v>
      </c>
      <c r="L4721" s="161">
        <f t="shared" si="3453"/>
        <v>0</v>
      </c>
      <c r="M4721" s="17"/>
      <c r="N4721" s="65">
        <f>H4721*M4721</f>
        <v>0</v>
      </c>
      <c r="O4721" s="217">
        <f>I4721*M4721</f>
        <v>0</v>
      </c>
      <c r="P4721" s="246">
        <f>J4721*M4721</f>
        <v>0</v>
      </c>
      <c r="Q4721" s="246">
        <f>K4721*M4721</f>
        <v>0</v>
      </c>
      <c r="R4721" s="246">
        <f>L4721*M4721</f>
        <v>0</v>
      </c>
      <c r="S4721" s="12" t="s">
        <v>5</v>
      </c>
      <c r="T4721" s="533" t="s">
        <v>2154</v>
      </c>
    </row>
    <row r="4722" spans="1:20" s="56" customFormat="1" ht="69.95" hidden="1" customHeight="1" outlineLevel="1" x14ac:dyDescent="0.2">
      <c r="A4722" s="242" t="s">
        <v>6724</v>
      </c>
      <c r="B4722" s="281" t="s">
        <v>290</v>
      </c>
      <c r="C4722" s="25"/>
      <c r="D4722" s="306" t="s">
        <v>1695</v>
      </c>
      <c r="E4722" s="55"/>
      <c r="F4722" s="159" t="s">
        <v>4</v>
      </c>
      <c r="G4722" s="534">
        <f t="shared" si="3458"/>
        <v>0</v>
      </c>
      <c r="H4722" s="535">
        <v>0</v>
      </c>
      <c r="I4722" s="535">
        <v>0</v>
      </c>
      <c r="J4722" s="161">
        <f t="shared" si="3451"/>
        <v>0</v>
      </c>
      <c r="K4722" s="161">
        <f t="shared" si="3452"/>
        <v>0</v>
      </c>
      <c r="L4722" s="161">
        <f t="shared" si="3453"/>
        <v>0</v>
      </c>
      <c r="M4722" s="17"/>
      <c r="N4722" s="65">
        <f>H4722*M4722</f>
        <v>0</v>
      </c>
      <c r="O4722" s="217">
        <f>I4722*M4722</f>
        <v>0</v>
      </c>
      <c r="P4722" s="246">
        <f>J4722*M4722</f>
        <v>0</v>
      </c>
      <c r="Q4722" s="246">
        <f>K4722*M4722</f>
        <v>0</v>
      </c>
      <c r="R4722" s="246">
        <f>L4722*M4722</f>
        <v>0</v>
      </c>
      <c r="S4722" s="12" t="s">
        <v>5</v>
      </c>
      <c r="T4722" s="533" t="s">
        <v>2154</v>
      </c>
    </row>
    <row r="4723" spans="1:20" s="56" customFormat="1" ht="69.95" hidden="1" customHeight="1" outlineLevel="1" x14ac:dyDescent="0.2">
      <c r="A4723" s="242" t="s">
        <v>6725</v>
      </c>
      <c r="B4723" s="278" t="s">
        <v>290</v>
      </c>
      <c r="C4723" s="53"/>
      <c r="D4723" s="306" t="s">
        <v>2720</v>
      </c>
      <c r="E4723" s="55"/>
      <c r="F4723" s="55" t="s">
        <v>4</v>
      </c>
      <c r="G4723" s="534">
        <f t="shared" si="3458"/>
        <v>0</v>
      </c>
      <c r="H4723" s="535">
        <v>0</v>
      </c>
      <c r="I4723" s="535">
        <v>0</v>
      </c>
      <c r="J4723" s="161">
        <f t="shared" si="3451"/>
        <v>0</v>
      </c>
      <c r="K4723" s="161">
        <f t="shared" si="3452"/>
        <v>0</v>
      </c>
      <c r="L4723" s="161">
        <f t="shared" si="3453"/>
        <v>0</v>
      </c>
      <c r="M4723" s="17"/>
      <c r="N4723" s="65">
        <f>H4723*M4723</f>
        <v>0</v>
      </c>
      <c r="O4723" s="217">
        <f>I4723*M4723</f>
        <v>0</v>
      </c>
      <c r="P4723" s="246">
        <f>J4723*M4723</f>
        <v>0</v>
      </c>
      <c r="Q4723" s="246">
        <f>K4723*M4723</f>
        <v>0</v>
      </c>
      <c r="R4723" s="246">
        <f>L4723*M4723</f>
        <v>0</v>
      </c>
      <c r="S4723" s="12" t="s">
        <v>5</v>
      </c>
      <c r="T4723" s="533" t="s">
        <v>2154</v>
      </c>
    </row>
    <row r="4724" spans="1:20" s="56" customFormat="1" ht="69.95" hidden="1" customHeight="1" outlineLevel="1" x14ac:dyDescent="0.2">
      <c r="A4724" s="242" t="s">
        <v>6726</v>
      </c>
      <c r="B4724" s="278" t="s">
        <v>290</v>
      </c>
      <c r="C4724" s="53"/>
      <c r="D4724" s="306" t="s">
        <v>2721</v>
      </c>
      <c r="E4724" s="55"/>
      <c r="F4724" s="55" t="s">
        <v>4</v>
      </c>
      <c r="G4724" s="534">
        <f t="shared" si="3458"/>
        <v>0</v>
      </c>
      <c r="H4724" s="535">
        <v>0</v>
      </c>
      <c r="I4724" s="535">
        <v>0</v>
      </c>
      <c r="J4724" s="161">
        <f t="shared" si="3451"/>
        <v>0</v>
      </c>
      <c r="K4724" s="161">
        <f t="shared" si="3452"/>
        <v>0</v>
      </c>
      <c r="L4724" s="161">
        <f t="shared" si="3453"/>
        <v>0</v>
      </c>
      <c r="M4724" s="17"/>
      <c r="N4724" s="139">
        <f>H4724*M4724</f>
        <v>0</v>
      </c>
      <c r="O4724" s="217">
        <f>I4724*M4724</f>
        <v>0</v>
      </c>
      <c r="P4724" s="246">
        <f>J4724*M4724</f>
        <v>0</v>
      </c>
      <c r="Q4724" s="246">
        <f>K4724*M4724</f>
        <v>0</v>
      </c>
      <c r="R4724" s="246">
        <f>L4724*M4724</f>
        <v>0</v>
      </c>
      <c r="S4724" s="12" t="s">
        <v>5</v>
      </c>
      <c r="T4724" s="533" t="s">
        <v>2154</v>
      </c>
    </row>
    <row r="4725" spans="1:20" s="56" customFormat="1" ht="69.95" hidden="1" customHeight="1" outlineLevel="1" x14ac:dyDescent="0.2">
      <c r="A4725" s="242" t="s">
        <v>6727</v>
      </c>
      <c r="B4725" s="278" t="s">
        <v>290</v>
      </c>
      <c r="C4725" s="53"/>
      <c r="D4725" s="306" t="s">
        <v>2722</v>
      </c>
      <c r="E4725" s="55"/>
      <c r="F4725" s="55" t="s">
        <v>4</v>
      </c>
      <c r="G4725" s="534">
        <f t="shared" si="3458"/>
        <v>0</v>
      </c>
      <c r="H4725" s="535">
        <v>0</v>
      </c>
      <c r="I4725" s="535">
        <v>0</v>
      </c>
      <c r="J4725" s="161">
        <f t="shared" si="3451"/>
        <v>0</v>
      </c>
      <c r="K4725" s="161">
        <f t="shared" si="3452"/>
        <v>0</v>
      </c>
      <c r="L4725" s="161">
        <f t="shared" si="3453"/>
        <v>0</v>
      </c>
      <c r="M4725" s="17"/>
      <c r="N4725" s="139">
        <f>H4725*M4725</f>
        <v>0</v>
      </c>
      <c r="O4725" s="217">
        <f>I4725*M4725</f>
        <v>0</v>
      </c>
      <c r="P4725" s="246">
        <f>J4725*M4725</f>
        <v>0</v>
      </c>
      <c r="Q4725" s="246">
        <f>K4725*M4725</f>
        <v>0</v>
      </c>
      <c r="R4725" s="246">
        <f>L4725*M4725</f>
        <v>0</v>
      </c>
      <c r="S4725" s="12" t="s">
        <v>5</v>
      </c>
      <c r="T4725" s="533" t="s">
        <v>2154</v>
      </c>
    </row>
    <row r="4726" spans="1:20" s="56" customFormat="1" ht="69.95" hidden="1" customHeight="1" outlineLevel="1" x14ac:dyDescent="0.2">
      <c r="A4726" s="242" t="s">
        <v>6728</v>
      </c>
      <c r="B4726" s="115" t="s">
        <v>32</v>
      </c>
      <c r="C4726" s="195"/>
      <c r="D4726" s="304" t="s">
        <v>1293</v>
      </c>
      <c r="E4726" s="55"/>
      <c r="F4726" s="55" t="s">
        <v>4</v>
      </c>
      <c r="G4726" s="534">
        <f t="shared" si="3458"/>
        <v>0</v>
      </c>
      <c r="H4726" s="535">
        <v>0</v>
      </c>
      <c r="I4726" s="535">
        <v>0</v>
      </c>
      <c r="J4726" s="161">
        <f t="shared" si="3451"/>
        <v>0</v>
      </c>
      <c r="K4726" s="161">
        <f t="shared" si="3452"/>
        <v>0</v>
      </c>
      <c r="L4726" s="161">
        <f t="shared" si="3453"/>
        <v>0</v>
      </c>
      <c r="M4726" s="17"/>
      <c r="N4726" s="65">
        <f>H4726*M4726</f>
        <v>0</v>
      </c>
      <c r="O4726" s="217">
        <f>I4726*M4726</f>
        <v>0</v>
      </c>
      <c r="P4726" s="246">
        <f>J4726*M4726</f>
        <v>0</v>
      </c>
      <c r="Q4726" s="246">
        <f>K4726*M4726</f>
        <v>0</v>
      </c>
      <c r="R4726" s="246">
        <f>L4726*M4726</f>
        <v>0</v>
      </c>
      <c r="S4726" s="12" t="s">
        <v>5</v>
      </c>
      <c r="T4726" s="533" t="s">
        <v>2154</v>
      </c>
    </row>
    <row r="4727" spans="1:20" s="56" customFormat="1" ht="69.95" hidden="1" customHeight="1" outlineLevel="1" x14ac:dyDescent="0.2">
      <c r="A4727" s="242" t="s">
        <v>6729</v>
      </c>
      <c r="B4727" s="278" t="s">
        <v>290</v>
      </c>
      <c r="C4727" s="53"/>
      <c r="D4727" s="306" t="s">
        <v>1294</v>
      </c>
      <c r="E4727" s="55"/>
      <c r="F4727" s="55" t="s">
        <v>4</v>
      </c>
      <c r="G4727" s="534">
        <f t="shared" si="3458"/>
        <v>0</v>
      </c>
      <c r="H4727" s="535">
        <v>0</v>
      </c>
      <c r="I4727" s="535">
        <v>0</v>
      </c>
      <c r="J4727" s="161">
        <f t="shared" si="3451"/>
        <v>0</v>
      </c>
      <c r="K4727" s="161">
        <f t="shared" si="3452"/>
        <v>0</v>
      </c>
      <c r="L4727" s="161">
        <f t="shared" si="3453"/>
        <v>0</v>
      </c>
      <c r="M4727" s="17"/>
      <c r="N4727" s="65">
        <f>H4727*M4727</f>
        <v>0</v>
      </c>
      <c r="O4727" s="217">
        <f>I4727*M4727</f>
        <v>0</v>
      </c>
      <c r="P4727" s="246">
        <f>J4727*M4727</f>
        <v>0</v>
      </c>
      <c r="Q4727" s="246">
        <f>K4727*M4727</f>
        <v>0</v>
      </c>
      <c r="R4727" s="246">
        <f>L4727*M4727</f>
        <v>0</v>
      </c>
      <c r="S4727" s="12" t="s">
        <v>5</v>
      </c>
      <c r="T4727" s="533" t="s">
        <v>2154</v>
      </c>
    </row>
    <row r="4728" spans="1:20" s="56" customFormat="1" ht="69.95" hidden="1" customHeight="1" outlineLevel="1" x14ac:dyDescent="0.2">
      <c r="A4728" s="242" t="s">
        <v>6731</v>
      </c>
      <c r="B4728" s="115" t="s">
        <v>32</v>
      </c>
      <c r="C4728" s="195"/>
      <c r="D4728" s="304" t="s">
        <v>1295</v>
      </c>
      <c r="E4728" s="55"/>
      <c r="F4728" s="55" t="s">
        <v>4</v>
      </c>
      <c r="G4728" s="534">
        <f t="shared" si="3458"/>
        <v>0</v>
      </c>
      <c r="H4728" s="535">
        <v>0</v>
      </c>
      <c r="I4728" s="535">
        <v>0</v>
      </c>
      <c r="J4728" s="161">
        <f t="shared" si="3451"/>
        <v>0</v>
      </c>
      <c r="K4728" s="161">
        <f t="shared" si="3452"/>
        <v>0</v>
      </c>
      <c r="L4728" s="161">
        <f t="shared" si="3453"/>
        <v>0</v>
      </c>
      <c r="M4728" s="17"/>
      <c r="N4728" s="65">
        <f>H4728*M4728</f>
        <v>0</v>
      </c>
      <c r="O4728" s="217">
        <f>I4728*M4728</f>
        <v>0</v>
      </c>
      <c r="P4728" s="246">
        <f>J4728*M4728</f>
        <v>0</v>
      </c>
      <c r="Q4728" s="246">
        <f>K4728*M4728</f>
        <v>0</v>
      </c>
      <c r="R4728" s="246">
        <f>L4728*M4728</f>
        <v>0</v>
      </c>
      <c r="S4728" s="12" t="s">
        <v>5</v>
      </c>
      <c r="T4728" s="533" t="s">
        <v>2154</v>
      </c>
    </row>
    <row r="4729" spans="1:20" s="56" customFormat="1" ht="69.95" hidden="1" customHeight="1" outlineLevel="1" x14ac:dyDescent="0.2">
      <c r="A4729" s="242" t="s">
        <v>6732</v>
      </c>
      <c r="B4729" s="115" t="s">
        <v>32</v>
      </c>
      <c r="C4729" s="195"/>
      <c r="D4729" s="304" t="s">
        <v>1296</v>
      </c>
      <c r="E4729" s="55"/>
      <c r="F4729" s="55" t="s">
        <v>4</v>
      </c>
      <c r="G4729" s="534">
        <f t="shared" si="3458"/>
        <v>0</v>
      </c>
      <c r="H4729" s="535">
        <v>0</v>
      </c>
      <c r="I4729" s="535">
        <v>0</v>
      </c>
      <c r="J4729" s="161">
        <f t="shared" si="3451"/>
        <v>0</v>
      </c>
      <c r="K4729" s="161">
        <f t="shared" si="3452"/>
        <v>0</v>
      </c>
      <c r="L4729" s="161">
        <f t="shared" si="3453"/>
        <v>0</v>
      </c>
      <c r="M4729" s="17"/>
      <c r="N4729" s="65">
        <f>H4729*M4729</f>
        <v>0</v>
      </c>
      <c r="O4729" s="217">
        <f>I4729*M4729</f>
        <v>0</v>
      </c>
      <c r="P4729" s="246">
        <f>J4729*M4729</f>
        <v>0</v>
      </c>
      <c r="Q4729" s="246">
        <f>K4729*M4729</f>
        <v>0</v>
      </c>
      <c r="R4729" s="246">
        <f>L4729*M4729</f>
        <v>0</v>
      </c>
      <c r="S4729" s="12" t="s">
        <v>5</v>
      </c>
      <c r="T4729" s="533" t="s">
        <v>2154</v>
      </c>
    </row>
    <row r="4730" spans="1:20" s="56" customFormat="1" ht="69.95" hidden="1" customHeight="1" outlineLevel="1" x14ac:dyDescent="0.2">
      <c r="A4730" s="242" t="s">
        <v>6733</v>
      </c>
      <c r="B4730" s="115" t="s">
        <v>32</v>
      </c>
      <c r="C4730" s="195"/>
      <c r="D4730" s="304" t="s">
        <v>1297</v>
      </c>
      <c r="E4730" s="55"/>
      <c r="F4730" s="55" t="s">
        <v>4</v>
      </c>
      <c r="G4730" s="534">
        <f t="shared" si="3458"/>
        <v>0</v>
      </c>
      <c r="H4730" s="535">
        <v>0</v>
      </c>
      <c r="I4730" s="535">
        <v>0</v>
      </c>
      <c r="J4730" s="161">
        <f t="shared" si="3451"/>
        <v>0</v>
      </c>
      <c r="K4730" s="161">
        <f t="shared" si="3452"/>
        <v>0</v>
      </c>
      <c r="L4730" s="161">
        <f t="shared" si="3453"/>
        <v>0</v>
      </c>
      <c r="M4730" s="17"/>
      <c r="N4730" s="65">
        <f>H4730*M4730</f>
        <v>0</v>
      </c>
      <c r="O4730" s="217">
        <f>I4730*M4730</f>
        <v>0</v>
      </c>
      <c r="P4730" s="246">
        <f>J4730*M4730</f>
        <v>0</v>
      </c>
      <c r="Q4730" s="246">
        <f>K4730*M4730</f>
        <v>0</v>
      </c>
      <c r="R4730" s="246">
        <f>L4730*M4730</f>
        <v>0</v>
      </c>
      <c r="S4730" s="12" t="s">
        <v>5</v>
      </c>
      <c r="T4730" s="533" t="s">
        <v>2154</v>
      </c>
    </row>
    <row r="4731" spans="1:20" s="56" customFormat="1" ht="69.95" hidden="1" customHeight="1" outlineLevel="1" x14ac:dyDescent="0.2">
      <c r="A4731" s="242" t="s">
        <v>6734</v>
      </c>
      <c r="B4731" s="115" t="s">
        <v>32</v>
      </c>
      <c r="C4731" s="195"/>
      <c r="D4731" s="304" t="s">
        <v>1298</v>
      </c>
      <c r="E4731" s="55"/>
      <c r="F4731" s="55" t="s">
        <v>4</v>
      </c>
      <c r="G4731" s="534">
        <f t="shared" si="3458"/>
        <v>0</v>
      </c>
      <c r="H4731" s="535">
        <v>0</v>
      </c>
      <c r="I4731" s="535">
        <v>0</v>
      </c>
      <c r="J4731" s="161">
        <f t="shared" si="3451"/>
        <v>0</v>
      </c>
      <c r="K4731" s="161">
        <f t="shared" si="3452"/>
        <v>0</v>
      </c>
      <c r="L4731" s="161">
        <f t="shared" si="3453"/>
        <v>0</v>
      </c>
      <c r="M4731" s="17"/>
      <c r="N4731" s="65">
        <f>H4731*M4731</f>
        <v>0</v>
      </c>
      <c r="O4731" s="217">
        <f>I4731*M4731</f>
        <v>0</v>
      </c>
      <c r="P4731" s="246">
        <f>J4731*M4731</f>
        <v>0</v>
      </c>
      <c r="Q4731" s="246">
        <f>K4731*M4731</f>
        <v>0</v>
      </c>
      <c r="R4731" s="246">
        <f>L4731*M4731</f>
        <v>0</v>
      </c>
      <c r="S4731" s="12" t="s">
        <v>5</v>
      </c>
      <c r="T4731" s="533" t="s">
        <v>2154</v>
      </c>
    </row>
    <row r="4732" spans="1:20" s="56" customFormat="1" ht="69.95" hidden="1" customHeight="1" outlineLevel="1" x14ac:dyDescent="0.2">
      <c r="A4732" s="242" t="s">
        <v>6735</v>
      </c>
      <c r="B4732" s="400" t="s">
        <v>291</v>
      </c>
      <c r="C4732" s="400"/>
      <c r="D4732" s="306" t="s">
        <v>1290</v>
      </c>
      <c r="E4732" s="7"/>
      <c r="F4732" s="91" t="s">
        <v>4</v>
      </c>
      <c r="G4732" s="534">
        <f t="shared" si="3458"/>
        <v>0</v>
      </c>
      <c r="H4732" s="535">
        <v>0</v>
      </c>
      <c r="I4732" s="535">
        <v>0</v>
      </c>
      <c r="J4732" s="161">
        <f t="shared" si="3451"/>
        <v>0</v>
      </c>
      <c r="K4732" s="161">
        <f t="shared" si="3452"/>
        <v>0</v>
      </c>
      <c r="L4732" s="161">
        <f t="shared" si="3453"/>
        <v>0</v>
      </c>
      <c r="M4732" s="17"/>
      <c r="N4732" s="65">
        <f>H4732*M4732</f>
        <v>0</v>
      </c>
      <c r="O4732" s="217">
        <f>I4732*M4732</f>
        <v>0</v>
      </c>
      <c r="P4732" s="246">
        <f>J4732*M4732</f>
        <v>0</v>
      </c>
      <c r="Q4732" s="246">
        <f>K4732*M4732</f>
        <v>0</v>
      </c>
      <c r="R4732" s="246">
        <f>L4732*M4732</f>
        <v>0</v>
      </c>
      <c r="S4732" s="12" t="s">
        <v>5</v>
      </c>
      <c r="T4732" s="533" t="s">
        <v>2154</v>
      </c>
    </row>
    <row r="4733" spans="1:20" s="56" customFormat="1" ht="69.95" hidden="1" customHeight="1" outlineLevel="1" x14ac:dyDescent="0.2">
      <c r="A4733" s="242" t="s">
        <v>6736</v>
      </c>
      <c r="B4733" s="278" t="s">
        <v>290</v>
      </c>
      <c r="C4733" s="53"/>
      <c r="D4733" s="306" t="s">
        <v>2723</v>
      </c>
      <c r="E4733" s="55"/>
      <c r="F4733" s="55" t="s">
        <v>4</v>
      </c>
      <c r="G4733" s="534">
        <f t="shared" si="3458"/>
        <v>0</v>
      </c>
      <c r="H4733" s="535">
        <v>0</v>
      </c>
      <c r="I4733" s="535">
        <v>0</v>
      </c>
      <c r="J4733" s="161">
        <v>0.88200000000000001</v>
      </c>
      <c r="K4733" s="161">
        <v>0.873</v>
      </c>
      <c r="L4733" s="161">
        <v>0.86399999999999999</v>
      </c>
      <c r="M4733" s="17"/>
      <c r="N4733" s="272">
        <v>0</v>
      </c>
      <c r="O4733" s="217">
        <v>0</v>
      </c>
      <c r="P4733" s="246">
        <v>0</v>
      </c>
      <c r="Q4733" s="246">
        <v>0</v>
      </c>
      <c r="R4733" s="246">
        <v>0</v>
      </c>
      <c r="S4733" s="12" t="s">
        <v>5</v>
      </c>
      <c r="T4733" s="533" t="s">
        <v>2154</v>
      </c>
    </row>
    <row r="4734" spans="1:20" s="56" customFormat="1" ht="69.95" hidden="1" customHeight="1" outlineLevel="1" x14ac:dyDescent="0.2">
      <c r="A4734" s="242" t="s">
        <v>6737</v>
      </c>
      <c r="B4734" s="278" t="s">
        <v>290</v>
      </c>
      <c r="C4734" s="53"/>
      <c r="D4734" s="306" t="s">
        <v>2724</v>
      </c>
      <c r="E4734" s="55"/>
      <c r="F4734" s="55" t="s">
        <v>4</v>
      </c>
      <c r="G4734" s="534">
        <f t="shared" si="3458"/>
        <v>0</v>
      </c>
      <c r="H4734" s="535">
        <v>0</v>
      </c>
      <c r="I4734" s="535">
        <v>0</v>
      </c>
      <c r="J4734" s="161">
        <v>0.88200000000000001</v>
      </c>
      <c r="K4734" s="161">
        <v>0.873</v>
      </c>
      <c r="L4734" s="161">
        <v>0.86399999999999999</v>
      </c>
      <c r="M4734" s="17"/>
      <c r="N4734" s="272">
        <v>0</v>
      </c>
      <c r="O4734" s="217">
        <v>0</v>
      </c>
      <c r="P4734" s="246">
        <v>0</v>
      </c>
      <c r="Q4734" s="246">
        <v>0</v>
      </c>
      <c r="R4734" s="246">
        <v>0</v>
      </c>
      <c r="S4734" s="12" t="s">
        <v>5</v>
      </c>
      <c r="T4734" s="533" t="s">
        <v>2154</v>
      </c>
    </row>
    <row r="4735" spans="1:20" s="56" customFormat="1" ht="69.95" hidden="1" customHeight="1" outlineLevel="1" x14ac:dyDescent="0.2">
      <c r="A4735" s="242" t="s">
        <v>6738</v>
      </c>
      <c r="B4735" s="278" t="s">
        <v>290</v>
      </c>
      <c r="C4735" s="53"/>
      <c r="D4735" s="306" t="s">
        <v>2725</v>
      </c>
      <c r="E4735" s="55"/>
      <c r="F4735" s="55" t="s">
        <v>4</v>
      </c>
      <c r="G4735" s="534">
        <f t="shared" si="3458"/>
        <v>0</v>
      </c>
      <c r="H4735" s="535">
        <v>0</v>
      </c>
      <c r="I4735" s="535">
        <v>0</v>
      </c>
      <c r="J4735" s="161">
        <v>0.88200000000000001</v>
      </c>
      <c r="K4735" s="161">
        <v>0.873</v>
      </c>
      <c r="L4735" s="161">
        <v>0.86399999999999999</v>
      </c>
      <c r="M4735" s="17"/>
      <c r="N4735" s="272">
        <v>0</v>
      </c>
      <c r="O4735" s="217">
        <v>0</v>
      </c>
      <c r="P4735" s="246">
        <v>0</v>
      </c>
      <c r="Q4735" s="246">
        <v>0</v>
      </c>
      <c r="R4735" s="246">
        <v>0</v>
      </c>
      <c r="S4735" s="12" t="s">
        <v>5</v>
      </c>
      <c r="T4735" s="533" t="s">
        <v>2154</v>
      </c>
    </row>
    <row r="4736" spans="1:20" s="56" customFormat="1" ht="69.95" hidden="1" customHeight="1" outlineLevel="1" x14ac:dyDescent="0.2">
      <c r="A4736" s="242" t="s">
        <v>6739</v>
      </c>
      <c r="B4736" s="278" t="s">
        <v>290</v>
      </c>
      <c r="C4736" s="53"/>
      <c r="D4736" s="306" t="s">
        <v>2726</v>
      </c>
      <c r="E4736" s="55"/>
      <c r="F4736" s="55" t="s">
        <v>4</v>
      </c>
      <c r="G4736" s="534">
        <f t="shared" si="3458"/>
        <v>0</v>
      </c>
      <c r="H4736" s="535">
        <v>0</v>
      </c>
      <c r="I4736" s="535">
        <v>0</v>
      </c>
      <c r="J4736" s="161">
        <v>0.88200000000000001</v>
      </c>
      <c r="K4736" s="161">
        <v>0.873</v>
      </c>
      <c r="L4736" s="161">
        <v>0.86399999999999999</v>
      </c>
      <c r="M4736" s="17"/>
      <c r="N4736" s="272">
        <v>0</v>
      </c>
      <c r="O4736" s="217">
        <v>0</v>
      </c>
      <c r="P4736" s="246">
        <v>0</v>
      </c>
      <c r="Q4736" s="246">
        <v>0</v>
      </c>
      <c r="R4736" s="246">
        <v>0</v>
      </c>
      <c r="S4736" s="12" t="s">
        <v>5</v>
      </c>
      <c r="T4736" s="533" t="s">
        <v>2154</v>
      </c>
    </row>
    <row r="4737" spans="1:20" s="56" customFormat="1" ht="69.95" hidden="1" customHeight="1" outlineLevel="1" x14ac:dyDescent="0.2">
      <c r="A4737" s="242" t="s">
        <v>6740</v>
      </c>
      <c r="B4737" s="319" t="s">
        <v>291</v>
      </c>
      <c r="C4737" s="319"/>
      <c r="D4737" s="306" t="s">
        <v>1291</v>
      </c>
      <c r="E4737" s="7"/>
      <c r="F4737" s="91" t="s">
        <v>4</v>
      </c>
      <c r="G4737" s="536">
        <v>0</v>
      </c>
      <c r="H4737" s="535">
        <v>0</v>
      </c>
      <c r="I4737" s="535">
        <v>0</v>
      </c>
      <c r="J4737" s="161">
        <f t="shared" si="3451"/>
        <v>0</v>
      </c>
      <c r="K4737" s="161">
        <f t="shared" si="3452"/>
        <v>0</v>
      </c>
      <c r="L4737" s="161">
        <f t="shared" si="3453"/>
        <v>0</v>
      </c>
      <c r="M4737" s="17"/>
      <c r="N4737" s="65">
        <f>H4737*M4737</f>
        <v>0</v>
      </c>
      <c r="O4737" s="217">
        <f>I4737*M4737</f>
        <v>0</v>
      </c>
      <c r="P4737" s="246">
        <f>J4737*M4737</f>
        <v>0</v>
      </c>
      <c r="Q4737" s="246">
        <f>K4737*M4737</f>
        <v>0</v>
      </c>
      <c r="R4737" s="246">
        <f>L4737*M4737</f>
        <v>0</v>
      </c>
      <c r="S4737" s="12" t="s">
        <v>5</v>
      </c>
      <c r="T4737" s="533" t="s">
        <v>2154</v>
      </c>
    </row>
    <row r="4738" spans="1:20" s="56" customFormat="1" ht="69.95" hidden="1" customHeight="1" outlineLevel="1" x14ac:dyDescent="0.2">
      <c r="A4738" s="242" t="s">
        <v>6741</v>
      </c>
      <c r="B4738" s="281" t="s">
        <v>318</v>
      </c>
      <c r="C4738" s="25"/>
      <c r="D4738" s="306" t="s">
        <v>2794</v>
      </c>
      <c r="E4738" s="7"/>
      <c r="F4738" s="159" t="s">
        <v>4</v>
      </c>
      <c r="G4738" s="536">
        <v>0</v>
      </c>
      <c r="H4738" s="535">
        <v>0</v>
      </c>
      <c r="I4738" s="535">
        <v>0</v>
      </c>
      <c r="J4738" s="161">
        <f t="shared" ref="J4738:J4742" si="3459">I4738*0.98</f>
        <v>0</v>
      </c>
      <c r="K4738" s="161">
        <f t="shared" ref="K4738:K4742" si="3460">I4738*0.97</f>
        <v>0</v>
      </c>
      <c r="L4738" s="161">
        <f t="shared" ref="L4738:L4742" si="3461">I4738*0.96</f>
        <v>0</v>
      </c>
      <c r="M4738" s="17"/>
      <c r="N4738" s="139">
        <f>H4738*M4738</f>
        <v>0</v>
      </c>
      <c r="O4738" s="217">
        <f>I4738*M4738</f>
        <v>0</v>
      </c>
      <c r="P4738" s="246">
        <f>J4738*M4738</f>
        <v>0</v>
      </c>
      <c r="Q4738" s="246">
        <f>K4738*M4738</f>
        <v>0</v>
      </c>
      <c r="R4738" s="246">
        <f>L4738*M4738</f>
        <v>0</v>
      </c>
      <c r="S4738" s="12" t="s">
        <v>5</v>
      </c>
      <c r="T4738" s="533" t="s">
        <v>2154</v>
      </c>
    </row>
    <row r="4739" spans="1:20" s="56" customFormat="1" ht="69.95" hidden="1" customHeight="1" outlineLevel="1" x14ac:dyDescent="0.2">
      <c r="A4739" s="242" t="s">
        <v>6742</v>
      </c>
      <c r="B4739" s="281" t="s">
        <v>318</v>
      </c>
      <c r="C4739" s="25"/>
      <c r="D4739" s="306" t="s">
        <v>2793</v>
      </c>
      <c r="E4739" s="7"/>
      <c r="F4739" s="159" t="s">
        <v>4</v>
      </c>
      <c r="G4739" s="536">
        <v>0</v>
      </c>
      <c r="H4739" s="535">
        <v>0</v>
      </c>
      <c r="I4739" s="535">
        <v>0</v>
      </c>
      <c r="J4739" s="161">
        <f t="shared" si="3459"/>
        <v>0</v>
      </c>
      <c r="K4739" s="161">
        <f t="shared" si="3460"/>
        <v>0</v>
      </c>
      <c r="L4739" s="161">
        <f t="shared" si="3461"/>
        <v>0</v>
      </c>
      <c r="M4739" s="17"/>
      <c r="N4739" s="139">
        <f>H4739*M4739</f>
        <v>0</v>
      </c>
      <c r="O4739" s="217">
        <f>I4739*M4739</f>
        <v>0</v>
      </c>
      <c r="P4739" s="246">
        <f>J4739*M4739</f>
        <v>0</v>
      </c>
      <c r="Q4739" s="246">
        <f>K4739*M4739</f>
        <v>0</v>
      </c>
      <c r="R4739" s="246">
        <f>L4739*M4739</f>
        <v>0</v>
      </c>
      <c r="S4739" s="12" t="s">
        <v>5</v>
      </c>
      <c r="T4739" s="533" t="s">
        <v>2154</v>
      </c>
    </row>
    <row r="4740" spans="1:20" s="56" customFormat="1" ht="69.95" hidden="1" customHeight="1" outlineLevel="1" x14ac:dyDescent="0.2">
      <c r="A4740" s="242" t="s">
        <v>6743</v>
      </c>
      <c r="B4740" s="281" t="s">
        <v>318</v>
      </c>
      <c r="C4740" s="25"/>
      <c r="D4740" s="306" t="s">
        <v>2792</v>
      </c>
      <c r="E4740" s="7"/>
      <c r="F4740" s="159" t="s">
        <v>4</v>
      </c>
      <c r="G4740" s="536">
        <v>0</v>
      </c>
      <c r="H4740" s="535">
        <v>0</v>
      </c>
      <c r="I4740" s="535">
        <v>0</v>
      </c>
      <c r="J4740" s="161">
        <f t="shared" si="3459"/>
        <v>0</v>
      </c>
      <c r="K4740" s="161">
        <f t="shared" si="3460"/>
        <v>0</v>
      </c>
      <c r="L4740" s="161">
        <f t="shared" si="3461"/>
        <v>0</v>
      </c>
      <c r="M4740" s="17"/>
      <c r="N4740" s="139">
        <f>H4740*M4740</f>
        <v>0</v>
      </c>
      <c r="O4740" s="217">
        <f>I4740*M4740</f>
        <v>0</v>
      </c>
      <c r="P4740" s="246">
        <f>J4740*M4740</f>
        <v>0</v>
      </c>
      <c r="Q4740" s="246">
        <f>K4740*M4740</f>
        <v>0</v>
      </c>
      <c r="R4740" s="246">
        <f>L4740*M4740</f>
        <v>0</v>
      </c>
      <c r="S4740" s="12" t="s">
        <v>5</v>
      </c>
      <c r="T4740" s="533" t="s">
        <v>2154</v>
      </c>
    </row>
    <row r="4741" spans="1:20" s="56" customFormat="1" ht="69.95" hidden="1" customHeight="1" outlineLevel="1" x14ac:dyDescent="0.2">
      <c r="A4741" s="242" t="s">
        <v>6744</v>
      </c>
      <c r="B4741" s="281" t="s">
        <v>318</v>
      </c>
      <c r="C4741" s="25"/>
      <c r="D4741" s="306" t="s">
        <v>2791</v>
      </c>
      <c r="E4741" s="7"/>
      <c r="F4741" s="159" t="s">
        <v>4</v>
      </c>
      <c r="G4741" s="536">
        <v>0</v>
      </c>
      <c r="H4741" s="535">
        <v>0</v>
      </c>
      <c r="I4741" s="535">
        <v>0</v>
      </c>
      <c r="J4741" s="161">
        <f t="shared" si="3459"/>
        <v>0</v>
      </c>
      <c r="K4741" s="161">
        <f t="shared" si="3460"/>
        <v>0</v>
      </c>
      <c r="L4741" s="161">
        <f t="shared" si="3461"/>
        <v>0</v>
      </c>
      <c r="M4741" s="17"/>
      <c r="N4741" s="139">
        <f>H4741*M4741</f>
        <v>0</v>
      </c>
      <c r="O4741" s="217">
        <f>I4741*M4741</f>
        <v>0</v>
      </c>
      <c r="P4741" s="246">
        <f>J4741*M4741</f>
        <v>0</v>
      </c>
      <c r="Q4741" s="246">
        <f>K4741*M4741</f>
        <v>0</v>
      </c>
      <c r="R4741" s="246">
        <f>L4741*M4741</f>
        <v>0</v>
      </c>
      <c r="S4741" s="12" t="s">
        <v>5</v>
      </c>
      <c r="T4741" s="533" t="s">
        <v>2154</v>
      </c>
    </row>
    <row r="4742" spans="1:20" s="56" customFormat="1" ht="69.95" hidden="1" customHeight="1" outlineLevel="1" x14ac:dyDescent="0.2">
      <c r="A4742" s="242" t="s">
        <v>6745</v>
      </c>
      <c r="B4742" s="281" t="s">
        <v>318</v>
      </c>
      <c r="C4742" s="25"/>
      <c r="D4742" s="306" t="s">
        <v>2790</v>
      </c>
      <c r="E4742" s="7"/>
      <c r="F4742" s="159" t="s">
        <v>4</v>
      </c>
      <c r="G4742" s="536">
        <v>0</v>
      </c>
      <c r="H4742" s="535">
        <v>0</v>
      </c>
      <c r="I4742" s="535">
        <v>0</v>
      </c>
      <c r="J4742" s="161">
        <f t="shared" si="3459"/>
        <v>0</v>
      </c>
      <c r="K4742" s="161">
        <f t="shared" si="3460"/>
        <v>0</v>
      </c>
      <c r="L4742" s="161">
        <f t="shared" si="3461"/>
        <v>0</v>
      </c>
      <c r="M4742" s="17"/>
      <c r="N4742" s="139">
        <f>H4742*M4742</f>
        <v>0</v>
      </c>
      <c r="O4742" s="217">
        <f>I4742*M4742</f>
        <v>0</v>
      </c>
      <c r="P4742" s="246">
        <f>J4742*M4742</f>
        <v>0</v>
      </c>
      <c r="Q4742" s="246">
        <f>K4742*M4742</f>
        <v>0</v>
      </c>
      <c r="R4742" s="246">
        <f>L4742*M4742</f>
        <v>0</v>
      </c>
      <c r="S4742" s="12" t="s">
        <v>5</v>
      </c>
      <c r="T4742" s="533" t="s">
        <v>2154</v>
      </c>
    </row>
    <row r="4743" spans="1:20" s="56" customFormat="1" ht="69.95" hidden="1" customHeight="1" outlineLevel="1" x14ac:dyDescent="0.2">
      <c r="A4743" s="242" t="s">
        <v>6746</v>
      </c>
      <c r="B4743" s="281" t="s">
        <v>290</v>
      </c>
      <c r="C4743" s="25"/>
      <c r="D4743" s="306" t="s">
        <v>2789</v>
      </c>
      <c r="E4743" s="7"/>
      <c r="F4743" s="159" t="s">
        <v>4</v>
      </c>
      <c r="G4743" s="536">
        <v>0</v>
      </c>
      <c r="H4743" s="535">
        <v>0</v>
      </c>
      <c r="I4743" s="535">
        <v>0</v>
      </c>
      <c r="J4743" s="161">
        <v>0.88200000000000001</v>
      </c>
      <c r="K4743" s="161">
        <v>0.873</v>
      </c>
      <c r="L4743" s="161">
        <v>0.86399999999999999</v>
      </c>
      <c r="M4743" s="17"/>
      <c r="N4743" s="139">
        <v>0</v>
      </c>
      <c r="O4743" s="217">
        <v>0</v>
      </c>
      <c r="P4743" s="246">
        <v>0</v>
      </c>
      <c r="Q4743" s="246">
        <v>0</v>
      </c>
      <c r="R4743" s="246">
        <v>0</v>
      </c>
      <c r="S4743" s="12" t="s">
        <v>5</v>
      </c>
      <c r="T4743" s="533" t="s">
        <v>2154</v>
      </c>
    </row>
    <row r="4744" spans="1:20" s="56" customFormat="1" ht="69.95" hidden="1" customHeight="1" outlineLevel="1" x14ac:dyDescent="0.2">
      <c r="A4744" s="242" t="s">
        <v>6747</v>
      </c>
      <c r="B4744" s="281" t="s">
        <v>290</v>
      </c>
      <c r="C4744" s="25"/>
      <c r="D4744" s="306" t="s">
        <v>2788</v>
      </c>
      <c r="E4744" s="7"/>
      <c r="F4744" s="159" t="s">
        <v>4</v>
      </c>
      <c r="G4744" s="536">
        <v>0</v>
      </c>
      <c r="H4744" s="535">
        <v>0</v>
      </c>
      <c r="I4744" s="535">
        <v>0</v>
      </c>
      <c r="J4744" s="161">
        <v>0.88200000000000001</v>
      </c>
      <c r="K4744" s="161">
        <v>0.873</v>
      </c>
      <c r="L4744" s="161">
        <v>0.86399999999999999</v>
      </c>
      <c r="M4744" s="17"/>
      <c r="N4744" s="139">
        <v>0</v>
      </c>
      <c r="O4744" s="217">
        <v>0</v>
      </c>
      <c r="P4744" s="246">
        <v>0</v>
      </c>
      <c r="Q4744" s="246">
        <v>0</v>
      </c>
      <c r="R4744" s="246">
        <v>0</v>
      </c>
      <c r="S4744" s="12" t="s">
        <v>5</v>
      </c>
      <c r="T4744" s="533" t="s">
        <v>2154</v>
      </c>
    </row>
    <row r="4745" spans="1:20" s="56" customFormat="1" ht="69.95" hidden="1" customHeight="1" outlineLevel="1" x14ac:dyDescent="0.2">
      <c r="A4745" s="242" t="s">
        <v>6748</v>
      </c>
      <c r="B4745" s="278" t="s">
        <v>290</v>
      </c>
      <c r="C4745" s="53"/>
      <c r="D4745" s="306" t="s">
        <v>2727</v>
      </c>
      <c r="E4745" s="55"/>
      <c r="F4745" s="159" t="s">
        <v>4</v>
      </c>
      <c r="G4745" s="536">
        <v>0</v>
      </c>
      <c r="H4745" s="535">
        <v>0</v>
      </c>
      <c r="I4745" s="535">
        <v>0</v>
      </c>
      <c r="J4745" s="161">
        <v>0</v>
      </c>
      <c r="K4745" s="161">
        <v>0</v>
      </c>
      <c r="L4745" s="161">
        <v>0</v>
      </c>
      <c r="M4745" s="17"/>
      <c r="N4745" s="139">
        <v>0</v>
      </c>
      <c r="O4745" s="217">
        <v>0</v>
      </c>
      <c r="P4745" s="246">
        <v>0</v>
      </c>
      <c r="Q4745" s="246">
        <v>0</v>
      </c>
      <c r="R4745" s="246">
        <v>0</v>
      </c>
      <c r="S4745" s="12" t="s">
        <v>5</v>
      </c>
      <c r="T4745" s="533" t="s">
        <v>2154</v>
      </c>
    </row>
    <row r="4746" spans="1:20" s="56" customFormat="1" ht="69.95" hidden="1" customHeight="1" outlineLevel="1" x14ac:dyDescent="0.2">
      <c r="A4746" s="242" t="s">
        <v>6749</v>
      </c>
      <c r="B4746" s="278" t="s">
        <v>290</v>
      </c>
      <c r="C4746" s="53"/>
      <c r="D4746" s="306" t="s">
        <v>2728</v>
      </c>
      <c r="E4746" s="55"/>
      <c r="F4746" s="159" t="s">
        <v>4</v>
      </c>
      <c r="G4746" s="536">
        <v>0</v>
      </c>
      <c r="H4746" s="535">
        <v>0</v>
      </c>
      <c r="I4746" s="535">
        <v>0</v>
      </c>
      <c r="J4746" s="161">
        <v>0</v>
      </c>
      <c r="K4746" s="161">
        <v>0</v>
      </c>
      <c r="L4746" s="161">
        <v>0</v>
      </c>
      <c r="M4746" s="17"/>
      <c r="N4746" s="139">
        <v>0</v>
      </c>
      <c r="O4746" s="217">
        <v>0</v>
      </c>
      <c r="P4746" s="246">
        <v>0</v>
      </c>
      <c r="Q4746" s="246">
        <v>0</v>
      </c>
      <c r="R4746" s="246">
        <v>0</v>
      </c>
      <c r="S4746" s="12" t="s">
        <v>5</v>
      </c>
      <c r="T4746" s="533" t="s">
        <v>2154</v>
      </c>
    </row>
    <row r="4747" spans="1:20" s="56" customFormat="1" ht="69.95" hidden="1" customHeight="1" outlineLevel="1" x14ac:dyDescent="0.2">
      <c r="A4747" s="242" t="s">
        <v>6750</v>
      </c>
      <c r="B4747" s="278" t="s">
        <v>290</v>
      </c>
      <c r="C4747" s="53"/>
      <c r="D4747" s="306" t="s">
        <v>2729</v>
      </c>
      <c r="E4747" s="55"/>
      <c r="F4747" s="159" t="s">
        <v>4</v>
      </c>
      <c r="G4747" s="536">
        <v>0</v>
      </c>
      <c r="H4747" s="535">
        <v>0</v>
      </c>
      <c r="I4747" s="535">
        <v>0</v>
      </c>
      <c r="J4747" s="161">
        <v>0</v>
      </c>
      <c r="K4747" s="161">
        <v>0</v>
      </c>
      <c r="L4747" s="161">
        <v>0</v>
      </c>
      <c r="M4747" s="17"/>
      <c r="N4747" s="139">
        <v>0</v>
      </c>
      <c r="O4747" s="217">
        <v>0</v>
      </c>
      <c r="P4747" s="246">
        <v>0</v>
      </c>
      <c r="Q4747" s="246">
        <v>0</v>
      </c>
      <c r="R4747" s="246">
        <v>0</v>
      </c>
      <c r="S4747" s="12" t="s">
        <v>5</v>
      </c>
      <c r="T4747" s="533" t="s">
        <v>2154</v>
      </c>
    </row>
    <row r="4748" spans="1:20" s="56" customFormat="1" ht="69.95" hidden="1" customHeight="1" outlineLevel="1" x14ac:dyDescent="0.2">
      <c r="A4748" s="242" t="s">
        <v>6751</v>
      </c>
      <c r="B4748" s="278" t="s">
        <v>290</v>
      </c>
      <c r="C4748" s="53"/>
      <c r="D4748" s="306" t="s">
        <v>2730</v>
      </c>
      <c r="E4748" s="55"/>
      <c r="F4748" s="159" t="s">
        <v>4</v>
      </c>
      <c r="G4748" s="536">
        <v>0</v>
      </c>
      <c r="H4748" s="535">
        <v>0</v>
      </c>
      <c r="I4748" s="535">
        <v>0</v>
      </c>
      <c r="J4748" s="161">
        <v>0</v>
      </c>
      <c r="K4748" s="161">
        <v>0</v>
      </c>
      <c r="L4748" s="161">
        <v>0</v>
      </c>
      <c r="M4748" s="17"/>
      <c r="N4748" s="139">
        <v>0</v>
      </c>
      <c r="O4748" s="217">
        <v>0</v>
      </c>
      <c r="P4748" s="246">
        <v>0</v>
      </c>
      <c r="Q4748" s="246">
        <v>0</v>
      </c>
      <c r="R4748" s="246">
        <v>0</v>
      </c>
      <c r="S4748" s="12" t="s">
        <v>5</v>
      </c>
      <c r="T4748" s="533" t="s">
        <v>2154</v>
      </c>
    </row>
    <row r="4749" spans="1:20" s="56" customFormat="1" ht="69.95" hidden="1" customHeight="1" outlineLevel="1" x14ac:dyDescent="0.2">
      <c r="A4749" s="242" t="s">
        <v>6752</v>
      </c>
      <c r="B4749" s="278" t="s">
        <v>290</v>
      </c>
      <c r="C4749" s="53"/>
      <c r="D4749" s="306" t="s">
        <v>2731</v>
      </c>
      <c r="E4749" s="55"/>
      <c r="F4749" s="159" t="s">
        <v>4</v>
      </c>
      <c r="G4749" s="536">
        <v>0</v>
      </c>
      <c r="H4749" s="535">
        <v>0</v>
      </c>
      <c r="I4749" s="535">
        <v>0</v>
      </c>
      <c r="J4749" s="161">
        <v>0</v>
      </c>
      <c r="K4749" s="161">
        <v>0</v>
      </c>
      <c r="L4749" s="161">
        <v>0</v>
      </c>
      <c r="M4749" s="17"/>
      <c r="N4749" s="139">
        <v>0</v>
      </c>
      <c r="O4749" s="217">
        <v>0</v>
      </c>
      <c r="P4749" s="246">
        <v>0</v>
      </c>
      <c r="Q4749" s="246">
        <v>0</v>
      </c>
      <c r="R4749" s="246">
        <v>0</v>
      </c>
      <c r="S4749" s="12" t="s">
        <v>5</v>
      </c>
      <c r="T4749" s="533" t="s">
        <v>2154</v>
      </c>
    </row>
    <row r="4750" spans="1:20" s="56" customFormat="1" ht="69.95" hidden="1" customHeight="1" outlineLevel="1" x14ac:dyDescent="0.2">
      <c r="A4750" s="242" t="s">
        <v>6753</v>
      </c>
      <c r="B4750" s="278" t="s">
        <v>290</v>
      </c>
      <c r="C4750" s="53"/>
      <c r="D4750" s="306" t="s">
        <v>2732</v>
      </c>
      <c r="E4750" s="55"/>
      <c r="F4750" s="159" t="s">
        <v>4</v>
      </c>
      <c r="G4750" s="536">
        <v>0</v>
      </c>
      <c r="H4750" s="535">
        <v>0</v>
      </c>
      <c r="I4750" s="535">
        <v>0</v>
      </c>
      <c r="J4750" s="161">
        <v>0</v>
      </c>
      <c r="K4750" s="161">
        <v>0</v>
      </c>
      <c r="L4750" s="161">
        <v>0</v>
      </c>
      <c r="M4750" s="17"/>
      <c r="N4750" s="139">
        <v>0</v>
      </c>
      <c r="O4750" s="217">
        <v>0</v>
      </c>
      <c r="P4750" s="246">
        <v>0</v>
      </c>
      <c r="Q4750" s="246">
        <v>0</v>
      </c>
      <c r="R4750" s="246">
        <v>0</v>
      </c>
      <c r="S4750" s="12" t="s">
        <v>5</v>
      </c>
      <c r="T4750" s="533" t="s">
        <v>2154</v>
      </c>
    </row>
    <row r="4751" spans="1:20" s="56" customFormat="1" ht="69.95" hidden="1" customHeight="1" outlineLevel="1" x14ac:dyDescent="0.2">
      <c r="A4751" s="242" t="s">
        <v>6754</v>
      </c>
      <c r="B4751" s="278" t="s">
        <v>290</v>
      </c>
      <c r="C4751" s="53"/>
      <c r="D4751" s="306" t="s">
        <v>2733</v>
      </c>
      <c r="E4751" s="55"/>
      <c r="F4751" s="159" t="s">
        <v>4</v>
      </c>
      <c r="G4751" s="536">
        <v>0</v>
      </c>
      <c r="H4751" s="535">
        <v>0</v>
      </c>
      <c r="I4751" s="535">
        <v>0</v>
      </c>
      <c r="J4751" s="161">
        <v>0</v>
      </c>
      <c r="K4751" s="161">
        <v>0</v>
      </c>
      <c r="L4751" s="161">
        <v>0</v>
      </c>
      <c r="M4751" s="17"/>
      <c r="N4751" s="139">
        <v>0</v>
      </c>
      <c r="O4751" s="217">
        <v>0</v>
      </c>
      <c r="P4751" s="246">
        <v>0</v>
      </c>
      <c r="Q4751" s="246">
        <v>0</v>
      </c>
      <c r="R4751" s="246">
        <v>0</v>
      </c>
      <c r="S4751" s="12" t="s">
        <v>5</v>
      </c>
      <c r="T4751" s="533" t="s">
        <v>2154</v>
      </c>
    </row>
    <row r="4752" spans="1:20" s="56" customFormat="1" ht="69.95" hidden="1" customHeight="1" outlineLevel="1" x14ac:dyDescent="0.2">
      <c r="A4752" s="242" t="s">
        <v>6755</v>
      </c>
      <c r="B4752" s="278" t="s">
        <v>290</v>
      </c>
      <c r="C4752" s="53"/>
      <c r="D4752" s="306" t="s">
        <v>2734</v>
      </c>
      <c r="E4752" s="55"/>
      <c r="F4752" s="159" t="s">
        <v>4</v>
      </c>
      <c r="G4752" s="536">
        <v>0</v>
      </c>
      <c r="H4752" s="535">
        <v>0</v>
      </c>
      <c r="I4752" s="535">
        <v>0</v>
      </c>
      <c r="J4752" s="161">
        <v>0</v>
      </c>
      <c r="K4752" s="161">
        <v>0</v>
      </c>
      <c r="L4752" s="161">
        <v>0</v>
      </c>
      <c r="M4752" s="17"/>
      <c r="N4752" s="139">
        <v>0</v>
      </c>
      <c r="O4752" s="217">
        <v>0</v>
      </c>
      <c r="P4752" s="246">
        <v>0</v>
      </c>
      <c r="Q4752" s="246">
        <v>0</v>
      </c>
      <c r="R4752" s="246">
        <v>0</v>
      </c>
      <c r="S4752" s="12" t="s">
        <v>5</v>
      </c>
      <c r="T4752" s="533" t="s">
        <v>2154</v>
      </c>
    </row>
    <row r="4753" spans="1:21" s="56" customFormat="1" ht="69.95" hidden="1" customHeight="1" outlineLevel="1" x14ac:dyDescent="0.2">
      <c r="A4753" s="242" t="s">
        <v>6756</v>
      </c>
      <c r="B4753" s="278" t="s">
        <v>290</v>
      </c>
      <c r="C4753" s="53"/>
      <c r="D4753" s="306" t="s">
        <v>2735</v>
      </c>
      <c r="E4753" s="55"/>
      <c r="F4753" s="159" t="s">
        <v>4</v>
      </c>
      <c r="G4753" s="536">
        <v>0</v>
      </c>
      <c r="H4753" s="535">
        <v>0</v>
      </c>
      <c r="I4753" s="535">
        <v>0</v>
      </c>
      <c r="J4753" s="161">
        <v>0</v>
      </c>
      <c r="K4753" s="161">
        <v>0</v>
      </c>
      <c r="L4753" s="161">
        <v>0</v>
      </c>
      <c r="M4753" s="17"/>
      <c r="N4753" s="139">
        <v>0</v>
      </c>
      <c r="O4753" s="217">
        <v>0</v>
      </c>
      <c r="P4753" s="246">
        <v>0</v>
      </c>
      <c r="Q4753" s="246">
        <v>0</v>
      </c>
      <c r="R4753" s="246">
        <v>0</v>
      </c>
      <c r="S4753" s="12" t="s">
        <v>5</v>
      </c>
      <c r="T4753" s="533" t="s">
        <v>2154</v>
      </c>
    </row>
    <row r="4754" spans="1:21" s="56" customFormat="1" ht="69.95" hidden="1" customHeight="1" outlineLevel="1" x14ac:dyDescent="0.2">
      <c r="A4754" s="242" t="s">
        <v>6757</v>
      </c>
      <c r="B4754" s="278" t="s">
        <v>290</v>
      </c>
      <c r="C4754" s="53"/>
      <c r="D4754" s="306" t="s">
        <v>2736</v>
      </c>
      <c r="E4754" s="55"/>
      <c r="F4754" s="159" t="s">
        <v>4</v>
      </c>
      <c r="G4754" s="536">
        <v>0</v>
      </c>
      <c r="H4754" s="535">
        <v>0</v>
      </c>
      <c r="I4754" s="535">
        <v>0</v>
      </c>
      <c r="J4754" s="161">
        <v>0</v>
      </c>
      <c r="K4754" s="161">
        <v>0</v>
      </c>
      <c r="L4754" s="161">
        <v>0</v>
      </c>
      <c r="M4754" s="17"/>
      <c r="N4754" s="139">
        <v>0</v>
      </c>
      <c r="O4754" s="217">
        <v>0</v>
      </c>
      <c r="P4754" s="246">
        <v>0</v>
      </c>
      <c r="Q4754" s="246">
        <v>0</v>
      </c>
      <c r="R4754" s="246">
        <v>0</v>
      </c>
      <c r="S4754" s="12" t="s">
        <v>5</v>
      </c>
      <c r="T4754" s="533" t="s">
        <v>2154</v>
      </c>
    </row>
    <row r="4755" spans="1:21" s="56" customFormat="1" ht="69.95" hidden="1" customHeight="1" outlineLevel="1" x14ac:dyDescent="0.2">
      <c r="A4755" s="242" t="s">
        <v>6758</v>
      </c>
      <c r="B4755" s="278" t="s">
        <v>290</v>
      </c>
      <c r="C4755" s="53"/>
      <c r="D4755" s="306" t="s">
        <v>2737</v>
      </c>
      <c r="E4755" s="55"/>
      <c r="F4755" s="159" t="s">
        <v>4</v>
      </c>
      <c r="G4755" s="536">
        <v>0</v>
      </c>
      <c r="H4755" s="535">
        <v>0</v>
      </c>
      <c r="I4755" s="535">
        <v>0</v>
      </c>
      <c r="J4755" s="161">
        <v>0</v>
      </c>
      <c r="K4755" s="161">
        <v>0</v>
      </c>
      <c r="L4755" s="161">
        <v>0</v>
      </c>
      <c r="M4755" s="17"/>
      <c r="N4755" s="139">
        <v>0</v>
      </c>
      <c r="O4755" s="217">
        <v>0</v>
      </c>
      <c r="P4755" s="246">
        <v>0</v>
      </c>
      <c r="Q4755" s="246">
        <v>0</v>
      </c>
      <c r="R4755" s="246">
        <v>0</v>
      </c>
      <c r="S4755" s="12" t="s">
        <v>5</v>
      </c>
      <c r="T4755" s="533" t="s">
        <v>2154</v>
      </c>
    </row>
    <row r="4756" spans="1:21" s="56" customFormat="1" ht="69.95" hidden="1" customHeight="1" outlineLevel="1" x14ac:dyDescent="0.2">
      <c r="A4756" s="242" t="s">
        <v>6759</v>
      </c>
      <c r="B4756" s="278" t="s">
        <v>290</v>
      </c>
      <c r="C4756" s="53"/>
      <c r="D4756" s="306" t="s">
        <v>2738</v>
      </c>
      <c r="E4756" s="55"/>
      <c r="F4756" s="159" t="s">
        <v>4</v>
      </c>
      <c r="G4756" s="536">
        <v>0</v>
      </c>
      <c r="H4756" s="535">
        <v>0</v>
      </c>
      <c r="I4756" s="535">
        <v>0</v>
      </c>
      <c r="J4756" s="161">
        <v>0</v>
      </c>
      <c r="K4756" s="161">
        <v>0</v>
      </c>
      <c r="L4756" s="161">
        <v>0</v>
      </c>
      <c r="M4756" s="17"/>
      <c r="N4756" s="139">
        <v>0</v>
      </c>
      <c r="O4756" s="217">
        <v>0</v>
      </c>
      <c r="P4756" s="246">
        <v>0</v>
      </c>
      <c r="Q4756" s="246">
        <v>0</v>
      </c>
      <c r="R4756" s="246">
        <v>0</v>
      </c>
      <c r="S4756" s="12" t="s">
        <v>5</v>
      </c>
      <c r="T4756" s="533" t="s">
        <v>2154</v>
      </c>
    </row>
    <row r="4757" spans="1:21" s="56" customFormat="1" ht="69.95" hidden="1" customHeight="1" outlineLevel="1" x14ac:dyDescent="0.2">
      <c r="A4757" s="242" t="s">
        <v>6760</v>
      </c>
      <c r="B4757" s="278" t="s">
        <v>290</v>
      </c>
      <c r="C4757" s="53"/>
      <c r="D4757" s="306" t="s">
        <v>2739</v>
      </c>
      <c r="E4757" s="55"/>
      <c r="F4757" s="159" t="s">
        <v>4</v>
      </c>
      <c r="G4757" s="536">
        <v>0</v>
      </c>
      <c r="H4757" s="535">
        <v>0</v>
      </c>
      <c r="I4757" s="535">
        <v>0</v>
      </c>
      <c r="J4757" s="161">
        <v>0</v>
      </c>
      <c r="K4757" s="161">
        <v>0</v>
      </c>
      <c r="L4757" s="161">
        <v>0</v>
      </c>
      <c r="M4757" s="17"/>
      <c r="N4757" s="139">
        <v>0</v>
      </c>
      <c r="O4757" s="217">
        <v>0</v>
      </c>
      <c r="P4757" s="246">
        <v>0</v>
      </c>
      <c r="Q4757" s="246">
        <v>0</v>
      </c>
      <c r="R4757" s="246">
        <v>0</v>
      </c>
      <c r="S4757" s="12" t="s">
        <v>5</v>
      </c>
      <c r="T4757" s="533" t="s">
        <v>2154</v>
      </c>
    </row>
    <row r="4758" spans="1:21" s="56" customFormat="1" ht="69.95" hidden="1" customHeight="1" outlineLevel="1" x14ac:dyDescent="0.2">
      <c r="A4758" s="644" t="s">
        <v>5004</v>
      </c>
      <c r="B4758" s="7" t="s">
        <v>62</v>
      </c>
      <c r="C4758" s="164"/>
      <c r="D4758" s="25" t="s">
        <v>6963</v>
      </c>
      <c r="E4758" s="145"/>
      <c r="F4758" s="59" t="s">
        <v>4</v>
      </c>
      <c r="G4758" s="536">
        <v>0</v>
      </c>
      <c r="H4758" s="535">
        <v>0</v>
      </c>
      <c r="I4758" s="535">
        <v>0</v>
      </c>
      <c r="J4758" s="161">
        <f t="shared" ref="J4758" si="3462">I4758*0.98</f>
        <v>0</v>
      </c>
      <c r="K4758" s="161">
        <f t="shared" ref="K4758" si="3463">I4758*0.97</f>
        <v>0</v>
      </c>
      <c r="L4758" s="161">
        <f t="shared" ref="L4758" si="3464">I4758*0.96</f>
        <v>0</v>
      </c>
      <c r="M4758" s="14"/>
      <c r="N4758" s="65">
        <f>H4758*M4758</f>
        <v>0</v>
      </c>
      <c r="O4758" s="217">
        <f>I4758*M4758</f>
        <v>0</v>
      </c>
      <c r="P4758" s="246">
        <f>J4758*M4758</f>
        <v>0</v>
      </c>
      <c r="Q4758" s="246">
        <f>K4758*M4758</f>
        <v>0</v>
      </c>
      <c r="R4758" s="246">
        <f>L4758*M4758</f>
        <v>0</v>
      </c>
      <c r="S4758" s="12" t="s">
        <v>5</v>
      </c>
      <c r="T4758" s="533" t="s">
        <v>2154</v>
      </c>
    </row>
    <row r="4759" spans="1:21" s="56" customFormat="1" ht="69.95" hidden="1" customHeight="1" outlineLevel="1" x14ac:dyDescent="0.2">
      <c r="A4759" s="242" t="s">
        <v>6761</v>
      </c>
      <c r="B4759" s="7" t="s">
        <v>62</v>
      </c>
      <c r="C4759" s="7"/>
      <c r="D4759" s="307" t="s">
        <v>667</v>
      </c>
      <c r="E4759" s="2"/>
      <c r="F4759" s="59" t="s">
        <v>4</v>
      </c>
      <c r="G4759" s="536">
        <v>0</v>
      </c>
      <c r="H4759" s="535">
        <v>0</v>
      </c>
      <c r="I4759" s="535">
        <v>0</v>
      </c>
      <c r="J4759" s="161">
        <f t="shared" si="3451"/>
        <v>0</v>
      </c>
      <c r="K4759" s="161">
        <f t="shared" si="3452"/>
        <v>0</v>
      </c>
      <c r="L4759" s="161">
        <f t="shared" si="3453"/>
        <v>0</v>
      </c>
      <c r="M4759" s="14"/>
      <c r="N4759" s="65">
        <f>H4759*M4759</f>
        <v>0</v>
      </c>
      <c r="O4759" s="217">
        <f>I4759*M4759</f>
        <v>0</v>
      </c>
      <c r="P4759" s="246">
        <f>J4759*M4759</f>
        <v>0</v>
      </c>
      <c r="Q4759" s="246">
        <f>K4759*M4759</f>
        <v>0</v>
      </c>
      <c r="R4759" s="246">
        <f>L4759*M4759</f>
        <v>0</v>
      </c>
      <c r="S4759" s="12" t="s">
        <v>5</v>
      </c>
      <c r="T4759" s="533" t="s">
        <v>2154</v>
      </c>
    </row>
    <row r="4760" spans="1:21" s="56" customFormat="1" ht="69.95" hidden="1" customHeight="1" outlineLevel="1" x14ac:dyDescent="0.2">
      <c r="A4760" s="242" t="s">
        <v>6762</v>
      </c>
      <c r="B4760" s="7" t="s">
        <v>141</v>
      </c>
      <c r="C4760" s="7"/>
      <c r="D4760" s="307" t="s">
        <v>668</v>
      </c>
      <c r="E4760" s="255"/>
      <c r="F4760" s="537" t="s">
        <v>4</v>
      </c>
      <c r="G4760" s="536">
        <v>0</v>
      </c>
      <c r="H4760" s="535">
        <v>0</v>
      </c>
      <c r="I4760" s="535">
        <v>0</v>
      </c>
      <c r="J4760" s="161">
        <f t="shared" si="3451"/>
        <v>0</v>
      </c>
      <c r="K4760" s="161">
        <f t="shared" si="3452"/>
        <v>0</v>
      </c>
      <c r="L4760" s="161">
        <f t="shared" si="3453"/>
        <v>0</v>
      </c>
      <c r="M4760" s="14"/>
      <c r="N4760" s="65">
        <f>H4760*M4760</f>
        <v>0</v>
      </c>
      <c r="O4760" s="217">
        <f>I4760*M4760</f>
        <v>0</v>
      </c>
      <c r="P4760" s="246">
        <f>J4760*M4760</f>
        <v>0</v>
      </c>
      <c r="Q4760" s="246">
        <f>K4760*M4760</f>
        <v>0</v>
      </c>
      <c r="R4760" s="246">
        <f>L4760*M4760</f>
        <v>0</v>
      </c>
      <c r="S4760" s="12" t="s">
        <v>5</v>
      </c>
      <c r="T4760" s="533" t="s">
        <v>2154</v>
      </c>
    </row>
    <row r="4761" spans="1:21" s="56" customFormat="1" ht="69.95" hidden="1" customHeight="1" outlineLevel="1" x14ac:dyDescent="0.2">
      <c r="A4761" s="242" t="s">
        <v>6763</v>
      </c>
      <c r="B4761" s="7" t="s">
        <v>62</v>
      </c>
      <c r="C4761" s="7"/>
      <c r="D4761" s="307" t="s">
        <v>669</v>
      </c>
      <c r="E4761" s="255"/>
      <c r="F4761" s="255" t="s">
        <v>4</v>
      </c>
      <c r="G4761" s="536">
        <v>0</v>
      </c>
      <c r="H4761" s="535">
        <v>0</v>
      </c>
      <c r="I4761" s="535">
        <v>0</v>
      </c>
      <c r="J4761" s="161">
        <f t="shared" si="3451"/>
        <v>0</v>
      </c>
      <c r="K4761" s="161">
        <f t="shared" si="3452"/>
        <v>0</v>
      </c>
      <c r="L4761" s="161">
        <f t="shared" si="3453"/>
        <v>0</v>
      </c>
      <c r="M4761" s="14"/>
      <c r="N4761" s="65">
        <f>H4761*M4761</f>
        <v>0</v>
      </c>
      <c r="O4761" s="217">
        <f>I4761*M4761</f>
        <v>0</v>
      </c>
      <c r="P4761" s="246">
        <f>J4761*M4761</f>
        <v>0</v>
      </c>
      <c r="Q4761" s="246">
        <f>K4761*M4761</f>
        <v>0</v>
      </c>
      <c r="R4761" s="246">
        <f>L4761*M4761</f>
        <v>0</v>
      </c>
      <c r="S4761" s="12" t="s">
        <v>5</v>
      </c>
      <c r="T4761" s="533" t="s">
        <v>2154</v>
      </c>
    </row>
    <row r="4762" spans="1:21" s="56" customFormat="1" ht="69.95" hidden="1" customHeight="1" outlineLevel="1" x14ac:dyDescent="0.2">
      <c r="A4762" s="644" t="s">
        <v>5145</v>
      </c>
      <c r="B4762" s="7" t="s">
        <v>141</v>
      </c>
      <c r="C4762" s="164"/>
      <c r="D4762" s="307" t="s">
        <v>6962</v>
      </c>
      <c r="E4762" s="2"/>
      <c r="F4762" s="59" t="s">
        <v>4</v>
      </c>
      <c r="G4762" s="536">
        <v>0</v>
      </c>
      <c r="H4762" s="535">
        <v>0</v>
      </c>
      <c r="I4762" s="535">
        <v>0</v>
      </c>
      <c r="J4762" s="161">
        <f t="shared" ref="J4762" si="3465">I4762*0.98</f>
        <v>0</v>
      </c>
      <c r="K4762" s="161">
        <f t="shared" ref="K4762" si="3466">I4762*0.97</f>
        <v>0</v>
      </c>
      <c r="L4762" s="161">
        <f t="shared" ref="L4762" si="3467">I4762*0.96</f>
        <v>0</v>
      </c>
      <c r="M4762" s="14"/>
      <c r="N4762" s="65">
        <f>H4762*M4762</f>
        <v>0</v>
      </c>
      <c r="O4762" s="217">
        <f>I4762*M4762</f>
        <v>0</v>
      </c>
      <c r="P4762" s="246">
        <f>J4762*M4762</f>
        <v>0</v>
      </c>
      <c r="Q4762" s="246">
        <f>K4762*M4762</f>
        <v>0</v>
      </c>
      <c r="R4762" s="246">
        <f>L4762*M4762</f>
        <v>0</v>
      </c>
      <c r="S4762" s="12" t="s">
        <v>5</v>
      </c>
      <c r="T4762" s="533" t="s">
        <v>2154</v>
      </c>
    </row>
    <row r="4763" spans="1:21" s="56" customFormat="1" ht="69.95" hidden="1" customHeight="1" outlineLevel="1" x14ac:dyDescent="0.2">
      <c r="A4763" s="242" t="s">
        <v>6764</v>
      </c>
      <c r="B4763" s="7" t="s">
        <v>733</v>
      </c>
      <c r="C4763" s="149"/>
      <c r="D4763" s="307" t="s">
        <v>729</v>
      </c>
      <c r="E4763" s="7"/>
      <c r="F4763" s="7" t="s">
        <v>4</v>
      </c>
      <c r="G4763" s="536">
        <f t="shared" ref="G4763" si="3468">H4763*1.2</f>
        <v>0</v>
      </c>
      <c r="H4763" s="535">
        <v>0</v>
      </c>
      <c r="I4763" s="535">
        <v>0</v>
      </c>
      <c r="J4763" s="161">
        <f t="shared" ref="J4763" si="3469">I4763*0.98</f>
        <v>0</v>
      </c>
      <c r="K4763" s="161">
        <f t="shared" ref="K4763" si="3470">I4763*0.97</f>
        <v>0</v>
      </c>
      <c r="L4763" s="161">
        <f t="shared" ref="L4763" si="3471">I4763*0.96</f>
        <v>0</v>
      </c>
      <c r="M4763" s="14"/>
      <c r="N4763" s="65">
        <f>H4763*M4763</f>
        <v>0</v>
      </c>
      <c r="O4763" s="217">
        <f>I4763*M4763</f>
        <v>0</v>
      </c>
      <c r="P4763" s="246">
        <f>J4763*M4763</f>
        <v>0</v>
      </c>
      <c r="Q4763" s="246">
        <f>K4763*M4763</f>
        <v>0</v>
      </c>
      <c r="R4763" s="246">
        <f>L4763*M4763</f>
        <v>0</v>
      </c>
      <c r="S4763" s="12" t="s">
        <v>5</v>
      </c>
      <c r="T4763" s="533" t="s">
        <v>2154</v>
      </c>
    </row>
    <row r="4764" spans="1:21" s="56" customFormat="1" ht="69.95" hidden="1" customHeight="1" outlineLevel="1" x14ac:dyDescent="0.2">
      <c r="A4764" s="242" t="s">
        <v>6766</v>
      </c>
      <c r="B4764" s="2" t="s">
        <v>23</v>
      </c>
      <c r="C4764" s="91" t="s">
        <v>1330</v>
      </c>
      <c r="D4764" s="341" t="s">
        <v>1</v>
      </c>
      <c r="E4764" s="2"/>
      <c r="F4764" s="390" t="s">
        <v>4</v>
      </c>
      <c r="G4764" s="536">
        <f t="shared" ref="G4764:G4765" si="3472">H4764*1.2</f>
        <v>0</v>
      </c>
      <c r="H4764" s="535">
        <v>0</v>
      </c>
      <c r="I4764" s="535">
        <v>0</v>
      </c>
      <c r="J4764" s="161">
        <f t="shared" ref="J4764:J4765" si="3473">I4764*0.98</f>
        <v>0</v>
      </c>
      <c r="K4764" s="161">
        <f t="shared" ref="K4764:K4765" si="3474">I4764*0.97</f>
        <v>0</v>
      </c>
      <c r="L4764" s="161">
        <f t="shared" ref="L4764:L4765" si="3475">I4764*0.96</f>
        <v>0</v>
      </c>
      <c r="M4764" s="14"/>
      <c r="N4764" s="175">
        <f>H4764*M4764</f>
        <v>0</v>
      </c>
      <c r="O4764" s="217">
        <f>I4764*M4764</f>
        <v>0</v>
      </c>
      <c r="P4764" s="246">
        <f>J4764*M4764</f>
        <v>0</v>
      </c>
      <c r="Q4764" s="246">
        <f>K4764*M4764</f>
        <v>0</v>
      </c>
      <c r="R4764" s="246">
        <f>L4764*M4764</f>
        <v>0</v>
      </c>
      <c r="S4764" s="13" t="s">
        <v>5</v>
      </c>
      <c r="T4764" s="533" t="s">
        <v>2154</v>
      </c>
    </row>
    <row r="4765" spans="1:21" s="56" customFormat="1" ht="69.95" hidden="1" customHeight="1" outlineLevel="1" x14ac:dyDescent="0.2">
      <c r="A4765" s="242" t="s">
        <v>6767</v>
      </c>
      <c r="B4765" s="2" t="s">
        <v>23</v>
      </c>
      <c r="C4765" s="91" t="s">
        <v>1331</v>
      </c>
      <c r="D4765" s="307" t="s">
        <v>6</v>
      </c>
      <c r="E4765" s="2"/>
      <c r="F4765" s="2" t="s">
        <v>4</v>
      </c>
      <c r="G4765" s="536">
        <f t="shared" si="3472"/>
        <v>0</v>
      </c>
      <c r="H4765" s="535">
        <v>0</v>
      </c>
      <c r="I4765" s="535">
        <v>0</v>
      </c>
      <c r="J4765" s="161">
        <f t="shared" si="3473"/>
        <v>0</v>
      </c>
      <c r="K4765" s="161">
        <f t="shared" si="3474"/>
        <v>0</v>
      </c>
      <c r="L4765" s="161">
        <f t="shared" si="3475"/>
        <v>0</v>
      </c>
      <c r="M4765" s="14"/>
      <c r="N4765" s="65">
        <f>H4765*M4765</f>
        <v>0</v>
      </c>
      <c r="O4765" s="217">
        <f>I4765*M4765</f>
        <v>0</v>
      </c>
      <c r="P4765" s="246">
        <f>J4765*M4765</f>
        <v>0</v>
      </c>
      <c r="Q4765" s="246">
        <f>K4765*M4765</f>
        <v>0</v>
      </c>
      <c r="R4765" s="246">
        <f>L4765*M4765</f>
        <v>0</v>
      </c>
      <c r="S4765" s="13" t="s">
        <v>5</v>
      </c>
      <c r="T4765" s="533" t="s">
        <v>2154</v>
      </c>
      <c r="U4765"/>
    </row>
    <row r="4766" spans="1:21" ht="15" customHeight="1" x14ac:dyDescent="0.2">
      <c r="A4766" s="6"/>
      <c r="B4766" s="6"/>
      <c r="C4766" s="6"/>
      <c r="D4766" s="5"/>
      <c r="E4766" s="6"/>
      <c r="F4766" s="6"/>
      <c r="G4766" s="6"/>
      <c r="H4766" s="6"/>
      <c r="I4766" s="6"/>
      <c r="J4766" s="6"/>
      <c r="K4766" s="6"/>
      <c r="L4766" s="6"/>
      <c r="M4766" s="5"/>
      <c r="N4766" s="323"/>
      <c r="O4766" s="323"/>
      <c r="P4766" s="323"/>
      <c r="Q4766" s="323"/>
      <c r="R4766" s="323"/>
      <c r="S4766" s="5"/>
    </row>
    <row r="4767" spans="1:21" ht="15" customHeight="1" x14ac:dyDescent="0.25">
      <c r="D4767" s="10" t="s">
        <v>7</v>
      </c>
      <c r="E4767" s="9"/>
      <c r="F4767" s="9"/>
      <c r="N4767" s="324">
        <f ca="1">IF(SUM($N$20:$N$4765)&lt;200,SUM($N$20:$N$4765),"")</f>
        <v>0</v>
      </c>
      <c r="O4767" s="324" t="str">
        <f ca="1">IF(SUM($O$20:$O$4765)&gt;=200,SUM($O$20:$O$4765),"")</f>
        <v/>
      </c>
      <c r="P4767" s="324" t="e">
        <f>SUM(#REF!)</f>
        <v>#REF!</v>
      </c>
      <c r="Q4767" s="324" t="e">
        <f>SUM(#REF!)</f>
        <v>#REF!</v>
      </c>
      <c r="R4767" s="324" t="e">
        <f>SUM(#REF!)</f>
        <v>#REF!</v>
      </c>
    </row>
    <row r="4768" spans="1:21" ht="15" customHeight="1" x14ac:dyDescent="0.25">
      <c r="D4768" s="10"/>
      <c r="E4768" s="9"/>
      <c r="F4768" s="9"/>
      <c r="N4768" s="325"/>
      <c r="O4768" s="325"/>
      <c r="P4768" s="325"/>
      <c r="Q4768" s="325"/>
      <c r="R4768" s="325"/>
    </row>
    <row r="4769" spans="1:19" ht="15" customHeight="1" x14ac:dyDescent="0.25">
      <c r="D4769" s="10"/>
      <c r="E4769" s="9"/>
      <c r="F4769" s="9"/>
      <c r="N4769" s="325"/>
      <c r="O4769" s="325"/>
      <c r="P4769" s="325"/>
      <c r="Q4769" s="325"/>
      <c r="R4769" s="325"/>
    </row>
    <row r="4770" spans="1:19" ht="15" customHeight="1" x14ac:dyDescent="0.2"/>
    <row r="4771" spans="1:19" ht="15" customHeight="1" x14ac:dyDescent="0.25">
      <c r="D4771" s="20" t="s">
        <v>35</v>
      </c>
    </row>
    <row r="4772" spans="1:19" ht="15" customHeight="1" x14ac:dyDescent="0.2">
      <c r="A4772" s="21"/>
      <c r="B4772" s="21" t="s">
        <v>8744</v>
      </c>
      <c r="C4772" s="21"/>
    </row>
    <row r="4773" spans="1:19" ht="15" customHeight="1" x14ac:dyDescent="0.2">
      <c r="A4773" s="21" t="s">
        <v>1700</v>
      </c>
      <c r="B4773" s="21" t="s">
        <v>1700</v>
      </c>
      <c r="C4773" s="21"/>
    </row>
    <row r="4774" spans="1:19" ht="15" customHeight="1" x14ac:dyDescent="0.2">
      <c r="D4774" s="54" t="s">
        <v>1699</v>
      </c>
    </row>
    <row r="4775" spans="1:19" ht="15" customHeight="1" x14ac:dyDescent="0.2"/>
    <row r="4776" spans="1:19" ht="15" customHeight="1" x14ac:dyDescent="0.25">
      <c r="A4776"/>
      <c r="B4776"/>
      <c r="C4776"/>
      <c r="D4776" s="20" t="s">
        <v>2</v>
      </c>
      <c r="E4776"/>
      <c r="F4776"/>
    </row>
    <row r="4777" spans="1:19" ht="15" customHeight="1" x14ac:dyDescent="0.25">
      <c r="A4777"/>
      <c r="B4777"/>
      <c r="C4777"/>
      <c r="D4777" s="20"/>
      <c r="E4777"/>
      <c r="F4777"/>
    </row>
    <row r="4778" spans="1:19" ht="15" customHeight="1" x14ac:dyDescent="0.25">
      <c r="B4778" s="723" t="s">
        <v>8743</v>
      </c>
    </row>
    <row r="4779" spans="1:19" ht="15" customHeight="1" x14ac:dyDescent="0.25">
      <c r="B4779" s="723"/>
    </row>
    <row r="4780" spans="1:19" ht="15" customHeight="1" x14ac:dyDescent="0.25">
      <c r="B4780" s="723"/>
    </row>
    <row r="4781" spans="1:19" ht="30" hidden="1" customHeight="1" x14ac:dyDescent="0.2">
      <c r="A4781" s="3" t="s">
        <v>3737</v>
      </c>
      <c r="B4781" s="120" t="s">
        <v>33</v>
      </c>
      <c r="C4781" s="120"/>
      <c r="D4781" s="120" t="s">
        <v>17</v>
      </c>
      <c r="E4781" s="121"/>
      <c r="F4781" s="121"/>
      <c r="G4781" s="122"/>
      <c r="H4781" s="120" t="s">
        <v>1923</v>
      </c>
      <c r="I4781" s="120" t="s">
        <v>1923</v>
      </c>
      <c r="J4781" s="126" t="s">
        <v>1927</v>
      </c>
      <c r="K4781" s="126" t="s">
        <v>1928</v>
      </c>
      <c r="L4781" s="126" t="s">
        <v>1929</v>
      </c>
      <c r="M4781" s="120" t="s">
        <v>18</v>
      </c>
      <c r="N4781" s="120" t="s">
        <v>8</v>
      </c>
      <c r="O4781" s="120" t="s">
        <v>8</v>
      </c>
      <c r="P4781" s="120" t="s">
        <v>8</v>
      </c>
      <c r="Q4781" s="120" t="s">
        <v>8</v>
      </c>
      <c r="R4781" s="120" t="s">
        <v>8</v>
      </c>
      <c r="S4781" s="120" t="s">
        <v>34</v>
      </c>
    </row>
    <row r="4782" spans="1:19" ht="15" hidden="1" customHeight="1" x14ac:dyDescent="0.2"/>
    <row r="4783" spans="1:19" ht="15" hidden="1" customHeight="1" x14ac:dyDescent="0.25">
      <c r="D4783" s="9" t="s">
        <v>1970</v>
      </c>
      <c r="E4783" s="9"/>
      <c r="F4783" s="9"/>
      <c r="G4783" s="9"/>
      <c r="H4783" s="9"/>
      <c r="I4783" s="9"/>
      <c r="J4783" s="9"/>
      <c r="K4783" s="9"/>
      <c r="L4783" s="9"/>
      <c r="M4783" s="9"/>
      <c r="N4783" s="326"/>
      <c r="O4783" s="326"/>
      <c r="P4783" s="326"/>
      <c r="Q4783" s="326"/>
      <c r="R4783" s="326"/>
      <c r="S4783" s="9"/>
    </row>
    <row r="4784" spans="1:19" ht="15" hidden="1" customHeight="1" x14ac:dyDescent="0.25">
      <c r="D4784" s="9" t="s">
        <v>1971</v>
      </c>
    </row>
    <row r="4785" spans="1:20" ht="15" hidden="1" customHeight="1" x14ac:dyDescent="0.25">
      <c r="D4785" s="9" t="s">
        <v>1972</v>
      </c>
    </row>
    <row r="4786" spans="1:20" ht="15" hidden="1" customHeight="1" x14ac:dyDescent="0.2"/>
    <row r="4787" spans="1:20" ht="20.100000000000001" hidden="1" customHeight="1" x14ac:dyDescent="0.3">
      <c r="B4787" s="726" t="s">
        <v>8742</v>
      </c>
      <c r="D4787" s="20"/>
    </row>
    <row r="4788" spans="1:20" ht="30" customHeight="1" x14ac:dyDescent="0.2">
      <c r="A4788" s="21"/>
      <c r="B4788" s="21"/>
      <c r="C4788" s="21"/>
    </row>
    <row r="4789" spans="1:20" ht="30" customHeight="1" x14ac:dyDescent="0.2">
      <c r="A4789" s="21"/>
      <c r="B4789" s="21"/>
      <c r="C4789" s="21"/>
      <c r="T4789" s="100"/>
    </row>
    <row r="4790" spans="1:20" ht="30" customHeight="1" x14ac:dyDescent="0.2">
      <c r="D4790" s="54"/>
    </row>
    <row r="4791" spans="1:20" ht="30" customHeight="1" x14ac:dyDescent="0.2"/>
    <row r="4792" spans="1:20" ht="30" customHeight="1" x14ac:dyDescent="0.25">
      <c r="A4792"/>
      <c r="B4792"/>
      <c r="C4792"/>
      <c r="D4792" s="20"/>
      <c r="E4792"/>
      <c r="F4792"/>
    </row>
    <row r="4793" spans="1:20" ht="30" customHeight="1" x14ac:dyDescent="0.2"/>
    <row r="4794" spans="1:20" ht="30" customHeight="1" x14ac:dyDescent="0.2"/>
    <row r="4795" spans="1:20" ht="30" customHeight="1" x14ac:dyDescent="0.2"/>
    <row r="4796" spans="1:20" ht="30" customHeight="1" x14ac:dyDescent="0.2"/>
    <row r="4797" spans="1:20" ht="30" customHeight="1" x14ac:dyDescent="0.2"/>
    <row r="4798" spans="1:20" ht="30" customHeight="1" x14ac:dyDescent="0.2"/>
    <row r="4799" spans="1:20" ht="30" customHeight="1" x14ac:dyDescent="0.2"/>
    <row r="4800" spans="1:20" ht="30" customHeight="1" x14ac:dyDescent="0.2"/>
    <row r="4801" ht="30" customHeight="1" x14ac:dyDescent="0.2"/>
    <row r="4802" ht="30" customHeight="1" x14ac:dyDescent="0.2"/>
    <row r="4803" ht="30" customHeight="1" x14ac:dyDescent="0.2"/>
    <row r="4804" ht="30" customHeight="1" x14ac:dyDescent="0.2"/>
    <row r="4805" ht="30" customHeight="1" x14ac:dyDescent="0.2"/>
    <row r="4806" ht="30" customHeight="1" x14ac:dyDescent="0.2"/>
    <row r="4807" ht="30" customHeight="1" x14ac:dyDescent="0.2"/>
    <row r="4808" ht="30" customHeight="1" x14ac:dyDescent="0.2"/>
    <row r="4809" ht="30" customHeight="1" x14ac:dyDescent="0.2"/>
    <row r="4810" ht="30" customHeight="1" x14ac:dyDescent="0.2"/>
    <row r="4811" ht="30" customHeight="1" x14ac:dyDescent="0.2"/>
    <row r="4812" ht="30" customHeight="1" x14ac:dyDescent="0.2"/>
    <row r="4813" ht="30" customHeight="1" x14ac:dyDescent="0.2"/>
    <row r="4814" ht="30" customHeight="1" x14ac:dyDescent="0.2"/>
    <row r="4815" ht="30" customHeight="1" x14ac:dyDescent="0.2"/>
    <row r="4816" ht="30" customHeight="1" x14ac:dyDescent="0.2"/>
    <row r="4817" ht="30" customHeight="1" x14ac:dyDescent="0.2"/>
    <row r="4818" ht="30" customHeight="1" x14ac:dyDescent="0.2"/>
    <row r="4819" ht="30" customHeight="1" x14ac:dyDescent="0.2"/>
    <row r="4820" ht="30" customHeight="1" x14ac:dyDescent="0.2"/>
    <row r="4821" ht="30" customHeight="1" x14ac:dyDescent="0.2"/>
    <row r="4822" ht="30" customHeight="1" x14ac:dyDescent="0.2"/>
    <row r="4823" ht="30" customHeight="1" x14ac:dyDescent="0.2"/>
    <row r="4824" ht="30" customHeight="1" x14ac:dyDescent="0.2"/>
    <row r="4825" ht="30" customHeight="1" x14ac:dyDescent="0.2"/>
    <row r="4826" ht="30" customHeight="1" x14ac:dyDescent="0.2"/>
    <row r="4827" ht="30" customHeight="1" x14ac:dyDescent="0.2"/>
    <row r="4828" ht="30" customHeight="1" x14ac:dyDescent="0.2"/>
    <row r="4829" ht="30" customHeight="1" x14ac:dyDescent="0.2"/>
    <row r="4830" ht="30" customHeight="1" x14ac:dyDescent="0.2"/>
    <row r="4831" ht="30" customHeight="1" x14ac:dyDescent="0.2"/>
    <row r="4832" ht="30" customHeight="1" x14ac:dyDescent="0.2"/>
    <row r="4833" ht="30" customHeight="1" x14ac:dyDescent="0.2"/>
    <row r="4834" ht="30" customHeight="1" x14ac:dyDescent="0.2"/>
    <row r="4835" ht="30" customHeight="1" x14ac:dyDescent="0.2"/>
    <row r="4836" ht="30" customHeight="1" x14ac:dyDescent="0.2"/>
    <row r="4837" ht="30" customHeight="1" x14ac:dyDescent="0.2"/>
    <row r="4838" ht="30" customHeight="1" x14ac:dyDescent="0.2"/>
    <row r="4839" ht="30" customHeight="1" x14ac:dyDescent="0.2"/>
    <row r="4840" ht="30" customHeight="1" x14ac:dyDescent="0.2"/>
    <row r="4841" ht="30" customHeight="1" x14ac:dyDescent="0.2"/>
    <row r="4842" ht="30" customHeight="1" x14ac:dyDescent="0.2"/>
    <row r="4843" ht="30" customHeight="1" x14ac:dyDescent="0.2"/>
    <row r="4844" ht="30" customHeight="1" x14ac:dyDescent="0.2"/>
    <row r="4845" ht="30" customHeight="1" x14ac:dyDescent="0.2"/>
    <row r="4846" ht="30" customHeight="1" x14ac:dyDescent="0.2"/>
    <row r="4847" ht="30" customHeight="1" x14ac:dyDescent="0.2"/>
    <row r="4848" ht="30" customHeight="1" x14ac:dyDescent="0.2"/>
    <row r="4849" ht="30" customHeight="1" x14ac:dyDescent="0.2"/>
    <row r="4850" ht="30" customHeight="1" x14ac:dyDescent="0.2"/>
    <row r="4851" ht="30" customHeight="1" x14ac:dyDescent="0.2"/>
    <row r="4852" ht="30" customHeight="1" x14ac:dyDescent="0.2"/>
    <row r="4853" ht="30" customHeight="1" x14ac:dyDescent="0.2"/>
    <row r="4854" ht="30" customHeight="1" x14ac:dyDescent="0.2"/>
    <row r="4855" ht="30" customHeight="1" x14ac:dyDescent="0.2"/>
    <row r="4856" ht="30" customHeight="1" x14ac:dyDescent="0.2"/>
    <row r="4857" ht="30" customHeight="1" x14ac:dyDescent="0.2"/>
    <row r="4858" ht="30" customHeight="1" x14ac:dyDescent="0.2"/>
    <row r="4859" ht="30" customHeight="1" x14ac:dyDescent="0.2"/>
    <row r="4860" ht="30" customHeight="1" x14ac:dyDescent="0.2"/>
    <row r="4861" ht="30" customHeight="1" x14ac:dyDescent="0.2"/>
    <row r="4862" ht="30" customHeight="1" x14ac:dyDescent="0.2"/>
    <row r="4863" ht="30" customHeight="1" x14ac:dyDescent="0.2"/>
    <row r="4864" ht="30" customHeight="1" x14ac:dyDescent="0.2"/>
    <row r="4865" ht="30" customHeight="1" x14ac:dyDescent="0.2"/>
    <row r="4866" ht="30" customHeight="1" x14ac:dyDescent="0.2"/>
    <row r="4867" ht="30" customHeight="1" x14ac:dyDescent="0.2"/>
    <row r="4868" ht="30" customHeight="1" x14ac:dyDescent="0.2"/>
    <row r="4869" ht="30" customHeight="1" x14ac:dyDescent="0.2"/>
    <row r="4870" ht="30" customHeight="1" x14ac:dyDescent="0.2"/>
    <row r="4871" ht="30" customHeight="1" x14ac:dyDescent="0.2"/>
    <row r="4872" ht="30" customHeight="1" x14ac:dyDescent="0.2"/>
    <row r="4873" ht="30" customHeight="1" x14ac:dyDescent="0.2"/>
    <row r="4874" ht="30" customHeight="1" x14ac:dyDescent="0.2"/>
    <row r="4875" ht="30" customHeight="1" x14ac:dyDescent="0.2"/>
    <row r="4876" ht="30" customHeight="1" x14ac:dyDescent="0.2"/>
    <row r="4877" ht="30" customHeight="1" x14ac:dyDescent="0.2"/>
    <row r="4878" ht="30" customHeight="1" x14ac:dyDescent="0.2"/>
    <row r="4879" ht="30" customHeight="1" x14ac:dyDescent="0.2"/>
    <row r="4880" ht="30" customHeight="1" x14ac:dyDescent="0.2"/>
    <row r="4881" ht="30" customHeight="1" x14ac:dyDescent="0.2"/>
    <row r="4882" ht="30" customHeight="1" x14ac:dyDescent="0.2"/>
    <row r="4883" ht="30" customHeight="1" x14ac:dyDescent="0.2"/>
    <row r="4884" ht="30" customHeight="1" x14ac:dyDescent="0.2"/>
    <row r="4885" ht="30" customHeight="1" x14ac:dyDescent="0.2"/>
    <row r="4886" ht="30" customHeight="1" x14ac:dyDescent="0.2"/>
    <row r="4887" ht="30" customHeight="1" x14ac:dyDescent="0.2"/>
    <row r="4888" ht="30" customHeight="1" x14ac:dyDescent="0.2"/>
    <row r="4889" ht="30" customHeight="1" x14ac:dyDescent="0.2"/>
    <row r="4890" ht="30" customHeight="1" x14ac:dyDescent="0.2"/>
    <row r="4891" ht="30" customHeight="1" x14ac:dyDescent="0.2"/>
    <row r="4892" ht="30" customHeight="1" x14ac:dyDescent="0.2"/>
    <row r="4893" ht="30" customHeight="1" x14ac:dyDescent="0.2"/>
    <row r="4894" ht="30" customHeight="1" x14ac:dyDescent="0.2"/>
    <row r="4895" ht="30" customHeight="1" x14ac:dyDescent="0.2"/>
    <row r="4896" ht="30" customHeight="1" x14ac:dyDescent="0.2"/>
    <row r="4897" ht="30" customHeight="1" x14ac:dyDescent="0.2"/>
    <row r="4898" ht="30" customHeight="1" x14ac:dyDescent="0.2"/>
    <row r="4899" ht="30" customHeight="1" x14ac:dyDescent="0.2"/>
    <row r="4900" ht="30" customHeight="1" x14ac:dyDescent="0.2"/>
    <row r="4901" ht="30" customHeight="1" x14ac:dyDescent="0.2"/>
    <row r="4902" ht="30" customHeight="1" x14ac:dyDescent="0.2"/>
    <row r="4903" ht="30" customHeight="1" x14ac:dyDescent="0.2"/>
    <row r="4904" ht="30" customHeight="1" x14ac:dyDescent="0.2"/>
    <row r="4905" ht="30" customHeight="1" x14ac:dyDescent="0.2"/>
    <row r="4906" ht="30" customHeight="1" x14ac:dyDescent="0.2"/>
    <row r="4907" ht="30" customHeight="1" x14ac:dyDescent="0.2"/>
    <row r="4908" ht="30" customHeight="1" x14ac:dyDescent="0.2"/>
    <row r="4909" ht="30" customHeight="1" x14ac:dyDescent="0.2"/>
    <row r="4910" ht="30" customHeight="1" x14ac:dyDescent="0.2"/>
    <row r="4911" ht="30" customHeight="1" x14ac:dyDescent="0.2"/>
    <row r="4912" ht="30" customHeight="1" x14ac:dyDescent="0.2"/>
    <row r="4913" ht="30" customHeight="1" x14ac:dyDescent="0.2"/>
    <row r="4914" ht="30" customHeight="1" x14ac:dyDescent="0.2"/>
    <row r="4915" ht="30" customHeight="1" x14ac:dyDescent="0.2"/>
    <row r="4916" ht="30" customHeight="1" x14ac:dyDescent="0.2"/>
    <row r="4917" ht="30" customHeight="1" x14ac:dyDescent="0.2"/>
    <row r="4918" ht="30" customHeight="1" x14ac:dyDescent="0.2"/>
    <row r="4919" ht="30" customHeight="1" x14ac:dyDescent="0.2"/>
    <row r="4920" ht="30" customHeight="1" x14ac:dyDescent="0.2"/>
    <row r="4921" ht="30" customHeight="1" x14ac:dyDescent="0.2"/>
    <row r="4922" ht="30" customHeight="1" x14ac:dyDescent="0.2"/>
    <row r="4923" ht="30" customHeight="1" x14ac:dyDescent="0.2"/>
    <row r="4924" ht="30" customHeight="1" x14ac:dyDescent="0.2"/>
    <row r="4925" ht="30" customHeight="1" x14ac:dyDescent="0.2"/>
    <row r="4926" ht="30" customHeight="1" x14ac:dyDescent="0.2"/>
    <row r="4927" ht="30" customHeight="1" x14ac:dyDescent="0.2"/>
    <row r="4928" ht="30" customHeight="1" x14ac:dyDescent="0.2"/>
    <row r="4929" ht="30" customHeight="1" x14ac:dyDescent="0.2"/>
    <row r="4930" ht="30" customHeight="1" x14ac:dyDescent="0.2"/>
    <row r="4931" ht="30" customHeight="1" x14ac:dyDescent="0.2"/>
    <row r="4932" ht="30" customHeight="1" x14ac:dyDescent="0.2"/>
    <row r="4933" ht="30" customHeight="1" x14ac:dyDescent="0.2"/>
    <row r="4934" ht="30" customHeight="1" x14ac:dyDescent="0.2"/>
    <row r="4935" ht="30" customHeight="1" x14ac:dyDescent="0.2"/>
    <row r="4936" ht="30" customHeight="1" x14ac:dyDescent="0.2"/>
    <row r="4937" ht="30" customHeight="1" x14ac:dyDescent="0.2"/>
    <row r="4938" ht="30" customHeight="1" x14ac:dyDescent="0.2"/>
    <row r="4939" ht="30" customHeight="1" x14ac:dyDescent="0.2"/>
    <row r="4940" ht="30" customHeight="1" x14ac:dyDescent="0.2"/>
    <row r="4941" ht="30" customHeight="1" x14ac:dyDescent="0.2"/>
    <row r="4942" ht="30" customHeight="1" x14ac:dyDescent="0.2"/>
    <row r="4943" ht="30" customHeight="1" x14ac:dyDescent="0.2"/>
    <row r="4944" ht="30" customHeight="1" x14ac:dyDescent="0.2"/>
    <row r="4945" ht="30" customHeight="1" x14ac:dyDescent="0.2"/>
    <row r="4946" ht="30" customHeight="1" x14ac:dyDescent="0.2"/>
    <row r="4947" ht="30" customHeight="1" x14ac:dyDescent="0.2"/>
    <row r="4948" ht="30" customHeight="1" x14ac:dyDescent="0.2"/>
    <row r="4949" ht="30" customHeight="1" x14ac:dyDescent="0.2"/>
    <row r="4950" ht="30" customHeight="1" x14ac:dyDescent="0.2"/>
    <row r="4951" ht="30" customHeight="1" x14ac:dyDescent="0.2"/>
    <row r="4952" ht="30" customHeight="1" x14ac:dyDescent="0.2"/>
    <row r="4953" ht="30" customHeight="1" x14ac:dyDescent="0.2"/>
    <row r="4954" ht="30" customHeight="1" x14ac:dyDescent="0.2"/>
    <row r="4955" ht="30" customHeight="1" x14ac:dyDescent="0.2"/>
    <row r="4956" ht="30" customHeight="1" x14ac:dyDescent="0.2"/>
    <row r="4957" ht="30" customHeight="1" x14ac:dyDescent="0.2"/>
    <row r="4958" ht="30" customHeight="1" x14ac:dyDescent="0.2"/>
    <row r="4959" ht="30" customHeight="1" x14ac:dyDescent="0.2"/>
    <row r="4960" ht="30" customHeight="1" x14ac:dyDescent="0.2"/>
    <row r="4961" ht="30" customHeight="1" x14ac:dyDescent="0.2"/>
    <row r="4962" ht="30" customHeight="1" x14ac:dyDescent="0.2"/>
    <row r="4963" ht="30" customHeight="1" x14ac:dyDescent="0.2"/>
    <row r="4964" ht="30" customHeight="1" x14ac:dyDescent="0.2"/>
    <row r="4965" ht="30" customHeight="1" x14ac:dyDescent="0.2"/>
    <row r="4966" ht="30" customHeight="1" x14ac:dyDescent="0.2"/>
    <row r="4967" ht="30" customHeight="1" x14ac:dyDescent="0.2"/>
    <row r="4968" ht="30" customHeight="1" x14ac:dyDescent="0.2"/>
    <row r="4969" ht="30" customHeight="1" x14ac:dyDescent="0.2"/>
    <row r="4970" ht="30" customHeight="1" x14ac:dyDescent="0.2"/>
    <row r="4971" ht="30" customHeight="1" x14ac:dyDescent="0.2"/>
    <row r="4972" ht="30" customHeight="1" x14ac:dyDescent="0.2"/>
    <row r="4973" ht="30" customHeight="1" x14ac:dyDescent="0.2"/>
    <row r="4974" ht="30" customHeight="1" x14ac:dyDescent="0.2"/>
    <row r="4975" ht="30" customHeight="1" x14ac:dyDescent="0.2"/>
    <row r="4976" ht="30" customHeight="1" x14ac:dyDescent="0.2"/>
    <row r="4977" ht="30" customHeight="1" x14ac:dyDescent="0.2"/>
    <row r="4978" ht="30" customHeight="1" x14ac:dyDescent="0.2"/>
    <row r="4979" ht="30" customHeight="1" x14ac:dyDescent="0.2"/>
    <row r="4980" ht="30" customHeight="1" x14ac:dyDescent="0.2"/>
    <row r="4981" ht="30" customHeight="1" x14ac:dyDescent="0.2"/>
    <row r="4982" ht="30" customHeight="1" x14ac:dyDescent="0.2"/>
    <row r="4983" ht="30" customHeight="1" x14ac:dyDescent="0.2"/>
    <row r="4984" ht="30" customHeight="1" x14ac:dyDescent="0.2"/>
    <row r="4985" ht="30" customHeight="1" x14ac:dyDescent="0.2"/>
    <row r="4986" ht="30" customHeight="1" x14ac:dyDescent="0.2"/>
    <row r="4987" ht="30" customHeight="1" x14ac:dyDescent="0.2"/>
    <row r="4988" ht="30" customHeight="1" x14ac:dyDescent="0.2"/>
    <row r="4989" ht="30" customHeight="1" x14ac:dyDescent="0.2"/>
    <row r="4990" ht="30" customHeight="1" x14ac:dyDescent="0.2"/>
    <row r="4991" ht="30" customHeight="1" x14ac:dyDescent="0.2"/>
    <row r="4992" ht="30" customHeight="1" x14ac:dyDescent="0.2"/>
    <row r="4993" ht="30" customHeight="1" x14ac:dyDescent="0.2"/>
    <row r="4994" ht="30" customHeight="1" x14ac:dyDescent="0.2"/>
    <row r="4995" ht="30" customHeight="1" x14ac:dyDescent="0.2"/>
    <row r="4996" ht="30" customHeight="1" x14ac:dyDescent="0.2"/>
    <row r="4997" ht="30" customHeight="1" x14ac:dyDescent="0.2"/>
    <row r="4998" ht="30" customHeight="1" x14ac:dyDescent="0.2"/>
    <row r="4999" ht="30" customHeight="1" x14ac:dyDescent="0.2"/>
    <row r="5000" ht="30" customHeight="1" x14ac:dyDescent="0.2"/>
    <row r="5001" ht="30" customHeight="1" x14ac:dyDescent="0.2"/>
    <row r="5002" ht="30" customHeight="1" x14ac:dyDescent="0.2"/>
    <row r="5003" ht="30" customHeight="1" x14ac:dyDescent="0.2"/>
    <row r="5004" ht="30" customHeight="1" x14ac:dyDescent="0.2"/>
    <row r="5005" ht="30" customHeight="1" x14ac:dyDescent="0.2"/>
    <row r="5006" ht="30" customHeight="1" x14ac:dyDescent="0.2"/>
    <row r="5007" ht="30" customHeight="1" x14ac:dyDescent="0.2"/>
    <row r="5008" ht="30" customHeight="1" x14ac:dyDescent="0.2"/>
    <row r="5009" ht="30" customHeight="1" x14ac:dyDescent="0.2"/>
    <row r="5010" ht="30" customHeight="1" x14ac:dyDescent="0.2"/>
    <row r="5011" ht="30" customHeight="1" x14ac:dyDescent="0.2"/>
    <row r="5012" ht="30" customHeight="1" x14ac:dyDescent="0.2"/>
    <row r="5013" ht="30" customHeight="1" x14ac:dyDescent="0.2"/>
    <row r="5014" ht="30" customHeight="1" x14ac:dyDescent="0.2"/>
    <row r="5015" ht="30" customHeight="1" x14ac:dyDescent="0.2"/>
    <row r="5016" ht="30" customHeight="1" x14ac:dyDescent="0.2"/>
    <row r="5017" ht="30" customHeight="1" x14ac:dyDescent="0.2"/>
    <row r="5018" ht="30" customHeight="1" x14ac:dyDescent="0.2"/>
    <row r="5019" ht="30" customHeight="1" x14ac:dyDescent="0.2"/>
    <row r="5020" ht="30" customHeight="1" x14ac:dyDescent="0.2"/>
    <row r="5021" ht="30" customHeight="1" x14ac:dyDescent="0.2"/>
    <row r="5022" ht="30" customHeight="1" x14ac:dyDescent="0.2"/>
    <row r="5023" ht="30" customHeight="1" x14ac:dyDescent="0.2"/>
    <row r="5024" ht="30" customHeight="1" x14ac:dyDescent="0.2"/>
    <row r="5025" ht="30" customHeight="1" x14ac:dyDescent="0.2"/>
    <row r="5026" ht="30" customHeight="1" x14ac:dyDescent="0.2"/>
    <row r="5027" ht="30" customHeight="1" x14ac:dyDescent="0.2"/>
    <row r="5028" ht="30" customHeight="1" x14ac:dyDescent="0.2"/>
    <row r="5029" ht="30" customHeight="1" x14ac:dyDescent="0.2"/>
    <row r="5030" ht="30" customHeight="1" x14ac:dyDescent="0.2"/>
    <row r="5031" ht="30" customHeight="1" x14ac:dyDescent="0.2"/>
    <row r="5032" ht="30" customHeight="1" x14ac:dyDescent="0.2"/>
    <row r="5033" ht="30" customHeight="1" x14ac:dyDescent="0.2"/>
    <row r="5034" ht="30" customHeight="1" x14ac:dyDescent="0.2"/>
    <row r="5035" ht="30" customHeight="1" x14ac:dyDescent="0.2"/>
    <row r="5036" ht="30" customHeight="1" x14ac:dyDescent="0.2"/>
    <row r="5037" ht="30" customHeight="1" x14ac:dyDescent="0.2"/>
    <row r="5038" ht="30" customHeight="1" x14ac:dyDescent="0.2"/>
    <row r="5039" ht="30" customHeight="1" x14ac:dyDescent="0.2"/>
    <row r="5040" ht="30" customHeight="1" x14ac:dyDescent="0.2"/>
    <row r="5041" ht="30" customHeight="1" x14ac:dyDescent="0.2"/>
    <row r="5042" ht="30" customHeight="1" x14ac:dyDescent="0.2"/>
    <row r="5043" ht="30" customHeight="1" x14ac:dyDescent="0.2"/>
    <row r="5044" ht="30" customHeight="1" x14ac:dyDescent="0.2"/>
    <row r="5045" ht="30" customHeight="1" x14ac:dyDescent="0.2"/>
    <row r="5046" ht="30" customHeight="1" x14ac:dyDescent="0.2"/>
    <row r="5047" ht="30" customHeight="1" x14ac:dyDescent="0.2"/>
    <row r="5048" ht="30" customHeight="1" x14ac:dyDescent="0.2"/>
    <row r="5049" ht="30" customHeight="1" x14ac:dyDescent="0.2"/>
    <row r="5050" ht="30" customHeight="1" x14ac:dyDescent="0.2"/>
    <row r="5051" ht="30" customHeight="1" x14ac:dyDescent="0.2"/>
    <row r="5052" ht="30" customHeight="1" x14ac:dyDescent="0.2"/>
    <row r="5053" ht="30" customHeight="1" x14ac:dyDescent="0.2"/>
    <row r="5054" ht="30" customHeight="1" x14ac:dyDescent="0.2"/>
    <row r="5055" ht="30" customHeight="1" x14ac:dyDescent="0.2"/>
    <row r="5056" ht="30" customHeight="1" x14ac:dyDescent="0.2"/>
    <row r="5057" ht="30" customHeight="1" x14ac:dyDescent="0.2"/>
    <row r="5058" ht="30" customHeight="1" x14ac:dyDescent="0.2"/>
    <row r="5059" ht="30" customHeight="1" x14ac:dyDescent="0.2"/>
    <row r="5060" ht="30" customHeight="1" x14ac:dyDescent="0.2"/>
    <row r="5061" ht="30" customHeight="1" x14ac:dyDescent="0.2"/>
    <row r="5062" ht="30" customHeight="1" x14ac:dyDescent="0.2"/>
    <row r="5063" ht="30" customHeight="1" x14ac:dyDescent="0.2"/>
    <row r="5064" ht="30" customHeight="1" x14ac:dyDescent="0.2"/>
    <row r="5065" ht="30" customHeight="1" x14ac:dyDescent="0.2"/>
    <row r="5066" ht="30" customHeight="1" x14ac:dyDescent="0.2"/>
    <row r="5067" ht="30" customHeight="1" x14ac:dyDescent="0.2"/>
    <row r="5068" ht="30" customHeight="1" x14ac:dyDescent="0.2"/>
    <row r="5069" ht="30" customHeight="1" x14ac:dyDescent="0.2"/>
    <row r="5070" ht="30" customHeight="1" x14ac:dyDescent="0.2"/>
    <row r="5071" ht="30" customHeight="1" x14ac:dyDescent="0.2"/>
    <row r="5072" ht="30" customHeight="1" x14ac:dyDescent="0.2"/>
    <row r="5073" ht="30" customHeight="1" x14ac:dyDescent="0.2"/>
    <row r="5074" ht="30" customHeight="1" x14ac:dyDescent="0.2"/>
    <row r="5075" ht="30" customHeight="1" x14ac:dyDescent="0.2"/>
    <row r="5076" ht="30" customHeight="1" x14ac:dyDescent="0.2"/>
    <row r="5077" ht="30" customHeight="1" x14ac:dyDescent="0.2"/>
    <row r="5078" ht="30" customHeight="1" x14ac:dyDescent="0.2"/>
    <row r="5079" ht="30" customHeight="1" x14ac:dyDescent="0.2"/>
    <row r="5080" ht="30" customHeight="1" x14ac:dyDescent="0.2"/>
    <row r="5081" ht="30" customHeight="1" x14ac:dyDescent="0.2"/>
    <row r="5082" ht="30" customHeight="1" x14ac:dyDescent="0.2"/>
    <row r="5083" ht="30" customHeight="1" x14ac:dyDescent="0.2"/>
    <row r="5084" ht="30" customHeight="1" x14ac:dyDescent="0.2"/>
    <row r="5085" ht="30" customHeight="1" x14ac:dyDescent="0.2"/>
    <row r="5086" ht="30" customHeight="1" x14ac:dyDescent="0.2"/>
    <row r="5087" ht="30" customHeight="1" x14ac:dyDescent="0.2"/>
    <row r="5088" ht="30" customHeight="1" x14ac:dyDescent="0.2"/>
    <row r="5089" ht="30" customHeight="1" x14ac:dyDescent="0.2"/>
    <row r="5090" ht="30" customHeight="1" x14ac:dyDescent="0.2"/>
    <row r="5091" ht="30" customHeight="1" x14ac:dyDescent="0.2"/>
    <row r="5092" ht="30" customHeight="1" x14ac:dyDescent="0.2"/>
    <row r="5093" ht="30" customHeight="1" x14ac:dyDescent="0.2"/>
    <row r="5094" ht="30" customHeight="1" x14ac:dyDescent="0.2"/>
    <row r="5095" ht="30" customHeight="1" x14ac:dyDescent="0.2"/>
    <row r="5096" ht="30" customHeight="1" x14ac:dyDescent="0.2"/>
    <row r="5097" ht="30" customHeight="1" x14ac:dyDescent="0.2"/>
    <row r="5098" ht="30" customHeight="1" x14ac:dyDescent="0.2"/>
    <row r="5099" ht="30" customHeight="1" x14ac:dyDescent="0.2"/>
    <row r="5100" ht="30" customHeight="1" x14ac:dyDescent="0.2"/>
    <row r="5101" ht="30" customHeight="1" x14ac:dyDescent="0.2"/>
    <row r="5102" ht="30" customHeight="1" x14ac:dyDescent="0.2"/>
    <row r="5103" ht="30" customHeight="1" x14ac:dyDescent="0.2"/>
    <row r="5104" ht="30" customHeight="1" x14ac:dyDescent="0.2"/>
    <row r="5105" ht="30" customHeight="1" x14ac:dyDescent="0.2"/>
    <row r="5106" ht="30" customHeight="1" x14ac:dyDescent="0.2"/>
    <row r="5107" ht="30" customHeight="1" x14ac:dyDescent="0.2"/>
    <row r="5108" ht="30" customHeight="1" x14ac:dyDescent="0.2"/>
    <row r="5109" ht="30" customHeight="1" x14ac:dyDescent="0.2"/>
    <row r="5110" ht="30" customHeight="1" x14ac:dyDescent="0.2"/>
    <row r="5111" ht="30" customHeight="1" x14ac:dyDescent="0.2"/>
    <row r="5112" ht="30" customHeight="1" x14ac:dyDescent="0.2"/>
    <row r="5113" ht="30" customHeight="1" x14ac:dyDescent="0.2"/>
    <row r="5114" ht="30" customHeight="1" x14ac:dyDescent="0.2"/>
    <row r="5115" ht="30" customHeight="1" x14ac:dyDescent="0.2"/>
    <row r="5116" ht="30" customHeight="1" x14ac:dyDescent="0.2"/>
    <row r="5117" ht="30" customHeight="1" x14ac:dyDescent="0.2"/>
    <row r="5118" ht="30" customHeight="1" x14ac:dyDescent="0.2"/>
    <row r="5119" ht="30" customHeight="1" x14ac:dyDescent="0.2"/>
    <row r="5120" ht="30" customHeight="1" x14ac:dyDescent="0.2"/>
    <row r="5121" ht="30" customHeight="1" x14ac:dyDescent="0.2"/>
    <row r="5122" ht="30" customHeight="1" x14ac:dyDescent="0.2"/>
    <row r="5123" ht="30" customHeight="1" x14ac:dyDescent="0.2"/>
    <row r="5124" ht="30" customHeight="1" x14ac:dyDescent="0.2"/>
    <row r="5125" ht="30" customHeight="1" x14ac:dyDescent="0.2"/>
    <row r="5126" ht="30" customHeight="1" x14ac:dyDescent="0.2"/>
    <row r="5127" ht="30" customHeight="1" x14ac:dyDescent="0.2"/>
    <row r="5128" ht="30" customHeight="1" x14ac:dyDescent="0.2"/>
    <row r="5129" ht="30" customHeight="1" x14ac:dyDescent="0.2"/>
    <row r="5130" ht="30" customHeight="1" x14ac:dyDescent="0.2"/>
    <row r="5131" ht="30" customHeight="1" x14ac:dyDescent="0.2"/>
    <row r="5132" ht="30" customHeight="1" x14ac:dyDescent="0.2"/>
    <row r="5133" ht="30" customHeight="1" x14ac:dyDescent="0.2"/>
    <row r="5134" ht="30" customHeight="1" x14ac:dyDescent="0.2"/>
    <row r="5135" ht="30" customHeight="1" x14ac:dyDescent="0.2"/>
    <row r="5136" ht="30" customHeight="1" x14ac:dyDescent="0.2"/>
    <row r="5137" ht="30" customHeight="1" x14ac:dyDescent="0.2"/>
    <row r="5138" ht="30" customHeight="1" x14ac:dyDescent="0.2"/>
    <row r="5139" ht="30" customHeight="1" x14ac:dyDescent="0.2"/>
    <row r="5140" ht="30" customHeight="1" x14ac:dyDescent="0.2"/>
    <row r="5141" ht="30" customHeight="1" x14ac:dyDescent="0.2"/>
    <row r="5142" ht="30" customHeight="1" x14ac:dyDescent="0.2"/>
    <row r="5143" ht="30" customHeight="1" x14ac:dyDescent="0.2"/>
    <row r="5144" ht="30" customHeight="1" x14ac:dyDescent="0.2"/>
    <row r="5145" ht="30" customHeight="1" x14ac:dyDescent="0.2"/>
    <row r="5146" ht="30" customHeight="1" x14ac:dyDescent="0.2"/>
    <row r="5147" ht="30" customHeight="1" x14ac:dyDescent="0.2"/>
    <row r="5148" ht="30" customHeight="1" x14ac:dyDescent="0.2"/>
    <row r="5149" ht="30" customHeight="1" x14ac:dyDescent="0.2"/>
    <row r="5150" ht="30" customHeight="1" x14ac:dyDescent="0.2"/>
    <row r="5151" ht="30" customHeight="1" x14ac:dyDescent="0.2"/>
    <row r="5152" ht="30" customHeight="1" x14ac:dyDescent="0.2"/>
    <row r="5153" ht="30" customHeight="1" x14ac:dyDescent="0.2"/>
    <row r="5154" ht="30" customHeight="1" x14ac:dyDescent="0.2"/>
    <row r="5155" ht="30" customHeight="1" x14ac:dyDescent="0.2"/>
    <row r="5156" ht="30" customHeight="1" x14ac:dyDescent="0.2"/>
    <row r="5157" ht="30" customHeight="1" x14ac:dyDescent="0.2"/>
    <row r="5158" ht="30" customHeight="1" x14ac:dyDescent="0.2"/>
    <row r="5159" ht="30" customHeight="1" x14ac:dyDescent="0.2"/>
    <row r="5160" ht="30" customHeight="1" x14ac:dyDescent="0.2"/>
    <row r="5161" ht="30" customHeight="1" x14ac:dyDescent="0.2"/>
    <row r="5162" ht="30" customHeight="1" x14ac:dyDescent="0.2"/>
    <row r="5163" ht="30" customHeight="1" x14ac:dyDescent="0.2"/>
    <row r="5164" ht="30" customHeight="1" x14ac:dyDescent="0.2"/>
    <row r="5165" ht="30" customHeight="1" x14ac:dyDescent="0.2"/>
    <row r="5166" ht="30" customHeight="1" x14ac:dyDescent="0.2"/>
    <row r="5167" ht="30" customHeight="1" x14ac:dyDescent="0.2"/>
    <row r="5168" ht="30" customHeight="1" x14ac:dyDescent="0.2"/>
    <row r="5169" ht="30" customHeight="1" x14ac:dyDescent="0.2"/>
    <row r="5170" ht="30" customHeight="1" x14ac:dyDescent="0.2"/>
    <row r="5171" ht="30" customHeight="1" x14ac:dyDescent="0.2"/>
    <row r="5172" ht="30" customHeight="1" x14ac:dyDescent="0.2"/>
    <row r="5173" ht="30" customHeight="1" x14ac:dyDescent="0.2"/>
    <row r="5174" ht="30" customHeight="1" x14ac:dyDescent="0.2"/>
    <row r="5175" ht="30" customHeight="1" x14ac:dyDescent="0.2"/>
    <row r="5176" ht="30" customHeight="1" x14ac:dyDescent="0.2"/>
    <row r="5177" ht="30" customHeight="1" x14ac:dyDescent="0.2"/>
    <row r="5178" ht="30" customHeight="1" x14ac:dyDescent="0.2"/>
    <row r="5179" ht="30" customHeight="1" x14ac:dyDescent="0.2"/>
    <row r="5180" ht="30" customHeight="1" x14ac:dyDescent="0.2"/>
    <row r="5181" ht="30" customHeight="1" x14ac:dyDescent="0.2"/>
    <row r="5182" ht="30" customHeight="1" x14ac:dyDescent="0.2"/>
    <row r="5183" ht="30" customHeight="1" x14ac:dyDescent="0.2"/>
    <row r="5184" ht="30" customHeight="1" x14ac:dyDescent="0.2"/>
    <row r="5185" ht="30" customHeight="1" x14ac:dyDescent="0.2"/>
    <row r="5186" ht="30" customHeight="1" x14ac:dyDescent="0.2"/>
    <row r="5187" ht="30" customHeight="1" x14ac:dyDescent="0.2"/>
    <row r="5188" ht="30" customHeight="1" x14ac:dyDescent="0.2"/>
    <row r="5189" ht="30" customHeight="1" x14ac:dyDescent="0.2"/>
    <row r="5190" ht="30" customHeight="1" x14ac:dyDescent="0.2"/>
    <row r="5191" ht="30" customHeight="1" x14ac:dyDescent="0.2"/>
    <row r="5192" ht="30" customHeight="1" x14ac:dyDescent="0.2"/>
    <row r="5193" ht="30" customHeight="1" x14ac:dyDescent="0.2"/>
    <row r="5194" ht="30" customHeight="1" x14ac:dyDescent="0.2"/>
    <row r="5195" ht="30" customHeight="1" x14ac:dyDescent="0.2"/>
    <row r="5196" ht="30" customHeight="1" x14ac:dyDescent="0.2"/>
    <row r="5197" ht="30" customHeight="1" x14ac:dyDescent="0.2"/>
    <row r="5198" ht="30" customHeight="1" x14ac:dyDescent="0.2"/>
    <row r="5199" ht="30" customHeight="1" x14ac:dyDescent="0.2"/>
    <row r="5200" ht="30" customHeight="1" x14ac:dyDescent="0.2"/>
    <row r="5201" ht="30" customHeight="1" x14ac:dyDescent="0.2"/>
    <row r="5202" ht="30" customHeight="1" x14ac:dyDescent="0.2"/>
    <row r="5203" ht="30" customHeight="1" x14ac:dyDescent="0.2"/>
    <row r="5204" ht="30" customHeight="1" x14ac:dyDescent="0.2"/>
    <row r="5205" ht="30" customHeight="1" x14ac:dyDescent="0.2"/>
    <row r="5206" ht="30" customHeight="1" x14ac:dyDescent="0.2"/>
    <row r="5207" ht="30" customHeight="1" x14ac:dyDescent="0.2"/>
    <row r="5208" ht="30" customHeight="1" x14ac:dyDescent="0.2"/>
    <row r="5209" ht="30" customHeight="1" x14ac:dyDescent="0.2"/>
    <row r="5210" ht="30" customHeight="1" x14ac:dyDescent="0.2"/>
    <row r="5211" ht="30" customHeight="1" x14ac:dyDescent="0.2"/>
    <row r="5212" ht="30" customHeight="1" x14ac:dyDescent="0.2"/>
    <row r="5213" ht="30" customHeight="1" x14ac:dyDescent="0.2"/>
    <row r="5214" ht="30" customHeight="1" x14ac:dyDescent="0.2"/>
    <row r="5215" ht="30" customHeight="1" x14ac:dyDescent="0.2"/>
    <row r="5216" ht="30" customHeight="1" x14ac:dyDescent="0.2"/>
    <row r="5217" ht="30" customHeight="1" x14ac:dyDescent="0.2"/>
    <row r="5218" ht="30" customHeight="1" x14ac:dyDescent="0.2"/>
    <row r="5219" ht="30" customHeight="1" x14ac:dyDescent="0.2"/>
    <row r="5220" ht="30" customHeight="1" x14ac:dyDescent="0.2"/>
    <row r="5221" ht="30" customHeight="1" x14ac:dyDescent="0.2"/>
    <row r="5222" ht="30" customHeight="1" x14ac:dyDescent="0.2"/>
    <row r="5223" ht="30" customHeight="1" x14ac:dyDescent="0.2"/>
    <row r="5224" ht="30" customHeight="1" x14ac:dyDescent="0.2"/>
    <row r="5225" ht="30" customHeight="1" x14ac:dyDescent="0.2"/>
    <row r="5226" ht="30" customHeight="1" x14ac:dyDescent="0.2"/>
    <row r="5227" ht="30" customHeight="1" x14ac:dyDescent="0.2"/>
    <row r="5228" ht="30" customHeight="1" x14ac:dyDescent="0.2"/>
    <row r="5229" ht="30" customHeight="1" x14ac:dyDescent="0.2"/>
    <row r="5230" ht="30" customHeight="1" x14ac:dyDescent="0.2"/>
    <row r="5231" ht="30" customHeight="1" x14ac:dyDescent="0.2"/>
    <row r="5232" ht="30" customHeight="1" x14ac:dyDescent="0.2"/>
    <row r="5233" ht="30" customHeight="1" x14ac:dyDescent="0.2"/>
    <row r="5234" ht="30" customHeight="1" x14ac:dyDescent="0.2"/>
    <row r="5235" ht="30" customHeight="1" x14ac:dyDescent="0.2"/>
    <row r="5236" ht="30" customHeight="1" x14ac:dyDescent="0.2"/>
    <row r="5237" ht="30" customHeight="1" x14ac:dyDescent="0.2"/>
    <row r="5238" ht="30" customHeight="1" x14ac:dyDescent="0.2"/>
    <row r="5239" ht="30" customHeight="1" x14ac:dyDescent="0.2"/>
    <row r="5240" ht="30" customHeight="1" x14ac:dyDescent="0.2"/>
    <row r="5241" ht="30" customHeight="1" x14ac:dyDescent="0.2"/>
    <row r="5242" ht="30" customHeight="1" x14ac:dyDescent="0.2"/>
    <row r="5243" ht="30" customHeight="1" x14ac:dyDescent="0.2"/>
    <row r="5244" ht="30" customHeight="1" x14ac:dyDescent="0.2"/>
    <row r="5245" ht="30" customHeight="1" x14ac:dyDescent="0.2"/>
    <row r="5246" ht="30" customHeight="1" x14ac:dyDescent="0.2"/>
    <row r="5247" ht="30" customHeight="1" x14ac:dyDescent="0.2"/>
    <row r="5248" ht="30" customHeight="1" x14ac:dyDescent="0.2"/>
    <row r="5249" ht="30" customHeight="1" x14ac:dyDescent="0.2"/>
    <row r="5250" ht="30" customHeight="1" x14ac:dyDescent="0.2"/>
    <row r="5251" ht="30" customHeight="1" x14ac:dyDescent="0.2"/>
    <row r="5252" ht="30" customHeight="1" x14ac:dyDescent="0.2"/>
    <row r="5253" ht="30" customHeight="1" x14ac:dyDescent="0.2"/>
    <row r="5254" ht="30" customHeight="1" x14ac:dyDescent="0.2"/>
    <row r="5255" ht="30" customHeight="1" x14ac:dyDescent="0.2"/>
    <row r="5256" ht="30" customHeight="1" x14ac:dyDescent="0.2"/>
    <row r="5257" ht="30" customHeight="1" x14ac:dyDescent="0.2"/>
    <row r="5258" ht="30" customHeight="1" x14ac:dyDescent="0.2"/>
    <row r="5259" ht="30" customHeight="1" x14ac:dyDescent="0.2"/>
    <row r="5260" ht="30" customHeight="1" x14ac:dyDescent="0.2"/>
    <row r="5261" ht="30" customHeight="1" x14ac:dyDescent="0.2"/>
    <row r="5262" ht="30" customHeight="1" x14ac:dyDescent="0.2"/>
    <row r="5263" ht="30" customHeight="1" x14ac:dyDescent="0.2"/>
    <row r="5264" ht="30" customHeight="1" x14ac:dyDescent="0.2"/>
    <row r="5265" ht="30" customHeight="1" x14ac:dyDescent="0.2"/>
    <row r="5266" ht="30" customHeight="1" x14ac:dyDescent="0.2"/>
    <row r="5267" ht="30" customHeight="1" x14ac:dyDescent="0.2"/>
    <row r="5268" ht="30" customHeight="1" x14ac:dyDescent="0.2"/>
    <row r="5269" ht="30" customHeight="1" x14ac:dyDescent="0.2"/>
    <row r="5270" ht="30" customHeight="1" x14ac:dyDescent="0.2"/>
    <row r="5271" ht="30" customHeight="1" x14ac:dyDescent="0.2"/>
    <row r="5272" ht="30" customHeight="1" x14ac:dyDescent="0.2"/>
    <row r="5273" ht="30" customHeight="1" x14ac:dyDescent="0.2"/>
    <row r="5274" ht="30" customHeight="1" x14ac:dyDescent="0.2"/>
    <row r="5275" ht="30" customHeight="1" x14ac:dyDescent="0.2"/>
    <row r="5276" ht="30" customHeight="1" x14ac:dyDescent="0.2"/>
    <row r="5277" ht="30" customHeight="1" x14ac:dyDescent="0.2"/>
    <row r="5278" ht="30" customHeight="1" x14ac:dyDescent="0.2"/>
    <row r="5279" ht="30" customHeight="1" x14ac:dyDescent="0.2"/>
    <row r="5280" ht="30" customHeight="1" x14ac:dyDescent="0.2"/>
    <row r="5281" ht="30" customHeight="1" x14ac:dyDescent="0.2"/>
    <row r="5282" ht="30" customHeight="1" x14ac:dyDescent="0.2"/>
    <row r="5283" ht="30" customHeight="1" x14ac:dyDescent="0.2"/>
    <row r="5284" ht="30" customHeight="1" x14ac:dyDescent="0.2"/>
    <row r="5285" ht="30" customHeight="1" x14ac:dyDescent="0.2"/>
    <row r="5286" ht="30" customHeight="1" x14ac:dyDescent="0.2"/>
    <row r="5287" ht="30" customHeight="1" x14ac:dyDescent="0.2"/>
    <row r="5288" ht="30" customHeight="1" x14ac:dyDescent="0.2"/>
    <row r="5289" ht="30" customHeight="1" x14ac:dyDescent="0.2"/>
    <row r="5290" ht="30" customHeight="1" x14ac:dyDescent="0.2"/>
    <row r="5291" ht="30" customHeight="1" x14ac:dyDescent="0.2"/>
    <row r="5292" ht="30" customHeight="1" x14ac:dyDescent="0.2"/>
    <row r="5293" ht="30" customHeight="1" x14ac:dyDescent="0.2"/>
    <row r="5294" ht="30" customHeight="1" x14ac:dyDescent="0.2"/>
    <row r="5295" ht="30" customHeight="1" x14ac:dyDescent="0.2"/>
  </sheetData>
  <mergeCells count="11">
    <mergeCell ref="A16:S16"/>
    <mergeCell ref="A15:S15"/>
    <mergeCell ref="A2:S2"/>
    <mergeCell ref="A3:S3"/>
    <mergeCell ref="A4:S4"/>
    <mergeCell ref="A5:S5"/>
    <mergeCell ref="A12:S12"/>
    <mergeCell ref="A11:S11"/>
    <mergeCell ref="A9:S9"/>
    <mergeCell ref="A7:S7"/>
    <mergeCell ref="A6:S6"/>
  </mergeCells>
  <phoneticPr fontId="0" type="noConversion"/>
  <dataValidations count="6">
    <dataValidation type="whole" errorStyle="information" operator="greaterThanOrEqual" allowBlank="1" showInputMessage="1" showErrorMessage="1" errorTitle="Внимание!" error="Это спецпредложение!_x000a_Минимальное количество для заказа по такой цене 5 штук! _x000a_Увеличьте заказ или оставьте как есть, но цена при обработке заказа будет изменена." sqref="M3823 M3531 M3819 M3729 M4019 M3541 M3529 M3209 M3026 M4021 M1702:M1703 M33 M20 M35:M40 M24" xr:uid="{00000000-0002-0000-0000-000000000000}">
      <formula1>5</formula1>
    </dataValidation>
    <dataValidation type="whole" errorStyle="information" operator="greaterThanOrEqual" allowBlank="1" showInputMessage="1" showErrorMessage="1" errorTitle="Внимание!" error="Это спецпредложение!_x000a_Минимальное количество для заказа по такой цене 20 штук! _x000a_Увеличьте заказ или оставьте как есть, но цена при обработке заказа будет изменена." sqref="M4250 M4252 M588 M592 M590 M23" xr:uid="{00000000-0002-0000-0000-000001000000}">
      <formula1>20</formula1>
    </dataValidation>
    <dataValidation type="whole" errorStyle="information" operator="greaterThanOrEqual" allowBlank="1" showInputMessage="1" showErrorMessage="1" errorTitle="Внимание!" error="Это спецпредложение!_x000a_Минимальное количество для заказа по такой цене 10 штук! _x000a_Увеличьте заказ или оставьте как есть, но цена при обработке заказа будет изменена." sqref="M3245 M3110 M3087 M3135 M843 M3114 M3075 M3155 M3105 M536 M3133 M3153 M3137 M3112 M3108 M569 M21 M430 M34 M31" xr:uid="{00000000-0002-0000-0000-000002000000}">
      <formula1>10</formula1>
    </dataValidation>
    <dataValidation type="whole" errorStyle="information" operator="greaterThanOrEqual" allowBlank="1" showInputMessage="1" showErrorMessage="1" errorTitle="Внимание!" error="Это спецпредложение!_x000a_Минимальное количество для заказа по такой цене 34 штуки! _x000a_Увеличьте заказ или оставьте как есть, но цена при обработке заказа будет изменена." sqref="M2620 M2586 M30 M2618" xr:uid="{00000000-0002-0000-0000-000003000000}">
      <formula1>34</formula1>
    </dataValidation>
    <dataValidation type="whole" errorStyle="information" operator="greaterThanOrEqual" allowBlank="1" showInputMessage="1" showErrorMessage="1" errorTitle="Внимание!" error="Это спецпредложение!_x000a_Минимальное количество для заказа по такой цене 600 штук! _x000a_Увеличьте заказ или оставьте как есть, но цена при обработке заказа будет изменена." sqref="M1632 M1614" xr:uid="{00000000-0002-0000-0000-000007000000}">
      <formula1>500</formula1>
    </dataValidation>
    <dataValidation type="whole" errorStyle="information" operator="greaterThanOrEqual" allowBlank="1" showInputMessage="1" showErrorMessage="1" errorTitle="Внимание!" error="Это спецпредложение!_x000a_Минимальное количество для заказа по такой цене 34 штуки! _x000a_Увеличьте заказ или оставьте как есть, но цена при обработке заказа будет изменена." sqref="M2588 M2590" xr:uid="{00000000-0002-0000-0000-000008000000}">
      <formula1>30</formula1>
    </dataValidation>
  </dataValidations>
  <hyperlinks>
    <hyperlink ref="S561" r:id="rId1" xr:uid="{00000000-0004-0000-0000-000000000000}"/>
    <hyperlink ref="S562" r:id="rId2" xr:uid="{00000000-0004-0000-0000-000001000000}"/>
    <hyperlink ref="S1094" r:id="rId3" xr:uid="{00000000-0004-0000-0000-000004000000}"/>
    <hyperlink ref="S1095" r:id="rId4" xr:uid="{00000000-0004-0000-0000-000006000000}"/>
    <hyperlink ref="S1098" r:id="rId5" xr:uid="{00000000-0004-0000-0000-000007000000}"/>
    <hyperlink ref="S1099" r:id="rId6" xr:uid="{00000000-0004-0000-0000-000008000000}"/>
    <hyperlink ref="S1101" r:id="rId7" xr:uid="{00000000-0004-0000-0000-000009000000}"/>
    <hyperlink ref="S1155" r:id="rId8" xr:uid="{00000000-0004-0000-0000-00000C000000}"/>
    <hyperlink ref="S1022" r:id="rId9" xr:uid="{00000000-0004-0000-0000-00000D000000}"/>
    <hyperlink ref="S2674" r:id="rId10" xr:uid="{00000000-0004-0000-0000-000010000000}"/>
    <hyperlink ref="S991" r:id="rId11" xr:uid="{00000000-0004-0000-0000-000011000000}"/>
    <hyperlink ref="S992" r:id="rId12" xr:uid="{00000000-0004-0000-0000-000012000000}"/>
    <hyperlink ref="S1270" r:id="rId13" xr:uid="{00000000-0004-0000-0000-000013000000}"/>
    <hyperlink ref="S1083" r:id="rId14" xr:uid="{00000000-0004-0000-0000-000014000000}"/>
    <hyperlink ref="S1193" r:id="rId15" xr:uid="{00000000-0004-0000-0000-000015000000}"/>
    <hyperlink ref="S1152" r:id="rId16" xr:uid="{00000000-0004-0000-0000-000016000000}"/>
    <hyperlink ref="S1196" r:id="rId17" xr:uid="{00000000-0004-0000-0000-000018000000}"/>
    <hyperlink ref="S1158" r:id="rId18" xr:uid="{00000000-0004-0000-0000-00001A000000}"/>
    <hyperlink ref="S990" r:id="rId19" xr:uid="{00000000-0004-0000-0000-00001B000000}"/>
    <hyperlink ref="S1192" r:id="rId20" xr:uid="{00000000-0004-0000-0000-00001C000000}"/>
    <hyperlink ref="S1194" r:id="rId21" xr:uid="{00000000-0004-0000-0000-00001D000000}"/>
    <hyperlink ref="S1164" r:id="rId22" xr:uid="{00000000-0004-0000-0000-00001E000000}"/>
    <hyperlink ref="S1364" r:id="rId23" xr:uid="{00000000-0004-0000-0000-00001F000000}"/>
    <hyperlink ref="S1363" r:id="rId24" xr:uid="{00000000-0004-0000-0000-000020000000}"/>
    <hyperlink ref="S1377" r:id="rId25" xr:uid="{00000000-0004-0000-0000-000021000000}"/>
    <hyperlink ref="S1370" r:id="rId26" xr:uid="{00000000-0004-0000-0000-000022000000}"/>
    <hyperlink ref="S1373" r:id="rId27" xr:uid="{00000000-0004-0000-0000-000023000000}"/>
    <hyperlink ref="S1166" r:id="rId28" xr:uid="{00000000-0004-0000-0000-000024000000}"/>
    <hyperlink ref="S1209" r:id="rId29" xr:uid="{00000000-0004-0000-0000-000025000000}"/>
    <hyperlink ref="S1208" r:id="rId30" xr:uid="{00000000-0004-0000-0000-000026000000}"/>
    <hyperlink ref="S1163" r:id="rId31" xr:uid="{00000000-0004-0000-0000-000027000000}"/>
    <hyperlink ref="S1160" r:id="rId32" xr:uid="{00000000-0004-0000-0000-000028000000}"/>
    <hyperlink ref="S1167" r:id="rId33" xr:uid="{00000000-0004-0000-0000-000029000000}"/>
    <hyperlink ref="S1189" r:id="rId34" xr:uid="{00000000-0004-0000-0000-00002A000000}"/>
    <hyperlink ref="S1162" r:id="rId35" xr:uid="{00000000-0004-0000-0000-00002B000000}"/>
    <hyperlink ref="S1170" r:id="rId36" xr:uid="{00000000-0004-0000-0000-00002C000000}"/>
    <hyperlink ref="S1210" r:id="rId37" xr:uid="{00000000-0004-0000-0000-00002D000000}"/>
    <hyperlink ref="S1211" r:id="rId38" xr:uid="{00000000-0004-0000-0000-00002E000000}"/>
    <hyperlink ref="S1113" r:id="rId39" xr:uid="{00000000-0004-0000-0000-00002F000000}"/>
    <hyperlink ref="S1188" r:id="rId40" xr:uid="{00000000-0004-0000-0000-000030000000}"/>
    <hyperlink ref="S2464" r:id="rId41" xr:uid="{00000000-0004-0000-0000-000032000000}"/>
    <hyperlink ref="S2676" r:id="rId42" xr:uid="{00000000-0004-0000-0000-000034000000}"/>
    <hyperlink ref="S1046" r:id="rId43" xr:uid="{00000000-0004-0000-0000-000035000000}"/>
    <hyperlink ref="S1062" r:id="rId44" xr:uid="{00000000-0004-0000-0000-000036000000}"/>
    <hyperlink ref="S1064" r:id="rId45" xr:uid="{00000000-0004-0000-0000-000037000000}"/>
    <hyperlink ref="S1065" r:id="rId46" xr:uid="{00000000-0004-0000-0000-000038000000}"/>
    <hyperlink ref="S1072" r:id="rId47" xr:uid="{00000000-0004-0000-0000-000039000000}"/>
    <hyperlink ref="S1075" r:id="rId48" xr:uid="{00000000-0004-0000-0000-00003A000000}"/>
    <hyperlink ref="S1023" r:id="rId49" xr:uid="{00000000-0004-0000-0000-00003B000000}"/>
    <hyperlink ref="S1032" r:id="rId50" xr:uid="{00000000-0004-0000-0000-00003C000000}"/>
    <hyperlink ref="S1105" r:id="rId51" xr:uid="{00000000-0004-0000-0000-00003D000000}"/>
    <hyperlink ref="S969" r:id="rId52" xr:uid="{00000000-0004-0000-0000-00003E000000}"/>
    <hyperlink ref="S971" r:id="rId53" xr:uid="{00000000-0004-0000-0000-00003F000000}"/>
    <hyperlink ref="S972" r:id="rId54" xr:uid="{00000000-0004-0000-0000-000040000000}"/>
    <hyperlink ref="S973" r:id="rId55" xr:uid="{00000000-0004-0000-0000-000041000000}"/>
    <hyperlink ref="S979" r:id="rId56" xr:uid="{00000000-0004-0000-0000-000042000000}"/>
    <hyperlink ref="S986" r:id="rId57" xr:uid="{00000000-0004-0000-0000-000043000000}"/>
    <hyperlink ref="S974" r:id="rId58" xr:uid="{00000000-0004-0000-0000-000044000000}"/>
    <hyperlink ref="S975" r:id="rId59" xr:uid="{00000000-0004-0000-0000-000045000000}"/>
    <hyperlink ref="S976" r:id="rId60" xr:uid="{00000000-0004-0000-0000-000046000000}"/>
    <hyperlink ref="S1161" r:id="rId61" xr:uid="{00000000-0004-0000-0000-000047000000}"/>
    <hyperlink ref="S1159" r:id="rId62" xr:uid="{00000000-0004-0000-0000-000048000000}"/>
    <hyperlink ref="S1114" r:id="rId63" xr:uid="{00000000-0004-0000-0000-000049000000}"/>
    <hyperlink ref="S1272" r:id="rId64" xr:uid="{00000000-0004-0000-0000-00004A000000}"/>
    <hyperlink ref="S999" r:id="rId65" xr:uid="{00000000-0004-0000-0000-00004B000000}"/>
    <hyperlink ref="S1165" r:id="rId66" xr:uid="{00000000-0004-0000-0000-00004C000000}"/>
    <hyperlink ref="S1096" r:id="rId67" xr:uid="{00000000-0004-0000-0000-00004D000000}"/>
    <hyperlink ref="S1097" r:id="rId68" xr:uid="{00000000-0004-0000-0000-00004E000000}"/>
    <hyperlink ref="S1339" r:id="rId69" xr:uid="{00000000-0004-0000-0000-00004F000000}"/>
    <hyperlink ref="S1274" r:id="rId70" xr:uid="{00000000-0004-0000-0000-000050000000}"/>
    <hyperlink ref="S1176" r:id="rId71" xr:uid="{00000000-0004-0000-0000-000051000000}"/>
    <hyperlink ref="S1038" r:id="rId72" xr:uid="{00000000-0004-0000-0000-000052000000}"/>
    <hyperlink ref="S1000" r:id="rId73" xr:uid="{00000000-0004-0000-0000-000053000000}"/>
    <hyperlink ref="S1190" r:id="rId74" xr:uid="{00000000-0004-0000-0000-000054000000}"/>
    <hyperlink ref="S1041" r:id="rId75" xr:uid="{00000000-0004-0000-0000-000055000000}"/>
    <hyperlink ref="S1039" r:id="rId76" xr:uid="{00000000-0004-0000-0000-000056000000}"/>
    <hyperlink ref="S1195" r:id="rId77" xr:uid="{00000000-0004-0000-0000-000057000000}"/>
    <hyperlink ref="S1028" r:id="rId78" xr:uid="{00000000-0004-0000-0000-000059000000}"/>
    <hyperlink ref="S970" r:id="rId79" xr:uid="{00000000-0004-0000-0000-00005A000000}"/>
    <hyperlink ref="S996" r:id="rId80" xr:uid="{00000000-0004-0000-0000-00005C000000}"/>
    <hyperlink ref="S1003" r:id="rId81" xr:uid="{00000000-0004-0000-0000-00005D000000}"/>
    <hyperlink ref="S1112" r:id="rId82" xr:uid="{00000000-0004-0000-0000-00005E000000}"/>
    <hyperlink ref="S1198" r:id="rId83" xr:uid="{00000000-0004-0000-0000-00005F000000}"/>
    <hyperlink ref="S1199" r:id="rId84" xr:uid="{00000000-0004-0000-0000-000060000000}"/>
    <hyperlink ref="S998" r:id="rId85" xr:uid="{00000000-0004-0000-0000-000062000000}"/>
    <hyperlink ref="S1385" r:id="rId86" xr:uid="{00000000-0004-0000-0000-000063000000}"/>
    <hyperlink ref="S1359" r:id="rId87" xr:uid="{00000000-0004-0000-0000-000064000000}"/>
    <hyperlink ref="S1357" r:id="rId88" xr:uid="{00000000-0004-0000-0000-000065000000}"/>
    <hyperlink ref="S1371" r:id="rId89" xr:uid="{00000000-0004-0000-0000-000066000000}"/>
    <hyperlink ref="S1346" r:id="rId90" xr:uid="{00000000-0004-0000-0000-000067000000}"/>
    <hyperlink ref="S4039" r:id="rId91" xr:uid="{00000000-0004-0000-0000-000068000000}"/>
    <hyperlink ref="S4028" r:id="rId92" xr:uid="{00000000-0004-0000-0000-000069000000}"/>
    <hyperlink ref="S3582" r:id="rId93" xr:uid="{00000000-0004-0000-0000-00006A000000}"/>
    <hyperlink ref="S3336" r:id="rId94" xr:uid="{00000000-0004-0000-0000-00006B000000}"/>
    <hyperlink ref="S3849" r:id="rId95" xr:uid="{00000000-0004-0000-0000-00006C000000}"/>
    <hyperlink ref="S984" r:id="rId96" xr:uid="{00000000-0004-0000-0000-00006D000000}"/>
    <hyperlink ref="S985" r:id="rId97" xr:uid="{00000000-0004-0000-0000-00006E000000}"/>
    <hyperlink ref="S1358" r:id="rId98" xr:uid="{00000000-0004-0000-0000-00006F000000}"/>
    <hyperlink ref="S1372" r:id="rId99" xr:uid="{00000000-0004-0000-0000-000071000000}"/>
    <hyperlink ref="S1361" r:id="rId100" xr:uid="{00000000-0004-0000-0000-000072000000}"/>
    <hyperlink ref="S1378" r:id="rId101" xr:uid="{00000000-0004-0000-0000-000073000000}"/>
    <hyperlink ref="S1381" r:id="rId102" xr:uid="{00000000-0004-0000-0000-000074000000}"/>
    <hyperlink ref="S1383" r:id="rId103" xr:uid="{00000000-0004-0000-0000-000075000000}"/>
    <hyperlink ref="S3152" r:id="rId104" xr:uid="{00000000-0004-0000-0000-000076000000}"/>
    <hyperlink ref="S1118" r:id="rId105" xr:uid="{00000000-0004-0000-0000-000077000000}"/>
    <hyperlink ref="S3317" r:id="rId106" xr:uid="{00000000-0004-0000-0000-000078000000}"/>
    <hyperlink ref="S3319" r:id="rId107" xr:uid="{00000000-0004-0000-0000-000079000000}"/>
    <hyperlink ref="S3320" r:id="rId108" xr:uid="{00000000-0004-0000-0000-00007A000000}"/>
    <hyperlink ref="S3321" r:id="rId109" xr:uid="{00000000-0004-0000-0000-00007B000000}"/>
    <hyperlink ref="S3322" r:id="rId110" xr:uid="{00000000-0004-0000-0000-00007C000000}"/>
    <hyperlink ref="S3327" r:id="rId111" xr:uid="{00000000-0004-0000-0000-00007D000000}"/>
    <hyperlink ref="S3334" r:id="rId112" xr:uid="{00000000-0004-0000-0000-00007E000000}"/>
    <hyperlink ref="S3332" r:id="rId113" xr:uid="{00000000-0004-0000-0000-000080000000}"/>
    <hyperlink ref="S3544" r:id="rId114" xr:uid="{00000000-0004-0000-0000-000084000000}"/>
    <hyperlink ref="S3545" r:id="rId115" xr:uid="{00000000-0004-0000-0000-000085000000}"/>
    <hyperlink ref="S3546" r:id="rId116" xr:uid="{00000000-0004-0000-0000-000086000000}"/>
    <hyperlink ref="S3578" r:id="rId117" xr:uid="{00000000-0004-0000-0000-000087000000}"/>
    <hyperlink ref="S3670" r:id="rId118" xr:uid="{00000000-0004-0000-0000-000088000000}"/>
    <hyperlink ref="S3671" r:id="rId119" xr:uid="{00000000-0004-0000-0000-00008A000000}"/>
    <hyperlink ref="S3672" r:id="rId120" xr:uid="{00000000-0004-0000-0000-00008B000000}"/>
    <hyperlink ref="S3677" r:id="rId121" xr:uid="{00000000-0004-0000-0000-00008D000000}"/>
    <hyperlink ref="S1066" r:id="rId122" xr:uid="{00000000-0004-0000-0000-00008E000000}"/>
    <hyperlink ref="S1026" r:id="rId123" xr:uid="{00000000-0004-0000-0000-000091000000}"/>
    <hyperlink ref="S1174" r:id="rId124" xr:uid="{00000000-0004-0000-0000-000092000000}"/>
    <hyperlink ref="S1045" r:id="rId125" xr:uid="{00000000-0004-0000-0000-000093000000}"/>
    <hyperlink ref="S1058" r:id="rId126" xr:uid="{00000000-0004-0000-0000-000094000000}"/>
    <hyperlink ref="S1076" r:id="rId127" xr:uid="{00000000-0004-0000-0000-000095000000}"/>
    <hyperlink ref="S3438" r:id="rId128" xr:uid="{00000000-0004-0000-0000-000097000000}"/>
    <hyperlink ref="S3463" r:id="rId129" xr:uid="{00000000-0004-0000-0000-000099000000}"/>
    <hyperlink ref="S3520" r:id="rId130" xr:uid="{00000000-0004-0000-0000-00009A000000}"/>
    <hyperlink ref="S3527" r:id="rId131" xr:uid="{00000000-0004-0000-0000-00009C000000}"/>
    <hyperlink ref="S3536" r:id="rId132" xr:uid="{00000000-0004-0000-0000-00009D000000}"/>
    <hyperlink ref="S3537" r:id="rId133" xr:uid="{00000000-0004-0000-0000-00009E000000}"/>
    <hyperlink ref="S3538" r:id="rId134" xr:uid="{00000000-0004-0000-0000-00009F000000}"/>
    <hyperlink ref="S3542" r:id="rId135" xr:uid="{00000000-0004-0000-0000-0000A0000000}"/>
    <hyperlink ref="S3661" r:id="rId136" xr:uid="{00000000-0004-0000-0000-0000A1000000}"/>
    <hyperlink ref="S3664" r:id="rId137" xr:uid="{00000000-0004-0000-0000-0000A3000000}"/>
    <hyperlink ref="S3685" r:id="rId138" xr:uid="{00000000-0004-0000-0000-0000A4000000}"/>
    <hyperlink ref="S3736" r:id="rId139" xr:uid="{00000000-0004-0000-0000-0000A7000000}"/>
    <hyperlink ref="S3741" r:id="rId140" xr:uid="{00000000-0004-0000-0000-0000A8000000}"/>
    <hyperlink ref="S3744" r:id="rId141" xr:uid="{00000000-0004-0000-0000-0000A9000000}"/>
    <hyperlink ref="S3746" r:id="rId142" xr:uid="{00000000-0004-0000-0000-0000AA000000}"/>
    <hyperlink ref="S3713" r:id="rId143" xr:uid="{00000000-0004-0000-0000-0000AC000000}"/>
    <hyperlink ref="S3711" r:id="rId144" xr:uid="{00000000-0004-0000-0000-0000AD000000}"/>
    <hyperlink ref="S3712" r:id="rId145" xr:uid="{00000000-0004-0000-0000-0000AE000000}"/>
    <hyperlink ref="S3710" r:id="rId146" xr:uid="{00000000-0004-0000-0000-0000AF000000}"/>
    <hyperlink ref="S3719" r:id="rId147" xr:uid="{00000000-0004-0000-0000-0000B0000000}"/>
    <hyperlink ref="S3715" r:id="rId148" xr:uid="{00000000-0004-0000-0000-0000B1000000}"/>
    <hyperlink ref="S3721" r:id="rId149" xr:uid="{00000000-0004-0000-0000-0000B2000000}"/>
    <hyperlink ref="S3731" r:id="rId150" xr:uid="{00000000-0004-0000-0000-0000B4000000}"/>
    <hyperlink ref="S3748" r:id="rId151" xr:uid="{00000000-0004-0000-0000-0000B5000000}"/>
    <hyperlink ref="S3751" r:id="rId152" xr:uid="{00000000-0004-0000-0000-0000B6000000}"/>
    <hyperlink ref="S3752" r:id="rId153" xr:uid="{00000000-0004-0000-0000-0000B8000000}"/>
    <hyperlink ref="S3722" r:id="rId154" xr:uid="{00000000-0004-0000-0000-0000B9000000}"/>
    <hyperlink ref="S3210" r:id="rId155" xr:uid="{00000000-0004-0000-0000-0000BA000000}"/>
    <hyperlink ref="S3757" r:id="rId156" xr:uid="{00000000-0004-0000-0000-0000BB000000}"/>
    <hyperlink ref="S3803" r:id="rId157" xr:uid="{00000000-0004-0000-0000-0000BD000000}"/>
    <hyperlink ref="S3807" r:id="rId158" xr:uid="{00000000-0004-0000-0000-0000BF000000}"/>
    <hyperlink ref="S3816" r:id="rId159" xr:uid="{00000000-0004-0000-0000-0000C1000000}"/>
    <hyperlink ref="S3817" r:id="rId160" xr:uid="{00000000-0004-0000-0000-0000C2000000}"/>
    <hyperlink ref="S3806" r:id="rId161" xr:uid="{00000000-0004-0000-0000-0000C3000000}"/>
    <hyperlink ref="S3805" r:id="rId162" xr:uid="{00000000-0004-0000-0000-0000C4000000}"/>
    <hyperlink ref="S980" r:id="rId163" xr:uid="{00000000-0004-0000-0000-0000C6000000}"/>
    <hyperlink ref="S1084" r:id="rId164" xr:uid="{00000000-0004-0000-0000-0000C7000000}"/>
    <hyperlink ref="S1100" r:id="rId165" xr:uid="{00000000-0004-0000-0000-0000C9000000}"/>
    <hyperlink ref="S1103" r:id="rId166" xr:uid="{00000000-0004-0000-0000-0000CA000000}"/>
    <hyperlink ref="S1104" r:id="rId167" xr:uid="{00000000-0004-0000-0000-0000CC000000}"/>
    <hyperlink ref="S1151" r:id="rId168" xr:uid="{00000000-0004-0000-0000-0000CF000000}"/>
    <hyperlink ref="S1153" r:id="rId169" xr:uid="{00000000-0004-0000-0000-0000D0000000}"/>
    <hyperlink ref="S1204" r:id="rId170" xr:uid="{00000000-0004-0000-0000-0000D1000000}"/>
    <hyperlink ref="S1203" r:id="rId171" xr:uid="{00000000-0004-0000-0000-0000D2000000}"/>
    <hyperlink ref="S3843" r:id="rId172" xr:uid="{00000000-0004-0000-0000-0000D3000000}"/>
    <hyperlink ref="S3844" r:id="rId173" xr:uid="{00000000-0004-0000-0000-0000D4000000}"/>
    <hyperlink ref="S3845" r:id="rId174" xr:uid="{00000000-0004-0000-0000-0000D5000000}"/>
    <hyperlink ref="S3846" r:id="rId175" xr:uid="{00000000-0004-0000-0000-0000D6000000}"/>
    <hyperlink ref="S3861" r:id="rId176" xr:uid="{00000000-0004-0000-0000-0000D7000000}"/>
    <hyperlink ref="S3871" r:id="rId177" xr:uid="{00000000-0004-0000-0000-0000D9000000}"/>
    <hyperlink ref="S1051" r:id="rId178" xr:uid="{00000000-0004-0000-0000-0000DA000000}"/>
    <hyperlink ref="S3872" r:id="rId179" xr:uid="{00000000-0004-0000-0000-0000DB000000}"/>
    <hyperlink ref="S3879" r:id="rId180" xr:uid="{00000000-0004-0000-0000-0000DC000000}"/>
    <hyperlink ref="S3887" r:id="rId181" xr:uid="{00000000-0004-0000-0000-0000DD000000}"/>
    <hyperlink ref="S3914" r:id="rId182" xr:uid="{00000000-0004-0000-0000-0000DE000000}"/>
    <hyperlink ref="S3915" r:id="rId183" xr:uid="{00000000-0004-0000-0000-0000DF000000}"/>
    <hyperlink ref="S1117" r:id="rId184" xr:uid="{00000000-0004-0000-0000-0000E0000000}"/>
    <hyperlink ref="S1107" r:id="rId185" xr:uid="{00000000-0004-0000-0000-0000E1000000}"/>
    <hyperlink ref="S1004" r:id="rId186" xr:uid="{00000000-0004-0000-0000-0000E2000000}"/>
    <hyperlink ref="S4010" r:id="rId187" xr:uid="{00000000-0004-0000-0000-0000E3000000}"/>
    <hyperlink ref="S4013" r:id="rId188" xr:uid="{00000000-0004-0000-0000-0000E5000000}"/>
    <hyperlink ref="S4016" r:id="rId189" xr:uid="{00000000-0004-0000-0000-0000E6000000}"/>
    <hyperlink ref="S4020" r:id="rId190" xr:uid="{00000000-0004-0000-0000-0000E8000000}"/>
    <hyperlink ref="S4029" r:id="rId191" xr:uid="{00000000-0004-0000-0000-0000E9000000}"/>
    <hyperlink ref="S4030" r:id="rId192" xr:uid="{00000000-0004-0000-0000-0000EA000000}"/>
    <hyperlink ref="S4031" r:id="rId193" xr:uid="{00000000-0004-0000-0000-0000EB000000}"/>
    <hyperlink ref="S4032" r:id="rId194" xr:uid="{00000000-0004-0000-0000-0000EC000000}"/>
    <hyperlink ref="S4033" r:id="rId195" xr:uid="{00000000-0004-0000-0000-0000ED000000}"/>
    <hyperlink ref="S4058" r:id="rId196" xr:uid="{00000000-0004-0000-0000-0000EE000000}"/>
    <hyperlink ref="S4059" r:id="rId197" xr:uid="{00000000-0004-0000-0000-0000EF000000}"/>
    <hyperlink ref="S4060" r:id="rId198" xr:uid="{00000000-0004-0000-0000-0000F0000000}"/>
    <hyperlink ref="S4061" r:id="rId199" xr:uid="{00000000-0004-0000-0000-0000F1000000}"/>
    <hyperlink ref="S4062" r:id="rId200" xr:uid="{00000000-0004-0000-0000-0000F2000000}"/>
    <hyperlink ref="S4064" r:id="rId201" xr:uid="{00000000-0004-0000-0000-0000F3000000}"/>
    <hyperlink ref="S4065" r:id="rId202" xr:uid="{00000000-0004-0000-0000-0000F4000000}"/>
    <hyperlink ref="S4067" r:id="rId203" xr:uid="{00000000-0004-0000-0000-0000F5000000}"/>
    <hyperlink ref="S4095" r:id="rId204" xr:uid="{00000000-0004-0000-0000-0000F6000000}"/>
    <hyperlink ref="S4143" r:id="rId205" xr:uid="{00000000-0004-0000-0000-0000F8000000}"/>
    <hyperlink ref="S4161" r:id="rId206" xr:uid="{00000000-0004-0000-0000-0000F9000000}"/>
    <hyperlink ref="S4163" r:id="rId207" xr:uid="{00000000-0004-0000-0000-0000FA000000}"/>
    <hyperlink ref="S4164" r:id="rId208" xr:uid="{00000000-0004-0000-0000-0000FB000000}"/>
    <hyperlink ref="S4165" r:id="rId209" xr:uid="{00000000-0004-0000-0000-0000FC000000}"/>
    <hyperlink ref="S1124" r:id="rId210" xr:uid="{00000000-0004-0000-0000-0000FE000000}"/>
    <hyperlink ref="S1127" r:id="rId211" xr:uid="{00000000-0004-0000-0000-0000FF000000}"/>
    <hyperlink ref="S1130" r:id="rId212" xr:uid="{00000000-0004-0000-0000-000000010000}"/>
    <hyperlink ref="S1133" r:id="rId213" xr:uid="{00000000-0004-0000-0000-000001010000}"/>
    <hyperlink ref="S1134" r:id="rId214" xr:uid="{00000000-0004-0000-0000-000002010000}"/>
    <hyperlink ref="S3919" r:id="rId215" xr:uid="{00000000-0004-0000-0000-000004010000}"/>
    <hyperlink ref="S3549" r:id="rId216" xr:uid="{00000000-0004-0000-0000-000005010000}"/>
    <hyperlink ref="S3928" r:id="rId217" xr:uid="{00000000-0004-0000-0000-000007010000}"/>
    <hyperlink ref="S3929" r:id="rId218" xr:uid="{00000000-0004-0000-0000-000008010000}"/>
    <hyperlink ref="S3930" r:id="rId219" xr:uid="{00000000-0004-0000-0000-000009010000}"/>
    <hyperlink ref="S3931" r:id="rId220" xr:uid="{00000000-0004-0000-0000-00000A010000}"/>
    <hyperlink ref="S3550" r:id="rId221" xr:uid="{00000000-0004-0000-0000-00000C010000}"/>
    <hyperlink ref="S3551" r:id="rId222" xr:uid="{00000000-0004-0000-0000-00000D010000}"/>
    <hyperlink ref="S3552" r:id="rId223" xr:uid="{00000000-0004-0000-0000-00000E010000}"/>
    <hyperlink ref="S3758" r:id="rId224" xr:uid="{00000000-0004-0000-0000-00000F010000}"/>
    <hyperlink ref="S3759" r:id="rId225" xr:uid="{00000000-0004-0000-0000-000010010000}"/>
    <hyperlink ref="S3773" r:id="rId226" xr:uid="{00000000-0004-0000-0000-000011010000}"/>
    <hyperlink ref="S3356" r:id="rId227" xr:uid="{00000000-0004-0000-0000-000013010000}"/>
    <hyperlink ref="S3357" r:id="rId228" xr:uid="{00000000-0004-0000-0000-000014010000}"/>
    <hyperlink ref="S1030" r:id="rId229" xr:uid="{00000000-0004-0000-0000-000015010000}"/>
    <hyperlink ref="S1775" r:id="rId230" xr:uid="{00000000-0004-0000-0000-000016010000}"/>
    <hyperlink ref="S1778" r:id="rId231" xr:uid="{00000000-0004-0000-0000-000017010000}"/>
    <hyperlink ref="S1779" r:id="rId232" xr:uid="{00000000-0004-0000-0000-000018010000}"/>
    <hyperlink ref="S3358" r:id="rId233" xr:uid="{00000000-0004-0000-0000-00001A010000}"/>
    <hyperlink ref="S3359" r:id="rId234" xr:uid="{00000000-0004-0000-0000-00001B010000}"/>
    <hyperlink ref="S3462" r:id="rId235" xr:uid="{00000000-0004-0000-0000-00001C010000}"/>
    <hyperlink ref="S2863" r:id="rId236" xr:uid="{00000000-0004-0000-0000-000022010000}"/>
    <hyperlink ref="S2864" r:id="rId237" xr:uid="{00000000-0004-0000-0000-000023010000}"/>
    <hyperlink ref="S2865" r:id="rId238" xr:uid="{00000000-0004-0000-0000-000024010000}"/>
    <hyperlink ref="S2866" r:id="rId239" xr:uid="{00000000-0004-0000-0000-000025010000}"/>
    <hyperlink ref="S2873" r:id="rId240" xr:uid="{00000000-0004-0000-0000-000026010000}"/>
    <hyperlink ref="S2867" r:id="rId241" xr:uid="{00000000-0004-0000-0000-000029010000}"/>
    <hyperlink ref="S2876" r:id="rId242" xr:uid="{00000000-0004-0000-0000-00002D010000}"/>
    <hyperlink ref="S2875" r:id="rId243" xr:uid="{00000000-0004-0000-0000-00002E010000}"/>
    <hyperlink ref="S2877" r:id="rId244" xr:uid="{00000000-0004-0000-0000-00002F010000}"/>
    <hyperlink ref="S2906" r:id="rId245" xr:uid="{00000000-0004-0000-0000-000030010000}"/>
    <hyperlink ref="S3554" r:id="rId246" xr:uid="{00000000-0004-0000-0000-000032010000}"/>
    <hyperlink ref="S3555" r:id="rId247" xr:uid="{00000000-0004-0000-0000-000033010000}"/>
    <hyperlink ref="S3556" r:id="rId248" xr:uid="{00000000-0004-0000-0000-000034010000}"/>
    <hyperlink ref="S2890" r:id="rId249" xr:uid="{00000000-0004-0000-0000-000037010000}"/>
    <hyperlink ref="S1180" r:id="rId250" xr:uid="{00000000-0004-0000-0000-000038010000}"/>
    <hyperlink ref="S1185" r:id="rId251" xr:uid="{00000000-0004-0000-0000-000039010000}"/>
    <hyperlink ref="S1191" r:id="rId252" xr:uid="{00000000-0004-0000-0000-00003A010000}"/>
    <hyperlink ref="S1053" r:id="rId253" xr:uid="{00000000-0004-0000-0000-00003B010000}"/>
    <hyperlink ref="S1055" r:id="rId254" xr:uid="{00000000-0004-0000-0000-00003C010000}"/>
    <hyperlink ref="S3557" r:id="rId255" xr:uid="{00000000-0004-0000-0000-00003D010000}"/>
    <hyperlink ref="S3558" r:id="rId256" xr:uid="{00000000-0004-0000-0000-00003F010000}"/>
    <hyperlink ref="S3560" r:id="rId257" xr:uid="{00000000-0004-0000-0000-000040010000}"/>
    <hyperlink ref="S3561" r:id="rId258" xr:uid="{00000000-0004-0000-0000-000041010000}"/>
    <hyperlink ref="S3562" r:id="rId259" xr:uid="{00000000-0004-0000-0000-000042010000}"/>
    <hyperlink ref="S1048" r:id="rId260" xr:uid="{00000000-0004-0000-0000-000043010000}"/>
    <hyperlink ref="S3563" r:id="rId261" xr:uid="{00000000-0004-0000-0000-000044010000}"/>
    <hyperlink ref="S983" r:id="rId262" xr:uid="{00000000-0004-0000-0000-000045010000}"/>
    <hyperlink ref="S1040" r:id="rId263" xr:uid="{00000000-0004-0000-0000-000046010000}"/>
    <hyperlink ref="S1207" r:id="rId264" xr:uid="{00000000-0004-0000-0000-000047010000}"/>
    <hyperlink ref="S1042" r:id="rId265" xr:uid="{00000000-0004-0000-0000-000048010000}"/>
    <hyperlink ref="S1060" r:id="rId266" xr:uid="{00000000-0004-0000-0000-000049010000}"/>
    <hyperlink ref="S1074" r:id="rId267" xr:uid="{00000000-0004-0000-0000-00004A010000}"/>
    <hyperlink ref="S1063" r:id="rId268" xr:uid="{00000000-0004-0000-0000-00004B010000}"/>
    <hyperlink ref="S1071" r:id="rId269" xr:uid="{00000000-0004-0000-0000-00004C010000}"/>
    <hyperlink ref="S1073" r:id="rId270" xr:uid="{00000000-0004-0000-0000-00004D010000}"/>
    <hyperlink ref="S958" r:id="rId271" xr:uid="{00000000-0004-0000-0000-00004E010000}"/>
    <hyperlink ref="S960" r:id="rId272" xr:uid="{00000000-0004-0000-0000-00004F010000}"/>
    <hyperlink ref="S961" r:id="rId273" xr:uid="{00000000-0004-0000-0000-000050010000}"/>
    <hyperlink ref="S1128" r:id="rId274" xr:uid="{00000000-0004-0000-0000-000052010000}"/>
    <hyperlink ref="S1110" r:id="rId275" xr:uid="{00000000-0004-0000-0000-000053010000}"/>
    <hyperlink ref="S1111" r:id="rId276" xr:uid="{00000000-0004-0000-0000-000054010000}"/>
    <hyperlink ref="S1177" r:id="rId277" xr:uid="{00000000-0004-0000-0000-000055010000}"/>
    <hyperlink ref="S1178" r:id="rId278" xr:uid="{00000000-0004-0000-0000-000056010000}"/>
    <hyperlink ref="S3862" r:id="rId279" xr:uid="{00000000-0004-0000-0000-000057010000}"/>
    <hyperlink ref="S4393" r:id="rId280" xr:uid="{00000000-0004-0000-0000-000058010000}"/>
    <hyperlink ref="S3564" r:id="rId281" xr:uid="{00000000-0004-0000-0000-000059010000}"/>
    <hyperlink ref="S3565" r:id="rId282" xr:uid="{00000000-0004-0000-0000-00005A010000}"/>
    <hyperlink ref="S3566" r:id="rId283" xr:uid="{00000000-0004-0000-0000-00005B010000}"/>
    <hyperlink ref="S3567" r:id="rId284" xr:uid="{00000000-0004-0000-0000-00005C010000}"/>
    <hyperlink ref="S3568" r:id="rId285" xr:uid="{00000000-0004-0000-0000-00005D010000}"/>
    <hyperlink ref="S3569" r:id="rId286" xr:uid="{00000000-0004-0000-0000-00005E010000}"/>
    <hyperlink ref="S3572" r:id="rId287" xr:uid="{00000000-0004-0000-0000-00005F010000}"/>
    <hyperlink ref="S3573" r:id="rId288" xr:uid="{00000000-0004-0000-0000-000060010000}"/>
    <hyperlink ref="S3575" r:id="rId289" xr:uid="{00000000-0004-0000-0000-000061010000}"/>
    <hyperlink ref="S3576" r:id="rId290" xr:uid="{00000000-0004-0000-0000-000062010000}"/>
    <hyperlink ref="S3580" r:id="rId291" xr:uid="{00000000-0004-0000-0000-000063010000}"/>
    <hyperlink ref="S3581" r:id="rId292" xr:uid="{00000000-0004-0000-0000-000064010000}"/>
    <hyperlink ref="S3585" r:id="rId293" xr:uid="{00000000-0004-0000-0000-000065010000}"/>
    <hyperlink ref="S3586" r:id="rId294" xr:uid="{00000000-0004-0000-0000-000066010000}"/>
    <hyperlink ref="S3587" r:id="rId295" xr:uid="{00000000-0004-0000-0000-000067010000}"/>
    <hyperlink ref="S3589" r:id="rId296" xr:uid="{00000000-0004-0000-0000-000068010000}"/>
    <hyperlink ref="S3571" r:id="rId297" xr:uid="{00000000-0004-0000-0000-000069010000}"/>
    <hyperlink ref="S3732" r:id="rId298" xr:uid="{00000000-0004-0000-0000-00006A010000}"/>
    <hyperlink ref="S3734" r:id="rId299" xr:uid="{00000000-0004-0000-0000-00006B010000}"/>
    <hyperlink ref="S3735" r:id="rId300" xr:uid="{00000000-0004-0000-0000-00006C010000}"/>
    <hyperlink ref="S4195" r:id="rId301" xr:uid="{00000000-0004-0000-0000-00006D010000}"/>
    <hyperlink ref="S3295" r:id="rId302" xr:uid="{00000000-0004-0000-0000-00006E010000}"/>
    <hyperlink ref="S566" r:id="rId303" xr:uid="{00000000-0004-0000-0000-00006F010000}"/>
    <hyperlink ref="S3235" r:id="rId304" xr:uid="{00000000-0004-0000-0000-000070010000}"/>
    <hyperlink ref="S1781" r:id="rId305" xr:uid="{00000000-0004-0000-0000-000073010000}"/>
    <hyperlink ref="S3519" r:id="rId306" xr:uid="{00000000-0004-0000-0000-000074010000}"/>
    <hyperlink ref="S3521" r:id="rId307" xr:uid="{00000000-0004-0000-0000-000075010000}"/>
    <hyperlink ref="S3535" r:id="rId308" xr:uid="{00000000-0004-0000-0000-000078010000}"/>
    <hyperlink ref="S564" r:id="rId309" xr:uid="{00000000-0004-0000-0000-000079010000}"/>
    <hyperlink ref="S1001" r:id="rId310" xr:uid="{00000000-0004-0000-0000-00007A010000}"/>
    <hyperlink ref="S3720" r:id="rId311" xr:uid="{00000000-0004-0000-0000-00007D010000}"/>
    <hyperlink ref="S1031" r:id="rId312" xr:uid="{00000000-0004-0000-0000-00007E010000}"/>
    <hyperlink ref="S982" r:id="rId313" xr:uid="{00000000-0004-0000-0000-00007F010000}"/>
    <hyperlink ref="S1077" r:id="rId314" xr:uid="{00000000-0004-0000-0000-000082010000}"/>
    <hyperlink ref="S1052" r:id="rId315" xr:uid="{00000000-0004-0000-0000-000083010000}"/>
    <hyperlink ref="S1129" r:id="rId316" xr:uid="{00000000-0004-0000-0000-000084010000}"/>
    <hyperlink ref="S1172" r:id="rId317" xr:uid="{00000000-0004-0000-0000-000085010000}"/>
    <hyperlink ref="S963" r:id="rId318" xr:uid="{00000000-0004-0000-0000-000086010000}"/>
    <hyperlink ref="S1034" r:id="rId319" xr:uid="{00000000-0004-0000-0000-000087010000}"/>
    <hyperlink ref="S1011" r:id="rId320" xr:uid="{00000000-0004-0000-0000-000088010000}"/>
    <hyperlink ref="S1012" r:id="rId321" xr:uid="{00000000-0004-0000-0000-000089010000}"/>
    <hyperlink ref="S1009" r:id="rId322" xr:uid="{00000000-0004-0000-0000-00008A010000}"/>
    <hyperlink ref="S1008" r:id="rId323" xr:uid="{00000000-0004-0000-0000-00008B010000}"/>
    <hyperlink ref="S997" r:id="rId324" xr:uid="{00000000-0004-0000-0000-00008C010000}"/>
    <hyperlink ref="S995" r:id="rId325" xr:uid="{00000000-0004-0000-0000-00008D010000}"/>
    <hyperlink ref="S978" r:id="rId326" xr:uid="{00000000-0004-0000-0000-00008E010000}"/>
    <hyperlink ref="S987" r:id="rId327" xr:uid="{00000000-0004-0000-0000-00008F010000}"/>
    <hyperlink ref="S988" r:id="rId328" xr:uid="{00000000-0004-0000-0000-000090010000}"/>
    <hyperlink ref="S1780" r:id="rId329" xr:uid="{00000000-0004-0000-0000-000091010000}"/>
    <hyperlink ref="S1029" r:id="rId330" xr:uid="{00000000-0004-0000-0000-000092010000}"/>
    <hyperlink ref="S1131" r:id="rId331" xr:uid="{00000000-0004-0000-0000-000093010000}"/>
    <hyperlink ref="S1269" r:id="rId332" xr:uid="{00000000-0004-0000-0000-000094010000}"/>
    <hyperlink ref="S1776" r:id="rId333" xr:uid="{00000000-0004-0000-0000-000096010000}"/>
    <hyperlink ref="S1782" r:id="rId334" xr:uid="{00000000-0004-0000-0000-000097010000}"/>
    <hyperlink ref="S1787" r:id="rId335" xr:uid="{00000000-0004-0000-0000-000098010000}"/>
    <hyperlink ref="S3726" r:id="rId336" xr:uid="{00000000-0004-0000-0000-00009B010000}"/>
    <hyperlink ref="S3665" r:id="rId337" xr:uid="{00000000-0004-0000-0000-00009D010000}"/>
    <hyperlink ref="S1050" r:id="rId338" xr:uid="{00000000-0004-0000-0000-00009F010000}"/>
    <hyperlink ref="S1069" r:id="rId339" xr:uid="{00000000-0004-0000-0000-0000A0010000}"/>
    <hyperlink ref="S1024" r:id="rId340" xr:uid="{00000000-0004-0000-0000-0000A1010000}"/>
    <hyperlink ref="S1777" r:id="rId341" xr:uid="{00000000-0004-0000-0000-0000A3010000}"/>
    <hyperlink ref="S1125" r:id="rId342" xr:uid="{00000000-0004-0000-0000-0000A5010000}"/>
    <hyperlink ref="S1132" r:id="rId343" xr:uid="{00000000-0004-0000-0000-0000A6010000}"/>
    <hyperlink ref="S1126" r:id="rId344" xr:uid="{00000000-0004-0000-0000-0000A7010000}"/>
    <hyperlink ref="S1214" r:id="rId345" xr:uid="{00000000-0004-0000-0000-0000A8010000}"/>
    <hyperlink ref="S1027" r:id="rId346" xr:uid="{00000000-0004-0000-0000-0000A9010000}"/>
    <hyperlink ref="S1175" r:id="rId347" xr:uid="{00000000-0004-0000-0000-0000AA010000}"/>
    <hyperlink ref="S1044" r:id="rId348" xr:uid="{00000000-0004-0000-0000-0000AB010000}"/>
    <hyperlink ref="S3801" r:id="rId349" xr:uid="{00000000-0004-0000-0000-0000AC010000}"/>
    <hyperlink ref="S4008" r:id="rId350" xr:uid="{00000000-0004-0000-0000-0000AD010000}"/>
    <hyperlink ref="S1025" r:id="rId351" xr:uid="{00000000-0004-0000-0000-0000AE010000}"/>
    <hyperlink ref="S1116" r:id="rId352" xr:uid="{00000000-0004-0000-0000-0000AF010000}"/>
    <hyperlink ref="S1089" r:id="rId353" xr:uid="{00000000-0004-0000-0000-0000B0010000}"/>
    <hyperlink ref="S1049" r:id="rId354" xr:uid="{00000000-0004-0000-0000-0000B1010000}"/>
    <hyperlink ref="S1047" r:id="rId355" xr:uid="{00000000-0004-0000-0000-0000B2010000}"/>
    <hyperlink ref="S977" r:id="rId356" xr:uid="{00000000-0004-0000-0000-0000B3010000}"/>
    <hyperlink ref="S1059" r:id="rId357" xr:uid="{00000000-0004-0000-0000-0000B5010000}"/>
    <hyperlink ref="S1068" r:id="rId358" xr:uid="{00000000-0004-0000-0000-0000B6010000}"/>
    <hyperlink ref="S1082" r:id="rId359" xr:uid="{00000000-0004-0000-0000-0000B7010000}"/>
    <hyperlink ref="S1056" r:id="rId360" xr:uid="{00000000-0004-0000-0000-0000B8010000}"/>
    <hyperlink ref="S959" r:id="rId361" xr:uid="{00000000-0004-0000-0000-0000B9010000}"/>
    <hyperlink ref="S1249" r:id="rId362" xr:uid="{00000000-0004-0000-0000-0000BB010000}"/>
    <hyperlink ref="S1216" r:id="rId363" xr:uid="{00000000-0004-0000-0000-0000BC010000}"/>
    <hyperlink ref="S1005" r:id="rId364" xr:uid="{00000000-0004-0000-0000-0000BD010000}"/>
    <hyperlink ref="S1006" r:id="rId365" xr:uid="{00000000-0004-0000-0000-0000BE010000}"/>
    <hyperlink ref="S1181" r:id="rId366" xr:uid="{00000000-0004-0000-0000-0000BF010000}"/>
    <hyperlink ref="S1186" r:id="rId367" xr:uid="{00000000-0004-0000-0000-0000C0010000}"/>
    <hyperlink ref="S3840" r:id="rId368" xr:uid="{00000000-0004-0000-0000-0000C1010000}"/>
    <hyperlink ref="S3841" r:id="rId369" xr:uid="{00000000-0004-0000-0000-0000C2010000}"/>
    <hyperlink ref="S3842" r:id="rId370" xr:uid="{00000000-0004-0000-0000-0000C3010000}"/>
    <hyperlink ref="S3328" r:id="rId371" xr:uid="{00000000-0004-0000-0000-0000C5010000}"/>
    <hyperlink ref="S3329" r:id="rId372" xr:uid="{00000000-0004-0000-0000-0000C6010000}"/>
    <hyperlink ref="S4056" r:id="rId373" xr:uid="{00000000-0004-0000-0000-0000C7010000}"/>
    <hyperlink ref="S1037" r:id="rId374" xr:uid="{00000000-0004-0000-0000-0000C8010000}"/>
    <hyperlink ref="S4066" r:id="rId375" xr:uid="{00000000-0004-0000-0000-0000CA010000}"/>
    <hyperlink ref="S4160" r:id="rId376" xr:uid="{00000000-0004-0000-0000-0000CB010000}"/>
    <hyperlink ref="S3926" r:id="rId377" xr:uid="{00000000-0004-0000-0000-0000CC010000}"/>
    <hyperlink ref="S3310" r:id="rId378" xr:uid="{00000000-0004-0000-0000-0000CD010000}"/>
    <hyperlink ref="S3406" r:id="rId379" xr:uid="{00000000-0004-0000-0000-0000CE010000}"/>
    <hyperlink ref="S3437" r:id="rId380" xr:uid="{00000000-0004-0000-0000-0000CF010000}"/>
    <hyperlink ref="S3461" r:id="rId381" xr:uid="{00000000-0004-0000-0000-0000D0010000}"/>
    <hyperlink ref="S3709" r:id="rId382" xr:uid="{00000000-0004-0000-0000-0000D1010000}"/>
    <hyperlink ref="S3660" r:id="rId383" xr:uid="{00000000-0004-0000-0000-0000D2010000}"/>
    <hyperlink ref="S3513" r:id="rId384" xr:uid="{00000000-0004-0000-0000-0000D3010000}"/>
    <hyperlink ref="S1215" r:id="rId385" xr:uid="{00000000-0004-0000-0000-0000D4010000}"/>
    <hyperlink ref="S4224" r:id="rId386" xr:uid="{00000000-0004-0000-0000-0000D7010000}"/>
    <hyperlink ref="S4249" r:id="rId387" xr:uid="{00000000-0004-0000-0000-0000D8010000}"/>
    <hyperlink ref="S4258" r:id="rId388" xr:uid="{00000000-0004-0000-0000-0000D9010000}"/>
    <hyperlink ref="S3400" r:id="rId389" xr:uid="{00000000-0004-0000-0000-0000DB010000}"/>
    <hyperlink ref="S3394" r:id="rId390" xr:uid="{00000000-0004-0000-0000-0000DC010000}"/>
    <hyperlink ref="S3390" r:id="rId391" xr:uid="{00000000-0004-0000-0000-0000DD010000}"/>
    <hyperlink ref="S3441" r:id="rId392" xr:uid="{00000000-0004-0000-0000-0000DE010000}"/>
    <hyperlink ref="S3165" r:id="rId393" xr:uid="{00000000-0004-0000-0000-0000E0010000}"/>
    <hyperlink ref="S3167" r:id="rId394" xr:uid="{00000000-0004-0000-0000-0000E1010000}"/>
    <hyperlink ref="S3169" r:id="rId395" xr:uid="{00000000-0004-0000-0000-0000E2010000}"/>
    <hyperlink ref="S3172" r:id="rId396" xr:uid="{00000000-0004-0000-0000-0000E5010000}"/>
    <hyperlink ref="S3170" r:id="rId397" xr:uid="{00000000-0004-0000-0000-0000E6010000}"/>
    <hyperlink ref="S3283" r:id="rId398" xr:uid="{00000000-0004-0000-0000-0000E7010000}"/>
    <hyperlink ref="S3593" r:id="rId399" xr:uid="{00000000-0004-0000-0000-0000E8010000}"/>
    <hyperlink ref="S3596" r:id="rId400" xr:uid="{00000000-0004-0000-0000-0000EA010000}"/>
    <hyperlink ref="S3599" r:id="rId401" xr:uid="{00000000-0004-0000-0000-0000EC010000}"/>
    <hyperlink ref="S3600" r:id="rId402" xr:uid="{00000000-0004-0000-0000-0000ED010000}"/>
    <hyperlink ref="S3977" r:id="rId403" xr:uid="{00000000-0004-0000-0000-0000EE010000}"/>
    <hyperlink ref="S3601" r:id="rId404" xr:uid="{00000000-0004-0000-0000-0000F0010000}"/>
    <hyperlink ref="S3602" r:id="rId405" xr:uid="{00000000-0004-0000-0000-0000F1010000}"/>
    <hyperlink ref="S3603" r:id="rId406" xr:uid="{00000000-0004-0000-0000-0000F2010000}"/>
    <hyperlink ref="S3604" r:id="rId407" xr:uid="{00000000-0004-0000-0000-0000F3010000}"/>
    <hyperlink ref="S3227" r:id="rId408" xr:uid="{00000000-0004-0000-0000-0000F4010000}"/>
    <hyperlink ref="S3605" r:id="rId409" xr:uid="{00000000-0004-0000-0000-0000F5010000}"/>
    <hyperlink ref="S3226" r:id="rId410" xr:uid="{00000000-0004-0000-0000-0000F6010000}"/>
    <hyperlink ref="S4069" r:id="rId411" xr:uid="{00000000-0004-0000-0000-0000F8010000}"/>
    <hyperlink ref="S4256" r:id="rId412" xr:uid="{00000000-0004-0000-0000-0000FC010000}"/>
    <hyperlink ref="S821" r:id="rId413" xr:uid="{00000000-0004-0000-0000-0000FD010000}"/>
    <hyperlink ref="S837" r:id="rId414" xr:uid="{00000000-0004-0000-0000-0000FE010000}"/>
    <hyperlink ref="S755" r:id="rId415" xr:uid="{00000000-0004-0000-0000-0000FF010000}"/>
    <hyperlink ref="S756" r:id="rId416" xr:uid="{00000000-0004-0000-0000-000000020000}"/>
    <hyperlink ref="S748" r:id="rId417" xr:uid="{00000000-0004-0000-0000-000002020000}"/>
    <hyperlink ref="S749" r:id="rId418" xr:uid="{00000000-0004-0000-0000-000003020000}"/>
    <hyperlink ref="S774" r:id="rId419" xr:uid="{00000000-0004-0000-0000-000004020000}"/>
    <hyperlink ref="S776" r:id="rId420" xr:uid="{00000000-0004-0000-0000-000005020000}"/>
    <hyperlink ref="S3140" r:id="rId421" xr:uid="{00000000-0004-0000-0000-000006020000}"/>
    <hyperlink ref="S3027" r:id="rId422" xr:uid="{00000000-0004-0000-0000-000007020000}"/>
    <hyperlink ref="S1115" r:id="rId423" xr:uid="{00000000-0004-0000-0000-000008020000}"/>
    <hyperlink ref="S1783" r:id="rId424" xr:uid="{00000000-0004-0000-0000-000009020000}"/>
    <hyperlink ref="S1784" r:id="rId425" xr:uid="{00000000-0004-0000-0000-00000A020000}"/>
    <hyperlink ref="S1786" r:id="rId426" xr:uid="{00000000-0004-0000-0000-00000B020000}"/>
    <hyperlink ref="S3815" r:id="rId427" xr:uid="{00000000-0004-0000-0000-000011020000}"/>
    <hyperlink ref="S3747" r:id="rId428" xr:uid="{00000000-0004-0000-0000-000012020000}"/>
    <hyperlink ref="S3333" r:id="rId429" xr:uid="{00000000-0004-0000-0000-000013020000}"/>
    <hyperlink ref="S3330" r:id="rId430" xr:uid="{00000000-0004-0000-0000-000014020000}"/>
    <hyperlink ref="S3860" r:id="rId431" xr:uid="{00000000-0004-0000-0000-000015020000}"/>
    <hyperlink ref="S3296" r:id="rId432" xr:uid="{00000000-0004-0000-0000-000018020000}"/>
    <hyperlink ref="S2465" r:id="rId433" xr:uid="{00000000-0004-0000-0000-00001A020000}"/>
    <hyperlink ref="S3316" r:id="rId434" xr:uid="{00000000-0004-0000-0000-00001B020000}"/>
    <hyperlink ref="S3355" r:id="rId435" xr:uid="{00000000-0004-0000-0000-00001C020000}"/>
    <hyperlink ref="S3386" r:id="rId436" xr:uid="{00000000-0004-0000-0000-00001D020000}"/>
    <hyperlink ref="S3445" r:id="rId437" xr:uid="{00000000-0004-0000-0000-00001E020000}"/>
    <hyperlink ref="S3641" r:id="rId438" xr:uid="{00000000-0004-0000-0000-00001F020000}"/>
    <hyperlink ref="S3772" r:id="rId439" xr:uid="{00000000-0004-0000-0000-000020020000}"/>
    <hyperlink ref="S3918" r:id="rId440" xr:uid="{00000000-0004-0000-0000-000021020000}"/>
    <hyperlink ref="S3976" r:id="rId441" xr:uid="{00000000-0004-0000-0000-000022020000}"/>
    <hyperlink ref="S4094" r:id="rId442" xr:uid="{00000000-0004-0000-0000-000023020000}"/>
    <hyperlink ref="S4137" r:id="rId443" xr:uid="{00000000-0004-0000-0000-000024020000}"/>
    <hyperlink ref="S4142" r:id="rId444" xr:uid="{00000000-0004-0000-0000-000025020000}"/>
    <hyperlink ref="S3663" r:id="rId445" xr:uid="{00000000-0004-0000-0000-000026020000}"/>
    <hyperlink ref="S3724" r:id="rId446" xr:uid="{00000000-0004-0000-0000-000027020000}"/>
    <hyperlink ref="S3136" r:id="rId447" xr:uid="{00000000-0004-0000-0000-000029020000}"/>
    <hyperlink ref="S1612" r:id="rId448" xr:uid="{00000000-0004-0000-0000-00002C020000}"/>
    <hyperlink ref="S1630" r:id="rId449" xr:uid="{00000000-0004-0000-0000-00002D020000}"/>
    <hyperlink ref="S1755" r:id="rId450" xr:uid="{00000000-0004-0000-0000-00002E020000}"/>
    <hyperlink ref="S1758" r:id="rId451" xr:uid="{00000000-0004-0000-0000-000030020000}"/>
    <hyperlink ref="S753" r:id="rId452" xr:uid="{00000000-0004-0000-0000-000032020000}"/>
    <hyperlink ref="S3009" r:id="rId453" xr:uid="{00000000-0004-0000-0000-000034020000}"/>
    <hyperlink ref="S2623" r:id="rId454" xr:uid="{00000000-0004-0000-0000-000035020000}"/>
    <hyperlink ref="S1182" r:id="rId455" xr:uid="{00000000-0004-0000-0000-000036020000}"/>
    <hyperlink ref="S3723" r:id="rId456" xr:uid="{00000000-0004-0000-0000-000039020000}"/>
    <hyperlink ref="S4096" r:id="rId457" xr:uid="{00000000-0004-0000-0000-00003A020000}"/>
    <hyperlink ref="S4251" r:id="rId458" xr:uid="{00000000-0004-0000-0000-00003C020000}"/>
    <hyperlink ref="S3238" r:id="rId459" xr:uid="{00000000-0004-0000-0000-00003E020000}"/>
    <hyperlink ref="S1264" r:id="rId460" xr:uid="{00000000-0004-0000-0000-000041020000}"/>
    <hyperlink ref="S989" r:id="rId461" xr:uid="{00000000-0004-0000-0000-000042020000}"/>
    <hyperlink ref="S3714" r:id="rId462" xr:uid="{00000000-0004-0000-0000-000044020000}"/>
    <hyperlink ref="S1261" r:id="rId463" xr:uid="{00000000-0004-0000-0000-000045020000}"/>
    <hyperlink ref="S1061" r:id="rId464" xr:uid="{00000000-0004-0000-0000-000046020000}"/>
    <hyperlink ref="S1067" r:id="rId465" xr:uid="{00000000-0004-0000-0000-000047020000}"/>
    <hyperlink ref="S1081" r:id="rId466" xr:uid="{00000000-0004-0000-0000-000048020000}"/>
    <hyperlink ref="S1530" r:id="rId467" xr:uid="{00000000-0004-0000-0000-000049020000}"/>
    <hyperlink ref="S841" r:id="rId468" xr:uid="{00000000-0004-0000-0000-00004C020000}"/>
    <hyperlink ref="S2198" r:id="rId469" xr:uid="{00000000-0004-0000-0000-00004F020000}"/>
    <hyperlink ref="S3045" r:id="rId470" xr:uid="{00000000-0004-0000-0000-000052020000}"/>
    <hyperlink ref="S1070" r:id="rId471" xr:uid="{00000000-0004-0000-0000-000053020000}"/>
    <hyperlink ref="S1078" r:id="rId472" xr:uid="{00000000-0004-0000-0000-000054020000}"/>
    <hyperlink ref="S981" r:id="rId473" xr:uid="{00000000-0004-0000-0000-000055020000}"/>
    <hyperlink ref="S1257" r:id="rId474" xr:uid="{00000000-0004-0000-0000-000056020000}"/>
    <hyperlink ref="S1792" r:id="rId475" xr:uid="{00000000-0004-0000-0000-000057020000}"/>
    <hyperlink ref="S2565" r:id="rId476" xr:uid="{00000000-0004-0000-0000-000058020000}"/>
    <hyperlink ref="S2567" r:id="rId477" xr:uid="{00000000-0004-0000-0000-000059020000}"/>
    <hyperlink ref="S2592" r:id="rId478" xr:uid="{00000000-0004-0000-0000-00005A020000}"/>
    <hyperlink ref="S3522" r:id="rId479" xr:uid="{00000000-0004-0000-0000-00005B020000}"/>
    <hyperlink ref="S3662" r:id="rId480" xr:uid="{00000000-0004-0000-0000-00005C020000}"/>
    <hyperlink ref="S1013" r:id="rId481" xr:uid="{00000000-0004-0000-0000-00005E020000}"/>
    <hyperlink ref="S1014" r:id="rId482" xr:uid="{00000000-0004-0000-0000-00005F020000}"/>
    <hyperlink ref="S2460" r:id="rId483" xr:uid="{00000000-0004-0000-0000-000064020000}"/>
    <hyperlink ref="S2461" r:id="rId484" xr:uid="{00000000-0004-0000-0000-000065020000}"/>
    <hyperlink ref="S2462" r:id="rId485" xr:uid="{00000000-0004-0000-0000-000066020000}"/>
    <hyperlink ref="S2221" r:id="rId486" xr:uid="{00000000-0004-0000-0000-000068020000}"/>
    <hyperlink ref="S2479" r:id="rId487" xr:uid="{00000000-0004-0000-0000-00006D020000}"/>
    <hyperlink ref="S2480" r:id="rId488" xr:uid="{00000000-0004-0000-0000-00006F020000}"/>
    <hyperlink ref="S2481" r:id="rId489" xr:uid="{00000000-0004-0000-0000-000071020000}"/>
    <hyperlink ref="S2482" r:id="rId490" xr:uid="{00000000-0004-0000-0000-000073020000}"/>
    <hyperlink ref="S1793" r:id="rId491" xr:uid="{00000000-0004-0000-0000-000076020000}"/>
    <hyperlink ref="S167" r:id="rId492" xr:uid="{00000000-0004-0000-0000-000078020000}"/>
    <hyperlink ref="S2483" r:id="rId493" xr:uid="{00000000-0004-0000-0000-000079020000}"/>
    <hyperlink ref="S2545" r:id="rId494" xr:uid="{00000000-0004-0000-0000-00007A020000}"/>
    <hyperlink ref="S1179" r:id="rId495" xr:uid="{00000000-0004-0000-0000-00007C020000}"/>
    <hyperlink ref="S1248" r:id="rId496" xr:uid="{00000000-0004-0000-0000-00007E020000}"/>
    <hyperlink ref="S719" r:id="rId497" xr:uid="{00000000-0004-0000-0000-000086020000}"/>
    <hyperlink ref="S1250" r:id="rId498" xr:uid="{00000000-0004-0000-0000-000089020000}"/>
    <hyperlink ref="S1229" r:id="rId499" xr:uid="{00000000-0004-0000-0000-00008A020000}"/>
    <hyperlink ref="S1233" r:id="rId500" xr:uid="{00000000-0004-0000-0000-00008B020000}"/>
    <hyperlink ref="S1234" r:id="rId501" xr:uid="{00000000-0004-0000-0000-00008C020000}"/>
    <hyperlink ref="S1236" r:id="rId502" xr:uid="{00000000-0004-0000-0000-00008D020000}"/>
    <hyperlink ref="S1237" r:id="rId503" xr:uid="{00000000-0004-0000-0000-00008E020000}"/>
    <hyperlink ref="S1251" r:id="rId504" xr:uid="{00000000-0004-0000-0000-00008F020000}"/>
    <hyperlink ref="S1706" r:id="rId505" xr:uid="{00000000-0004-0000-0000-000090020000}"/>
    <hyperlink ref="S582" r:id="rId506" xr:uid="{00000000-0004-0000-0000-000091020000}"/>
    <hyperlink ref="S1090" r:id="rId507" xr:uid="{00000000-0004-0000-0000-000092020000}"/>
    <hyperlink ref="S2201" r:id="rId508" xr:uid="{00000000-0004-0000-0000-000093020000}"/>
    <hyperlink ref="S2202" r:id="rId509" xr:uid="{00000000-0004-0000-0000-000094020000}"/>
    <hyperlink ref="S2203" r:id="rId510" xr:uid="{00000000-0004-0000-0000-000095020000}"/>
    <hyperlink ref="S2204" r:id="rId511" xr:uid="{00000000-0004-0000-0000-000096020000}"/>
    <hyperlink ref="S1091" r:id="rId512" xr:uid="{00000000-0004-0000-0000-000097020000}"/>
    <hyperlink ref="S1007" r:id="rId513" xr:uid="{00000000-0004-0000-0000-000098020000}"/>
    <hyperlink ref="S2989" r:id="rId514" xr:uid="{00000000-0004-0000-0000-000099020000}"/>
    <hyperlink ref="S722" r:id="rId515" xr:uid="{00000000-0004-0000-0000-00009A020000}"/>
    <hyperlink ref="S1054" r:id="rId516" xr:uid="{00000000-0004-0000-0000-00009E020000}"/>
    <hyperlink ref="S3863" r:id="rId517" xr:uid="{00000000-0004-0000-0000-00009F020000}"/>
    <hyperlink ref="S3866" r:id="rId518" xr:uid="{00000000-0004-0000-0000-0000A0020000}"/>
    <hyperlink ref="S3867" r:id="rId519" xr:uid="{00000000-0004-0000-0000-0000A1020000}"/>
    <hyperlink ref="S3888" r:id="rId520" xr:uid="{00000000-0004-0000-0000-0000A2020000}"/>
    <hyperlink ref="S3889" r:id="rId521" xr:uid="{00000000-0004-0000-0000-0000A3020000}"/>
    <hyperlink ref="S3756" r:id="rId522" xr:uid="{00000000-0004-0000-0000-0000A6020000}"/>
    <hyperlink ref="S3307" r:id="rId523" xr:uid="{00000000-0004-0000-0000-0000A7020000}"/>
    <hyperlink ref="S4246" r:id="rId524" xr:uid="{00000000-0004-0000-0000-0000A8020000}"/>
    <hyperlink ref="S3494" r:id="rId525" xr:uid="{00000000-0004-0000-0000-0000A9020000}"/>
    <hyperlink ref="S4134" r:id="rId526" xr:uid="{00000000-0004-0000-0000-0000AA020000}"/>
    <hyperlink ref="S3222" r:id="rId527" xr:uid="{00000000-0004-0000-0000-0000AC020000}"/>
    <hyperlink ref="S3802" r:id="rId528" xr:uid="{00000000-0004-0000-0000-0000AE020000}"/>
    <hyperlink ref="S945" r:id="rId529" xr:uid="{00000000-0004-0000-0000-0000AF020000}"/>
    <hyperlink ref="S1258" r:id="rId530" xr:uid="{00000000-0004-0000-0000-0000B0020000}"/>
    <hyperlink ref="S1260" r:id="rId531" xr:uid="{00000000-0004-0000-0000-0000B1020000}"/>
    <hyperlink ref="S1268" r:id="rId532" xr:uid="{00000000-0004-0000-0000-0000B2020000}"/>
    <hyperlink ref="S1611" r:id="rId533" xr:uid="{00000000-0004-0000-0000-0000B3020000}"/>
    <hyperlink ref="S836" r:id="rId534" xr:uid="{00000000-0004-0000-0000-0000B6020000}"/>
    <hyperlink ref="S1136" r:id="rId535" xr:uid="{00000000-0004-0000-0000-0000B7020000}"/>
    <hyperlink ref="S1138" r:id="rId536" xr:uid="{00000000-0004-0000-0000-0000B8020000}"/>
    <hyperlink ref="S1140" r:id="rId537" xr:uid="{00000000-0004-0000-0000-0000B9020000}"/>
    <hyperlink ref="S1173" r:id="rId538" xr:uid="{00000000-0004-0000-0000-0000BA020000}"/>
    <hyperlink ref="S1168" r:id="rId539" xr:uid="{00000000-0004-0000-0000-0000BB020000}"/>
    <hyperlink ref="S3014" r:id="rId540" xr:uid="{00000000-0004-0000-0000-0000BD020000}"/>
    <hyperlink ref="S1183" r:id="rId541" xr:uid="{00000000-0004-0000-0000-0000BE020000}"/>
    <hyperlink ref="S2278" r:id="rId542" xr:uid="{00000000-0004-0000-0000-0000BF020000}"/>
    <hyperlink ref="S2916" r:id="rId543" xr:uid="{00000000-0004-0000-0000-0000C0020000}"/>
    <hyperlink ref="S2918" r:id="rId544" xr:uid="{00000000-0004-0000-0000-0000C1020000}"/>
    <hyperlink ref="S1092" r:id="rId545" xr:uid="{00000000-0004-0000-0000-0000C2020000}"/>
    <hyperlink ref="S1018" r:id="rId546" xr:uid="{00000000-0004-0000-0000-0000C3020000}"/>
    <hyperlink ref="S1017" r:id="rId547" xr:uid="{00000000-0004-0000-0000-0000C4020000}"/>
    <hyperlink ref="S1010" r:id="rId548" xr:uid="{00000000-0004-0000-0000-0000C5020000}"/>
    <hyperlink ref="S4105" r:id="rId549" xr:uid="{00000000-0004-0000-0000-0000C6020000}"/>
    <hyperlink ref="S3455" r:id="rId550" xr:uid="{00000000-0004-0000-0000-0000C7020000}"/>
    <hyperlink ref="S4097" r:id="rId551" xr:uid="{00000000-0004-0000-0000-0000C8020000}"/>
    <hyperlink ref="S4098" r:id="rId552" xr:uid="{00000000-0004-0000-0000-0000C9020000}"/>
    <hyperlink ref="S4099" r:id="rId553" xr:uid="{00000000-0004-0000-0000-0000CA020000}"/>
    <hyperlink ref="S4100" r:id="rId554" xr:uid="{00000000-0004-0000-0000-0000CB020000}"/>
    <hyperlink ref="S4103" r:id="rId555" xr:uid="{00000000-0004-0000-0000-0000CC020000}"/>
    <hyperlink ref="S4111" r:id="rId556" xr:uid="{00000000-0004-0000-0000-0000CF020000}"/>
    <hyperlink ref="S4112" r:id="rId557" xr:uid="{00000000-0004-0000-0000-0000D0020000}"/>
    <hyperlink ref="S2352" r:id="rId558" xr:uid="{00000000-0004-0000-0000-0000D1020000}"/>
    <hyperlink ref="S807" r:id="rId559" xr:uid="{00000000-0004-0000-0000-0000D4020000}"/>
    <hyperlink ref="S105" r:id="rId560" xr:uid="{00000000-0004-0000-0000-0000D9020000}"/>
    <hyperlink ref="S1232" r:id="rId561" xr:uid="{00000000-0004-0000-0000-0000DB020000}"/>
    <hyperlink ref="S1388" r:id="rId562" xr:uid="{00000000-0004-0000-0000-0000DC020000}"/>
    <hyperlink ref="S1389" r:id="rId563" xr:uid="{00000000-0004-0000-0000-0000DD020000}"/>
    <hyperlink ref="S1213" r:id="rId564" xr:uid="{00000000-0004-0000-0000-0000DE020000}"/>
    <hyperlink ref="S2886" r:id="rId565" xr:uid="{00000000-0004-0000-0000-0000DF020000}"/>
    <hyperlink ref="S1255" r:id="rId566" xr:uid="{00000000-0004-0000-0000-0000E3020000}"/>
    <hyperlink ref="S4192" r:id="rId567" xr:uid="{00000000-0004-0000-0000-0000E4020000}"/>
    <hyperlink ref="S3739" r:id="rId568" xr:uid="{00000000-0004-0000-0000-0000E5020000}"/>
    <hyperlink ref="S3431" r:id="rId569" xr:uid="{00000000-0004-0000-0000-0000E6020000}"/>
    <hyperlink ref="S4226" r:id="rId570" xr:uid="{00000000-0004-0000-0000-0000E7020000}"/>
    <hyperlink ref="S3297" r:id="rId571" xr:uid="{00000000-0004-0000-0000-0000E8020000}"/>
    <hyperlink ref="S3119" r:id="rId572" xr:uid="{00000000-0004-0000-0000-0000E9020000}"/>
    <hyperlink ref="S1353" r:id="rId573" xr:uid="{00000000-0004-0000-0000-0000EA020000}"/>
    <hyperlink ref="S2902" r:id="rId574" xr:uid="{00000000-0004-0000-0000-0000EB020000}"/>
    <hyperlink ref="S1348" r:id="rId575" xr:uid="{00000000-0004-0000-0000-0000F0020000}"/>
    <hyperlink ref="S1349" r:id="rId576" xr:uid="{00000000-0004-0000-0000-0000F1020000}"/>
    <hyperlink ref="S1351" r:id="rId577" xr:uid="{00000000-0004-0000-0000-0000F2020000}"/>
    <hyperlink ref="S2645" r:id="rId578" xr:uid="{00000000-0004-0000-0000-0000F7020000}"/>
    <hyperlink ref="S2573" r:id="rId579" xr:uid="{00000000-0004-0000-0000-0000F8020000}"/>
    <hyperlink ref="S2574" r:id="rId580" xr:uid="{00000000-0004-0000-0000-0000F9020000}"/>
    <hyperlink ref="S1340" r:id="rId581" xr:uid="{00000000-0004-0000-0000-0000FA020000}"/>
    <hyperlink ref="S1341" r:id="rId582" xr:uid="{00000000-0004-0000-0000-0000FB020000}"/>
    <hyperlink ref="S1343" r:id="rId583" xr:uid="{00000000-0004-0000-0000-0000FC020000}"/>
    <hyperlink ref="S1345" r:id="rId584" xr:uid="{00000000-0004-0000-0000-0000FD020000}"/>
    <hyperlink ref="S2638" r:id="rId585" xr:uid="{00000000-0004-0000-0000-0000FE020000}"/>
    <hyperlink ref="S2637" r:id="rId586" xr:uid="{00000000-0004-0000-0000-0000FF020000}"/>
    <hyperlink ref="S2892" r:id="rId587" xr:uid="{00000000-0004-0000-0000-000000030000}"/>
    <hyperlink ref="S1374" r:id="rId588" xr:uid="{00000000-0004-0000-0000-000001030000}"/>
    <hyperlink ref="S1379" r:id="rId589" xr:uid="{00000000-0004-0000-0000-000002030000}"/>
    <hyperlink ref="S4487" r:id="rId590" xr:uid="{00000000-0004-0000-0000-000003030000}"/>
    <hyperlink ref="S2871" r:id="rId591" xr:uid="{00000000-0004-0000-0000-000006030000}"/>
    <hyperlink ref="S1221" r:id="rId592" xr:uid="{00000000-0004-0000-0000-000009030000}"/>
    <hyperlink ref="S3540" r:id="rId593" xr:uid="{00000000-0004-0000-0000-00000A030000}"/>
    <hyperlink ref="S3749" r:id="rId594" xr:uid="{00000000-0004-0000-0000-00000C030000}"/>
    <hyperlink ref="S3745" r:id="rId595" xr:uid="{00000000-0004-0000-0000-00000D030000}"/>
    <hyperlink ref="S3858" r:id="rId596" xr:uid="{00000000-0004-0000-0000-00000E030000}"/>
    <hyperlink ref="S2459" r:id="rId597" xr:uid="{00000000-0004-0000-0000-000010030000}"/>
    <hyperlink ref="S2281" r:id="rId598" xr:uid="{00000000-0004-0000-0000-000012030000}"/>
    <hyperlink ref="S4257" r:id="rId599" xr:uid="{00000000-0004-0000-0000-000013030000}"/>
    <hyperlink ref="S1019" r:id="rId600" xr:uid="{00000000-0004-0000-0000-000014030000}"/>
    <hyperlink ref="S1021" r:id="rId601" xr:uid="{00000000-0004-0000-0000-000015030000}"/>
    <hyperlink ref="S1002" r:id="rId602" xr:uid="{00000000-0004-0000-0000-000016030000}"/>
    <hyperlink ref="S754" r:id="rId603" xr:uid="{00000000-0004-0000-0000-000017030000}"/>
    <hyperlink ref="S797" r:id="rId604" xr:uid="{00000000-0004-0000-0000-000018030000}"/>
    <hyperlink ref="S3651" r:id="rId605" xr:uid="{00000000-0004-0000-0000-00001A030000}"/>
    <hyperlink ref="S3638" r:id="rId606" xr:uid="{00000000-0004-0000-0000-00001B030000}"/>
    <hyperlink ref="S2919" r:id="rId607" xr:uid="{00000000-0004-0000-0000-00001E030000}"/>
    <hyperlink ref="S2922" r:id="rId608" xr:uid="{00000000-0004-0000-0000-00001F030000}"/>
    <hyperlink ref="S2925" r:id="rId609" xr:uid="{00000000-0004-0000-0000-000020030000}"/>
    <hyperlink ref="S2927" r:id="rId610" xr:uid="{00000000-0004-0000-0000-000021030000}"/>
    <hyperlink ref="S2924" r:id="rId611" xr:uid="{00000000-0004-0000-0000-000023030000}"/>
    <hyperlink ref="S1252" r:id="rId612" xr:uid="{00000000-0004-0000-0000-000024030000}"/>
    <hyperlink ref="S1239" r:id="rId613" xr:uid="{00000000-0004-0000-0000-000025030000}"/>
    <hyperlink ref="S1365" r:id="rId614" xr:uid="{00000000-0004-0000-0000-000027030000}"/>
    <hyperlink ref="S1366" r:id="rId615" xr:uid="{00000000-0004-0000-0000-000028030000}"/>
    <hyperlink ref="S1350" r:id="rId616" xr:uid="{00000000-0004-0000-0000-000029030000}"/>
    <hyperlink ref="S1352" r:id="rId617" xr:uid="{00000000-0004-0000-0000-00002A030000}"/>
    <hyperlink ref="S2222" r:id="rId618" xr:uid="{00000000-0004-0000-0000-00002B030000}"/>
    <hyperlink ref="S2223" r:id="rId619" xr:uid="{00000000-0004-0000-0000-00002C030000}"/>
    <hyperlink ref="S1907" r:id="rId620" xr:uid="{00000000-0004-0000-0000-00002D030000}"/>
    <hyperlink ref="S1908" r:id="rId621" xr:uid="{00000000-0004-0000-0000-00002E030000}"/>
    <hyperlink ref="S2933" r:id="rId622" xr:uid="{00000000-0004-0000-0000-00002F030000}"/>
    <hyperlink ref="S840" r:id="rId623" xr:uid="{00000000-0004-0000-0000-000032030000}"/>
    <hyperlink ref="S789" r:id="rId624" xr:uid="{00000000-0004-0000-0000-000034030000}"/>
    <hyperlink ref="S127" r:id="rId625" xr:uid="{00000000-0004-0000-0000-000037030000}"/>
    <hyperlink ref="S128" r:id="rId626" xr:uid="{00000000-0004-0000-0000-000038030000}"/>
    <hyperlink ref="S129" r:id="rId627" xr:uid="{00000000-0004-0000-0000-000039030000}"/>
    <hyperlink ref="S130" r:id="rId628" xr:uid="{00000000-0004-0000-0000-00003A030000}"/>
    <hyperlink ref="S148" r:id="rId629" xr:uid="{00000000-0004-0000-0000-00003B030000}"/>
    <hyperlink ref="S149" r:id="rId630" xr:uid="{00000000-0004-0000-0000-00003C030000}"/>
    <hyperlink ref="S150" r:id="rId631" xr:uid="{00000000-0004-0000-0000-00003D030000}"/>
    <hyperlink ref="S151" r:id="rId632" xr:uid="{00000000-0004-0000-0000-00003E030000}"/>
    <hyperlink ref="S175" r:id="rId633" xr:uid="{00000000-0004-0000-0000-00003F030000}"/>
    <hyperlink ref="S176" r:id="rId634" xr:uid="{00000000-0004-0000-0000-000040030000}"/>
    <hyperlink ref="S177" r:id="rId635" xr:uid="{00000000-0004-0000-0000-000041030000}"/>
    <hyperlink ref="S178" r:id="rId636" xr:uid="{00000000-0004-0000-0000-000042030000}"/>
    <hyperlink ref="S212" r:id="rId637" xr:uid="{00000000-0004-0000-0000-000043030000}"/>
    <hyperlink ref="S213" r:id="rId638" xr:uid="{00000000-0004-0000-0000-000044030000}"/>
    <hyperlink ref="S214" r:id="rId639" xr:uid="{00000000-0004-0000-0000-000045030000}"/>
    <hyperlink ref="S215" r:id="rId640" xr:uid="{00000000-0004-0000-0000-000046030000}"/>
    <hyperlink ref="S125" r:id="rId641" xr:uid="{00000000-0004-0000-0000-000048030000}"/>
    <hyperlink ref="S146" r:id="rId642" xr:uid="{00000000-0004-0000-0000-00004B030000}"/>
    <hyperlink ref="S147" r:id="rId643" xr:uid="{00000000-0004-0000-0000-00004C030000}"/>
    <hyperlink ref="S173" r:id="rId644" xr:uid="{00000000-0004-0000-0000-00004D030000}"/>
    <hyperlink ref="S174" r:id="rId645" xr:uid="{00000000-0004-0000-0000-00004E030000}"/>
    <hyperlink ref="S209" r:id="rId646" xr:uid="{00000000-0004-0000-0000-00004F030000}"/>
    <hyperlink ref="S210" r:id="rId647" xr:uid="{00000000-0004-0000-0000-000050030000}"/>
    <hyperlink ref="S2639" r:id="rId648" xr:uid="{00000000-0004-0000-0000-000051030000}"/>
    <hyperlink ref="S4012" r:id="rId649" xr:uid="{00000000-0004-0000-0000-000053030000}"/>
    <hyperlink ref="S4011" r:id="rId650" xr:uid="{00000000-0004-0000-0000-000054030000}"/>
    <hyperlink ref="S4052" r:id="rId651" xr:uid="{00000000-0004-0000-0000-000055030000}"/>
    <hyperlink ref="S4035" r:id="rId652" xr:uid="{00000000-0004-0000-0000-000056030000}"/>
    <hyperlink ref="S4038" r:id="rId653" xr:uid="{00000000-0004-0000-0000-000057030000}"/>
    <hyperlink ref="S4000" r:id="rId654" xr:uid="{00000000-0004-0000-0000-000058030000}"/>
    <hyperlink ref="S3958" r:id="rId655" xr:uid="{00000000-0004-0000-0000-000059030000}"/>
    <hyperlink ref="S3891" r:id="rId656" xr:uid="{00000000-0004-0000-0000-00005A030000}"/>
    <hyperlink ref="S3890" r:id="rId657" xr:uid="{00000000-0004-0000-0000-00005B030000}"/>
    <hyperlink ref="S3818" r:id="rId658" xr:uid="{00000000-0004-0000-0000-00005C030000}"/>
    <hyperlink ref="S3559" r:id="rId659" xr:uid="{00000000-0004-0000-0000-00005D030000}"/>
    <hyperlink ref="S2704" r:id="rId660" xr:uid="{00000000-0004-0000-0000-00005F030000}"/>
    <hyperlink ref="S4024" r:id="rId661" xr:uid="{00000000-0004-0000-0000-000060030000}"/>
    <hyperlink ref="S4014" r:id="rId662" xr:uid="{00000000-0004-0000-0000-000061030000}"/>
    <hyperlink ref="S4079" r:id="rId663" xr:uid="{00000000-0004-0000-0000-000062030000}"/>
    <hyperlink ref="S3743" r:id="rId664" xr:uid="{00000000-0004-0000-0000-000063030000}"/>
    <hyperlink ref="S3727" r:id="rId665" xr:uid="{00000000-0004-0000-0000-000064030000}"/>
    <hyperlink ref="S3666" r:id="rId666" xr:uid="{00000000-0004-0000-0000-000065030000}"/>
    <hyperlink ref="S3699" r:id="rId667" xr:uid="{00000000-0004-0000-0000-000066030000}"/>
    <hyperlink ref="S3525" r:id="rId668" xr:uid="{00000000-0004-0000-0000-000067030000}"/>
    <hyperlink ref="S3526" r:id="rId669" xr:uid="{00000000-0004-0000-0000-000068030000}"/>
    <hyperlink ref="S3607" r:id="rId670" xr:uid="{00000000-0004-0000-0000-00006A030000}"/>
    <hyperlink ref="S3608" r:id="rId671" xr:uid="{00000000-0004-0000-0000-00006C030000}"/>
    <hyperlink ref="S3609" r:id="rId672" xr:uid="{00000000-0004-0000-0000-00006D030000}"/>
    <hyperlink ref="S3548" r:id="rId673" xr:uid="{00000000-0004-0000-0000-00006E030000}"/>
    <hyperlink ref="S3577" r:id="rId674" xr:uid="{00000000-0004-0000-0000-00006F030000}"/>
    <hyperlink ref="S3579" r:id="rId675" xr:uid="{00000000-0004-0000-0000-000070030000}"/>
    <hyperlink ref="S3588" r:id="rId676" xr:uid="{00000000-0004-0000-0000-000071030000}"/>
    <hyperlink ref="S3590" r:id="rId677" xr:uid="{00000000-0004-0000-0000-000072030000}"/>
    <hyperlink ref="S3591" r:id="rId678" xr:uid="{00000000-0004-0000-0000-000073030000}"/>
    <hyperlink ref="S3690" r:id="rId679" xr:uid="{00000000-0004-0000-0000-000074030000}"/>
    <hyperlink ref="S3691" r:id="rId680" xr:uid="{00000000-0004-0000-0000-000075030000}"/>
    <hyperlink ref="S3692" r:id="rId681" xr:uid="{00000000-0004-0000-0000-000077030000}"/>
    <hyperlink ref="S3694" r:id="rId682" xr:uid="{00000000-0004-0000-0000-000079030000}"/>
    <hyperlink ref="S3695" r:id="rId683" xr:uid="{00000000-0004-0000-0000-00007A030000}"/>
    <hyperlink ref="S3696" r:id="rId684" xr:uid="{00000000-0004-0000-0000-00007B030000}"/>
    <hyperlink ref="S3697" r:id="rId685" xr:uid="{00000000-0004-0000-0000-00007C030000}"/>
    <hyperlink ref="S3687" r:id="rId686" xr:uid="{00000000-0004-0000-0000-00007D030000}"/>
    <hyperlink ref="S3688" r:id="rId687" xr:uid="{00000000-0004-0000-0000-00007E030000}"/>
    <hyperlink ref="S3689" r:id="rId688" xr:uid="{00000000-0004-0000-0000-00007F030000}"/>
    <hyperlink ref="S3693" r:id="rId689" xr:uid="{00000000-0004-0000-0000-000080030000}"/>
    <hyperlink ref="S2513" r:id="rId690" xr:uid="{00000000-0004-0000-0000-000082030000}"/>
    <hyperlink ref="S3654" r:id="rId691" xr:uid="{00000000-0004-0000-0000-000083030000}"/>
    <hyperlink ref="S3656" r:id="rId692" xr:uid="{00000000-0004-0000-0000-000085030000}"/>
    <hyperlink ref="S3657" r:id="rId693" xr:uid="{00000000-0004-0000-0000-000086030000}"/>
    <hyperlink ref="S3284" r:id="rId694" xr:uid="{00000000-0004-0000-0000-000087030000}"/>
    <hyperlink ref="S3680" r:id="rId695" xr:uid="{00000000-0004-0000-0000-000088030000}"/>
    <hyperlink ref="S3681" r:id="rId696" xr:uid="{00000000-0004-0000-0000-000089030000}"/>
    <hyperlink ref="S3682" r:id="rId697" xr:uid="{00000000-0004-0000-0000-00008A030000}"/>
    <hyperlink ref="S3683" r:id="rId698" xr:uid="{00000000-0004-0000-0000-00008B030000}"/>
    <hyperlink ref="S3684" r:id="rId699" xr:uid="{00000000-0004-0000-0000-00008C030000}"/>
    <hyperlink ref="S3686" r:id="rId700" xr:uid="{00000000-0004-0000-0000-00008D030000}"/>
    <hyperlink ref="S3676" r:id="rId701" xr:uid="{00000000-0004-0000-0000-00008E030000}"/>
    <hyperlink ref="S3678" r:id="rId702" xr:uid="{00000000-0004-0000-0000-00008F030000}"/>
    <hyperlink ref="S1057" r:id="rId703" xr:uid="{00000000-0004-0000-0000-000093030000}"/>
    <hyperlink ref="S1080" r:id="rId704" xr:uid="{00000000-0004-0000-0000-000094030000}"/>
    <hyperlink ref="S1079" r:id="rId705" xr:uid="{00000000-0004-0000-0000-000095030000}"/>
    <hyperlink ref="S1043" r:id="rId706" xr:uid="{00000000-0004-0000-0000-000096030000}"/>
    <hyperlink ref="S1265" r:id="rId707" xr:uid="{00000000-0004-0000-0000-000097030000}"/>
    <hyperlink ref="S3673" r:id="rId708" xr:uid="{00000000-0004-0000-0000-00009B030000}"/>
    <hyperlink ref="S3674" r:id="rId709" xr:uid="{00000000-0004-0000-0000-00009C030000}"/>
    <hyperlink ref="S3675" r:id="rId710" xr:uid="{00000000-0004-0000-0000-00009D030000}"/>
    <hyperlink ref="S946" r:id="rId711" xr:uid="{00000000-0004-0000-0000-00009F030000}"/>
    <hyperlink ref="S948" r:id="rId712" xr:uid="{00000000-0004-0000-0000-0000A0030000}"/>
    <hyperlink ref="S952" r:id="rId713" xr:uid="{00000000-0004-0000-0000-0000A1030000}"/>
    <hyperlink ref="S949" r:id="rId714" xr:uid="{00000000-0004-0000-0000-0000A2030000}"/>
    <hyperlink ref="S951" r:id="rId715" xr:uid="{00000000-0004-0000-0000-0000A3030000}"/>
    <hyperlink ref="S1122" r:id="rId716" xr:uid="{00000000-0004-0000-0000-0000A5030000}"/>
    <hyperlink ref="S1119" r:id="rId717" xr:uid="{00000000-0004-0000-0000-0000A7030000}"/>
    <hyperlink ref="S1121" r:id="rId718" xr:uid="{00000000-0004-0000-0000-0000A8030000}"/>
    <hyperlink ref="S1123" r:id="rId719" xr:uid="{00000000-0004-0000-0000-0000AA030000}"/>
    <hyperlink ref="S1120" r:id="rId720" xr:uid="{00000000-0004-0000-0000-0000AC030000}"/>
    <hyperlink ref="S947" r:id="rId721" xr:uid="{00000000-0004-0000-0000-0000AD030000}"/>
    <hyperlink ref="S950" r:id="rId722" xr:uid="{00000000-0004-0000-0000-0000AE030000}"/>
    <hyperlink ref="S953" r:id="rId723" xr:uid="{00000000-0004-0000-0000-0000AF030000}"/>
    <hyperlink ref="S954" r:id="rId724" xr:uid="{00000000-0004-0000-0000-0000B0030000}"/>
    <hyperlink ref="S166" r:id="rId725" xr:uid="{00000000-0004-0000-0000-0000B9030000}"/>
    <hyperlink ref="S199" r:id="rId726" xr:uid="{00000000-0004-0000-0000-0000C3030000}"/>
    <hyperlink ref="S200" r:id="rId727" xr:uid="{00000000-0004-0000-0000-0000C5030000}"/>
    <hyperlink ref="S723" r:id="rId728" xr:uid="{00000000-0004-0000-0000-0000D2030000}"/>
    <hyperlink ref="S728" r:id="rId729" xr:uid="{00000000-0004-0000-0000-0000D3030000}"/>
    <hyperlink ref="S729" r:id="rId730" xr:uid="{00000000-0004-0000-0000-0000D4030000}"/>
    <hyperlink ref="S858" r:id="rId731" xr:uid="{00000000-0004-0000-0000-0000D5030000}"/>
    <hyperlink ref="S732" r:id="rId732" xr:uid="{00000000-0004-0000-0000-0000D6030000}"/>
    <hyperlink ref="S734" r:id="rId733" xr:uid="{00000000-0004-0000-0000-0000D8030000}"/>
    <hyperlink ref="S1382" r:id="rId734" xr:uid="{00000000-0004-0000-0000-0000DA030000}"/>
    <hyperlink ref="S1386" r:id="rId735" xr:uid="{00000000-0004-0000-0000-0000DB030000}"/>
    <hyperlink ref="S1387" r:id="rId736" xr:uid="{00000000-0004-0000-0000-0000DC030000}"/>
    <hyperlink ref="S1390" r:id="rId737" xr:uid="{00000000-0004-0000-0000-0000DD030000}"/>
    <hyperlink ref="S3594" r:id="rId738" xr:uid="{00000000-0004-0000-0000-0000DF030000}"/>
    <hyperlink ref="S3595" r:id="rId739" xr:uid="{00000000-0004-0000-0000-0000E0030000}"/>
    <hyperlink ref="S3597" r:id="rId740" xr:uid="{00000000-0004-0000-0000-0000E1030000}"/>
    <hyperlink ref="S3598" r:id="rId741" xr:uid="{00000000-0004-0000-0000-0000E2030000}"/>
    <hyperlink ref="S3207" r:id="rId742" xr:uid="{00000000-0004-0000-0000-0000E4030000}"/>
    <hyperlink ref="S542" r:id="rId743" xr:uid="{00000000-0004-0000-0000-0000E7030000}"/>
    <hyperlink ref="S4015" r:id="rId744" xr:uid="{00000000-0004-0000-0000-0000E9030000}"/>
    <hyperlink ref="S241" r:id="rId745" xr:uid="{00000000-0004-0000-0000-0000EA030000}"/>
    <hyperlink ref="S4218" r:id="rId746" xr:uid="{00000000-0004-0000-0000-0000ED030000}"/>
    <hyperlink ref="S3701" r:id="rId747" xr:uid="{00000000-0004-0000-0000-0000EF030000}"/>
    <hyperlink ref="S3702" r:id="rId748" xr:uid="{00000000-0004-0000-0000-0000F0030000}"/>
    <hyperlink ref="S3703" r:id="rId749" xr:uid="{00000000-0004-0000-0000-0000F3030000}"/>
    <hyperlink ref="S219" r:id="rId750" xr:uid="{00000000-0004-0000-0000-0000F4030000}"/>
    <hyperlink ref="S220" r:id="rId751" xr:uid="{00000000-0004-0000-0000-0000F5030000}"/>
    <hyperlink ref="S190" r:id="rId752" xr:uid="{00000000-0004-0000-0000-0000F6030000}"/>
    <hyperlink ref="S191" r:id="rId753" xr:uid="{00000000-0004-0000-0000-0000F7030000}"/>
    <hyperlink ref="S162" r:id="rId754" xr:uid="{00000000-0004-0000-0000-0000F8030000}"/>
    <hyperlink ref="S163" r:id="rId755" xr:uid="{00000000-0004-0000-0000-0000F9030000}"/>
    <hyperlink ref="S138" r:id="rId756" xr:uid="{00000000-0004-0000-0000-0000FA030000}"/>
    <hyperlink ref="S139" r:id="rId757" xr:uid="{00000000-0004-0000-0000-0000FB030000}"/>
    <hyperlink ref="S201" r:id="rId758" xr:uid="{00000000-0004-0000-0000-000000040000}"/>
    <hyperlink ref="S202" r:id="rId759" xr:uid="{00000000-0004-0000-0000-000001040000}"/>
    <hyperlink ref="S2490" r:id="rId760" xr:uid="{00000000-0004-0000-0000-000002040000}"/>
    <hyperlink ref="S4036" r:id="rId761" xr:uid="{00000000-0004-0000-0000-000009040000}"/>
    <hyperlink ref="S4046" r:id="rId762" xr:uid="{00000000-0004-0000-0000-00000A040000}"/>
    <hyperlink ref="S4042" r:id="rId763" xr:uid="{00000000-0004-0000-0000-00000B040000}"/>
    <hyperlink ref="S4044" r:id="rId764" xr:uid="{00000000-0004-0000-0000-00000C040000}"/>
    <hyperlink ref="S1384" r:id="rId765" xr:uid="{00000000-0004-0000-0000-00000D040000}"/>
    <hyperlink ref="S1423" r:id="rId766" xr:uid="{00000000-0004-0000-0000-000010040000}"/>
    <hyperlink ref="S1424" r:id="rId767" xr:uid="{00000000-0004-0000-0000-000011040000}"/>
    <hyperlink ref="S1601" r:id="rId768" xr:uid="{00000000-0004-0000-0000-000015040000}"/>
    <hyperlink ref="S1375" r:id="rId769" xr:uid="{00000000-0004-0000-0000-000016040000}"/>
    <hyperlink ref="S2889" r:id="rId770" xr:uid="{00000000-0004-0000-0000-000017040000}"/>
    <hyperlink ref="S2491" r:id="rId771" xr:uid="{00000000-0004-0000-0000-000018040000}"/>
    <hyperlink ref="S2492" r:id="rId772" xr:uid="{00000000-0004-0000-0000-000019040000}"/>
    <hyperlink ref="S1205" r:id="rId773" xr:uid="{00000000-0004-0000-0000-00001A040000}"/>
    <hyperlink ref="S968" r:id="rId774" xr:uid="{00000000-0004-0000-0000-00001B040000}"/>
    <hyperlink ref="S967" r:id="rId775" xr:uid="{00000000-0004-0000-0000-00001C040000}"/>
    <hyperlink ref="S962" r:id="rId776" xr:uid="{00000000-0004-0000-0000-00001D040000}"/>
    <hyperlink ref="S956" r:id="rId777" xr:uid="{00000000-0004-0000-0000-00001E040000}"/>
    <hyperlink ref="S1428" r:id="rId778" xr:uid="{00000000-0004-0000-0000-00001F040000}"/>
    <hyperlink ref="S1432" r:id="rId779" xr:uid="{00000000-0004-0000-0000-00002E040000}"/>
    <hyperlink ref="S1433" r:id="rId780" xr:uid="{00000000-0004-0000-0000-000031040000}"/>
    <hyperlink ref="S1434" r:id="rId781" xr:uid="{00000000-0004-0000-0000-000033040000}"/>
    <hyperlink ref="S1435" r:id="rId782" xr:uid="{00000000-0004-0000-0000-000034040000}"/>
    <hyperlink ref="S1436" r:id="rId783" xr:uid="{00000000-0004-0000-0000-000035040000}"/>
    <hyperlink ref="S1437" r:id="rId784" xr:uid="{00000000-0004-0000-0000-000036040000}"/>
    <hyperlink ref="S1438" r:id="rId785" xr:uid="{00000000-0004-0000-0000-000038040000}"/>
    <hyperlink ref="S1439" r:id="rId786" xr:uid="{00000000-0004-0000-0000-000039040000}"/>
    <hyperlink ref="S1440" r:id="rId787" xr:uid="{00000000-0004-0000-0000-00003A040000}"/>
    <hyperlink ref="S1441" r:id="rId788" xr:uid="{00000000-0004-0000-0000-00003B040000}"/>
    <hyperlink ref="S1442" r:id="rId789" xr:uid="{00000000-0004-0000-0000-00003C040000}"/>
    <hyperlink ref="S1443" r:id="rId790" xr:uid="{00000000-0004-0000-0000-00003D040000}"/>
    <hyperlink ref="S1444" r:id="rId791" xr:uid="{00000000-0004-0000-0000-00003E040000}"/>
    <hyperlink ref="S1445" r:id="rId792" xr:uid="{00000000-0004-0000-0000-000041040000}"/>
    <hyperlink ref="S1446" r:id="rId793" xr:uid="{00000000-0004-0000-0000-000043040000}"/>
    <hyperlink ref="S1447" r:id="rId794" xr:uid="{00000000-0004-0000-0000-000044040000}"/>
    <hyperlink ref="S1448" r:id="rId795" xr:uid="{00000000-0004-0000-0000-000045040000}"/>
    <hyperlink ref="S1449" r:id="rId796" xr:uid="{00000000-0004-0000-0000-000046040000}"/>
    <hyperlink ref="S1450" r:id="rId797" xr:uid="{00000000-0004-0000-0000-000047040000}"/>
    <hyperlink ref="S1451" r:id="rId798" xr:uid="{00000000-0004-0000-0000-000048040000}"/>
    <hyperlink ref="S1452" r:id="rId799" xr:uid="{00000000-0004-0000-0000-000049040000}"/>
    <hyperlink ref="S1453" r:id="rId800" xr:uid="{00000000-0004-0000-0000-00004A040000}"/>
    <hyperlink ref="S1454" r:id="rId801" xr:uid="{00000000-0004-0000-0000-00004B040000}"/>
    <hyperlink ref="S1455" r:id="rId802" xr:uid="{00000000-0004-0000-0000-00004C040000}"/>
    <hyperlink ref="S1456" r:id="rId803" xr:uid="{00000000-0004-0000-0000-00004E040000}"/>
    <hyperlink ref="S1457" r:id="rId804" xr:uid="{00000000-0004-0000-0000-00004F040000}"/>
    <hyperlink ref="S1459" r:id="rId805" xr:uid="{00000000-0004-0000-0000-000051040000}"/>
    <hyperlink ref="S1460" r:id="rId806" xr:uid="{00000000-0004-0000-0000-000052040000}"/>
    <hyperlink ref="S1461" r:id="rId807" xr:uid="{00000000-0004-0000-0000-000053040000}"/>
    <hyperlink ref="S1462" r:id="rId808" xr:uid="{00000000-0004-0000-0000-000054040000}"/>
    <hyperlink ref="S1463" r:id="rId809" xr:uid="{00000000-0004-0000-0000-000055040000}"/>
    <hyperlink ref="S1464" r:id="rId810" xr:uid="{00000000-0004-0000-0000-000058040000}"/>
    <hyperlink ref="S1465" r:id="rId811" xr:uid="{00000000-0004-0000-0000-000059040000}"/>
    <hyperlink ref="S1466" r:id="rId812" xr:uid="{00000000-0004-0000-0000-00005A040000}"/>
    <hyperlink ref="S1467" r:id="rId813" xr:uid="{00000000-0004-0000-0000-00005B040000}"/>
    <hyperlink ref="S1468" r:id="rId814" xr:uid="{00000000-0004-0000-0000-00005C040000}"/>
    <hyperlink ref="S1469" r:id="rId815" xr:uid="{00000000-0004-0000-0000-00005D040000}"/>
    <hyperlink ref="S1470" r:id="rId816" xr:uid="{00000000-0004-0000-0000-00005E040000}"/>
    <hyperlink ref="S1471" r:id="rId817" xr:uid="{00000000-0004-0000-0000-000060040000}"/>
    <hyperlink ref="S1472" r:id="rId818" xr:uid="{00000000-0004-0000-0000-000061040000}"/>
    <hyperlink ref="S1473" r:id="rId819" xr:uid="{00000000-0004-0000-0000-000062040000}"/>
    <hyperlink ref="S1474" r:id="rId820" xr:uid="{00000000-0004-0000-0000-000065040000}"/>
    <hyperlink ref="S1362" r:id="rId821" xr:uid="{00000000-0004-0000-0000-000066040000}"/>
    <hyperlink ref="S1475" r:id="rId822" xr:uid="{00000000-0004-0000-0000-000067040000}"/>
    <hyperlink ref="S1476" r:id="rId823" xr:uid="{00000000-0004-0000-0000-000068040000}"/>
    <hyperlink ref="S1478" r:id="rId824" xr:uid="{00000000-0004-0000-0000-000069040000}"/>
    <hyperlink ref="S1479" r:id="rId825" xr:uid="{00000000-0004-0000-0000-00006A040000}"/>
    <hyperlink ref="S1480" r:id="rId826" xr:uid="{00000000-0004-0000-0000-00006B040000}"/>
    <hyperlink ref="S1481" r:id="rId827" xr:uid="{00000000-0004-0000-0000-00006C040000}"/>
    <hyperlink ref="S1486" r:id="rId828" xr:uid="{00000000-0004-0000-0000-000079040000}"/>
    <hyperlink ref="S1488" r:id="rId829" xr:uid="{00000000-0004-0000-0000-000086040000}"/>
    <hyperlink ref="S1489" r:id="rId830" xr:uid="{00000000-0004-0000-0000-000088040000}"/>
    <hyperlink ref="S1490" r:id="rId831" xr:uid="{00000000-0004-0000-0000-00008B040000}"/>
    <hyperlink ref="S1491" r:id="rId832" xr:uid="{00000000-0004-0000-0000-00008C040000}"/>
    <hyperlink ref="S1492" r:id="rId833" xr:uid="{00000000-0004-0000-0000-00008D040000}"/>
    <hyperlink ref="S1495" r:id="rId834" xr:uid="{00000000-0004-0000-0000-00008E040000}"/>
    <hyperlink ref="S1496" r:id="rId835" xr:uid="{00000000-0004-0000-0000-000090040000}"/>
    <hyperlink ref="S1497" r:id="rId836" xr:uid="{00000000-0004-0000-0000-000091040000}"/>
    <hyperlink ref="S1500" r:id="rId837" xr:uid="{00000000-0004-0000-0000-000094040000}"/>
    <hyperlink ref="S1501" r:id="rId838" xr:uid="{00000000-0004-0000-0000-000095040000}"/>
    <hyperlink ref="S1504" r:id="rId839" xr:uid="{00000000-0004-0000-0000-000096040000}"/>
    <hyperlink ref="S929" r:id="rId840" xr:uid="{00000000-0004-0000-0000-0000A0040000}"/>
    <hyperlink ref="S718" r:id="rId841" xr:uid="{00000000-0004-0000-0000-0000A1040000}"/>
    <hyperlink ref="S34" r:id="rId842" xr:uid="{00000000-0004-0000-0000-0000A2040000}"/>
    <hyperlink ref="S1600" r:id="rId843" xr:uid="{00000000-0004-0000-0000-0000A5040000}"/>
    <hyperlink ref="S1217" r:id="rId844" xr:uid="{00000000-0004-0000-0000-0000AE040000}"/>
    <hyperlink ref="S1218" r:id="rId845" xr:uid="{00000000-0004-0000-0000-0000AF040000}"/>
    <hyperlink ref="S1219" r:id="rId846" xr:uid="{00000000-0004-0000-0000-0000B0040000}"/>
    <hyperlink ref="S1220" r:id="rId847" xr:uid="{00000000-0004-0000-0000-0000B1040000}"/>
    <hyperlink ref="S1222" r:id="rId848" xr:uid="{00000000-0004-0000-0000-0000B2040000}"/>
    <hyperlink ref="S1227" r:id="rId849" xr:uid="{00000000-0004-0000-0000-0000B3040000}"/>
    <hyperlink ref="S1235" r:id="rId850" xr:uid="{00000000-0004-0000-0000-0000B4040000}"/>
    <hyperlink ref="S1238" r:id="rId851" xr:uid="{00000000-0004-0000-0000-0000B5040000}"/>
    <hyperlink ref="S1240" r:id="rId852" xr:uid="{00000000-0004-0000-0000-0000B6040000}"/>
    <hyperlink ref="S1241" r:id="rId853" xr:uid="{00000000-0004-0000-0000-0000B7040000}"/>
    <hyperlink ref="S4162" r:id="rId854" xr:uid="{00000000-0004-0000-0000-0000B8040000}"/>
    <hyperlink ref="S3997" r:id="rId855" xr:uid="{00000000-0004-0000-0000-0000BA040000}"/>
    <hyperlink ref="S3570" r:id="rId856" xr:uid="{00000000-0004-0000-0000-0000BB040000}"/>
    <hyperlink ref="S3864" r:id="rId857" xr:uid="{00000000-0004-0000-0000-0000BD040000}"/>
    <hyperlink ref="S3899" r:id="rId858" xr:uid="{00000000-0004-0000-0000-0000BE040000}"/>
    <hyperlink ref="S1516" r:id="rId859" xr:uid="{00000000-0004-0000-0000-0000C0040000}"/>
    <hyperlink ref="S1519" r:id="rId860" xr:uid="{00000000-0004-0000-0000-0000C2040000}"/>
    <hyperlink ref="S1522" r:id="rId861" xr:uid="{00000000-0004-0000-0000-0000C3040000}"/>
    <hyperlink ref="S2226" r:id="rId862" xr:uid="{00000000-0004-0000-0000-0000C4040000}"/>
    <hyperlink ref="S1088" r:id="rId863" xr:uid="{00000000-0004-0000-0000-0000C5040000}"/>
    <hyperlink ref="S2138" r:id="rId864" xr:uid="{00000000-0004-0000-0000-0000C7040000}"/>
    <hyperlink ref="S2316" r:id="rId865" xr:uid="{00000000-0004-0000-0000-0000C8040000}"/>
    <hyperlink ref="S2136" r:id="rId866" xr:uid="{00000000-0004-0000-0000-0000CA040000}"/>
    <hyperlink ref="S2137" r:id="rId867" xr:uid="{00000000-0004-0000-0000-0000CB040000}"/>
    <hyperlink ref="S2134" r:id="rId868" xr:uid="{00000000-0004-0000-0000-0000CD040000}"/>
    <hyperlink ref="S2135" r:id="rId869" xr:uid="{00000000-0004-0000-0000-0000CE040000}"/>
    <hyperlink ref="S2130" r:id="rId870" xr:uid="{00000000-0004-0000-0000-0000CF040000}"/>
    <hyperlink ref="S4057" r:id="rId871" xr:uid="{00000000-0004-0000-0000-0000D0040000}"/>
    <hyperlink ref="S2284" r:id="rId872" xr:uid="{00000000-0004-0000-0000-0000D2040000}"/>
    <hyperlink ref="S3139" r:id="rId873" xr:uid="{00000000-0004-0000-0000-0000D5040000}"/>
    <hyperlink ref="S492" r:id="rId874" xr:uid="{00000000-0004-0000-0000-0000D6040000}"/>
    <hyperlink ref="S491" r:id="rId875" xr:uid="{00000000-0004-0000-0000-0000D7040000}"/>
    <hyperlink ref="S493" r:id="rId876" xr:uid="{00000000-0004-0000-0000-0000D8040000}"/>
    <hyperlink ref="S2206" r:id="rId877" xr:uid="{00000000-0004-0000-0000-0000D9040000}"/>
    <hyperlink ref="S1938" r:id="rId878" xr:uid="{00000000-0004-0000-0000-0000DC040000}"/>
    <hyperlink ref="S1939" r:id="rId879" xr:uid="{00000000-0004-0000-0000-0000DD040000}"/>
    <hyperlink ref="S1909" r:id="rId880" xr:uid="{00000000-0004-0000-0000-0000DE040000}"/>
    <hyperlink ref="S853" r:id="rId881" xr:uid="{00000000-0004-0000-0000-0000DF040000}"/>
    <hyperlink ref="S895" r:id="rId882" xr:uid="{00000000-0004-0000-0000-0000E0040000}"/>
    <hyperlink ref="S899" r:id="rId883" xr:uid="{00000000-0004-0000-0000-0000E1040000}"/>
    <hyperlink ref="S3518" r:id="rId884" xr:uid="{00000000-0004-0000-0000-0000E4040000}"/>
    <hyperlink ref="S3523" r:id="rId885" xr:uid="{00000000-0004-0000-0000-0000E7040000}"/>
    <hyperlink ref="S3524" r:id="rId886" xr:uid="{00000000-0004-0000-0000-0000E8040000}"/>
    <hyperlink ref="S1347" r:id="rId887" xr:uid="{00000000-0004-0000-0000-0000EA040000}"/>
    <hyperlink ref="S4378" r:id="rId888" xr:uid="{00000000-0004-0000-0000-0000EB040000}"/>
    <hyperlink ref="S4379" r:id="rId889" xr:uid="{00000000-0004-0000-0000-0000EC040000}"/>
    <hyperlink ref="S4381" r:id="rId890" xr:uid="{00000000-0004-0000-0000-0000EE040000}"/>
    <hyperlink ref="S4383" r:id="rId891" xr:uid="{00000000-0004-0000-0000-0000F0040000}"/>
    <hyperlink ref="S4387" r:id="rId892" xr:uid="{00000000-0004-0000-0000-0000F1040000}"/>
    <hyperlink ref="S4388" r:id="rId893" xr:uid="{00000000-0004-0000-0000-0000F2040000}"/>
    <hyperlink ref="S4389" r:id="rId894" xr:uid="{00000000-0004-0000-0000-0000F3040000}"/>
    <hyperlink ref="S4390" r:id="rId895" xr:uid="{00000000-0004-0000-0000-0000F4040000}"/>
    <hyperlink ref="S4115" r:id="rId896" xr:uid="{00000000-0004-0000-0000-0000F5040000}"/>
    <hyperlink ref="S3134" r:id="rId897" xr:uid="{00000000-0004-0000-0000-0000F8040000}"/>
    <hyperlink ref="S3195" r:id="rId898" xr:uid="{00000000-0004-0000-0000-000000050000}"/>
    <hyperlink ref="S4391" r:id="rId899" xr:uid="{00000000-0004-0000-0000-000001050000}"/>
    <hyperlink ref="S3868" r:id="rId900" xr:uid="{00000000-0004-0000-0000-000004050000}"/>
    <hyperlink ref="S3873" r:id="rId901" xr:uid="{00000000-0004-0000-0000-000005050000}"/>
    <hyperlink ref="S4392" r:id="rId902" xr:uid="{00000000-0004-0000-0000-000007050000}"/>
    <hyperlink ref="S2575" r:id="rId903" xr:uid="{00000000-0004-0000-0000-00000B050000}"/>
    <hyperlink ref="S2551" r:id="rId904" xr:uid="{00000000-0004-0000-0000-00000C050000}"/>
    <hyperlink ref="S2611" r:id="rId905" xr:uid="{00000000-0004-0000-0000-00000D050000}"/>
    <hyperlink ref="S2578" r:id="rId906" xr:uid="{00000000-0004-0000-0000-000011050000}"/>
    <hyperlink ref="S90" r:id="rId907" xr:uid="{00000000-0004-0000-0000-000014050000}"/>
    <hyperlink ref="S1256" r:id="rId908" xr:uid="{00000000-0004-0000-0000-000015050000}"/>
    <hyperlink ref="S1273" r:id="rId909" xr:uid="{00000000-0004-0000-0000-000016050000}"/>
    <hyperlink ref="S1259" r:id="rId910" xr:uid="{00000000-0004-0000-0000-000017050000}"/>
    <hyperlink ref="S1109" r:id="rId911" xr:uid="{00000000-0004-0000-0000-000019050000}"/>
    <hyperlink ref="S3197" r:id="rId912" xr:uid="{00000000-0004-0000-0000-00001A050000}"/>
    <hyperlink ref="S3078" r:id="rId913" xr:uid="{00000000-0004-0000-0000-00001E050000}"/>
    <hyperlink ref="S486" r:id="rId914" xr:uid="{00000000-0004-0000-0000-00001F050000}"/>
    <hyperlink ref="S4034" r:id="rId915" xr:uid="{00000000-0004-0000-0000-000026050000}"/>
    <hyperlink ref="S3992" r:id="rId916" xr:uid="{00000000-0004-0000-0000-00002A050000}"/>
    <hyperlink ref="S1634" r:id="rId917" xr:uid="{00000000-0004-0000-0000-00002E050000}"/>
    <hyperlink ref="S4040" r:id="rId918" xr:uid="{00000000-0004-0000-0000-000034050000}"/>
    <hyperlink ref="S4166" r:id="rId919" xr:uid="{00000000-0004-0000-0000-000035050000}"/>
    <hyperlink ref="S4167" r:id="rId920" xr:uid="{00000000-0004-0000-0000-000036050000}"/>
    <hyperlink ref="S4017" r:id="rId921" xr:uid="{00000000-0004-0000-0000-000037050000}"/>
    <hyperlink ref="S3820" r:id="rId922" xr:uid="{00000000-0004-0000-0000-00003A050000}"/>
    <hyperlink ref="S3821" r:id="rId923" xr:uid="{00000000-0004-0000-0000-00003B050000}"/>
    <hyperlink ref="S488" r:id="rId924" xr:uid="{00000000-0004-0000-0000-00003D050000}"/>
    <hyperlink ref="S4176" r:id="rId925" xr:uid="{00000000-0004-0000-0000-00003E050000}"/>
    <hyperlink ref="S4201" r:id="rId926" xr:uid="{00000000-0004-0000-0000-00003F050000}"/>
    <hyperlink ref="S3048" r:id="rId927" xr:uid="{00000000-0004-0000-0000-000041050000}"/>
    <hyperlink ref="S3049" r:id="rId928" xr:uid="{00000000-0004-0000-0000-000042050000}"/>
    <hyperlink ref="S1015" r:id="rId929" xr:uid="{00000000-0004-0000-0000-000043050000}"/>
    <hyperlink ref="S1016" r:id="rId930" xr:uid="{00000000-0004-0000-0000-000044050000}"/>
    <hyperlink ref="S1033" r:id="rId931" xr:uid="{00000000-0004-0000-0000-000045050000}"/>
    <hyperlink ref="S1035" r:id="rId932" xr:uid="{00000000-0004-0000-0000-000046050000}"/>
    <hyperlink ref="S1036" r:id="rId933" xr:uid="{00000000-0004-0000-0000-000047050000}"/>
    <hyperlink ref="S135" r:id="rId934" xr:uid="{00000000-0004-0000-0000-00004B050000}"/>
    <hyperlink ref="S136" r:id="rId935" xr:uid="{00000000-0004-0000-0000-00004C050000}"/>
    <hyperlink ref="S156" r:id="rId936" xr:uid="{00000000-0004-0000-0000-00004D050000}"/>
    <hyperlink ref="S157" r:id="rId937" xr:uid="{00000000-0004-0000-0000-00004E050000}"/>
    <hyperlink ref="S158" r:id="rId938" xr:uid="{00000000-0004-0000-0000-00004F050000}"/>
    <hyperlink ref="S183" r:id="rId939" xr:uid="{00000000-0004-0000-0000-000050050000}"/>
    <hyperlink ref="S184" r:id="rId940" xr:uid="{00000000-0004-0000-0000-000051050000}"/>
    <hyperlink ref="S185" r:id="rId941" xr:uid="{00000000-0004-0000-0000-000052050000}"/>
    <hyperlink ref="S225" r:id="rId942" xr:uid="{00000000-0004-0000-0000-000053050000}"/>
    <hyperlink ref="S226" r:id="rId943" xr:uid="{00000000-0004-0000-0000-000054050000}"/>
    <hyperlink ref="S227" r:id="rId944" xr:uid="{00000000-0004-0000-0000-000055050000}"/>
    <hyperlink ref="S246" r:id="rId945" xr:uid="{00000000-0004-0000-0000-000056050000}"/>
    <hyperlink ref="S2275" r:id="rId946" xr:uid="{00000000-0004-0000-0000-000057050000}"/>
    <hyperlink ref="S2207" r:id="rId947" xr:uid="{00000000-0004-0000-0000-000058050000}"/>
    <hyperlink ref="S1900" r:id="rId948" xr:uid="{00000000-0004-0000-0000-00005A050000}"/>
    <hyperlink ref="S1902" r:id="rId949" xr:uid="{00000000-0004-0000-0000-00005B050000}"/>
    <hyperlink ref="S1903" r:id="rId950" xr:uid="{00000000-0004-0000-0000-00005C050000}"/>
    <hyperlink ref="S1910" r:id="rId951" xr:uid="{00000000-0004-0000-0000-00005D050000}"/>
    <hyperlink ref="S1911" r:id="rId952" xr:uid="{00000000-0004-0000-0000-00005E050000}"/>
    <hyperlink ref="S2127" r:id="rId953" xr:uid="{00000000-0004-0000-0000-00005F050000}"/>
    <hyperlink ref="S2128" r:id="rId954" xr:uid="{00000000-0004-0000-0000-000060050000}"/>
    <hyperlink ref="S2129" r:id="rId955" xr:uid="{00000000-0004-0000-0000-000061050000}"/>
    <hyperlink ref="S2187" r:id="rId956" xr:uid="{00000000-0004-0000-0000-000062050000}"/>
    <hyperlink ref="S1573" r:id="rId957" xr:uid="{00000000-0004-0000-0000-000064050000}"/>
    <hyperlink ref="S63" r:id="rId958" xr:uid="{00000000-0004-0000-0000-000066050000}"/>
    <hyperlink ref="S3337" r:id="rId959" xr:uid="{00000000-0004-0000-0000-000068050000}"/>
    <hyperlink ref="S3338" r:id="rId960" xr:uid="{00000000-0004-0000-0000-00006B050000}"/>
    <hyperlink ref="S3339" r:id="rId961" xr:uid="{00000000-0004-0000-0000-00006C050000}"/>
    <hyperlink ref="S494" r:id="rId962" xr:uid="{00000000-0004-0000-0000-00006D050000}"/>
    <hyperlink ref="S3335" r:id="rId963" xr:uid="{00000000-0004-0000-0000-00006E050000}"/>
    <hyperlink ref="S3298" r:id="rId964" xr:uid="{00000000-0004-0000-0000-00006F050000}"/>
    <hyperlink ref="S4037" r:id="rId965" xr:uid="{00000000-0004-0000-0000-000071050000}"/>
    <hyperlink ref="S4041" r:id="rId966" xr:uid="{00000000-0004-0000-0000-000072050000}"/>
    <hyperlink ref="S4043" r:id="rId967" xr:uid="{00000000-0004-0000-0000-000073050000}"/>
    <hyperlink ref="S4045" r:id="rId968" xr:uid="{00000000-0004-0000-0000-000074050000}"/>
    <hyperlink ref="S4047" r:id="rId969" xr:uid="{00000000-0004-0000-0000-000075050000}"/>
    <hyperlink ref="S4048" r:id="rId970" xr:uid="{00000000-0004-0000-0000-000076050000}"/>
    <hyperlink ref="S4049" r:id="rId971" xr:uid="{00000000-0004-0000-0000-000077050000}"/>
    <hyperlink ref="S4050" r:id="rId972" xr:uid="{00000000-0004-0000-0000-000078050000}"/>
    <hyperlink ref="S4051" r:id="rId973" xr:uid="{00000000-0004-0000-0000-000079050000}"/>
    <hyperlink ref="S4053" r:id="rId974" xr:uid="{00000000-0004-0000-0000-00007B050000}"/>
    <hyperlink ref="S4054" r:id="rId975" xr:uid="{00000000-0004-0000-0000-00007C050000}"/>
    <hyperlink ref="S4055" r:id="rId976" xr:uid="{00000000-0004-0000-0000-00007D050000}"/>
    <hyperlink ref="S4068" r:id="rId977" xr:uid="{00000000-0004-0000-0000-00007F050000}"/>
    <hyperlink ref="S4074" r:id="rId978" xr:uid="{00000000-0004-0000-0000-000080050000}"/>
    <hyperlink ref="S4076" r:id="rId979" xr:uid="{00000000-0004-0000-0000-000082050000}"/>
    <hyperlink ref="S4078" r:id="rId980" xr:uid="{00000000-0004-0000-0000-000083050000}"/>
    <hyperlink ref="S4083" r:id="rId981" xr:uid="{00000000-0004-0000-0000-000084050000}"/>
    <hyperlink ref="S3182" r:id="rId982" xr:uid="{00000000-0004-0000-0000-000085050000}"/>
    <hyperlink ref="S3186" r:id="rId983" xr:uid="{00000000-0004-0000-0000-000086050000}"/>
    <hyperlink ref="S3205" r:id="rId984" xr:uid="{00000000-0004-0000-0000-000087050000}"/>
    <hyperlink ref="S3206" r:id="rId985" xr:uid="{00000000-0004-0000-0000-000088050000}"/>
    <hyperlink ref="S3893" r:id="rId986" xr:uid="{00000000-0004-0000-0000-00008B050000}"/>
    <hyperlink ref="S3896" r:id="rId987" xr:uid="{00000000-0004-0000-0000-00008C050000}"/>
    <hyperlink ref="S3901" r:id="rId988" xr:uid="{00000000-0004-0000-0000-00008D050000}"/>
    <hyperlink ref="S3402" r:id="rId989" xr:uid="{00000000-0004-0000-0000-00008E050000}"/>
    <hyperlink ref="S4225" r:id="rId990" xr:uid="{00000000-0004-0000-0000-000090050000}"/>
    <hyperlink ref="S1535" r:id="rId991" xr:uid="{00000000-0004-0000-0000-000094050000}"/>
    <hyperlink ref="S3716" r:id="rId992" xr:uid="{00000000-0004-0000-0000-000095050000}"/>
    <hyperlink ref="S1534" r:id="rId993" xr:uid="{00000000-0004-0000-0000-000096050000}"/>
    <hyperlink ref="S61" r:id="rId994" xr:uid="{00000000-0004-0000-0000-000099050000}"/>
    <hyperlink ref="S2400" r:id="rId995" xr:uid="{00000000-0004-0000-0000-00009B050000}"/>
    <hyperlink ref="S2227" r:id="rId996" xr:uid="{00000000-0004-0000-0000-00009F050000}"/>
    <hyperlink ref="S1799" r:id="rId997" xr:uid="{00000000-0004-0000-0000-0000A1050000}"/>
    <hyperlink ref="S3717" r:id="rId998" xr:uid="{00000000-0004-0000-0000-0000A2050000}"/>
    <hyperlink ref="S2581" r:id="rId999" xr:uid="{00000000-0004-0000-0000-0000A3050000}"/>
    <hyperlink ref="S2544" r:id="rId1000" xr:uid="{00000000-0004-0000-0000-0000A4050000}"/>
    <hyperlink ref="S1658" r:id="rId1001" xr:uid="{00000000-0004-0000-0000-0000A5050000}"/>
    <hyperlink ref="S1708" r:id="rId1002" xr:uid="{00000000-0004-0000-0000-0000A9050000}"/>
    <hyperlink ref="S1710" r:id="rId1003" xr:uid="{00000000-0004-0000-0000-0000AA050000}"/>
    <hyperlink ref="S4616" r:id="rId1004" xr:uid="{00000000-0004-0000-0000-0000B5050000}"/>
    <hyperlink ref="S4617" r:id="rId1005" xr:uid="{00000000-0004-0000-0000-0000B6050000}"/>
    <hyperlink ref="S1514" r:id="rId1006" xr:uid="{00000000-0004-0000-0000-0000BD050000}"/>
    <hyperlink ref="S3652" r:id="rId1007" xr:uid="{00000000-0004-0000-0000-0000C5050000}"/>
    <hyperlink ref="S3653" r:id="rId1008" xr:uid="{00000000-0004-0000-0000-0000C6050000}"/>
    <hyperlink ref="S3700" r:id="rId1009" xr:uid="{00000000-0004-0000-0000-0000C7050000}"/>
    <hyperlink ref="S3196" r:id="rId1010" xr:uid="{00000000-0004-0000-0000-0000CA050000}"/>
    <hyperlink ref="S4177" r:id="rId1011" xr:uid="{00000000-0004-0000-0000-0000CB050000}"/>
    <hyperlink ref="S4363" r:id="rId1012" xr:uid="{00000000-0004-0000-0000-0000D0050000}"/>
    <hyperlink ref="S3198" r:id="rId1013" xr:uid="{00000000-0004-0000-0000-0000D3050000}"/>
    <hyperlink ref="S823" r:id="rId1014" xr:uid="{00000000-0004-0000-0000-0000D5050000}"/>
    <hyperlink ref="S824" r:id="rId1015" xr:uid="{00000000-0004-0000-0000-0000D6050000}"/>
    <hyperlink ref="S829" r:id="rId1016" xr:uid="{00000000-0004-0000-0000-0000D7050000}"/>
    <hyperlink ref="S832" r:id="rId1017" xr:uid="{00000000-0004-0000-0000-0000D8050000}"/>
    <hyperlink ref="S2943" r:id="rId1018" xr:uid="{00000000-0004-0000-0000-0000DD050000}"/>
    <hyperlink ref="S2945" r:id="rId1019" xr:uid="{00000000-0004-0000-0000-0000DE050000}"/>
    <hyperlink ref="S2942" r:id="rId1020" xr:uid="{00000000-0004-0000-0000-0000DF050000}"/>
    <hyperlink ref="S2944" r:id="rId1021" xr:uid="{00000000-0004-0000-0000-0000E0050000}"/>
    <hyperlink ref="S2946" r:id="rId1022" xr:uid="{00000000-0004-0000-0000-0000E1050000}"/>
    <hyperlink ref="S2968" r:id="rId1023" xr:uid="{00000000-0004-0000-0000-0000E2050000}"/>
    <hyperlink ref="S2967" r:id="rId1024" xr:uid="{00000000-0004-0000-0000-0000E4050000}"/>
    <hyperlink ref="S914" r:id="rId1025" xr:uid="{00000000-0004-0000-0000-0000E8050000}"/>
    <hyperlink ref="S915" r:id="rId1026" xr:uid="{00000000-0004-0000-0000-0000E9050000}"/>
    <hyperlink ref="S2962" r:id="rId1027" xr:uid="{00000000-0004-0000-0000-0000EA050000}"/>
    <hyperlink ref="S2508" r:id="rId1028" xr:uid="{00000000-0004-0000-0000-0000EC050000}"/>
    <hyperlink ref="S4605" r:id="rId1029" xr:uid="{00000000-0004-0000-0000-0000F3050000}"/>
    <hyperlink ref="S233" r:id="rId1030" xr:uid="{00000000-0004-0000-0000-0000F6050000}"/>
    <hyperlink ref="S541" r:id="rId1031" xr:uid="{00000000-0004-0000-0000-0000F7050000}"/>
    <hyperlink ref="S79" r:id="rId1032" xr:uid="{00000000-0004-0000-0000-0000F9050000}"/>
    <hyperlink ref="S2605" r:id="rId1033" xr:uid="{00000000-0004-0000-0000-0000FC050000}"/>
    <hyperlink ref="S694" r:id="rId1034" xr:uid="{00000000-0004-0000-0000-000002060000}"/>
    <hyperlink ref="S2893" r:id="rId1035" xr:uid="{00000000-0004-0000-0000-000007060000}"/>
    <hyperlink ref="S3074" r:id="rId1036" xr:uid="{00000000-0004-0000-0000-00000A060000}"/>
    <hyperlink ref="S1768" r:id="rId1037" xr:uid="{00000000-0004-0000-0000-00000C060000}"/>
    <hyperlink ref="S1769" r:id="rId1038" xr:uid="{00000000-0004-0000-0000-00000D060000}"/>
    <hyperlink ref="S2900" r:id="rId1039" xr:uid="{00000000-0004-0000-0000-00000F060000}"/>
    <hyperlink ref="S4376" r:id="rId1040" xr:uid="{00000000-0004-0000-0000-000010060000}"/>
    <hyperlink ref="S4377" r:id="rId1041" xr:uid="{00000000-0004-0000-0000-000012060000}"/>
    <hyperlink ref="S4384" r:id="rId1042" xr:uid="{00000000-0004-0000-0000-000013060000}"/>
    <hyperlink ref="S4385" r:id="rId1043" xr:uid="{00000000-0004-0000-0000-000014060000}"/>
    <hyperlink ref="S4386" r:id="rId1044" xr:uid="{00000000-0004-0000-0000-000015060000}"/>
    <hyperlink ref="S2247" r:id="rId1045" xr:uid="{00000000-0004-0000-0000-000018060000}"/>
    <hyperlink ref="S3064" r:id="rId1046" xr:uid="{00000000-0004-0000-0000-00001C060000}"/>
    <hyperlink ref="S934" r:id="rId1047" xr:uid="{00000000-0004-0000-0000-00001D060000}"/>
    <hyperlink ref="S935" r:id="rId1048" xr:uid="{00000000-0004-0000-0000-00001E060000}"/>
    <hyperlink ref="S2952" r:id="rId1049" xr:uid="{00000000-0004-0000-0000-00001F060000}"/>
    <hyperlink ref="S2951" r:id="rId1050" xr:uid="{00000000-0004-0000-0000-000028060000}"/>
    <hyperlink ref="S912" r:id="rId1051" xr:uid="{00000000-0004-0000-0000-00002A060000}"/>
    <hyperlink ref="S724" r:id="rId1052" xr:uid="{00000000-0004-0000-0000-00002D060000}"/>
    <hyperlink ref="S730" r:id="rId1053" xr:uid="{00000000-0004-0000-0000-00002E060000}"/>
    <hyperlink ref="S1723" r:id="rId1054" xr:uid="{00000000-0004-0000-0000-000033060000}"/>
    <hyperlink ref="S3084" r:id="rId1055" xr:uid="{00000000-0004-0000-0000-000036060000}"/>
    <hyperlink ref="S4484" r:id="rId1056" xr:uid="{00000000-0004-0000-0000-000039060000}"/>
    <hyperlink ref="S1422" r:id="rId1057" xr:uid="{00000000-0004-0000-0000-00003D060000}"/>
    <hyperlink ref="S1754" r:id="rId1058" xr:uid="{00000000-0004-0000-0000-00003E060000}"/>
    <hyperlink ref="S2336" r:id="rId1059" xr:uid="{00000000-0004-0000-0000-000046060000}"/>
    <hyperlink ref="S2344" r:id="rId1060" xr:uid="{00000000-0004-0000-0000-000047060000}"/>
    <hyperlink ref="S2419" r:id="rId1061" xr:uid="{00000000-0004-0000-0000-000048060000}"/>
    <hyperlink ref="S1228" r:id="rId1062" xr:uid="{00000000-0004-0000-0000-000049060000}"/>
    <hyperlink ref="S3543" r:id="rId1063" xr:uid="{00000000-0004-0000-0000-00004A060000}"/>
    <hyperlink ref="S715" r:id="rId1064" xr:uid="{00000000-0004-0000-0000-00004B060000}"/>
    <hyperlink ref="S3828" r:id="rId1065" xr:uid="{00000000-0004-0000-0000-00004C060000}"/>
    <hyperlink ref="S3667" r:id="rId1066" xr:uid="{00000000-0004-0000-0000-00004D060000}"/>
    <hyperlink ref="S3517" r:id="rId1067" xr:uid="{00000000-0004-0000-0000-00004F060000}"/>
    <hyperlink ref="S62" r:id="rId1068" xr:uid="{00000000-0004-0000-0000-000055060000}"/>
    <hyperlink ref="S3830" r:id="rId1069" xr:uid="{00000000-0004-0000-0000-000057060000}"/>
    <hyperlink ref="S3831" r:id="rId1070" xr:uid="{00000000-0004-0000-0000-000058060000}"/>
    <hyperlink ref="S3101" r:id="rId1071" xr:uid="{00000000-0004-0000-0000-000059060000}"/>
    <hyperlink ref="S3100" r:id="rId1072" xr:uid="{00000000-0004-0000-0000-00005A060000}"/>
    <hyperlink ref="S3833" r:id="rId1073" xr:uid="{00000000-0004-0000-0000-00005B060000}"/>
    <hyperlink ref="S3834" r:id="rId1074" xr:uid="{00000000-0004-0000-0000-00005C060000}"/>
    <hyperlink ref="S186" r:id="rId1075" xr:uid="{00000000-0004-0000-0000-00005D060000}"/>
    <hyperlink ref="S187" r:id="rId1076" xr:uid="{00000000-0004-0000-0000-00005E060000}"/>
    <hyperlink ref="S188" r:id="rId1077" xr:uid="{00000000-0004-0000-0000-00005F060000}"/>
    <hyperlink ref="S189" r:id="rId1078" xr:uid="{00000000-0004-0000-0000-000060060000}"/>
    <hyperlink ref="S159" r:id="rId1079" xr:uid="{00000000-0004-0000-0000-000061060000}"/>
    <hyperlink ref="S160" r:id="rId1080" xr:uid="{00000000-0004-0000-0000-000062060000}"/>
    <hyperlink ref="S161" r:id="rId1081" xr:uid="{00000000-0004-0000-0000-000063060000}"/>
    <hyperlink ref="S3835" r:id="rId1082" xr:uid="{00000000-0004-0000-0000-000065060000}"/>
    <hyperlink ref="S3836" r:id="rId1083" xr:uid="{00000000-0004-0000-0000-000066060000}"/>
    <hyperlink ref="S3829" r:id="rId1084" xr:uid="{00000000-0004-0000-0000-000067060000}"/>
    <hyperlink ref="S3832" r:id="rId1085" xr:uid="{00000000-0004-0000-0000-000068060000}"/>
    <hyperlink ref="S716" r:id="rId1086" xr:uid="{00000000-0004-0000-0000-00006A060000}"/>
    <hyperlink ref="S60" r:id="rId1087" xr:uid="{00000000-0004-0000-0000-00006C060000}"/>
    <hyperlink ref="S4469" r:id="rId1088" xr:uid="{00000000-0004-0000-0000-000073060000}"/>
    <hyperlink ref="S4470" r:id="rId1089" xr:uid="{00000000-0004-0000-0000-000074060000}"/>
    <hyperlink ref="S4618" r:id="rId1090" xr:uid="{00000000-0004-0000-0000-000075060000}"/>
    <hyperlink ref="S4619" r:id="rId1091" xr:uid="{00000000-0004-0000-0000-000077060000}"/>
    <hyperlink ref="S1912" r:id="rId1092" xr:uid="{00000000-0004-0000-0000-00007A060000}"/>
    <hyperlink ref="S1913" r:id="rId1093" xr:uid="{00000000-0004-0000-0000-00007B060000}"/>
    <hyperlink ref="S1914" r:id="rId1094" xr:uid="{00000000-0004-0000-0000-00007C060000}"/>
    <hyperlink ref="S1918" r:id="rId1095" xr:uid="{00000000-0004-0000-0000-00007D060000}"/>
    <hyperlink ref="S1931" r:id="rId1096" xr:uid="{00000000-0004-0000-0000-00007E060000}"/>
    <hyperlink ref="S3704" r:id="rId1097" xr:uid="{00000000-0004-0000-0000-000080060000}"/>
    <hyperlink ref="S2286" r:id="rId1098" xr:uid="{00000000-0004-0000-0000-000081060000}"/>
    <hyperlink ref="S4703" r:id="rId1099" xr:uid="{00000000-0004-0000-0000-000083060000}"/>
    <hyperlink ref="S2457" r:id="rId1100" xr:uid="{00000000-0004-0000-0000-000085060000}"/>
    <hyperlink ref="S1532" r:id="rId1101" xr:uid="{00000000-0004-0000-0000-000089060000}"/>
    <hyperlink ref="S1547" r:id="rId1102" xr:uid="{00000000-0004-0000-0000-00008A060000}"/>
    <hyperlink ref="S860" r:id="rId1103" xr:uid="{00000000-0004-0000-0000-00008D060000}"/>
    <hyperlink ref="S875" r:id="rId1104" xr:uid="{00000000-0004-0000-0000-00008E060000}"/>
    <hyperlink ref="S4622" r:id="rId1105" xr:uid="{00000000-0004-0000-0000-000096060000}"/>
    <hyperlink ref="S4623" r:id="rId1106" xr:uid="{00000000-0004-0000-0000-000097060000}"/>
    <hyperlink ref="S4624" r:id="rId1107" xr:uid="{00000000-0004-0000-0000-000098060000}"/>
    <hyperlink ref="S2333" r:id="rId1108" xr:uid="{00000000-0004-0000-0000-000099060000}"/>
    <hyperlink ref="S1915" r:id="rId1109" xr:uid="{00000000-0004-0000-0000-00009A060000}"/>
    <hyperlink ref="S1916" r:id="rId1110" xr:uid="{00000000-0004-0000-0000-00009B060000}"/>
    <hyperlink ref="S1917" r:id="rId1111" xr:uid="{00000000-0004-0000-0000-00009C060000}"/>
    <hyperlink ref="S1926" r:id="rId1112" xr:uid="{00000000-0004-0000-0000-00009D060000}"/>
    <hyperlink ref="S1927" r:id="rId1113" xr:uid="{00000000-0004-0000-0000-00009E060000}"/>
    <hyperlink ref="S1928" r:id="rId1114" xr:uid="{00000000-0004-0000-0000-00009F060000}"/>
    <hyperlink ref="S1929" r:id="rId1115" xr:uid="{00000000-0004-0000-0000-0000A0060000}"/>
    <hyperlink ref="S1930" r:id="rId1116" xr:uid="{00000000-0004-0000-0000-0000A1060000}"/>
    <hyperlink ref="S4625" r:id="rId1117" xr:uid="{00000000-0004-0000-0000-0000A3060000}"/>
    <hyperlink ref="S4608" r:id="rId1118" xr:uid="{00000000-0004-0000-0000-0000A4060000}"/>
    <hyperlink ref="S2576" r:id="rId1119" xr:uid="{00000000-0004-0000-0000-0000A7060000}"/>
    <hyperlink ref="S2705" r:id="rId1120" xr:uid="{00000000-0004-0000-0000-0000AB060000}"/>
    <hyperlink ref="S239" r:id="rId1121" xr:uid="{00000000-0004-0000-0000-0000AF060000}"/>
    <hyperlink ref="S385" r:id="rId1122" xr:uid="{00000000-0004-0000-0000-0000B1060000}"/>
    <hyperlink ref="S1685" r:id="rId1123" xr:uid="{00000000-0004-0000-0000-0000B2060000}"/>
    <hyperlink ref="S4254" r:id="rId1124" xr:uid="{00000000-0004-0000-0000-0000B5060000}"/>
    <hyperlink ref="S216" r:id="rId1125" xr:uid="{00000000-0004-0000-0000-0000B8060000}"/>
    <hyperlink ref="S80" r:id="rId1126" xr:uid="{00000000-0004-0000-0000-0000B9060000}"/>
    <hyperlink ref="S3465" r:id="rId1127" xr:uid="{00000000-0004-0000-0000-0000BD060000}"/>
    <hyperlink ref="S3466" r:id="rId1128" xr:uid="{00000000-0004-0000-0000-0000BE060000}"/>
    <hyperlink ref="S3467" r:id="rId1129" xr:uid="{00000000-0004-0000-0000-0000BF060000}"/>
    <hyperlink ref="S3468" r:id="rId1130" xr:uid="{00000000-0004-0000-0000-0000C0060000}"/>
    <hyperlink ref="S3469" r:id="rId1131" xr:uid="{00000000-0004-0000-0000-0000C1060000}"/>
    <hyperlink ref="S3470" r:id="rId1132" xr:uid="{00000000-0004-0000-0000-0000C2060000}"/>
    <hyperlink ref="S3471" r:id="rId1133" xr:uid="{00000000-0004-0000-0000-0000C5060000}"/>
    <hyperlink ref="S2485" r:id="rId1134" xr:uid="{00000000-0004-0000-0000-0000C8060000}"/>
    <hyperlink ref="S3472" r:id="rId1135" xr:uid="{00000000-0004-0000-0000-0000C9060000}"/>
    <hyperlink ref="S3473" r:id="rId1136" xr:uid="{00000000-0004-0000-0000-0000CB060000}"/>
    <hyperlink ref="S3474" r:id="rId1137" xr:uid="{00000000-0004-0000-0000-0000CC060000}"/>
    <hyperlink ref="S3475" r:id="rId1138" xr:uid="{00000000-0004-0000-0000-0000CD060000}"/>
    <hyperlink ref="S3476" r:id="rId1139" xr:uid="{00000000-0004-0000-0000-0000CE060000}"/>
    <hyperlink ref="S3478" r:id="rId1140" xr:uid="{00000000-0004-0000-0000-0000CF060000}"/>
    <hyperlink ref="S3479" r:id="rId1141" xr:uid="{00000000-0004-0000-0000-0000D0060000}"/>
    <hyperlink ref="S3480" r:id="rId1142" xr:uid="{00000000-0004-0000-0000-0000D1060000}"/>
    <hyperlink ref="S3481" r:id="rId1143" xr:uid="{00000000-0004-0000-0000-0000D2060000}"/>
    <hyperlink ref="S3482" r:id="rId1144" xr:uid="{00000000-0004-0000-0000-0000D3060000}"/>
    <hyperlink ref="S3483" r:id="rId1145" xr:uid="{00000000-0004-0000-0000-0000D4060000}"/>
    <hyperlink ref="S3484" r:id="rId1146" xr:uid="{00000000-0004-0000-0000-0000D6060000}"/>
    <hyperlink ref="S3485" r:id="rId1147" xr:uid="{00000000-0004-0000-0000-0000D7060000}"/>
    <hyperlink ref="S3486" r:id="rId1148" xr:uid="{00000000-0004-0000-0000-0000D8060000}"/>
    <hyperlink ref="S3487" r:id="rId1149" xr:uid="{00000000-0004-0000-0000-0000D9060000}"/>
    <hyperlink ref="S3488" r:id="rId1150" xr:uid="{00000000-0004-0000-0000-0000DA060000}"/>
    <hyperlink ref="S3489" r:id="rId1151" xr:uid="{00000000-0004-0000-0000-0000DC060000}"/>
    <hyperlink ref="S3490" r:id="rId1152" xr:uid="{00000000-0004-0000-0000-0000DD060000}"/>
    <hyperlink ref="S3934" r:id="rId1153" xr:uid="{00000000-0004-0000-0000-0000DE060000}"/>
    <hyperlink ref="S3935" r:id="rId1154" xr:uid="{00000000-0004-0000-0000-0000DF060000}"/>
    <hyperlink ref="S3938" r:id="rId1155" xr:uid="{00000000-0004-0000-0000-0000E0060000}"/>
    <hyperlink ref="S3939" r:id="rId1156" xr:uid="{00000000-0004-0000-0000-0000E1060000}"/>
    <hyperlink ref="S3942" r:id="rId1157" xr:uid="{00000000-0004-0000-0000-0000E2060000}"/>
    <hyperlink ref="S3943" r:id="rId1158" xr:uid="{00000000-0004-0000-0000-0000E3060000}"/>
    <hyperlink ref="S3944" r:id="rId1159" xr:uid="{00000000-0004-0000-0000-0000E4060000}"/>
    <hyperlink ref="S3945" r:id="rId1160" xr:uid="{00000000-0004-0000-0000-0000E5060000}"/>
    <hyperlink ref="S3946" r:id="rId1161" xr:uid="{00000000-0004-0000-0000-0000E6060000}"/>
    <hyperlink ref="S3949" r:id="rId1162" xr:uid="{00000000-0004-0000-0000-0000E7060000}"/>
    <hyperlink ref="S3950" r:id="rId1163" xr:uid="{00000000-0004-0000-0000-0000E8060000}"/>
    <hyperlink ref="S3953" r:id="rId1164" xr:uid="{00000000-0004-0000-0000-0000E9060000}"/>
    <hyperlink ref="S3954" r:id="rId1165" xr:uid="{00000000-0004-0000-0000-0000EA060000}"/>
    <hyperlink ref="S3955" r:id="rId1166" xr:uid="{00000000-0004-0000-0000-0000EB060000}"/>
    <hyperlink ref="S3956" r:id="rId1167" xr:uid="{00000000-0004-0000-0000-0000EE060000}"/>
    <hyperlink ref="S1764" r:id="rId1168" xr:uid="{00000000-0004-0000-0000-0000F2060000}"/>
    <hyperlink ref="S3957" r:id="rId1169" xr:uid="{00000000-0004-0000-0000-0000F4060000}"/>
    <hyperlink ref="S3959" r:id="rId1170" xr:uid="{00000000-0004-0000-0000-0000F5060000}"/>
    <hyperlink ref="S3960" r:id="rId1171" xr:uid="{00000000-0004-0000-0000-0000F6060000}"/>
    <hyperlink ref="S3962" r:id="rId1172" xr:uid="{00000000-0004-0000-0000-0000F8060000}"/>
    <hyperlink ref="S1920" r:id="rId1173" xr:uid="{00000000-0004-0000-0000-0000F9060000}"/>
    <hyperlink ref="S1921" r:id="rId1174" xr:uid="{00000000-0004-0000-0000-0000FA060000}"/>
    <hyperlink ref="S1922" r:id="rId1175" xr:uid="{00000000-0004-0000-0000-0000FB060000}"/>
    <hyperlink ref="S1923" r:id="rId1176" xr:uid="{00000000-0004-0000-0000-0000FC060000}"/>
    <hyperlink ref="S1924" r:id="rId1177" xr:uid="{00000000-0004-0000-0000-0000FD060000}"/>
    <hyperlink ref="S1934" r:id="rId1178" xr:uid="{00000000-0004-0000-0000-0000FF060000}"/>
    <hyperlink ref="S384" r:id="rId1179" xr:uid="{00000000-0004-0000-0000-000000070000}"/>
    <hyperlink ref="S3963" r:id="rId1180" xr:uid="{00000000-0004-0000-0000-000002070000}"/>
    <hyperlink ref="S3964" r:id="rId1181" xr:uid="{00000000-0004-0000-0000-000003070000}"/>
    <hyperlink ref="S3965" r:id="rId1182" xr:uid="{00000000-0004-0000-0000-000004070000}"/>
    <hyperlink ref="S3966" r:id="rId1183" xr:uid="{00000000-0004-0000-0000-000005070000}"/>
    <hyperlink ref="S1513" r:id="rId1184" xr:uid="{00000000-0004-0000-0000-000008070000}"/>
    <hyperlink ref="S3967" r:id="rId1185" xr:uid="{00000000-0004-0000-0000-00000C070000}"/>
    <hyperlink ref="S3968" r:id="rId1186" xr:uid="{00000000-0004-0000-0000-00000D070000}"/>
    <hyperlink ref="S3969" r:id="rId1187" xr:uid="{00000000-0004-0000-0000-00000E070000}"/>
    <hyperlink ref="S3970" r:id="rId1188" xr:uid="{00000000-0004-0000-0000-00000F070000}"/>
    <hyperlink ref="S3971" r:id="rId1189" xr:uid="{00000000-0004-0000-0000-000010070000}"/>
    <hyperlink ref="S3972" r:id="rId1190" xr:uid="{00000000-0004-0000-0000-000011070000}"/>
    <hyperlink ref="S2654" r:id="rId1191" xr:uid="{00000000-0004-0000-0000-000012070000}"/>
    <hyperlink ref="S2655" r:id="rId1192" xr:uid="{00000000-0004-0000-0000-000013070000}"/>
    <hyperlink ref="S4168" r:id="rId1193" xr:uid="{00000000-0004-0000-0000-000016070000}"/>
    <hyperlink ref="S3952" r:id="rId1194" xr:uid="{00000000-0004-0000-0000-000017070000}"/>
    <hyperlink ref="S3932" r:id="rId1195" xr:uid="{00000000-0004-0000-0000-000018070000}"/>
    <hyperlink ref="S3933" r:id="rId1196" xr:uid="{00000000-0004-0000-0000-000019070000}"/>
    <hyperlink ref="S3948" r:id="rId1197" xr:uid="{00000000-0004-0000-0000-00001A070000}"/>
    <hyperlink ref="S3941" r:id="rId1198" xr:uid="{00000000-0004-0000-0000-00001B070000}"/>
    <hyperlink ref="S1430" r:id="rId1199" xr:uid="{00000000-0004-0000-0000-00001F070000}"/>
    <hyperlink ref="S2650" r:id="rId1200" xr:uid="{00000000-0004-0000-0000-000022070000}"/>
    <hyperlink ref="S627" r:id="rId1201" xr:uid="{00000000-0004-0000-0000-000023070000}"/>
    <hyperlink ref="S628" r:id="rId1202" xr:uid="{00000000-0004-0000-0000-000024070000}"/>
    <hyperlink ref="S3937" r:id="rId1203" xr:uid="{00000000-0004-0000-0000-000025070000}"/>
    <hyperlink ref="S3940" r:id="rId1204" xr:uid="{00000000-0004-0000-0000-000027070000}"/>
    <hyperlink ref="S3947" r:id="rId1205" xr:uid="{00000000-0004-0000-0000-000028070000}"/>
    <hyperlink ref="S3936" r:id="rId1206" xr:uid="{00000000-0004-0000-0000-000029070000}"/>
    <hyperlink ref="S3961" r:id="rId1207" xr:uid="{00000000-0004-0000-0000-00002A070000}"/>
    <hyperlink ref="S3951" r:id="rId1208" xr:uid="{00000000-0004-0000-0000-00002B070000}"/>
    <hyperlink ref="S600" r:id="rId1209" xr:uid="{00000000-0004-0000-0000-00002D070000}"/>
    <hyperlink ref="S4169" r:id="rId1210" xr:uid="{00000000-0004-0000-0000-00002F070000}"/>
    <hyperlink ref="S4170" r:id="rId1211" xr:uid="{00000000-0004-0000-0000-000030070000}"/>
    <hyperlink ref="S4171" r:id="rId1212" xr:uid="{00000000-0004-0000-0000-000031070000}"/>
    <hyperlink ref="S4172" r:id="rId1213" xr:uid="{00000000-0004-0000-0000-000033070000}"/>
    <hyperlink ref="S4173" r:id="rId1214" xr:uid="{00000000-0004-0000-0000-000034070000}"/>
    <hyperlink ref="S4174" r:id="rId1215" xr:uid="{00000000-0004-0000-0000-000035070000}"/>
    <hyperlink ref="S4175" r:id="rId1216" xr:uid="{00000000-0004-0000-0000-000036070000}"/>
    <hyperlink ref="S4178" r:id="rId1217" xr:uid="{00000000-0004-0000-0000-000038070000}"/>
    <hyperlink ref="S2707" r:id="rId1218" xr:uid="{00000000-0004-0000-0000-00003A070000}"/>
    <hyperlink ref="S4179" r:id="rId1219" xr:uid="{00000000-0004-0000-0000-00003C070000}"/>
    <hyperlink ref="S4180" r:id="rId1220" xr:uid="{00000000-0004-0000-0000-00003D070000}"/>
    <hyperlink ref="S4181" r:id="rId1221" xr:uid="{00000000-0004-0000-0000-00003E070000}"/>
    <hyperlink ref="S4182" r:id="rId1222" xr:uid="{00000000-0004-0000-0000-00003F070000}"/>
    <hyperlink ref="S4183" r:id="rId1223" xr:uid="{00000000-0004-0000-0000-000040070000}"/>
    <hyperlink ref="S4184" r:id="rId1224" xr:uid="{00000000-0004-0000-0000-000041070000}"/>
    <hyperlink ref="S2335" r:id="rId1225" xr:uid="{00000000-0004-0000-0000-000042070000}"/>
    <hyperlink ref="S4250" r:id="rId1226" xr:uid="{00000000-0004-0000-0000-000043070000}"/>
    <hyperlink ref="S4185" r:id="rId1227" xr:uid="{00000000-0004-0000-0000-000044070000}"/>
    <hyperlink ref="S4186" r:id="rId1228" xr:uid="{00000000-0004-0000-0000-000045070000}"/>
    <hyperlink ref="S4187" r:id="rId1229" xr:uid="{00000000-0004-0000-0000-000046070000}"/>
    <hyperlink ref="S2467" r:id="rId1230" xr:uid="{00000000-0004-0000-0000-000047070000}"/>
    <hyperlink ref="S2468" r:id="rId1231" xr:uid="{00000000-0004-0000-0000-000048070000}"/>
    <hyperlink ref="S4188" r:id="rId1232" xr:uid="{00000000-0004-0000-0000-000049070000}"/>
    <hyperlink ref="S4189" r:id="rId1233" xr:uid="{00000000-0004-0000-0000-00004A070000}"/>
    <hyperlink ref="S4190" r:id="rId1234" xr:uid="{00000000-0004-0000-0000-00004B070000}"/>
    <hyperlink ref="S4191" r:id="rId1235" xr:uid="{00000000-0004-0000-0000-00004C070000}"/>
    <hyperlink ref="S4193" r:id="rId1236" xr:uid="{00000000-0004-0000-0000-00004D070000}"/>
    <hyperlink ref="S2239" r:id="rId1237" xr:uid="{00000000-0004-0000-0000-00004E070000}"/>
    <hyperlink ref="S2422" r:id="rId1238" xr:uid="{00000000-0004-0000-0000-00004F070000}"/>
    <hyperlink ref="S2401" r:id="rId1239" xr:uid="{00000000-0004-0000-0000-000050070000}"/>
    <hyperlink ref="S2402" r:id="rId1240" xr:uid="{00000000-0004-0000-0000-000051070000}"/>
    <hyperlink ref="S2292" r:id="rId1241" xr:uid="{00000000-0004-0000-0000-000052070000}"/>
    <hyperlink ref="S4194" r:id="rId1242" xr:uid="{00000000-0004-0000-0000-000053070000}"/>
    <hyperlink ref="S4196" r:id="rId1243" xr:uid="{00000000-0004-0000-0000-000055070000}"/>
    <hyperlink ref="S4197" r:id="rId1244" xr:uid="{00000000-0004-0000-0000-000056070000}"/>
    <hyperlink ref="S3118" r:id="rId1245" xr:uid="{00000000-0004-0000-0000-000057070000}"/>
    <hyperlink ref="S4198" r:id="rId1246" xr:uid="{00000000-0004-0000-0000-000058070000}"/>
    <hyperlink ref="S4199" r:id="rId1247" xr:uid="{00000000-0004-0000-0000-000059070000}"/>
    <hyperlink ref="S4200" r:id="rId1248" xr:uid="{00000000-0004-0000-0000-00005A070000}"/>
    <hyperlink ref="S4202" r:id="rId1249" xr:uid="{00000000-0004-0000-0000-00005B070000}"/>
    <hyperlink ref="S4205" r:id="rId1250" xr:uid="{00000000-0004-0000-0000-00005C070000}"/>
    <hyperlink ref="S4206" r:id="rId1251" xr:uid="{00000000-0004-0000-0000-00005D070000}"/>
    <hyperlink ref="S784" r:id="rId1252" xr:uid="{00000000-0004-0000-0000-00005E070000}"/>
    <hyperlink ref="S4207" r:id="rId1253" xr:uid="{00000000-0004-0000-0000-000060070000}"/>
    <hyperlink ref="S4208" r:id="rId1254" xr:uid="{00000000-0004-0000-0000-000061070000}"/>
    <hyperlink ref="S4209" r:id="rId1255" xr:uid="{00000000-0004-0000-0000-000062070000}"/>
    <hyperlink ref="S4210" r:id="rId1256" xr:uid="{00000000-0004-0000-0000-000063070000}"/>
    <hyperlink ref="S4211" r:id="rId1257" xr:uid="{00000000-0004-0000-0000-000064070000}"/>
    <hyperlink ref="S4212" r:id="rId1258" xr:uid="{00000000-0004-0000-0000-000065070000}"/>
    <hyperlink ref="S4213" r:id="rId1259" xr:uid="{00000000-0004-0000-0000-000066070000}"/>
    <hyperlink ref="S4214" r:id="rId1260" xr:uid="{00000000-0004-0000-0000-000068070000}"/>
    <hyperlink ref="S779" r:id="rId1261" xr:uid="{00000000-0004-0000-0000-000069070000}"/>
    <hyperlink ref="S474" r:id="rId1262" xr:uid="{00000000-0004-0000-0000-00006F070000}"/>
    <hyperlink ref="S1762" r:id="rId1263" xr:uid="{00000000-0004-0000-0000-000070070000}"/>
    <hyperlink ref="S2210" r:id="rId1264" xr:uid="{00000000-0004-0000-0000-000072070000}"/>
    <hyperlink ref="S70" r:id="rId1265" xr:uid="{00000000-0004-0000-0000-000077070000}"/>
    <hyperlink ref="S706" r:id="rId1266" xr:uid="{00000000-0004-0000-0000-00007B070000}"/>
    <hyperlink ref="S1271" r:id="rId1267" xr:uid="{00000000-0004-0000-0000-00007F070000}"/>
    <hyperlink ref="S1266" r:id="rId1268" xr:uid="{00000000-0004-0000-0000-000083070000}"/>
    <hyperlink ref="S1263" r:id="rId1269" xr:uid="{00000000-0004-0000-0000-000084070000}"/>
    <hyperlink ref="S1262" r:id="rId1270" xr:uid="{00000000-0004-0000-0000-000085070000}"/>
    <hyperlink ref="S1267" r:id="rId1271" xr:uid="{00000000-0004-0000-0000-000086070000}"/>
    <hyperlink ref="S3383" r:id="rId1272" xr:uid="{00000000-0004-0000-0000-000087070000}"/>
    <hyperlink ref="S3458" r:id="rId1273" xr:uid="{00000000-0004-0000-0000-000088070000}"/>
    <hyperlink ref="S1223" r:id="rId1274" xr:uid="{00000000-0004-0000-0000-000089070000}"/>
    <hyperlink ref="S1224" r:id="rId1275" xr:uid="{00000000-0004-0000-0000-00008A070000}"/>
    <hyperlink ref="S1225" r:id="rId1276" xr:uid="{00000000-0004-0000-0000-00008B070000}"/>
    <hyperlink ref="S1226" r:id="rId1277" xr:uid="{00000000-0004-0000-0000-00008C070000}"/>
    <hyperlink ref="S1230" r:id="rId1278" xr:uid="{00000000-0004-0000-0000-00008D070000}"/>
    <hyperlink ref="S1231" r:id="rId1279" xr:uid="{00000000-0004-0000-0000-00008E070000}"/>
    <hyperlink ref="S1253" r:id="rId1280" xr:uid="{00000000-0004-0000-0000-00008F070000}"/>
    <hyperlink ref="S3614" r:id="rId1281" xr:uid="{00000000-0004-0000-0000-000090070000}"/>
    <hyperlink ref="S3615" r:id="rId1282" xr:uid="{00000000-0004-0000-0000-000091070000}"/>
    <hyperlink ref="S3852" r:id="rId1283" xr:uid="{00000000-0004-0000-0000-000092070000}"/>
    <hyperlink ref="S3859" r:id="rId1284" xr:uid="{00000000-0004-0000-0000-000093070000}"/>
    <hyperlink ref="S81" r:id="rId1285" xr:uid="{00000000-0004-0000-0000-000099070000}"/>
    <hyperlink ref="S91" r:id="rId1286" xr:uid="{00000000-0004-0000-0000-00009A070000}"/>
    <hyperlink ref="S92" r:id="rId1287" xr:uid="{00000000-0004-0000-0000-00009B070000}"/>
    <hyperlink ref="S3839" r:id="rId1288" xr:uid="{00000000-0004-0000-0000-00009D070000}"/>
    <hyperlink ref="S487" r:id="rId1289" xr:uid="{00000000-0004-0000-0000-0000A1070000}"/>
    <hyperlink ref="S1202" r:id="rId1290" xr:uid="{00000000-0004-0000-0000-0000A3070000}"/>
    <hyperlink ref="S4601" r:id="rId1291" xr:uid="{00000000-0004-0000-0000-0000A8070000}"/>
    <hyperlink ref="S1206" r:id="rId1292" xr:uid="{00000000-0004-0000-0000-0000A9070000}"/>
    <hyperlink ref="S3847" r:id="rId1293" xr:uid="{00000000-0004-0000-0000-0000AB070000}"/>
    <hyperlink ref="S3848" r:id="rId1294" xr:uid="{00000000-0004-0000-0000-0000AC070000}"/>
    <hyperlink ref="S3850" r:id="rId1295" xr:uid="{00000000-0004-0000-0000-0000AD070000}"/>
    <hyperlink ref="S3851" r:id="rId1296" xr:uid="{00000000-0004-0000-0000-0000AE070000}"/>
    <hyperlink ref="S1730" r:id="rId1297" xr:uid="{00000000-0004-0000-0000-0000B0070000}"/>
    <hyperlink ref="S1212" r:id="rId1298" xr:uid="{00000000-0004-0000-0000-0000B2070000}"/>
    <hyperlink ref="S3853" r:id="rId1299" xr:uid="{00000000-0004-0000-0000-0000B3070000}"/>
    <hyperlink ref="S3854" r:id="rId1300" xr:uid="{00000000-0004-0000-0000-0000B4070000}"/>
    <hyperlink ref="S3855" r:id="rId1301" xr:uid="{00000000-0004-0000-0000-0000B5070000}"/>
    <hyperlink ref="S3856" r:id="rId1302" xr:uid="{00000000-0004-0000-0000-0000B6070000}"/>
    <hyperlink ref="S3857" r:id="rId1303" xr:uid="{00000000-0004-0000-0000-0000B7070000}"/>
    <hyperlink ref="S3865" r:id="rId1304" xr:uid="{00000000-0004-0000-0000-0000BC070000}"/>
    <hyperlink ref="S3869" r:id="rId1305" xr:uid="{00000000-0004-0000-0000-0000BD070000}"/>
    <hyperlink ref="S3870" r:id="rId1306" xr:uid="{00000000-0004-0000-0000-0000BE070000}"/>
    <hyperlink ref="S3874" r:id="rId1307" xr:uid="{00000000-0004-0000-0000-0000BF070000}"/>
    <hyperlink ref="S3875" r:id="rId1308" xr:uid="{00000000-0004-0000-0000-0000C0070000}"/>
    <hyperlink ref="S3876" r:id="rId1309" xr:uid="{00000000-0004-0000-0000-0000C1070000}"/>
    <hyperlink ref="S3877" r:id="rId1310" xr:uid="{00000000-0004-0000-0000-0000C2070000}"/>
    <hyperlink ref="S3878" r:id="rId1311" xr:uid="{00000000-0004-0000-0000-0000C3070000}"/>
    <hyperlink ref="S3880" r:id="rId1312" xr:uid="{00000000-0004-0000-0000-0000C4070000}"/>
    <hyperlink ref="S3881" r:id="rId1313" xr:uid="{00000000-0004-0000-0000-0000C6070000}"/>
    <hyperlink ref="S3882" r:id="rId1314" xr:uid="{00000000-0004-0000-0000-0000C7070000}"/>
    <hyperlink ref="S3883" r:id="rId1315" xr:uid="{00000000-0004-0000-0000-0000C8070000}"/>
    <hyperlink ref="S3884" r:id="rId1316" xr:uid="{00000000-0004-0000-0000-0000C9070000}"/>
    <hyperlink ref="S3885" r:id="rId1317" xr:uid="{00000000-0004-0000-0000-0000CA070000}"/>
    <hyperlink ref="S3886" r:id="rId1318" xr:uid="{00000000-0004-0000-0000-0000CB070000}"/>
    <hyperlink ref="S3895" r:id="rId1319" xr:uid="{00000000-0004-0000-0000-0000CD070000}"/>
    <hyperlink ref="S3065" r:id="rId1320" xr:uid="{00000000-0004-0000-0000-0000D4070000}"/>
    <hyperlink ref="S1499" r:id="rId1321" xr:uid="{00000000-0004-0000-0000-0000D8070000}"/>
    <hyperlink ref="S2249" r:id="rId1322" xr:uid="{00000000-0004-0000-0000-0000DD070000}"/>
    <hyperlink ref="S2252" r:id="rId1323" xr:uid="{00000000-0004-0000-0000-0000DE070000}"/>
    <hyperlink ref="S2255" r:id="rId1324" xr:uid="{00000000-0004-0000-0000-0000DF070000}"/>
    <hyperlink ref="S2268" r:id="rId1325" xr:uid="{00000000-0004-0000-0000-0000E0070000}"/>
    <hyperlink ref="S1801" r:id="rId1326" xr:uid="{00000000-0004-0000-0000-0000E5070000}"/>
    <hyperlink ref="S1156" r:id="rId1327" xr:uid="{00000000-0004-0000-0000-0000E7070000}"/>
    <hyperlink ref="S1200" r:id="rId1328" xr:uid="{00000000-0004-0000-0000-0000E8070000}"/>
    <hyperlink ref="S1157" r:id="rId1329" xr:uid="{00000000-0004-0000-0000-0000ED070000}"/>
    <hyperlink ref="S495" r:id="rId1330" xr:uid="{00000000-0004-0000-0000-0000EE070000}"/>
    <hyperlink ref="S1477" r:id="rId1331" xr:uid="{00000000-0004-0000-0000-0000F2070000}"/>
    <hyperlink ref="S1483" r:id="rId1332" xr:uid="{00000000-0004-0000-0000-0000F4070000}"/>
    <hyperlink ref="S1494" r:id="rId1333" xr:uid="{00000000-0004-0000-0000-0000F6070000}"/>
    <hyperlink ref="S1498" r:id="rId1334" xr:uid="{00000000-0004-0000-0000-0000F7070000}"/>
    <hyperlink ref="S1502" r:id="rId1335" xr:uid="{00000000-0004-0000-0000-0000F8070000}"/>
    <hyperlink ref="S1503" r:id="rId1336" xr:uid="{00000000-0004-0000-0000-0000F9070000}"/>
    <hyperlink ref="S1509" r:id="rId1337" xr:uid="{00000000-0004-0000-0000-0000FC070000}"/>
    <hyperlink ref="S1510" r:id="rId1338" xr:uid="{00000000-0004-0000-0000-0000FD070000}"/>
    <hyperlink ref="S3905" r:id="rId1339" xr:uid="{00000000-0004-0000-0000-000003080000}"/>
    <hyperlink ref="S1517" r:id="rId1340" xr:uid="{00000000-0004-0000-0000-000004080000}"/>
    <hyperlink ref="S4025" r:id="rId1341" xr:uid="{00000000-0004-0000-0000-000007080000}"/>
    <hyperlink ref="S1135" r:id="rId1342" xr:uid="{00000000-0004-0000-0000-000008080000}"/>
    <hyperlink ref="S1137" r:id="rId1343" xr:uid="{00000000-0004-0000-0000-000009080000}"/>
    <hyperlink ref="S1520" r:id="rId1344" xr:uid="{00000000-0004-0000-0000-00000D080000}"/>
    <hyperlink ref="S1521" r:id="rId1345" xr:uid="{00000000-0004-0000-0000-00000E080000}"/>
    <hyperlink ref="S1139" r:id="rId1346" xr:uid="{00000000-0004-0000-0000-000013080000}"/>
    <hyperlink ref="S726" r:id="rId1347" xr:uid="{00000000-0004-0000-0000-000014080000}"/>
    <hyperlink ref="S727" r:id="rId1348" xr:uid="{00000000-0004-0000-0000-000015080000}"/>
    <hyperlink ref="S733" r:id="rId1349" xr:uid="{00000000-0004-0000-0000-000016080000}"/>
    <hyperlink ref="S721" r:id="rId1350" xr:uid="{00000000-0004-0000-0000-000017080000}"/>
    <hyperlink ref="S4544" r:id="rId1351" xr:uid="{00000000-0004-0000-0000-000018080000}"/>
    <hyperlink ref="S3202" r:id="rId1352" xr:uid="{00000000-0004-0000-0000-000019080000}"/>
    <hyperlink ref="S3809" r:id="rId1353" xr:uid="{00000000-0004-0000-0000-00001A080000}"/>
    <hyperlink ref="S1154" r:id="rId1354" xr:uid="{00000000-0004-0000-0000-00001C080000}"/>
    <hyperlink ref="S1739" r:id="rId1355" xr:uid="{00000000-0004-0000-0000-00001E080000}"/>
    <hyperlink ref="S89" r:id="rId1356" xr:uid="{00000000-0004-0000-0000-00001F080000}"/>
    <hyperlink ref="S71" r:id="rId1357" xr:uid="{00000000-0004-0000-0000-000021080000}"/>
    <hyperlink ref="S2246" r:id="rId1358" xr:uid="{00000000-0004-0000-0000-000026080000}"/>
    <hyperlink ref="S2248" r:id="rId1359" xr:uid="{00000000-0004-0000-0000-000027080000}"/>
    <hyperlink ref="S2242" r:id="rId1360" xr:uid="{00000000-0004-0000-0000-000028080000}"/>
    <hyperlink ref="S2282" r:id="rId1361" xr:uid="{00000000-0004-0000-0000-000029080000}"/>
    <hyperlink ref="S2285" r:id="rId1362" xr:uid="{00000000-0004-0000-0000-00002A080000}"/>
    <hyperlink ref="S790" r:id="rId1363" xr:uid="{00000000-0004-0000-0000-00002D080000}"/>
    <hyperlink ref="S106" r:id="rId1364" xr:uid="{00000000-0004-0000-0000-00002E080000}"/>
    <hyperlink ref="S107" r:id="rId1365" xr:uid="{00000000-0004-0000-0000-00002F080000}"/>
    <hyperlink ref="S108" r:id="rId1366" xr:uid="{00000000-0004-0000-0000-000030080000}"/>
    <hyperlink ref="S109" r:id="rId1367" xr:uid="{00000000-0004-0000-0000-000031080000}"/>
    <hyperlink ref="S110" r:id="rId1368" xr:uid="{00000000-0004-0000-0000-000032080000}"/>
    <hyperlink ref="S111" r:id="rId1369" xr:uid="{00000000-0004-0000-0000-000033080000}"/>
    <hyperlink ref="S4671" r:id="rId1370" xr:uid="{00000000-0004-0000-0000-000035080000}"/>
    <hyperlink ref="S4661" r:id="rId1371" xr:uid="{00000000-0004-0000-0000-000039080000}"/>
    <hyperlink ref="S4662" r:id="rId1372" xr:uid="{00000000-0004-0000-0000-00003A080000}"/>
    <hyperlink ref="S4663" r:id="rId1373" xr:uid="{00000000-0004-0000-0000-00003B080000}"/>
    <hyperlink ref="S4664" r:id="rId1374" xr:uid="{00000000-0004-0000-0000-00003C080000}"/>
    <hyperlink ref="S4665" r:id="rId1375" xr:uid="{00000000-0004-0000-0000-00003D080000}"/>
    <hyperlink ref="S4666" r:id="rId1376" xr:uid="{00000000-0004-0000-0000-00003E080000}"/>
    <hyperlink ref="S4667" r:id="rId1377" xr:uid="{00000000-0004-0000-0000-00003F080000}"/>
    <hyperlink ref="S4668" r:id="rId1378" xr:uid="{00000000-0004-0000-0000-000040080000}"/>
    <hyperlink ref="S2894" r:id="rId1379" xr:uid="{00000000-0004-0000-0000-000042080000}"/>
    <hyperlink ref="S1093" r:id="rId1380" xr:uid="{00000000-0004-0000-0000-000043080000}"/>
    <hyperlink ref="S4217" r:id="rId1381" xr:uid="{00000000-0004-0000-0000-000044080000}"/>
    <hyperlink ref="S258" r:id="rId1382" xr:uid="{00000000-0004-0000-0000-000045080000}"/>
    <hyperlink ref="S260" r:id="rId1383" xr:uid="{00000000-0004-0000-0000-000046080000}"/>
    <hyperlink ref="S4364" r:id="rId1384" xr:uid="{00000000-0004-0000-0000-00004B080000}"/>
    <hyperlink ref="S1085" r:id="rId1385" xr:uid="{00000000-0004-0000-0000-00004D080000}"/>
    <hyperlink ref="S1086" r:id="rId1386" xr:uid="{00000000-0004-0000-0000-00004E080000}"/>
    <hyperlink ref="S1087" r:id="rId1387" xr:uid="{00000000-0004-0000-0000-00004F080000}"/>
    <hyperlink ref="S1748" r:id="rId1388" xr:uid="{00000000-0004-0000-0000-000051080000}"/>
    <hyperlink ref="S1665" r:id="rId1389" xr:uid="{00000000-0004-0000-0000-000052080000}"/>
    <hyperlink ref="S1670" r:id="rId1390" xr:uid="{00000000-0004-0000-0000-000053080000}"/>
    <hyperlink ref="S1743" r:id="rId1391" xr:uid="{00000000-0004-0000-0000-000054080000}"/>
    <hyperlink ref="S1745" r:id="rId1392" xr:uid="{00000000-0004-0000-0000-000055080000}"/>
    <hyperlink ref="S4547" r:id="rId1393" xr:uid="{00000000-0004-0000-0000-00005D080000}"/>
    <hyperlink ref="S2891" r:id="rId1394" xr:uid="{00000000-0004-0000-0000-000064080000}"/>
    <hyperlink ref="S553" r:id="rId1395" xr:uid="{00000000-0004-0000-0000-000065080000}"/>
    <hyperlink ref="S471" r:id="rId1396" xr:uid="{00000000-0004-0000-0000-000067080000}"/>
    <hyperlink ref="S2317" r:id="rId1397" xr:uid="{00000000-0004-0000-0000-000068080000}"/>
    <hyperlink ref="S2328" r:id="rId1398" xr:uid="{00000000-0004-0000-0000-000069080000}"/>
    <hyperlink ref="S2339" r:id="rId1399" xr:uid="{00000000-0004-0000-0000-00006A080000}"/>
    <hyperlink ref="S2347" r:id="rId1400" xr:uid="{00000000-0004-0000-0000-00006B080000}"/>
    <hyperlink ref="S2433" r:id="rId1401" xr:uid="{00000000-0004-0000-0000-00006C080000}"/>
    <hyperlink ref="S4759" r:id="rId1402" xr:uid="{00000000-0004-0000-0000-00006E080000}"/>
    <hyperlink ref="S4761" r:id="rId1403" xr:uid="{00000000-0004-0000-0000-00006F080000}"/>
    <hyperlink ref="S4760" r:id="rId1404" xr:uid="{00000000-0004-0000-0000-000070080000}"/>
    <hyperlink ref="S851" r:id="rId1405" xr:uid="{00000000-0004-0000-0000-000071080000}"/>
    <hyperlink ref="S850" r:id="rId1406" xr:uid="{00000000-0004-0000-0000-000072080000}"/>
    <hyperlink ref="S374" r:id="rId1407" xr:uid="{00000000-0004-0000-0000-000075080000}"/>
    <hyperlink ref="S376" r:id="rId1408" xr:uid="{00000000-0004-0000-0000-000076080000}"/>
    <hyperlink ref="S2205" r:id="rId1409" xr:uid="{00000000-0004-0000-0000-000078080000}"/>
    <hyperlink ref="S2200" r:id="rId1410" xr:uid="{00000000-0004-0000-0000-000079080000}"/>
    <hyperlink ref="S2220" r:id="rId1411" xr:uid="{00000000-0004-0000-0000-00007A080000}"/>
    <hyperlink ref="S2224" r:id="rId1412" xr:uid="{00000000-0004-0000-0000-00007B080000}"/>
    <hyperlink ref="S2225" r:id="rId1413" xr:uid="{00000000-0004-0000-0000-00007C080000}"/>
    <hyperlink ref="S1937" r:id="rId1414" xr:uid="{00000000-0004-0000-0000-00007E080000}"/>
    <hyperlink ref="S1935" r:id="rId1415" xr:uid="{00000000-0004-0000-0000-00007F080000}"/>
    <hyperlink ref="S1936" r:id="rId1416" xr:uid="{00000000-0004-0000-0000-000080080000}"/>
    <hyperlink ref="S2121" r:id="rId1417" xr:uid="{00000000-0004-0000-0000-000085080000}"/>
    <hyperlink ref="S2122" r:id="rId1418" xr:uid="{00000000-0004-0000-0000-000086080000}"/>
    <hyperlink ref="S2123" r:id="rId1419" xr:uid="{00000000-0004-0000-0000-000087080000}"/>
    <hyperlink ref="S1785" r:id="rId1420" xr:uid="{00000000-0004-0000-0000-000088080000}"/>
    <hyperlink ref="S2506" r:id="rId1421" xr:uid="{00000000-0004-0000-0000-00008A080000}"/>
    <hyperlink ref="S2628" r:id="rId1422" xr:uid="{00000000-0004-0000-0000-00008B080000}"/>
    <hyperlink ref="S567" r:id="rId1423" xr:uid="{00000000-0004-0000-0000-00008C080000}"/>
    <hyperlink ref="S1749" r:id="rId1424" xr:uid="{00000000-0004-0000-0000-00008D080000}"/>
    <hyperlink ref="S1802" r:id="rId1425" xr:uid="{00000000-0004-0000-0000-000093080000}"/>
    <hyperlink ref="S941" r:id="rId1426" xr:uid="{00000000-0004-0000-0000-000094080000}"/>
    <hyperlink ref="S496" r:id="rId1427" xr:uid="{00000000-0004-0000-0000-000096080000}"/>
    <hyperlink ref="S2640" r:id="rId1428" xr:uid="{00000000-0004-0000-0000-000097080000}"/>
    <hyperlink ref="S2641" r:id="rId1429" xr:uid="{00000000-0004-0000-0000-000098080000}"/>
    <hyperlink ref="S1804" r:id="rId1430" xr:uid="{00000000-0004-0000-0000-000099080000}"/>
    <hyperlink ref="S1805" r:id="rId1431" xr:uid="{00000000-0004-0000-0000-00009A080000}"/>
    <hyperlink ref="S1806" r:id="rId1432" xr:uid="{00000000-0004-0000-0000-00009C080000}"/>
    <hyperlink ref="S1171" r:id="rId1433" xr:uid="{00000000-0004-0000-0000-00009D080000}"/>
    <hyperlink ref="S1197" r:id="rId1434" xr:uid="{00000000-0004-0000-0000-00009E080000}"/>
    <hyperlink ref="S1169" r:id="rId1435" xr:uid="{00000000-0004-0000-0000-00009F080000}"/>
    <hyperlink ref="S964" r:id="rId1436" xr:uid="{00000000-0004-0000-0000-0000A0080000}"/>
    <hyperlink ref="S815" r:id="rId1437" xr:uid="{00000000-0004-0000-0000-0000A1080000}"/>
    <hyperlink ref="S965" r:id="rId1438" xr:uid="{00000000-0004-0000-0000-0000A2080000}"/>
    <hyperlink ref="S966" r:id="rId1439" xr:uid="{00000000-0004-0000-0000-0000A3080000}"/>
    <hyperlink ref="S955" r:id="rId1440" xr:uid="{00000000-0004-0000-0000-0000A4080000}"/>
    <hyperlink ref="S2311" r:id="rId1441" xr:uid="{00000000-0004-0000-0000-0000A6080000}"/>
    <hyperlink ref="S2313" r:id="rId1442" xr:uid="{00000000-0004-0000-0000-0000A7080000}"/>
    <hyperlink ref="S2320" r:id="rId1443" xr:uid="{00000000-0004-0000-0000-0000A8080000}"/>
    <hyperlink ref="S3448" r:id="rId1444" xr:uid="{00000000-0004-0000-0000-0000A9080000}"/>
    <hyperlink ref="S3236" r:id="rId1445" xr:uid="{00000000-0004-0000-0000-0000AA080000}"/>
    <hyperlink ref="S3449" r:id="rId1446" xr:uid="{00000000-0004-0000-0000-0000AB080000}"/>
    <hyperlink ref="S3237" r:id="rId1447" xr:uid="{00000000-0004-0000-0000-0000AC080000}"/>
    <hyperlink ref="S2390" r:id="rId1448" xr:uid="{00000000-0004-0000-0000-0000AD080000}"/>
    <hyperlink ref="S2391" r:id="rId1449" xr:uid="{00000000-0004-0000-0000-0000AE080000}"/>
    <hyperlink ref="S2394" r:id="rId1450" xr:uid="{00000000-0004-0000-0000-0000AF080000}"/>
    <hyperlink ref="S2395" r:id="rId1451" xr:uid="{00000000-0004-0000-0000-0000B0080000}"/>
    <hyperlink ref="S2408" r:id="rId1452" xr:uid="{00000000-0004-0000-0000-0000B1080000}"/>
    <hyperlink ref="S2409" r:id="rId1453" xr:uid="{00000000-0004-0000-0000-0000B2080000}"/>
    <hyperlink ref="S2407" r:id="rId1454" xr:uid="{00000000-0004-0000-0000-0000B3080000}"/>
    <hyperlink ref="S3733" r:id="rId1455" xr:uid="{00000000-0004-0000-0000-0000B6080000}"/>
    <hyperlink ref="S3737" r:id="rId1456" xr:uid="{00000000-0004-0000-0000-0000B8080000}"/>
    <hyperlink ref="S3738" r:id="rId1457" xr:uid="{00000000-0004-0000-0000-0000B9080000}"/>
    <hyperlink ref="S1752" r:id="rId1458" xr:uid="{00000000-0004-0000-0000-0000BD080000}"/>
    <hyperlink ref="S1746" r:id="rId1459" xr:uid="{00000000-0004-0000-0000-0000BE080000}"/>
    <hyperlink ref="S3742" r:id="rId1460" xr:uid="{00000000-0004-0000-0000-0000C2080000}"/>
    <hyperlink ref="S3201" r:id="rId1461" xr:uid="{00000000-0004-0000-0000-0000C6080000}"/>
    <hyperlink ref="S2325" r:id="rId1462" xr:uid="{00000000-0004-0000-0000-0000C8080000}"/>
    <hyperlink ref="S2332" r:id="rId1463" xr:uid="{00000000-0004-0000-0000-0000C9080000}"/>
    <hyperlink ref="S2343" r:id="rId1464" xr:uid="{00000000-0004-0000-0000-0000CA080000}"/>
    <hyperlink ref="S2287" r:id="rId1465" xr:uid="{00000000-0004-0000-0000-0000CB080000}"/>
    <hyperlink ref="S2288" r:id="rId1466" xr:uid="{00000000-0004-0000-0000-0000CC080000}"/>
    <hyperlink ref="S2417" r:id="rId1467" xr:uid="{00000000-0004-0000-0000-0000CD080000}"/>
    <hyperlink ref="S2418" r:id="rId1468" xr:uid="{00000000-0004-0000-0000-0000CE080000}"/>
    <hyperlink ref="S2420" r:id="rId1469" xr:uid="{00000000-0004-0000-0000-0000CF080000}"/>
    <hyperlink ref="S2421" r:id="rId1470" xr:uid="{00000000-0004-0000-0000-0000D0080000}"/>
    <hyperlink ref="S2428" r:id="rId1471" xr:uid="{00000000-0004-0000-0000-0000D1080000}"/>
    <hyperlink ref="T3543" r:id="rId1472" xr:uid="{00000000-0004-0000-0000-0000D2080000}"/>
    <hyperlink ref="S3442" r:id="rId1473" xr:uid="{00000000-0004-0000-0000-0000D3080000}"/>
    <hyperlink ref="S3814" r:id="rId1474" xr:uid="{00000000-0004-0000-0000-0000D4080000}"/>
    <hyperlink ref="S2426" r:id="rId1475" xr:uid="{00000000-0004-0000-0000-0000D6080000}"/>
    <hyperlink ref="S2423" r:id="rId1476" xr:uid="{00000000-0004-0000-0000-0000D7080000}"/>
    <hyperlink ref="S2387" r:id="rId1477" xr:uid="{00000000-0004-0000-0000-0000D8080000}"/>
    <hyperlink ref="S2366" r:id="rId1478" xr:uid="{00000000-0004-0000-0000-0000D9080000}"/>
    <hyperlink ref="S2365" r:id="rId1479" xr:uid="{00000000-0004-0000-0000-0000DA080000}"/>
    <hyperlink ref="S2290" r:id="rId1480" xr:uid="{00000000-0004-0000-0000-0000DB080000}"/>
    <hyperlink ref="S2424" r:id="rId1481" xr:uid="{00000000-0004-0000-0000-0000DC080000}"/>
    <hyperlink ref="S2269" r:id="rId1482" xr:uid="{00000000-0004-0000-0000-0000DD080000}"/>
    <hyperlink ref="S2270" r:id="rId1483" xr:uid="{00000000-0004-0000-0000-0000DE080000}"/>
    <hyperlink ref="S2273" r:id="rId1484" xr:uid="{00000000-0004-0000-0000-0000DF080000}"/>
    <hyperlink ref="S2289" r:id="rId1485" xr:uid="{00000000-0004-0000-0000-0000E0080000}"/>
    <hyperlink ref="S2276" r:id="rId1486" xr:uid="{00000000-0004-0000-0000-0000E1080000}"/>
    <hyperlink ref="S2234" r:id="rId1487" xr:uid="{00000000-0004-0000-0000-0000E2080000}"/>
    <hyperlink ref="S4545" r:id="rId1488" xr:uid="{00000000-0004-0000-0000-0000E7080000}"/>
    <hyperlink ref="S4546" r:id="rId1489" xr:uid="{00000000-0004-0000-0000-0000E8080000}"/>
    <hyperlink ref="S2364" r:id="rId1490" xr:uid="{00000000-0004-0000-0000-0000E9080000}"/>
    <hyperlink ref="S2429" r:id="rId1491" xr:uid="{00000000-0004-0000-0000-0000EB080000}"/>
    <hyperlink ref="S2487" r:id="rId1492" xr:uid="{00000000-0004-0000-0000-0000EC080000}"/>
    <hyperlink ref="S2359" r:id="rId1493" xr:uid="{00000000-0004-0000-0000-0000ED080000}"/>
    <hyperlink ref="S2228" r:id="rId1494" xr:uid="{00000000-0004-0000-0000-0000F1080000}"/>
    <hyperlink ref="S2124" r:id="rId1495" xr:uid="{00000000-0004-0000-0000-0000F2080000}"/>
    <hyperlink ref="S2125" r:id="rId1496" xr:uid="{00000000-0004-0000-0000-0000F3080000}"/>
    <hyperlink ref="S2193" r:id="rId1497" xr:uid="{00000000-0004-0000-0000-0000F4080000}"/>
    <hyperlink ref="S2197" r:id="rId1498" xr:uid="{00000000-0004-0000-0000-0000F5080000}"/>
    <hyperlink ref="S2230" r:id="rId1499" xr:uid="{00000000-0004-0000-0000-0000F6080000}"/>
    <hyperlink ref="S2140" r:id="rId1500" xr:uid="{00000000-0004-0000-0000-0000FB080000}"/>
    <hyperlink ref="S2337" r:id="rId1501" xr:uid="{00000000-0004-0000-0000-0000FC080000}"/>
    <hyperlink ref="S2505" r:id="rId1502" xr:uid="{00000000-0004-0000-0000-0000FD080000}"/>
    <hyperlink ref="S4498" r:id="rId1503" xr:uid="{00000000-0004-0000-0000-0000FE080000}"/>
    <hyperlink ref="S4499" r:id="rId1504" xr:uid="{00000000-0004-0000-0000-0000FF080000}"/>
    <hyperlink ref="S4502" r:id="rId1505" xr:uid="{00000000-0004-0000-0000-000000090000}"/>
    <hyperlink ref="S4503" r:id="rId1506" xr:uid="{00000000-0004-0000-0000-000001090000}"/>
    <hyperlink ref="S4504" r:id="rId1507" xr:uid="{00000000-0004-0000-0000-000002090000}"/>
    <hyperlink ref="S4505" r:id="rId1508" xr:uid="{00000000-0004-0000-0000-000003090000}"/>
    <hyperlink ref="S4506" r:id="rId1509" xr:uid="{00000000-0004-0000-0000-000004090000}"/>
    <hyperlink ref="S4507" r:id="rId1510" xr:uid="{00000000-0004-0000-0000-000005090000}"/>
    <hyperlink ref="S4508" r:id="rId1511" xr:uid="{00000000-0004-0000-0000-000006090000}"/>
    <hyperlink ref="S4509" r:id="rId1512" xr:uid="{00000000-0004-0000-0000-000007090000}"/>
    <hyperlink ref="S4510" r:id="rId1513" xr:uid="{00000000-0004-0000-0000-000008090000}"/>
    <hyperlink ref="S4511" r:id="rId1514" xr:uid="{00000000-0004-0000-0000-000009090000}"/>
    <hyperlink ref="S4512" r:id="rId1515" xr:uid="{00000000-0004-0000-0000-00000A090000}"/>
    <hyperlink ref="S4513" r:id="rId1516" xr:uid="{00000000-0004-0000-0000-00000B090000}"/>
    <hyperlink ref="S4514" r:id="rId1517" xr:uid="{00000000-0004-0000-0000-00000C090000}"/>
    <hyperlink ref="S4515" r:id="rId1518" xr:uid="{00000000-0004-0000-0000-00000D090000}"/>
    <hyperlink ref="S4516" r:id="rId1519" xr:uid="{00000000-0004-0000-0000-00000E090000}"/>
    <hyperlink ref="S4517" r:id="rId1520" xr:uid="{00000000-0004-0000-0000-00000F090000}"/>
    <hyperlink ref="S4518" r:id="rId1521" xr:uid="{00000000-0004-0000-0000-000010090000}"/>
    <hyperlink ref="S4519" r:id="rId1522" xr:uid="{00000000-0004-0000-0000-000011090000}"/>
    <hyperlink ref="S4520" r:id="rId1523" xr:uid="{00000000-0004-0000-0000-000012090000}"/>
    <hyperlink ref="S4521" r:id="rId1524" xr:uid="{00000000-0004-0000-0000-000014090000}"/>
    <hyperlink ref="S4522" r:id="rId1525" xr:uid="{00000000-0004-0000-0000-000015090000}"/>
    <hyperlink ref="S4523" r:id="rId1526" xr:uid="{00000000-0004-0000-0000-000016090000}"/>
    <hyperlink ref="S4524" r:id="rId1527" xr:uid="{00000000-0004-0000-0000-000017090000}"/>
    <hyperlink ref="S4525" r:id="rId1528" xr:uid="{00000000-0004-0000-0000-000018090000}"/>
    <hyperlink ref="S4526" r:id="rId1529" xr:uid="{00000000-0004-0000-0000-000019090000}"/>
    <hyperlink ref="S4527" r:id="rId1530" xr:uid="{00000000-0004-0000-0000-00001A090000}"/>
    <hyperlink ref="S4528" r:id="rId1531" xr:uid="{00000000-0004-0000-0000-00001B090000}"/>
    <hyperlink ref="S4529" r:id="rId1532" xr:uid="{00000000-0004-0000-0000-00001C090000}"/>
    <hyperlink ref="S4530" r:id="rId1533" xr:uid="{00000000-0004-0000-0000-00001D090000}"/>
    <hyperlink ref="S4531" r:id="rId1534" xr:uid="{00000000-0004-0000-0000-00001F090000}"/>
    <hyperlink ref="S4532" r:id="rId1535" xr:uid="{00000000-0004-0000-0000-000020090000}"/>
    <hyperlink ref="S4533" r:id="rId1536" xr:uid="{00000000-0004-0000-0000-000021090000}"/>
    <hyperlink ref="S4534" r:id="rId1537" xr:uid="{00000000-0004-0000-0000-000022090000}"/>
    <hyperlink ref="S4535" r:id="rId1538" xr:uid="{00000000-0004-0000-0000-000023090000}"/>
    <hyperlink ref="S4536" r:id="rId1539" xr:uid="{00000000-0004-0000-0000-000024090000}"/>
    <hyperlink ref="S4537" r:id="rId1540" xr:uid="{00000000-0004-0000-0000-000025090000}"/>
    <hyperlink ref="S4538" r:id="rId1541" xr:uid="{00000000-0004-0000-0000-000026090000}"/>
    <hyperlink ref="S4539" r:id="rId1542" xr:uid="{00000000-0004-0000-0000-000027090000}"/>
    <hyperlink ref="S4540" r:id="rId1543" xr:uid="{00000000-0004-0000-0000-000028090000}"/>
    <hyperlink ref="S4541" r:id="rId1544" xr:uid="{00000000-0004-0000-0000-000029090000}"/>
    <hyperlink ref="S4542" r:id="rId1545" xr:uid="{00000000-0004-0000-0000-00002A090000}"/>
    <hyperlink ref="S4543" r:id="rId1546" xr:uid="{00000000-0004-0000-0000-00002B090000}"/>
    <hyperlink ref="S2412" r:id="rId1547" xr:uid="{00000000-0004-0000-0000-00002C090000}"/>
    <hyperlink ref="S2413" r:id="rId1548" xr:uid="{00000000-0004-0000-0000-00002D090000}"/>
    <hyperlink ref="S2356" r:id="rId1549" xr:uid="{00000000-0004-0000-0000-00002E090000}"/>
    <hyperlink ref="S2361" r:id="rId1550" xr:uid="{00000000-0004-0000-0000-00002F090000}"/>
    <hyperlink ref="S2362" r:id="rId1551" xr:uid="{00000000-0004-0000-0000-000030090000}"/>
    <hyperlink ref="S454" r:id="rId1552" xr:uid="{00000000-0004-0000-0000-000031090000}"/>
    <hyperlink ref="S1742" r:id="rId1553" xr:uid="{00000000-0004-0000-0000-000033090000}"/>
    <hyperlink ref="T2234" r:id="rId1554" display="Видеообзор: краш-тест плёнки №1 " xr:uid="{00000000-0004-0000-0000-000038090000}"/>
    <hyperlink ref="T2269" r:id="rId1555" display="Видеообзор: краш-тест плёнки №1 " xr:uid="{00000000-0004-0000-0000-000039090000}"/>
    <hyperlink ref="T2270" r:id="rId1556" display="Видеообзор: краш-тест плёнки №1 " xr:uid="{00000000-0004-0000-0000-00003A090000}"/>
    <hyperlink ref="T2273" r:id="rId1557" display="Видеообзор: краш-тест плёнки №1 " xr:uid="{00000000-0004-0000-0000-00003B090000}"/>
    <hyperlink ref="T2276" r:id="rId1558" display="Видеообзор: краш-тест плёнки №1 " xr:uid="{00000000-0004-0000-0000-00003C090000}"/>
    <hyperlink ref="T2287" r:id="rId1559" display="Видеообзор: краш-тест плёнки №1 " xr:uid="{00000000-0004-0000-0000-00003D090000}"/>
    <hyperlink ref="T2288" r:id="rId1560" display="Видеообзор: краш-тест плёнки №1 " xr:uid="{00000000-0004-0000-0000-00003E090000}"/>
    <hyperlink ref="T2289" r:id="rId1561" display="Видеообзор: краш-тест плёнки №1 " xr:uid="{00000000-0004-0000-0000-00003F090000}"/>
    <hyperlink ref="T2290" r:id="rId1562" display="Видеообзор: краш-тест плёнки №1 " xr:uid="{00000000-0004-0000-0000-000040090000}"/>
    <hyperlink ref="T2295" r:id="rId1563" display="Видеообзор: краш-тест плёнки №1 " xr:uid="{00000000-0004-0000-0000-000041090000}"/>
    <hyperlink ref="T2317" r:id="rId1564" display="Видеообзор: краш-тест плёнки №1 " xr:uid="{00000000-0004-0000-0000-000042090000}"/>
    <hyperlink ref="T2325" r:id="rId1565" display="Видеообзор: краш-тест плёнки №1 " xr:uid="{00000000-0004-0000-0000-000043090000}"/>
    <hyperlink ref="T2328" r:id="rId1566" display="Видеообзор: краш-тест плёнки №1 " xr:uid="{00000000-0004-0000-0000-000044090000}"/>
    <hyperlink ref="T2332" r:id="rId1567" display="Видеообзор: краш-тест плёнки №1 " xr:uid="{00000000-0004-0000-0000-000045090000}"/>
    <hyperlink ref="T2337" r:id="rId1568" display="Видеообзор: краш-тест плёнки №1 " xr:uid="{00000000-0004-0000-0000-000046090000}"/>
    <hyperlink ref="T2339" r:id="rId1569" display="Видеообзор: краш-тест плёнки №1 " xr:uid="{00000000-0004-0000-0000-000047090000}"/>
    <hyperlink ref="T2343" r:id="rId1570" display="Видеообзор: краш-тест плёнки №1 " xr:uid="{00000000-0004-0000-0000-000048090000}"/>
    <hyperlink ref="T2347" r:id="rId1571" display="Видеообзор: краш-тест плёнки №1 " xr:uid="{00000000-0004-0000-0000-000049090000}"/>
    <hyperlink ref="T2356" r:id="rId1572" display="Видеообзор: краш-тест плёнки №1 " xr:uid="{00000000-0004-0000-0000-00004A090000}"/>
    <hyperlink ref="T2359" r:id="rId1573" display="Видеообзор: краш-тест плёнки №1 " xr:uid="{00000000-0004-0000-0000-00004B090000}"/>
    <hyperlink ref="T2364" r:id="rId1574" display="Видеообзор: краш-тест плёнки №1 " xr:uid="{00000000-0004-0000-0000-00004C090000}"/>
    <hyperlink ref="T2365" r:id="rId1575" display="Видеообзор: краш-тест плёнки №1 " xr:uid="{00000000-0004-0000-0000-00004D090000}"/>
    <hyperlink ref="T2366" r:id="rId1576" display="Видеообзор: краш-тест плёнки №1 " xr:uid="{00000000-0004-0000-0000-00004E090000}"/>
    <hyperlink ref="T2387" r:id="rId1577" display="Видеообзор: краш-тест плёнки №1 " xr:uid="{00000000-0004-0000-0000-000050090000}"/>
    <hyperlink ref="T2433" r:id="rId1578" xr:uid="{00000000-0004-0000-0000-000051090000}"/>
    <hyperlink ref="T2429" r:id="rId1579" xr:uid="{00000000-0004-0000-0000-000052090000}"/>
    <hyperlink ref="T2428" r:id="rId1580" xr:uid="{00000000-0004-0000-0000-000053090000}"/>
    <hyperlink ref="T2426" r:id="rId1581" xr:uid="{00000000-0004-0000-0000-000054090000}"/>
    <hyperlink ref="T2424" r:id="rId1582" xr:uid="{00000000-0004-0000-0000-000055090000}"/>
    <hyperlink ref="T2423" r:id="rId1583" xr:uid="{00000000-0004-0000-0000-000056090000}"/>
    <hyperlink ref="T2421" r:id="rId1584" xr:uid="{00000000-0004-0000-0000-000057090000}"/>
    <hyperlink ref="T2420" r:id="rId1585" xr:uid="{00000000-0004-0000-0000-000058090000}"/>
    <hyperlink ref="T2418" r:id="rId1586" xr:uid="{00000000-0004-0000-0000-000059090000}"/>
    <hyperlink ref="T2417" r:id="rId1587" xr:uid="{00000000-0004-0000-0000-00005A090000}"/>
    <hyperlink ref="T2413" r:id="rId1588" xr:uid="{00000000-0004-0000-0000-00005B090000}"/>
    <hyperlink ref="T2412" r:id="rId1589" xr:uid="{00000000-0004-0000-0000-00005C090000}"/>
    <hyperlink ref="S1705" r:id="rId1590" xr:uid="{00000000-0004-0000-0000-00005E090000}"/>
    <hyperlink ref="S1699" r:id="rId1591" xr:uid="{00000000-0004-0000-0000-00005F090000}"/>
    <hyperlink ref="S1682" r:id="rId1592" xr:uid="{00000000-0004-0000-0000-000065090000}"/>
    <hyperlink ref="T2372" r:id="rId1593" display="Видеообзор: краш-тест плёнки №1 " xr:uid="{00000000-0004-0000-0000-000069090000}"/>
    <hyperlink ref="S1687" r:id="rId1594" xr:uid="{00000000-0004-0000-0000-00006A090000}"/>
    <hyperlink ref="S2443" r:id="rId1595" xr:uid="{00000000-0004-0000-0000-00006D090000}"/>
    <hyperlink ref="S2444" r:id="rId1596" xr:uid="{00000000-0004-0000-0000-00006F090000}"/>
    <hyperlink ref="T2443" r:id="rId1597" display="Видеообзор: краш-тест плёнки №1 " xr:uid="{00000000-0004-0000-0000-000070090000}"/>
    <hyperlink ref="T2444" r:id="rId1598" display="Видеообзор: краш-тест плёнки №1 " xr:uid="{00000000-0004-0000-0000-000071090000}"/>
    <hyperlink ref="T2445" r:id="rId1599" display="Видеообзор: краш-тест плёнки №1 " xr:uid="{00000000-0004-0000-0000-000072090000}"/>
    <hyperlink ref="S2445" r:id="rId1600" xr:uid="{00000000-0004-0000-0000-000074090000}"/>
    <hyperlink ref="S2446" r:id="rId1601" xr:uid="{00000000-0004-0000-0000-000075090000}"/>
    <hyperlink ref="S2447" r:id="rId1602" xr:uid="{00000000-0004-0000-0000-000076090000}"/>
    <hyperlink ref="S2448" r:id="rId1603" xr:uid="{00000000-0004-0000-0000-000077090000}"/>
    <hyperlink ref="S2449" r:id="rId1604" xr:uid="{00000000-0004-0000-0000-000078090000}"/>
    <hyperlink ref="S2450" r:id="rId1605" xr:uid="{00000000-0004-0000-0000-000079090000}"/>
    <hyperlink ref="S2451" r:id="rId1606" xr:uid="{00000000-0004-0000-0000-00007B090000}"/>
    <hyperlink ref="S2139" r:id="rId1607" xr:uid="{00000000-0004-0000-0000-00007E090000}"/>
    <hyperlink ref="S2141" r:id="rId1608" xr:uid="{00000000-0004-0000-0000-00007F090000}"/>
    <hyperlink ref="S2131" r:id="rId1609" xr:uid="{00000000-0004-0000-0000-000083090000}"/>
    <hyperlink ref="S2132" r:id="rId1610" xr:uid="{00000000-0004-0000-0000-000084090000}"/>
    <hyperlink ref="T2235" r:id="rId1611" display="Видеообзор: краш-тест плёнки №1 " xr:uid="{00000000-0004-0000-0000-000085090000}"/>
    <hyperlink ref="T2386" r:id="rId1612" display="Видеообзор: краш-тест плёнки №1 " xr:uid="{00000000-0004-0000-0000-00008B090000}"/>
    <hyperlink ref="S1735" r:id="rId1613" xr:uid="{00000000-0004-0000-0000-00008C090000}"/>
    <hyperlink ref="S1737" r:id="rId1614" xr:uid="{00000000-0004-0000-0000-000095090000}"/>
    <hyperlink ref="T2373" r:id="rId1615" display="Видеообзор: краш-тест плёнки №1 " xr:uid="{00000000-0004-0000-0000-000097090000}"/>
    <hyperlink ref="S2235" r:id="rId1616" xr:uid="{00000000-0004-0000-0000-000098090000}"/>
    <hyperlink ref="S2295" r:id="rId1617" xr:uid="{00000000-0004-0000-0000-000099090000}"/>
    <hyperlink ref="S2372" r:id="rId1618" xr:uid="{00000000-0004-0000-0000-00009A090000}"/>
    <hyperlink ref="S2373" r:id="rId1619" xr:uid="{00000000-0004-0000-0000-00009B090000}"/>
    <hyperlink ref="S2582" r:id="rId1620" xr:uid="{00000000-0004-0000-0000-00009C090000}"/>
    <hyperlink ref="S2386" r:id="rId1621" xr:uid="{00000000-0004-0000-0000-00009D090000}"/>
    <hyperlink ref="S2326" r:id="rId1622" xr:uid="{00000000-0004-0000-0000-00009E090000}"/>
    <hyperlink ref="S2338" r:id="rId1623" xr:uid="{00000000-0004-0000-0000-00009F090000}"/>
    <hyperlink ref="S2319" r:id="rId1624" xr:uid="{00000000-0004-0000-0000-0000A0090000}"/>
    <hyperlink ref="S2334" r:id="rId1625" xr:uid="{00000000-0004-0000-0000-0000A1090000}"/>
    <hyperlink ref="S2383" r:id="rId1626" xr:uid="{00000000-0004-0000-0000-0000A2090000}"/>
    <hyperlink ref="S2427" r:id="rId1627" xr:uid="{00000000-0004-0000-0000-0000A3090000}"/>
    <hyperlink ref="S2355" r:id="rId1628" xr:uid="{00000000-0004-0000-0000-0000A4090000}"/>
    <hyperlink ref="S2354" r:id="rId1629" xr:uid="{00000000-0004-0000-0000-0000A5090000}"/>
    <hyperlink ref="S2238" r:id="rId1630" xr:uid="{00000000-0004-0000-0000-0000A6090000}"/>
    <hyperlink ref="S4252" r:id="rId1631" xr:uid="{00000000-0004-0000-0000-0000A7090000}"/>
    <hyperlink ref="S40" r:id="rId1632" xr:uid="{00000000-0004-0000-0000-0000A8090000}"/>
    <hyperlink ref="S2346" r:id="rId1633" xr:uid="{00000000-0004-0000-0000-0000A9090000}"/>
    <hyperlink ref="S1678" r:id="rId1634" xr:uid="{00000000-0004-0000-0000-0000AA090000}"/>
    <hyperlink ref="S1380" r:id="rId1635" xr:uid="{00000000-0004-0000-0000-0000AB090000}"/>
    <hyperlink ref="S1344" r:id="rId1636" xr:uid="{00000000-0004-0000-0000-0000AC090000}"/>
    <hyperlink ref="S3318" r:id="rId1637" xr:uid="{00000000-0004-0000-0000-0000AF090000}"/>
    <hyperlink ref="S3323" r:id="rId1638" xr:uid="{00000000-0004-0000-0000-0000B0090000}"/>
    <hyperlink ref="S3324" r:id="rId1639" xr:uid="{00000000-0004-0000-0000-0000B1090000}"/>
    <hyperlink ref="S3325" r:id="rId1640" xr:uid="{00000000-0004-0000-0000-0000B2090000}"/>
    <hyperlink ref="S3326" r:id="rId1641" xr:uid="{00000000-0004-0000-0000-0000B3090000}"/>
    <hyperlink ref="S3340" r:id="rId1642" xr:uid="{00000000-0004-0000-0000-0000B4090000}"/>
    <hyperlink ref="S3331" r:id="rId1643" xr:uid="{00000000-0004-0000-0000-0000B5090000}"/>
    <hyperlink ref="S3341" r:id="rId1644" xr:uid="{00000000-0004-0000-0000-0000B6090000}"/>
    <hyperlink ref="S39" r:id="rId1645" xr:uid="{00000000-0004-0000-0000-0000B7090000}"/>
    <hyperlink ref="S3342" r:id="rId1646" xr:uid="{00000000-0004-0000-0000-0000B8090000}"/>
    <hyperlink ref="S3343" r:id="rId1647" xr:uid="{00000000-0004-0000-0000-0000B9090000}"/>
    <hyperlink ref="S878" r:id="rId1648" xr:uid="{00000000-0004-0000-0000-0000BA090000}"/>
    <hyperlink ref="S879" r:id="rId1649" xr:uid="{00000000-0004-0000-0000-0000BB090000}"/>
    <hyperlink ref="S880" r:id="rId1650" xr:uid="{00000000-0004-0000-0000-0000BC090000}"/>
    <hyperlink ref="S1367" r:id="rId1651" xr:uid="{00000000-0004-0000-0000-0000BE090000}"/>
    <hyperlink ref="S1368" r:id="rId1652" xr:uid="{00000000-0004-0000-0000-0000BF090000}"/>
    <hyperlink ref="S1369" r:id="rId1653" xr:uid="{00000000-0004-0000-0000-0000C0090000}"/>
    <hyperlink ref="S2553" r:id="rId1654" xr:uid="{00000000-0004-0000-0000-0000C2090000}"/>
    <hyperlink ref="S2614" r:id="rId1655" xr:uid="{00000000-0004-0000-0000-0000C3090000}"/>
    <hyperlink ref="S3005" r:id="rId1656" xr:uid="{00000000-0004-0000-0000-0000C8090000}"/>
    <hyperlink ref="S3006" r:id="rId1657" xr:uid="{00000000-0004-0000-0000-0000C9090000}"/>
    <hyperlink ref="S3007" r:id="rId1658" xr:uid="{00000000-0004-0000-0000-0000CA090000}"/>
    <hyperlink ref="S3008" r:id="rId1659" xr:uid="{00000000-0004-0000-0000-0000CB090000}"/>
    <hyperlink ref="S2995" r:id="rId1660" xr:uid="{00000000-0004-0000-0000-0000CC090000}"/>
    <hyperlink ref="S2996" r:id="rId1661" xr:uid="{00000000-0004-0000-0000-0000D2090000}"/>
    <hyperlink ref="S2997" r:id="rId1662" xr:uid="{00000000-0004-0000-0000-0000D3090000}"/>
    <hyperlink ref="S3010" r:id="rId1663" xr:uid="{00000000-0004-0000-0000-0000D9090000}"/>
    <hyperlink ref="S3011" r:id="rId1664" xr:uid="{00000000-0004-0000-0000-0000DA090000}"/>
    <hyperlink ref="S3012" r:id="rId1665" xr:uid="{00000000-0004-0000-0000-0000DB090000}"/>
    <hyperlink ref="S3013" r:id="rId1666" xr:uid="{00000000-0004-0000-0000-0000DE090000}"/>
    <hyperlink ref="S2998" r:id="rId1667" xr:uid="{00000000-0004-0000-0000-0000E5090000}"/>
    <hyperlink ref="S2999" r:id="rId1668" xr:uid="{00000000-0004-0000-0000-0000E6090000}"/>
    <hyperlink ref="S3000" r:id="rId1669" xr:uid="{00000000-0004-0000-0000-0000E7090000}"/>
    <hyperlink ref="S3001" r:id="rId1670" xr:uid="{00000000-0004-0000-0000-0000E8090000}"/>
    <hyperlink ref="S3002" r:id="rId1671" xr:uid="{00000000-0004-0000-0000-0000EA090000}"/>
    <hyperlink ref="S3003" r:id="rId1672" xr:uid="{00000000-0004-0000-0000-0000EB090000}"/>
    <hyperlink ref="S3004" r:id="rId1673" xr:uid="{00000000-0004-0000-0000-0000EC090000}"/>
    <hyperlink ref="S3015" r:id="rId1674" xr:uid="{00000000-0004-0000-0000-0000ED090000}"/>
    <hyperlink ref="S3016" r:id="rId1675" xr:uid="{00000000-0004-0000-0000-0000EE090000}"/>
    <hyperlink ref="S3017" r:id="rId1676" xr:uid="{00000000-0004-0000-0000-0000EF090000}"/>
    <hyperlink ref="S3018" r:id="rId1677" xr:uid="{00000000-0004-0000-0000-0000F6090000}"/>
    <hyperlink ref="S3019" r:id="rId1678" xr:uid="{00000000-0004-0000-0000-0000F7090000}"/>
    <hyperlink ref="S3020" r:id="rId1679" xr:uid="{00000000-0004-0000-0000-0000F8090000}"/>
    <hyperlink ref="S3021" r:id="rId1680" xr:uid="{00000000-0004-0000-0000-0000FA090000}"/>
    <hyperlink ref="S3022" r:id="rId1681" xr:uid="{00000000-0004-0000-0000-0000FB090000}"/>
    <hyperlink ref="S3030" r:id="rId1682" xr:uid="{00000000-0004-0000-0000-0000000A0000}"/>
    <hyperlink ref="S554" r:id="rId1683" xr:uid="{00000000-0004-0000-0000-0000010A0000}"/>
    <hyperlink ref="S555" r:id="rId1684" xr:uid="{00000000-0004-0000-0000-0000020A0000}"/>
    <hyperlink ref="T554" r:id="rId1685" xr:uid="{00000000-0004-0000-0000-0000030A0000}"/>
    <hyperlink ref="T3201" r:id="rId1686" xr:uid="{00000000-0004-0000-0000-0000040A0000}"/>
    <hyperlink ref="S3397" r:id="rId1687" xr:uid="{00000000-0004-0000-0000-0000050A0000}"/>
    <hyperlink ref="S3403" r:id="rId1688" xr:uid="{00000000-0004-0000-0000-0000060A0000}"/>
    <hyperlink ref="S192" r:id="rId1689" xr:uid="{00000000-0004-0000-0000-0000140A0000}"/>
    <hyperlink ref="S193" r:id="rId1690" xr:uid="{00000000-0004-0000-0000-0000160A0000}"/>
    <hyperlink ref="S194" r:id="rId1691" xr:uid="{00000000-0004-0000-0000-0000170A0000}"/>
    <hyperlink ref="T3202" r:id="rId1692" xr:uid="{00000000-0004-0000-0000-0000180A0000}"/>
    <hyperlink ref="T3198" r:id="rId1693" xr:uid="{00000000-0004-0000-0000-0000190A0000}"/>
    <hyperlink ref="T3195" r:id="rId1694" xr:uid="{00000000-0004-0000-0000-00001A0A0000}"/>
    <hyperlink ref="S4001" r:id="rId1695" xr:uid="{00000000-0004-0000-0000-00001B0A0000}"/>
    <hyperlink ref="S1376" r:id="rId1696" xr:uid="{00000000-0004-0000-0000-00001C0A0000}"/>
    <hyperlink ref="S4023" r:id="rId1697" xr:uid="{00000000-0004-0000-0000-00001D0A0000}"/>
    <hyperlink ref="S4082" r:id="rId1698" xr:uid="{00000000-0004-0000-0000-0000200A0000}"/>
    <hyperlink ref="S1354" r:id="rId1699" xr:uid="{00000000-0004-0000-0000-0000210A0000}"/>
    <hyperlink ref="S1355" r:id="rId1700" xr:uid="{00000000-0004-0000-0000-0000220A0000}"/>
    <hyperlink ref="S1356" r:id="rId1701" xr:uid="{00000000-0004-0000-0000-0000230A0000}"/>
    <hyperlink ref="S3075" r:id="rId1702" xr:uid="{00000000-0004-0000-0000-0000240A0000}"/>
    <hyperlink ref="S31" r:id="rId1703" xr:uid="{00000000-0004-0000-0000-0000250A0000}"/>
    <hyperlink ref="S3031" r:id="rId1704" xr:uid="{00000000-0004-0000-0000-0000260A0000}"/>
    <hyperlink ref="S1360" r:id="rId1705" xr:uid="{00000000-0004-0000-0000-0000270A0000}"/>
    <hyperlink ref="S4101" r:id="rId1706" xr:uid="{00000000-0004-0000-0000-0000290A0000}"/>
    <hyperlink ref="S1660" r:id="rId1707" xr:uid="{00000000-0004-0000-0000-00002A0A0000}"/>
    <hyperlink ref="S4102" r:id="rId1708" xr:uid="{00000000-0004-0000-0000-00002B0A0000}"/>
    <hyperlink ref="S4104" r:id="rId1709" xr:uid="{00000000-0004-0000-0000-00002C0A0000}"/>
    <hyperlink ref="S874" r:id="rId1710" xr:uid="{00000000-0004-0000-0000-0000300A0000}"/>
    <hyperlink ref="S725" r:id="rId1711" xr:uid="{00000000-0004-0000-0000-0000310A0000}"/>
    <hyperlink ref="S459" r:id="rId1712" xr:uid="{00000000-0004-0000-0000-0000330A0000}"/>
    <hyperlink ref="S2712" r:id="rId1713" xr:uid="{00000000-0004-0000-0000-0000350A0000}"/>
    <hyperlink ref="S868" r:id="rId1714" xr:uid="{00000000-0004-0000-0000-0000360A0000}"/>
    <hyperlink ref="S856" r:id="rId1715" xr:uid="{00000000-0004-0000-0000-0000380A0000}"/>
    <hyperlink ref="T2404" r:id="rId1716" xr:uid="{00000000-0004-0000-0000-00003A0A0000}"/>
    <hyperlink ref="S3983" r:id="rId1717" xr:uid="{00000000-0004-0000-0000-00003B0A0000}"/>
    <hyperlink ref="S2404" r:id="rId1718" xr:uid="{00000000-0004-0000-0000-00003C0A0000}"/>
    <hyperlink ref="S3450" r:id="rId1719" xr:uid="{00000000-0004-0000-0000-00003D0A0000}"/>
    <hyperlink ref="S2455" r:id="rId1720" xr:uid="{00000000-0004-0000-0000-0000400A0000}"/>
    <hyperlink ref="S2456" r:id="rId1721" xr:uid="{00000000-0004-0000-0000-0000410A0000}"/>
    <hyperlink ref="S24" r:id="rId1722" xr:uid="{00000000-0004-0000-0000-0000430A0000}"/>
    <hyperlink ref="S3180" r:id="rId1723" xr:uid="{00000000-0004-0000-0000-0000460A0000}"/>
    <hyperlink ref="S2118" r:id="rId1724" xr:uid="{00000000-0004-0000-0000-0000480A0000}"/>
    <hyperlink ref="S2117" r:id="rId1725" xr:uid="{00000000-0004-0000-0000-0000490A0000}"/>
    <hyperlink ref="S2291" r:id="rId1726" xr:uid="{00000000-0004-0000-0000-00004B0A0000}"/>
    <hyperlink ref="S2375" r:id="rId1727" xr:uid="{00000000-0004-0000-0000-00004C0A0000}"/>
    <hyperlink ref="S2377" r:id="rId1728" xr:uid="{00000000-0004-0000-0000-00004D0A0000}"/>
    <hyperlink ref="S203" r:id="rId1729" xr:uid="{00000000-0004-0000-0000-00004F0A0000}"/>
    <hyperlink ref="S235" r:id="rId1730" xr:uid="{00000000-0004-0000-0000-0000500A0000}"/>
    <hyperlink ref="S2251" r:id="rId1731" xr:uid="{00000000-0004-0000-0000-0000510A0000}"/>
    <hyperlink ref="S2254" r:id="rId1732" xr:uid="{00000000-0004-0000-0000-0000520A0000}"/>
    <hyperlink ref="S2257" r:id="rId1733" xr:uid="{00000000-0004-0000-0000-0000530A0000}"/>
    <hyperlink ref="S2312" r:id="rId1734" xr:uid="{00000000-0004-0000-0000-0000540A0000}"/>
    <hyperlink ref="S2315" r:id="rId1735" xr:uid="{00000000-0004-0000-0000-0000550A0000}"/>
    <hyperlink ref="S2329" r:id="rId1736" xr:uid="{00000000-0004-0000-0000-0000560A0000}"/>
    <hyperlink ref="S2340" r:id="rId1737" xr:uid="{00000000-0004-0000-0000-0000570A0000}"/>
    <hyperlink ref="S2348" r:id="rId1738" xr:uid="{00000000-0004-0000-0000-0000580A0000}"/>
    <hyperlink ref="S2360" r:id="rId1739" xr:uid="{00000000-0004-0000-0000-0000590A0000}"/>
    <hyperlink ref="S2384" r:id="rId1740" xr:uid="{00000000-0004-0000-0000-00005A0A0000}"/>
    <hyperlink ref="S2388" r:id="rId1741" xr:uid="{00000000-0004-0000-0000-00005B0A0000}"/>
    <hyperlink ref="S2425" r:id="rId1742" xr:uid="{00000000-0004-0000-0000-00005D0A0000}"/>
    <hyperlink ref="S2430" r:id="rId1743" xr:uid="{00000000-0004-0000-0000-00005F0A0000}"/>
    <hyperlink ref="S2434" r:id="rId1744" xr:uid="{00000000-0004-0000-0000-0000600A0000}"/>
    <hyperlink ref="S2397" r:id="rId1745" xr:uid="{00000000-0004-0000-0000-0000610A0000}"/>
    <hyperlink ref="S2396" r:id="rId1746" xr:uid="{00000000-0004-0000-0000-0000620A0000}"/>
    <hyperlink ref="S2358" r:id="rId1747" xr:uid="{00000000-0004-0000-0000-0000630A0000}"/>
    <hyperlink ref="T2322" r:id="rId1748" display="Видеообзор: краш-тест плёнки №1 " xr:uid="{00000000-0004-0000-0000-0000640A0000}"/>
    <hyperlink ref="S2322" r:id="rId1749" xr:uid="{00000000-0004-0000-0000-0000650A0000}"/>
    <hyperlink ref="S2293" r:id="rId1750" xr:uid="{00000000-0004-0000-0000-0000660A0000}"/>
    <hyperlink ref="S2294" r:id="rId1751" xr:uid="{00000000-0004-0000-0000-0000670A0000}"/>
    <hyperlink ref="S2296" r:id="rId1752" xr:uid="{00000000-0004-0000-0000-0000680A0000}"/>
    <hyperlink ref="S2297" r:id="rId1753" xr:uid="{00000000-0004-0000-0000-0000690A0000}"/>
    <hyperlink ref="S2298" r:id="rId1754" xr:uid="{00000000-0004-0000-0000-00006A0A0000}"/>
    <hyperlink ref="S2299" r:id="rId1755" xr:uid="{00000000-0004-0000-0000-00006B0A0000}"/>
    <hyperlink ref="S2300" r:id="rId1756" xr:uid="{00000000-0004-0000-0000-00006C0A0000}"/>
    <hyperlink ref="S2301" r:id="rId1757" xr:uid="{00000000-0004-0000-0000-00006D0A0000}"/>
    <hyperlink ref="T2374" r:id="rId1758" display="Видеообзор: краш-тест плёнки №1 " xr:uid="{00000000-0004-0000-0000-00006E0A0000}"/>
    <hyperlink ref="S2374" r:id="rId1759" xr:uid="{00000000-0004-0000-0000-00006F0A0000}"/>
    <hyperlink ref="T2330" r:id="rId1760" display="Видеообзор: краш-тест плёнки №1 " xr:uid="{00000000-0004-0000-0000-0000700A0000}"/>
    <hyperlink ref="S2330" r:id="rId1761" xr:uid="{00000000-0004-0000-0000-0000710A0000}"/>
    <hyperlink ref="S2144" r:id="rId1762" xr:uid="{00000000-0004-0000-0000-0000770A0000}"/>
    <hyperlink ref="S2145" r:id="rId1763" xr:uid="{00000000-0004-0000-0000-0000790A0000}"/>
    <hyperlink ref="S2146" r:id="rId1764" xr:uid="{00000000-0004-0000-0000-00007A0A0000}"/>
    <hyperlink ref="S2147" r:id="rId1765" xr:uid="{00000000-0004-0000-0000-00007B0A0000}"/>
    <hyperlink ref="S2148" r:id="rId1766" xr:uid="{00000000-0004-0000-0000-00007C0A0000}"/>
    <hyperlink ref="S2149" r:id="rId1767" xr:uid="{00000000-0004-0000-0000-00007D0A0000}"/>
    <hyperlink ref="S2150" r:id="rId1768" xr:uid="{00000000-0004-0000-0000-00007E0A0000}"/>
    <hyperlink ref="S2151" r:id="rId1769" xr:uid="{00000000-0004-0000-0000-00007F0A0000}"/>
    <hyperlink ref="S2153" r:id="rId1770" xr:uid="{00000000-0004-0000-0000-0000810A0000}"/>
    <hyperlink ref="S2154" r:id="rId1771" xr:uid="{00000000-0004-0000-0000-0000830A0000}"/>
    <hyperlink ref="S2155" r:id="rId1772" xr:uid="{00000000-0004-0000-0000-0000840A0000}"/>
    <hyperlink ref="S2156" r:id="rId1773" xr:uid="{00000000-0004-0000-0000-0000850A0000}"/>
    <hyperlink ref="S2157" r:id="rId1774" xr:uid="{00000000-0004-0000-0000-0000860A0000}"/>
    <hyperlink ref="S2158" r:id="rId1775" xr:uid="{00000000-0004-0000-0000-0000870A0000}"/>
    <hyperlink ref="S2160" r:id="rId1776" xr:uid="{00000000-0004-0000-0000-0000880A0000}"/>
    <hyperlink ref="S2161" r:id="rId1777" xr:uid="{00000000-0004-0000-0000-00008A0A0000}"/>
    <hyperlink ref="S2162" r:id="rId1778" xr:uid="{00000000-0004-0000-0000-00008B0A0000}"/>
    <hyperlink ref="S2163" r:id="rId1779" xr:uid="{00000000-0004-0000-0000-00008C0A0000}"/>
    <hyperlink ref="S2164" r:id="rId1780" xr:uid="{00000000-0004-0000-0000-00008D0A0000}"/>
    <hyperlink ref="S2165" r:id="rId1781" xr:uid="{00000000-0004-0000-0000-00008E0A0000}"/>
    <hyperlink ref="S2166" r:id="rId1782" xr:uid="{00000000-0004-0000-0000-00008F0A0000}"/>
    <hyperlink ref="S2168" r:id="rId1783" xr:uid="{00000000-0004-0000-0000-0000900A0000}"/>
    <hyperlink ref="S2169" r:id="rId1784" xr:uid="{00000000-0004-0000-0000-0000910A0000}"/>
    <hyperlink ref="S2170" r:id="rId1785" xr:uid="{00000000-0004-0000-0000-0000930A0000}"/>
    <hyperlink ref="S2171" r:id="rId1786" xr:uid="{00000000-0004-0000-0000-0000980A0000}"/>
    <hyperlink ref="S2172" r:id="rId1787" xr:uid="{00000000-0004-0000-0000-0000990A0000}"/>
    <hyperlink ref="S2173" r:id="rId1788" xr:uid="{00000000-0004-0000-0000-00009A0A0000}"/>
    <hyperlink ref="S2174" r:id="rId1789" xr:uid="{00000000-0004-0000-0000-00009B0A0000}"/>
    <hyperlink ref="S2179" r:id="rId1790" xr:uid="{00000000-0004-0000-0000-00009C0A0000}"/>
    <hyperlink ref="S2180" r:id="rId1791" xr:uid="{00000000-0004-0000-0000-00009D0A0000}"/>
    <hyperlink ref="S2181" r:id="rId1792" xr:uid="{00000000-0004-0000-0000-00009E0A0000}"/>
    <hyperlink ref="S2182" r:id="rId1793" xr:uid="{00000000-0004-0000-0000-00009F0A0000}"/>
    <hyperlink ref="S2183" r:id="rId1794" xr:uid="{00000000-0004-0000-0000-0000A00A0000}"/>
    <hyperlink ref="S2184" r:id="rId1795" xr:uid="{00000000-0004-0000-0000-0000A40A0000}"/>
    <hyperlink ref="S2152" r:id="rId1796" xr:uid="{00000000-0004-0000-0000-0000A60A0000}"/>
    <hyperlink ref="S2167" r:id="rId1797" xr:uid="{00000000-0004-0000-0000-0000A70A0000}"/>
    <hyperlink ref="S2175" r:id="rId1798" xr:uid="{00000000-0004-0000-0000-0000A80A0000}"/>
    <hyperlink ref="S2176" r:id="rId1799" xr:uid="{00000000-0004-0000-0000-0000A90A0000}"/>
    <hyperlink ref="S2177" r:id="rId1800" xr:uid="{00000000-0004-0000-0000-0000AA0A0000}"/>
    <hyperlink ref="S2178" r:id="rId1801" xr:uid="{00000000-0004-0000-0000-0000AB0A0000}"/>
    <hyperlink ref="S2159" r:id="rId1802" xr:uid="{00000000-0004-0000-0000-0000AC0A0000}"/>
    <hyperlink ref="S2077" r:id="rId1803" xr:uid="{00000000-0004-0000-0000-0000AD0A0000}"/>
    <hyperlink ref="S1812" r:id="rId1804" xr:uid="{00000000-0004-0000-0000-0000AE0A0000}"/>
    <hyperlink ref="S1813" r:id="rId1805" xr:uid="{00000000-0004-0000-0000-0000AF0A0000}"/>
    <hyperlink ref="S1814" r:id="rId1806" xr:uid="{00000000-0004-0000-0000-0000B00A0000}"/>
    <hyperlink ref="S1818" r:id="rId1807" xr:uid="{00000000-0004-0000-0000-0000B10A0000}"/>
    <hyperlink ref="S1819" r:id="rId1808" xr:uid="{00000000-0004-0000-0000-0000B20A0000}"/>
    <hyperlink ref="S1830" r:id="rId1809" xr:uid="{00000000-0004-0000-0000-0000B30A0000}"/>
    <hyperlink ref="S1831" r:id="rId1810" xr:uid="{00000000-0004-0000-0000-0000B40A0000}"/>
    <hyperlink ref="S1832" r:id="rId1811" xr:uid="{00000000-0004-0000-0000-0000B50A0000}"/>
    <hyperlink ref="S1833" r:id="rId1812" xr:uid="{00000000-0004-0000-0000-0000B60A0000}"/>
    <hyperlink ref="S1834" r:id="rId1813" xr:uid="{00000000-0004-0000-0000-0000B70A0000}"/>
    <hyperlink ref="S1835" r:id="rId1814" xr:uid="{00000000-0004-0000-0000-0000B80A0000}"/>
    <hyperlink ref="S1839" r:id="rId1815" xr:uid="{00000000-0004-0000-0000-0000B90A0000}"/>
    <hyperlink ref="S1840" r:id="rId1816" xr:uid="{00000000-0004-0000-0000-0000BA0A0000}"/>
    <hyperlink ref="S1841" r:id="rId1817" xr:uid="{00000000-0004-0000-0000-0000BB0A0000}"/>
    <hyperlink ref="S1849" r:id="rId1818" xr:uid="{00000000-0004-0000-0000-0000BC0A0000}"/>
    <hyperlink ref="S1860" r:id="rId1819" xr:uid="{00000000-0004-0000-0000-0000BD0A0000}"/>
    <hyperlink ref="S1864" r:id="rId1820" xr:uid="{00000000-0004-0000-0000-0000BE0A0000}"/>
    <hyperlink ref="S1865" r:id="rId1821" xr:uid="{00000000-0004-0000-0000-0000BF0A0000}"/>
    <hyperlink ref="S1880" r:id="rId1822" xr:uid="{00000000-0004-0000-0000-0000C00A0000}"/>
    <hyperlink ref="S1881" r:id="rId1823" xr:uid="{00000000-0004-0000-0000-0000C10A0000}"/>
    <hyperlink ref="S1882" r:id="rId1824" xr:uid="{00000000-0004-0000-0000-0000C20A0000}"/>
    <hyperlink ref="S1894" r:id="rId1825" xr:uid="{00000000-0004-0000-0000-0000C30A0000}"/>
    <hyperlink ref="S1955" r:id="rId1826" xr:uid="{00000000-0004-0000-0000-0000C40A0000}"/>
    <hyperlink ref="S1956" r:id="rId1827" xr:uid="{00000000-0004-0000-0000-0000C50A0000}"/>
    <hyperlink ref="S1965" r:id="rId1828" xr:uid="{00000000-0004-0000-0000-0000C60A0000}"/>
    <hyperlink ref="S1966" r:id="rId1829" xr:uid="{00000000-0004-0000-0000-0000C70A0000}"/>
    <hyperlink ref="S1967" r:id="rId1830" xr:uid="{00000000-0004-0000-0000-0000C80A0000}"/>
    <hyperlink ref="S1968" r:id="rId1831" xr:uid="{00000000-0004-0000-0000-0000C90A0000}"/>
    <hyperlink ref="S1969" r:id="rId1832" xr:uid="{00000000-0004-0000-0000-0000CA0A0000}"/>
    <hyperlink ref="S1970" r:id="rId1833" xr:uid="{00000000-0004-0000-0000-0000CB0A0000}"/>
    <hyperlink ref="S1975" r:id="rId1834" xr:uid="{00000000-0004-0000-0000-0000CD0A0000}"/>
    <hyperlink ref="S1976" r:id="rId1835" xr:uid="{00000000-0004-0000-0000-0000CE0A0000}"/>
    <hyperlink ref="S1977" r:id="rId1836" xr:uid="{00000000-0004-0000-0000-0000CF0A0000}"/>
    <hyperlink ref="S1982" r:id="rId1837" xr:uid="{00000000-0004-0000-0000-0000D00A0000}"/>
    <hyperlink ref="S1983" r:id="rId1838" xr:uid="{00000000-0004-0000-0000-0000D10A0000}"/>
    <hyperlink ref="S1984" r:id="rId1839" xr:uid="{00000000-0004-0000-0000-0000D20A0000}"/>
    <hyperlink ref="S1986" r:id="rId1840" xr:uid="{00000000-0004-0000-0000-0000D30A0000}"/>
    <hyperlink ref="S1987" r:id="rId1841" xr:uid="{00000000-0004-0000-0000-0000D40A0000}"/>
    <hyperlink ref="S1988" r:id="rId1842" xr:uid="{00000000-0004-0000-0000-0000D50A0000}"/>
    <hyperlink ref="S1991" r:id="rId1843" xr:uid="{00000000-0004-0000-0000-0000D60A0000}"/>
    <hyperlink ref="S1992" r:id="rId1844" xr:uid="{00000000-0004-0000-0000-0000D70A0000}"/>
    <hyperlink ref="S1993" r:id="rId1845" xr:uid="{00000000-0004-0000-0000-0000D80A0000}"/>
    <hyperlink ref="S1994" r:id="rId1846" xr:uid="{00000000-0004-0000-0000-0000D90A0000}"/>
    <hyperlink ref="S1995" r:id="rId1847" xr:uid="{00000000-0004-0000-0000-0000DA0A0000}"/>
    <hyperlink ref="S1996" r:id="rId1848" xr:uid="{00000000-0004-0000-0000-0000DB0A0000}"/>
    <hyperlink ref="S1997" r:id="rId1849" xr:uid="{00000000-0004-0000-0000-0000DC0A0000}"/>
    <hyperlink ref="S1998" r:id="rId1850" xr:uid="{00000000-0004-0000-0000-0000DD0A0000}"/>
    <hyperlink ref="S2004" r:id="rId1851" xr:uid="{00000000-0004-0000-0000-0000E00A0000}"/>
    <hyperlink ref="S2008" r:id="rId1852" xr:uid="{00000000-0004-0000-0000-0000E10A0000}"/>
    <hyperlink ref="S2015" r:id="rId1853" xr:uid="{00000000-0004-0000-0000-0000E20A0000}"/>
    <hyperlink ref="S2016" r:id="rId1854" xr:uid="{00000000-0004-0000-0000-0000E30A0000}"/>
    <hyperlink ref="S2023" r:id="rId1855" xr:uid="{00000000-0004-0000-0000-0000E40A0000}"/>
    <hyperlink ref="S2024" r:id="rId1856" xr:uid="{00000000-0004-0000-0000-0000E50A0000}"/>
    <hyperlink ref="S2045" r:id="rId1857" xr:uid="{00000000-0004-0000-0000-0000E60A0000}"/>
    <hyperlink ref="S2046" r:id="rId1858" xr:uid="{00000000-0004-0000-0000-0000E70A0000}"/>
    <hyperlink ref="S2053" r:id="rId1859" xr:uid="{00000000-0004-0000-0000-0000E80A0000}"/>
    <hyperlink ref="S2054" r:id="rId1860" xr:uid="{00000000-0004-0000-0000-0000E90A0000}"/>
    <hyperlink ref="S2055" r:id="rId1861" xr:uid="{00000000-0004-0000-0000-0000EA0A0000}"/>
    <hyperlink ref="S2056" r:id="rId1862" xr:uid="{00000000-0004-0000-0000-0000EB0A0000}"/>
    <hyperlink ref="S2057" r:id="rId1863" xr:uid="{00000000-0004-0000-0000-0000EE0A0000}"/>
    <hyperlink ref="S2058" r:id="rId1864" xr:uid="{00000000-0004-0000-0000-0000EF0A0000}"/>
    <hyperlink ref="S2063" r:id="rId1865" xr:uid="{00000000-0004-0000-0000-0000F00A0000}"/>
    <hyperlink ref="S2066" r:id="rId1866" xr:uid="{00000000-0004-0000-0000-0000F10A0000}"/>
    <hyperlink ref="S2067" r:id="rId1867" xr:uid="{00000000-0004-0000-0000-0000F20A0000}"/>
    <hyperlink ref="S2068" r:id="rId1868" xr:uid="{00000000-0004-0000-0000-0000F30A0000}"/>
    <hyperlink ref="S2074" r:id="rId1869" xr:uid="{00000000-0004-0000-0000-0000F50A0000}"/>
    <hyperlink ref="S2075" r:id="rId1870" xr:uid="{00000000-0004-0000-0000-0000F60A0000}"/>
    <hyperlink ref="S2079" r:id="rId1871" xr:uid="{00000000-0004-0000-0000-0000F70A0000}"/>
    <hyperlink ref="S2080" r:id="rId1872" xr:uid="{00000000-0004-0000-0000-0000F80A0000}"/>
    <hyperlink ref="S2082" r:id="rId1873" xr:uid="{00000000-0004-0000-0000-0000F90A0000}"/>
    <hyperlink ref="S2083" r:id="rId1874" xr:uid="{00000000-0004-0000-0000-0000FA0A0000}"/>
    <hyperlink ref="S2087" r:id="rId1875" xr:uid="{00000000-0004-0000-0000-0000FE0A0000}"/>
    <hyperlink ref="S2093" r:id="rId1876" xr:uid="{00000000-0004-0000-0000-0000FF0A0000}"/>
    <hyperlink ref="S2094" r:id="rId1877" xr:uid="{00000000-0004-0000-0000-0000000B0000}"/>
    <hyperlink ref="S2100" r:id="rId1878" xr:uid="{00000000-0004-0000-0000-0000030B0000}"/>
    <hyperlink ref="S2102" r:id="rId1879" xr:uid="{00000000-0004-0000-0000-0000040B0000}"/>
    <hyperlink ref="S2103" r:id="rId1880" xr:uid="{00000000-0004-0000-0000-0000050B0000}"/>
    <hyperlink ref="S2108" r:id="rId1881" xr:uid="{00000000-0004-0000-0000-0000090B0000}"/>
    <hyperlink ref="S2109" r:id="rId1882" xr:uid="{00000000-0004-0000-0000-00000A0B0000}"/>
    <hyperlink ref="S2110" r:id="rId1883" xr:uid="{00000000-0004-0000-0000-00000B0B0000}"/>
    <hyperlink ref="S2111" r:id="rId1884" xr:uid="{00000000-0004-0000-0000-00000C0B0000}"/>
    <hyperlink ref="S1809" r:id="rId1885" xr:uid="{00000000-0004-0000-0000-00000D0B0000}"/>
    <hyperlink ref="S1810" r:id="rId1886" xr:uid="{00000000-0004-0000-0000-00000E0B0000}"/>
    <hyperlink ref="S1811" r:id="rId1887" xr:uid="{00000000-0004-0000-0000-00000F0B0000}"/>
    <hyperlink ref="S1815" r:id="rId1888" xr:uid="{00000000-0004-0000-0000-0000100B0000}"/>
    <hyperlink ref="S1816" r:id="rId1889" xr:uid="{00000000-0004-0000-0000-0000110B0000}"/>
    <hyperlink ref="S1817" r:id="rId1890" xr:uid="{00000000-0004-0000-0000-0000120B0000}"/>
    <hyperlink ref="S1820" r:id="rId1891" xr:uid="{00000000-0004-0000-0000-0000130B0000}"/>
    <hyperlink ref="S1821" r:id="rId1892" xr:uid="{00000000-0004-0000-0000-0000140B0000}"/>
    <hyperlink ref="S1822" r:id="rId1893" xr:uid="{00000000-0004-0000-0000-0000150B0000}"/>
    <hyperlink ref="S1823" r:id="rId1894" xr:uid="{00000000-0004-0000-0000-0000160B0000}"/>
    <hyperlink ref="S1824" r:id="rId1895" xr:uid="{00000000-0004-0000-0000-0000170B0000}"/>
    <hyperlink ref="S1825" r:id="rId1896" xr:uid="{00000000-0004-0000-0000-0000180B0000}"/>
    <hyperlink ref="S1826" r:id="rId1897" xr:uid="{00000000-0004-0000-0000-0000190B0000}"/>
    <hyperlink ref="S1827" r:id="rId1898" xr:uid="{00000000-0004-0000-0000-00001A0B0000}"/>
    <hyperlink ref="S1828" r:id="rId1899" xr:uid="{00000000-0004-0000-0000-00001B0B0000}"/>
    <hyperlink ref="S1829" r:id="rId1900" xr:uid="{00000000-0004-0000-0000-00001C0B0000}"/>
    <hyperlink ref="S1836" r:id="rId1901" xr:uid="{00000000-0004-0000-0000-00001D0B0000}"/>
    <hyperlink ref="S1837" r:id="rId1902" xr:uid="{00000000-0004-0000-0000-00001E0B0000}"/>
    <hyperlink ref="S1838" r:id="rId1903" xr:uid="{00000000-0004-0000-0000-00001F0B0000}"/>
    <hyperlink ref="S1842" r:id="rId1904" xr:uid="{00000000-0004-0000-0000-0000200B0000}"/>
    <hyperlink ref="S1843" r:id="rId1905" xr:uid="{00000000-0004-0000-0000-0000210B0000}"/>
    <hyperlink ref="S1844" r:id="rId1906" xr:uid="{00000000-0004-0000-0000-0000220B0000}"/>
    <hyperlink ref="S1845" r:id="rId1907" xr:uid="{00000000-0004-0000-0000-0000230B0000}"/>
    <hyperlink ref="S1846" r:id="rId1908" xr:uid="{00000000-0004-0000-0000-0000240B0000}"/>
    <hyperlink ref="S1847" r:id="rId1909" xr:uid="{00000000-0004-0000-0000-0000250B0000}"/>
    <hyperlink ref="S1848" r:id="rId1910" xr:uid="{00000000-0004-0000-0000-0000260B0000}"/>
    <hyperlink ref="S1850" r:id="rId1911" xr:uid="{00000000-0004-0000-0000-0000270B0000}"/>
    <hyperlink ref="S1851" r:id="rId1912" xr:uid="{00000000-0004-0000-0000-0000280B0000}"/>
    <hyperlink ref="S1852" r:id="rId1913" xr:uid="{00000000-0004-0000-0000-0000290B0000}"/>
    <hyperlink ref="S1853" r:id="rId1914" xr:uid="{00000000-0004-0000-0000-00002A0B0000}"/>
    <hyperlink ref="S1854" r:id="rId1915" xr:uid="{00000000-0004-0000-0000-00002B0B0000}"/>
    <hyperlink ref="S1855" r:id="rId1916" xr:uid="{00000000-0004-0000-0000-00002C0B0000}"/>
    <hyperlink ref="S1856" r:id="rId1917" xr:uid="{00000000-0004-0000-0000-00002D0B0000}"/>
    <hyperlink ref="S1857" r:id="rId1918" xr:uid="{00000000-0004-0000-0000-00002E0B0000}"/>
    <hyperlink ref="S1858" r:id="rId1919" xr:uid="{00000000-0004-0000-0000-00002F0B0000}"/>
    <hyperlink ref="S1859" r:id="rId1920" xr:uid="{00000000-0004-0000-0000-0000300B0000}"/>
    <hyperlink ref="S1861" r:id="rId1921" xr:uid="{00000000-0004-0000-0000-0000310B0000}"/>
    <hyperlink ref="S1862" r:id="rId1922" xr:uid="{00000000-0004-0000-0000-0000320B0000}"/>
    <hyperlink ref="S1863" r:id="rId1923" xr:uid="{00000000-0004-0000-0000-0000330B0000}"/>
    <hyperlink ref="S1866" r:id="rId1924" xr:uid="{00000000-0004-0000-0000-0000340B0000}"/>
    <hyperlink ref="S1867" r:id="rId1925" xr:uid="{00000000-0004-0000-0000-0000350B0000}"/>
    <hyperlink ref="S1868" r:id="rId1926" xr:uid="{00000000-0004-0000-0000-0000360B0000}"/>
    <hyperlink ref="S1869" r:id="rId1927" xr:uid="{00000000-0004-0000-0000-0000370B0000}"/>
    <hyperlink ref="S1870" r:id="rId1928" xr:uid="{00000000-0004-0000-0000-0000380B0000}"/>
    <hyperlink ref="S1871" r:id="rId1929" xr:uid="{00000000-0004-0000-0000-0000390B0000}"/>
    <hyperlink ref="S1872" r:id="rId1930" xr:uid="{00000000-0004-0000-0000-00003A0B0000}"/>
    <hyperlink ref="S1873" r:id="rId1931" xr:uid="{00000000-0004-0000-0000-00003B0B0000}"/>
    <hyperlink ref="S1874" r:id="rId1932" xr:uid="{00000000-0004-0000-0000-00003C0B0000}"/>
    <hyperlink ref="S1878" r:id="rId1933" xr:uid="{00000000-0004-0000-0000-00003E0B0000}"/>
    <hyperlink ref="S1879" r:id="rId1934" xr:uid="{00000000-0004-0000-0000-00003F0B0000}"/>
    <hyperlink ref="S1883" r:id="rId1935" xr:uid="{00000000-0004-0000-0000-0000420B0000}"/>
    <hyperlink ref="S1884" r:id="rId1936" xr:uid="{00000000-0004-0000-0000-0000440B0000}"/>
    <hyperlink ref="S1885" r:id="rId1937" xr:uid="{00000000-0004-0000-0000-0000470B0000}"/>
    <hyperlink ref="S1886" r:id="rId1938" xr:uid="{00000000-0004-0000-0000-0000480B0000}"/>
    <hyperlink ref="S1887" r:id="rId1939" xr:uid="{00000000-0004-0000-0000-0000490B0000}"/>
    <hyperlink ref="S1888" r:id="rId1940" xr:uid="{00000000-0004-0000-0000-00004A0B0000}"/>
    <hyperlink ref="S1889" r:id="rId1941" xr:uid="{00000000-0004-0000-0000-00004D0B0000}"/>
    <hyperlink ref="S1890" r:id="rId1942" xr:uid="{00000000-0004-0000-0000-00004E0B0000}"/>
    <hyperlink ref="S1891" r:id="rId1943" xr:uid="{00000000-0004-0000-0000-00004F0B0000}"/>
    <hyperlink ref="S1892" r:id="rId1944" xr:uid="{00000000-0004-0000-0000-0000500B0000}"/>
    <hyperlink ref="S1893" r:id="rId1945" xr:uid="{00000000-0004-0000-0000-0000510B0000}"/>
    <hyperlink ref="S1895" r:id="rId1946" xr:uid="{00000000-0004-0000-0000-0000520B0000}"/>
    <hyperlink ref="S1896" r:id="rId1947" xr:uid="{00000000-0004-0000-0000-0000530B0000}"/>
    <hyperlink ref="S1897" r:id="rId1948" xr:uid="{00000000-0004-0000-0000-0000540B0000}"/>
    <hyperlink ref="S1942" r:id="rId1949" xr:uid="{00000000-0004-0000-0000-0000550B0000}"/>
    <hyperlink ref="S1943" r:id="rId1950" xr:uid="{00000000-0004-0000-0000-0000560B0000}"/>
    <hyperlink ref="S1944" r:id="rId1951" xr:uid="{00000000-0004-0000-0000-0000570B0000}"/>
    <hyperlink ref="S1945" r:id="rId1952" xr:uid="{00000000-0004-0000-0000-0000580B0000}"/>
    <hyperlink ref="S1950" r:id="rId1953" xr:uid="{00000000-0004-0000-0000-0000590B0000}"/>
    <hyperlink ref="S1951" r:id="rId1954" xr:uid="{00000000-0004-0000-0000-00005A0B0000}"/>
    <hyperlink ref="S1952" r:id="rId1955" xr:uid="{00000000-0004-0000-0000-00005B0B0000}"/>
    <hyperlink ref="S1957" r:id="rId1956" xr:uid="{00000000-0004-0000-0000-00005E0B0000}"/>
    <hyperlink ref="S1958" r:id="rId1957" xr:uid="{00000000-0004-0000-0000-00005F0B0000}"/>
    <hyperlink ref="S1959" r:id="rId1958" xr:uid="{00000000-0004-0000-0000-0000600B0000}"/>
    <hyperlink ref="S1960" r:id="rId1959" xr:uid="{00000000-0004-0000-0000-0000650B0000}"/>
    <hyperlink ref="S1961" r:id="rId1960" xr:uid="{00000000-0004-0000-0000-0000660B0000}"/>
    <hyperlink ref="S1962" r:id="rId1961" xr:uid="{00000000-0004-0000-0000-0000670B0000}"/>
    <hyperlink ref="S1963" r:id="rId1962" xr:uid="{00000000-0004-0000-0000-0000680B0000}"/>
    <hyperlink ref="S1964" r:id="rId1963" xr:uid="{00000000-0004-0000-0000-0000690B0000}"/>
    <hyperlink ref="S1971" r:id="rId1964" xr:uid="{00000000-0004-0000-0000-00006D0B0000}"/>
    <hyperlink ref="S1972" r:id="rId1965" xr:uid="{00000000-0004-0000-0000-00006E0B0000}"/>
    <hyperlink ref="S1973" r:id="rId1966" xr:uid="{00000000-0004-0000-0000-00006F0B0000}"/>
    <hyperlink ref="S1974" r:id="rId1967" xr:uid="{00000000-0004-0000-0000-0000700B0000}"/>
    <hyperlink ref="S1978" r:id="rId1968" xr:uid="{00000000-0004-0000-0000-0000710B0000}"/>
    <hyperlink ref="S1979" r:id="rId1969" xr:uid="{00000000-0004-0000-0000-0000720B0000}"/>
    <hyperlink ref="S1980" r:id="rId1970" xr:uid="{00000000-0004-0000-0000-0000730B0000}"/>
    <hyperlink ref="S1981" r:id="rId1971" xr:uid="{00000000-0004-0000-0000-0000740B0000}"/>
    <hyperlink ref="S1985" r:id="rId1972" xr:uid="{00000000-0004-0000-0000-0000750B0000}"/>
    <hyperlink ref="S1989" r:id="rId1973" xr:uid="{00000000-0004-0000-0000-0000760B0000}"/>
    <hyperlink ref="S1990" r:id="rId1974" xr:uid="{00000000-0004-0000-0000-0000770B0000}"/>
    <hyperlink ref="S1999" r:id="rId1975" xr:uid="{00000000-0004-0000-0000-0000790B0000}"/>
    <hyperlink ref="S2000" r:id="rId1976" xr:uid="{00000000-0004-0000-0000-00007A0B0000}"/>
    <hyperlink ref="S2001" r:id="rId1977" xr:uid="{00000000-0004-0000-0000-00007C0B0000}"/>
    <hyperlink ref="S2005" r:id="rId1978" xr:uid="{00000000-0004-0000-0000-00007F0B0000}"/>
    <hyperlink ref="S2006" r:id="rId1979" xr:uid="{00000000-0004-0000-0000-0000800B0000}"/>
    <hyperlink ref="S2007" r:id="rId1980" xr:uid="{00000000-0004-0000-0000-0000810B0000}"/>
    <hyperlink ref="S2009" r:id="rId1981" xr:uid="{00000000-0004-0000-0000-0000820B0000}"/>
    <hyperlink ref="S2010" r:id="rId1982" xr:uid="{00000000-0004-0000-0000-0000830B0000}"/>
    <hyperlink ref="S2011" r:id="rId1983" xr:uid="{00000000-0004-0000-0000-0000840B0000}"/>
    <hyperlink ref="S2012" r:id="rId1984" xr:uid="{00000000-0004-0000-0000-0000850B0000}"/>
    <hyperlink ref="S2013" r:id="rId1985" xr:uid="{00000000-0004-0000-0000-0000860B0000}"/>
    <hyperlink ref="S2014" r:id="rId1986" xr:uid="{00000000-0004-0000-0000-0000870B0000}"/>
    <hyperlink ref="S2017" r:id="rId1987" xr:uid="{00000000-0004-0000-0000-0000880B0000}"/>
    <hyperlink ref="S2018" r:id="rId1988" xr:uid="{00000000-0004-0000-0000-0000890B0000}"/>
    <hyperlink ref="S2019" r:id="rId1989" xr:uid="{00000000-0004-0000-0000-00008A0B0000}"/>
    <hyperlink ref="S2020" r:id="rId1990" xr:uid="{00000000-0004-0000-0000-00008B0B0000}"/>
    <hyperlink ref="S2021" r:id="rId1991" xr:uid="{00000000-0004-0000-0000-00008C0B0000}"/>
    <hyperlink ref="S2022" r:id="rId1992" xr:uid="{00000000-0004-0000-0000-00008D0B0000}"/>
    <hyperlink ref="S2025" r:id="rId1993" xr:uid="{00000000-0004-0000-0000-00008E0B0000}"/>
    <hyperlink ref="S2026" r:id="rId1994" xr:uid="{00000000-0004-0000-0000-00008F0B0000}"/>
    <hyperlink ref="S2027" r:id="rId1995" xr:uid="{00000000-0004-0000-0000-0000900B0000}"/>
    <hyperlink ref="S2028" r:id="rId1996" xr:uid="{00000000-0004-0000-0000-0000910B0000}"/>
    <hyperlink ref="S2029" r:id="rId1997" xr:uid="{00000000-0004-0000-0000-0000920B0000}"/>
    <hyperlink ref="S2030" r:id="rId1998" xr:uid="{00000000-0004-0000-0000-0000930B0000}"/>
    <hyperlink ref="S2031" r:id="rId1999" xr:uid="{00000000-0004-0000-0000-0000940B0000}"/>
    <hyperlink ref="S2032" r:id="rId2000" xr:uid="{00000000-0004-0000-0000-0000950B0000}"/>
    <hyperlink ref="S2033" r:id="rId2001" xr:uid="{00000000-0004-0000-0000-0000960B0000}"/>
    <hyperlink ref="S2034" r:id="rId2002" xr:uid="{00000000-0004-0000-0000-0000970B0000}"/>
    <hyperlink ref="S2035" r:id="rId2003" xr:uid="{00000000-0004-0000-0000-0000980B0000}"/>
    <hyperlink ref="S2042" r:id="rId2004" xr:uid="{00000000-0004-0000-0000-00009A0B0000}"/>
    <hyperlink ref="S2043" r:id="rId2005" xr:uid="{00000000-0004-0000-0000-00009B0B0000}"/>
    <hyperlink ref="S2044" r:id="rId2006" xr:uid="{00000000-0004-0000-0000-00009C0B0000}"/>
    <hyperlink ref="S2047" r:id="rId2007" xr:uid="{00000000-0004-0000-0000-00009D0B0000}"/>
    <hyperlink ref="S2059" r:id="rId2008" xr:uid="{00000000-0004-0000-0000-0000A30B0000}"/>
    <hyperlink ref="S2060" r:id="rId2009" xr:uid="{00000000-0004-0000-0000-0000A50B0000}"/>
    <hyperlink ref="S2064" r:id="rId2010" xr:uid="{00000000-0004-0000-0000-0000A60B0000}"/>
    <hyperlink ref="S2065" r:id="rId2011" xr:uid="{00000000-0004-0000-0000-0000A70B0000}"/>
    <hyperlink ref="S2069" r:id="rId2012" xr:uid="{00000000-0004-0000-0000-0000AA0B0000}"/>
    <hyperlink ref="S2070" r:id="rId2013" xr:uid="{00000000-0004-0000-0000-0000AB0B0000}"/>
    <hyperlink ref="S2076" r:id="rId2014" xr:uid="{00000000-0004-0000-0000-0000AC0B0000}"/>
    <hyperlink ref="S2078" r:id="rId2015" xr:uid="{00000000-0004-0000-0000-0000AD0B0000}"/>
    <hyperlink ref="S2081" r:id="rId2016" xr:uid="{00000000-0004-0000-0000-0000AF0B0000}"/>
    <hyperlink ref="S2084" r:id="rId2017" xr:uid="{00000000-0004-0000-0000-0000B50B0000}"/>
    <hyperlink ref="S2085" r:id="rId2018" xr:uid="{00000000-0004-0000-0000-0000B60B0000}"/>
    <hyperlink ref="S2088" r:id="rId2019" xr:uid="{00000000-0004-0000-0000-0000B90B0000}"/>
    <hyperlink ref="S2089" r:id="rId2020" xr:uid="{00000000-0004-0000-0000-0000BC0B0000}"/>
    <hyperlink ref="S2095" r:id="rId2021" xr:uid="{00000000-0004-0000-0000-0000BD0B0000}"/>
    <hyperlink ref="S2096" r:id="rId2022" xr:uid="{00000000-0004-0000-0000-0000BE0B0000}"/>
    <hyperlink ref="S2097" r:id="rId2023" xr:uid="{00000000-0004-0000-0000-0000BF0B0000}"/>
    <hyperlink ref="S2104" r:id="rId2024" xr:uid="{00000000-0004-0000-0000-0000C20B0000}"/>
    <hyperlink ref="S2105" r:id="rId2025" xr:uid="{00000000-0004-0000-0000-0000C30B0000}"/>
    <hyperlink ref="S2106" r:id="rId2026" xr:uid="{00000000-0004-0000-0000-0000C40B0000}"/>
    <hyperlink ref="S2107" r:id="rId2027" xr:uid="{00000000-0004-0000-0000-0000CA0B0000}"/>
    <hyperlink ref="S2112" r:id="rId2028" xr:uid="{00000000-0004-0000-0000-0000CB0B0000}"/>
    <hyperlink ref="S2101" r:id="rId2029" xr:uid="{00000000-0004-0000-0000-0000CC0B0000}"/>
    <hyperlink ref="S2086" r:id="rId2030" xr:uid="{00000000-0004-0000-0000-0000CD0B0000}"/>
    <hyperlink ref="S2041" r:id="rId2031" xr:uid="{00000000-0004-0000-0000-0000CE0B0000}"/>
    <hyperlink ref="S2040" r:id="rId2032" xr:uid="{00000000-0004-0000-0000-0000CF0B0000}"/>
    <hyperlink ref="S2039" r:id="rId2033" xr:uid="{00000000-0004-0000-0000-0000D00B0000}"/>
    <hyperlink ref="S1946" r:id="rId2034" xr:uid="{00000000-0004-0000-0000-0000D10B0000}"/>
    <hyperlink ref="S1947" r:id="rId2035" xr:uid="{00000000-0004-0000-0000-0000D20B0000}"/>
    <hyperlink ref="S1948" r:id="rId2036" xr:uid="{00000000-0004-0000-0000-0000D30B0000}"/>
    <hyperlink ref="S1949" r:id="rId2037" xr:uid="{00000000-0004-0000-0000-0000D40B0000}"/>
    <hyperlink ref="S2566" r:id="rId2038" xr:uid="{00000000-0004-0000-0000-0000D60B0000}"/>
    <hyperlink ref="S2568" r:id="rId2039" xr:uid="{00000000-0004-0000-0000-0000D70B0000}"/>
    <hyperlink ref="S4651" r:id="rId2040" xr:uid="{00000000-0004-0000-0000-0000D80B0000}"/>
    <hyperlink ref="S4677" r:id="rId2041" xr:uid="{00000000-0004-0000-0000-0000D90B0000}"/>
    <hyperlink ref="S4676" r:id="rId2042" xr:uid="{00000000-0004-0000-0000-0000DA0B0000}"/>
    <hyperlink ref="S4675" r:id="rId2043" xr:uid="{00000000-0004-0000-0000-0000DB0B0000}"/>
    <hyperlink ref="S4680" r:id="rId2044" xr:uid="{00000000-0004-0000-0000-0000DC0B0000}"/>
    <hyperlink ref="S4678" r:id="rId2045" xr:uid="{00000000-0004-0000-0000-0000DD0B0000}"/>
    <hyperlink ref="S4679" r:id="rId2046" xr:uid="{00000000-0004-0000-0000-0000DE0B0000}"/>
    <hyperlink ref="S4681" r:id="rId2047" xr:uid="{00000000-0004-0000-0000-0000DF0B0000}"/>
    <hyperlink ref="S4682" r:id="rId2048" xr:uid="{00000000-0004-0000-0000-0000E00B0000}"/>
    <hyperlink ref="S4648" r:id="rId2049" xr:uid="{00000000-0004-0000-0000-0000E20B0000}"/>
    <hyperlink ref="S4646" r:id="rId2050" xr:uid="{00000000-0004-0000-0000-0000E30B0000}"/>
    <hyperlink ref="S3080" r:id="rId2051" xr:uid="{00000000-0004-0000-0000-0000E50B0000}"/>
    <hyperlink ref="S2259" r:id="rId2052" xr:uid="{00000000-0004-0000-0000-0000E70B0000}"/>
    <hyperlink ref="S2261" r:id="rId2053" xr:uid="{00000000-0004-0000-0000-0000E80B0000}"/>
    <hyperlink ref="S2250" r:id="rId2054" xr:uid="{00000000-0004-0000-0000-0000E90B0000}"/>
    <hyperlink ref="S2253" r:id="rId2055" xr:uid="{00000000-0004-0000-0000-0000EA0B0000}"/>
    <hyperlink ref="S2256" r:id="rId2056" xr:uid="{00000000-0004-0000-0000-0000EB0B0000}"/>
    <hyperlink ref="S4645" r:id="rId2057" xr:uid="{00000000-0004-0000-0000-0000ED0B0000}"/>
    <hyperlink ref="S4643" r:id="rId2058" xr:uid="{00000000-0004-0000-0000-0000EE0B0000}"/>
    <hyperlink ref="S522" r:id="rId2059" xr:uid="{00000000-0004-0000-0000-0000EF0B0000}"/>
    <hyperlink ref="S3655" r:id="rId2060" xr:uid="{00000000-0004-0000-0000-0000F30B0000}"/>
    <hyperlink ref="T2369" r:id="rId2061" display="Видеообзор: краш-тест плёнки №1 " xr:uid="{00000000-0004-0000-0000-0000F40B0000}"/>
    <hyperlink ref="S2369" r:id="rId2062" xr:uid="{00000000-0004-0000-0000-0000F50B0000}"/>
    <hyperlink ref="T2379" r:id="rId2063" display="Видеообзор: краш-тест плёнки №1 " xr:uid="{00000000-0004-0000-0000-0000F60B0000}"/>
    <hyperlink ref="S2379" r:id="rId2064" xr:uid="{00000000-0004-0000-0000-0000F70B0000}"/>
    <hyperlink ref="S2606" r:id="rId2065" xr:uid="{00000000-0004-0000-0000-0000F80B0000}"/>
    <hyperlink ref="S2607" r:id="rId2066" xr:uid="{00000000-0004-0000-0000-0000FA0B0000}"/>
    <hyperlink ref="S3415" r:id="rId2067" xr:uid="{00000000-0004-0000-0000-0000FC0B0000}"/>
    <hyperlink ref="S3416" r:id="rId2068" xr:uid="{00000000-0004-0000-0000-0000FD0B0000}"/>
    <hyperlink ref="S3417" r:id="rId2069" xr:uid="{00000000-0004-0000-0000-0000FE0B0000}"/>
    <hyperlink ref="S3419" r:id="rId2070" xr:uid="{00000000-0004-0000-0000-0000FF0B0000}"/>
    <hyperlink ref="S3418" r:id="rId2071" xr:uid="{00000000-0004-0000-0000-0000000C0000}"/>
    <hyperlink ref="S3414" r:id="rId2072" xr:uid="{00000000-0004-0000-0000-0000030C0000}"/>
    <hyperlink ref="S2525" r:id="rId2073" xr:uid="{00000000-0004-0000-0000-0000050C0000}"/>
    <hyperlink ref="T4616" r:id="rId2074" xr:uid="{00000000-0004-0000-0000-0000060C0000}"/>
    <hyperlink ref="T4617" r:id="rId2075" xr:uid="{00000000-0004-0000-0000-0000070C0000}"/>
    <hyperlink ref="T4618" r:id="rId2076" xr:uid="{00000000-0004-0000-0000-0000080C0000}"/>
    <hyperlink ref="T4619" r:id="rId2077" xr:uid="{00000000-0004-0000-0000-00000A0C0000}"/>
    <hyperlink ref="S4598" r:id="rId2078" xr:uid="{00000000-0004-0000-0000-00000B0C0000}"/>
    <hyperlink ref="S2274" r:id="rId2079" xr:uid="{00000000-0004-0000-0000-00000C0C0000}"/>
    <hyperlink ref="S2363" r:id="rId2080" xr:uid="{00000000-0004-0000-0000-00000D0C0000}"/>
    <hyperlink ref="S2327" r:id="rId2081" xr:uid="{00000000-0004-0000-0000-00000E0C0000}"/>
    <hyperlink ref="S696" r:id="rId2082" xr:uid="{00000000-0004-0000-0000-0000120C0000}"/>
    <hyperlink ref="S695" r:id="rId2083" xr:uid="{00000000-0004-0000-0000-0000130C0000}"/>
    <hyperlink ref="S699" r:id="rId2084" xr:uid="{00000000-0004-0000-0000-0000150C0000}"/>
    <hyperlink ref="S703" r:id="rId2085" xr:uid="{00000000-0004-0000-0000-0000160C0000}"/>
    <hyperlink ref="S2321" r:id="rId2086" xr:uid="{00000000-0004-0000-0000-0000170C0000}"/>
    <hyperlink ref="S2314" r:id="rId2087" xr:uid="{00000000-0004-0000-0000-0000180C0000}"/>
    <hyperlink ref="S2357" r:id="rId2088" xr:uid="{00000000-0004-0000-0000-0000190C0000}"/>
    <hyperlink ref="S2403" r:id="rId2089" xr:uid="{00000000-0004-0000-0000-00001A0C0000}"/>
    <hyperlink ref="S2432" r:id="rId2090" xr:uid="{00000000-0004-0000-0000-00001B0C0000}"/>
    <hyperlink ref="S2585" r:id="rId2091" xr:uid="{00000000-0004-0000-0000-00001C0C0000}"/>
    <hyperlink ref="S876" r:id="rId2092" xr:uid="{00000000-0004-0000-0000-00001F0C0000}"/>
    <hyperlink ref="S4120" r:id="rId2093" xr:uid="{00000000-0004-0000-0000-0000230C0000}"/>
    <hyperlink ref="S2586" r:id="rId2094" xr:uid="{00000000-0004-0000-0000-0000250C0000}"/>
    <hyperlink ref="S4696" r:id="rId2095" xr:uid="{00000000-0004-0000-0000-0000260C0000}"/>
    <hyperlink ref="S800" r:id="rId2096" xr:uid="{00000000-0004-0000-0000-0000270C0000}"/>
    <hyperlink ref="S4122" r:id="rId2097" xr:uid="{00000000-0004-0000-0000-0000280C0000}"/>
    <hyperlink ref="S4123" r:id="rId2098" xr:uid="{00000000-0004-0000-0000-00002A0C0000}"/>
    <hyperlink ref="S3647" r:id="rId2099" xr:uid="{00000000-0004-0000-0000-00002F0C0000}"/>
    <hyperlink ref="S3648" r:id="rId2100" xr:uid="{00000000-0004-0000-0000-0000300C0000}"/>
    <hyperlink ref="S2258" r:id="rId2101" xr:uid="{00000000-0004-0000-0000-0000330C0000}"/>
    <hyperlink ref="S2260" r:id="rId2102" xr:uid="{00000000-0004-0000-0000-0000350C0000}"/>
    <hyperlink ref="S583" r:id="rId2103" xr:uid="{00000000-0004-0000-0000-0000370C0000}"/>
    <hyperlink ref="S584" r:id="rId2104" xr:uid="{00000000-0004-0000-0000-0000380C0000}"/>
    <hyperlink ref="S585" r:id="rId2105" xr:uid="{00000000-0004-0000-0000-0000390C0000}"/>
    <hyperlink ref="S586" r:id="rId2106" xr:uid="{00000000-0004-0000-0000-00003A0C0000}"/>
    <hyperlink ref="S645" r:id="rId2107" xr:uid="{00000000-0004-0000-0000-00003B0C0000}"/>
    <hyperlink ref="S646" r:id="rId2108" xr:uid="{00000000-0004-0000-0000-00003C0C0000}"/>
    <hyperlink ref="S2584" r:id="rId2109" xr:uid="{00000000-0004-0000-0000-00003F0C0000}"/>
    <hyperlink ref="S2583" r:id="rId2110" xr:uid="{00000000-0004-0000-0000-0000400C0000}"/>
    <hyperlink ref="S2554" r:id="rId2111" xr:uid="{00000000-0004-0000-0000-0000410C0000}"/>
    <hyperlink ref="S4071" r:id="rId2112" xr:uid="{00000000-0004-0000-0000-0000420C0000}"/>
    <hyperlink ref="S118" r:id="rId2113" xr:uid="{00000000-0004-0000-0000-0000450C0000}"/>
    <hyperlink ref="S4650" r:id="rId2114" xr:uid="{00000000-0004-0000-0000-0000480C0000}"/>
    <hyperlink ref="S4674" r:id="rId2115" xr:uid="{00000000-0004-0000-0000-00004A0C0000}"/>
    <hyperlink ref="S2647" r:id="rId2116" xr:uid="{00000000-0004-0000-0000-00004E0C0000}"/>
    <hyperlink ref="S2651" r:id="rId2117" xr:uid="{00000000-0004-0000-0000-0000510C0000}"/>
    <hyperlink ref="S2652" r:id="rId2118" xr:uid="{00000000-0004-0000-0000-0000520C0000}"/>
    <hyperlink ref="S4070" r:id="rId2119" xr:uid="{00000000-0004-0000-0000-0000540C0000}"/>
    <hyperlink ref="S4380" r:id="rId2120" xr:uid="{00000000-0004-0000-0000-0000550C0000}"/>
    <hyperlink ref="S4382" r:id="rId2121" xr:uid="{00000000-0004-0000-0000-0000560C0000}"/>
    <hyperlink ref="S3191" r:id="rId2122" xr:uid="{00000000-0004-0000-0000-0000570C0000}"/>
    <hyperlink ref="S3192" r:id="rId2123" xr:uid="{00000000-0004-0000-0000-0000580C0000}"/>
    <hyperlink ref="S4118" r:id="rId2124" xr:uid="{00000000-0004-0000-0000-0000590C0000}"/>
    <hyperlink ref="S3646" r:id="rId2125" xr:uid="{00000000-0004-0000-0000-00005A0C0000}"/>
    <hyperlink ref="S3411" r:id="rId2126" xr:uid="{00000000-0004-0000-0000-00005B0C0000}"/>
    <hyperlink ref="S3497" r:id="rId2127" xr:uid="{00000000-0004-0000-0000-00005C0C0000}"/>
    <hyperlink ref="S3768" r:id="rId2128" xr:uid="{00000000-0004-0000-0000-00005D0C0000}"/>
    <hyperlink ref="S3509" r:id="rId2129" xr:uid="{00000000-0004-0000-0000-00005E0C0000}"/>
    <hyperlink ref="S3502" r:id="rId2130" xr:uid="{00000000-0004-0000-0000-00005F0C0000}"/>
    <hyperlink ref="S4233" r:id="rId2131" xr:uid="{00000000-0004-0000-0000-0000600C0000}"/>
    <hyperlink ref="S142" r:id="rId2132" xr:uid="{00000000-0004-0000-0000-0000610C0000}"/>
    <hyperlink ref="S3062" r:id="rId2133" xr:uid="{00000000-0004-0000-0000-0000620C0000}"/>
    <hyperlink ref="S394" r:id="rId2134" xr:uid="{00000000-0004-0000-0000-0000680C0000}"/>
    <hyperlink ref="S602" r:id="rId2135" xr:uid="{00000000-0004-0000-0000-0000710C0000}"/>
    <hyperlink ref="S3149" r:id="rId2136" xr:uid="{00000000-0004-0000-0000-0000720C0000}"/>
    <hyperlink ref="S4690" r:id="rId2137" xr:uid="{00000000-0004-0000-0000-0000750C0000}"/>
    <hyperlink ref="S3199" r:id="rId2138" xr:uid="{00000000-0004-0000-0000-0000770C0000}"/>
    <hyperlink ref="S143" r:id="rId2139" xr:uid="{00000000-0004-0000-0000-0000780C0000}"/>
    <hyperlink ref="S144" r:id="rId2140" xr:uid="{00000000-0004-0000-0000-0000790C0000}"/>
    <hyperlink ref="S145" r:id="rId2141" xr:uid="{00000000-0004-0000-0000-00007A0C0000}"/>
    <hyperlink ref="S205" r:id="rId2142" xr:uid="{00000000-0004-0000-0000-00007B0C0000}"/>
    <hyperlink ref="S206" r:id="rId2143" xr:uid="{00000000-0004-0000-0000-00007C0C0000}"/>
    <hyperlink ref="S207" r:id="rId2144" xr:uid="{00000000-0004-0000-0000-00007D0C0000}"/>
    <hyperlink ref="S208" r:id="rId2145" xr:uid="{00000000-0004-0000-0000-00007E0C0000}"/>
    <hyperlink ref="S238" r:id="rId2146" xr:uid="{00000000-0004-0000-0000-00007F0C0000}"/>
    <hyperlink ref="S4130" r:id="rId2147" xr:uid="{00000000-0004-0000-0000-0000820C0000}"/>
    <hyperlink ref="S4131" r:id="rId2148" xr:uid="{00000000-0004-0000-0000-0000830C0000}"/>
    <hyperlink ref="S4127" r:id="rId2149" xr:uid="{00000000-0004-0000-0000-0000850C0000}"/>
    <hyperlink ref="S4365" r:id="rId2150" xr:uid="{00000000-0004-0000-0000-0000860C0000}"/>
    <hyperlink ref="S121" r:id="rId2151" xr:uid="{00000000-0004-0000-0000-0000870C0000}"/>
    <hyperlink ref="S122" r:id="rId2152" xr:uid="{00000000-0004-0000-0000-0000880C0000}"/>
    <hyperlink ref="S123" r:id="rId2153" xr:uid="{00000000-0004-0000-0000-0000890C0000}"/>
    <hyperlink ref="S124" r:id="rId2154" xr:uid="{00000000-0004-0000-0000-00008A0C0000}"/>
    <hyperlink ref="S236" r:id="rId2155" xr:uid="{00000000-0004-0000-0000-00008C0C0000}"/>
    <hyperlink ref="S237" r:id="rId2156" xr:uid="{00000000-0004-0000-0000-00008D0C0000}"/>
    <hyperlink ref="S3769" r:id="rId2157" xr:uid="{00000000-0004-0000-0000-00008E0C0000}"/>
    <hyperlink ref="S3730" r:id="rId2158" xr:uid="{00000000-0004-0000-0000-00008F0C0000}"/>
    <hyperlink ref="S3464" r:id="rId2159" xr:uid="{00000000-0004-0000-0000-0000900C0000}"/>
    <hyperlink ref="S4669" r:id="rId2160" xr:uid="{00000000-0004-0000-0000-0000910C0000}"/>
    <hyperlink ref="S4670" r:id="rId2161" xr:uid="{00000000-0004-0000-0000-0000920C0000}"/>
    <hyperlink ref="S4652" r:id="rId2162" xr:uid="{00000000-0004-0000-0000-0000980C0000}"/>
    <hyperlink ref="S4655" r:id="rId2163" xr:uid="{00000000-0004-0000-0000-0000990C0000}"/>
    <hyperlink ref="S4656" r:id="rId2164" xr:uid="{00000000-0004-0000-0000-00009A0C0000}"/>
    <hyperlink ref="S2579" r:id="rId2165" xr:uid="{00000000-0004-0000-0000-00009B0C0000}"/>
    <hyperlink ref="S2580" r:id="rId2166" xr:uid="{00000000-0004-0000-0000-00009C0C0000}"/>
    <hyperlink ref="S2552" r:id="rId2167" xr:uid="{00000000-0004-0000-0000-00009E0C0000}"/>
    <hyperlink ref="S4119" r:id="rId2168" xr:uid="{00000000-0004-0000-0000-0000A00C0000}"/>
    <hyperlink ref="S4695" r:id="rId2169" xr:uid="{00000000-0004-0000-0000-0000A10C0000}"/>
    <hyperlink ref="S119" r:id="rId2170" xr:uid="{00000000-0004-0000-0000-0000A20C0000}"/>
    <hyperlink ref="S120" r:id="rId2171" xr:uid="{00000000-0004-0000-0000-0000A30C0000}"/>
    <hyperlink ref="S141" r:id="rId2172" xr:uid="{00000000-0004-0000-0000-0000A40C0000}"/>
    <hyperlink ref="S204" r:id="rId2173" xr:uid="{00000000-0004-0000-0000-0000A50C0000}"/>
    <hyperlink ref="S3610" r:id="rId2174" xr:uid="{00000000-0004-0000-0000-0000A80C0000}"/>
    <hyperlink ref="S540" r:id="rId2175" xr:uid="{00000000-0004-0000-0000-0000AC0C0000}"/>
    <hyperlink ref="S601" r:id="rId2176" xr:uid="{00000000-0004-0000-0000-0000B00C0000}"/>
    <hyperlink ref="S4572" r:id="rId2177" xr:uid="{00000000-0004-0000-0000-0000B10C0000}"/>
    <hyperlink ref="S4573" r:id="rId2178" xr:uid="{00000000-0004-0000-0000-0000B20C0000}"/>
    <hyperlink ref="S4272" r:id="rId2179" xr:uid="{00000000-0004-0000-0000-0000B30C0000}"/>
    <hyperlink ref="S936" r:id="rId2180" xr:uid="{00000000-0004-0000-0000-0000B50C0000}"/>
    <hyperlink ref="S937" r:id="rId2181" xr:uid="{00000000-0004-0000-0000-0000B60C0000}"/>
    <hyperlink ref="S938" r:id="rId2182" xr:uid="{00000000-0004-0000-0000-0000B80C0000}"/>
    <hyperlink ref="S406" r:id="rId2183" xr:uid="{00000000-0004-0000-0000-0000B90C0000}"/>
    <hyperlink ref="S2532" r:id="rId2184" xr:uid="{00000000-0004-0000-0000-0000BC0C0000}"/>
    <hyperlink ref="S930" r:id="rId2185" xr:uid="{00000000-0004-0000-0000-0000BD0C0000}"/>
    <hyperlink ref="S931" r:id="rId2186" xr:uid="{00000000-0004-0000-0000-0000BE0C0000}"/>
    <hyperlink ref="A6" r:id="rId2187" display="       Сообщество в Viber" xr:uid="{00000000-0004-0000-0000-0000BF0C0000}"/>
    <hyperlink ref="A7" r:id="rId2188" display="                                   и группа в Telegram" xr:uid="{00000000-0004-0000-0000-0000C00C0000}"/>
    <hyperlink ref="A16:S16" r:id="rId2189" display="Прайс от 26.12.2021 (обновляется еженедельно по воскресеньям, пользуйтесь свежей версией)" xr:uid="{00000000-0004-0000-0000-0000C10C0000}"/>
    <hyperlink ref="S896" r:id="rId2190" xr:uid="{00000000-0004-0000-0000-0000C20C0000}"/>
    <hyperlink ref="S901" r:id="rId2191" xr:uid="{00000000-0004-0000-0000-0000C30C0000}"/>
    <hyperlink ref="S4273" r:id="rId2192" xr:uid="{00000000-0004-0000-0000-0000C40C0000}"/>
    <hyperlink ref="S3217" r:id="rId2193" xr:uid="{00000000-0004-0000-0000-0000C50C0000}"/>
    <hyperlink ref="S4274" r:id="rId2194" xr:uid="{00000000-0004-0000-0000-0000C70C0000}"/>
    <hyperlink ref="S4275" r:id="rId2195" xr:uid="{00000000-0004-0000-0000-0000CA0C0000}"/>
    <hyperlink ref="S4276" r:id="rId2196" xr:uid="{00000000-0004-0000-0000-0000CC0C0000}"/>
    <hyperlink ref="S1108" r:id="rId2197" xr:uid="{00000000-0004-0000-0000-0000CE0C0000}"/>
    <hyperlink ref="S1020" r:id="rId2198" xr:uid="{00000000-0004-0000-0000-0000CF0C0000}"/>
    <hyperlink ref="S1187" r:id="rId2199" xr:uid="{00000000-0004-0000-0000-0000D00C0000}"/>
    <hyperlink ref="S1141" r:id="rId2200" xr:uid="{00000000-0004-0000-0000-0000D10C0000}"/>
    <hyperlink ref="S884" r:id="rId2201" xr:uid="{00000000-0004-0000-0000-0000D40C0000}"/>
    <hyperlink ref="S3039" r:id="rId2202" xr:uid="{00000000-0004-0000-0000-0000D60C0000}"/>
    <hyperlink ref="S3998" r:id="rId2203" xr:uid="{00000000-0004-0000-0000-0000D90C0000}"/>
    <hyperlink ref="S375" r:id="rId2204" xr:uid="{00000000-0004-0000-0000-0000DA0C0000}"/>
    <hyperlink ref="S4072" r:id="rId2205" xr:uid="{00000000-0004-0000-0000-0000DD0C0000}"/>
    <hyperlink ref="S4073" r:id="rId2206" xr:uid="{00000000-0004-0000-0000-0000DE0C0000}"/>
    <hyperlink ref="S768" r:id="rId2207" xr:uid="{00000000-0004-0000-0000-0000DF0C0000}"/>
    <hyperlink ref="S4077" r:id="rId2208" xr:uid="{00000000-0004-0000-0000-0000E00C0000}"/>
    <hyperlink ref="S4085" r:id="rId2209" xr:uid="{00000000-0004-0000-0000-0000E10C0000}"/>
    <hyperlink ref="S2559" r:id="rId2210" xr:uid="{00000000-0004-0000-0000-0000E30C0000}"/>
    <hyperlink ref="S2599" r:id="rId2211" xr:uid="{00000000-0004-0000-0000-0000E40C0000}"/>
    <hyperlink ref="S2600" r:id="rId2212" xr:uid="{00000000-0004-0000-0000-0000E50C0000}"/>
    <hyperlink ref="S2601" r:id="rId2213" xr:uid="{00000000-0004-0000-0000-0000E60C0000}"/>
    <hyperlink ref="S2602" r:id="rId2214" xr:uid="{00000000-0004-0000-0000-0000E70C0000}"/>
    <hyperlink ref="S2603" r:id="rId2215" xr:uid="{00000000-0004-0000-0000-0000E80C0000}"/>
    <hyperlink ref="S4659" r:id="rId2216" xr:uid="{00000000-0004-0000-0000-0000E90C0000}"/>
    <hyperlink ref="S504" r:id="rId2217" xr:uid="{00000000-0004-0000-0000-0000EB0C0000}"/>
    <hyperlink ref="S3174" r:id="rId2218" xr:uid="{00000000-0004-0000-0000-0000EC0C0000}"/>
    <hyperlink ref="S3175" r:id="rId2219" xr:uid="{00000000-0004-0000-0000-0000ED0C0000}"/>
    <hyperlink ref="S735" r:id="rId2220" xr:uid="{00000000-0004-0000-0000-0000EE0C0000}"/>
    <hyperlink ref="S736" r:id="rId2221" xr:uid="{00000000-0004-0000-0000-0000EF0C0000}"/>
    <hyperlink ref="S3906" r:id="rId2222" xr:uid="{00000000-0004-0000-0000-0000F00C0000}"/>
    <hyperlink ref="S3907" r:id="rId2223" xr:uid="{00000000-0004-0000-0000-0000F10C0000}"/>
    <hyperlink ref="S3620" r:id="rId2224" xr:uid="{00000000-0004-0000-0000-0000F20C0000}"/>
    <hyperlink ref="S3539" r:id="rId2225" xr:uid="{00000000-0004-0000-0000-0000F30C0000}"/>
    <hyperlink ref="S3533" r:id="rId2226" xr:uid="{00000000-0004-0000-0000-0000F40C0000}"/>
    <hyperlink ref="S3360" r:id="rId2227" xr:uid="{00000000-0004-0000-0000-0000F70C0000}"/>
    <hyperlink ref="S3361" r:id="rId2228" xr:uid="{00000000-0004-0000-0000-0000F80C0000}"/>
    <hyperlink ref="S3407" r:id="rId2229" xr:uid="{00000000-0004-0000-0000-0000F90C0000}"/>
    <hyperlink ref="S3705" r:id="rId2230" xr:uid="{00000000-0004-0000-0000-0000FA0C0000}"/>
    <hyperlink ref="S669" r:id="rId2231" xr:uid="{00000000-0004-0000-0000-0000FB0C0000}"/>
    <hyperlink ref="S670" r:id="rId2232" xr:uid="{00000000-0004-0000-0000-0000FC0C0000}"/>
    <hyperlink ref="S1566" r:id="rId2233" xr:uid="{00000000-0004-0000-0000-0000FD0C0000}"/>
    <hyperlink ref="S2667" r:id="rId2234" xr:uid="{00000000-0004-0000-0000-0000FE0C0000}"/>
    <hyperlink ref="S2710" r:id="rId2235" xr:uid="{00000000-0004-0000-0000-0000FF0C0000}"/>
    <hyperlink ref="S3346" r:id="rId2236" xr:uid="{00000000-0004-0000-0000-0000000D0000}"/>
    <hyperlink ref="S4732" r:id="rId2237" xr:uid="{00000000-0004-0000-0000-0000010D0000}"/>
    <hyperlink ref="S4737" r:id="rId2238" xr:uid="{00000000-0004-0000-0000-0000020D0000}"/>
    <hyperlink ref="S4727" r:id="rId2239" xr:uid="{00000000-0004-0000-0000-0000030D0000}"/>
    <hyperlink ref="S4726" r:id="rId2240" xr:uid="{00000000-0004-0000-0000-0000040D0000}"/>
    <hyperlink ref="S4728" r:id="rId2241" xr:uid="{00000000-0004-0000-0000-0000050D0000}"/>
    <hyperlink ref="S4729" r:id="rId2242" xr:uid="{00000000-0004-0000-0000-0000060D0000}"/>
    <hyperlink ref="S4730" r:id="rId2243" xr:uid="{00000000-0004-0000-0000-0000070D0000}"/>
    <hyperlink ref="S4731" r:id="rId2244" xr:uid="{00000000-0004-0000-0000-0000080D0000}"/>
    <hyperlink ref="S3200" r:id="rId2245" xr:uid="{00000000-0004-0000-0000-00000B0D0000}"/>
    <hyperlink ref="S3750" r:id="rId2246" xr:uid="{00000000-0004-0000-0000-00000C0D0000}"/>
    <hyperlink ref="S4144" r:id="rId2247" xr:uid="{00000000-0004-0000-0000-0000100D0000}"/>
    <hyperlink ref="S4145" r:id="rId2248" xr:uid="{00000000-0004-0000-0000-0000110D0000}"/>
    <hyperlink ref="S633" r:id="rId2249" xr:uid="{00000000-0004-0000-0000-0000140D0000}"/>
    <hyperlink ref="S3209" r:id="rId2250" xr:uid="{00000000-0004-0000-0000-0000150D0000}"/>
    <hyperlink ref="S1278" r:id="rId2251" xr:uid="{00000000-0004-0000-0000-0000190D0000}"/>
    <hyperlink ref="S4146" r:id="rId2252" xr:uid="{00000000-0004-0000-0000-00001A0D0000}"/>
    <hyperlink ref="S4147" r:id="rId2253" xr:uid="{00000000-0004-0000-0000-00001B0D0000}"/>
    <hyperlink ref="S4148" r:id="rId2254" xr:uid="{00000000-0004-0000-0000-00001C0D0000}"/>
    <hyperlink ref="S1277" r:id="rId2255" xr:uid="{00000000-0004-0000-0000-00001D0D0000}"/>
    <hyperlink ref="S1279" r:id="rId2256" xr:uid="{00000000-0004-0000-0000-00001E0D0000}"/>
    <hyperlink ref="S1280" r:id="rId2257" xr:uid="{00000000-0004-0000-0000-00001F0D0000}"/>
    <hyperlink ref="S1281" r:id="rId2258" xr:uid="{00000000-0004-0000-0000-0000200D0000}"/>
    <hyperlink ref="S1282" r:id="rId2259" xr:uid="{00000000-0004-0000-0000-0000210D0000}"/>
    <hyperlink ref="S1283" r:id="rId2260" xr:uid="{00000000-0004-0000-0000-0000220D0000}"/>
    <hyperlink ref="S1284" r:id="rId2261" xr:uid="{00000000-0004-0000-0000-0000230D0000}"/>
    <hyperlink ref="S1285" r:id="rId2262" xr:uid="{00000000-0004-0000-0000-0000240D0000}"/>
    <hyperlink ref="S1286" r:id="rId2263" xr:uid="{00000000-0004-0000-0000-0000250D0000}"/>
    <hyperlink ref="S1287" r:id="rId2264" xr:uid="{00000000-0004-0000-0000-0000260D0000}"/>
    <hyperlink ref="S1288" r:id="rId2265" xr:uid="{00000000-0004-0000-0000-0000270D0000}"/>
    <hyperlink ref="S1289" r:id="rId2266" xr:uid="{00000000-0004-0000-0000-0000280D0000}"/>
    <hyperlink ref="S1290" r:id="rId2267" xr:uid="{00000000-0004-0000-0000-0000290D0000}"/>
    <hyperlink ref="S1291" r:id="rId2268" xr:uid="{00000000-0004-0000-0000-00002A0D0000}"/>
    <hyperlink ref="S1292" r:id="rId2269" xr:uid="{00000000-0004-0000-0000-00002B0D0000}"/>
    <hyperlink ref="S1293" r:id="rId2270" xr:uid="{00000000-0004-0000-0000-00002C0D0000}"/>
    <hyperlink ref="S1294" r:id="rId2271" xr:uid="{00000000-0004-0000-0000-00002D0D0000}"/>
    <hyperlink ref="S1295" r:id="rId2272" xr:uid="{00000000-0004-0000-0000-00002E0D0000}"/>
    <hyperlink ref="S1296" r:id="rId2273" xr:uid="{00000000-0004-0000-0000-00002F0D0000}"/>
    <hyperlink ref="S1297" r:id="rId2274" xr:uid="{00000000-0004-0000-0000-0000300D0000}"/>
    <hyperlink ref="S1298" r:id="rId2275" xr:uid="{00000000-0004-0000-0000-0000310D0000}"/>
    <hyperlink ref="S1299" r:id="rId2276" xr:uid="{00000000-0004-0000-0000-0000320D0000}"/>
    <hyperlink ref="S1300" r:id="rId2277" xr:uid="{00000000-0004-0000-0000-0000330D0000}"/>
    <hyperlink ref="S1301" r:id="rId2278" xr:uid="{00000000-0004-0000-0000-0000340D0000}"/>
    <hyperlink ref="S1302" r:id="rId2279" xr:uid="{00000000-0004-0000-0000-0000350D0000}"/>
    <hyperlink ref="S1303" r:id="rId2280" xr:uid="{00000000-0004-0000-0000-0000360D0000}"/>
    <hyperlink ref="S4149" r:id="rId2281" xr:uid="{00000000-0004-0000-0000-0000370D0000}"/>
    <hyperlink ref="S4150" r:id="rId2282" xr:uid="{00000000-0004-0000-0000-0000390D0000}"/>
    <hyperlink ref="S4151" r:id="rId2283" xr:uid="{00000000-0004-0000-0000-00003A0D0000}"/>
    <hyperlink ref="S4152" r:id="rId2284" xr:uid="{00000000-0004-0000-0000-00003B0D0000}"/>
    <hyperlink ref="S4153" r:id="rId2285" xr:uid="{00000000-0004-0000-0000-00003D0D0000}"/>
    <hyperlink ref="S4154" r:id="rId2286" xr:uid="{00000000-0004-0000-0000-00003E0D0000}"/>
    <hyperlink ref="S4155" r:id="rId2287" xr:uid="{00000000-0004-0000-0000-00003F0D0000}"/>
    <hyperlink ref="S4156" r:id="rId2288" xr:uid="{00000000-0004-0000-0000-0000400D0000}"/>
    <hyperlink ref="S4157" r:id="rId2289" xr:uid="{00000000-0004-0000-0000-0000410D0000}"/>
    <hyperlink ref="S3500" r:id="rId2290" xr:uid="{00000000-0004-0000-0000-0000440D0000}"/>
    <hyperlink ref="S3501" r:id="rId2291" xr:uid="{00000000-0004-0000-0000-0000450D0000}"/>
    <hyperlink ref="S4708" r:id="rId2292" xr:uid="{00000000-0004-0000-0000-0000460D0000}"/>
    <hyperlink ref="S1431" r:id="rId2293" xr:uid="{00000000-0004-0000-0000-00004F0D0000}"/>
    <hyperlink ref="S1458" r:id="rId2294" xr:uid="{00000000-0004-0000-0000-0000500D0000}"/>
    <hyperlink ref="S2398" r:id="rId2295" xr:uid="{00000000-0004-0000-0000-0000510D0000}"/>
    <hyperlink ref="S2399" r:id="rId2296" xr:uid="{00000000-0004-0000-0000-0000520D0000}"/>
    <hyperlink ref="S2435" r:id="rId2297" xr:uid="{00000000-0004-0000-0000-0000530D0000}"/>
    <hyperlink ref="S2436" r:id="rId2298" xr:uid="{00000000-0004-0000-0000-0000540D0000}"/>
    <hyperlink ref="S2438" r:id="rId2299" xr:uid="{00000000-0004-0000-0000-0000550D0000}"/>
    <hyperlink ref="S2953" r:id="rId2300" xr:uid="{00000000-0004-0000-0000-0000570D0000}"/>
    <hyperlink ref="S4362" r:id="rId2301" xr:uid="{00000000-0004-0000-0000-00005E0D0000}"/>
    <hyperlink ref="S2555" r:id="rId2302" xr:uid="{00000000-0004-0000-0000-0000630D0000}"/>
    <hyperlink ref="S1641" r:id="rId2303" xr:uid="{00000000-0004-0000-0000-0000650D0000}"/>
    <hyperlink ref="S457" r:id="rId2304" xr:uid="{00000000-0004-0000-0000-00006A0D0000}"/>
    <hyperlink ref="S4600" r:id="rId2305" xr:uid="{00000000-0004-0000-0000-00006C0D0000}"/>
    <hyperlink ref="S1645" r:id="rId2306" xr:uid="{00000000-0004-0000-0000-00006D0D0000}"/>
    <hyperlink ref="S604" r:id="rId2307" xr:uid="{00000000-0004-0000-0000-0000720D0000}"/>
    <hyperlink ref="S605" r:id="rId2308" xr:uid="{00000000-0004-0000-0000-0000730D0000}"/>
    <hyperlink ref="S4714" r:id="rId2309" xr:uid="{00000000-0004-0000-0000-00007B0D0000}"/>
    <hyperlink ref="S4715" r:id="rId2310" xr:uid="{00000000-0004-0000-0000-00007C0D0000}"/>
    <hyperlink ref="S4716" r:id="rId2311" xr:uid="{00000000-0004-0000-0000-00007D0D0000}"/>
    <hyperlink ref="S4717" r:id="rId2312" xr:uid="{00000000-0004-0000-0000-00007E0D0000}"/>
    <hyperlink ref="S1676" r:id="rId2313" xr:uid="{00000000-0004-0000-0000-0000820D0000}"/>
    <hyperlink ref="S400" r:id="rId2314" xr:uid="{00000000-0004-0000-0000-0000850D0000}"/>
    <hyperlink ref="S1142" r:id="rId2315" xr:uid="{00000000-0004-0000-0000-0000880D0000}"/>
    <hyperlink ref="S1143" r:id="rId2316" xr:uid="{00000000-0004-0000-0000-0000890D0000}"/>
    <hyperlink ref="S1144" r:id="rId2317" xr:uid="{00000000-0004-0000-0000-00008A0D0000}"/>
    <hyperlink ref="S1145" r:id="rId2318" xr:uid="{00000000-0004-0000-0000-00008B0D0000}"/>
    <hyperlink ref="S1146" r:id="rId2319" xr:uid="{00000000-0004-0000-0000-00008C0D0000}"/>
    <hyperlink ref="S1147" r:id="rId2320" xr:uid="{00000000-0004-0000-0000-00008D0D0000}"/>
    <hyperlink ref="S1330" r:id="rId2321" xr:uid="{00000000-0004-0000-0000-00008E0D0000}"/>
    <hyperlink ref="S4644" r:id="rId2322" xr:uid="{00000000-0004-0000-0000-0000900D0000}"/>
    <hyperlink ref="S4649" r:id="rId2323" xr:uid="{00000000-0004-0000-0000-0000910D0000}"/>
    <hyperlink ref="S4657" r:id="rId2324" xr:uid="{00000000-0004-0000-0000-0000930D0000}"/>
    <hyperlink ref="S1427" r:id="rId2325" xr:uid="{00000000-0004-0000-0000-0000970D0000}"/>
    <hyperlink ref="S1523" r:id="rId2326" xr:uid="{00000000-0004-0000-0000-0000980D0000}"/>
    <hyperlink ref="S1524" r:id="rId2327" xr:uid="{00000000-0004-0000-0000-0000990D0000}"/>
    <hyperlink ref="S1525" r:id="rId2328" xr:uid="{00000000-0004-0000-0000-00009A0D0000}"/>
    <hyperlink ref="S1689" r:id="rId2329" xr:uid="{00000000-0004-0000-0000-0000A10D0000}"/>
    <hyperlink ref="S2515" r:id="rId2330" xr:uid="{00000000-0004-0000-0000-0000A30D0000}"/>
    <hyperlink ref="S4692" r:id="rId2331" xr:uid="{00000000-0004-0000-0000-0000A50D0000}"/>
    <hyperlink ref="S1148" r:id="rId2332" xr:uid="{00000000-0004-0000-0000-0000A70D0000}"/>
    <hyperlink ref="S1149" r:id="rId2333" xr:uid="{00000000-0004-0000-0000-0000A80D0000}"/>
    <hyperlink ref="S1150" r:id="rId2334" xr:uid="{00000000-0004-0000-0000-0000A90D0000}"/>
    <hyperlink ref="S4585" r:id="rId2335" xr:uid="{00000000-0004-0000-0000-0000AA0D0000}"/>
    <hyperlink ref="S1741" r:id="rId2336" xr:uid="{00000000-0004-0000-0000-0000AB0D0000}"/>
    <hyperlink ref="S1740" r:id="rId2337" xr:uid="{00000000-0004-0000-0000-0000AC0D0000}"/>
    <hyperlink ref="S1747" r:id="rId2338" xr:uid="{00000000-0004-0000-0000-0000AE0D0000}"/>
    <hyperlink ref="S1326" r:id="rId2339" xr:uid="{00000000-0004-0000-0000-0000B10D0000}"/>
    <hyperlink ref="S1325" r:id="rId2340" xr:uid="{00000000-0004-0000-0000-0000B30D0000}"/>
    <hyperlink ref="S1800" r:id="rId2341" xr:uid="{00000000-0004-0000-0000-0000BA0D0000}"/>
    <hyperlink ref="S1925" r:id="rId2342" xr:uid="{00000000-0004-0000-0000-0000BB0D0000}"/>
    <hyperlink ref="S1794" r:id="rId2343" xr:uid="{00000000-0004-0000-0000-0000BD0D0000}"/>
    <hyperlink ref="S1795" r:id="rId2344" xr:uid="{00000000-0004-0000-0000-0000BE0D0000}"/>
    <hyperlink ref="S1796" r:id="rId2345" xr:uid="{00000000-0004-0000-0000-0000BF0D0000}"/>
    <hyperlink ref="S1797" r:id="rId2346" xr:uid="{00000000-0004-0000-0000-0000C00D0000}"/>
    <hyperlink ref="S1791" r:id="rId2347" xr:uid="{00000000-0004-0000-0000-0000C10D0000}"/>
    <hyperlink ref="S1803" r:id="rId2348" xr:uid="{00000000-0004-0000-0000-0000C20D0000}"/>
    <hyperlink ref="S2119" r:id="rId2349" xr:uid="{00000000-0004-0000-0000-0000C30D0000}"/>
    <hyperlink ref="S2199" r:id="rId2350" xr:uid="{00000000-0004-0000-0000-0000C40D0000}"/>
    <hyperlink ref="S247" r:id="rId2351" xr:uid="{00000000-0004-0000-0000-0000C50D0000}"/>
    <hyperlink ref="S2188" r:id="rId2352" xr:uid="{00000000-0004-0000-0000-0000C70D0000}"/>
    <hyperlink ref="S2189" r:id="rId2353" xr:uid="{00000000-0004-0000-0000-0000C80D0000}"/>
    <hyperlink ref="S2190" r:id="rId2354" xr:uid="{00000000-0004-0000-0000-0000C90D0000}"/>
    <hyperlink ref="S2191" r:id="rId2355" xr:uid="{00000000-0004-0000-0000-0000CA0D0000}"/>
    <hyperlink ref="S2192" r:id="rId2356" xr:uid="{00000000-0004-0000-0000-0000CB0D0000}"/>
    <hyperlink ref="S2208" r:id="rId2357" xr:uid="{00000000-0004-0000-0000-0000CD0D0000}"/>
    <hyperlink ref="S2209" r:id="rId2358" xr:uid="{00000000-0004-0000-0000-0000CE0D0000}"/>
    <hyperlink ref="S3999" r:id="rId2359" xr:uid="{00000000-0004-0000-0000-0000CF0D0000}"/>
    <hyperlink ref="S2211" r:id="rId2360" xr:uid="{00000000-0004-0000-0000-0000D00D0000}"/>
    <hyperlink ref="S2212" r:id="rId2361" xr:uid="{00000000-0004-0000-0000-0000D20D0000}"/>
    <hyperlink ref="S2194" r:id="rId2362" xr:uid="{00000000-0004-0000-0000-0000D30D0000}"/>
    <hyperlink ref="S2195" r:id="rId2363" xr:uid="{00000000-0004-0000-0000-0000D50D0000}"/>
    <hyperlink ref="S2196" r:id="rId2364" xr:uid="{00000000-0004-0000-0000-0000D60D0000}"/>
    <hyperlink ref="S2229" r:id="rId2365" xr:uid="{00000000-0004-0000-0000-0000DC0D0000}"/>
    <hyperlink ref="S2126" r:id="rId2366" xr:uid="{00000000-0004-0000-0000-0000E20D0000}"/>
    <hyperlink ref="S2120" r:id="rId2367" xr:uid="{00000000-0004-0000-0000-0000E30D0000}"/>
    <hyperlink ref="S1904" r:id="rId2368" xr:uid="{00000000-0004-0000-0000-0000E40D0000}"/>
    <hyperlink ref="S1905" r:id="rId2369" xr:uid="{00000000-0004-0000-0000-0000E50D0000}"/>
    <hyperlink ref="S1906" r:id="rId2370" xr:uid="{00000000-0004-0000-0000-0000E60D0000}"/>
    <hyperlink ref="S1798" r:id="rId2371" xr:uid="{00000000-0004-0000-0000-0000E70D0000}"/>
    <hyperlink ref="S2213" r:id="rId2372" xr:uid="{00000000-0004-0000-0000-0000E80D0000}"/>
    <hyperlink ref="S2214" r:id="rId2373" xr:uid="{00000000-0004-0000-0000-0000E90D0000}"/>
    <hyperlink ref="S2215" r:id="rId2374" xr:uid="{00000000-0004-0000-0000-0000EA0D0000}"/>
    <hyperlink ref="S2216" r:id="rId2375" xr:uid="{00000000-0004-0000-0000-0000EB0D0000}"/>
    <hyperlink ref="S2217" r:id="rId2376" xr:uid="{00000000-0004-0000-0000-0000EC0D0000}"/>
    <hyperlink ref="S2218" r:id="rId2377" xr:uid="{00000000-0004-0000-0000-0000ED0D0000}"/>
    <hyperlink ref="S2219" r:id="rId2378" xr:uid="{00000000-0004-0000-0000-0000EE0D0000}"/>
    <hyperlink ref="S1327" r:id="rId2379" xr:uid="{00000000-0004-0000-0000-0000EF0D0000}"/>
    <hyperlink ref="S1328" r:id="rId2380" xr:uid="{00000000-0004-0000-0000-0000F00D0000}"/>
    <hyperlink ref="S1329" r:id="rId2381" xr:uid="{00000000-0004-0000-0000-0000F10D0000}"/>
    <hyperlink ref="S742" r:id="rId2382" xr:uid="{00000000-0004-0000-0000-0000F30D0000}"/>
    <hyperlink ref="S3088" r:id="rId2383" xr:uid="{00000000-0004-0000-0000-0000F40D0000}"/>
    <hyperlink ref="S3089" r:id="rId2384" xr:uid="{00000000-0004-0000-0000-0000F60D0000}"/>
    <hyperlink ref="S3090" r:id="rId2385" xr:uid="{00000000-0004-0000-0000-0000F70D0000}"/>
    <hyperlink ref="S3091" r:id="rId2386" xr:uid="{00000000-0004-0000-0000-0000F80D0000}"/>
    <hyperlink ref="S3092" r:id="rId2387" xr:uid="{00000000-0004-0000-0000-0000FA0D0000}"/>
    <hyperlink ref="S4694" r:id="rId2388" xr:uid="{00000000-0004-0000-0000-0000020E0000}"/>
    <hyperlink ref="S4693" r:id="rId2389" xr:uid="{00000000-0004-0000-0000-0000030E0000}"/>
    <hyperlink ref="S3077" r:id="rId2390" xr:uid="{00000000-0004-0000-0000-0000070E0000}"/>
    <hyperlink ref="S2133" r:id="rId2391" xr:uid="{00000000-0004-0000-0000-0000080E0000}"/>
    <hyperlink ref="S839" r:id="rId2392" xr:uid="{00000000-0004-0000-0000-0000090E0000}"/>
    <hyperlink ref="S711" r:id="rId2393" xr:uid="{00000000-0004-0000-0000-00000C0E0000}"/>
    <hyperlink ref="S4718" r:id="rId2394" xr:uid="{00000000-0004-0000-0000-00001C0E0000}"/>
    <hyperlink ref="S4719" r:id="rId2395" xr:uid="{00000000-0004-0000-0000-00001D0E0000}"/>
    <hyperlink ref="S4720" r:id="rId2396" xr:uid="{00000000-0004-0000-0000-00001E0E0000}"/>
    <hyperlink ref="S4721" r:id="rId2397" xr:uid="{00000000-0004-0000-0000-00001F0E0000}"/>
    <hyperlink ref="S4722" r:id="rId2398" xr:uid="{00000000-0004-0000-0000-0000200E0000}"/>
    <hyperlink ref="S1901" r:id="rId2399" xr:uid="{00000000-0004-0000-0000-0000210E0000}"/>
    <hyperlink ref="S902" r:id="rId2400" xr:uid="{00000000-0004-0000-0000-0000240E0000}"/>
    <hyperlink ref="S741" r:id="rId2401" xr:uid="{00000000-0004-0000-0000-0000260E0000}"/>
    <hyperlink ref="S2913" r:id="rId2402" xr:uid="{00000000-0004-0000-0000-0000290E0000}"/>
    <hyperlink ref="S1919" r:id="rId2403" xr:uid="{00000000-0004-0000-0000-00002C0E0000}"/>
    <hyperlink ref="S1932" r:id="rId2404" xr:uid="{00000000-0004-0000-0000-00002D0E0000}"/>
    <hyperlink ref="S1933" r:id="rId2405" xr:uid="{00000000-0004-0000-0000-00002E0E0000}"/>
    <hyperlink ref="S3583" r:id="rId2406" xr:uid="{00000000-0004-0000-0000-00002F0E0000}"/>
    <hyperlink ref="S3584" r:id="rId2407" xr:uid="{00000000-0004-0000-0000-0000300E0000}"/>
    <hyperlink ref="S3532" r:id="rId2408" xr:uid="{00000000-0004-0000-0000-0000310E0000}"/>
    <hyperlink ref="S892" r:id="rId2409" xr:uid="{00000000-0004-0000-0000-0000320E0000}"/>
    <hyperlink ref="S905" r:id="rId2410" xr:uid="{00000000-0004-0000-0000-0000330E0000}"/>
    <hyperlink ref="S909" r:id="rId2411" xr:uid="{00000000-0004-0000-0000-0000340E0000}"/>
    <hyperlink ref="S2488" r:id="rId2412" xr:uid="{00000000-0004-0000-0000-0000390E0000}"/>
    <hyperlink ref="S2489" r:id="rId2413" xr:uid="{00000000-0004-0000-0000-00003A0E0000}"/>
    <hyperlink ref="S684" r:id="rId2414" xr:uid="{00000000-0004-0000-0000-00003D0E0000}"/>
    <hyperlink ref="S3028" r:id="rId2415" xr:uid="{00000000-0004-0000-0000-0000410E0000}"/>
    <hyperlink ref="S641" r:id="rId2416" xr:uid="{00000000-0004-0000-0000-0000420E0000}"/>
    <hyperlink ref="S642" r:id="rId2417" xr:uid="{00000000-0004-0000-0000-0000430E0000}"/>
    <hyperlink ref="S240" r:id="rId2418" xr:uid="{00000000-0004-0000-0000-0000450E0000}"/>
    <hyperlink ref="S3668" r:id="rId2419" xr:uid="{00000000-0004-0000-0000-00004A0E0000}"/>
    <hyperlink ref="S3669" r:id="rId2420" xr:uid="{00000000-0004-0000-0000-00004B0E0000}"/>
    <hyperlink ref="S3978" r:id="rId2421" xr:uid="{00000000-0004-0000-0000-00004C0E0000}"/>
    <hyperlink ref="S3980" r:id="rId2422" xr:uid="{00000000-0004-0000-0000-00004D0E0000}"/>
    <hyperlink ref="S2879" r:id="rId2423" xr:uid="{00000000-0004-0000-0000-0000510E0000}"/>
    <hyperlink ref="S2668" r:id="rId2424" xr:uid="{00000000-0004-0000-0000-0000550E0000}"/>
    <hyperlink ref="S2669" r:id="rId2425" xr:uid="{00000000-0004-0000-0000-0000570E0000}"/>
    <hyperlink ref="S2382" r:id="rId2426" xr:uid="{00000000-0004-0000-0000-00005B0E0000}"/>
    <hyperlink ref="S3774" r:id="rId2427" xr:uid="{00000000-0004-0000-0000-00005C0E0000}"/>
    <hyperlink ref="S3811" r:id="rId2428" xr:uid="{00000000-0004-0000-0000-00005F0E0000}"/>
    <hyperlink ref="S3827" r:id="rId2429" xr:uid="{00000000-0004-0000-0000-0000600E0000}"/>
    <hyperlink ref="S3982" r:id="rId2430" xr:uid="{00000000-0004-0000-0000-0000610E0000}"/>
    <hyperlink ref="S3981" r:id="rId2431" xr:uid="{00000000-0004-0000-0000-0000620E0000}"/>
    <hyperlink ref="S3984" r:id="rId2432" xr:uid="{00000000-0004-0000-0000-0000650E0000}"/>
    <hyperlink ref="S3985" r:id="rId2433" xr:uid="{00000000-0004-0000-0000-0000660E0000}"/>
    <hyperlink ref="S2324" r:id="rId2434" xr:uid="{00000000-0004-0000-0000-00006A0E0000}"/>
    <hyperlink ref="S2431" r:id="rId2435" xr:uid="{00000000-0004-0000-0000-00006F0E0000}"/>
    <hyperlink ref="S2283" r:id="rId2436" xr:uid="{00000000-0004-0000-0000-0000720E0000}"/>
    <hyperlink ref="S2279" r:id="rId2437" xr:uid="{00000000-0004-0000-0000-0000730E0000}"/>
    <hyperlink ref="S2280" r:id="rId2438" xr:uid="{00000000-0004-0000-0000-0000740E0000}"/>
    <hyperlink ref="S2277" r:id="rId2439" xr:uid="{00000000-0004-0000-0000-0000750E0000}"/>
    <hyperlink ref="S2308" r:id="rId2440" xr:uid="{00000000-0004-0000-0000-0000770E0000}"/>
    <hyperlink ref="S3904" r:id="rId2441" xr:uid="{00000000-0004-0000-0000-0000790E0000}"/>
    <hyperlink ref="S4026" r:id="rId2442" xr:uid="{00000000-0004-0000-0000-00007A0E0000}"/>
    <hyperlink ref="S4027" r:id="rId2443" xr:uid="{00000000-0004-0000-0000-00007B0E0000}"/>
    <hyperlink ref="S4483" r:id="rId2444" xr:uid="{00000000-0004-0000-0000-00007C0E0000}"/>
    <hyperlink ref="S94" r:id="rId2445" xr:uid="{00000000-0004-0000-0000-00007D0E0000}"/>
    <hyperlink ref="S95" r:id="rId2446" xr:uid="{00000000-0004-0000-0000-00007E0E0000}"/>
    <hyperlink ref="S2963" r:id="rId2447" xr:uid="{00000000-0004-0000-0000-0000810E0000}"/>
    <hyperlink ref="S2964" r:id="rId2448" xr:uid="{00000000-0004-0000-0000-0000830E0000}"/>
    <hyperlink ref="S2965" r:id="rId2449" xr:uid="{00000000-0004-0000-0000-0000840E0000}"/>
    <hyperlink ref="S3986" r:id="rId2450" xr:uid="{00000000-0004-0000-0000-0000860E0000}"/>
    <hyperlink ref="S377" r:id="rId2451" xr:uid="{00000000-0004-0000-0000-00008A0E0000}"/>
    <hyperlink ref="S378" r:id="rId2452" xr:uid="{00000000-0004-0000-0000-00008B0E0000}"/>
    <hyperlink ref="S301" r:id="rId2453" xr:uid="{00000000-0004-0000-0000-00008C0E0000}"/>
    <hyperlink ref="S4467" r:id="rId2454" xr:uid="{00000000-0004-0000-0000-00008E0E0000}"/>
    <hyperlink ref="S571" r:id="rId2455" xr:uid="{00000000-0004-0000-0000-00008F0E0000}"/>
    <hyperlink ref="S4466" r:id="rId2456" xr:uid="{00000000-0004-0000-0000-0000900E0000}"/>
    <hyperlink ref="S2345" r:id="rId2457" xr:uid="{00000000-0004-0000-0000-0000920E0000}"/>
    <hyperlink ref="S606" r:id="rId2458" xr:uid="{00000000-0004-0000-0000-0000930E0000}"/>
    <hyperlink ref="S4463" r:id="rId2459" xr:uid="{00000000-0004-0000-0000-0000970E0000}"/>
    <hyperlink ref="S2594" r:id="rId2460" xr:uid="{00000000-0004-0000-0000-00009B0E0000}"/>
    <hyperlink ref="S2595" r:id="rId2461" xr:uid="{00000000-0004-0000-0000-00009C0E0000}"/>
    <hyperlink ref="S2596" r:id="rId2462" xr:uid="{00000000-0004-0000-0000-00009D0E0000}"/>
    <hyperlink ref="S2597" r:id="rId2463" xr:uid="{00000000-0004-0000-0000-00009E0E0000}"/>
    <hyperlink ref="S4658" r:id="rId2464" xr:uid="{00000000-0004-0000-0000-0000A10E0000}"/>
    <hyperlink ref="S825" r:id="rId2465" xr:uid="{00000000-0004-0000-0000-0000A30E0000}"/>
    <hyperlink ref="S906" r:id="rId2466" xr:uid="{00000000-0004-0000-0000-0000A40E0000}"/>
    <hyperlink ref="S1418" r:id="rId2467" xr:uid="{00000000-0004-0000-0000-0000A60E0000}"/>
    <hyperlink ref="S1417" r:id="rId2468" xr:uid="{00000000-0004-0000-0000-0000A70E0000}"/>
    <hyperlink ref="S720" r:id="rId2469" xr:uid="{00000000-0004-0000-0000-0000A80E0000}"/>
    <hyperlink ref="S717" r:id="rId2470" xr:uid="{00000000-0004-0000-0000-0000A90E0000}"/>
    <hyperlink ref="S299" r:id="rId2471" xr:uid="{00000000-0004-0000-0000-0000AC0E0000}"/>
    <hyperlink ref="S302" r:id="rId2472" xr:uid="{00000000-0004-0000-0000-0000AD0E0000}"/>
    <hyperlink ref="S625" r:id="rId2473" xr:uid="{00000000-0004-0000-0000-0000AF0E0000}"/>
    <hyperlink ref="S3268" r:id="rId2474" xr:uid="{00000000-0004-0000-0000-0000B10E0000}"/>
    <hyperlink ref="S3246" r:id="rId2475" xr:uid="{00000000-0004-0000-0000-0000B30E0000}"/>
    <hyperlink ref="S3243" r:id="rId2476" xr:uid="{00000000-0004-0000-0000-0000B50E0000}"/>
    <hyperlink ref="S3244" r:id="rId2477" xr:uid="{00000000-0004-0000-0000-0000B60E0000}"/>
    <hyperlink ref="S3249" r:id="rId2478" xr:uid="{00000000-0004-0000-0000-0000B70E0000}"/>
    <hyperlink ref="S3248" r:id="rId2479" xr:uid="{00000000-0004-0000-0000-0000B80E0000}"/>
    <hyperlink ref="S3272" r:id="rId2480" xr:uid="{00000000-0004-0000-0000-0000BA0E0000}"/>
    <hyperlink ref="S3274" r:id="rId2481" xr:uid="{00000000-0004-0000-0000-0000BB0E0000}"/>
    <hyperlink ref="S3265" r:id="rId2482" xr:uid="{00000000-0004-0000-0000-0000BD0E0000}"/>
    <hyperlink ref="S3266" r:id="rId2483" xr:uid="{00000000-0004-0000-0000-0000BE0E0000}"/>
    <hyperlink ref="S3275" r:id="rId2484" xr:uid="{00000000-0004-0000-0000-0000BF0E0000}"/>
    <hyperlink ref="S3255" r:id="rId2485" xr:uid="{00000000-0004-0000-0000-0000C00E0000}"/>
    <hyperlink ref="S3258" r:id="rId2486" xr:uid="{00000000-0004-0000-0000-0000C20E0000}"/>
    <hyperlink ref="S3259" r:id="rId2487" xr:uid="{00000000-0004-0000-0000-0000C30E0000}"/>
    <hyperlink ref="S3260" r:id="rId2488" xr:uid="{00000000-0004-0000-0000-0000C40E0000}"/>
    <hyperlink ref="S3250" r:id="rId2489" xr:uid="{00000000-0004-0000-0000-0000C60E0000}"/>
    <hyperlink ref="S3247" r:id="rId2490" xr:uid="{00000000-0004-0000-0000-0000C70E0000}"/>
    <hyperlink ref="S3245" r:id="rId2491" xr:uid="{00000000-0004-0000-0000-0000C80E0000}"/>
    <hyperlink ref="S3269" r:id="rId2492" xr:uid="{00000000-0004-0000-0000-0000CA0E0000}"/>
    <hyperlink ref="S3256" r:id="rId2493" xr:uid="{00000000-0004-0000-0000-0000CB0E0000}"/>
    <hyperlink ref="S3263" r:id="rId2494" xr:uid="{00000000-0004-0000-0000-0000CC0E0000}"/>
    <hyperlink ref="S3257" r:id="rId2495" xr:uid="{00000000-0004-0000-0000-0000CD0E0000}"/>
    <hyperlink ref="S3270" r:id="rId2496" xr:uid="{00000000-0004-0000-0000-0000CF0E0000}"/>
    <hyperlink ref="S3271" r:id="rId2497" xr:uid="{00000000-0004-0000-0000-0000D00E0000}"/>
    <hyperlink ref="S3987" r:id="rId2498" xr:uid="{00000000-0004-0000-0000-0000D10E0000}"/>
    <hyperlink ref="S3988" r:id="rId2499" xr:uid="{00000000-0004-0000-0000-0000D20E0000}"/>
    <hyperlink ref="S2681" r:id="rId2500" xr:uid="{00000000-0004-0000-0000-0000D40E0000}"/>
    <hyperlink ref="S2262" r:id="rId2501" xr:uid="{00000000-0004-0000-0000-0000D90E0000}"/>
    <hyperlink ref="S2263" r:id="rId2502" xr:uid="{00000000-0004-0000-0000-0000DA0E0000}"/>
    <hyperlink ref="S928" r:id="rId2503" xr:uid="{00000000-0004-0000-0000-0000DB0E0000}"/>
    <hyperlink ref="S3989" r:id="rId2504" xr:uid="{00000000-0004-0000-0000-0000DC0E0000}"/>
    <hyperlink ref="S3990" r:id="rId2505" xr:uid="{00000000-0004-0000-0000-0000DD0E0000}"/>
    <hyperlink ref="S3424" r:id="rId2506" xr:uid="{00000000-0004-0000-0000-0000DE0E0000}"/>
    <hyperlink ref="S3427" r:id="rId2507" xr:uid="{00000000-0004-0000-0000-0000E10E0000}"/>
    <hyperlink ref="S256" r:id="rId2508" xr:uid="{00000000-0004-0000-0000-0000E20E0000}"/>
    <hyperlink ref="S3428" r:id="rId2509" xr:uid="{00000000-0004-0000-0000-0000E30E0000}"/>
    <hyperlink ref="S1622" r:id="rId2510" xr:uid="{00000000-0004-0000-0000-0000E40E0000}"/>
    <hyperlink ref="S1643" r:id="rId2511" xr:uid="{00000000-0004-0000-0000-0000E50E0000}"/>
    <hyperlink ref="S1649" r:id="rId2512" xr:uid="{00000000-0004-0000-0000-0000E60E0000}"/>
    <hyperlink ref="S1757" r:id="rId2513" xr:uid="{00000000-0004-0000-0000-0000EB0E0000}"/>
    <hyperlink ref="S4709" r:id="rId2514" xr:uid="{00000000-0004-0000-0000-0000EE0E0000}"/>
    <hyperlink ref="S4710" r:id="rId2515" xr:uid="{00000000-0004-0000-0000-0000EF0E0000}"/>
    <hyperlink ref="S3183" r:id="rId2516" xr:uid="{00000000-0004-0000-0000-0000F50E0000}"/>
    <hyperlink ref="S3184" r:id="rId2517" xr:uid="{00000000-0004-0000-0000-0000F60E0000}"/>
    <hyperlink ref="S4697" r:id="rId2518" xr:uid="{00000000-0004-0000-0000-0000F70E0000}"/>
    <hyperlink ref="S4698" r:id="rId2519" xr:uid="{00000000-0004-0000-0000-0000F80E0000}"/>
    <hyperlink ref="S4699" r:id="rId2520" xr:uid="{00000000-0004-0000-0000-0000F90E0000}"/>
    <hyperlink ref="S4700" r:id="rId2521" xr:uid="{00000000-0004-0000-0000-0000FA0E0000}"/>
    <hyperlink ref="S4701" r:id="rId2522" xr:uid="{00000000-0004-0000-0000-0000FB0E0000}"/>
    <hyperlink ref="S4702" r:id="rId2523" xr:uid="{00000000-0004-0000-0000-0000FC0E0000}"/>
    <hyperlink ref="S2934" r:id="rId2524" xr:uid="{00000000-0004-0000-0000-0000FE0E0000}"/>
    <hyperlink ref="S3991" r:id="rId2525" xr:uid="{00000000-0004-0000-0000-0000000F0000}"/>
    <hyperlink ref="S2598" r:id="rId2526" xr:uid="{00000000-0004-0000-0000-0000010F0000}"/>
    <hyperlink ref="S2903" r:id="rId2527" xr:uid="{00000000-0004-0000-0000-0000030F0000}"/>
    <hyperlink ref="S2904" r:id="rId2528" xr:uid="{00000000-0004-0000-0000-0000050F0000}"/>
    <hyperlink ref="S933" r:id="rId2529" xr:uid="{00000000-0004-0000-0000-00000C0F0000}"/>
    <hyperlink ref="S534" r:id="rId2530" xr:uid="{00000000-0004-0000-0000-00000D0F0000}"/>
    <hyperlink ref="S535" r:id="rId2531" xr:uid="{00000000-0004-0000-0000-00000E0F0000}"/>
    <hyperlink ref="S536" r:id="rId2532" xr:uid="{00000000-0004-0000-0000-00000F0F0000}"/>
    <hyperlink ref="S1332" r:id="rId2533" xr:uid="{00000000-0004-0000-0000-0000110F0000}"/>
    <hyperlink ref="S257" r:id="rId2534" xr:uid="{00000000-0004-0000-0000-0000140F0000}"/>
    <hyperlink ref="S1333" r:id="rId2535" xr:uid="{00000000-0004-0000-0000-0000150F0000}"/>
    <hyperlink ref="S916" r:id="rId2536" xr:uid="{00000000-0004-0000-0000-00001A0F0000}"/>
    <hyperlink ref="S893" r:id="rId2537" xr:uid="{00000000-0004-0000-0000-00001C0F0000}"/>
    <hyperlink ref="S865" r:id="rId2538" xr:uid="{00000000-0004-0000-0000-00001D0F0000}"/>
    <hyperlink ref="S866" r:id="rId2539" xr:uid="{00000000-0004-0000-0000-00001E0F0000}"/>
    <hyperlink ref="S867" r:id="rId2540" xr:uid="{00000000-0004-0000-0000-0000200F0000}"/>
    <hyperlink ref="S2486" r:id="rId2541" xr:uid="{00000000-0004-0000-0000-0000210F0000}"/>
    <hyperlink ref="S2905" r:id="rId2542" xr:uid="{00000000-0004-0000-0000-0000220F0000}"/>
    <hyperlink ref="S2869" r:id="rId2543" xr:uid="{00000000-0004-0000-0000-0000230F0000}"/>
    <hyperlink ref="S692" r:id="rId2544" xr:uid="{00000000-0004-0000-0000-0000250F0000}"/>
    <hyperlink ref="S693" r:id="rId2545" xr:uid="{00000000-0004-0000-0000-0000260F0000}"/>
    <hyperlink ref="S4711" r:id="rId2546" xr:uid="{00000000-0004-0000-0000-0000280F0000}"/>
    <hyperlink ref="S477" r:id="rId2547" xr:uid="{00000000-0004-0000-0000-0000290F0000}"/>
    <hyperlink ref="S478" r:id="rId2548" xr:uid="{00000000-0004-0000-0000-00002A0F0000}"/>
    <hyperlink ref="S479" r:id="rId2549" xr:uid="{00000000-0004-0000-0000-00002B0F0000}"/>
    <hyperlink ref="S603" r:id="rId2550" xr:uid="{00000000-0004-0000-0000-00002C0F0000}"/>
    <hyperlink ref="S2659" r:id="rId2551" xr:uid="{00000000-0004-0000-0000-00002F0F0000}"/>
    <hyperlink ref="S2966" r:id="rId2552" xr:uid="{00000000-0004-0000-0000-0000300F0000}"/>
    <hyperlink ref="S4468" r:id="rId2553" xr:uid="{00000000-0004-0000-0000-0000330F0000}"/>
    <hyperlink ref="S3477" r:id="rId2554" xr:uid="{00000000-0004-0000-0000-0000340F0000}"/>
    <hyperlink ref="S3994" r:id="rId2555" xr:uid="{00000000-0004-0000-0000-0000360F0000}"/>
    <hyperlink ref="S3979" r:id="rId2556" xr:uid="{00000000-0004-0000-0000-0000370F0000}"/>
    <hyperlink ref="S3185" r:id="rId2557" xr:uid="{00000000-0004-0000-0000-00003D0F0000}"/>
    <hyperlink ref="S3252" r:id="rId2558" xr:uid="{00000000-0004-0000-0000-00003E0F0000}"/>
    <hyperlink ref="S3253" r:id="rId2559" xr:uid="{00000000-0004-0000-0000-00003F0F0000}"/>
    <hyperlink ref="S3254" r:id="rId2560" xr:uid="{00000000-0004-0000-0000-0000400F0000}"/>
    <hyperlink ref="S2527" r:id="rId2561" xr:uid="{00000000-0004-0000-0000-0000420F0000}"/>
    <hyperlink ref="S3262" r:id="rId2562" xr:uid="{00000000-0004-0000-0000-0000430F0000}"/>
    <hyperlink ref="S626" r:id="rId2563" xr:uid="{00000000-0004-0000-0000-0000440F0000}"/>
    <hyperlink ref="S2471" r:id="rId2564" xr:uid="{00000000-0004-0000-0000-00005D0F0000}"/>
    <hyperlink ref="S2472" r:id="rId2565" xr:uid="{00000000-0004-0000-0000-00005E0F0000}"/>
    <hyperlink ref="S2473" r:id="rId2566" xr:uid="{00000000-0004-0000-0000-00005F0F0000}"/>
    <hyperlink ref="S2474" r:id="rId2567" xr:uid="{00000000-0004-0000-0000-0000600F0000}"/>
    <hyperlink ref="S329" r:id="rId2568" xr:uid="{00000000-0004-0000-0000-0000610F0000}"/>
    <hyperlink ref="S328" r:id="rId2569" xr:uid="{00000000-0004-0000-0000-0000620F0000}"/>
    <hyperlink ref="S330" r:id="rId2570" xr:uid="{00000000-0004-0000-0000-0000630F0000}"/>
    <hyperlink ref="S341" r:id="rId2571" xr:uid="{00000000-0004-0000-0000-0000650F0000}"/>
    <hyperlink ref="S900" r:id="rId2572" xr:uid="{00000000-0004-0000-0000-0000760F0000}"/>
    <hyperlink ref="S4764" r:id="rId2573" xr:uid="{00000000-0004-0000-0000-0000770F0000}"/>
    <hyperlink ref="S4765" r:id="rId2574" xr:uid="{00000000-0004-0000-0000-0000780F0000}"/>
    <hyperlink ref="S2915" r:id="rId2575" xr:uid="{00000000-0004-0000-0000-0000790F0000}"/>
    <hyperlink ref="S2917" r:id="rId2576" xr:uid="{00000000-0004-0000-0000-00007A0F0000}"/>
    <hyperlink ref="S2931" r:id="rId2577" xr:uid="{00000000-0004-0000-0000-00007B0F0000}"/>
    <hyperlink ref="S2932" r:id="rId2578" xr:uid="{00000000-0004-0000-0000-00007C0F0000}"/>
    <hyperlink ref="S2920" r:id="rId2579" xr:uid="{00000000-0004-0000-0000-00007E0F0000}"/>
    <hyperlink ref="S2928" r:id="rId2580" xr:uid="{00000000-0004-0000-0000-00007F0F0000}"/>
    <hyperlink ref="S2921" r:id="rId2581" xr:uid="{00000000-0004-0000-0000-0000800F0000}"/>
    <hyperlink ref="S2930" r:id="rId2582" xr:uid="{00000000-0004-0000-0000-0000810F0000}"/>
    <hyperlink ref="S2929" r:id="rId2583" xr:uid="{00000000-0004-0000-0000-0000820F0000}"/>
    <hyperlink ref="S2912" r:id="rId2584" xr:uid="{00000000-0004-0000-0000-0000830F0000}"/>
    <hyperlink ref="S778" r:id="rId2585" xr:uid="{00000000-0004-0000-0000-0000860F0000}"/>
    <hyperlink ref="S1242" r:id="rId2586" xr:uid="{00000000-0004-0000-0000-0000880F0000}"/>
    <hyperlink ref="S1243" r:id="rId2587" xr:uid="{00000000-0004-0000-0000-0000890F0000}"/>
    <hyperlink ref="S1244" r:id="rId2588" xr:uid="{00000000-0004-0000-0000-00008A0F0000}"/>
    <hyperlink ref="S1568" r:id="rId2589" xr:uid="{00000000-0004-0000-0000-00008E0F0000}"/>
    <hyperlink ref="S2609" r:id="rId2590" xr:uid="{00000000-0004-0000-0000-00008F0F0000}"/>
    <hyperlink ref="S2610" r:id="rId2591" xr:uid="{00000000-0004-0000-0000-0000920F0000}"/>
    <hyperlink ref="S1245" r:id="rId2592" xr:uid="{00000000-0004-0000-0000-0000940F0000}"/>
    <hyperlink ref="S1246" r:id="rId2593" xr:uid="{00000000-0004-0000-0000-0000950F0000}"/>
    <hyperlink ref="S1247" r:id="rId2594" xr:uid="{00000000-0004-0000-0000-0000960F0000}"/>
    <hyperlink ref="S3032" r:id="rId2595" xr:uid="{00000000-0004-0000-0000-0000980F0000}"/>
    <hyperlink ref="S3036" r:id="rId2596" xr:uid="{00000000-0004-0000-0000-0000990F0000}"/>
    <hyperlink ref="S3037" r:id="rId2597" xr:uid="{00000000-0004-0000-0000-00009A0F0000}"/>
    <hyperlink ref="S3040" r:id="rId2598" xr:uid="{00000000-0004-0000-0000-00009B0F0000}"/>
    <hyperlink ref="S3042" r:id="rId2599" xr:uid="{00000000-0004-0000-0000-00009C0F0000}"/>
    <hyperlink ref="S3044" r:id="rId2600" xr:uid="{00000000-0004-0000-0000-00009D0F0000}"/>
    <hyperlink ref="S3038" r:id="rId2601" xr:uid="{00000000-0004-0000-0000-00009F0F0000}"/>
    <hyperlink ref="S2561" r:id="rId2602" xr:uid="{00000000-0004-0000-0000-0000A20F0000}"/>
    <hyperlink ref="S2562" r:id="rId2603" xr:uid="{00000000-0004-0000-0000-0000A30F0000}"/>
    <hyperlink ref="S3046" r:id="rId2604" xr:uid="{00000000-0004-0000-0000-0000A50F0000}"/>
    <hyperlink ref="S3047" r:id="rId2605" xr:uid="{00000000-0004-0000-0000-0000A60F0000}"/>
    <hyperlink ref="S2624" r:id="rId2606" xr:uid="{00000000-0004-0000-0000-0000A70F0000}"/>
    <hyperlink ref="S2604" r:id="rId2607" xr:uid="{00000000-0004-0000-0000-0000A80F0000}"/>
    <hyperlink ref="S2564" r:id="rId2608" xr:uid="{00000000-0004-0000-0000-0000A90F0000}"/>
    <hyperlink ref="S1254" r:id="rId2609" xr:uid="{00000000-0004-0000-0000-0000AB0F0000}"/>
    <hyperlink ref="S3033" r:id="rId2610" xr:uid="{00000000-0004-0000-0000-0000AD0F0000}"/>
    <hyperlink ref="S3041" r:id="rId2611" xr:uid="{00000000-0004-0000-0000-0000AE0F0000}"/>
    <hyperlink ref="T3200" r:id="rId2612" xr:uid="{00000000-0004-0000-0000-0000AF0F0000}"/>
    <hyperlink ref="S702" r:id="rId2613" xr:uid="{00000000-0004-0000-0000-0000B00F0000}"/>
    <hyperlink ref="S701" r:id="rId2614" xr:uid="{00000000-0004-0000-0000-0000B10F0000}"/>
    <hyperlink ref="S4609" r:id="rId2615" xr:uid="{00000000-0004-0000-0000-0000B60F0000}"/>
    <hyperlink ref="S4612" r:id="rId2616" xr:uid="{00000000-0004-0000-0000-0000B70F0000}"/>
    <hyperlink ref="S4613" r:id="rId2617" xr:uid="{00000000-0004-0000-0000-0000B80F0000}"/>
    <hyperlink ref="S4602" r:id="rId2618" xr:uid="{00000000-0004-0000-0000-0000B90F0000}"/>
    <hyperlink ref="S380" r:id="rId2619" xr:uid="{00000000-0004-0000-0000-0000BD0F0000}"/>
    <hyperlink ref="S381" r:id="rId2620" xr:uid="{00000000-0004-0000-0000-0000BF0F0000}"/>
    <hyperlink ref="S383" r:id="rId2621" xr:uid="{00000000-0004-0000-0000-0000C10F0000}"/>
    <hyperlink ref="S957" r:id="rId2622" xr:uid="{00000000-0004-0000-0000-0000C20F0000}"/>
    <hyperlink ref="S2493" r:id="rId2623" xr:uid="{00000000-0004-0000-0000-0000C60F0000}"/>
    <hyperlink ref="S861" r:id="rId2624" xr:uid="{00000000-0004-0000-0000-0000C70F0000}"/>
    <hyperlink ref="S3057" r:id="rId2625" xr:uid="{00000000-0004-0000-0000-0000C90F0000}"/>
    <hyperlink ref="S1184" r:id="rId2626" xr:uid="{00000000-0004-0000-0000-0000CE0F0000}"/>
    <hyperlink ref="S2530" r:id="rId2627" xr:uid="{00000000-0004-0000-0000-0000CF0F0000}"/>
    <hyperlink ref="S1306" r:id="rId2628" xr:uid="{00000000-0004-0000-0000-0000D00F0000}"/>
    <hyperlink ref="S3058" r:id="rId2629" xr:uid="{00000000-0004-0000-0000-0000D50F0000}"/>
    <hyperlink ref="S2521" r:id="rId2630" xr:uid="{00000000-0004-0000-0000-0000D70F0000}"/>
    <hyperlink ref="S1666" r:id="rId2631" xr:uid="{00000000-0004-0000-0000-0000DB0F0000}"/>
    <hyperlink ref="S1671" r:id="rId2632" xr:uid="{00000000-0004-0000-0000-0000DC0F0000}"/>
    <hyperlink ref="S382" r:id="rId2633" xr:uid="{00000000-0004-0000-0000-0000DD0F0000}"/>
    <hyperlink ref="S4231" r:id="rId2634" xr:uid="{00000000-0004-0000-0000-0000DF0F0000}"/>
    <hyperlink ref="S3778" r:id="rId2635" xr:uid="{00000000-0004-0000-0000-0000E30F0000}"/>
    <hyperlink ref="S3779" r:id="rId2636" xr:uid="{00000000-0004-0000-0000-0000E40F0000}"/>
    <hyperlink ref="S3780" r:id="rId2637" xr:uid="{00000000-0004-0000-0000-0000E60F0000}"/>
    <hyperlink ref="S3775" r:id="rId2638" xr:uid="{00000000-0004-0000-0000-0000E80F0000}"/>
    <hyperlink ref="S3776" r:id="rId2639" xr:uid="{00000000-0004-0000-0000-0000EA0F0000}"/>
    <hyperlink ref="S1334" r:id="rId2640" xr:uid="{00000000-0004-0000-0000-0000EB0F0000}"/>
    <hyperlink ref="S3777" r:id="rId2641" xr:uid="{00000000-0004-0000-0000-0000EE0F0000}"/>
    <hyperlink ref="S3782" r:id="rId2642" xr:uid="{00000000-0004-0000-0000-0000EF0F0000}"/>
    <hyperlink ref="S3783" r:id="rId2643" xr:uid="{00000000-0004-0000-0000-0000F00F0000}"/>
    <hyperlink ref="S697" r:id="rId2644" xr:uid="{00000000-0004-0000-0000-0000F10F0000}"/>
    <hyperlink ref="S3311" r:id="rId2645" xr:uid="{00000000-0004-0000-0000-0000F20F0000}"/>
    <hyperlink ref="S36" r:id="rId2646" xr:uid="{00000000-0004-0000-0000-0000F30F0000}"/>
    <hyperlink ref="S3784" r:id="rId2647" xr:uid="{00000000-0004-0000-0000-0000F40F0000}"/>
    <hyperlink ref="S3785" r:id="rId2648" xr:uid="{00000000-0004-0000-0000-0000F50F0000}"/>
    <hyperlink ref="S3789" r:id="rId2649" xr:uid="{00000000-0004-0000-0000-0000F60F0000}"/>
    <hyperlink ref="S3790" r:id="rId2650" xr:uid="{00000000-0004-0000-0000-0000F70F0000}"/>
    <hyperlink ref="S3792" r:id="rId2651" xr:uid="{00000000-0004-0000-0000-0000F80F0000}"/>
    <hyperlink ref="S3794" r:id="rId2652" xr:uid="{00000000-0004-0000-0000-0000FB0F0000}"/>
    <hyperlink ref="S3795" r:id="rId2653" xr:uid="{00000000-0004-0000-0000-0000FC0F0000}"/>
    <hyperlink ref="T2405" r:id="rId2654" xr:uid="{00000000-0004-0000-0000-0000FE0F0000}"/>
    <hyperlink ref="S2405" r:id="rId2655" xr:uid="{00000000-0004-0000-0000-0000FF0F0000}"/>
    <hyperlink ref="S3299" r:id="rId2656" xr:uid="{00000000-0004-0000-0000-000001100000}"/>
    <hyperlink ref="S3796" r:id="rId2657" xr:uid="{00000000-0004-0000-0000-000002100000}"/>
    <hyperlink ref="S4743" r:id="rId2658" xr:uid="{00000000-0004-0000-0000-000003100000}"/>
    <hyperlink ref="S4744" r:id="rId2659" xr:uid="{00000000-0004-0000-0000-000004100000}"/>
    <hyperlink ref="S3797" r:id="rId2660" xr:uid="{00000000-0004-0000-0000-000006100000}"/>
    <hyperlink ref="S3798" r:id="rId2661" xr:uid="{00000000-0004-0000-0000-000007100000}"/>
    <hyperlink ref="S3786" r:id="rId2662" xr:uid="{00000000-0004-0000-0000-000008100000}"/>
    <hyperlink ref="S3787" r:id="rId2663" xr:uid="{00000000-0004-0000-0000-000009100000}"/>
    <hyperlink ref="S3788" r:id="rId2664" xr:uid="{00000000-0004-0000-0000-00000A100000}"/>
    <hyperlink ref="S3791" r:id="rId2665" xr:uid="{00000000-0004-0000-0000-00000C100000}"/>
    <hyperlink ref="S3781" r:id="rId2666" xr:uid="{00000000-0004-0000-0000-00000D100000}"/>
    <hyperlink ref="S134" r:id="rId2667" xr:uid="{00000000-0004-0000-0000-00000F100000}"/>
    <hyperlink ref="S152" r:id="rId2668" xr:uid="{00000000-0004-0000-0000-000010100000}"/>
    <hyperlink ref="S182" r:id="rId2669" xr:uid="{00000000-0004-0000-0000-000011100000}"/>
    <hyperlink ref="S179" r:id="rId2670" xr:uid="{00000000-0004-0000-0000-000012100000}"/>
    <hyperlink ref="S180" r:id="rId2671" xr:uid="{00000000-0004-0000-0000-000013100000}"/>
    <hyperlink ref="S181" r:id="rId2672" xr:uid="{00000000-0004-0000-0000-000014100000}"/>
    <hyperlink ref="S224" r:id="rId2673" xr:uid="{00000000-0004-0000-0000-000015100000}"/>
    <hyperlink ref="S221" r:id="rId2674" xr:uid="{00000000-0004-0000-0000-000016100000}"/>
    <hyperlink ref="S222" r:id="rId2675" xr:uid="{00000000-0004-0000-0000-000017100000}"/>
    <hyperlink ref="S223" r:id="rId2676" xr:uid="{00000000-0004-0000-0000-000018100000}"/>
    <hyperlink ref="S245" r:id="rId2677" xr:uid="{00000000-0004-0000-0000-000019100000}"/>
    <hyperlink ref="S242" r:id="rId2678" xr:uid="{00000000-0004-0000-0000-00001A100000}"/>
    <hyperlink ref="S243" r:id="rId2679" xr:uid="{00000000-0004-0000-0000-00001B100000}"/>
    <hyperlink ref="S244" r:id="rId2680" xr:uid="{00000000-0004-0000-0000-00001C100000}"/>
    <hyperlink ref="S3374" r:id="rId2681" xr:uid="{00000000-0004-0000-0000-00001E100000}"/>
    <hyperlink ref="S3793" r:id="rId2682" xr:uid="{00000000-0004-0000-0000-000020100000}"/>
    <hyperlink ref="S3423" r:id="rId2683" xr:uid="{00000000-0004-0000-0000-000021100000}"/>
    <hyperlink ref="S3635" r:id="rId2684" xr:uid="{00000000-0004-0000-0000-000022100000}"/>
    <hyperlink ref="S3216" r:id="rId2685" xr:uid="{00000000-0004-0000-0000-000023100000}"/>
    <hyperlink ref="S826" r:id="rId2686" xr:uid="{00000000-0004-0000-0000-000025100000}"/>
    <hyperlink ref="S2899" r:id="rId2687" xr:uid="{00000000-0004-0000-0000-000027100000}"/>
    <hyperlink ref="S4660" r:id="rId2688" xr:uid="{00000000-0004-0000-0000-000029100000}"/>
    <hyperlink ref="S2516" r:id="rId2689" xr:uid="{00000000-0004-0000-0000-00002A100000}"/>
    <hyperlink ref="S2517" r:id="rId2690" xr:uid="{00000000-0004-0000-0000-00002B100000}"/>
    <hyperlink ref="S2518" r:id="rId2691" xr:uid="{00000000-0004-0000-0000-00002C100000}"/>
    <hyperlink ref="S2519" r:id="rId2692" xr:uid="{00000000-0004-0000-0000-00002D100000}"/>
    <hyperlink ref="S2520" r:id="rId2693" xr:uid="{00000000-0004-0000-0000-00002E100000}"/>
    <hyperlink ref="S665" r:id="rId2694" xr:uid="{00000000-0004-0000-0000-00002F100000}"/>
    <hyperlink ref="S3923" r:id="rId2695" xr:uid="{00000000-0004-0000-0000-000030100000}"/>
    <hyperlink ref="S3377" r:id="rId2696" xr:uid="{00000000-0004-0000-0000-000034100000}"/>
    <hyperlink ref="S3232" r:id="rId2697" xr:uid="{00000000-0004-0000-0000-000035100000}"/>
    <hyperlink ref="S668" r:id="rId2698" xr:uid="{00000000-0004-0000-0000-000036100000}"/>
    <hyperlink ref="S4654" r:id="rId2699" xr:uid="{00000000-0004-0000-0000-000037100000}"/>
    <hyperlink ref="S2699" r:id="rId2700" xr:uid="{00000000-0004-0000-0000-000038100000}"/>
    <hyperlink ref="S2701" r:id="rId2701" xr:uid="{00000000-0004-0000-0000-000039100000}"/>
    <hyperlink ref="S2907" r:id="rId2702" xr:uid="{00000000-0004-0000-0000-00003A100000}"/>
    <hyperlink ref="S671" r:id="rId2703" xr:uid="{00000000-0004-0000-0000-00003F100000}"/>
    <hyperlink ref="S2563" r:id="rId2704" xr:uid="{00000000-0004-0000-0000-000043100000}"/>
    <hyperlink ref="S4471" r:id="rId2705" xr:uid="{00000000-0004-0000-0000-000046100000}"/>
    <hyperlink ref="S3764" r:id="rId2706" xr:uid="{00000000-0004-0000-0000-000048100000}"/>
    <hyperlink ref="S3765" r:id="rId2707" xr:uid="{00000000-0004-0000-0000-000049100000}"/>
    <hyperlink ref="S3228" r:id="rId2708" xr:uid="{00000000-0004-0000-0000-00004B100000}"/>
    <hyperlink ref="S3229" r:id="rId2709" xr:uid="{00000000-0004-0000-0000-00004C100000}"/>
    <hyperlink ref="S3234" r:id="rId2710" xr:uid="{00000000-0004-0000-0000-00004D100000}"/>
    <hyperlink ref="S3230" r:id="rId2711" xr:uid="{00000000-0004-0000-0000-00004E100000}"/>
    <hyperlink ref="S4472" r:id="rId2712" xr:uid="{00000000-0004-0000-0000-00004F100000}"/>
    <hyperlink ref="S4473" r:id="rId2713" xr:uid="{00000000-0004-0000-0000-000050100000}"/>
    <hyperlink ref="S2648" r:id="rId2714" xr:uid="{00000000-0004-0000-0000-000051100000}"/>
    <hyperlink ref="S2642" r:id="rId2715" xr:uid="{00000000-0004-0000-0000-000052100000}"/>
    <hyperlink ref="S570" r:id="rId2716" xr:uid="{00000000-0004-0000-0000-000053100000}"/>
    <hyperlink ref="S2495" r:id="rId2717" xr:uid="{00000000-0004-0000-0000-000057100000}"/>
    <hyperlink ref="S4596" r:id="rId2718" xr:uid="{00000000-0004-0000-0000-000058100000}"/>
    <hyperlink ref="S4597" r:id="rId2719" xr:uid="{00000000-0004-0000-0000-000059100000}"/>
    <hyperlink ref="S4595" r:id="rId2720" xr:uid="{00000000-0004-0000-0000-00005A100000}"/>
    <hyperlink ref="S3276" r:id="rId2721" xr:uid="{00000000-0004-0000-0000-00005B100000}"/>
    <hyperlink ref="S3273" r:id="rId2722" xr:uid="{00000000-0004-0000-0000-00005F100000}"/>
    <hyperlink ref="S4683" r:id="rId2723" xr:uid="{00000000-0004-0000-0000-000067100000}"/>
    <hyperlink ref="S610" r:id="rId2724" xr:uid="{00000000-0004-0000-0000-000068100000}"/>
    <hyperlink ref="S4106" r:id="rId2725" xr:uid="{00000000-0004-0000-0000-000069100000}"/>
    <hyperlink ref="S3081" r:id="rId2726" xr:uid="{00000000-0004-0000-0000-00006D100000}"/>
    <hyperlink ref="S3312" r:id="rId2727" xr:uid="{00000000-0004-0000-0000-00006F100000}"/>
    <hyperlink ref="S3313" r:id="rId2728" xr:uid="{00000000-0004-0000-0000-000070100000}"/>
    <hyperlink ref="S881" r:id="rId2729" xr:uid="{00000000-0004-0000-0000-000073100000}"/>
    <hyperlink ref="S820" r:id="rId2730" xr:uid="{00000000-0004-0000-0000-000074100000}"/>
    <hyperlink ref="S3135" r:id="rId2731" xr:uid="{00000000-0004-0000-0000-000075100000}"/>
    <hyperlink ref="S4080" r:id="rId2732" xr:uid="{00000000-0004-0000-0000-000076100000}"/>
    <hyperlink ref="S932" r:id="rId2733" xr:uid="{00000000-0004-0000-0000-000077100000}"/>
    <hyperlink ref="S2547" r:id="rId2734" xr:uid="{00000000-0004-0000-0000-000078100000}"/>
    <hyperlink ref="S2548" r:id="rId2735" xr:uid="{00000000-0004-0000-0000-000079100000}"/>
    <hyperlink ref="S2549" r:id="rId2736" xr:uid="{00000000-0004-0000-0000-00007A100000}"/>
    <hyperlink ref="S2550" r:id="rId2737" xr:uid="{00000000-0004-0000-0000-00007B100000}"/>
    <hyperlink ref="S2569" r:id="rId2738" xr:uid="{00000000-0004-0000-0000-00007C100000}"/>
    <hyperlink ref="S2570" r:id="rId2739" xr:uid="{00000000-0004-0000-0000-00007D100000}"/>
    <hyperlink ref="S2571" r:id="rId2740" xr:uid="{00000000-0004-0000-0000-00007E100000}"/>
    <hyperlink ref="S2572" r:id="rId2741" xr:uid="{00000000-0004-0000-0000-00007F100000}"/>
    <hyperlink ref="S2537" r:id="rId2742" xr:uid="{00000000-0004-0000-0000-000085100000}"/>
    <hyperlink ref="S4647" r:id="rId2743" xr:uid="{00000000-0004-0000-0000-000086100000}"/>
    <hyperlink ref="S819" r:id="rId2744" xr:uid="{00000000-0004-0000-0000-000087100000}"/>
    <hyperlink ref="S2496" r:id="rId2745" xr:uid="{00000000-0004-0000-0000-000089100000}"/>
    <hyperlink ref="S666" r:id="rId2746" xr:uid="{00000000-0004-0000-0000-00008B100000}"/>
    <hyperlink ref="S3085" r:id="rId2747" xr:uid="{00000000-0004-0000-0000-00008C100000}"/>
    <hyperlink ref="S845" r:id="rId2748" xr:uid="{00000000-0004-0000-0000-00008E100000}"/>
    <hyperlink ref="S3528" r:id="rId2749" xr:uid="{00000000-0004-0000-0000-000090100000}"/>
    <hyperlink ref="S3529" r:id="rId2750" xr:uid="{00000000-0004-0000-0000-000091100000}"/>
    <hyperlink ref="S35" r:id="rId2751" xr:uid="{00000000-0004-0000-0000-000092100000}"/>
    <hyperlink ref="S3822" r:id="rId2752" xr:uid="{00000000-0004-0000-0000-000093100000}"/>
    <hyperlink ref="S3823" r:id="rId2753" xr:uid="{00000000-0004-0000-0000-000094100000}"/>
    <hyperlink ref="S37" r:id="rId2754" xr:uid="{00000000-0004-0000-0000-000095100000}"/>
    <hyperlink ref="S38" r:id="rId2755" xr:uid="{00000000-0004-0000-0000-000098100000}"/>
    <hyperlink ref="S3541" r:id="rId2756" xr:uid="{00000000-0004-0000-0000-000099100000}"/>
    <hyperlink ref="S489" r:id="rId2757" xr:uid="{00000000-0004-0000-0000-00009A100000}"/>
    <hyperlink ref="S497" r:id="rId2758" xr:uid="{00000000-0004-0000-0000-00009B100000}"/>
    <hyperlink ref="S3613" r:id="rId2759" xr:uid="{00000000-0004-0000-0000-00009C100000}"/>
    <hyperlink ref="S4021" r:id="rId2760" xr:uid="{00000000-0004-0000-0000-0000A2100000}"/>
    <hyperlink ref="S3137" r:id="rId2761" xr:uid="{00000000-0004-0000-0000-0000A3100000}"/>
    <hyperlink ref="S3122" r:id="rId2762" xr:uid="{00000000-0004-0000-0000-0000A4100000}"/>
    <hyperlink ref="S2690" r:id="rId2763" xr:uid="{00000000-0004-0000-0000-0000A7100000}"/>
    <hyperlink ref="S2694" r:id="rId2764" xr:uid="{00000000-0004-0000-0000-0000A8100000}"/>
    <hyperlink ref="S4599" r:id="rId2765" xr:uid="{00000000-0004-0000-0000-0000AA100000}"/>
    <hyperlink ref="S2677" r:id="rId2766" xr:uid="{00000000-0004-0000-0000-0000AC100000}"/>
    <hyperlink ref="S3725" r:id="rId2767" xr:uid="{00000000-0004-0000-0000-0000AD100000}"/>
    <hyperlink ref="S4691" r:id="rId2768" xr:uid="{00000000-0004-0000-0000-0000B1100000}"/>
    <hyperlink ref="S2437" r:id="rId2769" xr:uid="{00000000-0004-0000-0000-0000B2100000}"/>
    <hyperlink ref="S3029" r:id="rId2770" xr:uid="{00000000-0004-0000-0000-0000B3100000}"/>
    <hyperlink ref="S3208" r:id="rId2771" xr:uid="{00000000-0004-0000-0000-0000B4100000}"/>
    <hyperlink ref="S33" r:id="rId2772" xr:uid="{00000000-0004-0000-0000-0000B5100000}"/>
    <hyperlink ref="S4672" r:id="rId2773" xr:uid="{00000000-0004-0000-0000-0000B7100000}"/>
    <hyperlink ref="S4673" r:id="rId2774" xr:uid="{00000000-0004-0000-0000-0000B8100000}"/>
    <hyperlink ref="S4653" r:id="rId2775" xr:uid="{00000000-0004-0000-0000-0000BC100000}"/>
    <hyperlink ref="S940" r:id="rId2776" xr:uid="{00000000-0004-0000-0000-0000BD100000}"/>
    <hyperlink ref="S3025" r:id="rId2777" xr:uid="{00000000-0004-0000-0000-0000C0100000}"/>
    <hyperlink ref="S3026" r:id="rId2778" xr:uid="{00000000-0004-0000-0000-0000C1100000}"/>
    <hyperlink ref="S20" r:id="rId2779" xr:uid="{00000000-0004-0000-0000-0000C2100000}"/>
    <hyperlink ref="S3728" r:id="rId2780" xr:uid="{00000000-0004-0000-0000-0000C8100000}"/>
    <hyperlink ref="S3729" r:id="rId2781" xr:uid="{00000000-0004-0000-0000-0000C9100000}"/>
    <hyperlink ref="S2632" r:id="rId2782" xr:uid="{00000000-0004-0000-0000-0000CB100000}"/>
    <hyperlink ref="S2625" r:id="rId2783" xr:uid="{00000000-0004-0000-0000-0000CC100000}"/>
    <hyperlink ref="S2627" r:id="rId2784" xr:uid="{00000000-0004-0000-0000-0000CE100000}"/>
    <hyperlink ref="S1324" r:id="rId2785" xr:uid="{00000000-0004-0000-0000-0000CF100000}"/>
    <hyperlink ref="S3153" r:id="rId2786" xr:uid="{00000000-0004-0000-0000-0000D0100000}"/>
    <hyperlink ref="S3154" r:id="rId2787" xr:uid="{00000000-0004-0000-0000-0000D1100000}"/>
    <hyperlink ref="S3155" r:id="rId2788" xr:uid="{00000000-0004-0000-0000-0000D2100000}"/>
    <hyperlink ref="S3215" r:id="rId2789" xr:uid="{00000000-0004-0000-0000-0000D5100000}"/>
    <hyperlink ref="S3819" r:id="rId2790" xr:uid="{00000000-0004-0000-0000-0000D8100000}"/>
    <hyperlink ref="S506" r:id="rId2791" xr:uid="{00000000-0004-0000-0000-0000DA100000}"/>
    <hyperlink ref="S3132" r:id="rId2792" xr:uid="{00000000-0004-0000-0000-0000DB100000}"/>
    <hyperlink ref="S3133" r:id="rId2793" xr:uid="{00000000-0004-0000-0000-0000DC100000}"/>
    <hyperlink ref="S1312" r:id="rId2794" xr:uid="{00000000-0004-0000-0000-0000DD100000}"/>
    <hyperlink ref="S4704" r:id="rId2795" xr:uid="{00000000-0004-0000-0000-0000E1100000}"/>
    <hyperlink ref="S485" r:id="rId2796" xr:uid="{00000000-0004-0000-0000-0000E3100000}"/>
    <hyperlink ref="S131" r:id="rId2797" xr:uid="{00000000-0004-0000-0000-0000E8100000}"/>
    <hyperlink ref="S132" r:id="rId2798" xr:uid="{00000000-0004-0000-0000-0000E9100000}"/>
    <hyperlink ref="S153" r:id="rId2799" xr:uid="{00000000-0004-0000-0000-0000EA100000}"/>
    <hyperlink ref="S154" r:id="rId2800" xr:uid="{00000000-0004-0000-0000-0000EB100000}"/>
    <hyperlink ref="S155" r:id="rId2801" xr:uid="{00000000-0004-0000-0000-0000EC100000}"/>
    <hyperlink ref="S3349" r:id="rId2802" xr:uid="{00000000-0004-0000-0000-0000EE100000}"/>
    <hyperlink ref="S455" r:id="rId2803" xr:uid="{00000000-0004-0000-0000-0000F1100000}"/>
    <hyperlink ref="S3231" r:id="rId2804" xr:uid="{00000000-0004-0000-0000-0000F5100000}"/>
    <hyperlink ref="S885" r:id="rId2805" xr:uid="{00000000-0004-0000-0000-0000F8100000}"/>
    <hyperlink ref="S4018" r:id="rId2806" xr:uid="{00000000-0004-0000-0000-0000F9100000}"/>
    <hyperlink ref="S4019" r:id="rId2807" xr:uid="{00000000-0004-0000-0000-0000FA100000}"/>
    <hyperlink ref="S3176" r:id="rId2808" xr:uid="{00000000-0004-0000-0000-0000FD100000}"/>
    <hyperlink ref="S3143" r:id="rId2809" xr:uid="{00000000-0004-0000-0000-0000FE100000}"/>
    <hyperlink ref="S3144" r:id="rId2810" xr:uid="{00000000-0004-0000-0000-0000FF100000}"/>
    <hyperlink ref="S811" r:id="rId2811" xr:uid="{00000000-0004-0000-0000-000000110000}"/>
    <hyperlink ref="S1429" r:id="rId2812" xr:uid="{00000000-0004-0000-0000-000002110000}"/>
    <hyperlink ref="S1482" r:id="rId2813" xr:uid="{00000000-0004-0000-0000-000003110000}"/>
    <hyperlink ref="S1493" r:id="rId2814" xr:uid="{00000000-0004-0000-0000-000004110000}"/>
    <hyperlink ref="S1505" r:id="rId2815" xr:uid="{00000000-0004-0000-0000-000005110000}"/>
    <hyperlink ref="S1506" r:id="rId2816" xr:uid="{00000000-0004-0000-0000-000006110000}"/>
    <hyperlink ref="S1507" r:id="rId2817" xr:uid="{00000000-0004-0000-0000-000007110000}"/>
    <hyperlink ref="S1508" r:id="rId2818" xr:uid="{00000000-0004-0000-0000-000008110000}"/>
    <hyperlink ref="S1511" r:id="rId2819" xr:uid="{00000000-0004-0000-0000-00000B110000}"/>
    <hyperlink ref="S2880" r:id="rId2820" xr:uid="{00000000-0004-0000-0000-00000C110000}"/>
    <hyperlink ref="S814" r:id="rId2821" xr:uid="{00000000-0004-0000-0000-00000F110000}"/>
    <hyperlink ref="S913" r:id="rId2822" xr:uid="{00000000-0004-0000-0000-000010110000}"/>
    <hyperlink ref="S373" r:id="rId2823" xr:uid="{00000000-0004-0000-0000-000013110000}"/>
    <hyperlink ref="S3347" r:id="rId2824" xr:uid="{00000000-0004-0000-0000-00001A110000}"/>
    <hyperlink ref="S3348" r:id="rId2825" xr:uid="{00000000-0004-0000-0000-00001B110000}"/>
    <hyperlink ref="S3351" r:id="rId2826" xr:uid="{00000000-0004-0000-0000-00001C110000}"/>
    <hyperlink ref="S3352" r:id="rId2827" xr:uid="{00000000-0004-0000-0000-00001D110000}"/>
    <hyperlink ref="S2542" r:id="rId2828" xr:uid="{00000000-0004-0000-0000-00001E110000}"/>
    <hyperlink ref="S3367" r:id="rId2829" xr:uid="{00000000-0004-0000-0000-000020110000}"/>
    <hyperlink ref="S611" r:id="rId2830" xr:uid="{00000000-0004-0000-0000-000025110000}"/>
    <hyperlink ref="S612" r:id="rId2831" xr:uid="{00000000-0004-0000-0000-000026110000}"/>
    <hyperlink ref="S3264" r:id="rId2832" xr:uid="{00000000-0004-0000-0000-000027110000}"/>
    <hyperlink ref="S805" r:id="rId2833" xr:uid="{00000000-0004-0000-0000-000029110000}"/>
    <hyperlink ref="S3292" r:id="rId2834" xr:uid="{00000000-0004-0000-0000-00002B110000}"/>
    <hyperlink ref="S3035" r:id="rId2835" xr:uid="{00000000-0004-0000-0000-00002C110000}"/>
    <hyperlink ref="S2713" r:id="rId2836" xr:uid="{00000000-0004-0000-0000-00002D110000}"/>
    <hyperlink ref="S623" r:id="rId2837" xr:uid="{00000000-0004-0000-0000-00002F110000}"/>
    <hyperlink ref="S607" r:id="rId2838" xr:uid="{00000000-0004-0000-0000-000030110000}"/>
    <hyperlink ref="S608" r:id="rId2839" xr:uid="{00000000-0004-0000-0000-000031110000}"/>
    <hyperlink ref="S4235" r:id="rId2840" xr:uid="{00000000-0004-0000-0000-000032110000}"/>
    <hyperlink ref="S4237" r:id="rId2841" xr:uid="{00000000-0004-0000-0000-000033110000}"/>
    <hyperlink ref="S4238" r:id="rId2842" xr:uid="{00000000-0004-0000-0000-000038110000}"/>
    <hyperlink ref="S831" r:id="rId2843" xr:uid="{00000000-0004-0000-0000-00003A110000}"/>
    <hyperlink ref="S846" r:id="rId2844" xr:uid="{00000000-0004-0000-0000-00003B110000}"/>
    <hyperlink ref="S810" r:id="rId2845" xr:uid="{00000000-0004-0000-0000-00003C110000}"/>
    <hyperlink ref="S480" r:id="rId2846" xr:uid="{00000000-0004-0000-0000-00003E110000}"/>
    <hyperlink ref="S481" r:id="rId2847" xr:uid="{00000000-0004-0000-0000-00003F110000}"/>
    <hyperlink ref="S482" r:id="rId2848" xr:uid="{00000000-0004-0000-0000-000040110000}"/>
    <hyperlink ref="S483" r:id="rId2849" xr:uid="{00000000-0004-0000-0000-000041110000}"/>
    <hyperlink ref="S484" r:id="rId2850" xr:uid="{00000000-0004-0000-0000-000046110000}"/>
    <hyperlink ref="S4610" r:id="rId2851" xr:uid="{00000000-0004-0000-0000-000047110000}"/>
    <hyperlink ref="S4611" r:id="rId2852" xr:uid="{00000000-0004-0000-0000-000048110000}"/>
    <hyperlink ref="S372" r:id="rId2853" xr:uid="{00000000-0004-0000-0000-000049110000}"/>
    <hyperlink ref="S4239" r:id="rId2854" xr:uid="{00000000-0004-0000-0000-00004A110000}"/>
    <hyperlink ref="S2507" r:id="rId2855" xr:uid="{00000000-0004-0000-0000-00004C110000}"/>
    <hyperlink ref="S2501" r:id="rId2856" xr:uid="{00000000-0004-0000-0000-00004D110000}"/>
    <hyperlink ref="S4636" r:id="rId2857" xr:uid="{00000000-0004-0000-0000-00004E110000}"/>
    <hyperlink ref="S4637" r:id="rId2858" xr:uid="{00000000-0004-0000-0000-00004F110000}"/>
    <hyperlink ref="S4638" r:id="rId2859" xr:uid="{00000000-0004-0000-0000-000050110000}"/>
    <hyperlink ref="S4639" r:id="rId2860" xr:uid="{00000000-0004-0000-0000-000051110000}"/>
    <hyperlink ref="S4632" r:id="rId2861" xr:uid="{00000000-0004-0000-0000-000052110000}"/>
    <hyperlink ref="S4633" r:id="rId2862" xr:uid="{00000000-0004-0000-0000-000053110000}"/>
    <hyperlink ref="S4640" r:id="rId2863" xr:uid="{00000000-0004-0000-0000-000054110000}"/>
    <hyperlink ref="S1311" r:id="rId2864" xr:uid="{00000000-0004-0000-0000-00005B110000}"/>
    <hyperlink ref="S426" r:id="rId2865" xr:uid="{00000000-0004-0000-0000-00005D110000}"/>
    <hyperlink ref="T426" r:id="rId2866" xr:uid="{00000000-0004-0000-0000-00005E110000}"/>
    <hyperlink ref="S4229" r:id="rId2867" xr:uid="{00000000-0004-0000-0000-000066110000}"/>
    <hyperlink ref="S2470" r:id="rId2868" xr:uid="{00000000-0004-0000-0000-00006D110000}"/>
    <hyperlink ref="S3083" r:id="rId2869" xr:uid="{00000000-0004-0000-0000-00006F110000}"/>
    <hyperlink ref="S3063" r:id="rId2870" xr:uid="{00000000-0004-0000-0000-000070110000}"/>
    <hyperlink ref="S2941" r:id="rId2871" xr:uid="{00000000-0004-0000-0000-000077110000}"/>
    <hyperlink ref="S103" r:id="rId2872" xr:uid="{00000000-0004-0000-0000-000081110000}"/>
    <hyperlink ref="S3059" r:id="rId2873" xr:uid="{00000000-0004-0000-0000-000082110000}"/>
    <hyperlink ref="S739" r:id="rId2874" xr:uid="{00000000-0004-0000-0000-000085110000}"/>
    <hyperlink ref="S590" r:id="rId2875" xr:uid="{00000000-0004-0000-0000-000087110000}"/>
    <hyperlink ref="S589" r:id="rId2876" xr:uid="{00000000-0004-0000-0000-000088110000}"/>
    <hyperlink ref="S594" r:id="rId2877" xr:uid="{00000000-0004-0000-0000-000089110000}"/>
    <hyperlink ref="S593" r:id="rId2878" xr:uid="{00000000-0004-0000-0000-00008A110000}"/>
    <hyperlink ref="S588" r:id="rId2879" xr:uid="{00000000-0004-0000-0000-00008B110000}"/>
    <hyperlink ref="S587" r:id="rId2880" xr:uid="{00000000-0004-0000-0000-00008C110000}"/>
    <hyperlink ref="S592" r:id="rId2881" xr:uid="{00000000-0004-0000-0000-00008D110000}"/>
    <hyperlink ref="S591" r:id="rId2882" xr:uid="{00000000-0004-0000-0000-00008E110000}"/>
    <hyperlink ref="S816" r:id="rId2883" xr:uid="{00000000-0004-0000-0000-000096110000}"/>
    <hyperlink ref="S4723" r:id="rId2884" xr:uid="{00000000-0004-0000-0000-000098110000}"/>
    <hyperlink ref="S4724" r:id="rId2885" xr:uid="{00000000-0004-0000-0000-000099110000}"/>
    <hyperlink ref="S4725" r:id="rId2886" xr:uid="{00000000-0004-0000-0000-00009A110000}"/>
    <hyperlink ref="S4745" r:id="rId2887" xr:uid="{00000000-0004-0000-0000-00009B110000}"/>
    <hyperlink ref="S4746" r:id="rId2888" xr:uid="{00000000-0004-0000-0000-00009C110000}"/>
    <hyperlink ref="S4747" r:id="rId2889" xr:uid="{00000000-0004-0000-0000-00009D110000}"/>
    <hyperlink ref="S4748" r:id="rId2890" xr:uid="{00000000-0004-0000-0000-00009E110000}"/>
    <hyperlink ref="S4749" r:id="rId2891" xr:uid="{00000000-0004-0000-0000-00009F110000}"/>
    <hyperlink ref="S4750" r:id="rId2892" xr:uid="{00000000-0004-0000-0000-0000A0110000}"/>
    <hyperlink ref="S4751" r:id="rId2893" xr:uid="{00000000-0004-0000-0000-0000A1110000}"/>
    <hyperlink ref="S4752" r:id="rId2894" xr:uid="{00000000-0004-0000-0000-0000A2110000}"/>
    <hyperlink ref="S4753" r:id="rId2895" xr:uid="{00000000-0004-0000-0000-0000A3110000}"/>
    <hyperlink ref="S4754" r:id="rId2896" xr:uid="{00000000-0004-0000-0000-0000A4110000}"/>
    <hyperlink ref="S4755" r:id="rId2897" xr:uid="{00000000-0004-0000-0000-0000A5110000}"/>
    <hyperlink ref="S4756" r:id="rId2898" xr:uid="{00000000-0004-0000-0000-0000A6110000}"/>
    <hyperlink ref="S4757" r:id="rId2899" xr:uid="{00000000-0004-0000-0000-0000A7110000}"/>
    <hyperlink ref="S4733" r:id="rId2900" xr:uid="{00000000-0004-0000-0000-0000A8110000}"/>
    <hyperlink ref="S4734" r:id="rId2901" xr:uid="{00000000-0004-0000-0000-0000A9110000}"/>
    <hyperlink ref="S4735" r:id="rId2902" xr:uid="{00000000-0004-0000-0000-0000AA110000}"/>
    <hyperlink ref="S4736" r:id="rId2903" xr:uid="{00000000-0004-0000-0000-0000AB110000}"/>
    <hyperlink ref="S3086" r:id="rId2904" xr:uid="{00000000-0004-0000-0000-0000B5110000}"/>
    <hyperlink ref="E16" r:id="rId2905" display="Прайс от 26.12.2021 (обновляется еженедельно по воскресеньям, пользуйтесь свежей версией)" xr:uid="{00000000-0004-0000-0000-0000B7110000}"/>
    <hyperlink ref="S713" r:id="rId2906" xr:uid="{00000000-0004-0000-0000-0000B8110000}"/>
    <hyperlink ref="S3166" r:id="rId2907" xr:uid="{00000000-0004-0000-0000-0000BA110000}"/>
    <hyperlink ref="S3168" r:id="rId2908" xr:uid="{00000000-0004-0000-0000-0000BB110000}"/>
    <hyperlink ref="S2323" r:id="rId2909" xr:uid="{00000000-0004-0000-0000-0000BC110000}"/>
    <hyperlink ref="S2331" r:id="rId2910" xr:uid="{00000000-0004-0000-0000-0000BD110000}"/>
    <hyperlink ref="S2341" r:id="rId2911" xr:uid="{00000000-0004-0000-0000-0000BE110000}"/>
    <hyperlink ref="S2318" r:id="rId2912" xr:uid="{00000000-0004-0000-0000-0000BF110000}"/>
    <hyperlink ref="S2265" r:id="rId2913" xr:uid="{00000000-0004-0000-0000-0000C0110000}"/>
    <hyperlink ref="S2264" r:id="rId2914" xr:uid="{00000000-0004-0000-0000-0000C1110000}"/>
    <hyperlink ref="S2385" r:id="rId2915" xr:uid="{00000000-0004-0000-0000-0000C2110000}"/>
    <hyperlink ref="S2406" r:id="rId2916" xr:uid="{00000000-0004-0000-0000-0000C3110000}"/>
    <hyperlink ref="S2439" r:id="rId2917" xr:uid="{00000000-0004-0000-0000-0000C4110000}"/>
    <hyperlink ref="S401" r:id="rId2918" xr:uid="{00000000-0004-0000-0000-0000CE110000}"/>
    <hyperlink ref="S399" r:id="rId2919" xr:uid="{00000000-0004-0000-0000-0000CF110000}"/>
    <hyperlink ref="S397" r:id="rId2920" xr:uid="{00000000-0004-0000-0000-0000D1110000}"/>
    <hyperlink ref="S2370" r:id="rId2921" xr:uid="{00000000-0004-0000-0000-0000D3110000}"/>
    <hyperlink ref="S2371" r:id="rId2922" xr:uid="{00000000-0004-0000-0000-0000D4110000}"/>
    <hyperlink ref="S2376" r:id="rId2923" xr:uid="{00000000-0004-0000-0000-0000D5110000}"/>
    <hyperlink ref="S2378" r:id="rId2924" xr:uid="{00000000-0004-0000-0000-0000D6110000}"/>
    <hyperlink ref="S2304" r:id="rId2925" xr:uid="{00000000-0004-0000-0000-0000D7110000}"/>
    <hyperlink ref="S2305" r:id="rId2926" xr:uid="{00000000-0004-0000-0000-0000D8110000}"/>
    <hyperlink ref="T423" r:id="rId2927" xr:uid="{00000000-0004-0000-0000-0000DD110000}"/>
    <hyperlink ref="S423" r:id="rId2928" xr:uid="{00000000-0004-0000-0000-0000DE110000}"/>
    <hyperlink ref="S578" r:id="rId2929" xr:uid="{00000000-0004-0000-0000-0000E1110000}"/>
    <hyperlink ref="S573" r:id="rId2930" xr:uid="{00000000-0004-0000-0000-0000E2110000}"/>
    <hyperlink ref="S572" r:id="rId2931" xr:uid="{00000000-0004-0000-0000-0000E4110000}"/>
    <hyperlink ref="S574" r:id="rId2932" xr:uid="{00000000-0004-0000-0000-0000E5110000}"/>
    <hyperlink ref="S133" r:id="rId2933" xr:uid="{00000000-0004-0000-0000-0000E6110000}"/>
    <hyperlink ref="S3804" r:id="rId2934" xr:uid="{00000000-0004-0000-0000-0000EA110000}"/>
    <hyperlink ref="S904" r:id="rId2935" xr:uid="{00000000-0004-0000-0000-0000F2110000}"/>
    <hyperlink ref="S907" r:id="rId2936" xr:uid="{00000000-0004-0000-0000-0000F3110000}"/>
    <hyperlink ref="S3190" r:id="rId2937" xr:uid="{00000000-0004-0000-0000-0000F4110000}"/>
    <hyperlink ref="S3679" r:id="rId2938" xr:uid="{00000000-0004-0000-0000-0000F9110000}"/>
    <hyperlink ref="S1652" r:id="rId2939" xr:uid="{00000000-0004-0000-0000-0000FB110000}"/>
    <hyperlink ref="S993" r:id="rId2940" xr:uid="{00000000-0004-0000-0000-0000FC110000}"/>
    <hyperlink ref="S994" r:id="rId2941" xr:uid="{00000000-0004-0000-0000-0000FF110000}"/>
    <hyperlink ref="S1102" r:id="rId2942" xr:uid="{00000000-0004-0000-0000-000000120000}"/>
    <hyperlink ref="S1675" r:id="rId2943" xr:uid="{00000000-0004-0000-0000-000001120000}"/>
    <hyperlink ref="S579" r:id="rId2944" xr:uid="{00000000-0004-0000-0000-000002120000}"/>
    <hyperlink ref="S2857" r:id="rId2945" xr:uid="{00000000-0004-0000-0000-000003120000}"/>
    <hyperlink ref="S1201" r:id="rId2946" xr:uid="{00000000-0004-0000-0000-000006120000}"/>
    <hyperlink ref="S1683" r:id="rId2947" xr:uid="{00000000-0004-0000-0000-000007120000}"/>
    <hyperlink ref="S1763" r:id="rId2948" xr:uid="{00000000-0004-0000-0000-00000F120000}"/>
    <hyperlink ref="S1771" r:id="rId2949" xr:uid="{00000000-0004-0000-0000-000011120000}"/>
    <hyperlink ref="S4222" r:id="rId2950" xr:uid="{00000000-0004-0000-0000-000012120000}"/>
    <hyperlink ref="S4223" r:id="rId2951" xr:uid="{00000000-0004-0000-0000-000013120000}"/>
    <hyperlink ref="S3534" r:id="rId2952" xr:uid="{00000000-0004-0000-0000-000016120000}"/>
    <hyperlink ref="S2872" r:id="rId2953" xr:uid="{00000000-0004-0000-0000-00001A120000}"/>
    <hyperlink ref="S3623" r:id="rId2954" xr:uid="{00000000-0004-0000-0000-000023120000}"/>
    <hyperlink ref="S2514" r:id="rId2955" xr:uid="{00000000-0004-0000-0000-000028120000}"/>
    <hyperlink ref="S126" r:id="rId2956" xr:uid="{00000000-0004-0000-0000-00002A120000}"/>
    <hyperlink ref="S4603" r:id="rId2957" xr:uid="{00000000-0004-0000-0000-00002D120000}"/>
    <hyperlink ref="S4604" r:id="rId2958" xr:uid="{00000000-0004-0000-0000-00002E120000}"/>
    <hyperlink ref="S700" r:id="rId2959" xr:uid="{00000000-0004-0000-0000-00002F120000}"/>
    <hyperlink ref="S616" r:id="rId2960" xr:uid="{00000000-0004-0000-0000-000033120000}"/>
    <hyperlink ref="S617" r:id="rId2961" xr:uid="{00000000-0004-0000-0000-000034120000}"/>
    <hyperlink ref="S618" r:id="rId2962" xr:uid="{00000000-0004-0000-0000-000036120000}"/>
    <hyperlink ref="S619" r:id="rId2963" xr:uid="{00000000-0004-0000-0000-000037120000}"/>
    <hyperlink ref="S3156" r:id="rId2964" xr:uid="{00000000-0004-0000-0000-000038120000}"/>
    <hyperlink ref="S4110" r:id="rId2965" xr:uid="{00000000-0004-0000-0000-000039120000}"/>
    <hyperlink ref="S4107" r:id="rId2966" xr:uid="{00000000-0004-0000-0000-00003A120000}"/>
    <hyperlink ref="S4121" r:id="rId2967" xr:uid="{00000000-0004-0000-0000-00003B120000}"/>
    <hyperlink ref="S2577" r:id="rId2968" xr:uid="{00000000-0004-0000-0000-00003C120000}"/>
    <hyperlink ref="S2612" r:id="rId2969" xr:uid="{00000000-0004-0000-0000-00003D120000}"/>
    <hyperlink ref="S2613" r:id="rId2970" xr:uid="{00000000-0004-0000-0000-00003E120000}"/>
    <hyperlink ref="S1562" r:id="rId2971" xr:uid="{00000000-0004-0000-0000-000042120000}"/>
    <hyperlink ref="S2868" r:id="rId2972" xr:uid="{00000000-0004-0000-0000-000046120000}"/>
    <hyperlink ref="S4124" r:id="rId2973" xr:uid="{00000000-0004-0000-0000-000047120000}"/>
    <hyperlink ref="S3097" r:id="rId2974" xr:uid="{00000000-0004-0000-0000-00004A120000}"/>
    <hyperlink ref="S3098" r:id="rId2975" xr:uid="{00000000-0004-0000-0000-00004B120000}"/>
    <hyperlink ref="S3099" r:id="rId2976" xr:uid="{00000000-0004-0000-0000-00004C120000}"/>
    <hyperlink ref="S2908" r:id="rId2977" xr:uid="{00000000-0004-0000-0000-00004D120000}"/>
    <hyperlink ref="S4125" r:id="rId2978" xr:uid="{00000000-0004-0000-0000-000057120000}"/>
    <hyperlink ref="S4126" r:id="rId2979" xr:uid="{00000000-0004-0000-0000-000058120000}"/>
    <hyperlink ref="S3516" r:id="rId2980" xr:uid="{00000000-0004-0000-0000-000059120000}"/>
    <hyperlink ref="S3515" r:id="rId2981" xr:uid="{00000000-0004-0000-0000-00005A120000}"/>
    <hyperlink ref="S3630" r:id="rId2982" xr:uid="{00000000-0004-0000-0000-00005C120000}"/>
    <hyperlink ref="S889" r:id="rId2983" xr:uid="{00000000-0004-0000-0000-00005D120000}"/>
    <hyperlink ref="S890" r:id="rId2984" xr:uid="{00000000-0004-0000-0000-00005E120000}"/>
    <hyperlink ref="S908" r:id="rId2985" xr:uid="{00000000-0004-0000-0000-00005F120000}"/>
    <hyperlink ref="S2538" r:id="rId2986" xr:uid="{00000000-0004-0000-0000-000060120000}"/>
    <hyperlink ref="S1608" r:id="rId2987" xr:uid="{00000000-0004-0000-0000-000065120000}"/>
    <hyperlink ref="S1626" r:id="rId2988" xr:uid="{00000000-0004-0000-0000-000066120000}"/>
    <hyperlink ref="S1533" r:id="rId2989" xr:uid="{00000000-0004-0000-0000-000067120000}"/>
    <hyperlink ref="S1537" r:id="rId2990" xr:uid="{00000000-0004-0000-0000-000068120000}"/>
    <hyperlink ref="S1538" r:id="rId2991" xr:uid="{00000000-0004-0000-0000-000069120000}"/>
    <hyperlink ref="S1541" r:id="rId2992" xr:uid="{00000000-0004-0000-0000-00006A120000}"/>
    <hyperlink ref="S1548" r:id="rId2993" xr:uid="{00000000-0004-0000-0000-00006C120000}"/>
    <hyperlink ref="S1529" r:id="rId2994" xr:uid="{00000000-0004-0000-0000-00006D120000}"/>
    <hyperlink ref="S3096" r:id="rId2995" xr:uid="{00000000-0004-0000-0000-000072120000}"/>
    <hyperlink ref="S3094" r:id="rId2996" xr:uid="{00000000-0004-0000-0000-000074120000}"/>
    <hyperlink ref="S3051" r:id="rId2997" xr:uid="{00000000-0004-0000-0000-000077120000}"/>
    <hyperlink ref="S2874" r:id="rId2998" xr:uid="{00000000-0004-0000-0000-000078120000}"/>
    <hyperlink ref="S822" r:id="rId2999" xr:uid="{00000000-0004-0000-0000-000079120000}"/>
    <hyperlink ref="S396" r:id="rId3000" xr:uid="{00000000-0004-0000-0000-00007C120000}"/>
    <hyperlink ref="S924" r:id="rId3001" xr:uid="{00000000-0004-0000-0000-00007D120000}"/>
    <hyperlink ref="S925" r:id="rId3002" xr:uid="{00000000-0004-0000-0000-00007E120000}"/>
    <hyperlink ref="S926" r:id="rId3003" xr:uid="{00000000-0004-0000-0000-00007F120000}"/>
    <hyperlink ref="S927" r:id="rId3004" xr:uid="{00000000-0004-0000-0000-000080120000}"/>
    <hyperlink ref="S2895" r:id="rId3005" xr:uid="{00000000-0004-0000-0000-000085120000}"/>
    <hyperlink ref="S3530" r:id="rId3006" xr:uid="{00000000-0004-0000-0000-000089120000}"/>
    <hyperlink ref="S3531" r:id="rId3007" xr:uid="{00000000-0004-0000-0000-00008A120000}"/>
    <hyperlink ref="S407" r:id="rId3008" xr:uid="{00000000-0004-0000-0000-00008E120000}"/>
    <hyperlink ref="S596" r:id="rId3009" xr:uid="{00000000-0004-0000-0000-000091120000}"/>
    <hyperlink ref="S624" r:id="rId3010" xr:uid="{00000000-0004-0000-0000-000093120000}"/>
    <hyperlink ref="S712" r:id="rId3011" xr:uid="{00000000-0004-0000-0000-000094120000}"/>
    <hyperlink ref="S911" r:id="rId3012" xr:uid="{00000000-0004-0000-0000-000097120000}"/>
    <hyperlink ref="S3211" r:id="rId3013" xr:uid="{00000000-0004-0000-0000-00009B120000}"/>
    <hyperlink ref="S3718" r:id="rId3014" xr:uid="{00000000-0004-0000-0000-00009C120000}"/>
    <hyperlink ref="S2658" r:id="rId3015" xr:uid="{00000000-0004-0000-0000-0000A1120000}"/>
    <hyperlink ref="S2714" r:id="rId3016" xr:uid="{00000000-0004-0000-0000-0000A4120000}"/>
    <hyperlink ref="S2692" r:id="rId3017" xr:uid="{00000000-0004-0000-0000-0000A5120000}"/>
    <hyperlink ref="S2691" r:id="rId3018" xr:uid="{00000000-0004-0000-0000-0000A7120000}"/>
    <hyperlink ref="S2715" r:id="rId3019" xr:uid="{00000000-0004-0000-0000-0000A8120000}"/>
    <hyperlink ref="S2696" r:id="rId3020" xr:uid="{00000000-0004-0000-0000-0000A9120000}"/>
    <hyperlink ref="S2697" r:id="rId3021" xr:uid="{00000000-0004-0000-0000-0000AA120000}"/>
    <hyperlink ref="S2663" r:id="rId3022" xr:uid="{00000000-0004-0000-0000-0000AB120000}"/>
    <hyperlink ref="S2700" r:id="rId3023" xr:uid="{00000000-0004-0000-0000-0000AC120000}"/>
    <hyperlink ref="S2702" r:id="rId3024" xr:uid="{00000000-0004-0000-0000-0000AD120000}"/>
    <hyperlink ref="S420" r:id="rId3025" xr:uid="{00000000-0004-0000-0000-0000AE120000}"/>
    <hyperlink ref="S421" r:id="rId3026" xr:uid="{00000000-0004-0000-0000-0000B0120000}"/>
    <hyperlink ref="S392" r:id="rId3027" xr:uid="{00000000-0004-0000-0000-0000B5120000}"/>
    <hyperlink ref="S371" r:id="rId3028" xr:uid="{00000000-0004-0000-0000-0000B6120000}"/>
    <hyperlink ref="S2870" r:id="rId3029" xr:uid="{00000000-0004-0000-0000-0000B9120000}"/>
    <hyperlink ref="S1721" r:id="rId3030" xr:uid="{00000000-0004-0000-0000-0000BC120000}"/>
    <hyperlink ref="S556" r:id="rId3031" xr:uid="{00000000-0004-0000-0000-0000BF120000}"/>
    <hyperlink ref="S170" r:id="rId3032" xr:uid="{00000000-0004-0000-0000-0000C0120000}"/>
    <hyperlink ref="S171" r:id="rId3033" xr:uid="{00000000-0004-0000-0000-0000C2120000}"/>
    <hyperlink ref="S172" r:id="rId3034" xr:uid="{00000000-0004-0000-0000-0000C3120000}"/>
    <hyperlink ref="S168" r:id="rId3035" xr:uid="{00000000-0004-0000-0000-0000C4120000}"/>
    <hyperlink ref="S169" r:id="rId3036" xr:uid="{00000000-0004-0000-0000-0000C5120000}"/>
    <hyperlink ref="S2896" r:id="rId3037" xr:uid="{00000000-0004-0000-0000-0000C9120000}"/>
    <hyperlink ref="S3398" r:id="rId3038" xr:uid="{00000000-0004-0000-0000-0000CA120000}"/>
    <hyperlink ref="S1709" r:id="rId3039" xr:uid="{00000000-0004-0000-0000-0000CB120000}"/>
    <hyperlink ref="S4465" r:id="rId3040" xr:uid="{00000000-0004-0000-0000-0000CD120000}"/>
    <hyperlink ref="S2682" r:id="rId3041" xr:uid="{00000000-0004-0000-0000-0000D1120000}"/>
    <hyperlink ref="S2683" r:id="rId3042" xr:uid="{00000000-0004-0000-0000-0000D2120000}"/>
    <hyperlink ref="S2684" r:id="rId3043" xr:uid="{00000000-0004-0000-0000-0000D3120000}"/>
    <hyperlink ref="S2685" r:id="rId3044" xr:uid="{00000000-0004-0000-0000-0000D4120000}"/>
    <hyperlink ref="S2686" r:id="rId3045" xr:uid="{00000000-0004-0000-0000-0000D5120000}"/>
    <hyperlink ref="S2687" r:id="rId3046" xr:uid="{00000000-0004-0000-0000-0000D6120000}"/>
    <hyperlink ref="S2688" r:id="rId3047" xr:uid="{00000000-0004-0000-0000-0000D7120000}"/>
    <hyperlink ref="S2689" r:id="rId3048" xr:uid="{00000000-0004-0000-0000-0000D8120000}"/>
    <hyperlink ref="S2666" r:id="rId3049" xr:uid="{00000000-0004-0000-0000-0000DA120000}"/>
    <hyperlink ref="S2679" r:id="rId3050" xr:uid="{00000000-0004-0000-0000-0000DB120000}"/>
    <hyperlink ref="S2678" r:id="rId3051" xr:uid="{00000000-0004-0000-0000-0000DC120000}"/>
    <hyperlink ref="S2698" r:id="rId3052" xr:uid="{00000000-0004-0000-0000-0000DD120000}"/>
    <hyperlink ref="S4394" r:id="rId3053" xr:uid="{00000000-0004-0000-0000-0000DE120000}"/>
    <hyperlink ref="S4395" r:id="rId3054" xr:uid="{00000000-0004-0000-0000-0000DF120000}"/>
    <hyperlink ref="S3203" r:id="rId3055" xr:uid="{00000000-0004-0000-0000-0000E0120000}"/>
    <hyperlink ref="S2695" r:id="rId3056" xr:uid="{00000000-0004-0000-0000-0000E1120000}"/>
    <hyperlink ref="S1621" r:id="rId3057" xr:uid="{00000000-0004-0000-0000-0000E2120000}"/>
    <hyperlink ref="S2484" r:id="rId3058" xr:uid="{00000000-0004-0000-0000-0000E6120000}"/>
    <hyperlink ref="S3082" r:id="rId3059" xr:uid="{00000000-0004-0000-0000-0000E7120000}"/>
    <hyperlink ref="S2048" r:id="rId3060" xr:uid="{00000000-0004-0000-0000-0000EA120000}"/>
    <hyperlink ref="S2049" r:id="rId3061" xr:uid="{00000000-0004-0000-0000-0000EB120000}"/>
    <hyperlink ref="S2050" r:id="rId3062" xr:uid="{00000000-0004-0000-0000-0000EC120000}"/>
    <hyperlink ref="S2051" r:id="rId3063" xr:uid="{00000000-0004-0000-0000-0000ED120000}"/>
    <hyperlink ref="S2052" r:id="rId3064" xr:uid="{00000000-0004-0000-0000-0000EE120000}"/>
    <hyperlink ref="S2061" r:id="rId3065" xr:uid="{00000000-0004-0000-0000-0000F2120000}"/>
    <hyperlink ref="S2062" r:id="rId3066" xr:uid="{00000000-0004-0000-0000-0000F3120000}"/>
    <hyperlink ref="S2071" r:id="rId3067" xr:uid="{00000000-0004-0000-0000-0000F6120000}"/>
    <hyperlink ref="S2072" r:id="rId3068" xr:uid="{00000000-0004-0000-0000-0000F7120000}"/>
    <hyperlink ref="S2073" r:id="rId3069" xr:uid="{00000000-0004-0000-0000-0000F8120000}"/>
    <hyperlink ref="S2090" r:id="rId3070" xr:uid="{00000000-0004-0000-0000-0000FA120000}"/>
    <hyperlink ref="S2091" r:id="rId3071" xr:uid="{00000000-0004-0000-0000-0000FB120000}"/>
    <hyperlink ref="S2092" r:id="rId3072" xr:uid="{00000000-0004-0000-0000-0000FC120000}"/>
    <hyperlink ref="S2098" r:id="rId3073" xr:uid="{00000000-0004-0000-0000-0000FD120000}"/>
    <hyperlink ref="S2099" r:id="rId3074" xr:uid="{00000000-0004-0000-0000-0000FE120000}"/>
    <hyperlink ref="S2113" r:id="rId3075" xr:uid="{00000000-0004-0000-0000-000001130000}"/>
    <hyperlink ref="S2114" r:id="rId3076" xr:uid="{00000000-0004-0000-0000-000002130000}"/>
    <hyperlink ref="S2240" r:id="rId3077" xr:uid="{00000000-0004-0000-0000-000003130000}"/>
    <hyperlink ref="S2241" r:id="rId3078" xr:uid="{00000000-0004-0000-0000-000004130000}"/>
    <hyperlink ref="S2243" r:id="rId3079" xr:uid="{00000000-0004-0000-0000-000005130000}"/>
    <hyperlink ref="S2244" r:id="rId3080" xr:uid="{00000000-0004-0000-0000-000006130000}"/>
    <hyperlink ref="S2245" r:id="rId3081" xr:uid="{00000000-0004-0000-0000-000007130000}"/>
    <hyperlink ref="S2342" r:id="rId3082" xr:uid="{00000000-0004-0000-0000-000008130000}"/>
    <hyperlink ref="S2349" r:id="rId3083" xr:uid="{00000000-0004-0000-0000-000009130000}"/>
    <hyperlink ref="S2350" r:id="rId3084" xr:uid="{00000000-0004-0000-0000-00000A130000}"/>
    <hyperlink ref="S2351" r:id="rId3085" xr:uid="{00000000-0004-0000-0000-00000B130000}"/>
    <hyperlink ref="S2353" r:id="rId3086" xr:uid="{00000000-0004-0000-0000-00000C130000}"/>
    <hyperlink ref="S2389" r:id="rId3087" xr:uid="{00000000-0004-0000-0000-00000D130000}"/>
    <hyperlink ref="S2392" r:id="rId3088" xr:uid="{00000000-0004-0000-0000-00000E130000}"/>
    <hyperlink ref="S2393" r:id="rId3089" xr:uid="{00000000-0004-0000-0000-00000F130000}"/>
    <hyperlink ref="S2410" r:id="rId3090" xr:uid="{00000000-0004-0000-0000-000010130000}"/>
    <hyperlink ref="S2414" r:id="rId3091" xr:uid="{00000000-0004-0000-0000-000011130000}"/>
    <hyperlink ref="S2411" r:id="rId3092" xr:uid="{00000000-0004-0000-0000-000012130000}"/>
    <hyperlink ref="S2415" r:id="rId3093" xr:uid="{00000000-0004-0000-0000-000013130000}"/>
    <hyperlink ref="S2416" r:id="rId3094" xr:uid="{00000000-0004-0000-0000-000014130000}"/>
    <hyperlink ref="S2440" r:id="rId3095" xr:uid="{00000000-0004-0000-0000-000015130000}"/>
    <hyperlink ref="S4581" r:id="rId3096" xr:uid="{00000000-0004-0000-0000-000016130000}"/>
    <hyperlink ref="S2653" r:id="rId3097" xr:uid="{00000000-0004-0000-0000-000018130000}"/>
    <hyperlink ref="S4712" r:id="rId3098" xr:uid="{00000000-0004-0000-0000-00001A130000}"/>
    <hyperlink ref="S4713" r:id="rId3099" xr:uid="{00000000-0004-0000-0000-00001B130000}"/>
    <hyperlink ref="S4738" r:id="rId3100" xr:uid="{00000000-0004-0000-0000-00001C130000}"/>
    <hyperlink ref="S4739" r:id="rId3101" xr:uid="{00000000-0004-0000-0000-00001D130000}"/>
    <hyperlink ref="S4740" r:id="rId3102" xr:uid="{00000000-0004-0000-0000-00001E130000}"/>
    <hyperlink ref="S4741" r:id="rId3103" xr:uid="{00000000-0004-0000-0000-00001F130000}"/>
    <hyperlink ref="S4742" r:id="rId3104" xr:uid="{00000000-0004-0000-0000-000020130000}"/>
    <hyperlink ref="S3619" r:id="rId3105" xr:uid="{00000000-0004-0000-0000-000021130000}"/>
    <hyperlink ref="S3087" r:id="rId3106" xr:uid="{00000000-0004-0000-0000-000023130000}"/>
    <hyperlink ref="S2954" r:id="rId3107" xr:uid="{00000000-0004-0000-0000-000025130000}"/>
    <hyperlink ref="S2680" r:id="rId3108" xr:uid="{00000000-0004-0000-0000-000029130000}"/>
    <hyperlink ref="S2923" r:id="rId3109" xr:uid="{00000000-0004-0000-0000-00002C130000}"/>
    <hyperlink ref="S2914" r:id="rId3110" xr:uid="{00000000-0004-0000-0000-00002F130000}"/>
    <hyperlink ref="S2970" r:id="rId3111" xr:uid="{00000000-0004-0000-0000-000030130000}"/>
    <hyperlink ref="S4705" r:id="rId3112" xr:uid="{00000000-0004-0000-0000-000032130000}"/>
    <hyperlink ref="S2469" r:id="rId3113" xr:uid="{00000000-0004-0000-0000-000033130000}"/>
    <hyperlink ref="S873" r:id="rId3114" xr:uid="{00000000-0004-0000-0000-000034130000}"/>
    <hyperlink ref="S657" r:id="rId3115" xr:uid="{00000000-0004-0000-0000-000035130000}"/>
    <hyperlink ref="S537" r:id="rId3116" xr:uid="{00000000-0004-0000-0000-000036130000}"/>
    <hyperlink ref="S615" r:id="rId3117" xr:uid="{00000000-0004-0000-0000-000037130000}"/>
    <hyperlink ref="S849" r:id="rId3118" xr:uid="{00000000-0004-0000-0000-000039130000}"/>
    <hyperlink ref="S3173" r:id="rId3119" xr:uid="{00000000-0004-0000-0000-00003A130000}"/>
    <hyperlink ref="S2646" r:id="rId3120" xr:uid="{00000000-0004-0000-0000-00003B130000}"/>
    <hyperlink ref="S921" r:id="rId3121" xr:uid="{00000000-0004-0000-0000-00003C130000}"/>
    <hyperlink ref="S3055" r:id="rId3122" xr:uid="{00000000-0004-0000-0000-000040130000}"/>
    <hyperlink ref="S2718" r:id="rId3123" xr:uid="{00000000-0004-0000-0000-000042130000}"/>
    <hyperlink ref="S2719" r:id="rId3124" xr:uid="{00000000-0004-0000-0000-000043130000}"/>
    <hyperlink ref="S2722" r:id="rId3125" xr:uid="{00000000-0004-0000-0000-000048130000}"/>
    <hyperlink ref="S2723" r:id="rId3126" xr:uid="{00000000-0004-0000-0000-00004B130000}"/>
    <hyperlink ref="S2725" r:id="rId3127" xr:uid="{00000000-0004-0000-0000-00004C130000}"/>
    <hyperlink ref="S2726" r:id="rId3128" xr:uid="{00000000-0004-0000-0000-00004D130000}"/>
    <hyperlink ref="S2728" r:id="rId3129" xr:uid="{00000000-0004-0000-0000-00004F130000}"/>
    <hyperlink ref="S2730" r:id="rId3130" xr:uid="{00000000-0004-0000-0000-000050130000}"/>
    <hyperlink ref="S2733" r:id="rId3131" xr:uid="{00000000-0004-0000-0000-000056130000}"/>
    <hyperlink ref="S2734" r:id="rId3132" xr:uid="{00000000-0004-0000-0000-000057130000}"/>
    <hyperlink ref="S2737" r:id="rId3133" xr:uid="{00000000-0004-0000-0000-00005C130000}"/>
    <hyperlink ref="S2738" r:id="rId3134" xr:uid="{00000000-0004-0000-0000-00005D130000}"/>
    <hyperlink ref="S2739" r:id="rId3135" xr:uid="{00000000-0004-0000-0000-000060130000}"/>
    <hyperlink ref="S2736" r:id="rId3136" xr:uid="{00000000-0004-0000-0000-000061130000}"/>
    <hyperlink ref="S2746" r:id="rId3137" xr:uid="{00000000-0004-0000-0000-000066130000}"/>
    <hyperlink ref="S2742" r:id="rId3138" xr:uid="{00000000-0004-0000-0000-000067130000}"/>
    <hyperlink ref="S2743" r:id="rId3139" xr:uid="{00000000-0004-0000-0000-000068130000}"/>
    <hyperlink ref="S2744" r:id="rId3140" xr:uid="{00000000-0004-0000-0000-00006A130000}"/>
    <hyperlink ref="S2747" r:id="rId3141" xr:uid="{00000000-0004-0000-0000-00006B130000}"/>
    <hyperlink ref="S2852" r:id="rId3142" xr:uid="{00000000-0004-0000-0000-00006C130000}"/>
    <hyperlink ref="S2855" r:id="rId3143" xr:uid="{00000000-0004-0000-0000-00006E130000}"/>
    <hyperlink ref="S2749" r:id="rId3144" xr:uid="{00000000-0004-0000-0000-00006F130000}"/>
    <hyperlink ref="S2748" r:id="rId3145" xr:uid="{00000000-0004-0000-0000-000070130000}"/>
    <hyperlink ref="S2752" r:id="rId3146" xr:uid="{00000000-0004-0000-0000-000072130000}"/>
    <hyperlink ref="S2753" r:id="rId3147" xr:uid="{00000000-0004-0000-0000-000073130000}"/>
    <hyperlink ref="S2754" r:id="rId3148" xr:uid="{00000000-0004-0000-0000-000074130000}"/>
    <hyperlink ref="S2797" r:id="rId3149" xr:uid="{00000000-0004-0000-0000-000076130000}"/>
    <hyperlink ref="S2799" r:id="rId3150" xr:uid="{00000000-0004-0000-0000-000078130000}"/>
    <hyperlink ref="S2801" r:id="rId3151" xr:uid="{00000000-0004-0000-0000-000079130000}"/>
    <hyperlink ref="S2805" r:id="rId3152" xr:uid="{00000000-0004-0000-0000-00007C130000}"/>
    <hyperlink ref="S2804" r:id="rId3153" xr:uid="{00000000-0004-0000-0000-00007F130000}"/>
    <hyperlink ref="S2807" r:id="rId3154" xr:uid="{00000000-0004-0000-0000-000080130000}"/>
    <hyperlink ref="S2809" r:id="rId3155" xr:uid="{00000000-0004-0000-0000-000081130000}"/>
    <hyperlink ref="S2811" r:id="rId3156" xr:uid="{00000000-0004-0000-0000-000082130000}"/>
    <hyperlink ref="S2818" r:id="rId3157" xr:uid="{00000000-0004-0000-0000-000084130000}"/>
    <hyperlink ref="S2810" r:id="rId3158" xr:uid="{00000000-0004-0000-0000-000085130000}"/>
    <hyperlink ref="S2806" r:id="rId3159" xr:uid="{00000000-0004-0000-0000-000087130000}"/>
    <hyperlink ref="S2808" r:id="rId3160" xr:uid="{00000000-0004-0000-0000-000088130000}"/>
    <hyperlink ref="S2821" r:id="rId3161" xr:uid="{00000000-0004-0000-0000-00008A130000}"/>
    <hyperlink ref="S2822" r:id="rId3162" xr:uid="{00000000-0004-0000-0000-00008B130000}"/>
    <hyperlink ref="S2823" r:id="rId3163" xr:uid="{00000000-0004-0000-0000-00008D130000}"/>
    <hyperlink ref="S2819" r:id="rId3164" xr:uid="{00000000-0004-0000-0000-00008E130000}"/>
    <hyperlink ref="S2820" r:id="rId3165" xr:uid="{00000000-0004-0000-0000-000091130000}"/>
    <hyperlink ref="S2824" r:id="rId3166" xr:uid="{00000000-0004-0000-0000-000094130000}"/>
    <hyperlink ref="S2825" r:id="rId3167" xr:uid="{00000000-0004-0000-0000-000095130000}"/>
    <hyperlink ref="S2826" r:id="rId3168" xr:uid="{00000000-0004-0000-0000-000096130000}"/>
    <hyperlink ref="S2827" r:id="rId3169" xr:uid="{00000000-0004-0000-0000-000097130000}"/>
    <hyperlink ref="S2828" r:id="rId3170" xr:uid="{00000000-0004-0000-0000-000098130000}"/>
    <hyperlink ref="S2833" r:id="rId3171" xr:uid="{00000000-0004-0000-0000-0000A1130000}"/>
    <hyperlink ref="S2832" r:id="rId3172" xr:uid="{00000000-0004-0000-0000-0000A2130000}"/>
    <hyperlink ref="S2829" r:id="rId3173" xr:uid="{00000000-0004-0000-0000-0000A3130000}"/>
    <hyperlink ref="S2830" r:id="rId3174" xr:uid="{00000000-0004-0000-0000-0000A5130000}"/>
    <hyperlink ref="S2831" r:id="rId3175" xr:uid="{00000000-0004-0000-0000-0000A6130000}"/>
    <hyperlink ref="S2837" r:id="rId3176" xr:uid="{00000000-0004-0000-0000-0000A8130000}"/>
    <hyperlink ref="S2838" r:id="rId3177" xr:uid="{00000000-0004-0000-0000-0000A9130000}"/>
    <hyperlink ref="S2839" r:id="rId3178" xr:uid="{00000000-0004-0000-0000-0000AA130000}"/>
    <hyperlink ref="S2840" r:id="rId3179" xr:uid="{00000000-0004-0000-0000-0000AB130000}"/>
    <hyperlink ref="S2835" r:id="rId3180" xr:uid="{00000000-0004-0000-0000-0000AC130000}"/>
    <hyperlink ref="S2836" r:id="rId3181" xr:uid="{00000000-0004-0000-0000-0000AD130000}"/>
    <hyperlink ref="S2841" r:id="rId3182" xr:uid="{00000000-0004-0000-0000-0000AE130000}"/>
    <hyperlink ref="S2757" r:id="rId3183" xr:uid="{00000000-0004-0000-0000-0000B8130000}"/>
    <hyperlink ref="S2759" r:id="rId3184" xr:uid="{00000000-0004-0000-0000-0000BA130000}"/>
    <hyperlink ref="S2760" r:id="rId3185" xr:uid="{00000000-0004-0000-0000-0000BB130000}"/>
    <hyperlink ref="S2763" r:id="rId3186" xr:uid="{00000000-0004-0000-0000-0000BD130000}"/>
    <hyperlink ref="S2765" r:id="rId3187" xr:uid="{00000000-0004-0000-0000-0000C2130000}"/>
    <hyperlink ref="S2764" r:id="rId3188" xr:uid="{00000000-0004-0000-0000-0000C3130000}"/>
    <hyperlink ref="S2767" r:id="rId3189" xr:uid="{00000000-0004-0000-0000-0000CB130000}"/>
    <hyperlink ref="S2786" r:id="rId3190" xr:uid="{00000000-0004-0000-0000-0000D0130000}"/>
    <hyperlink ref="S2788" r:id="rId3191" xr:uid="{00000000-0004-0000-0000-0000D1130000}"/>
    <hyperlink ref="S2791" r:id="rId3192" xr:uid="{00000000-0004-0000-0000-0000D6130000}"/>
    <hyperlink ref="S2793" r:id="rId3193" xr:uid="{00000000-0004-0000-0000-0000D7130000}"/>
    <hyperlink ref="S2790" r:id="rId3194" xr:uid="{00000000-0004-0000-0000-0000DA130000}"/>
    <hyperlink ref="S2844" r:id="rId3195" xr:uid="{00000000-0004-0000-0000-0000DE130000}"/>
    <hyperlink ref="S2845" r:id="rId3196" xr:uid="{00000000-0004-0000-0000-0000DF130000}"/>
    <hyperlink ref="S2846" r:id="rId3197" xr:uid="{00000000-0004-0000-0000-0000E0130000}"/>
    <hyperlink ref="S869" r:id="rId3198" xr:uid="{00000000-0004-0000-0000-0000E1130000}"/>
    <hyperlink ref="S658" r:id="rId3199" xr:uid="{00000000-0004-0000-0000-0000E2130000}"/>
    <hyperlink ref="S3993" r:id="rId3200" xr:uid="{00000000-0004-0000-0000-0000E4130000}"/>
    <hyperlink ref="S1484" r:id="rId3201" xr:uid="{00000000-0004-0000-0000-0000E5130000}"/>
    <hyperlink ref="S1618" r:id="rId3202" xr:uid="{00000000-0004-0000-0000-0000E6130000}"/>
    <hyperlink ref="S1635" r:id="rId3203" xr:uid="{00000000-0004-0000-0000-0000E7130000}"/>
    <hyperlink ref="S4240" r:id="rId3204" xr:uid="{00000000-0004-0000-0000-0000E8130000}"/>
    <hyperlink ref="S4241" r:id="rId3205" xr:uid="{00000000-0004-0000-0000-0000E9130000}"/>
    <hyperlink ref="S613" r:id="rId3206" xr:uid="{00000000-0004-0000-0000-0000EC130000}"/>
    <hyperlink ref="S614" r:id="rId3207" xr:uid="{00000000-0004-0000-0000-0000ED130000}"/>
    <hyperlink ref="S217" r:id="rId3208" xr:uid="{00000000-0004-0000-0000-0000F0130000}"/>
    <hyperlink ref="S218" r:id="rId3209" xr:uid="{00000000-0004-0000-0000-0000F1130000}"/>
    <hyperlink ref="S1770" r:id="rId3210" xr:uid="{00000000-0004-0000-0000-0000F4130000}"/>
    <hyperlink ref="S3056" r:id="rId3211" xr:uid="{00000000-0004-0000-0000-0000F5130000}"/>
    <hyperlink ref="S3277" r:id="rId3212" xr:uid="{00000000-0004-0000-0000-0000FA130000}"/>
    <hyperlink ref="S2897" r:id="rId3213" xr:uid="{00000000-0004-0000-0000-0000FC130000}"/>
    <hyperlink ref="T424" r:id="rId3214" xr:uid="{00000000-0004-0000-0000-0000FD130000}"/>
    <hyperlink ref="S424" r:id="rId3215" xr:uid="{00000000-0004-0000-0000-0000FE130000}"/>
    <hyperlink ref="S2834" r:id="rId3216" xr:uid="{00000000-0004-0000-0000-000001140000}"/>
    <hyperlink ref="S3505" r:id="rId3217" xr:uid="{00000000-0004-0000-0000-000002140000}"/>
    <hyperlink ref="S3507" r:id="rId3218" xr:uid="{00000000-0004-0000-0000-000004140000}"/>
    <hyperlink ref="S3508" r:id="rId3219" xr:uid="{00000000-0004-0000-0000-000005140000}"/>
    <hyperlink ref="S3399" r:id="rId3220" xr:uid="{00000000-0004-0000-0000-000006140000}"/>
    <hyperlink ref="S2911" r:id="rId3221" xr:uid="{00000000-0004-0000-0000-00006B140000}"/>
    <hyperlink ref="S3368" r:id="rId3222" xr:uid="{00000000-0004-0000-0000-00006D140000}"/>
    <hyperlink ref="S2802" r:id="rId3223" xr:uid="{00000000-0004-0000-0000-00006E140000}"/>
    <hyperlink ref="S2909" r:id="rId3224" xr:uid="{00000000-0004-0000-0000-00006F140000}"/>
    <hyperlink ref="S2910" r:id="rId3225" xr:uid="{00000000-0004-0000-0000-000070140000}"/>
    <hyperlink ref="S290" r:id="rId3226" xr:uid="{00000000-0004-0000-0000-000079140000}"/>
    <hyperlink ref="S679" r:id="rId3227" xr:uid="{00000000-0004-0000-0000-00007A140000}"/>
    <hyperlink ref="S680" r:id="rId3228" xr:uid="{00000000-0004-0000-0000-00007B140000}"/>
    <hyperlink ref="S681" r:id="rId3229" xr:uid="{00000000-0004-0000-0000-00007C140000}"/>
    <hyperlink ref="S4128" r:id="rId3230" xr:uid="{00000000-0004-0000-0000-00007D140000}"/>
    <hyperlink ref="S4129" r:id="rId3231" xr:uid="{00000000-0004-0000-0000-00007E140000}"/>
    <hyperlink ref="S3278" r:id="rId3232" xr:uid="{00000000-0004-0000-0000-00007F140000}"/>
    <hyperlink ref="S3369" r:id="rId3233" xr:uid="{00000000-0004-0000-0000-000080140000}"/>
    <hyperlink ref="S2803" r:id="rId3234" xr:uid="{00000000-0004-0000-0000-000081140000}"/>
    <hyperlink ref="S3454" r:id="rId3235" xr:uid="{00000000-0004-0000-0000-000082140000}"/>
    <hyperlink ref="T425" r:id="rId3236" xr:uid="{00000000-0004-0000-0000-000085140000}"/>
    <hyperlink ref="S425" r:id="rId3237" xr:uid="{00000000-0004-0000-0000-000086140000}"/>
    <hyperlink ref="S1692" r:id="rId3238" xr:uid="{00000000-0004-0000-0000-000087140000}"/>
    <hyperlink ref="S99" r:id="rId3239" xr:uid="{00000000-0004-0000-0000-000089140000}"/>
    <hyperlink ref="S100" r:id="rId3240" xr:uid="{00000000-0004-0000-0000-00008A140000}"/>
    <hyperlink ref="S313" r:id="rId3241" xr:uid="{00000000-0004-0000-0000-00008D140000}"/>
    <hyperlink ref="S314" r:id="rId3242" xr:uid="{00000000-0004-0000-0000-00008F140000}"/>
    <hyperlink ref="S3300" r:id="rId3243" xr:uid="{00000000-0004-0000-0000-00009C140000}"/>
    <hyperlink ref="S3371" r:id="rId3244" xr:uid="{00000000-0004-0000-0000-00009D140000}"/>
    <hyperlink ref="S3451" r:id="rId3245" xr:uid="{00000000-0004-0000-0000-00009E140000}"/>
    <hyperlink ref="S3452" r:id="rId3246" xr:uid="{00000000-0004-0000-0000-00009F140000}"/>
    <hyperlink ref="S634" r:id="rId3247" xr:uid="{00000000-0004-0000-0000-0000A0140000}"/>
    <hyperlink ref="S635" r:id="rId3248" xr:uid="{00000000-0004-0000-0000-0000A1140000}"/>
    <hyperlink ref="S4763" r:id="rId3249" xr:uid="{00000000-0004-0000-0000-0000A2140000}"/>
    <hyperlink ref="S661" r:id="rId3250" xr:uid="{00000000-0004-0000-0000-0000A4140000}"/>
    <hyperlink ref="S3267" r:id="rId3251" xr:uid="{00000000-0004-0000-0000-0000B6140000}"/>
    <hyperlink ref="S3043" r:id="rId3252" xr:uid="{00000000-0004-0000-0000-0000B7140000}"/>
    <hyperlink ref="S2884" r:id="rId3253" xr:uid="{00000000-0004-0000-0000-0000B8140000}"/>
    <hyperlink ref="S2885" r:id="rId3254" xr:uid="{00000000-0004-0000-0000-0000B9140000}"/>
    <hyperlink ref="S2724" r:id="rId3255" xr:uid="{00000000-0004-0000-0000-0000BA140000}"/>
    <hyperlink ref="S315" r:id="rId3256" xr:uid="{00000000-0004-0000-0000-0000C1140000}"/>
    <hyperlink ref="S322" r:id="rId3257" xr:uid="{00000000-0004-0000-0000-0000CB140000}"/>
    <hyperlink ref="S323" r:id="rId3258" xr:uid="{00000000-0004-0000-0000-0000CC140000}"/>
    <hyperlink ref="S324" r:id="rId3259" xr:uid="{00000000-0004-0000-0000-0000CE140000}"/>
    <hyperlink ref="S325" r:id="rId3260" xr:uid="{00000000-0004-0000-0000-0000D0140000}"/>
    <hyperlink ref="S2543" r:id="rId3261" xr:uid="{00000000-0004-0000-0000-0000D1140000}"/>
    <hyperlink ref="S2800" r:id="rId3262" xr:uid="{00000000-0004-0000-0000-0000D9140000}"/>
    <hyperlink ref="S920" r:id="rId3263" xr:uid="{00000000-0004-0000-0000-0000DA140000}"/>
    <hyperlink ref="S2898" r:id="rId3264" xr:uid="{00000000-0004-0000-0000-0000DB140000}"/>
    <hyperlink ref="S894" r:id="rId3265" xr:uid="{00000000-0004-0000-0000-0000DC140000}"/>
    <hyperlink ref="S3425" r:id="rId3266" xr:uid="{00000000-0004-0000-0000-0000DD140000}"/>
    <hyperlink ref="S303" r:id="rId3267" xr:uid="{00000000-0004-0000-0000-0000DE140000}"/>
    <hyperlink ref="S305" r:id="rId3268" xr:uid="{00000000-0004-0000-0000-0000DF140000}"/>
    <hyperlink ref="S3159" r:id="rId3269" xr:uid="{00000000-0004-0000-0000-0000E1140000}"/>
    <hyperlink ref="S3158" r:id="rId3270" xr:uid="{00000000-0004-0000-0000-0000E3140000}"/>
    <hyperlink ref="S3160" r:id="rId3271" xr:uid="{00000000-0004-0000-0000-0000E4140000}"/>
    <hyperlink ref="S656" r:id="rId3272" xr:uid="{00000000-0004-0000-0000-0000E5140000}"/>
    <hyperlink ref="S4574" r:id="rId3273" xr:uid="{00000000-0004-0000-0000-0000E7140000}"/>
    <hyperlink ref="S808" r:id="rId3274" xr:uid="{00000000-0004-0000-0000-0000EE140000}"/>
    <hyperlink ref="S4587" r:id="rId3275" xr:uid="{00000000-0004-0000-0000-0000EF140000}"/>
    <hyperlink ref="S4588" r:id="rId3276" xr:uid="{00000000-0004-0000-0000-0000F0140000}"/>
    <hyperlink ref="S4589" r:id="rId3277" xr:uid="{00000000-0004-0000-0000-0000F1140000}"/>
    <hyperlink ref="S4590" r:id="rId3278" xr:uid="{00000000-0004-0000-0000-0000F2140000}"/>
    <hyperlink ref="S4591" r:id="rId3279" xr:uid="{00000000-0004-0000-0000-0000F3140000}"/>
    <hyperlink ref="S4592" r:id="rId3280" xr:uid="{00000000-0004-0000-0000-0000F4140000}"/>
    <hyperlink ref="S4593" r:id="rId3281" xr:uid="{00000000-0004-0000-0000-0000F5140000}"/>
    <hyperlink ref="S4594" r:id="rId3282" xr:uid="{00000000-0004-0000-0000-0000F6140000}"/>
    <hyperlink ref="S3212" r:id="rId3283" xr:uid="{00000000-0004-0000-0000-0000F9140000}"/>
    <hyperlink ref="S4022" r:id="rId3284" xr:uid="{00000000-0004-0000-0000-0000FA140000}"/>
    <hyperlink ref="S1414" r:id="rId3285" xr:uid="{00000000-0004-0000-0000-0000FB140000}"/>
    <hyperlink ref="S1415" r:id="rId3286" xr:uid="{00000000-0004-0000-0000-0000FE140000}"/>
    <hyperlink ref="S1416" r:id="rId3287" xr:uid="{00000000-0004-0000-0000-000000150000}"/>
    <hyperlink ref="S714" r:id="rId3288" xr:uid="{00000000-0004-0000-0000-000002150000}"/>
    <hyperlink ref="S1401" r:id="rId3289" xr:uid="{00000000-0004-0000-0000-000005150000}"/>
    <hyperlink ref="S1407" r:id="rId3290" xr:uid="{00000000-0004-0000-0000-000006150000}"/>
    <hyperlink ref="S1485" r:id="rId3291" xr:uid="{00000000-0004-0000-0000-00000A150000}"/>
    <hyperlink ref="S1487" r:id="rId3292" xr:uid="{00000000-0004-0000-0000-00000B150000}"/>
    <hyperlink ref="S1598" r:id="rId3293" xr:uid="{00000000-0004-0000-0000-00000C150000}"/>
    <hyperlink ref="S1419" r:id="rId3294" xr:uid="{00000000-0004-0000-0000-00000D150000}"/>
    <hyperlink ref="S1420" r:id="rId3295" xr:uid="{00000000-0004-0000-0000-00000E150000}"/>
    <hyperlink ref="S1421" r:id="rId3296" xr:uid="{00000000-0004-0000-0000-00000F150000}"/>
    <hyperlink ref="S1588" r:id="rId3297" xr:uid="{00000000-0004-0000-0000-000011150000}"/>
    <hyperlink ref="S1583" r:id="rId3298" xr:uid="{00000000-0004-0000-0000-000013150000}"/>
    <hyperlink ref="S1584" r:id="rId3299" xr:uid="{00000000-0004-0000-0000-000014150000}"/>
    <hyperlink ref="S1585" r:id="rId3300" xr:uid="{00000000-0004-0000-0000-000015150000}"/>
    <hyperlink ref="S1586" r:id="rId3301" xr:uid="{00000000-0004-0000-0000-000016150000}"/>
    <hyperlink ref="S1587" r:id="rId3302" xr:uid="{00000000-0004-0000-0000-000017150000}"/>
    <hyperlink ref="S1593" r:id="rId3303" xr:uid="{00000000-0004-0000-0000-000019150000}"/>
    <hyperlink ref="S1765" r:id="rId3304" xr:uid="{00000000-0004-0000-0000-00001F150000}"/>
    <hyperlink ref="S1766" r:id="rId3305" xr:uid="{00000000-0004-0000-0000-000020150000}"/>
    <hyperlink ref="S1767" r:id="rId3306" xr:uid="{00000000-0004-0000-0000-000021150000}"/>
    <hyperlink ref="S1772" r:id="rId3307" xr:uid="{00000000-0004-0000-0000-000023150000}"/>
    <hyperlink ref="S4582" r:id="rId3308" xr:uid="{00000000-0004-0000-0000-000024150000}"/>
    <hyperlink ref="S4583" r:id="rId3309" xr:uid="{00000000-0004-0000-0000-000025150000}"/>
    <hyperlink ref="S326" r:id="rId3310" xr:uid="{00000000-0004-0000-0000-00002B150000}"/>
    <hyperlink ref="S3157" r:id="rId3311" xr:uid="{00000000-0004-0000-0000-00002C150000}"/>
    <hyperlink ref="S848" r:id="rId3312" xr:uid="{00000000-0004-0000-0000-000030150000}"/>
    <hyperlink ref="S2862" r:id="rId3313" xr:uid="{00000000-0004-0000-0000-000031150000}"/>
    <hyperlink ref="B6" r:id="rId3314" display="       Сообщество в Viber" xr:uid="{00000000-0004-0000-0000-000033150000}"/>
    <hyperlink ref="B7" r:id="rId3315" display="                                   и группа в Telegram" xr:uid="{00000000-0004-0000-0000-000034150000}"/>
    <hyperlink ref="B16" r:id="rId3316" display="Прайс от 26.12.2021 (обновляется еженедельно по воскресеньям, пользуйтесь свежей версией)" xr:uid="{00000000-0004-0000-0000-000035150000}"/>
    <hyperlink ref="S2883" r:id="rId3317" xr:uid="{00000000-0004-0000-0000-000038150000}"/>
    <hyperlink ref="S2887" r:id="rId3318" xr:uid="{00000000-0004-0000-0000-000039150000}"/>
    <hyperlink ref="S4486" r:id="rId3319" xr:uid="{00000000-0004-0000-0000-00003A150000}"/>
    <hyperlink ref="S2859" r:id="rId3320" xr:uid="{00000000-0004-0000-0000-000040150000}"/>
    <hyperlink ref="S2860" r:id="rId3321" xr:uid="{00000000-0004-0000-0000-000041150000}"/>
    <hyperlink ref="S2854" r:id="rId3322" xr:uid="{00000000-0004-0000-0000-000042150000}"/>
    <hyperlink ref="S4575" r:id="rId3323" xr:uid="{00000000-0004-0000-0000-000043150000}"/>
    <hyperlink ref="S4576" r:id="rId3324" xr:uid="{00000000-0004-0000-0000-000044150000}"/>
    <hyperlink ref="S4577" r:id="rId3325" xr:uid="{00000000-0004-0000-0000-000045150000}"/>
    <hyperlink ref="S4578" r:id="rId3326" xr:uid="{00000000-0004-0000-0000-000046150000}"/>
    <hyperlink ref="S4579" r:id="rId3327" xr:uid="{00000000-0004-0000-0000-000047150000}"/>
    <hyperlink ref="S4580" r:id="rId3328" xr:uid="{00000000-0004-0000-0000-000048150000}"/>
    <hyperlink ref="S897" r:id="rId3329" xr:uid="{00000000-0004-0000-0000-00004E150000}"/>
    <hyperlink ref="S3178" r:id="rId3330" xr:uid="{00000000-0004-0000-0000-00004F150000}"/>
    <hyperlink ref="S740" r:id="rId3331" xr:uid="{00000000-0004-0000-0000-000050150000}"/>
    <hyperlink ref="S2662" r:id="rId3332" xr:uid="{00000000-0004-0000-0000-000051150000}"/>
    <hyperlink ref="S1319" r:id="rId3333" xr:uid="{00000000-0004-0000-0000-000052150000}"/>
    <hyperlink ref="S1320" r:id="rId3334" xr:uid="{00000000-0004-0000-0000-000053150000}"/>
    <hyperlink ref="S1322" r:id="rId3335" xr:uid="{00000000-0004-0000-0000-000054150000}"/>
    <hyperlink ref="S1409" r:id="rId3336" xr:uid="{00000000-0004-0000-0000-00005D150000}"/>
    <hyperlink ref="S1596" r:id="rId3337" xr:uid="{00000000-0004-0000-0000-00005F150000}"/>
    <hyperlink ref="S1597" r:id="rId3338" xr:uid="{00000000-0004-0000-0000-000060150000}"/>
    <hyperlink ref="S1599" r:id="rId3339" xr:uid="{00000000-0004-0000-0000-000061150000}"/>
    <hyperlink ref="S1592" r:id="rId3340" xr:uid="{00000000-0004-0000-0000-000063150000}"/>
    <hyperlink ref="S1589" r:id="rId3341" xr:uid="{00000000-0004-0000-0000-000066150000}"/>
    <hyperlink ref="S1582" r:id="rId3342" xr:uid="{00000000-0004-0000-0000-000068150000}"/>
    <hyperlink ref="S1556" r:id="rId3343" xr:uid="{00000000-0004-0000-0000-00006F150000}"/>
    <hyperlink ref="S1574" r:id="rId3344" xr:uid="{00000000-0004-0000-0000-000071150000}"/>
    <hyperlink ref="S2649" r:id="rId3345" xr:uid="{00000000-0004-0000-0000-000073150000}"/>
    <hyperlink ref="S2526" r:id="rId3346" xr:uid="{00000000-0004-0000-0000-000074150000}"/>
    <hyperlink ref="S544" r:id="rId3347" xr:uid="{00000000-0004-0000-0000-000078150000}"/>
    <hyperlink ref="S545" r:id="rId3348" xr:uid="{00000000-0004-0000-0000-000079150000}"/>
    <hyperlink ref="S939" r:id="rId3349" xr:uid="{00000000-0004-0000-0000-00007D150000}"/>
    <hyperlink ref="S3104" r:id="rId3350" xr:uid="{00000000-0004-0000-0000-00007F150000}"/>
    <hyperlink ref="S3105" r:id="rId3351" xr:uid="{00000000-0004-0000-0000-000080150000}"/>
    <hyperlink ref="S3107" r:id="rId3352" xr:uid="{00000000-0004-0000-0000-000081150000}"/>
    <hyperlink ref="S3108" r:id="rId3353" xr:uid="{00000000-0004-0000-0000-000082150000}"/>
    <hyperlink ref="S3111" r:id="rId3354" xr:uid="{00000000-0004-0000-0000-000083150000}"/>
    <hyperlink ref="S3112" r:id="rId3355" xr:uid="{00000000-0004-0000-0000-000084150000}"/>
    <hyperlink ref="S3113" r:id="rId3356" xr:uid="{00000000-0004-0000-0000-000085150000}"/>
    <hyperlink ref="S3114" r:id="rId3357" xr:uid="{00000000-0004-0000-0000-000086150000}"/>
    <hyperlink ref="S2984" r:id="rId3358" xr:uid="{00000000-0004-0000-0000-00008B150000}"/>
    <hyperlink ref="S2985" r:id="rId3359" xr:uid="{00000000-0004-0000-0000-00008C150000}"/>
    <hyperlink ref="S1623" r:id="rId3360" xr:uid="{00000000-0004-0000-0000-00008F150000}"/>
    <hyperlink ref="S69" r:id="rId3361" xr:uid="{00000000-0004-0000-0000-000092150000}"/>
    <hyperlink ref="S2969" r:id="rId3362" xr:uid="{00000000-0004-0000-0000-000097150000}"/>
    <hyperlink ref="S516" r:id="rId3363" xr:uid="{00000000-0004-0000-0000-00009D150000}"/>
    <hyperlink ref="S517" r:id="rId3364" xr:uid="{00000000-0004-0000-0000-00009E150000}"/>
    <hyperlink ref="S620" r:id="rId3365" xr:uid="{00000000-0004-0000-0000-00009F150000}"/>
    <hyperlink ref="S621" r:id="rId3366" xr:uid="{00000000-0004-0000-0000-0000A0150000}"/>
    <hyperlink ref="S622" r:id="rId3367" xr:uid="{00000000-0004-0000-0000-0000A1150000}"/>
    <hyperlink ref="S833" r:id="rId3368" xr:uid="{00000000-0004-0000-0000-0000A3150000}"/>
    <hyperlink ref="S4495" r:id="rId3369" xr:uid="{00000000-0004-0000-0000-0000A7150000}"/>
    <hyperlink ref="S4496" r:id="rId3370" xr:uid="{00000000-0004-0000-0000-0000A8150000}"/>
    <hyperlink ref="S4497" r:id="rId3371" xr:uid="{00000000-0004-0000-0000-0000A9150000}"/>
    <hyperlink ref="S4500" r:id="rId3372" xr:uid="{00000000-0004-0000-0000-0000AA150000}"/>
    <hyperlink ref="S4501" r:id="rId3373" xr:uid="{00000000-0004-0000-0000-0000AB150000}"/>
    <hyperlink ref="S472" r:id="rId3374" xr:uid="{00000000-0004-0000-0000-0000AC150000}"/>
    <hyperlink ref="S2693" r:id="rId3375" xr:uid="{00000000-0004-0000-0000-0000AD150000}"/>
    <hyperlink ref="S66" r:id="rId3376" xr:uid="{00000000-0004-0000-0000-0000B0150000}"/>
    <hyperlink ref="S85" r:id="rId3377" xr:uid="{00000000-0004-0000-0000-0000B1150000}"/>
    <hyperlink ref="S2847" r:id="rId3378" xr:uid="{00000000-0004-0000-0000-0000B2150000}"/>
    <hyperlink ref="S2848" r:id="rId3379" xr:uid="{00000000-0004-0000-0000-0000B3150000}"/>
    <hyperlink ref="S2849" r:id="rId3380" xr:uid="{00000000-0004-0000-0000-0000B4150000}"/>
    <hyperlink ref="S3050" r:id="rId3381" xr:uid="{00000000-0004-0000-0000-0000B6150000}"/>
    <hyperlink ref="S3161" r:id="rId3382" xr:uid="{00000000-0004-0000-0000-0000BC150000}"/>
    <hyperlink ref="S3162" r:id="rId3383" xr:uid="{00000000-0004-0000-0000-0000BD150000}"/>
    <hyperlink ref="S3163" r:id="rId3384" xr:uid="{00000000-0004-0000-0000-0000BE150000}"/>
    <hyperlink ref="S3164" r:id="rId3385" xr:uid="{00000000-0004-0000-0000-0000BF150000}"/>
    <hyperlink ref="S1638" r:id="rId3386" xr:uid="{00000000-0004-0000-0000-0000C2150000}"/>
    <hyperlink ref="S1639" r:id="rId3387" xr:uid="{00000000-0004-0000-0000-0000C3150000}"/>
    <hyperlink ref="S1727" r:id="rId3388" xr:uid="{00000000-0004-0000-0000-0000C8150000}"/>
    <hyperlink ref="S1729" r:id="rId3389" xr:uid="{00000000-0004-0000-0000-0000C9150000}"/>
    <hyperlink ref="S2861" r:id="rId3390" xr:uid="{00000000-0004-0000-0000-0000CD150000}"/>
    <hyperlink ref="S259" r:id="rId3391" xr:uid="{00000000-0004-0000-0000-0000D1150000}"/>
    <hyperlink ref="S3138" r:id="rId3392" xr:uid="{00000000-0004-0000-0000-0000D2150000}"/>
    <hyperlink ref="S1664" r:id="rId3393" xr:uid="{00000000-0004-0000-0000-0000D8150000}"/>
    <hyperlink ref="S2522" r:id="rId3394" xr:uid="{00000000-0004-0000-0000-0000DA150000}"/>
    <hyperlink ref="S2510" r:id="rId3395" xr:uid="{00000000-0004-0000-0000-0000DB150000}"/>
    <hyperlink ref="S2511" r:id="rId3396" xr:uid="{00000000-0004-0000-0000-0000DC150000}"/>
    <hyperlink ref="S3116" r:id="rId3397" display="https://t.me/videoobzors/8" xr:uid="{00000000-0004-0000-0000-0000DF150000}"/>
    <hyperlink ref="S3115" r:id="rId3398" display="https://t.me/videoobzors/6" xr:uid="{00000000-0004-0000-0000-0000E0150000}"/>
    <hyperlink ref="S505" r:id="rId3399" display="https://t.me/videoobzors/2" xr:uid="{00000000-0004-0000-0000-0000E2150000}"/>
    <hyperlink ref="S515" r:id="rId3400" display="https://t.me/videoobzors/4" xr:uid="{00000000-0004-0000-0000-0000E3150000}"/>
    <hyperlink ref="S4758" r:id="rId3401" xr:uid="{00000000-0004-0000-0000-0000EA150000}"/>
    <hyperlink ref="S4762" r:id="rId3402" xr:uid="{00000000-0004-0000-0000-0000EB150000}"/>
    <hyperlink ref="S327" r:id="rId3403" display="https://t.me/videoobzors/12" xr:uid="{00000000-0004-0000-0000-0000F0150000}"/>
    <hyperlink ref="S1309" r:id="rId3404" xr:uid="{00000000-0004-0000-0000-0000F4150000}"/>
    <hyperlink ref="S2523" r:id="rId3405" display="https://t.me/videoobzors/20" xr:uid="{00000000-0004-0000-0000-0000F8150000}"/>
    <hyperlink ref="S2509" r:id="rId3406" xr:uid="{00000000-0004-0000-0000-0000F9150000}"/>
    <hyperlink ref="S450" r:id="rId3407" xr:uid="{00000000-0004-0000-0000-0000FD150000}"/>
    <hyperlink ref="S2528" r:id="rId3408" xr:uid="{00000000-0004-0000-0000-000003160000}"/>
    <hyperlink ref="S2529" r:id="rId3409" xr:uid="{00000000-0004-0000-0000-000004160000}"/>
    <hyperlink ref="S507" r:id="rId3410" xr:uid="{00000000-0004-0000-0000-000006160000}"/>
    <hyperlink ref="S2878" r:id="rId3411" xr:uid="{00000000-0004-0000-0000-000007160000}"/>
    <hyperlink ref="S2475" r:id="rId3412" xr:uid="{00000000-0004-0000-0000-000008160000}"/>
    <hyperlink ref="S2476" r:id="rId3413" xr:uid="{00000000-0004-0000-0000-000009160000}"/>
    <hyperlink ref="S2477" r:id="rId3414" xr:uid="{00000000-0004-0000-0000-00000A160000}"/>
    <hyperlink ref="S2478" r:id="rId3415" xr:uid="{00000000-0004-0000-0000-00000B160000}"/>
    <hyperlink ref="S687" r:id="rId3416" xr:uid="{00000000-0004-0000-0000-00000C160000}"/>
    <hyperlink ref="S653" r:id="rId3417" xr:uid="{00000000-0004-0000-0000-00000D160000}"/>
    <hyperlink ref="S667" r:id="rId3418" xr:uid="{00000000-0004-0000-0000-00000E160000}"/>
    <hyperlink ref="S2949" r:id="rId3419" xr:uid="{00000000-0004-0000-0000-000011160000}"/>
    <hyperlink ref="S2950" r:id="rId3420" xr:uid="{00000000-0004-0000-0000-000012160000}"/>
    <hyperlink ref="S2709" r:id="rId3421" xr:uid="{00000000-0004-0000-0000-000018160000}"/>
    <hyperlink ref="S1335" r:id="rId3422" xr:uid="{00000000-0004-0000-0000-000019160000}"/>
    <hyperlink ref="S1313" r:id="rId3423" xr:uid="{00000000-0004-0000-0000-00001A160000}"/>
    <hyperlink ref="S453" r:id="rId3424" xr:uid="{00000000-0004-0000-0000-00001B160000}"/>
    <hyperlink ref="S809" r:id="rId3425" xr:uid="{00000000-0004-0000-0000-00001C160000}"/>
    <hyperlink ref="S686" r:id="rId3426" xr:uid="{00000000-0004-0000-0000-00001D160000}"/>
    <hyperlink ref="S688" r:id="rId3427" xr:uid="{00000000-0004-0000-0000-00001E160000}"/>
    <hyperlink ref="S685" r:id="rId3428" xr:uid="{00000000-0004-0000-0000-00001F160000}"/>
    <hyperlink ref="S689" r:id="rId3429" xr:uid="{00000000-0004-0000-0000-000020160000}"/>
    <hyperlink ref="S690" r:id="rId3430" xr:uid="{00000000-0004-0000-0000-000021160000}"/>
    <hyperlink ref="S691" r:id="rId3431" xr:uid="{00000000-0004-0000-0000-000022160000}"/>
    <hyperlink ref="S3126" r:id="rId3432" xr:uid="{00000000-0004-0000-0000-000025160000}"/>
    <hyperlink ref="S422" r:id="rId3433" xr:uid="{00000000-0004-0000-0000-000028160000}"/>
    <hyperlink ref="T422" r:id="rId3434" xr:uid="{00000000-0004-0000-0000-000029160000}"/>
    <hyperlink ref="S744" r:id="rId3435" xr:uid="{00000000-0004-0000-0000-000039160000}"/>
    <hyperlink ref="S2560" r:id="rId3436" xr:uid="{00000000-0004-0000-0000-00003A160000}"/>
    <hyperlink ref="S682" r:id="rId3437" xr:uid="{00000000-0004-0000-0000-00003D160000}"/>
    <hyperlink ref="S683" r:id="rId3438" xr:uid="{00000000-0004-0000-0000-00003E160000}"/>
    <hyperlink ref="S2937" r:id="rId3439" xr:uid="{00000000-0004-0000-0000-00003F160000}"/>
    <hyperlink ref="S2938" r:id="rId3440" xr:uid="{00000000-0004-0000-0000-000041160000}"/>
    <hyperlink ref="S2939" r:id="rId3441" xr:uid="{00000000-0004-0000-0000-000042160000}"/>
    <hyperlink ref="S2940" r:id="rId3442" xr:uid="{00000000-0004-0000-0000-000043160000}"/>
    <hyperlink ref="S835" r:id="rId3443" xr:uid="{00000000-0004-0000-0000-000048160000}"/>
    <hyperlink ref="S563" r:id="rId3444" xr:uid="{00000000-0004-0000-0000-000049160000}"/>
    <hyperlink ref="S597" r:id="rId3445" xr:uid="{00000000-0004-0000-0000-00004F160000}"/>
    <hyperlink ref="S598" r:id="rId3446" xr:uid="{00000000-0004-0000-0000-000050160000}"/>
    <hyperlink ref="S86" r:id="rId3447" xr:uid="{00000000-0004-0000-0000-000051160000}"/>
    <hyperlink ref="S1722" r:id="rId3448" xr:uid="{00000000-0004-0000-0000-00005B160000}"/>
    <hyperlink ref="S2643" r:id="rId3449" xr:uid="{00000000-0004-0000-0000-00005D160000}"/>
    <hyperlink ref="S2644" r:id="rId3450" xr:uid="{00000000-0004-0000-0000-00005E160000}"/>
    <hyperlink ref="S565" r:id="rId3451" xr:uid="{00000000-0004-0000-0000-00005F160000}"/>
    <hyperlink ref="S767" r:id="rId3452" xr:uid="{00000000-0004-0000-0000-000064160000}"/>
    <hyperlink ref="S3120" r:id="rId3453" xr:uid="{00000000-0004-0000-0000-000067160000}"/>
    <hyperlink ref="S827" r:id="rId3454" xr:uid="{00000000-0004-0000-0000-000068160000}"/>
    <hyperlink ref="S319" r:id="rId3455" xr:uid="{00000000-0004-0000-0000-000069160000}"/>
    <hyperlink ref="S2634" r:id="rId3456" xr:uid="{00000000-0004-0000-0000-00006B160000}"/>
    <hyperlink ref="S2635" r:id="rId3457" xr:uid="{00000000-0004-0000-0000-00006C160000}"/>
    <hyperlink ref="S2636" r:id="rId3458" xr:uid="{00000000-0004-0000-0000-00006D160000}"/>
    <hyperlink ref="S1561" r:id="rId3459" xr:uid="{00000000-0004-0000-0000-000071160000}"/>
    <hyperlink ref="S1564" r:id="rId3460" xr:uid="{00000000-0004-0000-0000-000072160000}"/>
    <hyperlink ref="S1563" r:id="rId3461" xr:uid="{00000000-0004-0000-0000-000073160000}"/>
    <hyperlink ref="S1560" r:id="rId3462" xr:uid="{00000000-0004-0000-0000-000074160000}"/>
    <hyperlink ref="S1565" r:id="rId3463" xr:uid="{00000000-0004-0000-0000-000075160000}"/>
    <hyperlink ref="S4400" r:id="rId3464" xr:uid="{00000000-0004-0000-0000-000077160000}"/>
    <hyperlink ref="S4401" r:id="rId3465" xr:uid="{00000000-0004-0000-0000-000078160000}"/>
    <hyperlink ref="S4402" r:id="rId3466" xr:uid="{00000000-0004-0000-0000-000079160000}"/>
    <hyperlink ref="S4403" r:id="rId3467" xr:uid="{00000000-0004-0000-0000-00007A160000}"/>
    <hyperlink ref="S4399" r:id="rId3468" xr:uid="{00000000-0004-0000-0000-00007C160000}"/>
    <hyperlink ref="S4404" r:id="rId3469" xr:uid="{00000000-0004-0000-0000-00007D160000}"/>
    <hyperlink ref="S4408" r:id="rId3470" xr:uid="{00000000-0004-0000-0000-000080160000}"/>
    <hyperlink ref="S4406" r:id="rId3471" xr:uid="{00000000-0004-0000-0000-000081160000}"/>
    <hyperlink ref="S4405" r:id="rId3472" xr:uid="{00000000-0004-0000-0000-000082160000}"/>
    <hyperlink ref="S4407" r:id="rId3473" xr:uid="{00000000-0004-0000-0000-000083160000}"/>
    <hyperlink ref="S4412" r:id="rId3474" xr:uid="{00000000-0004-0000-0000-000084160000}"/>
    <hyperlink ref="S4413" r:id="rId3475" xr:uid="{00000000-0004-0000-0000-000085160000}"/>
    <hyperlink ref="S4414" r:id="rId3476" xr:uid="{00000000-0004-0000-0000-000086160000}"/>
    <hyperlink ref="S4415" r:id="rId3477" xr:uid="{00000000-0004-0000-0000-000087160000}"/>
    <hyperlink ref="S4416" r:id="rId3478" xr:uid="{00000000-0004-0000-0000-000088160000}"/>
    <hyperlink ref="S4417" r:id="rId3479" xr:uid="{00000000-0004-0000-0000-000089160000}"/>
    <hyperlink ref="S4418" r:id="rId3480" xr:uid="{00000000-0004-0000-0000-00008A160000}"/>
    <hyperlink ref="S4419" r:id="rId3481" xr:uid="{00000000-0004-0000-0000-00008C160000}"/>
    <hyperlink ref="S4421" r:id="rId3482" xr:uid="{00000000-0004-0000-0000-00008D160000}"/>
    <hyperlink ref="S4422" r:id="rId3483" xr:uid="{00000000-0004-0000-0000-000090160000}"/>
    <hyperlink ref="S4420" r:id="rId3484" xr:uid="{00000000-0004-0000-0000-000098160000}"/>
    <hyperlink ref="S4444" r:id="rId3485" xr:uid="{00000000-0004-0000-0000-000099160000}"/>
    <hyperlink ref="S4449" r:id="rId3486" xr:uid="{00000000-0004-0000-0000-00009A160000}"/>
    <hyperlink ref="S4456" r:id="rId3487" xr:uid="{00000000-0004-0000-0000-00009C160000}"/>
    <hyperlink ref="S4457" r:id="rId3488" xr:uid="{00000000-0004-0000-0000-00009D160000}"/>
    <hyperlink ref="S4458" r:id="rId3489" xr:uid="{00000000-0004-0000-0000-00009E160000}"/>
    <hyperlink ref="S4459" r:id="rId3490" xr:uid="{00000000-0004-0000-0000-00009F160000}"/>
    <hyperlink ref="S4452" r:id="rId3491" xr:uid="{00000000-0004-0000-0000-0000A1160000}"/>
    <hyperlink ref="S4453" r:id="rId3492" xr:uid="{00000000-0004-0000-0000-0000A2160000}"/>
    <hyperlink ref="S4454" r:id="rId3493" xr:uid="{00000000-0004-0000-0000-0000A3160000}"/>
    <hyperlink ref="S4455" r:id="rId3494" xr:uid="{00000000-0004-0000-0000-0000A4160000}"/>
    <hyperlink ref="S4450" r:id="rId3495" xr:uid="{00000000-0004-0000-0000-0000A6160000}"/>
    <hyperlink ref="S4451" r:id="rId3496" xr:uid="{00000000-0004-0000-0000-0000A7160000}"/>
    <hyperlink ref="S4460" r:id="rId3497" xr:uid="{00000000-0004-0000-0000-0000AC160000}"/>
    <hyperlink ref="S4479" r:id="rId3498" xr:uid="{00000000-0004-0000-0000-0000AF160000}"/>
    <hyperlink ref="S4558" r:id="rId3499" xr:uid="{00000000-0004-0000-0000-0000B1160000}"/>
    <hyperlink ref="S4554" r:id="rId3500" xr:uid="{00000000-0004-0000-0000-0000B2160000}"/>
    <hyperlink ref="S4555" r:id="rId3501" xr:uid="{00000000-0004-0000-0000-0000B3160000}"/>
    <hyperlink ref="S4556" r:id="rId3502" xr:uid="{00000000-0004-0000-0000-0000B4160000}"/>
    <hyperlink ref="S4557" r:id="rId3503" xr:uid="{00000000-0004-0000-0000-0000B5160000}"/>
    <hyperlink ref="S4561" r:id="rId3504" xr:uid="{00000000-0004-0000-0000-0000BF160000}"/>
    <hyperlink ref="S4494" r:id="rId3505" xr:uid="{00000000-0004-0000-0000-0000C0160000}"/>
    <hyperlink ref="S4491" r:id="rId3506" xr:uid="{00000000-0004-0000-0000-0000C2160000}"/>
    <hyperlink ref="S4493" r:id="rId3507" xr:uid="{00000000-0004-0000-0000-0000C3160000}"/>
    <hyperlink ref="S655" r:id="rId3508" xr:uid="{00000000-0004-0000-0000-0000CC160000}"/>
    <hyperlink ref="S2732" r:id="rId3509" xr:uid="{00000000-0004-0000-0000-0000CE160000}"/>
    <hyperlink ref="S211" r:id="rId3510" xr:uid="{00000000-0004-0000-0000-0000D4160000}"/>
    <hyperlink ref="S4426" r:id="rId3511" xr:uid="{00000000-0004-0000-0000-0000D8160000}"/>
    <hyperlink ref="S4425" r:id="rId3512" xr:uid="{00000000-0004-0000-0000-0000D9160000}"/>
    <hyperlink ref="S4427" r:id="rId3513" xr:uid="{00000000-0004-0000-0000-0000DA160000}"/>
    <hyperlink ref="S4428" r:id="rId3514" xr:uid="{00000000-0004-0000-0000-0000DC160000}"/>
    <hyperlink ref="S4429" r:id="rId3515" xr:uid="{00000000-0004-0000-0000-0000DD160000}"/>
    <hyperlink ref="S4430" r:id="rId3516" xr:uid="{00000000-0004-0000-0000-0000DE160000}"/>
    <hyperlink ref="S4432" r:id="rId3517" xr:uid="{00000000-0004-0000-0000-0000DF160000}"/>
    <hyperlink ref="S4433" r:id="rId3518" xr:uid="{00000000-0004-0000-0000-0000E3160000}"/>
    <hyperlink ref="S4434" r:id="rId3519" xr:uid="{00000000-0004-0000-0000-0000E8160000}"/>
    <hyperlink ref="S4435" r:id="rId3520" xr:uid="{00000000-0004-0000-0000-0000E9160000}"/>
    <hyperlink ref="S4436" r:id="rId3521" xr:uid="{00000000-0004-0000-0000-0000EA160000}"/>
    <hyperlink ref="S4437" r:id="rId3522" xr:uid="{00000000-0004-0000-0000-0000EB160000}"/>
    <hyperlink ref="S4438" r:id="rId3523" xr:uid="{00000000-0004-0000-0000-0000EC160000}"/>
    <hyperlink ref="S4439" r:id="rId3524" xr:uid="{00000000-0004-0000-0000-0000ED160000}"/>
    <hyperlink ref="S4440" r:id="rId3525" xr:uid="{00000000-0004-0000-0000-0000EE160000}"/>
    <hyperlink ref="S4441" r:id="rId3526" xr:uid="{00000000-0004-0000-0000-0000EF160000}"/>
    <hyperlink ref="S4431" r:id="rId3527" xr:uid="{00000000-0004-0000-0000-0000F0160000}"/>
    <hyperlink ref="S231" r:id="rId3528" xr:uid="{00000000-0004-0000-0000-0000F3160000}"/>
    <hyperlink ref="S3117" r:id="rId3529" xr:uid="{00000000-0004-0000-0000-0000F6160000}"/>
    <hyperlink ref="S1616" r:id="rId3530" xr:uid="{00000000-0004-0000-0000-0000F7160000}"/>
    <hyperlink ref="S2731" r:id="rId3531" xr:uid="{00000000-0004-0000-0000-0000FC160000}"/>
    <hyperlink ref="S98" r:id="rId3532" xr:uid="{00000000-0004-0000-0000-000001170000}"/>
    <hyperlink ref="S65" r:id="rId3533" xr:uid="{00000000-0004-0000-0000-000002170000}"/>
    <hyperlink ref="S3625" r:id="rId3534" xr:uid="{00000000-0004-0000-0000-000009170000}"/>
    <hyperlink ref="S3618" r:id="rId3535" xr:uid="{00000000-0004-0000-0000-00000A170000}"/>
    <hyperlink ref="S3622" r:id="rId3536" xr:uid="{00000000-0004-0000-0000-00000B170000}"/>
    <hyperlink ref="S3909" r:id="rId3537" xr:uid="{00000000-0004-0000-0000-00000C170000}"/>
    <hyperlink ref="S3910" r:id="rId3538" xr:uid="{00000000-0004-0000-0000-00000D170000}"/>
    <hyperlink ref="S3911" r:id="rId3539" xr:uid="{00000000-0004-0000-0000-000010170000}"/>
    <hyperlink ref="S4464" r:id="rId3540" xr:uid="{00000000-0004-0000-0000-000011170000}"/>
    <hyperlink ref="S3810" r:id="rId3541" xr:uid="{00000000-0004-0000-0000-000012170000}"/>
    <hyperlink ref="S3826" r:id="rId3542" xr:uid="{00000000-0004-0000-0000-000013170000}"/>
    <hyperlink ref="S3426" r:id="rId3543" xr:uid="{00000000-0004-0000-0000-000014170000}"/>
    <hyperlink ref="S3233" r:id="rId3544" xr:uid="{00000000-0004-0000-0000-000015170000}"/>
    <hyperlink ref="S4242" r:id="rId3545" xr:uid="{00000000-0004-0000-0000-000016170000}"/>
    <hyperlink ref="S3412" r:id="rId3546" xr:uid="{00000000-0004-0000-0000-000018170000}"/>
    <hyperlink ref="S3413" r:id="rId3547" xr:uid="{00000000-0004-0000-0000-000019170000}"/>
    <hyperlink ref="S2721" r:id="rId3548" xr:uid="{00000000-0004-0000-0000-00001A170000}"/>
    <hyperlink ref="S1331" r:id="rId3549" xr:uid="{00000000-0004-0000-0000-00001C170000}"/>
    <hyperlink ref="S1106" r:id="rId3550" xr:uid="{00000000-0004-0000-0000-00001D170000}"/>
    <hyperlink ref="S3145" r:id="rId3551" xr:uid="{00000000-0004-0000-0000-00001E170000}"/>
    <hyperlink ref="S731" r:id="rId3552" xr:uid="{00000000-0004-0000-0000-00001F170000}"/>
    <hyperlink ref="S288" r:id="rId3553" xr:uid="{00000000-0004-0000-0000-000021170000}"/>
    <hyperlink ref="S93" r:id="rId3554" xr:uid="{00000000-0004-0000-0000-000024170000}"/>
    <hyperlink ref="S78" r:id="rId3555" xr:uid="{00000000-0004-0000-0000-000025170000}"/>
    <hyperlink ref="S229" r:id="rId3556" xr:uid="{00000000-0004-0000-0000-000026170000}"/>
    <hyperlink ref="S230" r:id="rId3557" xr:uid="{00000000-0004-0000-0000-000028170000}"/>
    <hyperlink ref="S922" r:id="rId3558" xr:uid="{00000000-0004-0000-0000-00002B170000}"/>
    <hyperlink ref="S923" r:id="rId3559" xr:uid="{00000000-0004-0000-0000-00002C170000}"/>
    <hyperlink ref="S2926" r:id="rId3560" xr:uid="{00000000-0004-0000-0000-00002D170000}"/>
    <hyperlink ref="S249" r:id="rId3561" xr:uid="{00000000-0004-0000-0000-00002F170000}"/>
    <hyperlink ref="S251" r:id="rId3562" xr:uid="{00000000-0004-0000-0000-000031170000}"/>
    <hyperlink ref="S252" r:id="rId3563" xr:uid="{00000000-0004-0000-0000-000032170000}"/>
    <hyperlink ref="S115" r:id="rId3564" xr:uid="{00000000-0004-0000-0000-000037170000}"/>
    <hyperlink ref="S844" r:id="rId3565" xr:uid="{00000000-0004-0000-0000-00003A170000}"/>
    <hyperlink ref="S842" r:id="rId3566" xr:uid="{00000000-0004-0000-0000-00003B170000}"/>
    <hyperlink ref="S843" r:id="rId3567" xr:uid="{00000000-0004-0000-0000-00003C170000}"/>
    <hyperlink ref="S855" r:id="rId3568" xr:uid="{00000000-0004-0000-0000-00003D170000}"/>
    <hyperlink ref="S857" r:id="rId3569" xr:uid="{00000000-0004-0000-0000-00003E170000}"/>
    <hyperlink ref="S1669" r:id="rId3570" xr:uid="{00000000-0004-0000-0000-000044170000}"/>
    <hyperlink ref="S140" r:id="rId3571" xr:uid="{00000000-0004-0000-0000-000046170000}"/>
    <hyperlink ref="S74" r:id="rId3572" xr:uid="{00000000-0004-0000-0000-000047170000}"/>
    <hyperlink ref="S75" r:id="rId3573" xr:uid="{00000000-0004-0000-0000-000048170000}"/>
    <hyperlink ref="S1724" r:id="rId3574" xr:uid="{00000000-0004-0000-0000-00004D170000}"/>
    <hyperlink ref="S165" r:id="rId3575" xr:uid="{00000000-0004-0000-0000-00004E170000}"/>
    <hyperlink ref="S4482" r:id="rId3576" xr:uid="{00000000-0004-0000-0000-000050170000}"/>
    <hyperlink ref="S1613" r:id="rId3577" xr:uid="{00000000-0004-0000-0000-000051170000}"/>
    <hyperlink ref="S1614" r:id="rId3578" xr:uid="{00000000-0004-0000-0000-000052170000}"/>
    <hyperlink ref="S1631" r:id="rId3579" xr:uid="{00000000-0004-0000-0000-000053170000}"/>
    <hyperlink ref="S1632" r:id="rId3580" xr:uid="{00000000-0004-0000-0000-000054170000}"/>
    <hyperlink ref="S1637" r:id="rId3581" xr:uid="{00000000-0004-0000-0000-000055170000}"/>
    <hyperlink ref="S1620" r:id="rId3582" xr:uid="{00000000-0004-0000-0000-000056170000}"/>
    <hyperlink ref="S1713" r:id="rId3583" xr:uid="{00000000-0004-0000-0000-00005C170000}"/>
    <hyperlink ref="S1725" r:id="rId3584" xr:uid="{00000000-0004-0000-0000-000061170000}"/>
    <hyperlink ref="S1726" r:id="rId3585" xr:uid="{00000000-0004-0000-0000-000063170000}"/>
    <hyperlink ref="S1728" r:id="rId3586" xr:uid="{00000000-0004-0000-0000-000069170000}"/>
    <hyperlink ref="S1731" r:id="rId3587" xr:uid="{00000000-0004-0000-0000-00006A170000}"/>
    <hyperlink ref="S1734" r:id="rId3588" xr:uid="{00000000-0004-0000-0000-00006B170000}"/>
    <hyperlink ref="S1736" r:id="rId3589" xr:uid="{00000000-0004-0000-0000-00006D170000}"/>
    <hyperlink ref="S1738" r:id="rId3590" xr:uid="{00000000-0004-0000-0000-00006E170000}"/>
    <hyperlink ref="S452" r:id="rId3591" xr:uid="{00000000-0004-0000-0000-000070170000}"/>
    <hyperlink ref="S660" r:id="rId3592" xr:uid="{00000000-0004-0000-0000-000071170000}"/>
    <hyperlink ref="S1408" r:id="rId3593" xr:uid="{00000000-0004-0000-0000-000074170000}"/>
    <hyperlink ref="S654" r:id="rId3594" xr:uid="{00000000-0004-0000-0000-000079170000}"/>
    <hyperlink ref="S659" r:id="rId3595" xr:uid="{00000000-0004-0000-0000-00007A170000}"/>
    <hyperlink ref="S528" r:id="rId3596" xr:uid="{00000000-0004-0000-0000-00007E170000}"/>
    <hyperlink ref="S530" r:id="rId3597" xr:uid="{00000000-0004-0000-0000-00007F170000}"/>
    <hyperlink ref="S847" r:id="rId3598" xr:uid="{00000000-0004-0000-0000-000084170000}"/>
    <hyperlink ref="S818" r:id="rId3599" xr:uid="{00000000-0004-0000-0000-000085170000}"/>
    <hyperlink ref="S2729" r:id="rId3600" xr:uid="{00000000-0004-0000-0000-000086170000}"/>
    <hyperlink ref="S234" r:id="rId3601" xr:uid="{00000000-0004-0000-0000-00008B170000}"/>
    <hyperlink ref="S2672" r:id="rId3602" xr:uid="{00000000-0004-0000-0000-000092170000}"/>
    <hyperlink ref="S3130" r:id="rId3603" xr:uid="{00000000-0004-0000-0000-00009A170000}"/>
    <hyperlink ref="S3131" r:id="rId3604" xr:uid="{00000000-0004-0000-0000-00009B170000}"/>
    <hyperlink ref="S320" r:id="rId3605" xr:uid="{00000000-0004-0000-0000-00009D170000}"/>
    <hyperlink ref="S4478" r:id="rId3606" xr:uid="{00000000-0004-0000-0000-0000A4170000}"/>
    <hyperlink ref="S4564" r:id="rId3607" xr:uid="{00000000-0004-0000-0000-0000AD170000}"/>
    <hyperlink ref="S4568" r:id="rId3608" xr:uid="{00000000-0004-0000-0000-0000AE170000}"/>
    <hyperlink ref="S4281" r:id="rId3609" xr:uid="{00000000-0004-0000-0000-0000B1170000}"/>
    <hyperlink ref="S4282" r:id="rId3610" xr:uid="{00000000-0004-0000-0000-0000B2170000}"/>
    <hyperlink ref="S4283" r:id="rId3611" xr:uid="{00000000-0004-0000-0000-0000B3170000}"/>
    <hyperlink ref="S4284" r:id="rId3612" xr:uid="{00000000-0004-0000-0000-0000B4170000}"/>
    <hyperlink ref="S4285" r:id="rId3613" xr:uid="{00000000-0004-0000-0000-0000B5170000}"/>
    <hyperlink ref="S4286" r:id="rId3614" xr:uid="{00000000-0004-0000-0000-0000B6170000}"/>
    <hyperlink ref="S4287" r:id="rId3615" xr:uid="{00000000-0004-0000-0000-0000B7170000}"/>
    <hyperlink ref="S4288" r:id="rId3616" xr:uid="{00000000-0004-0000-0000-0000B8170000}"/>
    <hyperlink ref="S4279" r:id="rId3617" xr:uid="{00000000-0004-0000-0000-0000B9170000}"/>
    <hyperlink ref="S3289" r:id="rId3618" xr:uid="{00000000-0004-0000-0000-0000BA170000}"/>
    <hyperlink ref="S84" r:id="rId3619" xr:uid="{00000000-0004-0000-0000-0000BD170000}"/>
    <hyperlink ref="S2993" r:id="rId3620" xr:uid="{00000000-0004-0000-0000-0000BE170000}"/>
    <hyperlink ref="S2994" r:id="rId3621" xr:uid="{00000000-0004-0000-0000-0000C0170000}"/>
    <hyperlink ref="S2608" r:id="rId3622" xr:uid="{00000000-0004-0000-0000-0000C5170000}"/>
    <hyperlink ref="S4350" r:id="rId3623" xr:uid="{00000000-0004-0000-0000-0000C8170000}"/>
    <hyperlink ref="S4351" r:id="rId3624" xr:uid="{00000000-0004-0000-0000-0000C9170000}"/>
    <hyperlink ref="S1512" r:id="rId3625" xr:uid="{00000000-0004-0000-0000-0000CB170000}"/>
    <hyperlink ref="S1515" r:id="rId3626" xr:uid="{00000000-0004-0000-0000-0000CC170000}"/>
    <hyperlink ref="S1518" r:id="rId3627" xr:uid="{00000000-0004-0000-0000-0000CD170000}"/>
    <hyperlink ref="S4280" r:id="rId3628" xr:uid="{00000000-0004-0000-0000-0000CE170000}"/>
    <hyperlink ref="S2751" r:id="rId3629" xr:uid="{00000000-0004-0000-0000-0000CF170000}"/>
    <hyperlink ref="S2750" r:id="rId3630" xr:uid="{00000000-0004-0000-0000-0000D0170000}"/>
    <hyperlink ref="S4358" r:id="rId3631" xr:uid="{00000000-0004-0000-0000-0000D1170000}"/>
    <hyperlink ref="S4355" r:id="rId3632" xr:uid="{00000000-0004-0000-0000-0000D2170000}"/>
    <hyperlink ref="S1526" r:id="rId3633" xr:uid="{00000000-0004-0000-0000-0000D3170000}"/>
    <hyperlink ref="S4565" r:id="rId3634" xr:uid="{00000000-0004-0000-0000-0000D4170000}"/>
    <hyperlink ref="S4566" r:id="rId3635" xr:uid="{00000000-0004-0000-0000-0000D5170000}"/>
    <hyperlink ref="S4567" r:id="rId3636" xr:uid="{00000000-0004-0000-0000-0000D6170000}"/>
    <hyperlink ref="S4569" r:id="rId3637" xr:uid="{00000000-0004-0000-0000-0000D7170000}"/>
    <hyperlink ref="S4342" r:id="rId3638" xr:uid="{00000000-0004-0000-0000-0000D9170000}"/>
    <hyperlink ref="S2881" r:id="rId3639" xr:uid="{00000000-0004-0000-0000-0000DC170000}"/>
    <hyperlink ref="S4299" r:id="rId3640" xr:uid="{00000000-0004-0000-0000-0000E5170000}"/>
    <hyperlink ref="S4302" r:id="rId3641" xr:uid="{00000000-0004-0000-0000-0000E8170000}"/>
    <hyperlink ref="S4304" r:id="rId3642" xr:uid="{00000000-0004-0000-0000-0000E9170000}"/>
    <hyperlink ref="S3204" r:id="rId3643" xr:uid="{00000000-0004-0000-0000-0000EA170000}"/>
    <hyperlink ref="S4340" r:id="rId3644" xr:uid="{00000000-0004-0000-0000-0000EB170000}"/>
    <hyperlink ref="S3753" r:id="rId3645" xr:uid="{00000000-0004-0000-0000-0000EC170000}"/>
    <hyperlink ref="S4317" r:id="rId3646" xr:uid="{00000000-0004-0000-0000-0000F2170000}"/>
    <hyperlink ref="S4318" r:id="rId3647" xr:uid="{00000000-0004-0000-0000-0000F3170000}"/>
    <hyperlink ref="S4319" r:id="rId3648" xr:uid="{00000000-0004-0000-0000-0000F4170000}"/>
    <hyperlink ref="S4320" r:id="rId3649" xr:uid="{00000000-0004-0000-0000-0000F5170000}"/>
    <hyperlink ref="S4321" r:id="rId3650" xr:uid="{00000000-0004-0000-0000-0000F6170000}"/>
    <hyperlink ref="S4322" r:id="rId3651" xr:uid="{00000000-0004-0000-0000-0000F7170000}"/>
    <hyperlink ref="S4323" r:id="rId3652" xr:uid="{00000000-0004-0000-0000-0000F8170000}"/>
    <hyperlink ref="S4324" r:id="rId3653" xr:uid="{00000000-0004-0000-0000-0000F9170000}"/>
    <hyperlink ref="S4326" r:id="rId3654" xr:uid="{00000000-0004-0000-0000-0000FA170000}"/>
    <hyperlink ref="S4325" r:id="rId3655" xr:uid="{00000000-0004-0000-0000-0000FB170000}"/>
    <hyperlink ref="S4333" r:id="rId3656" xr:uid="{00000000-0004-0000-0000-0000FC170000}"/>
    <hyperlink ref="S4335" r:id="rId3657" xr:uid="{00000000-0004-0000-0000-0000FD170000}"/>
    <hyperlink ref="S4337" r:id="rId3658" xr:uid="{00000000-0004-0000-0000-0000FF170000}"/>
    <hyperlink ref="S3631" r:id="rId3659" xr:uid="{00000000-0004-0000-0000-000000180000}"/>
    <hyperlink ref="S3632" r:id="rId3660" xr:uid="{00000000-0004-0000-0000-000001180000}"/>
    <hyperlink ref="S4352" r:id="rId3661" xr:uid="{00000000-0004-0000-0000-000005180000}"/>
    <hyperlink ref="S4359" r:id="rId3662" xr:uid="{00000000-0004-0000-0000-000006180000}"/>
    <hyperlink ref="S3706" r:id="rId3663" xr:uid="{00000000-0004-0000-0000-000007180000}"/>
    <hyperlink ref="S886" r:id="rId3664" xr:uid="{00000000-0004-0000-0000-000008180000}"/>
    <hyperlink ref="S662" r:id="rId3665" xr:uid="{00000000-0004-0000-0000-000009180000}"/>
    <hyperlink ref="S4084" r:id="rId3666" xr:uid="{00000000-0004-0000-0000-00000A180000}"/>
    <hyperlink ref="S4086" r:id="rId3667" xr:uid="{00000000-0004-0000-0000-00000B180000}"/>
    <hyperlink ref="S4087" r:id="rId3668" xr:uid="{00000000-0004-0000-0000-00000C180000}"/>
    <hyperlink ref="S4088" r:id="rId3669" xr:uid="{00000000-0004-0000-0000-00000D180000}"/>
    <hyperlink ref="S4089" r:id="rId3670" xr:uid="{00000000-0004-0000-0000-00000E180000}"/>
    <hyperlink ref="S4090" r:id="rId3671" xr:uid="{00000000-0004-0000-0000-00000F180000}"/>
    <hyperlink ref="S4091" r:id="rId3672" xr:uid="{00000000-0004-0000-0000-000010180000}"/>
    <hyperlink ref="S3076" r:id="rId3673" xr:uid="{00000000-0004-0000-0000-000011180000}"/>
    <hyperlink ref="S1402" r:id="rId3674" xr:uid="{00000000-0004-0000-0000-000012180000}"/>
    <hyperlink ref="S1403" r:id="rId3675" xr:uid="{00000000-0004-0000-0000-000013180000}"/>
    <hyperlink ref="S1404" r:id="rId3676" xr:uid="{00000000-0004-0000-0000-000014180000}"/>
    <hyperlink ref="S3453" r:id="rId3677" xr:uid="{00000000-0004-0000-0000-000017180000}"/>
    <hyperlink ref="S4293" r:id="rId3678" xr:uid="{00000000-0004-0000-0000-000018180000}"/>
    <hyperlink ref="S4343" r:id="rId3679" xr:uid="{00000000-0004-0000-0000-000019180000}"/>
    <hyperlink ref="S4344" r:id="rId3680" xr:uid="{00000000-0004-0000-0000-00001A180000}"/>
    <hyperlink ref="S4345" r:id="rId3681" xr:uid="{00000000-0004-0000-0000-00001B180000}"/>
    <hyperlink ref="S4346" r:id="rId3682" xr:uid="{00000000-0004-0000-0000-00001C180000}"/>
    <hyperlink ref="S4347" r:id="rId3683" xr:uid="{00000000-0004-0000-0000-00001D180000}"/>
    <hyperlink ref="S3808" r:id="rId3684" xr:uid="{00000000-0004-0000-0000-00001E180000}"/>
    <hyperlink ref="S4366" r:id="rId3685" xr:uid="{00000000-0004-0000-0000-00001F180000}"/>
    <hyperlink ref="S4367" r:id="rId3686" xr:uid="{00000000-0004-0000-0000-000020180000}"/>
    <hyperlink ref="S4368" r:id="rId3687" xr:uid="{00000000-0004-0000-0000-000021180000}"/>
    <hyperlink ref="S4369" r:id="rId3688" xr:uid="{00000000-0004-0000-0000-000022180000}"/>
    <hyperlink ref="S4370" r:id="rId3689" xr:uid="{00000000-0004-0000-0000-000024180000}"/>
    <hyperlink ref="S4371" r:id="rId3690" xr:uid="{00000000-0004-0000-0000-000025180000}"/>
    <hyperlink ref="S4372" r:id="rId3691" xr:uid="{00000000-0004-0000-0000-000026180000}"/>
    <hyperlink ref="S4373" r:id="rId3692" xr:uid="{00000000-0004-0000-0000-000027180000}"/>
    <hyperlink ref="S4374" r:id="rId3693" xr:uid="{00000000-0004-0000-0000-000028180000}"/>
    <hyperlink ref="S4375" r:id="rId3694" xr:uid="{00000000-0004-0000-0000-000029180000}"/>
    <hyperlink ref="S3370" r:id="rId3695" xr:uid="{00000000-0004-0000-0000-00002A180000}"/>
    <hyperlink ref="S1714" r:id="rId3696" xr:uid="{00000000-0004-0000-0000-000031180000}"/>
    <hyperlink ref="S1672" r:id="rId3697" xr:uid="{00000000-0004-0000-0000-000032180000}"/>
    <hyperlink ref="S1744" r:id="rId3698" xr:uid="{00000000-0004-0000-0000-000033180000}"/>
    <hyperlink ref="S1750" r:id="rId3699" xr:uid="{00000000-0004-0000-0000-000034180000}"/>
    <hyperlink ref="S1733" r:id="rId3700" xr:uid="{00000000-0004-0000-0000-000036180000}"/>
    <hyperlink ref="S3408" r:id="rId3701" xr:uid="{00000000-0004-0000-0000-000037180000}"/>
    <hyperlink ref="S4203" r:id="rId3702" xr:uid="{00000000-0004-0000-0000-000038180000}"/>
    <hyperlink ref="S4204" r:id="rId3703" xr:uid="{00000000-0004-0000-0000-000039180000}"/>
    <hyperlink ref="S4341" r:id="rId3704" xr:uid="{00000000-0004-0000-0000-00003A180000}"/>
    <hyperlink ref="S4005" r:id="rId3705" xr:uid="{00000000-0004-0000-0000-00003E180000}"/>
    <hyperlink ref="S3261" r:id="rId3706" xr:uid="{00000000-0004-0000-0000-000042180000}"/>
    <hyperlink ref="S3095" r:id="rId3707" xr:uid="{00000000-0004-0000-0000-000046180000}"/>
    <hyperlink ref="S549" r:id="rId3708" xr:uid="{00000000-0004-0000-0000-000049180000}"/>
    <hyperlink ref="S550" r:id="rId3709" xr:uid="{00000000-0004-0000-0000-00004A180000}"/>
    <hyperlink ref="S551" r:id="rId3710" xr:uid="{00000000-0004-0000-0000-00004B180000}"/>
    <hyperlink ref="S4232" r:id="rId3711" xr:uid="{00000000-0004-0000-0000-00004C180000}"/>
    <hyperlink ref="S4234" r:id="rId3712" xr:uid="{00000000-0004-0000-0000-00004D180000}"/>
    <hyperlink ref="S4236" r:id="rId3713" xr:uid="{00000000-0004-0000-0000-00004E180000}"/>
    <hyperlink ref="S4108" r:id="rId3714" xr:uid="{00000000-0004-0000-0000-00004F180000}"/>
    <hyperlink ref="S4109" r:id="rId3715" xr:uid="{00000000-0004-0000-0000-000050180000}"/>
    <hyperlink ref="S2858" r:id="rId3716" xr:uid="{00000000-0004-0000-0000-000051180000}"/>
    <hyperlink ref="S3366" r:id="rId3717" xr:uid="{00000000-0004-0000-0000-000052180000}"/>
    <hyperlink ref="S3219" r:id="rId3718" xr:uid="{00000000-0004-0000-0000-000053180000}"/>
    <hyperlink ref="S2981" r:id="rId3719" xr:uid="{00000000-0004-0000-0000-000054180000}"/>
    <hyperlink ref="S2983" r:id="rId3720" xr:uid="{00000000-0004-0000-0000-000055180000}"/>
    <hyperlink ref="S44" r:id="rId3721" xr:uid="{00000000-0004-0000-0000-000059180000}"/>
    <hyperlink ref="S46" r:id="rId3722" xr:uid="{00000000-0004-0000-0000-00005A180000}"/>
    <hyperlink ref="S47" r:id="rId3723" xr:uid="{00000000-0004-0000-0000-00005B180000}"/>
    <hyperlink ref="S49" r:id="rId3724" xr:uid="{00000000-0004-0000-0000-00005C180000}"/>
    <hyperlink ref="S3762" r:id="rId3725" xr:uid="{00000000-0004-0000-0000-00005F180000}"/>
    <hyperlink ref="S3365" r:id="rId3726" xr:uid="{00000000-0004-0000-0000-000060180000}"/>
    <hyperlink ref="S3241" r:id="rId3727" xr:uid="{00000000-0004-0000-0000-000061180000}"/>
    <hyperlink ref="S3225" r:id="rId3728" xr:uid="{00000000-0004-0000-0000-000062180000}"/>
    <hyperlink ref="S3389" r:id="rId3729" xr:uid="{00000000-0004-0000-0000-000063180000}"/>
    <hyperlink ref="S3288" r:id="rId3730" xr:uid="{00000000-0004-0000-0000-000064180000}"/>
    <hyperlink ref="S3282" r:id="rId3731" xr:uid="{00000000-0004-0000-0000-000065180000}"/>
    <hyperlink ref="S3922" r:id="rId3732" xr:uid="{00000000-0004-0000-0000-000066180000}"/>
    <hyperlink ref="S4221" r:id="rId3733" xr:uid="{00000000-0004-0000-0000-000067180000}"/>
    <hyperlink ref="S4268" r:id="rId3734" xr:uid="{00000000-0004-0000-0000-000068180000}"/>
    <hyperlink ref="S503" r:id="rId3735" xr:uid="{00000000-0004-0000-0000-00006B180000}"/>
    <hyperlink ref="S502" r:id="rId3736" xr:uid="{00000000-0004-0000-0000-00006C180000}"/>
    <hyperlink ref="S524" r:id="rId3737" xr:uid="{00000000-0004-0000-0000-000070180000}"/>
    <hyperlink ref="S891" r:id="rId3738" xr:uid="{00000000-0004-0000-0000-000071180000}"/>
    <hyperlink ref="S4271" r:id="rId3739" xr:uid="{00000000-0004-0000-0000-000072180000}"/>
    <hyperlink ref="S548" r:id="rId3740" xr:uid="{00000000-0004-0000-0000-000073180000}"/>
    <hyperlink ref="S757" r:id="rId3741" xr:uid="{00000000-0004-0000-0000-000075180000}"/>
    <hyperlink ref="S759" r:id="rId3742" xr:uid="{00000000-0004-0000-0000-000077180000}"/>
    <hyperlink ref="S761" r:id="rId3743" xr:uid="{00000000-0004-0000-0000-00007A180000}"/>
    <hyperlink ref="S760" r:id="rId3744" xr:uid="{00000000-0004-0000-0000-00007B180000}"/>
    <hyperlink ref="S762" r:id="rId3745" xr:uid="{00000000-0004-0000-0000-00007C180000}"/>
    <hyperlink ref="S763" r:id="rId3746" xr:uid="{00000000-0004-0000-0000-00007D180000}"/>
    <hyperlink ref="S764" r:id="rId3747" xr:uid="{00000000-0004-0000-0000-00007E180000}"/>
    <hyperlink ref="S765" r:id="rId3748" xr:uid="{00000000-0004-0000-0000-00007F180000}"/>
    <hyperlink ref="S758" r:id="rId3749" xr:uid="{00000000-0004-0000-0000-000080180000}"/>
    <hyperlink ref="S783" r:id="rId3750" xr:uid="{00000000-0004-0000-0000-000084180000}"/>
    <hyperlink ref="S2888" r:id="rId3751" xr:uid="{00000000-0004-0000-0000-000086180000}"/>
    <hyperlink ref="S53" r:id="rId3752" xr:uid="{00000000-0004-0000-0000-00008A180000}"/>
    <hyperlink ref="S791" r:id="rId3753" xr:uid="{00000000-0004-0000-0000-000094180000}"/>
    <hyperlink ref="S792" r:id="rId3754" xr:uid="{00000000-0004-0000-0000-000095180000}"/>
    <hyperlink ref="S793" r:id="rId3755" xr:uid="{00000000-0004-0000-0000-000096180000}"/>
    <hyperlink ref="S794" r:id="rId3756" xr:uid="{00000000-0004-0000-0000-000097180000}"/>
    <hyperlink ref="S795" r:id="rId3757" xr:uid="{00000000-0004-0000-0000-000098180000}"/>
    <hyperlink ref="S786" r:id="rId3758" xr:uid="{00000000-0004-0000-0000-00009B180000}"/>
    <hyperlink ref="S785" r:id="rId3759" xr:uid="{00000000-0004-0000-0000-00009D180000}"/>
    <hyperlink ref="S787" r:id="rId3760" xr:uid="{00000000-0004-0000-0000-00009E180000}"/>
    <hyperlink ref="S788" r:id="rId3761" xr:uid="{00000000-0004-0000-0000-00009F180000}"/>
    <hyperlink ref="S3504" r:id="rId3762" xr:uid="{00000000-0004-0000-0000-0000A0180000}"/>
    <hyperlink ref="S796" r:id="rId3763" xr:uid="{00000000-0004-0000-0000-0000A2180000}"/>
    <hyperlink ref="S746" r:id="rId3764" xr:uid="{00000000-0004-0000-0000-0000A3180000}"/>
    <hyperlink ref="S747" r:id="rId3765" xr:uid="{00000000-0004-0000-0000-0000A4180000}"/>
    <hyperlink ref="S750" r:id="rId3766" xr:uid="{00000000-0004-0000-0000-0000A6180000}"/>
    <hyperlink ref="S751" r:id="rId3767" xr:uid="{00000000-0004-0000-0000-0000A7180000}"/>
    <hyperlink ref="S752" r:id="rId3768" xr:uid="{00000000-0004-0000-0000-0000A8180000}"/>
    <hyperlink ref="S446" r:id="rId3769" xr:uid="{00000000-0004-0000-0000-0000AD180000}"/>
    <hyperlink ref="T446" r:id="rId3770" xr:uid="{00000000-0004-0000-0000-0000AE180000}"/>
    <hyperlink ref="S447" r:id="rId3771" xr:uid="{00000000-0004-0000-0000-0000B1180000}"/>
    <hyperlink ref="T447" r:id="rId3772" xr:uid="{00000000-0004-0000-0000-0000B2180000}"/>
    <hyperlink ref="S780" r:id="rId3773" xr:uid="{00000000-0004-0000-0000-0000B7180000}"/>
    <hyperlink ref="S773" r:id="rId3774" xr:uid="{00000000-0004-0000-0000-0000B8180000}"/>
    <hyperlink ref="S52" r:id="rId3775" xr:uid="{00000000-0004-0000-0000-0000B9180000}"/>
    <hyperlink ref="S45" r:id="rId3776" xr:uid="{00000000-0004-0000-0000-0000BB180000}"/>
    <hyperlink ref="S48" r:id="rId3777" xr:uid="{00000000-0004-0000-0000-0000BC180000}"/>
    <hyperlink ref="S781" r:id="rId3778" xr:uid="{00000000-0004-0000-0000-0000BE180000}"/>
    <hyperlink ref="S782" r:id="rId3779" xr:uid="{00000000-0004-0000-0000-0000BF180000}"/>
    <hyperlink ref="S777" r:id="rId3780" xr:uid="{00000000-0004-0000-0000-0000C1180000}"/>
    <hyperlink ref="S3121" r:id="rId3781" xr:uid="{00000000-0004-0000-0000-0000C3180000}"/>
    <hyperlink ref="S775" r:id="rId3782" xr:uid="{00000000-0004-0000-0000-0000C4180000}"/>
    <hyperlink ref="S770" r:id="rId3783" xr:uid="{00000000-0004-0000-0000-0000C5180000}"/>
    <hyperlink ref="S769" r:id="rId3784" xr:uid="{00000000-0004-0000-0000-0000C6180000}"/>
    <hyperlink ref="S1536" r:id="rId3785" xr:uid="{00000000-0004-0000-0000-0000C7180000}"/>
    <hyperlink ref="S1531" r:id="rId3786" xr:uid="{00000000-0004-0000-0000-0000C8180000}"/>
    <hyperlink ref="S3123" r:id="rId3787" xr:uid="{00000000-0004-0000-0000-0000C9180000}"/>
    <hyperlink ref="S3124" r:id="rId3788" xr:uid="{00000000-0004-0000-0000-0000CA180000}"/>
    <hyperlink ref="S766" r:id="rId3789" xr:uid="{00000000-0004-0000-0000-0000D3180000}"/>
    <hyperlink ref="S3491" r:id="rId3790" xr:uid="{00000000-0004-0000-0000-0000D4180000}"/>
    <hyperlink ref="S771" r:id="rId3791" xr:uid="{00000000-0004-0000-0000-0000D5180000}"/>
    <hyperlink ref="S772" r:id="rId3792" xr:uid="{00000000-0004-0000-0000-0000D6180000}"/>
    <hyperlink ref="S1569" r:id="rId3793" xr:uid="{00000000-0004-0000-0000-0000DA180000}"/>
    <hyperlink ref="S1570" r:id="rId3794" xr:uid="{00000000-0004-0000-0000-0000DB180000}"/>
    <hyperlink ref="S798" r:id="rId3795" xr:uid="{00000000-0004-0000-0000-0000DD180000}"/>
    <hyperlink ref="S799" r:id="rId3796" xr:uid="{00000000-0004-0000-0000-0000DE180000}"/>
    <hyperlink ref="S1571" r:id="rId3797" xr:uid="{00000000-0004-0000-0000-0000DF180000}"/>
    <hyperlink ref="S1575" r:id="rId3798" xr:uid="{00000000-0004-0000-0000-0000E1180000}"/>
    <hyperlink ref="S1576" r:id="rId3799" xr:uid="{00000000-0004-0000-0000-0000E2180000}"/>
    <hyperlink ref="S4303" r:id="rId3800" xr:uid="{00000000-0004-0000-0000-0000E3180000}"/>
    <hyperlink ref="S4301" r:id="rId3801" xr:uid="{00000000-0004-0000-0000-0000E4180000}"/>
    <hyperlink ref="S398" r:id="rId3802" xr:uid="{00000000-0004-0000-0000-0000E5180000}"/>
    <hyperlink ref="S3093" r:id="rId3803" xr:uid="{00000000-0004-0000-0000-0000E6180000}"/>
    <hyperlink ref="S331" r:id="rId3804" xr:uid="{00000000-0004-0000-0000-0000F3180000}"/>
    <hyperlink ref="S4263" r:id="rId3805" xr:uid="{00000000-0004-0000-0000-0000F4180000}"/>
    <hyperlink ref="S4264" r:id="rId3806" xr:uid="{00000000-0004-0000-0000-0000F5180000}"/>
    <hyperlink ref="S870" r:id="rId3807" xr:uid="{00000000-0004-0000-0000-0000F6180000}"/>
    <hyperlink ref="S4265" r:id="rId3808" xr:uid="{00000000-0004-0000-0000-0000F7180000}"/>
    <hyperlink ref="S4266" r:id="rId3809" xr:uid="{00000000-0004-0000-0000-0000F8180000}"/>
    <hyperlink ref="S2882" r:id="rId3810" xr:uid="{00000000-0004-0000-0000-0000FE180000}"/>
    <hyperlink ref="S3698" r:id="rId3811" xr:uid="{00000000-0004-0000-0000-0000FF180000}"/>
    <hyperlink ref="S4620" r:id="rId3812" xr:uid="{00000000-0004-0000-0000-000000190000}"/>
    <hyperlink ref="S4621" r:id="rId3813" xr:uid="{00000000-0004-0000-0000-000001190000}"/>
    <hyperlink ref="S56" r:id="rId3814" xr:uid="{00000000-0004-0000-0000-000002190000}"/>
    <hyperlink ref="S887" r:id="rId3815" xr:uid="{00000000-0004-0000-0000-000005190000}"/>
    <hyperlink ref="S1395" r:id="rId3816" xr:uid="{00000000-0004-0000-0000-00000C190000}"/>
    <hyperlink ref="S3079" r:id="rId3817" xr:uid="{00000000-0004-0000-0000-00000D190000}"/>
    <hyperlink ref="S104" r:id="rId3818" xr:uid="{00000000-0004-0000-0000-000010190000}"/>
    <hyperlink ref="S817" r:id="rId3819" xr:uid="{00000000-0004-0000-0000-00001C190000}"/>
    <hyperlink ref="S72" r:id="rId3820" xr:uid="{00000000-0004-0000-0000-00001D190000}"/>
    <hyperlink ref="S3616" r:id="rId3821" xr:uid="{00000000-0004-0000-0000-000024190000}"/>
    <hyperlink ref="S3066" r:id="rId3822" xr:uid="{00000000-0004-0000-0000-000027190000}"/>
    <hyperlink ref="S379" r:id="rId3823" xr:uid="{00000000-0004-0000-0000-000029190000}"/>
    <hyperlink ref="S2727" r:id="rId3824" xr:uid="{00000000-0004-0000-0000-00002D190000}"/>
    <hyperlink ref="S1553" r:id="rId3825" xr:uid="{00000000-0004-0000-0000-000030190000}"/>
    <hyperlink ref="S1552" r:id="rId3826" xr:uid="{00000000-0004-0000-0000-000031190000}"/>
    <hyperlink ref="S1551" r:id="rId3827" xr:uid="{00000000-0004-0000-0000-000032190000}"/>
    <hyperlink ref="S1550" r:id="rId3828" xr:uid="{00000000-0004-0000-0000-000033190000}"/>
    <hyperlink ref="S1549" r:id="rId3829" xr:uid="{00000000-0004-0000-0000-000034190000}"/>
    <hyperlink ref="S1543" r:id="rId3830" xr:uid="{00000000-0004-0000-0000-000035190000}"/>
    <hyperlink ref="S1544" r:id="rId3831" xr:uid="{00000000-0004-0000-0000-000036190000}"/>
    <hyperlink ref="S1542" r:id="rId3832" xr:uid="{00000000-0004-0000-0000-000037190000}"/>
    <hyperlink ref="S1539" r:id="rId3833" xr:uid="{00000000-0004-0000-0000-000038190000}"/>
    <hyperlink ref="S1540" r:id="rId3834" xr:uid="{00000000-0004-0000-0000-000039190000}"/>
    <hyperlink ref="S1690" r:id="rId3835" xr:uid="{00000000-0004-0000-0000-000041190000}"/>
    <hyperlink ref="S1693" r:id="rId3836" xr:uid="{00000000-0004-0000-0000-000042190000}"/>
    <hyperlink ref="S1697" r:id="rId3837" xr:uid="{00000000-0004-0000-0000-000043190000}"/>
    <hyperlink ref="S3148" r:id="rId3838" xr:uid="{00000000-0004-0000-0000-000046190000}"/>
    <hyperlink ref="S1400" r:id="rId3839" xr:uid="{00000000-0004-0000-0000-000047190000}"/>
    <hyperlink ref="S4548" r:id="rId3840" xr:uid="{00000000-0004-0000-0000-00004B190000}"/>
    <hyperlink ref="S4549" r:id="rId3841" xr:uid="{00000000-0004-0000-0000-00004C190000}"/>
    <hyperlink ref="S4550" r:id="rId3842" xr:uid="{00000000-0004-0000-0000-00004D190000}"/>
    <hyperlink ref="S4551" r:id="rId3843" xr:uid="{00000000-0004-0000-0000-00004E190000}"/>
    <hyperlink ref="S2796" r:id="rId3844" xr:uid="{00000000-0004-0000-0000-000051190000}"/>
    <hyperlink ref="S2798" r:id="rId3845" xr:uid="{00000000-0004-0000-0000-000052190000}"/>
    <hyperlink ref="S458" r:id="rId3846" xr:uid="{00000000-0004-0000-0000-000056190000}"/>
    <hyperlink ref="S460" r:id="rId3847" xr:uid="{00000000-0004-0000-0000-000057190000}"/>
    <hyperlink ref="S3147" r:id="rId3848" xr:uid="{00000000-0004-0000-0000-000059190000}"/>
    <hyperlink ref="S4336" r:id="rId3849" xr:uid="{00000000-0004-0000-0000-00005A190000}"/>
    <hyperlink ref="S862" r:id="rId3850" xr:uid="{00000000-0004-0000-0000-00005B190000}"/>
    <hyperlink ref="S877" r:id="rId3851" xr:uid="{00000000-0004-0000-0000-00005C190000}"/>
    <hyperlink ref="S888" r:id="rId3852" xr:uid="{00000000-0004-0000-0000-00005D190000}"/>
    <hyperlink ref="S917" r:id="rId3853" xr:uid="{00000000-0004-0000-0000-00005E190000}"/>
    <hyperlink ref="S918" r:id="rId3854" xr:uid="{00000000-0004-0000-0000-00005F190000}"/>
    <hyperlink ref="S919" r:id="rId3855" xr:uid="{00000000-0004-0000-0000-000060190000}"/>
    <hyperlink ref="S1546" r:id="rId3856" xr:uid="{00000000-0004-0000-0000-000061190000}"/>
    <hyperlink ref="S1640" r:id="rId3857" xr:uid="{00000000-0004-0000-0000-000062190000}"/>
    <hyperlink ref="S707" r:id="rId3858" xr:uid="{00000000-0004-0000-0000-000063190000}"/>
    <hyperlink ref="S1310" r:id="rId3859" xr:uid="{00000000-0004-0000-0000-000064190000}"/>
    <hyperlink ref="S2512" r:id="rId3860" xr:uid="{00000000-0004-0000-0000-000065190000}"/>
    <hyperlink ref="S2466" r:id="rId3861" xr:uid="{00000000-0004-0000-0000-000066190000}"/>
    <hyperlink ref="S4334" r:id="rId3862" xr:uid="{00000000-0004-0000-0000-000068190000}"/>
    <hyperlink ref="S2671" r:id="rId3863" xr:uid="{00000000-0004-0000-0000-000069190000}"/>
    <hyperlink ref="S2670" r:id="rId3864" xr:uid="{00000000-0004-0000-0000-00006A190000}"/>
    <hyperlink ref="S4261" r:id="rId3865" xr:uid="{00000000-0004-0000-0000-00006B190000}"/>
    <hyperlink ref="S4262" r:id="rId3866" xr:uid="{00000000-0004-0000-0000-00006D190000}"/>
    <hyperlink ref="S3401" r:id="rId3867" xr:uid="{00000000-0004-0000-0000-00006E190000}"/>
    <hyperlink ref="S3068" r:id="rId3868" xr:uid="{00000000-0004-0000-0000-00006F190000}"/>
    <hyperlink ref="S649" r:id="rId3869" xr:uid="{00000000-0004-0000-0000-000070190000}"/>
    <hyperlink ref="S3109" r:id="rId3870" xr:uid="{00000000-0004-0000-0000-000071190000}"/>
    <hyperlink ref="S3110" r:id="rId3871" xr:uid="{00000000-0004-0000-0000-000072190000}"/>
    <hyperlink ref="S2977" r:id="rId3872" xr:uid="{00000000-0004-0000-0000-000073190000}"/>
    <hyperlink ref="S2978" r:id="rId3873" xr:uid="{00000000-0004-0000-0000-000074190000}"/>
    <hyperlink ref="S2988" r:id="rId3874" xr:uid="{00000000-0004-0000-0000-000075190000}"/>
    <hyperlink ref="S2987" r:id="rId3875" xr:uid="{00000000-0004-0000-0000-000076190000}"/>
    <hyperlink ref="S1624" r:id="rId3876" xr:uid="{00000000-0004-0000-0000-000077190000}"/>
    <hyperlink ref="S1720" r:id="rId3877" xr:uid="{00000000-0004-0000-0000-00007B190000}"/>
    <hyperlink ref="S3142" r:id="rId3878" xr:uid="{00000000-0004-0000-0000-00007C190000}"/>
    <hyperlink ref="S255" r:id="rId3879" xr:uid="{00000000-0004-0000-0000-00007D190000}"/>
    <hyperlink ref="S647" r:id="rId3880" xr:uid="{00000000-0004-0000-0000-000081190000}"/>
    <hyperlink ref="S651" r:id="rId3881" xr:uid="{00000000-0004-0000-0000-000082190000}"/>
    <hyperlink ref="S609" r:id="rId3882" xr:uid="{00000000-0004-0000-0000-000083190000}"/>
    <hyperlink ref="S3151" r:id="rId3883" xr:uid="{00000000-0004-0000-0000-000084190000}"/>
    <hyperlink ref="S1647" r:id="rId3884" xr:uid="{00000000-0004-0000-0000-000086190000}"/>
    <hyperlink ref="S1646" r:id="rId3885" xr:uid="{00000000-0004-0000-0000-000087190000}"/>
    <hyperlink ref="S1653" r:id="rId3886" xr:uid="{00000000-0004-0000-0000-000088190000}"/>
    <hyperlink ref="S1654" r:id="rId3887" xr:uid="{00000000-0004-0000-0000-000089190000}"/>
    <hyperlink ref="S1661" r:id="rId3888" xr:uid="{00000000-0004-0000-0000-00008B190000}"/>
    <hyperlink ref="S1662" r:id="rId3889" xr:uid="{00000000-0004-0000-0000-00008C190000}"/>
    <hyperlink ref="S3350" r:id="rId3890" xr:uid="{00000000-0004-0000-0000-000090190000}"/>
    <hyperlink ref="S3510" r:id="rId3891" xr:uid="{00000000-0004-0000-0000-000092190000}"/>
    <hyperlink ref="S3837" r:id="rId3892" xr:uid="{00000000-0004-0000-0000-000093190000}"/>
    <hyperlink ref="S3838" r:id="rId3893" xr:uid="{00000000-0004-0000-0000-000094190000}"/>
    <hyperlink ref="S1323" r:id="rId3894" xr:uid="{00000000-0004-0000-0000-000096190000}"/>
    <hyperlink ref="S3069" r:id="rId3895" xr:uid="{00000000-0004-0000-0000-000097190000}"/>
    <hyperlink ref="S2494" r:id="rId3896" xr:uid="{00000000-0004-0000-0000-000098190000}"/>
    <hyperlink ref="S3150" r:id="rId3897" xr:uid="{00000000-0004-0000-0000-00009B190000}"/>
    <hyperlink ref="S3071" r:id="rId3898" xr:uid="{00000000-0004-0000-0000-0000A1190000}"/>
    <hyperlink ref="S3072" r:id="rId3899" xr:uid="{00000000-0004-0000-0000-0000A2190000}"/>
    <hyperlink ref="S3073" r:id="rId3900" xr:uid="{00000000-0004-0000-0000-0000A4190000}"/>
    <hyperlink ref="S648" r:id="rId3901" xr:uid="{00000000-0004-0000-0000-0000A6190000}"/>
    <hyperlink ref="S650" r:id="rId3902" xr:uid="{00000000-0004-0000-0000-0000A7190000}"/>
    <hyperlink ref="S652" r:id="rId3903" xr:uid="{00000000-0004-0000-0000-0000A8190000}"/>
    <hyperlink ref="S595" r:id="rId3904" xr:uid="{00000000-0004-0000-0000-0000AA190000}"/>
    <hyperlink ref="S4292" r:id="rId3905" xr:uid="{00000000-0004-0000-0000-0000B0190000}"/>
    <hyperlink ref="S1610" r:id="rId3906" xr:uid="{00000000-0004-0000-0000-0000B1190000}"/>
    <hyperlink ref="S1559" r:id="rId3907" xr:uid="{00000000-0004-0000-0000-0000B2190000}"/>
    <hyperlink ref="S1342" r:id="rId3908" xr:uid="{00000000-0004-0000-0000-0000B4190000}"/>
    <hyperlink ref="S3179" r:id="rId3909" xr:uid="{00000000-0004-0000-0000-0000BF190000}"/>
    <hyperlink ref="S137" r:id="rId3910" xr:uid="{00000000-0004-0000-0000-0000C8190000}"/>
    <hyperlink ref="S4309" r:id="rId3911" xr:uid="{00000000-0004-0000-0000-0000CC190000}"/>
    <hyperlink ref="S4312" r:id="rId3912" xr:uid="{00000000-0004-0000-0000-0000CD190000}"/>
    <hyperlink ref="S3106" r:id="rId3913" xr:uid="{00000000-0004-0000-0000-0000CE190000}"/>
    <hyperlink ref="S508" r:id="rId3914" xr:uid="{00000000-0004-0000-0000-0000D1190000}"/>
    <hyperlink ref="S1629" r:id="rId3915" xr:uid="{00000000-0004-0000-0000-0000D3190000}"/>
    <hyperlink ref="S4327" r:id="rId3916" xr:uid="{00000000-0004-0000-0000-0000D5190000}"/>
    <hyperlink ref="S3141" r:id="rId3917" xr:uid="{00000000-0004-0000-0000-0000D6190000}"/>
    <hyperlink ref="S1410" r:id="rId3918" xr:uid="{00000000-0004-0000-0000-0000D7190000}"/>
    <hyperlink ref="S4687" r:id="rId3919" xr:uid="{00000000-0004-0000-0000-0000D9190000}"/>
    <hyperlink ref="S510" r:id="rId3920" xr:uid="{00000000-0004-0000-0000-0000DA190000}"/>
    <hyperlink ref="S4626" r:id="rId3921" xr:uid="{00000000-0004-0000-0000-0000DB190000}"/>
    <hyperlink ref="S23" r:id="rId3922" xr:uid="{00000000-0004-0000-0000-0000DC190000}"/>
    <hyperlink ref="S1702" r:id="rId3923" xr:uid="{00000000-0004-0000-0000-0000DD190000}"/>
    <hyperlink ref="S1703" r:id="rId3924" xr:uid="{00000000-0004-0000-0000-0000DE190000}"/>
    <hyperlink ref="S490" r:id="rId3925" xr:uid="{00000000-0004-0000-0000-0000DF190000}"/>
    <hyperlink ref="S3740" r:id="rId3926" xr:uid="{00000000-0004-0000-0000-0000E0190000}"/>
    <hyperlink ref="S3251" r:id="rId3927" xr:uid="{00000000-0004-0000-0000-0000E1190000}"/>
    <hyperlink ref="S3506" r:id="rId3928" xr:uid="{00000000-0004-0000-0000-0000E2190000}"/>
    <hyperlink ref="S3617" r:id="rId3929" xr:uid="{00000000-0004-0000-0000-0000E3190000}"/>
    <hyperlink ref="S4253" r:id="rId3930" xr:uid="{00000000-0004-0000-0000-0000E4190000}"/>
    <hyperlink ref="S389" r:id="rId3931" xr:uid="{00000000-0004-0000-0000-0000E7190000}"/>
    <hyperlink ref="S391" r:id="rId3932" xr:uid="{00000000-0004-0000-0000-0000E8190000}"/>
    <hyperlink ref="S3912" r:id="rId3933" xr:uid="{00000000-0004-0000-0000-0000E9190000}"/>
    <hyperlink ref="S4243" r:id="rId3934" xr:uid="{00000000-0004-0000-0000-0000EB190000}"/>
    <hyperlink ref="S4230" r:id="rId3935" xr:uid="{00000000-0004-0000-0000-0000EC190000}"/>
    <hyperlink ref="S3913" r:id="rId3936" xr:uid="{00000000-0004-0000-0000-0000EF190000}"/>
    <hyperlink ref="S3927" r:id="rId3937" xr:uid="{00000000-0004-0000-0000-0000F0190000}"/>
    <hyperlink ref="S4004" r:id="rId3938" xr:uid="{00000000-0004-0000-0000-0000F1190000}"/>
    <hyperlink ref="S3813" r:id="rId3939" xr:uid="{00000000-0004-0000-0000-0000F3190000}"/>
    <hyperlink ref="S520" r:id="rId3940" xr:uid="{00000000-0004-0000-0000-0000F5190000}"/>
    <hyperlink ref="S521" r:id="rId3941" xr:uid="{00000000-0004-0000-0000-0000F6190000}"/>
    <hyperlink ref="S871" r:id="rId3942" xr:uid="{00000000-0004-0000-0000-0000F7190000}"/>
    <hyperlink ref="S872" r:id="rId3943" xr:uid="{00000000-0004-0000-0000-0000F8190000}"/>
    <hyperlink ref="S1406" r:id="rId3944" xr:uid="{00000000-0004-0000-0000-0000FA190000}"/>
    <hyperlink ref="S1405" r:id="rId3945" xr:uid="{00000000-0004-0000-0000-0000FB190000}"/>
    <hyperlink ref="S1609" r:id="rId3946" xr:uid="{00000000-0004-0000-0000-0000FD190000}"/>
    <hyperlink ref="S1627" r:id="rId3947" xr:uid="{00000000-0004-0000-0000-0000001A0000}"/>
    <hyperlink ref="S1628" r:id="rId3948" xr:uid="{00000000-0004-0000-0000-0000011A0000}"/>
    <hyperlink ref="S1651" r:id="rId3949" xr:uid="{00000000-0004-0000-0000-0000031A0000}"/>
    <hyperlink ref="S1607" r:id="rId3950" xr:uid="{00000000-0004-0000-0000-0000041A0000}"/>
    <hyperlink ref="S1625" r:id="rId3951" xr:uid="{00000000-0004-0000-0000-0000051A0000}"/>
    <hyperlink ref="S1642" r:id="rId3952" xr:uid="{00000000-0004-0000-0000-0000071A0000}"/>
    <hyperlink ref="S898" r:id="rId3953" xr:uid="{00000000-0004-0000-0000-0000091A0000}"/>
    <hyperlink ref="S830" r:id="rId3954" xr:uid="{00000000-0004-0000-0000-00000A1A0000}"/>
    <hyperlink ref="S812" r:id="rId3955" xr:uid="{00000000-0004-0000-0000-00000B1A0000}"/>
    <hyperlink ref="S813" r:id="rId3956" xr:uid="{00000000-0004-0000-0000-00000C1A0000}"/>
    <hyperlink ref="S2975" r:id="rId3957" xr:uid="{00000000-0004-0000-0000-0000111A0000}"/>
    <hyperlink ref="S2976" r:id="rId3958" xr:uid="{00000000-0004-0000-0000-0000121A0000}"/>
    <hyperlink ref="S467" r:id="rId3959" xr:uid="{00000000-0004-0000-0000-0000161A0000}"/>
    <hyperlink ref="S468" r:id="rId3960" xr:uid="{00000000-0004-0000-0000-0000171A0000}"/>
    <hyperlink ref="S469" r:id="rId3961" xr:uid="{00000000-0004-0000-0000-0000181A0000}"/>
    <hyperlink ref="S470" r:id="rId3962" xr:uid="{00000000-0004-0000-0000-0000191A0000}"/>
    <hyperlink ref="S4267" r:id="rId3963" xr:uid="{00000000-0004-0000-0000-00001A1A0000}"/>
    <hyperlink ref="S3285" r:id="rId3964" xr:uid="{00000000-0004-0000-0000-00001C1A0000}"/>
    <hyperlink ref="S636" r:id="rId3965" xr:uid="{00000000-0004-0000-0000-00001E1A0000}"/>
    <hyperlink ref="S637" r:id="rId3966" xr:uid="{00000000-0004-0000-0000-0000221A0000}"/>
    <hyperlink ref="S638" r:id="rId3967" xr:uid="{00000000-0004-0000-0000-0000231A0000}"/>
    <hyperlink ref="S639" r:id="rId3968" xr:uid="{00000000-0004-0000-0000-0000241A0000}"/>
    <hyperlink ref="S640" r:id="rId3969" xr:uid="{00000000-0004-0000-0000-0000261A0000}"/>
    <hyperlink ref="S745" r:id="rId3970" xr:uid="{00000000-0004-0000-0000-0000291A0000}"/>
    <hyperlink ref="S198" r:id="rId3971" xr:uid="{00000000-0004-0000-0000-0000311A0000}"/>
    <hyperlink ref="S345" r:id="rId3972" xr:uid="{00000000-0004-0000-0000-0000371A0000}"/>
    <hyperlink ref="S344" r:id="rId3973" xr:uid="{00000000-0004-0000-0000-00003A1A0000}"/>
    <hyperlink ref="S350" r:id="rId3974" xr:uid="{00000000-0004-0000-0000-00003B1A0000}"/>
    <hyperlink ref="S351" r:id="rId3975" xr:uid="{00000000-0004-0000-0000-00003C1A0000}"/>
    <hyperlink ref="S354" r:id="rId3976" xr:uid="{00000000-0004-0000-0000-00003F1A0000}"/>
    <hyperlink ref="S355" r:id="rId3977" xr:uid="{00000000-0004-0000-0000-0000401A0000}"/>
    <hyperlink ref="S356" r:id="rId3978" xr:uid="{00000000-0004-0000-0000-0000441A0000}"/>
    <hyperlink ref="S352" r:id="rId3979" xr:uid="{00000000-0004-0000-0000-0000451A0000}"/>
    <hyperlink ref="S353" r:id="rId3980" xr:uid="{00000000-0004-0000-0000-0000461A0000}"/>
    <hyperlink ref="S362" r:id="rId3981" xr:uid="{00000000-0004-0000-0000-00004A1A0000}"/>
    <hyperlink ref="S363" r:id="rId3982" xr:uid="{00000000-0004-0000-0000-00004C1A0000}"/>
    <hyperlink ref="S77" r:id="rId3983" xr:uid="{00000000-0004-0000-0000-00004F1A0000}"/>
    <hyperlink ref="S228" r:id="rId3984" xr:uid="{00000000-0004-0000-0000-0000501A0000}"/>
    <hyperlink ref="S357" r:id="rId3985" xr:uid="{00000000-0004-0000-0000-0000511A0000}"/>
    <hyperlink ref="S358" r:id="rId3986" xr:uid="{00000000-0004-0000-0000-0000521A0000}"/>
    <hyperlink ref="S359" r:id="rId3987" xr:uid="{00000000-0004-0000-0000-0000531A0000}"/>
    <hyperlink ref="S360" r:id="rId3988" xr:uid="{00000000-0004-0000-0000-0000541A0000}"/>
    <hyperlink ref="S361" r:id="rId3989" xr:uid="{00000000-0004-0000-0000-0000551A0000}"/>
    <hyperlink ref="S543" r:id="rId3990" xr:uid="{00000000-0004-0000-0000-0000591A0000}"/>
    <hyperlink ref="S806" r:id="rId3991" xr:uid="{00000000-0004-0000-0000-00005A1A0000}"/>
    <hyperlink ref="S338" r:id="rId3992" xr:uid="{00000000-0004-0000-0000-00005F1A0000}"/>
    <hyperlink ref="S1336" r:id="rId3993" xr:uid="{00000000-0004-0000-0000-0000621A0000}"/>
    <hyperlink ref="S2777" r:id="rId3994" xr:uid="{00000000-0004-0000-0000-0000671A0000}"/>
    <hyperlink ref="S2778" r:id="rId3995" xr:uid="{00000000-0004-0000-0000-00006A1A0000}"/>
    <hyperlink ref="S2779" r:id="rId3996" xr:uid="{00000000-0004-0000-0000-00006B1A0000}"/>
    <hyperlink ref="S2780" r:id="rId3997" xr:uid="{00000000-0004-0000-0000-00006D1A0000}"/>
    <hyperlink ref="S2781" r:id="rId3998" xr:uid="{00000000-0004-0000-0000-00006E1A0000}"/>
    <hyperlink ref="S2735" r:id="rId3999" xr:uid="{00000000-0004-0000-0000-00006F1A0000}"/>
    <hyperlink ref="S332" r:id="rId4000" xr:uid="{00000000-0004-0000-0000-00007A1A0000}"/>
    <hyperlink ref="S340" r:id="rId4001" xr:uid="{00000000-0004-0000-0000-00007B1A0000}"/>
    <hyperlink ref="S2782" r:id="rId4002" xr:uid="{00000000-0004-0000-0000-00007C1A0000}"/>
    <hyperlink ref="S333" r:id="rId4003" xr:uid="{00000000-0004-0000-0000-00007D1A0000}"/>
    <hyperlink ref="S2673" r:id="rId4004" xr:uid="{00000000-0004-0000-0000-00007E1A0000}"/>
    <hyperlink ref="S580" r:id="rId4005" xr:uid="{00000000-0004-0000-0000-0000811A0000}"/>
    <hyperlink ref="S581" r:id="rId4006" xr:uid="{00000000-0004-0000-0000-0000821A0000}"/>
    <hyperlink ref="S334" r:id="rId4007" xr:uid="{00000000-0004-0000-0000-0000831A0000}"/>
    <hyperlink ref="S335" r:id="rId4008" xr:uid="{00000000-0004-0000-0000-0000841A0000}"/>
    <hyperlink ref="S367" r:id="rId4009" xr:uid="{00000000-0004-0000-0000-0000851A0000}"/>
    <hyperlink ref="S368" r:id="rId4010" xr:uid="{00000000-0004-0000-0000-0000861A0000}"/>
    <hyperlink ref="S364" r:id="rId4011" xr:uid="{00000000-0004-0000-0000-0000871A0000}"/>
    <hyperlink ref="S365" r:id="rId4012" xr:uid="{00000000-0004-0000-0000-0000891A0000}"/>
    <hyperlink ref="S366" r:id="rId4013" xr:uid="{00000000-0004-0000-0000-00008A1A0000}"/>
    <hyperlink ref="S629" r:id="rId4014" xr:uid="{00000000-0004-0000-0000-00008D1A0000}"/>
    <hyperlink ref="S630" r:id="rId4015" xr:uid="{00000000-0004-0000-0000-00008E1A0000}"/>
    <hyperlink ref="S631" r:id="rId4016" xr:uid="{00000000-0004-0000-0000-00008F1A0000}"/>
    <hyperlink ref="S599" r:id="rId4017" xr:uid="{00000000-0004-0000-0000-0000901A0000}"/>
    <hyperlink ref="S4447" r:id="rId4018" xr:uid="{00000000-0004-0000-0000-0000931A0000}"/>
    <hyperlink ref="S4627" r:id="rId4019" xr:uid="{00000000-0004-0000-0000-0000951A0000}"/>
    <hyperlink ref="S2971" r:id="rId4020" xr:uid="{00000000-0004-0000-0000-0000961A0000}"/>
    <hyperlink ref="S2502" r:id="rId4021" xr:uid="{00000000-0004-0000-0000-0000971A0000}"/>
    <hyperlink ref="S3171" r:id="rId4022" xr:uid="{00000000-0004-0000-0000-0000991A0000}"/>
    <hyperlink ref="S4476" r:id="rId4023" xr:uid="{00000000-0004-0000-0000-00009A1A0000}"/>
    <hyperlink ref="S2783" r:id="rId4024" xr:uid="{00000000-0004-0000-0000-00009C1A0000}"/>
    <hyperlink ref="S1605" r:id="rId4025" xr:uid="{00000000-0004-0000-0000-00009D1A0000}"/>
    <hyperlink ref="S1606" r:id="rId4026" xr:uid="{00000000-0004-0000-0000-00009E1A0000}"/>
    <hyperlink ref="S1751" r:id="rId4027" xr:uid="{00000000-0004-0000-0000-0000A11A0000}"/>
    <hyperlink ref="S1756" r:id="rId4028" xr:uid="{00000000-0004-0000-0000-0000A21A0000}"/>
    <hyperlink ref="S2499" r:id="rId4029" xr:uid="{00000000-0004-0000-0000-0000A31A0000}"/>
    <hyperlink ref="S2533" r:id="rId4030" xr:uid="{00000000-0004-0000-0000-0000A41A0000}"/>
    <hyperlink ref="S2947" r:id="rId4031" xr:uid="{00000000-0004-0000-0000-0000A51A0000}"/>
    <hyperlink ref="S2960" r:id="rId4032" xr:uid="{00000000-0004-0000-0000-0000A81A0000}"/>
    <hyperlink ref="S2961" r:id="rId4033" xr:uid="{00000000-0004-0000-0000-0000A91A0000}"/>
    <hyperlink ref="S4477" r:id="rId4034" xr:uid="{00000000-0004-0000-0000-0000AD1A0000}"/>
    <hyperlink ref="S552" r:id="rId4035" xr:uid="{00000000-0004-0000-0000-0000AE1A0000}"/>
    <hyperlink ref="S280" r:id="rId4036" xr:uid="{00000000-0004-0000-0000-0000AF1A0000}"/>
    <hyperlink ref="S1711" r:id="rId4037" xr:uid="{00000000-0004-0000-0000-0000B01A0000}"/>
    <hyperlink ref="S278" r:id="rId4038" xr:uid="{00000000-0004-0000-0000-0000B11A0000}"/>
    <hyperlink ref="S2531" r:id="rId4039" xr:uid="{00000000-0004-0000-0000-0000B41A0000}"/>
    <hyperlink ref="S2972" r:id="rId4040" xr:uid="{00000000-0004-0000-0000-0000B51A0000}"/>
    <hyperlink ref="S632" r:id="rId4041" xr:uid="{00000000-0004-0000-0000-0000B61A0000}"/>
    <hyperlink ref="S546" r:id="rId4042" xr:uid="{00000000-0004-0000-0000-0000BA1A0000}"/>
    <hyperlink ref="S2787" r:id="rId4043" xr:uid="{00000000-0004-0000-0000-0000BD1A0000}"/>
    <hyperlink ref="S1604" r:id="rId4044" xr:uid="{00000000-0004-0000-0000-0000BE1A0000}"/>
    <hyperlink ref="S268" r:id="rId4045" xr:uid="{00000000-0004-0000-0000-0000C01A0000}"/>
    <hyperlink ref="S269" r:id="rId4046" xr:uid="{00000000-0004-0000-0000-0000C11A0000}"/>
    <hyperlink ref="S270" r:id="rId4047" xr:uid="{00000000-0004-0000-0000-0000C21A0000}"/>
    <hyperlink ref="S3621" r:id="rId4048" xr:uid="{00000000-0004-0000-0000-0000C31A0000}"/>
    <hyperlink ref="S271" r:id="rId4049" xr:uid="{00000000-0004-0000-0000-0000C51A0000}"/>
    <hyperlink ref="S272" r:id="rId4050" xr:uid="{00000000-0004-0000-0000-0000C61A0000}"/>
    <hyperlink ref="S253" r:id="rId4051" xr:uid="{00000000-0004-0000-0000-0000C71A0000}"/>
    <hyperlink ref="S339" r:id="rId4052" xr:uid="{00000000-0004-0000-0000-0000CA1A0000}"/>
    <hyperlink ref="S284" r:id="rId4053" xr:uid="{00000000-0004-0000-0000-0000CD1A0000}"/>
    <hyperlink ref="S281" r:id="rId4054" xr:uid="{00000000-0004-0000-0000-0000CE1A0000}"/>
    <hyperlink ref="S273" r:id="rId4055" xr:uid="{00000000-0004-0000-0000-0000D01A0000}"/>
    <hyperlink ref="S274" r:id="rId4056" xr:uid="{00000000-0004-0000-0000-0000D11A0000}"/>
    <hyperlink ref="S275" r:id="rId4057" xr:uid="{00000000-0004-0000-0000-0000D21A0000}"/>
    <hyperlink ref="S276" r:id="rId4058" xr:uid="{00000000-0004-0000-0000-0000D31A0000}"/>
    <hyperlink ref="S277" r:id="rId4059" xr:uid="{00000000-0004-0000-0000-0000D41A0000}"/>
    <hyperlink ref="S283" r:id="rId4060" xr:uid="{00000000-0004-0000-0000-0000D61A0000}"/>
    <hyperlink ref="S282" r:id="rId4061" xr:uid="{00000000-0004-0000-0000-0000D71A0000}"/>
    <hyperlink ref="S101" r:id="rId4062" xr:uid="{00000000-0004-0000-0000-0000DB1A0000}"/>
    <hyperlink ref="S264" r:id="rId4063" xr:uid="{00000000-0004-0000-0000-0000DC1A0000}"/>
    <hyperlink ref="S266" r:id="rId4064" xr:uid="{00000000-0004-0000-0000-0000DD1A0000}"/>
    <hyperlink ref="S267" r:id="rId4065" xr:uid="{00000000-0004-0000-0000-0000DE1A0000}"/>
    <hyperlink ref="S265" r:id="rId4066" xr:uid="{00000000-0004-0000-0000-0000DF1A0000}"/>
    <hyperlink ref="S1318" r:id="rId4067" xr:uid="{00000000-0004-0000-0000-0000E01A0000}"/>
    <hyperlink ref="S526" r:id="rId4068" xr:uid="{00000000-0004-0000-0000-0000E31A0000}"/>
    <hyperlink ref="S523" r:id="rId4069" xr:uid="{00000000-0004-0000-0000-0000E41A0000}"/>
    <hyperlink ref="S525" r:id="rId4070" xr:uid="{00000000-0004-0000-0000-0000E51A0000}"/>
    <hyperlink ref="S2812" r:id="rId4071" xr:uid="{00000000-0004-0000-0000-0000E61A0000}"/>
    <hyperlink ref="S2813" r:id="rId4072" xr:uid="{00000000-0004-0000-0000-0000E71A0000}"/>
    <hyperlink ref="S1698" r:id="rId4073" xr:uid="{00000000-0004-0000-0000-0000E81A0000}"/>
    <hyperlink ref="S1704" r:id="rId4074" xr:uid="{00000000-0004-0000-0000-0000E91A0000}"/>
    <hyperlink ref="S1712" r:id="rId4075" xr:uid="{00000000-0004-0000-0000-0000EA1A0000}"/>
    <hyperlink ref="S1673" r:id="rId4076" xr:uid="{00000000-0004-0000-0000-0000EB1A0000}"/>
    <hyperlink ref="S1659" r:id="rId4077" xr:uid="{00000000-0004-0000-0000-0000EC1A0000}"/>
    <hyperlink ref="S3129" r:id="rId4078" xr:uid="{00000000-0004-0000-0000-0000ED1A0000}"/>
    <hyperlink ref="S854" r:id="rId4079" xr:uid="{00000000-0004-0000-0000-0000EE1A0000}"/>
    <hyperlink ref="S514" r:id="rId4080" xr:uid="{00000000-0004-0000-0000-0000EF1A0000}"/>
    <hyperlink ref="S2853" r:id="rId4081" xr:uid="{00000000-0004-0000-0000-0000F01A0000}"/>
    <hyperlink ref="S3380" r:id="rId4082" xr:uid="{00000000-0004-0000-0000-0000F11A0000}"/>
    <hyperlink ref="S2766" r:id="rId4083" xr:uid="{00000000-0004-0000-0000-0000F21A0000}"/>
    <hyperlink ref="S336" r:id="rId4084" xr:uid="{00000000-0004-0000-0000-0000F31A0000}"/>
    <hyperlink ref="S337" r:id="rId4085" xr:uid="{00000000-0004-0000-0000-0000F41A0000}"/>
    <hyperlink ref="S2463" r:id="rId4086" xr:uid="{00000000-0004-0000-0000-0000F51A0000}"/>
    <hyperlink ref="S437" r:id="rId4087" xr:uid="{00000000-0004-0000-0000-0000F81A0000}"/>
    <hyperlink ref="S438" r:id="rId4088" xr:uid="{00000000-0004-0000-0000-0000F91A0000}"/>
    <hyperlink ref="S439" r:id="rId4089" xr:uid="{00000000-0004-0000-0000-0000FA1A0000}"/>
    <hyperlink ref="S440" r:id="rId4090" xr:uid="{00000000-0004-0000-0000-0000FB1A0000}"/>
    <hyperlink ref="S402" r:id="rId4091" xr:uid="{00000000-0004-0000-0000-0000FC1A0000}"/>
    <hyperlink ref="S403" r:id="rId4092" xr:uid="{00000000-0004-0000-0000-0000FE1A0000}"/>
    <hyperlink ref="S2814" r:id="rId4093" xr:uid="{00000000-0004-0000-0000-0000001B0000}"/>
    <hyperlink ref="S2815" r:id="rId4094" xr:uid="{00000000-0004-0000-0000-0000011B0000}"/>
    <hyperlink ref="S2816" r:id="rId4095" xr:uid="{00000000-0004-0000-0000-0000021B0000}"/>
    <hyperlink ref="S2817" r:id="rId4096" xr:uid="{00000000-0004-0000-0000-0000031B0000}"/>
    <hyperlink ref="S1314" r:id="rId4097" xr:uid="{00000000-0004-0000-0000-0000041B0000}"/>
    <hyperlink ref="S1315" r:id="rId4098" xr:uid="{00000000-0004-0000-0000-0000051B0000}"/>
    <hyperlink ref="S1317" r:id="rId4099" xr:uid="{00000000-0004-0000-0000-0000071B0000}"/>
    <hyperlink ref="S1321" r:id="rId4100" xr:uid="{00000000-0004-0000-0000-0000081B0000}"/>
    <hyperlink ref="S1316" r:id="rId4101" xr:uid="{00000000-0004-0000-0000-0000091B0000}"/>
    <hyperlink ref="S102" r:id="rId4102" xr:uid="{00000000-0004-0000-0000-00000A1B0000}"/>
    <hyperlink ref="S83" r:id="rId4103" xr:uid="{00000000-0004-0000-0000-00000B1B0000}"/>
    <hyperlink ref="S451" r:id="rId4104" xr:uid="{00000000-0004-0000-0000-00000D1B0000}"/>
    <hyperlink ref="S2556" r:id="rId4105" xr:uid="{00000000-0004-0000-0000-00000F1B0000}"/>
    <hyperlink ref="S2557" r:id="rId4106" xr:uid="{00000000-0004-0000-0000-0000101B0000}"/>
    <hyperlink ref="S2621" r:id="rId4107" xr:uid="{00000000-0004-0000-0000-0000111B0000}"/>
    <hyperlink ref="S2622" r:id="rId4108" xr:uid="{00000000-0004-0000-0000-0000121B0000}"/>
    <hyperlink ref="S2591" r:id="rId4109" xr:uid="{00000000-0004-0000-0000-0000131B0000}"/>
    <hyperlink ref="S863" r:id="rId4110" xr:uid="{00000000-0004-0000-0000-0000151B0000}"/>
    <hyperlink ref="S864" r:id="rId4111" xr:uid="{00000000-0004-0000-0000-0000161B0000}"/>
    <hyperlink ref="S3127" r:id="rId4112" xr:uid="{00000000-0004-0000-0000-0000171B0000}"/>
    <hyperlink ref="S2524" r:id="rId4113" xr:uid="{00000000-0004-0000-0000-0000191B0000}"/>
    <hyperlink ref="S708" r:id="rId4114" xr:uid="{00000000-0004-0000-0000-00001C1B0000}"/>
    <hyperlink ref="S2741" r:id="rId4115" xr:uid="{00000000-0004-0000-0000-00001D1B0000}"/>
    <hyperlink ref="S3128" r:id="rId4116" xr:uid="{00000000-0004-0000-0000-0000201B0000}"/>
    <hyperlink ref="S1674" r:id="rId4117" xr:uid="{00000000-0004-0000-0000-0000211B0000}"/>
    <hyperlink ref="S1668" r:id="rId4118" xr:uid="{00000000-0004-0000-0000-0000221B0000}"/>
    <hyperlink ref="S511" r:id="rId4119" xr:uid="{00000000-0004-0000-0000-0000231B0000}"/>
    <hyperlink ref="S509" r:id="rId4120" xr:uid="{00000000-0004-0000-0000-0000241B0000}"/>
    <hyperlink ref="S395" r:id="rId4121" xr:uid="{00000000-0004-0000-0000-0000281B0000}"/>
    <hyperlink ref="S393" r:id="rId4122" xr:uid="{00000000-0004-0000-0000-0000291B0000}"/>
    <hyperlink ref="S1648" r:id="rId4123" xr:uid="{00000000-0004-0000-0000-00002C1B0000}"/>
    <hyperlink ref="S3067" r:id="rId4124" xr:uid="{00000000-0004-0000-0000-00002D1B0000}"/>
    <hyperlink ref="S4306" r:id="rId4125" xr:uid="{00000000-0004-0000-0000-00002E1B0000}"/>
    <hyperlink ref="S2769" r:id="rId4126" xr:uid="{00000000-0004-0000-0000-00002F1B0000}"/>
    <hyperlink ref="S2770" r:id="rId4127" xr:uid="{00000000-0004-0000-0000-0000301B0000}"/>
    <hyperlink ref="S2774" r:id="rId4128" xr:uid="{00000000-0004-0000-0000-0000311B0000}"/>
    <hyperlink ref="S2772" r:id="rId4129" xr:uid="{00000000-0004-0000-0000-0000321B0000}"/>
    <hyperlink ref="S2768" r:id="rId4130" xr:uid="{00000000-0004-0000-0000-0000331B0000}"/>
    <hyperlink ref="S2771" r:id="rId4131" xr:uid="{00000000-0004-0000-0000-0000351B0000}"/>
    <hyperlink ref="S2773" r:id="rId4132" xr:uid="{00000000-0004-0000-0000-0000361B0000}"/>
    <hyperlink ref="S903" r:id="rId4133" xr:uid="{00000000-0004-0000-0000-0000371B0000}"/>
    <hyperlink ref="S3052" r:id="rId4134" xr:uid="{00000000-0004-0000-0000-0000381B0000}"/>
    <hyperlink ref="S3624" r:id="rId4135" xr:uid="{00000000-0004-0000-0000-00003B1B0000}"/>
    <hyperlink ref="S3626" r:id="rId4136" xr:uid="{00000000-0004-0000-0000-00003C1B0000}"/>
    <hyperlink ref="S463" r:id="rId4137" xr:uid="{00000000-0004-0000-0000-00003D1B0000}"/>
    <hyperlink ref="S464" r:id="rId4138" xr:uid="{00000000-0004-0000-0000-00003E1B0000}"/>
    <hyperlink ref="S465" r:id="rId4139" xr:uid="{00000000-0004-0000-0000-00003F1B0000}"/>
    <hyperlink ref="S466" r:id="rId4140" xr:uid="{00000000-0004-0000-0000-0000401B0000}"/>
    <hyperlink ref="S3514" r:id="rId4141" xr:uid="{00000000-0004-0000-0000-0000421B0000}"/>
    <hyperlink ref="S4297" r:id="rId4142" xr:uid="{00000000-0004-0000-0000-0000431B0000}"/>
    <hyperlink ref="S3547" r:id="rId4143" xr:uid="{00000000-0004-0000-0000-0000441B0000}"/>
    <hyperlink ref="S4328" r:id="rId4144" xr:uid="{00000000-0004-0000-0000-0000451B0000}"/>
    <hyperlink ref="S4329" r:id="rId4145" xr:uid="{00000000-0004-0000-0000-0000461B0000}"/>
    <hyperlink ref="S4330" r:id="rId4146" xr:uid="{00000000-0004-0000-0000-0000471B0000}"/>
    <hyperlink ref="S4331" r:id="rId4147" xr:uid="{00000000-0004-0000-0000-0000481B0000}"/>
    <hyperlink ref="S4332" r:id="rId4148" xr:uid="{00000000-0004-0000-0000-0000491B0000}"/>
    <hyperlink ref="S429" r:id="rId4149" xr:uid="{00000000-0004-0000-0000-00004A1B0000}"/>
    <hyperlink ref="S431" r:id="rId4150" xr:uid="{00000000-0004-0000-0000-00004B1B0000}"/>
    <hyperlink ref="S433" r:id="rId4151" xr:uid="{00000000-0004-0000-0000-00004D1B0000}"/>
    <hyperlink ref="S432" r:id="rId4152" xr:uid="{00000000-0004-0000-0000-00004E1B0000}"/>
    <hyperlink ref="S568" r:id="rId4153" xr:uid="{00000000-0004-0000-0000-0000501B0000}"/>
    <hyperlink ref="S518" r:id="rId4154" xr:uid="{00000000-0004-0000-0000-0000511B0000}"/>
    <hyperlink ref="S519" r:id="rId4155" xr:uid="{00000000-0004-0000-0000-0000521B0000}"/>
    <hyperlink ref="S2458" r:id="rId4156" xr:uid="{00000000-0004-0000-0000-0000531B0000}"/>
    <hyperlink ref="S443" r:id="rId4157" xr:uid="{00000000-0004-0000-0000-0000541B0000}"/>
    <hyperlink ref="S444" r:id="rId4158" xr:uid="{00000000-0004-0000-0000-0000551B0000}"/>
    <hyperlink ref="S445" r:id="rId4159" xr:uid="{00000000-0004-0000-0000-0000561B0000}"/>
    <hyperlink ref="S2626" r:id="rId4160" xr:uid="{00000000-0004-0000-0000-0000571B0000}"/>
    <hyperlink ref="S2629" r:id="rId4161" xr:uid="{00000000-0004-0000-0000-0000581B0000}"/>
    <hyperlink ref="S2630" r:id="rId4162" xr:uid="{00000000-0004-0000-0000-0000591B0000}"/>
    <hyperlink ref="S2631" r:id="rId4163" xr:uid="{00000000-0004-0000-0000-00005A1B0000}"/>
    <hyperlink ref="S527" r:id="rId4164" xr:uid="{00000000-0004-0000-0000-00005B1B0000}"/>
    <hyperlink ref="S1411" r:id="rId4165" xr:uid="{00000000-0004-0000-0000-00005C1B0000}"/>
    <hyperlink ref="S1545" r:id="rId4166" xr:uid="{00000000-0004-0000-0000-00005D1B0000}"/>
    <hyperlink ref="S3902" r:id="rId4167" xr:uid="{00000000-0004-0000-0000-00005E1B0000}"/>
    <hyperlink ref="S29" r:id="rId4168" xr:uid="{00000000-0004-0000-0000-00005F1B0000}"/>
    <hyperlink ref="S25" r:id="rId4169" xr:uid="{00000000-0004-0000-0000-0000601B0000}"/>
    <hyperlink ref="S28" r:id="rId4170" xr:uid="{00000000-0004-0000-0000-0000611B0000}"/>
    <hyperlink ref="S27" r:id="rId4171" xr:uid="{00000000-0004-0000-0000-0000621B0000}"/>
    <hyperlink ref="S26" r:id="rId4172" xr:uid="{00000000-0004-0000-0000-0000631B0000}"/>
    <hyperlink ref="S22" r:id="rId4173" xr:uid="{00000000-0004-0000-0000-0000641B0000}"/>
    <hyperlink ref="S3892" r:id="rId4174" xr:uid="{00000000-0004-0000-0000-0000651B0000}"/>
    <hyperlink ref="S3894" r:id="rId4175" xr:uid="{00000000-0004-0000-0000-0000661B0000}"/>
    <hyperlink ref="S3812" r:id="rId4176" xr:uid="{00000000-0004-0000-0000-0000671B0000}"/>
    <hyperlink ref="S3824" r:id="rId4177" xr:uid="{00000000-0004-0000-0000-0000681B0000}"/>
    <hyperlink ref="S3825" r:id="rId4178" xr:uid="{00000000-0004-0000-0000-0000691B0000}"/>
    <hyperlink ref="S1557" r:id="rId4179" xr:uid="{00000000-0004-0000-0000-00006A1B0000}"/>
    <hyperlink ref="S1578" r:id="rId4180" xr:uid="{00000000-0004-0000-0000-00006B1B0000}"/>
    <hyperlink ref="S1307" r:id="rId4181" xr:uid="{00000000-0004-0000-0000-00006D1B0000}"/>
    <hyperlink ref="S1308" r:id="rId4182" xr:uid="{00000000-0004-0000-0000-00006E1B0000}"/>
    <hyperlink ref="S2619" r:id="rId4183" xr:uid="{00000000-0004-0000-0000-0000711B0000}"/>
    <hyperlink ref="S2620" r:id="rId4184" xr:uid="{00000000-0004-0000-0000-0000721B0000}"/>
    <hyperlink ref="S3146" r:id="rId4185" xr:uid="{00000000-0004-0000-0000-0000741B0000}"/>
    <hyperlink ref="S1716" r:id="rId4186" xr:uid="{00000000-0004-0000-0000-0000751B0000}"/>
    <hyperlink ref="S1718" r:id="rId4187" xr:uid="{00000000-0004-0000-0000-0000761B0000}"/>
    <hyperlink ref="S1696" r:id="rId4188" xr:uid="{00000000-0004-0000-0000-0000771B0000}"/>
    <hyperlink ref="S1695" r:id="rId4189" xr:uid="{00000000-0004-0000-0000-0000781B0000}"/>
    <hyperlink ref="S1688" r:id="rId4190" xr:uid="{00000000-0004-0000-0000-0000791B0000}"/>
    <hyperlink ref="S2986" r:id="rId4191" xr:uid="{00000000-0004-0000-0000-00007A1B0000}"/>
    <hyperlink ref="S232" r:id="rId4192" xr:uid="{00000000-0004-0000-0000-00007B1B0000}"/>
    <hyperlink ref="S248" r:id="rId4193" xr:uid="{00000000-0004-0000-0000-00007C1B0000}"/>
    <hyperlink ref="S2593" r:id="rId4194" xr:uid="{00000000-0004-0000-0000-00007D1B0000}"/>
    <hyperlink ref="S910" r:id="rId4195" xr:uid="{00000000-0004-0000-0000-00007E1B0000}"/>
    <hyperlink ref="S3218" r:id="rId4196" xr:uid="{00000000-0004-0000-0000-0000801B0000}"/>
    <hyperlink ref="S2504" r:id="rId4197" xr:uid="{00000000-0004-0000-0000-0000811B0000}"/>
    <hyperlink ref="S2503" r:id="rId4198" xr:uid="{00000000-0004-0000-0000-0000821B0000}"/>
    <hyperlink ref="S2500" r:id="rId4199" xr:uid="{00000000-0004-0000-0000-0000841B0000}"/>
    <hyperlink ref="S2266" r:id="rId4200" xr:uid="{00000000-0004-0000-0000-0000851B0000}"/>
    <hyperlink ref="S2267" r:id="rId4201" xr:uid="{00000000-0004-0000-0000-0000861B0000}"/>
    <hyperlink ref="S575" r:id="rId4202" xr:uid="{00000000-0004-0000-0000-0000871B0000}"/>
    <hyperlink ref="S576" r:id="rId4203" xr:uid="{00000000-0004-0000-0000-0000891B0000}"/>
    <hyperlink ref="S577" r:id="rId4204" xr:uid="{00000000-0004-0000-0000-00008A1B0000}"/>
    <hyperlink ref="S2587" r:id="rId4205" xr:uid="{00000000-0004-0000-0000-00008B1B0000}"/>
    <hyperlink ref="S2588" r:id="rId4206" xr:uid="{00000000-0004-0000-0000-00008C1B0000}"/>
    <hyperlink ref="S2589" r:id="rId4207" xr:uid="{00000000-0004-0000-0000-00008D1B0000}"/>
    <hyperlink ref="S2590" r:id="rId4208" xr:uid="{00000000-0004-0000-0000-00008E1B0000}"/>
    <hyperlink ref="S1715" r:id="rId4209" xr:uid="{00000000-0004-0000-0000-00008F1B0000}"/>
    <hyperlink ref="S346" r:id="rId4210" xr:uid="{00000000-0004-0000-0000-0000901B0000}"/>
    <hyperlink ref="S473" r:id="rId4211" xr:uid="{00000000-0004-0000-0000-0000911B0000}"/>
    <hyperlink ref="S2856" r:id="rId4212" xr:uid="{00000000-0004-0000-0000-0000921B0000}"/>
    <hyperlink ref="S64" r:id="rId4213" xr:uid="{00000000-0004-0000-0000-0000951B0000}"/>
    <hyperlink ref="S254" r:id="rId4214" xr:uid="{00000000-0004-0000-0000-0000961B0000}"/>
    <hyperlink ref="S1684" r:id="rId4215" xr:uid="{00000000-0004-0000-0000-0000971B0000}"/>
    <hyperlink ref="S1686" r:id="rId4216" xr:uid="{00000000-0004-0000-0000-0000981B0000}"/>
    <hyperlink ref="S1691" r:id="rId4217" xr:uid="{00000000-0004-0000-0000-0000991B0000}"/>
    <hyperlink ref="S1694" r:id="rId4218" xr:uid="{00000000-0004-0000-0000-00009A1B0000}"/>
    <hyperlink ref="S547" r:id="rId4219" xr:uid="{00000000-0004-0000-0000-00009C1B0000}"/>
    <hyperlink ref="S112" r:id="rId4220" xr:uid="{00000000-0004-0000-0000-00009D1B0000}"/>
    <hyperlink ref="S113" r:id="rId4221" xr:uid="{00000000-0004-0000-0000-00009E1B0000}"/>
    <hyperlink ref="S114" r:id="rId4222" xr:uid="{00000000-0004-0000-0000-00009F1B0000}"/>
    <hyperlink ref="S279" r:id="rId4223" xr:uid="{00000000-0004-0000-0000-0000A01B0000}"/>
    <hyperlink ref="S287" r:id="rId4224" xr:uid="{00000000-0004-0000-0000-0000A11B0000}"/>
    <hyperlink ref="S289" r:id="rId4225" xr:uid="{00000000-0004-0000-0000-0000A21B0000}"/>
    <hyperlink ref="S529" r:id="rId4226" xr:uid="{00000000-0004-0000-0000-0000A51B0000}"/>
    <hyperlink ref="S2789" r:id="rId4227" xr:uid="{00000000-0004-0000-0000-0000A61B0000}"/>
    <hyperlink ref="S4684" r:id="rId4228" xr:uid="{00000000-0004-0000-0000-0000A81B0000}"/>
    <hyperlink ref="S4685" r:id="rId4229" xr:uid="{00000000-0004-0000-0000-0000A91B0000}"/>
    <hyperlink ref="S4686" r:id="rId4230" xr:uid="{00000000-0004-0000-0000-0000AA1B0000}"/>
    <hyperlink ref="S672" r:id="rId4231" xr:uid="{00000000-0004-0000-0000-0000AB1B0000}"/>
    <hyperlink ref="S673" r:id="rId4232" xr:uid="{00000000-0004-0000-0000-0000AC1B0000}"/>
    <hyperlink ref="S674" r:id="rId4233" xr:uid="{00000000-0004-0000-0000-0000AD1B0000}"/>
    <hyperlink ref="S675" r:id="rId4234" xr:uid="{00000000-0004-0000-0000-0000AE1B0000}"/>
    <hyperlink ref="S676" r:id="rId4235" xr:uid="{00000000-0004-0000-0000-0000AF1B0000}"/>
    <hyperlink ref="S677" r:id="rId4236" xr:uid="{00000000-0004-0000-0000-0000B01B0000}"/>
    <hyperlink ref="S678" r:id="rId4237" xr:uid="{00000000-0004-0000-0000-0000B11B0000}"/>
    <hyperlink ref="S828" r:id="rId4238" xr:uid="{00000000-0004-0000-0000-0000B21B0000}"/>
    <hyperlink ref="S804" r:id="rId4239" xr:uid="{00000000-0004-0000-0000-0000B31B0000}"/>
    <hyperlink ref="S852" r:id="rId4240" xr:uid="{00000000-0004-0000-0000-0000B41B0000}"/>
    <hyperlink ref="S3391" r:id="rId4241" xr:uid="{00000000-0004-0000-0000-0000B51B0000}"/>
    <hyperlink ref="S4009" r:id="rId4242" xr:uid="{00000000-0004-0000-0000-0000B61B0000}"/>
    <hyperlink ref="S3629" r:id="rId4243" xr:uid="{00000000-0004-0000-0000-0000B71B0000}"/>
    <hyperlink ref="S4584" r:id="rId4244" xr:uid="{00000000-0004-0000-0000-0000B91B0000}"/>
    <hyperlink ref="S2536" r:id="rId4245" xr:uid="{00000000-0004-0000-0000-0000BE1B0000}"/>
    <hyperlink ref="S390" r:id="rId4246" xr:uid="{00000000-0004-0000-0000-0000BF1B0000}"/>
    <hyperlink ref="S2982" r:id="rId4247" xr:uid="{00000000-0004-0000-0000-0000C11B0000}"/>
    <hyperlink ref="S4634" r:id="rId4248" xr:uid="{00000000-0004-0000-0000-0000C41B0000}"/>
    <hyperlink ref="S4635" r:id="rId4249" xr:uid="{00000000-0004-0000-0000-0000C51B0000}"/>
    <hyperlink ref="S3303" r:id="rId4250" xr:uid="{00000000-0004-0000-0000-0000C61B0000}"/>
    <hyperlink ref="S3304" r:id="rId4251" xr:uid="{00000000-0004-0000-0000-0000C71B0000}"/>
    <hyperlink ref="S1655" r:id="rId4252" xr:uid="{00000000-0004-0000-0000-0000C81B0000}"/>
    <hyperlink ref="S4357" r:id="rId4253" xr:uid="{00000000-0004-0000-0000-0000C91B0000}"/>
    <hyperlink ref="S4291" r:id="rId4254" xr:uid="{A1AF13BE-2F98-4CE0-9961-95ADD8360432}"/>
    <hyperlink ref="S698" r:id="rId4255" xr:uid="{40F3708E-985B-4D21-BBD0-384DE8954D27}"/>
    <hyperlink ref="S1700" r:id="rId4256" xr:uid="{BB784A56-BB3C-4F88-8979-85CEC4F7E40A}"/>
    <hyperlink ref="S2546" r:id="rId4257" xr:uid="{FA5146A8-0FDA-4B20-8DF5-B45B81CC7DCD}"/>
    <hyperlink ref="S2558" r:id="rId4258" xr:uid="{0EEEB5F1-1DE6-4622-90EB-5B20A8DFB673}"/>
    <hyperlink ref="S4409" r:id="rId4259" xr:uid="{73FEE8F2-3329-4BA4-94E3-C500B9764D7A}"/>
    <hyperlink ref="S4411" r:id="rId4260" xr:uid="{91523F6F-C7A2-4127-85CB-924E7F51AC6B}"/>
    <hyperlink ref="S4410" r:id="rId4261" xr:uid="{A9FC8DF1-5654-497C-B50A-0F37551C4568}"/>
    <hyperlink ref="S1572" r:id="rId4262" xr:uid="{6C6D949B-0D45-416E-BB85-6D053AE17BD2}"/>
    <hyperlink ref="S1667" r:id="rId4263" xr:uid="{237E12B2-180E-4E06-BA7E-04CE3EC4EE80}"/>
    <hyperlink ref="S2660" r:id="rId4264" xr:uid="{070C2543-DFC1-4B11-9A60-7D9DB809774A}"/>
    <hyperlink ref="S2661" r:id="rId4265" xr:uid="{F6223781-C126-425A-A304-938E5978CDC5}"/>
    <hyperlink ref="S2665" r:id="rId4266" xr:uid="{F0EAD814-D33D-47EE-BA71-6D45CA41C74B}"/>
    <hyperlink ref="S2664" r:id="rId4267" xr:uid="{0AC645E4-CFC0-4D62-BD85-A473C1E83712}"/>
    <hyperlink ref="S2675" r:id="rId4268" xr:uid="{9CC369B2-BDEA-43AF-82EC-35587302A311}"/>
    <hyperlink ref="S2703" r:id="rId4269" xr:uid="{49F5457D-52A7-4960-8CAB-B6D2AC2D733C}"/>
    <hyperlink ref="S76" r:id="rId4270" xr:uid="{FC3360D8-BFE2-4287-A7B2-A0C61C308ECC}"/>
    <hyperlink ref="S1657" r:id="rId4271" xr:uid="{F529DED6-D4B9-40C0-AD35-F97C8847BA2E}"/>
    <hyperlink ref="S1644" r:id="rId4272" xr:uid="{798F563F-085F-4BC6-AE2F-066D8F1F66BD}"/>
    <hyperlink ref="S2948" r:id="rId4273" xr:uid="{F97426B5-FCED-4BAC-9607-07309FC59563}"/>
    <hyperlink ref="S3070" r:id="rId4274" xr:uid="{941FEF4E-4427-4455-8062-A6838886D211}"/>
    <hyperlink ref="S3177" r:id="rId4275" xr:uid="{1D88189A-38D3-46A5-9BDB-041C9BD9D04E}"/>
    <hyperlink ref="S3181" r:id="rId4276" xr:uid="{26ED6B2A-6277-409F-B140-2E8955A407F2}"/>
    <hyperlink ref="S4488" r:id="rId4277" xr:uid="{0C087BB9-A500-41CA-9A81-7476A67030A8}"/>
    <hyperlink ref="S4586" r:id="rId4278" xr:uid="{C5E968EF-6173-4124-8C31-C3E6831AB647}"/>
    <hyperlink ref="S456" r:id="rId4279" xr:uid="{DFBF1BD1-7C1F-49FC-8EA7-6455AE64AD96}"/>
    <hyperlink ref="S294" r:id="rId4280" xr:uid="{36987D16-10CE-41B5-8E53-EB7C3FA52AB3}"/>
    <hyperlink ref="S295" r:id="rId4281" xr:uid="{C750D7AC-F607-427B-89B7-D920F9B2053C}"/>
    <hyperlink ref="S348" r:id="rId4282" xr:uid="{59F059B6-8C7B-4BB9-BC84-537FDD5B26C8}"/>
    <hyperlink ref="S349" r:id="rId4283" xr:uid="{9ECB7443-3753-4619-879F-C344CF6FD45F}"/>
    <hyperlink ref="S664" r:id="rId4284" xr:uid="{3678E2B1-712B-41C7-B8F3-3C024F87FE58}"/>
    <hyperlink ref="S663" r:id="rId4285" xr:uid="{FE711126-80C2-45FF-A0D1-9A5CFA477356}"/>
    <hyperlink ref="S569" r:id="rId4286" xr:uid="{2B73349D-A442-452A-8499-CD420ED4F2CC}"/>
    <hyperlink ref="S557" r:id="rId4287" xr:uid="{24B63957-EB62-44EE-AF7C-B795472FD3EE}"/>
    <hyperlink ref="S430" r:id="rId4288" xr:uid="{1205B0E7-E9A9-4919-9650-68F05FAA487D}"/>
    <hyperlink ref="S21" r:id="rId4289" xr:uid="{9515AB06-50E0-4184-8C69-0663CDE43D74}"/>
    <hyperlink ref="S409" r:id="rId4290" xr:uid="{5817F1B1-0980-4C96-9614-9F253E0B4F36}"/>
    <hyperlink ref="S410" r:id="rId4291" xr:uid="{79FFAD70-1B75-4FD6-968D-D561326C9D7A}"/>
    <hyperlink ref="S411" r:id="rId4292" xr:uid="{C7CBB68F-794F-42D3-91D8-B73118C95E8B}"/>
    <hyperlink ref="S312" r:id="rId4293" xr:uid="{738E5BB3-ABBA-4698-B6E3-F870DB169C09}"/>
    <hyperlink ref="S2758" r:id="rId4294" xr:uid="{D451B15B-7FC9-4214-B73E-9D4D9EE8C500}"/>
    <hyperlink ref="S1633" r:id="rId4295" xr:uid="{FE6F6531-9E83-4FE0-88A8-7CD9E93934E2}"/>
    <hyperlink ref="S531" r:id="rId4296" xr:uid="{E93CBE4D-00AE-4892-BAB8-CCB78A948E0E}"/>
    <hyperlink ref="S4485" r:id="rId4297" xr:uid="{EB67BF67-F62A-4B48-953F-662CEC911841}"/>
    <hyperlink ref="S3574" r:id="rId4298" xr:uid="{EFF6D3CE-F306-4170-BBC6-39FD62832F21}"/>
    <hyperlink ref="S4492" r:id="rId4299" xr:uid="{5934CDA5-7988-4BD2-BE02-1C05A9A8BAC5}"/>
    <hyperlink ref="S859" r:id="rId4300" xr:uid="{FB67C5CC-0748-47CC-9F3D-770C7EDDBDCF}"/>
    <hyperlink ref="S3592" r:id="rId4301" xr:uid="{D1D3F798-5C52-48DE-8986-DD9F01699830}"/>
    <hyperlink ref="S311" r:id="rId4302" xr:uid="{48C3E028-D580-499F-94B4-76DE09FE3582}"/>
    <hyperlink ref="S310" r:id="rId4303" xr:uid="{75ADDFC1-6E76-4CA2-A4F5-41BFD9B5DF09}"/>
    <hyperlink ref="S309" r:id="rId4304" xr:uid="{C9178935-7F74-4204-9A49-C06D2AEB5A1A}"/>
    <hyperlink ref="S297" r:id="rId4305" xr:uid="{BD3DAFE0-F892-4C87-A3A0-B1903F1C504B}"/>
    <hyperlink ref="S298" r:id="rId4306" xr:uid="{14A3DC0D-3AE1-4377-B48F-16BE170D44E8}"/>
    <hyperlink ref="S300" r:id="rId4307" xr:uid="{8572D934-F08B-4380-ABBF-26CE07CF4869}"/>
    <hyperlink ref="S427" r:id="rId4308" xr:uid="{C2EB39A5-ED3E-4CBF-845C-049BAE94BD92}"/>
    <hyperlink ref="S434" r:id="rId4309" xr:uid="{4D339B88-E74A-419E-937A-5CBFFA62902C}"/>
    <hyperlink ref="S435" r:id="rId4310" xr:uid="{6082D79A-4BE9-4464-8C4B-66F7796C0DB8}"/>
    <hyperlink ref="S436" r:id="rId4311" xr:uid="{AFF3C72B-8285-475E-97EE-AF911D98FB49}"/>
    <hyperlink ref="S419" r:id="rId4312" xr:uid="{9D25CAF9-A678-44FB-A6F7-E9F1BC307A78}"/>
    <hyperlink ref="S304" r:id="rId4313" xr:uid="{DBB5FF12-0A39-4251-AF58-590EEC3535CD}"/>
    <hyperlink ref="S2979" r:id="rId4314" xr:uid="{3BCA7765-59D7-4192-A7F3-0E1B96DFB2B1}"/>
    <hyperlink ref="S2980" r:id="rId4315" xr:uid="{69B744A9-7F1C-4C25-8A53-13260A6409E4}"/>
    <hyperlink ref="S413" r:id="rId4316" xr:uid="{C90163C4-6377-4162-98F9-8A3F29778584}"/>
    <hyperlink ref="S408" r:id="rId4317" xr:uid="{4718556C-B600-4E5F-8BE7-7287DF977BEE}"/>
    <hyperlink ref="S414" r:id="rId4318" xr:uid="{DE0C4FFE-CC6A-4882-B0E7-F2C686C9E419}"/>
    <hyperlink ref="S412" r:id="rId4319" xr:uid="{97165909-6A43-4928-A2A4-8A2DA97D492C}"/>
    <hyperlink ref="S415" r:id="rId4320" xr:uid="{9EB55889-721D-45AA-8B22-AB6D08E24077}"/>
    <hyperlink ref="S416" r:id="rId4321" xr:uid="{D58B9D57-EE7E-46B9-B82E-13A3F6A2BAC8}"/>
    <hyperlink ref="S1636" r:id="rId4322" xr:uid="{FF2E99CC-1574-48E1-8C83-E3F8D607142A}"/>
    <hyperlink ref="S1619" r:id="rId4323" xr:uid="{2790ED58-A429-40B2-AD2D-2FDDEDCA4567}"/>
    <hyperlink ref="S307" r:id="rId4324" xr:uid="{4517BC62-F954-44C8-9E00-44CACE728672}"/>
    <hyperlink ref="S308" r:id="rId4325" xr:uid="{ECA061CE-CDE6-4D29-961D-A1CC2F29EC49}"/>
    <hyperlink ref="S743" r:id="rId4326" xr:uid="{3FF7F1A9-91DA-4191-8C1E-9B4B0493B5F9}"/>
    <hyperlink ref="S3420" r:id="rId4327" xr:uid="{A309C020-EC3A-4ECC-982D-172F1253F8B3}"/>
    <hyperlink ref="S3900" r:id="rId4328" xr:uid="{D93C3C15-058C-4179-BD91-7165D42AA1F8}"/>
    <hyperlink ref="S4310" r:id="rId4329" xr:uid="{B7EBF9BB-F2D8-42D0-909A-537B967298CE}"/>
    <hyperlink ref="S4311" r:id="rId4330" xr:uid="{1984812B-9DD9-40EC-841C-382B47562CC6}"/>
    <hyperlink ref="S3908" r:id="rId4331" xr:uid="{F2C666E9-7F2E-4AC6-A791-39EB30CEB32C}"/>
    <hyperlink ref="S4075" r:id="rId4332" xr:uid="{BD0BB77A-A26B-4228-B144-E10D048F9AAD}"/>
    <hyperlink ref="S4081" r:id="rId4333" xr:uid="{067BF9AF-10C2-407A-A23B-135325B171A1}"/>
    <hyperlink ref="S4295" r:id="rId4334" xr:uid="{70133399-9699-41AA-851A-5EB4DA6B0BF4}"/>
    <hyperlink ref="S3627" r:id="rId4335" xr:uid="{69D0ACBE-C304-421C-BE57-853A6F317917}"/>
    <hyperlink ref="S3628" r:id="rId4336" xr:uid="{3DAF7C40-20BD-4B6D-B0D6-145E299D2F8B}"/>
    <hyperlink ref="S1397" r:id="rId4337" xr:uid="{9C6E54CD-6196-4B25-8640-9C7865FAF621}"/>
    <hyperlink ref="S1398" r:id="rId4338" xr:uid="{4749CFDD-CDA9-4525-A614-D2128EC7FEB4}"/>
    <hyperlink ref="S1399" r:id="rId4339" xr:uid="{35C989B2-C9E4-4CF5-860B-D9F7F39E7AE1}"/>
    <hyperlink ref="S1396" r:id="rId4340" xr:uid="{646565FC-F8DD-41E8-9CA0-414CF2DBEA2F}"/>
    <hyperlink ref="S1663" r:id="rId4341" xr:uid="{9C1E5BA3-5B6E-477B-81CB-EEE79A4F86C7}"/>
    <hyperlink ref="S1753" r:id="rId4342" xr:uid="{89D39488-9460-4B08-B94D-18B68EED4732}"/>
    <hyperlink ref="S1732" r:id="rId4343" xr:uid="{F77D6423-0AE0-4E60-9375-473224010C9B}"/>
    <hyperlink ref="S4448" r:id="rId4344" xr:uid="{0D15F253-A804-4D94-A395-C4E13D97AD5E}"/>
    <hyperlink ref="S2955" r:id="rId4345" xr:uid="{CCA73AEF-39AA-47D9-B788-DF5843E1053D}"/>
    <hyperlink ref="S2706" r:id="rId4346" xr:uid="{EC51650D-F66E-48FC-90D2-4882DF308985}"/>
    <hyperlink ref="S3242" r:id="rId4347" xr:uid="{AAF7D41B-EFEC-4A47-9288-01A7ACFE2349}"/>
    <hyperlink ref="S3642" r:id="rId4348" xr:uid="{DECAA33F-97D8-4429-8CAD-7917678662DB}"/>
    <hyperlink ref="S4356" r:id="rId4349" xr:uid="{3B83AA55-7EF4-45EE-A4FB-86B3611AA5AE}"/>
    <hyperlink ref="S3434" r:id="rId4350" xr:uid="{3EEBF946-9B38-472F-A656-D0732A8A3DB9}"/>
    <hyperlink ref="S3503" r:id="rId4351" xr:uid="{AA91EA9B-E683-490B-8A3B-AABEF2AE2093}"/>
    <hyperlink ref="S3498" r:id="rId4352" xr:uid="{1D04A2B2-42A6-44C1-BCE7-4667B0CF8E14}"/>
    <hyperlink ref="S4315" r:id="rId4353" xr:uid="{E1F8AA01-553F-4917-AF2C-313C464A2D27}"/>
    <hyperlink ref="S4316" r:id="rId4354" xr:uid="{CFBB475C-2800-4EBE-B821-73868EBCE8BE}"/>
    <hyperlink ref="S4063" r:id="rId4355" xr:uid="{AA925C0D-0E55-4B2C-987E-27D829A8D944}"/>
    <hyperlink ref="S4314" r:id="rId4356" xr:uid="{50A904E3-5347-4F51-B181-5743E5EAA928}"/>
    <hyperlink ref="S3897" r:id="rId4357" xr:uid="{54AE3476-2A09-422C-BAD0-1C1F19EB88DB}"/>
    <hyperlink ref="S3903" r:id="rId4358" xr:uid="{D1F4BED6-A514-480E-AD6A-DD45F51B6F92}"/>
    <hyperlink ref="S4313" r:id="rId4359" xr:uid="{BA4FFB9D-6109-4D3E-91D4-1D1A5C075828}"/>
    <hyperlink ref="S3898" r:id="rId4360" xr:uid="{1F2BA12F-9C12-4D9D-821E-152C2F4D4B60}"/>
    <hyperlink ref="S3553" r:id="rId4361" xr:uid="{1E69D9FA-D509-49C8-A4EF-C074EB96DD29}"/>
    <hyperlink ref="S4296" r:id="rId4362" xr:uid="{AFCEB3A3-4E05-451A-8436-366B6D6DB2F8}"/>
    <hyperlink ref="S2720" r:id="rId4363" xr:uid="{61A4DD4C-B956-48AD-A6B9-081DD63DFE79}"/>
    <hyperlink ref="S1701" r:id="rId4364" xr:uid="{25E9B43E-DFE4-4477-A6BD-29109D6C1F3E}"/>
    <hyperlink ref="S1615" r:id="rId4365" xr:uid="{A20D55B7-4F74-4E56-837F-1EA99875EA7F}"/>
    <hyperlink ref="S88" r:id="rId4366" xr:uid="{ED1DD17E-AF7F-43FD-BCBB-5ABF843669B5}"/>
    <hyperlink ref="S87" r:id="rId4367" xr:uid="{2198505D-4DFA-4839-966B-7608BC8DBC4E}"/>
    <hyperlink ref="S73" r:id="rId4368" xr:uid="{BC1E384F-1456-48D8-977A-0B24B1834F38}"/>
    <hyperlink ref="S1656" r:id="rId4369" xr:uid="{6B3F491A-F5AB-481E-944F-A4B793CB21A1}"/>
    <hyperlink ref="S428" r:id="rId4370" xr:uid="{256CE082-DD16-4877-A432-6AE8A31ED767}"/>
    <hyperlink ref="S3611" r:id="rId4371" xr:uid="{DF8C25F0-A689-4C24-B925-1CCA19E3EC61}"/>
    <hyperlink ref="S4300" r:id="rId4372" xr:uid="{D2CE40C7-495C-4980-B5D5-E2AB4163E31B}"/>
    <hyperlink ref="S3612" r:id="rId4373" xr:uid="{2D9ADAE9-7FC8-44DB-ADC1-9F2AEF45D889}"/>
    <hyperlink ref="S500" r:id="rId4374" xr:uid="{8DDC016E-78C9-467A-B050-78CE52B45CF1}"/>
    <hyperlink ref="S501" r:id="rId4375" xr:uid="{C0803252-E656-4CFC-A07F-8C50B969EB65}"/>
    <hyperlink ref="S2956" r:id="rId4376" xr:uid="{F57C1E28-96AA-4F27-981D-9125931EBA1A}"/>
    <hyperlink ref="S296" r:id="rId4377" xr:uid="{E9034889-83C4-402C-B71E-7CF2FFD27AC2}"/>
    <hyperlink ref="S293" r:id="rId4378" xr:uid="{BEC2C234-83AC-4D77-9C52-9BDE324449B7}"/>
    <hyperlink ref="S291" r:id="rId4379" xr:uid="{7A59DF1F-6913-4241-9903-7CD0718B7375}"/>
    <hyperlink ref="S292" r:id="rId4380" xr:uid="{B0859A11-01FD-4705-A5BF-9B31A8E7EB64}"/>
    <hyperlink ref="S1680" r:id="rId4381" xr:uid="{5AC3DDDC-0517-4D1E-91D5-3DDA310200F6}"/>
    <hyperlink ref="S1681" r:id="rId4382" xr:uid="{5258B050-5E34-4D51-8FC0-47A0716BB234}"/>
    <hyperlink ref="S1677" r:id="rId4383" xr:uid="{6125B311-DD3A-4BF1-8F9A-5624742C5588}"/>
    <hyperlink ref="S1679" r:id="rId4384" xr:uid="{B596327B-B7D9-4FA8-8CDE-9FF5CD50AA08}"/>
    <hyperlink ref="S1759" r:id="rId4385" xr:uid="{940527FB-CAC0-4D30-990A-996107DD6FE8}"/>
    <hyperlink ref="S1579" r:id="rId4386" xr:uid="{E5E098CD-50D8-4BE5-A899-39CE4727BDD4}"/>
    <hyperlink ref="S1567" r:id="rId4387" xr:uid="{7F927A14-CC4B-4F82-8199-A0A96840F3DE}"/>
    <hyperlink ref="S1558" r:id="rId4388" xr:uid="{E2583F89-EB81-411E-962A-8EB75E10B777}"/>
    <hyperlink ref="S1577" r:id="rId4389" xr:uid="{BD4E814A-0BEB-4F0A-B978-5BB3923C5D1F}"/>
    <hyperlink ref="S3213" r:id="rId4390" xr:uid="{9883408D-2D8E-4C47-BE70-7DAB0CC64EAB}"/>
    <hyperlink ref="S3214" r:id="rId4391" xr:uid="{3ABA58F4-BDDF-499F-A50A-EE3A32A96AA6}"/>
    <hyperlink ref="S3362" r:id="rId4392" xr:uid="{4A3BBB8D-B222-4A29-AEB5-D815D615D8DC}"/>
    <hyperlink ref="S1590" r:id="rId4393" xr:uid="{801A0175-84BD-4097-B6C5-ED3983B0D355}"/>
    <hyperlink ref="S3034" r:id="rId4394" xr:uid="{5514D18F-0A3E-4A52-8028-DF5AF5E6158D}"/>
    <hyperlink ref="S1591" r:id="rId4395" xr:uid="{8DBB8715-A37A-4682-AD32-5FD8FE141469}"/>
    <hyperlink ref="S1594" r:id="rId4396" xr:uid="{A65886D5-4CAE-4CBA-9A6B-259ECCBE8544}"/>
    <hyperlink ref="S1595" r:id="rId4397" xr:uid="{6B5290C3-036E-422F-B273-D4367B939BD6}"/>
    <hyperlink ref="S3763" r:id="rId4398" xr:uid="{7B3B8EFE-AD15-43FA-A490-1F8BABDD9C0B}"/>
    <hyperlink ref="S4139" r:id="rId4399" xr:uid="{E3C87DBE-6A9A-43C3-AF86-C0FDA32B841F}"/>
    <hyperlink ref="S3279" r:id="rId4400" xr:uid="{1EB65A5B-5D05-479F-BBCD-EFC61C00E5C2}"/>
    <hyperlink ref="S2708" r:id="rId4401" xr:uid="{DDBA7908-3925-4AB7-BE04-6A361862F375}"/>
    <hyperlink ref="S2711" r:id="rId4402" xr:uid="{65FA4856-2B56-4741-865E-0C9D954BE202}"/>
    <hyperlink ref="S321" r:id="rId4403" xr:uid="{BD2BD0B7-CABA-473E-AF8D-BB3341EAA259}"/>
    <hyperlink ref="S883" r:id="rId4404" xr:uid="{06CEA81F-38FB-47DE-B06A-525AB722D134}"/>
    <hyperlink ref="S2957" r:id="rId4405" xr:uid="{36B90605-4F0D-4A81-9559-FFE3C025FC0B}"/>
    <hyperlink ref="S2958" r:id="rId4406" xr:uid="{DAF88416-0E23-4D2F-B1AB-DE39D8471F1E}"/>
    <hyperlink ref="S2959" r:id="rId4407" xr:uid="{1FCA5F1B-6B54-42EA-B31F-EDF4F0BA6220}"/>
    <hyperlink ref="S513" r:id="rId4408" xr:uid="{371E6793-FB3D-40CE-82B0-41227E3D9647}"/>
    <hyperlink ref="S3125" r:id="rId4409" xr:uid="{43DD258D-B0B0-435D-A8B8-50C90D27AC42}"/>
    <hyperlink ref="S261" r:id="rId4410" xr:uid="{8A35BB90-00DF-406B-9D1A-563ECE516003}"/>
    <hyperlink ref="S164" r:id="rId4411" xr:uid="{596E50D1-AC3A-451D-943A-F218CDB18B61}"/>
    <hyperlink ref="S195" r:id="rId4412" xr:uid="{05A64745-786E-4DB4-8984-31A87C9C1E3B}"/>
    <hyperlink ref="S196" r:id="rId4413" xr:uid="{4DD41BE3-4842-455C-862C-7642CF1E29BC}"/>
    <hyperlink ref="S197" r:id="rId4414" xr:uid="{AC50E329-D9CF-4AC5-940D-3B91EF1874C4}"/>
    <hyperlink ref="S3499" r:id="rId4415" xr:uid="{909FE5C2-B217-487D-805A-6FB20BD54FA7}"/>
    <hyperlink ref="S4294" r:id="rId4416" xr:uid="{AD7A5067-D942-4922-9E29-754CC5A4743D}"/>
    <hyperlink ref="S2740" r:id="rId4417" xr:uid="{B2824AEE-852E-4E87-80F9-D1BF1370973F}"/>
    <hyperlink ref="S67" r:id="rId4418" xr:uid="{676F34CB-C8E3-49E9-9A27-9B8E6D19AD06}"/>
    <hyperlink ref="S68" r:id="rId4419" xr:uid="{1272F977-9215-4D07-A98C-2F1B86400D9D}"/>
    <hyperlink ref="S96" r:id="rId4420" xr:uid="{DBAEF24C-9030-43F6-B21E-7D5F69ABB01C}"/>
    <hyperlink ref="S97" r:id="rId4421" xr:uid="{313A831F-6801-4794-A5FD-D69EAC8ADBA2}"/>
    <hyperlink ref="S3643" r:id="rId4422" xr:uid="{4C5D2EDE-3B0E-477C-96B4-D22094CAC19A}"/>
    <hyperlink ref="S4255" r:id="rId4423" xr:uid="{7A0D42F8-225B-4AAF-B1A2-B92F289CCE63}"/>
    <hyperlink ref="S1617" r:id="rId4424" xr:uid="{871EFCBD-05F2-4EFF-9D70-8F94BA71C6F1}"/>
    <hyperlink ref="S1717" r:id="rId4425" xr:uid="{711F786B-7EA0-40A5-BFB5-23BBAB2B69BB}"/>
    <hyperlink ref="S1719" r:id="rId4426" xr:uid="{CCB39E51-D2E6-45DF-9C0A-4A78002DA191}"/>
    <hyperlink ref="S1707" r:id="rId4427" xr:uid="{5275A8D5-8FDF-4E67-946B-5F99C89D9470}"/>
    <hyperlink ref="S1650" r:id="rId4428" xr:uid="{91BA4C29-F506-4E2F-890F-D8577319DB8E}"/>
    <hyperlink ref="S347" r:id="rId4429" xr:uid="{DB69D9F9-9E2C-4A67-9F21-C071F3E2076F}"/>
    <hyperlink ref="S4138" r:id="rId4430" xr:uid="{8990D26F-5D52-4585-B042-AA73CFDEE1BF}"/>
    <hyperlink ref="S3447" r:id="rId4431" xr:uid="{E4031777-89D9-41C0-844A-A170919FBEFB}"/>
    <hyperlink ref="S2792" r:id="rId4432" xr:uid="{F271E125-E3AB-45FD-A693-CA3EA0838649}"/>
    <hyperlink ref="S834" r:id="rId4433" xr:uid="{36D05D46-AD07-4CB9-97C5-CB3138809CE0}"/>
    <hyperlink ref="S2761" r:id="rId4434" xr:uid="{629AA28D-DB57-4794-9511-305BCC624723}"/>
    <hyperlink ref="S2762" r:id="rId4435" xr:uid="{3E20856B-EF7E-42EF-A50E-08EA8A621FAC}"/>
    <hyperlink ref="S2745" r:id="rId4436" xr:uid="{BD0D4DA6-2920-4739-AA51-B500137FD926}"/>
    <hyperlink ref="S30" r:id="rId4437" xr:uid="{80850186-91A5-4CD1-A59D-7F640E0AFC2E}"/>
    <hyperlink ref="S250" r:id="rId4438" xr:uid="{7060E53C-0F18-4761-BA3E-F9E537F5E778}"/>
    <hyperlink ref="S3446" r:id="rId4439" xr:uid="{213DC62B-0684-44DB-BBF8-4F961D80DAFA}"/>
    <hyperlink ref="S3973" r:id="rId4440" xr:uid="{24E0C20F-993C-48E8-937D-BE1CF4E77862}"/>
    <hyperlink ref="S4298" r:id="rId4441" xr:uid="{EB832051-0AB7-44B9-A482-73D85344EF8C}"/>
    <hyperlink ref="S3606" r:id="rId4442" xr:uid="{10B59D87-609E-4BF3-84CE-C82C1A55B0F9}"/>
    <hyperlink ref="S32" r:id="rId4443" xr:uid="{0CF27F81-FD7E-4EA6-85D0-D7D3E65C7ED7}"/>
    <hyperlink ref="S82" r:id="rId4444" xr:uid="{91D90083-7E42-43CD-9604-1AB978FF6437}"/>
    <hyperlink ref="S803" r:id="rId4445" xr:uid="{20C3C20C-5B00-415C-97BE-7A75B97CB81D}"/>
    <hyperlink ref="S2617" r:id="rId4446" xr:uid="{F25FC678-6BDB-4F04-9C14-3D43041559E7}"/>
    <hyperlink ref="S2615" r:id="rId4447" xr:uid="{1C151A8F-EFB0-4F1C-B5E2-2502D20FD1C3}"/>
    <hyperlink ref="S2616" r:id="rId4448" xr:uid="{716FB644-0DD4-4B16-B1DA-360B559669C5}"/>
    <hyperlink ref="S2618" r:id="rId4449" xr:uid="{40FE5971-A87C-4B31-AA15-8A72714D6F7F}"/>
    <hyperlink ref="S2633" r:id="rId4450" xr:uid="{C350976E-ACEC-4B26-ADCB-4F1F32B55241}"/>
  </hyperlinks>
  <pageMargins left="0.15748031496062992" right="0.11811023622047245" top="0.11811023622047245" bottom="0.23622047244094491" header="0.15748031496062992" footer="0.19685039370078741"/>
  <pageSetup paperSize="9" scale="74" fitToHeight="0" orientation="portrait" horizontalDpi="4294967293" verticalDpi="300" r:id="rId4451"/>
  <headerFooter differentFirst="1" alignWithMargins="0">
    <firstHeader>&amp;C&amp;"Arial,полужирный"&amp;12&amp;F</firstHeader>
  </headerFooter>
  <drawing r:id="rId445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tabColor rgb="FFFFC000"/>
  </sheetPr>
  <dimension ref="B3:C14"/>
  <sheetViews>
    <sheetView workbookViewId="0">
      <selection activeCell="C63" sqref="C63"/>
    </sheetView>
  </sheetViews>
  <sheetFormatPr defaultRowHeight="12.75" x14ac:dyDescent="0.2"/>
  <cols>
    <col min="2" max="2" width="29.140625" customWidth="1"/>
    <col min="3" max="3" width="97.7109375" customWidth="1"/>
  </cols>
  <sheetData>
    <row r="3" spans="2:3" ht="13.5" thickBot="1" x14ac:dyDescent="0.25"/>
    <row r="4" spans="2:3" ht="20.100000000000001" customHeight="1" thickBot="1" x14ac:dyDescent="0.3">
      <c r="B4" s="42" t="s">
        <v>490</v>
      </c>
      <c r="C4" s="41" t="s">
        <v>500</v>
      </c>
    </row>
    <row r="5" spans="2:3" ht="20.100000000000001" customHeight="1" thickBot="1" x14ac:dyDescent="0.3">
      <c r="B5" s="40" t="s">
        <v>491</v>
      </c>
      <c r="C5" s="41" t="s">
        <v>498</v>
      </c>
    </row>
    <row r="6" spans="2:3" ht="13.5" thickBot="1" x14ac:dyDescent="0.25"/>
    <row r="7" spans="2:3" ht="16.5" thickBot="1" x14ac:dyDescent="0.3">
      <c r="B7" s="42" t="s">
        <v>492</v>
      </c>
      <c r="C7" s="41" t="s">
        <v>496</v>
      </c>
    </row>
    <row r="8" spans="2:3" ht="16.5" thickBot="1" x14ac:dyDescent="0.3">
      <c r="B8" s="44"/>
      <c r="C8" s="41" t="s">
        <v>497</v>
      </c>
    </row>
    <row r="9" spans="2:3" ht="16.5" thickBot="1" x14ac:dyDescent="0.3">
      <c r="B9" s="43"/>
      <c r="C9" s="41" t="s">
        <v>499</v>
      </c>
    </row>
    <row r="10" spans="2:3" ht="13.5" thickBot="1" x14ac:dyDescent="0.25"/>
    <row r="11" spans="2:3" ht="15.75" x14ac:dyDescent="0.25">
      <c r="B11" s="49" t="s">
        <v>493</v>
      </c>
      <c r="C11" s="47" t="s">
        <v>494</v>
      </c>
    </row>
    <row r="12" spans="2:3" ht="15.75" x14ac:dyDescent="0.25">
      <c r="B12" s="48"/>
      <c r="C12" s="46" t="s">
        <v>1512</v>
      </c>
    </row>
    <row r="13" spans="2:3" ht="16.5" thickBot="1" x14ac:dyDescent="0.3">
      <c r="B13" s="50"/>
      <c r="C13" s="45" t="s">
        <v>1513</v>
      </c>
    </row>
    <row r="14" spans="2:3" ht="15.75" x14ac:dyDescent="0.25">
      <c r="C14" s="9"/>
    </row>
  </sheetData>
  <pageMargins left="0.7" right="0.7" top="0.75" bottom="0.75" header="0.3" footer="0.3"/>
  <pageSetup paperSize="9" orientation="portrait" horizontalDpi="0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Основной прайс</vt:lpstr>
      <vt:lpstr>Условия работы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Андрей</dc:creator>
  <cp:lastModifiedBy>andrey.minsk@inbox.ru</cp:lastModifiedBy>
  <cp:lastPrinted>2023-10-03T04:23:24Z</cp:lastPrinted>
  <dcterms:created xsi:type="dcterms:W3CDTF">2020-02-24T10:40:48Z</dcterms:created>
  <dcterms:modified xsi:type="dcterms:W3CDTF">2026-02-28T07:05:42Z</dcterms:modified>
</cp:coreProperties>
</file>